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WorldBank\job_profiling\job_profiling\modeling\"/>
    </mc:Choice>
  </mc:AlternateContent>
  <xr:revisionPtr revIDLastSave="0" documentId="13_ncr:1_{8A879246-9C67-482D-9FD7-FCA0452EE45F}" xr6:coauthVersionLast="47" xr6:coauthVersionMax="47" xr10:uidLastSave="{00000000-0000-0000-0000-000000000000}"/>
  <bookViews>
    <workbookView xWindow="28680" yWindow="-120" windowWidth="29040" windowHeight="15990" activeTab="1" xr2:uid="{00000000-000D-0000-FFFF-FFFF00000000}"/>
  </bookViews>
  <sheets>
    <sheet name="Individuals" sheetId="1" r:id="rId1"/>
    <sheet name="Key node cluster" sheetId="2" r:id="rId2"/>
  </sheets>
  <definedNames>
    <definedName name="_xlnm._FilterDatabase" localSheetId="0" hidden="1">Individuals!$M$1:$M$2001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P3" i="1" s="1"/>
  <c r="Q3" i="1" s="1"/>
  <c r="H4" i="1"/>
  <c r="P4" i="1" s="1"/>
  <c r="AP4" i="1" s="1"/>
  <c r="AQ4" i="1" s="1"/>
  <c r="H5" i="1"/>
  <c r="P5" i="1" s="1"/>
  <c r="Q5" i="1" s="1"/>
  <c r="H6" i="1"/>
  <c r="P6" i="1" s="1"/>
  <c r="Q6" i="1" s="1"/>
  <c r="H7" i="1"/>
  <c r="P7" i="1" s="1"/>
  <c r="Q7" i="1" s="1"/>
  <c r="R7" i="1" s="1"/>
  <c r="S7" i="1" s="1"/>
  <c r="T7" i="1" s="1"/>
  <c r="H8" i="1"/>
  <c r="P8" i="1" s="1"/>
  <c r="H9" i="1"/>
  <c r="P9" i="1" s="1"/>
  <c r="AP9" i="1" s="1"/>
  <c r="AQ9" i="1" s="1"/>
  <c r="H10" i="1"/>
  <c r="P10" i="1" s="1"/>
  <c r="Q10" i="1" s="1"/>
  <c r="R10" i="1" s="1"/>
  <c r="S10" i="1" s="1"/>
  <c r="T10" i="1" s="1"/>
  <c r="U10" i="1" s="1"/>
  <c r="V10" i="1" s="1"/>
  <c r="H11" i="1"/>
  <c r="P11" i="1" s="1"/>
  <c r="Q11" i="1" s="1"/>
  <c r="R11" i="1" s="1"/>
  <c r="H12" i="1"/>
  <c r="P12" i="1" s="1"/>
  <c r="AP12" i="1" s="1"/>
  <c r="AQ12" i="1" s="1"/>
  <c r="H13" i="1"/>
  <c r="P13" i="1" s="1"/>
  <c r="Q13" i="1" s="1"/>
  <c r="H14" i="1"/>
  <c r="P14" i="1" s="1"/>
  <c r="H15" i="1"/>
  <c r="P15" i="1" s="1"/>
  <c r="Q15" i="1" s="1"/>
  <c r="H16" i="1"/>
  <c r="P16" i="1" s="1"/>
  <c r="Q16" i="1" s="1"/>
  <c r="H17" i="1"/>
  <c r="P17" i="1" s="1"/>
  <c r="H18" i="1"/>
  <c r="P18" i="1" s="1"/>
  <c r="Q18" i="1" s="1"/>
  <c r="H19" i="1"/>
  <c r="P19" i="1" s="1"/>
  <c r="Q19" i="1" s="1"/>
  <c r="R19" i="1" s="1"/>
  <c r="S19" i="1" s="1"/>
  <c r="H20" i="1"/>
  <c r="H21" i="1"/>
  <c r="P21" i="1" s="1"/>
  <c r="H22" i="1"/>
  <c r="P22" i="1" s="1"/>
  <c r="H23" i="1"/>
  <c r="P23" i="1" s="1"/>
  <c r="Q23" i="1" s="1"/>
  <c r="H24" i="1"/>
  <c r="P24" i="1" s="1"/>
  <c r="Q24" i="1" s="1"/>
  <c r="H25" i="1"/>
  <c r="P25" i="1" s="1"/>
  <c r="H26" i="1"/>
  <c r="P26" i="1" s="1"/>
  <c r="Q26" i="1" s="1"/>
  <c r="H27" i="1"/>
  <c r="P27" i="1" s="1"/>
  <c r="Q27" i="1" s="1"/>
  <c r="H28" i="1"/>
  <c r="P28" i="1" s="1"/>
  <c r="Q28" i="1" s="1"/>
  <c r="R28" i="1" s="1"/>
  <c r="S28" i="1" s="1"/>
  <c r="T28" i="1" s="1"/>
  <c r="U28" i="1" s="1"/>
  <c r="V28" i="1" s="1"/>
  <c r="H29" i="1"/>
  <c r="P29" i="1" s="1"/>
  <c r="Q29" i="1" s="1"/>
  <c r="R29" i="1" s="1"/>
  <c r="S29" i="1" s="1"/>
  <c r="T29" i="1" s="1"/>
  <c r="U29" i="1" s="1"/>
  <c r="V29" i="1" s="1"/>
  <c r="H30" i="1"/>
  <c r="P30" i="1" s="1"/>
  <c r="Q30" i="1" s="1"/>
  <c r="H31" i="1"/>
  <c r="P31" i="1" s="1"/>
  <c r="Q31" i="1" s="1"/>
  <c r="H32" i="1"/>
  <c r="P32" i="1" s="1"/>
  <c r="Q32" i="1" s="1"/>
  <c r="R32" i="1" s="1"/>
  <c r="S32" i="1" s="1"/>
  <c r="T32" i="1" s="1"/>
  <c r="H33" i="1"/>
  <c r="P33" i="1" s="1"/>
  <c r="Q33" i="1" s="1"/>
  <c r="R33" i="1" s="1"/>
  <c r="H34" i="1"/>
  <c r="P34" i="1" s="1"/>
  <c r="Q34" i="1" s="1"/>
  <c r="R34" i="1" s="1"/>
  <c r="H35" i="1"/>
  <c r="P35" i="1" s="1"/>
  <c r="Q35" i="1" s="1"/>
  <c r="R35" i="1" s="1"/>
  <c r="S35" i="1" s="1"/>
  <c r="H36" i="1"/>
  <c r="P36" i="1" s="1"/>
  <c r="H37" i="1"/>
  <c r="P37" i="1" s="1"/>
  <c r="Q37" i="1" s="1"/>
  <c r="H38" i="1"/>
  <c r="P38" i="1" s="1"/>
  <c r="Q38" i="1" s="1"/>
  <c r="R38" i="1" s="1"/>
  <c r="H39" i="1"/>
  <c r="P39" i="1" s="1"/>
  <c r="H40" i="1"/>
  <c r="P40" i="1" s="1"/>
  <c r="Q40" i="1" s="1"/>
  <c r="H41" i="1"/>
  <c r="P41" i="1" s="1"/>
  <c r="Q41" i="1" s="1"/>
  <c r="R41" i="1" s="1"/>
  <c r="S41" i="1" s="1"/>
  <c r="H42" i="1"/>
  <c r="P42" i="1" s="1"/>
  <c r="Q42" i="1" s="1"/>
  <c r="R42" i="1" s="1"/>
  <c r="H43" i="1"/>
  <c r="P43" i="1" s="1"/>
  <c r="Q43" i="1" s="1"/>
  <c r="R43" i="1" s="1"/>
  <c r="H44" i="1"/>
  <c r="P44" i="1" s="1"/>
  <c r="Q44" i="1" s="1"/>
  <c r="H45" i="1"/>
  <c r="P45" i="1" s="1"/>
  <c r="Q45" i="1" s="1"/>
  <c r="H46" i="1"/>
  <c r="P46" i="1" s="1"/>
  <c r="Q46" i="1" s="1"/>
  <c r="R46" i="1" s="1"/>
  <c r="S46" i="1" s="1"/>
  <c r="H47" i="1"/>
  <c r="P47" i="1" s="1"/>
  <c r="Q47" i="1" s="1"/>
  <c r="R47" i="1" s="1"/>
  <c r="S47" i="1" s="1"/>
  <c r="T47" i="1" s="1"/>
  <c r="H48" i="1"/>
  <c r="P48" i="1" s="1"/>
  <c r="Q48" i="1" s="1"/>
  <c r="H49" i="1"/>
  <c r="P49" i="1" s="1"/>
  <c r="Q49" i="1" s="1"/>
  <c r="R49" i="1" s="1"/>
  <c r="H50" i="1"/>
  <c r="P50" i="1" s="1"/>
  <c r="AP50" i="1" s="1"/>
  <c r="AQ50" i="1" s="1"/>
  <c r="H51" i="1"/>
  <c r="P51" i="1" s="1"/>
  <c r="H52" i="1"/>
  <c r="P52" i="1" s="1"/>
  <c r="Q52" i="1" s="1"/>
  <c r="R52" i="1" s="1"/>
  <c r="H53" i="1"/>
  <c r="P53" i="1" s="1"/>
  <c r="Q53" i="1" s="1"/>
  <c r="R53" i="1" s="1"/>
  <c r="S53" i="1" s="1"/>
  <c r="H54" i="1"/>
  <c r="P54" i="1" s="1"/>
  <c r="Q54" i="1" s="1"/>
  <c r="H55" i="1"/>
  <c r="P55" i="1" s="1"/>
  <c r="Q55" i="1" s="1"/>
  <c r="H56" i="1"/>
  <c r="P56" i="1" s="1"/>
  <c r="Q56" i="1" s="1"/>
  <c r="H57" i="1"/>
  <c r="P57" i="1" s="1"/>
  <c r="Q57" i="1" s="1"/>
  <c r="H58" i="1"/>
  <c r="P58" i="1" s="1"/>
  <c r="Q58" i="1" s="1"/>
  <c r="H59" i="1"/>
  <c r="P59" i="1" s="1"/>
  <c r="Q59" i="1" s="1"/>
  <c r="R59" i="1" s="1"/>
  <c r="H60" i="1"/>
  <c r="P60" i="1" s="1"/>
  <c r="Q60" i="1" s="1"/>
  <c r="R60" i="1" s="1"/>
  <c r="H61" i="1"/>
  <c r="P61" i="1" s="1"/>
  <c r="H62" i="1"/>
  <c r="P62" i="1" s="1"/>
  <c r="Q62" i="1" s="1"/>
  <c r="R62" i="1" s="1"/>
  <c r="H63" i="1"/>
  <c r="P63" i="1" s="1"/>
  <c r="Q63" i="1" s="1"/>
  <c r="R63" i="1" s="1"/>
  <c r="H64" i="1"/>
  <c r="P64" i="1" s="1"/>
  <c r="Q64" i="1" s="1"/>
  <c r="H65" i="1"/>
  <c r="P65" i="1" s="1"/>
  <c r="Q65" i="1" s="1"/>
  <c r="R65" i="1" s="1"/>
  <c r="H66" i="1"/>
  <c r="P66" i="1" s="1"/>
  <c r="Q66" i="1" s="1"/>
  <c r="H67" i="1"/>
  <c r="P67" i="1" s="1"/>
  <c r="Q67" i="1" s="1"/>
  <c r="R67" i="1" s="1"/>
  <c r="H68" i="1"/>
  <c r="P68" i="1" s="1"/>
  <c r="AP68" i="1" s="1"/>
  <c r="AQ68" i="1" s="1"/>
  <c r="H69" i="1"/>
  <c r="P69" i="1" s="1"/>
  <c r="Q69" i="1" s="1"/>
  <c r="H70" i="1"/>
  <c r="P70" i="1" s="1"/>
  <c r="Q70" i="1" s="1"/>
  <c r="H71" i="1"/>
  <c r="P71" i="1" s="1"/>
  <c r="Q71" i="1" s="1"/>
  <c r="H72" i="1"/>
  <c r="P72" i="1" s="1"/>
  <c r="Q72" i="1" s="1"/>
  <c r="H73" i="1"/>
  <c r="P73" i="1" s="1"/>
  <c r="H74" i="1"/>
  <c r="P74" i="1" s="1"/>
  <c r="Q74" i="1" s="1"/>
  <c r="R74" i="1" s="1"/>
  <c r="S74" i="1" s="1"/>
  <c r="H75" i="1"/>
  <c r="P75" i="1" s="1"/>
  <c r="Q75" i="1" s="1"/>
  <c r="H76" i="1"/>
  <c r="P76" i="1" s="1"/>
  <c r="Q76" i="1" s="1"/>
  <c r="R76" i="1" s="1"/>
  <c r="H77" i="1"/>
  <c r="P77" i="1" s="1"/>
  <c r="AP77" i="1" s="1"/>
  <c r="AQ77" i="1" s="1"/>
  <c r="H78" i="1"/>
  <c r="P78" i="1" s="1"/>
  <c r="Q78" i="1" s="1"/>
  <c r="R78" i="1" s="1"/>
  <c r="S78" i="1" s="1"/>
  <c r="H79" i="1"/>
  <c r="P79" i="1" s="1"/>
  <c r="Q79" i="1" s="1"/>
  <c r="R79" i="1" s="1"/>
  <c r="H80" i="1"/>
  <c r="P80" i="1" s="1"/>
  <c r="Q80" i="1" s="1"/>
  <c r="R80" i="1" s="1"/>
  <c r="H81" i="1"/>
  <c r="P81" i="1" s="1"/>
  <c r="H82" i="1"/>
  <c r="P82" i="1" s="1"/>
  <c r="AP82" i="1" s="1"/>
  <c r="AQ82" i="1" s="1"/>
  <c r="H83" i="1"/>
  <c r="P83" i="1" s="1"/>
  <c r="H84" i="1"/>
  <c r="P84" i="1" s="1"/>
  <c r="Q84" i="1" s="1"/>
  <c r="H85" i="1"/>
  <c r="P85" i="1" s="1"/>
  <c r="Q85" i="1" s="1"/>
  <c r="H86" i="1"/>
  <c r="P86" i="1" s="1"/>
  <c r="H87" i="1"/>
  <c r="P87" i="1" s="1"/>
  <c r="Q87" i="1" s="1"/>
  <c r="H88" i="1"/>
  <c r="P88" i="1" s="1"/>
  <c r="Q88" i="1" s="1"/>
  <c r="H89" i="1"/>
  <c r="P89" i="1" s="1"/>
  <c r="Q89" i="1" s="1"/>
  <c r="H90" i="1"/>
  <c r="P90" i="1" s="1"/>
  <c r="Q90" i="1" s="1"/>
  <c r="R90" i="1" s="1"/>
  <c r="H91" i="1"/>
  <c r="P91" i="1" s="1"/>
  <c r="Q91" i="1" s="1"/>
  <c r="R91" i="1" s="1"/>
  <c r="H92" i="1"/>
  <c r="P92" i="1" s="1"/>
  <c r="Q92" i="1" s="1"/>
  <c r="R92" i="1" s="1"/>
  <c r="H93" i="1"/>
  <c r="P93" i="1" s="1"/>
  <c r="Q93" i="1" s="1"/>
  <c r="R93" i="1" s="1"/>
  <c r="H94" i="1"/>
  <c r="P94" i="1" s="1"/>
  <c r="Q94" i="1" s="1"/>
  <c r="H95" i="1"/>
  <c r="P95" i="1" s="1"/>
  <c r="Q95" i="1" s="1"/>
  <c r="R95" i="1" s="1"/>
  <c r="H96" i="1"/>
  <c r="P96" i="1" s="1"/>
  <c r="AP96" i="1" s="1"/>
  <c r="AQ96" i="1" s="1"/>
  <c r="H97" i="1"/>
  <c r="P97" i="1" s="1"/>
  <c r="AP97" i="1" s="1"/>
  <c r="AQ97" i="1" s="1"/>
  <c r="H98" i="1"/>
  <c r="P98" i="1" s="1"/>
  <c r="Q98" i="1" s="1"/>
  <c r="R98" i="1" s="1"/>
  <c r="H99" i="1"/>
  <c r="P99" i="1" s="1"/>
  <c r="Q99" i="1" s="1"/>
  <c r="H100" i="1"/>
  <c r="P100" i="1" s="1"/>
  <c r="Q100" i="1" s="1"/>
  <c r="H101" i="1"/>
  <c r="P101" i="1" s="1"/>
  <c r="Q101" i="1" s="1"/>
  <c r="R101" i="1" s="1"/>
  <c r="H102" i="1"/>
  <c r="P102" i="1" s="1"/>
  <c r="Q102" i="1" s="1"/>
  <c r="R102" i="1" s="1"/>
  <c r="H103" i="1"/>
  <c r="P103" i="1" s="1"/>
  <c r="Q103" i="1" s="1"/>
  <c r="H104" i="1"/>
  <c r="P104" i="1" s="1"/>
  <c r="Q104" i="1" s="1"/>
  <c r="R104" i="1" s="1"/>
  <c r="H105" i="1"/>
  <c r="P105" i="1" s="1"/>
  <c r="Q105" i="1" s="1"/>
  <c r="H106" i="1"/>
  <c r="P106" i="1" s="1"/>
  <c r="Q106" i="1" s="1"/>
  <c r="H107" i="1"/>
  <c r="P107" i="1" s="1"/>
  <c r="Q107" i="1" s="1"/>
  <c r="H108" i="1"/>
  <c r="P108" i="1" s="1"/>
  <c r="Q108" i="1" s="1"/>
  <c r="R108" i="1" s="1"/>
  <c r="H109" i="1"/>
  <c r="P109" i="1" s="1"/>
  <c r="Q109" i="1" s="1"/>
  <c r="H110" i="1"/>
  <c r="P110" i="1" s="1"/>
  <c r="Q110" i="1" s="1"/>
  <c r="H111" i="1"/>
  <c r="P111" i="1" s="1"/>
  <c r="Q111" i="1" s="1"/>
  <c r="H112" i="1"/>
  <c r="P112" i="1" s="1"/>
  <c r="Q112" i="1" s="1"/>
  <c r="R112" i="1" s="1"/>
  <c r="H113" i="1"/>
  <c r="P113" i="1" s="1"/>
  <c r="Q113" i="1" s="1"/>
  <c r="H114" i="1"/>
  <c r="P114" i="1" s="1"/>
  <c r="Q114" i="1" s="1"/>
  <c r="H115" i="1"/>
  <c r="P115" i="1" s="1"/>
  <c r="Q115" i="1" s="1"/>
  <c r="H116" i="1"/>
  <c r="P116" i="1" s="1"/>
  <c r="Q116" i="1" s="1"/>
  <c r="H117" i="1"/>
  <c r="P117" i="1" s="1"/>
  <c r="Q117" i="1" s="1"/>
  <c r="H118" i="1"/>
  <c r="P118" i="1" s="1"/>
  <c r="Q118" i="1" s="1"/>
  <c r="H119" i="1"/>
  <c r="P119" i="1" s="1"/>
  <c r="Q119" i="1" s="1"/>
  <c r="H120" i="1"/>
  <c r="P120" i="1" s="1"/>
  <c r="Q120" i="1" s="1"/>
  <c r="H121" i="1"/>
  <c r="P121" i="1" s="1"/>
  <c r="Q121" i="1" s="1"/>
  <c r="R121" i="1" s="1"/>
  <c r="H122" i="1"/>
  <c r="P122" i="1" s="1"/>
  <c r="Q122" i="1" s="1"/>
  <c r="H123" i="1"/>
  <c r="P123" i="1" s="1"/>
  <c r="H124" i="1"/>
  <c r="P124" i="1" s="1"/>
  <c r="Q124" i="1" s="1"/>
  <c r="H125" i="1"/>
  <c r="P125" i="1" s="1"/>
  <c r="Q125" i="1" s="1"/>
  <c r="R125" i="1" s="1"/>
  <c r="H126" i="1"/>
  <c r="P126" i="1" s="1"/>
  <c r="Q126" i="1" s="1"/>
  <c r="H127" i="1"/>
  <c r="P127" i="1" s="1"/>
  <c r="Q127" i="1" s="1"/>
  <c r="R127" i="1" s="1"/>
  <c r="H128" i="1"/>
  <c r="P128" i="1" s="1"/>
  <c r="Q128" i="1" s="1"/>
  <c r="R128" i="1" s="1"/>
  <c r="H129" i="1"/>
  <c r="P129" i="1" s="1"/>
  <c r="Q129" i="1" s="1"/>
  <c r="H130" i="1"/>
  <c r="P130" i="1" s="1"/>
  <c r="Q130" i="1" s="1"/>
  <c r="H131" i="1"/>
  <c r="P131" i="1" s="1"/>
  <c r="H132" i="1"/>
  <c r="P132" i="1" s="1"/>
  <c r="Q132" i="1" s="1"/>
  <c r="H133" i="1"/>
  <c r="P133" i="1" s="1"/>
  <c r="Q133" i="1" s="1"/>
  <c r="H134" i="1"/>
  <c r="P134" i="1" s="1"/>
  <c r="Q134" i="1" s="1"/>
  <c r="R134" i="1" s="1"/>
  <c r="H135" i="1"/>
  <c r="P135" i="1" s="1"/>
  <c r="H136" i="1"/>
  <c r="P136" i="1" s="1"/>
  <c r="Q136" i="1" s="1"/>
  <c r="R136" i="1" s="1"/>
  <c r="H137" i="1"/>
  <c r="P137" i="1" s="1"/>
  <c r="Q137" i="1" s="1"/>
  <c r="H138" i="1"/>
  <c r="P138" i="1" s="1"/>
  <c r="Q138" i="1" s="1"/>
  <c r="H139" i="1"/>
  <c r="P139" i="1" s="1"/>
  <c r="Q139" i="1" s="1"/>
  <c r="H140" i="1"/>
  <c r="P140" i="1" s="1"/>
  <c r="Q140" i="1" s="1"/>
  <c r="H141" i="1"/>
  <c r="P141" i="1" s="1"/>
  <c r="H142" i="1"/>
  <c r="P142" i="1" s="1"/>
  <c r="AP142" i="1" s="1"/>
  <c r="AQ142" i="1" s="1"/>
  <c r="H143" i="1"/>
  <c r="P143" i="1" s="1"/>
  <c r="Q143" i="1" s="1"/>
  <c r="R143" i="1" s="1"/>
  <c r="H144" i="1"/>
  <c r="P144" i="1" s="1"/>
  <c r="Q144" i="1" s="1"/>
  <c r="R144" i="1" s="1"/>
  <c r="H145" i="1"/>
  <c r="P145" i="1" s="1"/>
  <c r="H146" i="1"/>
  <c r="P146" i="1" s="1"/>
  <c r="Q146" i="1" s="1"/>
  <c r="R146" i="1" s="1"/>
  <c r="H147" i="1"/>
  <c r="P147" i="1" s="1"/>
  <c r="Q147" i="1" s="1"/>
  <c r="H148" i="1"/>
  <c r="P148" i="1" s="1"/>
  <c r="Q148" i="1" s="1"/>
  <c r="R148" i="1" s="1"/>
  <c r="H149" i="1"/>
  <c r="P149" i="1" s="1"/>
  <c r="Q149" i="1" s="1"/>
  <c r="H150" i="1"/>
  <c r="P150" i="1" s="1"/>
  <c r="Q150" i="1" s="1"/>
  <c r="H151" i="1"/>
  <c r="P151" i="1" s="1"/>
  <c r="H152" i="1"/>
  <c r="P152" i="1" s="1"/>
  <c r="Q152" i="1" s="1"/>
  <c r="R152" i="1" s="1"/>
  <c r="H153" i="1"/>
  <c r="P153" i="1" s="1"/>
  <c r="Q153" i="1" s="1"/>
  <c r="H154" i="1"/>
  <c r="P154" i="1" s="1"/>
  <c r="Q154" i="1" s="1"/>
  <c r="H155" i="1"/>
  <c r="P155" i="1" s="1"/>
  <c r="Q155" i="1" s="1"/>
  <c r="R155" i="1" s="1"/>
  <c r="H156" i="1"/>
  <c r="P156" i="1" s="1"/>
  <c r="H157" i="1"/>
  <c r="P157" i="1" s="1"/>
  <c r="Q157" i="1" s="1"/>
  <c r="H158" i="1"/>
  <c r="P158" i="1" s="1"/>
  <c r="Q158" i="1" s="1"/>
  <c r="H159" i="1"/>
  <c r="P159" i="1" s="1"/>
  <c r="Q159" i="1" s="1"/>
  <c r="H160" i="1"/>
  <c r="P160" i="1" s="1"/>
  <c r="Q160" i="1" s="1"/>
  <c r="H161" i="1"/>
  <c r="P161" i="1" s="1"/>
  <c r="H162" i="1"/>
  <c r="P162" i="1" s="1"/>
  <c r="H163" i="1"/>
  <c r="P163" i="1" s="1"/>
  <c r="Q163" i="1" s="1"/>
  <c r="H164" i="1"/>
  <c r="P164" i="1" s="1"/>
  <c r="Q164" i="1" s="1"/>
  <c r="H165" i="1"/>
  <c r="P165" i="1" s="1"/>
  <c r="Q165" i="1" s="1"/>
  <c r="H166" i="1"/>
  <c r="P166" i="1" s="1"/>
  <c r="H167" i="1"/>
  <c r="P167" i="1" s="1"/>
  <c r="Q167" i="1" s="1"/>
  <c r="R167" i="1" s="1"/>
  <c r="S167" i="1" s="1"/>
  <c r="H168" i="1"/>
  <c r="P168" i="1" s="1"/>
  <c r="Q168" i="1" s="1"/>
  <c r="R168" i="1" s="1"/>
  <c r="H169" i="1"/>
  <c r="P169" i="1" s="1"/>
  <c r="Q169" i="1" s="1"/>
  <c r="R169" i="1" s="1"/>
  <c r="H170" i="1"/>
  <c r="P170" i="1" s="1"/>
  <c r="Q170" i="1" s="1"/>
  <c r="R170" i="1" s="1"/>
  <c r="H171" i="1"/>
  <c r="P171" i="1" s="1"/>
  <c r="H172" i="1"/>
  <c r="P172" i="1" s="1"/>
  <c r="Q172" i="1" s="1"/>
  <c r="H173" i="1"/>
  <c r="P173" i="1" s="1"/>
  <c r="Q173" i="1" s="1"/>
  <c r="R173" i="1" s="1"/>
  <c r="H174" i="1"/>
  <c r="P174" i="1" s="1"/>
  <c r="Q174" i="1" s="1"/>
  <c r="H175" i="1"/>
  <c r="P175" i="1" s="1"/>
  <c r="Q175" i="1" s="1"/>
  <c r="R175" i="1" s="1"/>
  <c r="H176" i="1"/>
  <c r="P176" i="1" s="1"/>
  <c r="Q176" i="1" s="1"/>
  <c r="R176" i="1" s="1"/>
  <c r="S176" i="1" s="1"/>
  <c r="H177" i="1"/>
  <c r="P177" i="1" s="1"/>
  <c r="Q177" i="1" s="1"/>
  <c r="R177" i="1" s="1"/>
  <c r="H178" i="1"/>
  <c r="P178" i="1" s="1"/>
  <c r="H179" i="1"/>
  <c r="P179" i="1" s="1"/>
  <c r="H180" i="1"/>
  <c r="P180" i="1" s="1"/>
  <c r="AP180" i="1" s="1"/>
  <c r="AQ180" i="1" s="1"/>
  <c r="H181" i="1"/>
  <c r="P181" i="1" s="1"/>
  <c r="Q181" i="1" s="1"/>
  <c r="H182" i="1"/>
  <c r="P182" i="1" s="1"/>
  <c r="H183" i="1"/>
  <c r="P183" i="1" s="1"/>
  <c r="Q183" i="1" s="1"/>
  <c r="H184" i="1"/>
  <c r="P184" i="1" s="1"/>
  <c r="Q184" i="1" s="1"/>
  <c r="H185" i="1"/>
  <c r="P185" i="1" s="1"/>
  <c r="Q185" i="1" s="1"/>
  <c r="R185" i="1" s="1"/>
  <c r="H186" i="1"/>
  <c r="P186" i="1" s="1"/>
  <c r="Q186" i="1" s="1"/>
  <c r="H187" i="1"/>
  <c r="P187" i="1" s="1"/>
  <c r="Q187" i="1" s="1"/>
  <c r="H188" i="1"/>
  <c r="P188" i="1" s="1"/>
  <c r="Q188" i="1" s="1"/>
  <c r="H189" i="1"/>
  <c r="P189" i="1" s="1"/>
  <c r="Q189" i="1" s="1"/>
  <c r="H190" i="1"/>
  <c r="P190" i="1" s="1"/>
  <c r="Q190" i="1" s="1"/>
  <c r="R190" i="1" s="1"/>
  <c r="H191" i="1"/>
  <c r="P191" i="1" s="1"/>
  <c r="Q191" i="1" s="1"/>
  <c r="R191" i="1" s="1"/>
  <c r="S191" i="1" s="1"/>
  <c r="T191" i="1" s="1"/>
  <c r="U191" i="1" s="1"/>
  <c r="V191" i="1" s="1"/>
  <c r="H192" i="1"/>
  <c r="P192" i="1" s="1"/>
  <c r="H193" i="1"/>
  <c r="P193" i="1" s="1"/>
  <c r="AP193" i="1" s="1"/>
  <c r="AQ193" i="1" s="1"/>
  <c r="H194" i="1"/>
  <c r="P194" i="1" s="1"/>
  <c r="Q194" i="1" s="1"/>
  <c r="R194" i="1" s="1"/>
  <c r="H195" i="1"/>
  <c r="P195" i="1" s="1"/>
  <c r="H196" i="1"/>
  <c r="P196" i="1" s="1"/>
  <c r="H197" i="1"/>
  <c r="P197" i="1" s="1"/>
  <c r="Q197" i="1" s="1"/>
  <c r="H198" i="1"/>
  <c r="P198" i="1" s="1"/>
  <c r="Q198" i="1" s="1"/>
  <c r="H199" i="1"/>
  <c r="P199" i="1" s="1"/>
  <c r="Q199" i="1" s="1"/>
  <c r="H200" i="1"/>
  <c r="P200" i="1" s="1"/>
  <c r="Q200" i="1" s="1"/>
  <c r="H201" i="1"/>
  <c r="P201" i="1" s="1"/>
  <c r="AP201" i="1" s="1"/>
  <c r="AQ201" i="1" s="1"/>
  <c r="H202" i="1"/>
  <c r="P202" i="1" s="1"/>
  <c r="Q202" i="1" s="1"/>
  <c r="H203" i="1"/>
  <c r="P203" i="1" s="1"/>
  <c r="Q203" i="1" s="1"/>
  <c r="R203" i="1" s="1"/>
  <c r="H204" i="1"/>
  <c r="P204" i="1" s="1"/>
  <c r="Q204" i="1" s="1"/>
  <c r="R204" i="1" s="1"/>
  <c r="H205" i="1"/>
  <c r="P205" i="1" s="1"/>
  <c r="Q205" i="1" s="1"/>
  <c r="H206" i="1"/>
  <c r="P206" i="1" s="1"/>
  <c r="Q206" i="1" s="1"/>
  <c r="H207" i="1"/>
  <c r="P207" i="1" s="1"/>
  <c r="Q207" i="1" s="1"/>
  <c r="H208" i="1"/>
  <c r="P208" i="1" s="1"/>
  <c r="Q208" i="1" s="1"/>
  <c r="H209" i="1"/>
  <c r="P209" i="1" s="1"/>
  <c r="H210" i="1"/>
  <c r="P210" i="1" s="1"/>
  <c r="Q210" i="1" s="1"/>
  <c r="H211" i="1"/>
  <c r="P211" i="1" s="1"/>
  <c r="H212" i="1"/>
  <c r="P212" i="1" s="1"/>
  <c r="Q212" i="1" s="1"/>
  <c r="R212" i="1" s="1"/>
  <c r="S212" i="1" s="1"/>
  <c r="H213" i="1"/>
  <c r="P213" i="1" s="1"/>
  <c r="Q213" i="1" s="1"/>
  <c r="H214" i="1"/>
  <c r="P214" i="1" s="1"/>
  <c r="Q214" i="1" s="1"/>
  <c r="H215" i="1"/>
  <c r="P215" i="1" s="1"/>
  <c r="AP215" i="1" s="1"/>
  <c r="AQ215" i="1" s="1"/>
  <c r="H216" i="1"/>
  <c r="P216" i="1" s="1"/>
  <c r="Q216" i="1" s="1"/>
  <c r="R216" i="1" s="1"/>
  <c r="H217" i="1"/>
  <c r="P217" i="1" s="1"/>
  <c r="Q217" i="1" s="1"/>
  <c r="H218" i="1"/>
  <c r="P218" i="1" s="1"/>
  <c r="Q218" i="1" s="1"/>
  <c r="H219" i="1"/>
  <c r="P219" i="1" s="1"/>
  <c r="Q219" i="1" s="1"/>
  <c r="H220" i="1"/>
  <c r="P220" i="1" s="1"/>
  <c r="Q220" i="1" s="1"/>
  <c r="H221" i="1"/>
  <c r="P221" i="1" s="1"/>
  <c r="Q221" i="1" s="1"/>
  <c r="H222" i="1"/>
  <c r="P222" i="1" s="1"/>
  <c r="Q222" i="1" s="1"/>
  <c r="H223" i="1"/>
  <c r="P223" i="1" s="1"/>
  <c r="H224" i="1"/>
  <c r="P224" i="1" s="1"/>
  <c r="H225" i="1"/>
  <c r="P225" i="1" s="1"/>
  <c r="Q225" i="1" s="1"/>
  <c r="H226" i="1"/>
  <c r="P226" i="1" s="1"/>
  <c r="H227" i="1"/>
  <c r="P227" i="1" s="1"/>
  <c r="Q227" i="1" s="1"/>
  <c r="R227" i="1" s="1"/>
  <c r="H228" i="1"/>
  <c r="P228" i="1" s="1"/>
  <c r="H229" i="1"/>
  <c r="P229" i="1" s="1"/>
  <c r="H230" i="1"/>
  <c r="P230" i="1" s="1"/>
  <c r="H231" i="1"/>
  <c r="P231" i="1" s="1"/>
  <c r="AP231" i="1" s="1"/>
  <c r="AQ231" i="1" s="1"/>
  <c r="H232" i="1"/>
  <c r="P232" i="1" s="1"/>
  <c r="AP232" i="1" s="1"/>
  <c r="AQ232" i="1" s="1"/>
  <c r="H233" i="1"/>
  <c r="P233" i="1" s="1"/>
  <c r="H234" i="1"/>
  <c r="P234" i="1" s="1"/>
  <c r="H235" i="1"/>
  <c r="P235" i="1" s="1"/>
  <c r="H236" i="1"/>
  <c r="P236" i="1" s="1"/>
  <c r="H237" i="1"/>
  <c r="P237" i="1" s="1"/>
  <c r="H238" i="1"/>
  <c r="P238" i="1" s="1"/>
  <c r="AP238" i="1" s="1"/>
  <c r="AQ238" i="1" s="1"/>
  <c r="H239" i="1"/>
  <c r="P239" i="1" s="1"/>
  <c r="AP239" i="1" s="1"/>
  <c r="AQ239" i="1" s="1"/>
  <c r="H240" i="1"/>
  <c r="P240" i="1" s="1"/>
  <c r="H241" i="1"/>
  <c r="P241" i="1" s="1"/>
  <c r="AP241" i="1" s="1"/>
  <c r="AQ241" i="1" s="1"/>
  <c r="H242" i="1"/>
  <c r="P242" i="1" s="1"/>
  <c r="H243" i="1"/>
  <c r="P243" i="1" s="1"/>
  <c r="H244" i="1"/>
  <c r="P244" i="1" s="1"/>
  <c r="AP244" i="1" s="1"/>
  <c r="AQ244" i="1" s="1"/>
  <c r="H245" i="1"/>
  <c r="P245" i="1" s="1"/>
  <c r="AP245" i="1" s="1"/>
  <c r="AQ245" i="1" s="1"/>
  <c r="H246" i="1"/>
  <c r="P246" i="1" s="1"/>
  <c r="AP246" i="1" s="1"/>
  <c r="AQ246" i="1" s="1"/>
  <c r="H247" i="1"/>
  <c r="P247" i="1" s="1"/>
  <c r="H248" i="1"/>
  <c r="P248" i="1" s="1"/>
  <c r="AP248" i="1" s="1"/>
  <c r="AQ248" i="1" s="1"/>
  <c r="H249" i="1"/>
  <c r="P249" i="1" s="1"/>
  <c r="AP249" i="1" s="1"/>
  <c r="AQ249" i="1" s="1"/>
  <c r="H250" i="1"/>
  <c r="P250" i="1" s="1"/>
  <c r="H251" i="1"/>
  <c r="P251" i="1" s="1"/>
  <c r="H252" i="1"/>
  <c r="P252" i="1" s="1"/>
  <c r="AP252" i="1" s="1"/>
  <c r="AQ252" i="1" s="1"/>
  <c r="H253" i="1"/>
  <c r="P253" i="1" s="1"/>
  <c r="H254" i="1"/>
  <c r="P254" i="1" s="1"/>
  <c r="H255" i="1"/>
  <c r="P255" i="1" s="1"/>
  <c r="H256" i="1"/>
  <c r="P256" i="1" s="1"/>
  <c r="AP256" i="1" s="1"/>
  <c r="AQ256" i="1" s="1"/>
  <c r="H257" i="1"/>
  <c r="P257" i="1" s="1"/>
  <c r="H258" i="1"/>
  <c r="P258" i="1" s="1"/>
  <c r="H259" i="1"/>
  <c r="P259" i="1" s="1"/>
  <c r="H260" i="1"/>
  <c r="P260" i="1" s="1"/>
  <c r="AP260" i="1" s="1"/>
  <c r="AQ260" i="1" s="1"/>
  <c r="H261" i="1"/>
  <c r="P261" i="1" s="1"/>
  <c r="H262" i="1"/>
  <c r="P262" i="1" s="1"/>
  <c r="AP262" i="1" s="1"/>
  <c r="AQ262" i="1" s="1"/>
  <c r="H263" i="1"/>
  <c r="P263" i="1" s="1"/>
  <c r="H264" i="1"/>
  <c r="P264" i="1" s="1"/>
  <c r="H265" i="1"/>
  <c r="P265" i="1" s="1"/>
  <c r="H266" i="1"/>
  <c r="P266" i="1" s="1"/>
  <c r="H267" i="1"/>
  <c r="P267" i="1" s="1"/>
  <c r="AP267" i="1" s="1"/>
  <c r="AQ267" i="1" s="1"/>
  <c r="H268" i="1"/>
  <c r="P268" i="1" s="1"/>
  <c r="AP268" i="1" s="1"/>
  <c r="AQ268" i="1" s="1"/>
  <c r="H269" i="1"/>
  <c r="P269" i="1" s="1"/>
  <c r="H270" i="1"/>
  <c r="P270" i="1" s="1"/>
  <c r="H271" i="1"/>
  <c r="P271" i="1" s="1"/>
  <c r="H272" i="1"/>
  <c r="P272" i="1" s="1"/>
  <c r="H273" i="1"/>
  <c r="P273" i="1" s="1"/>
  <c r="H274" i="1"/>
  <c r="P274" i="1" s="1"/>
  <c r="H275" i="1"/>
  <c r="P275" i="1" s="1"/>
  <c r="H276" i="1"/>
  <c r="P276" i="1" s="1"/>
  <c r="H277" i="1"/>
  <c r="P277" i="1" s="1"/>
  <c r="H278" i="1"/>
  <c r="P278" i="1" s="1"/>
  <c r="AP278" i="1" s="1"/>
  <c r="AQ278" i="1" s="1"/>
  <c r="H279" i="1"/>
  <c r="P279" i="1" s="1"/>
  <c r="AP279" i="1" s="1"/>
  <c r="AQ279" i="1" s="1"/>
  <c r="H280" i="1"/>
  <c r="P280" i="1" s="1"/>
  <c r="H281" i="1"/>
  <c r="P281" i="1" s="1"/>
  <c r="H282" i="1"/>
  <c r="P282" i="1" s="1"/>
  <c r="AP282" i="1" s="1"/>
  <c r="AQ282" i="1" s="1"/>
  <c r="H283" i="1"/>
  <c r="P283" i="1" s="1"/>
  <c r="H284" i="1"/>
  <c r="P284" i="1" s="1"/>
  <c r="AP284" i="1" s="1"/>
  <c r="AQ284" i="1" s="1"/>
  <c r="H285" i="1"/>
  <c r="P285" i="1" s="1"/>
  <c r="H286" i="1"/>
  <c r="P286" i="1" s="1"/>
  <c r="AP286" i="1" s="1"/>
  <c r="AQ286" i="1" s="1"/>
  <c r="H287" i="1"/>
  <c r="P287" i="1" s="1"/>
  <c r="AP287" i="1" s="1"/>
  <c r="AQ287" i="1" s="1"/>
  <c r="H288" i="1"/>
  <c r="P288" i="1" s="1"/>
  <c r="AP288" i="1" s="1"/>
  <c r="AQ288" i="1" s="1"/>
  <c r="H289" i="1"/>
  <c r="P289" i="1" s="1"/>
  <c r="H290" i="1"/>
  <c r="P290" i="1" s="1"/>
  <c r="H291" i="1"/>
  <c r="P291" i="1" s="1"/>
  <c r="H292" i="1"/>
  <c r="P292" i="1" s="1"/>
  <c r="H293" i="1"/>
  <c r="P293" i="1" s="1"/>
  <c r="H294" i="1"/>
  <c r="P294" i="1" s="1"/>
  <c r="H295" i="1"/>
  <c r="P295" i="1" s="1"/>
  <c r="AP295" i="1" s="1"/>
  <c r="AQ295" i="1" s="1"/>
  <c r="H296" i="1"/>
  <c r="P296" i="1" s="1"/>
  <c r="H297" i="1"/>
  <c r="P297" i="1" s="1"/>
  <c r="H298" i="1"/>
  <c r="P298" i="1" s="1"/>
  <c r="AP298" i="1" s="1"/>
  <c r="AQ298" i="1" s="1"/>
  <c r="H299" i="1"/>
  <c r="P299" i="1" s="1"/>
  <c r="H300" i="1"/>
  <c r="P300" i="1" s="1"/>
  <c r="AP300" i="1" s="1"/>
  <c r="AQ300" i="1" s="1"/>
  <c r="H301" i="1"/>
  <c r="P301" i="1" s="1"/>
  <c r="AP301" i="1" s="1"/>
  <c r="AQ301" i="1" s="1"/>
  <c r="H302" i="1"/>
  <c r="P302" i="1" s="1"/>
  <c r="AP302" i="1" s="1"/>
  <c r="AQ302" i="1" s="1"/>
  <c r="H303" i="1"/>
  <c r="P303" i="1" s="1"/>
  <c r="H304" i="1"/>
  <c r="P304" i="1" s="1"/>
  <c r="H305" i="1"/>
  <c r="P305" i="1" s="1"/>
  <c r="H306" i="1"/>
  <c r="P306" i="1" s="1"/>
  <c r="H307" i="1"/>
  <c r="P307" i="1" s="1"/>
  <c r="H308" i="1"/>
  <c r="P308" i="1" s="1"/>
  <c r="AP308" i="1" s="1"/>
  <c r="AQ308" i="1" s="1"/>
  <c r="H309" i="1"/>
  <c r="P309" i="1" s="1"/>
  <c r="AP309" i="1" s="1"/>
  <c r="AQ309" i="1" s="1"/>
  <c r="H310" i="1"/>
  <c r="P310" i="1" s="1"/>
  <c r="AP310" i="1" s="1"/>
  <c r="AQ310" i="1" s="1"/>
  <c r="H311" i="1"/>
  <c r="P311" i="1" s="1"/>
  <c r="H312" i="1"/>
  <c r="P312" i="1" s="1"/>
  <c r="H313" i="1"/>
  <c r="P313" i="1" s="1"/>
  <c r="AP313" i="1" s="1"/>
  <c r="AQ313" i="1" s="1"/>
  <c r="H314" i="1"/>
  <c r="P314" i="1" s="1"/>
  <c r="H315" i="1"/>
  <c r="P315" i="1" s="1"/>
  <c r="AP315" i="1" s="1"/>
  <c r="AQ315" i="1" s="1"/>
  <c r="H316" i="1"/>
  <c r="P316" i="1" s="1"/>
  <c r="AP316" i="1" s="1"/>
  <c r="AQ316" i="1" s="1"/>
  <c r="H317" i="1"/>
  <c r="P317" i="1" s="1"/>
  <c r="H318" i="1"/>
  <c r="P318" i="1" s="1"/>
  <c r="H319" i="1"/>
  <c r="P319" i="1" s="1"/>
  <c r="H320" i="1"/>
  <c r="P320" i="1" s="1"/>
  <c r="AP320" i="1" s="1"/>
  <c r="AQ320" i="1" s="1"/>
  <c r="H321" i="1"/>
  <c r="P321" i="1" s="1"/>
  <c r="H322" i="1"/>
  <c r="P322" i="1" s="1"/>
  <c r="AP322" i="1" s="1"/>
  <c r="AQ322" i="1" s="1"/>
  <c r="H323" i="1"/>
  <c r="P323" i="1" s="1"/>
  <c r="AP323" i="1" s="1"/>
  <c r="AQ323" i="1" s="1"/>
  <c r="H324" i="1"/>
  <c r="P324" i="1" s="1"/>
  <c r="AP324" i="1" s="1"/>
  <c r="AQ324" i="1" s="1"/>
  <c r="H325" i="1"/>
  <c r="P325" i="1" s="1"/>
  <c r="H326" i="1"/>
  <c r="P326" i="1" s="1"/>
  <c r="H327" i="1"/>
  <c r="P327" i="1" s="1"/>
  <c r="H328" i="1"/>
  <c r="P328" i="1" s="1"/>
  <c r="AP328" i="1" s="1"/>
  <c r="AQ328" i="1" s="1"/>
  <c r="H329" i="1"/>
  <c r="P329" i="1" s="1"/>
  <c r="AP329" i="1" s="1"/>
  <c r="AQ329" i="1" s="1"/>
  <c r="H330" i="1"/>
  <c r="P330" i="1" s="1"/>
  <c r="H331" i="1"/>
  <c r="P331" i="1" s="1"/>
  <c r="H332" i="1"/>
  <c r="P332" i="1" s="1"/>
  <c r="H333" i="1"/>
  <c r="P333" i="1" s="1"/>
  <c r="H334" i="1"/>
  <c r="P334" i="1" s="1"/>
  <c r="AP334" i="1" s="1"/>
  <c r="AQ334" i="1" s="1"/>
  <c r="H335" i="1"/>
  <c r="P335" i="1" s="1"/>
  <c r="H336" i="1"/>
  <c r="P336" i="1" s="1"/>
  <c r="AP336" i="1" s="1"/>
  <c r="AQ336" i="1" s="1"/>
  <c r="H337" i="1"/>
  <c r="P337" i="1" s="1"/>
  <c r="AP337" i="1" s="1"/>
  <c r="AQ337" i="1" s="1"/>
  <c r="H338" i="1"/>
  <c r="P338" i="1" s="1"/>
  <c r="AP338" i="1" s="1"/>
  <c r="AQ338" i="1" s="1"/>
  <c r="H339" i="1"/>
  <c r="P339" i="1" s="1"/>
  <c r="AP339" i="1" s="1"/>
  <c r="AQ339" i="1" s="1"/>
  <c r="H340" i="1"/>
  <c r="P340" i="1" s="1"/>
  <c r="AP340" i="1" s="1"/>
  <c r="AQ340" i="1" s="1"/>
  <c r="H341" i="1"/>
  <c r="P341" i="1" s="1"/>
  <c r="H342" i="1"/>
  <c r="P342" i="1" s="1"/>
  <c r="AP342" i="1" s="1"/>
  <c r="AQ342" i="1" s="1"/>
  <c r="H343" i="1"/>
  <c r="P343" i="1" s="1"/>
  <c r="H344" i="1"/>
  <c r="P344" i="1" s="1"/>
  <c r="H345" i="1"/>
  <c r="P345" i="1" s="1"/>
  <c r="H346" i="1"/>
  <c r="P346" i="1" s="1"/>
  <c r="AP346" i="1" s="1"/>
  <c r="AQ346" i="1" s="1"/>
  <c r="H347" i="1"/>
  <c r="P347" i="1" s="1"/>
  <c r="H348" i="1"/>
  <c r="P348" i="1" s="1"/>
  <c r="H349" i="1"/>
  <c r="P349" i="1" s="1"/>
  <c r="H350" i="1"/>
  <c r="P350" i="1" s="1"/>
  <c r="H351" i="1"/>
  <c r="P351" i="1" s="1"/>
  <c r="H352" i="1"/>
  <c r="P352" i="1" s="1"/>
  <c r="H353" i="1"/>
  <c r="P353" i="1" s="1"/>
  <c r="H354" i="1"/>
  <c r="P354" i="1" s="1"/>
  <c r="H355" i="1"/>
  <c r="P355" i="1" s="1"/>
  <c r="H356" i="1"/>
  <c r="P356" i="1" s="1"/>
  <c r="H357" i="1"/>
  <c r="P357" i="1" s="1"/>
  <c r="H358" i="1"/>
  <c r="P358" i="1" s="1"/>
  <c r="H359" i="1"/>
  <c r="P359" i="1" s="1"/>
  <c r="H360" i="1"/>
  <c r="P360" i="1" s="1"/>
  <c r="H361" i="1"/>
  <c r="P361" i="1" s="1"/>
  <c r="H362" i="1"/>
  <c r="P362" i="1" s="1"/>
  <c r="H363" i="1"/>
  <c r="P363" i="1" s="1"/>
  <c r="H364" i="1"/>
  <c r="P364" i="1" s="1"/>
  <c r="H365" i="1"/>
  <c r="P365" i="1" s="1"/>
  <c r="H366" i="1"/>
  <c r="P366" i="1" s="1"/>
  <c r="H367" i="1"/>
  <c r="P367" i="1" s="1"/>
  <c r="H368" i="1"/>
  <c r="P368" i="1" s="1"/>
  <c r="H369" i="1"/>
  <c r="P369" i="1" s="1"/>
  <c r="H370" i="1"/>
  <c r="P370" i="1" s="1"/>
  <c r="H371" i="1"/>
  <c r="P371" i="1" s="1"/>
  <c r="H372" i="1"/>
  <c r="P372" i="1" s="1"/>
  <c r="H373" i="1"/>
  <c r="P373" i="1" s="1"/>
  <c r="H374" i="1"/>
  <c r="P374" i="1" s="1"/>
  <c r="H375" i="1"/>
  <c r="P375" i="1" s="1"/>
  <c r="H376" i="1"/>
  <c r="P376" i="1" s="1"/>
  <c r="H377" i="1"/>
  <c r="P377" i="1" s="1"/>
  <c r="H378" i="1"/>
  <c r="P378" i="1" s="1"/>
  <c r="H379" i="1"/>
  <c r="P379" i="1" s="1"/>
  <c r="H380" i="1"/>
  <c r="P380" i="1" s="1"/>
  <c r="H381" i="1"/>
  <c r="P381" i="1" s="1"/>
  <c r="H382" i="1"/>
  <c r="P382" i="1" s="1"/>
  <c r="H383" i="1"/>
  <c r="P383" i="1" s="1"/>
  <c r="H384" i="1"/>
  <c r="P384" i="1" s="1"/>
  <c r="H385" i="1"/>
  <c r="P385" i="1" s="1"/>
  <c r="H386" i="1"/>
  <c r="P386" i="1" s="1"/>
  <c r="H387" i="1"/>
  <c r="P387" i="1" s="1"/>
  <c r="H388" i="1"/>
  <c r="P388" i="1" s="1"/>
  <c r="H389" i="1"/>
  <c r="P389" i="1" s="1"/>
  <c r="H390" i="1"/>
  <c r="P390" i="1" s="1"/>
  <c r="H391" i="1"/>
  <c r="P391" i="1" s="1"/>
  <c r="H392" i="1"/>
  <c r="P392" i="1" s="1"/>
  <c r="H393" i="1"/>
  <c r="P393" i="1" s="1"/>
  <c r="H394" i="1"/>
  <c r="P394" i="1" s="1"/>
  <c r="H395" i="1"/>
  <c r="P395" i="1" s="1"/>
  <c r="H396" i="1"/>
  <c r="P396" i="1" s="1"/>
  <c r="H397" i="1"/>
  <c r="P397" i="1" s="1"/>
  <c r="H398" i="1"/>
  <c r="P398" i="1" s="1"/>
  <c r="H399" i="1"/>
  <c r="P399" i="1" s="1"/>
  <c r="H400" i="1"/>
  <c r="P400" i="1" s="1"/>
  <c r="H401" i="1"/>
  <c r="P401" i="1" s="1"/>
  <c r="H402" i="1"/>
  <c r="P402" i="1" s="1"/>
  <c r="H403" i="1"/>
  <c r="P403" i="1" s="1"/>
  <c r="AP403" i="1" s="1"/>
  <c r="AQ403" i="1" s="1"/>
  <c r="H404" i="1"/>
  <c r="P404" i="1" s="1"/>
  <c r="H405" i="1"/>
  <c r="P405" i="1" s="1"/>
  <c r="H406" i="1"/>
  <c r="P406" i="1" s="1"/>
  <c r="H407" i="1"/>
  <c r="P407" i="1" s="1"/>
  <c r="H408" i="1"/>
  <c r="P408" i="1" s="1"/>
  <c r="H409" i="1"/>
  <c r="P409" i="1" s="1"/>
  <c r="H410" i="1"/>
  <c r="P410" i="1" s="1"/>
  <c r="H411" i="1"/>
  <c r="P411" i="1" s="1"/>
  <c r="H412" i="1"/>
  <c r="P412" i="1" s="1"/>
  <c r="H413" i="1"/>
  <c r="P413" i="1" s="1"/>
  <c r="H414" i="1"/>
  <c r="P414" i="1" s="1"/>
  <c r="H415" i="1"/>
  <c r="P415" i="1" s="1"/>
  <c r="H416" i="1"/>
  <c r="P416" i="1" s="1"/>
  <c r="H417" i="1"/>
  <c r="P417" i="1" s="1"/>
  <c r="H418" i="1"/>
  <c r="P418" i="1" s="1"/>
  <c r="H419" i="1"/>
  <c r="P419" i="1" s="1"/>
  <c r="H420" i="1"/>
  <c r="P420" i="1" s="1"/>
  <c r="H421" i="1"/>
  <c r="P421" i="1" s="1"/>
  <c r="H422" i="1"/>
  <c r="P422" i="1" s="1"/>
  <c r="H423" i="1"/>
  <c r="P423" i="1" s="1"/>
  <c r="H424" i="1"/>
  <c r="P424" i="1" s="1"/>
  <c r="H425" i="1"/>
  <c r="P425" i="1" s="1"/>
  <c r="H426" i="1"/>
  <c r="P426" i="1" s="1"/>
  <c r="H427" i="1"/>
  <c r="P427" i="1" s="1"/>
  <c r="H428" i="1"/>
  <c r="P428" i="1" s="1"/>
  <c r="H429" i="1"/>
  <c r="P429" i="1" s="1"/>
  <c r="H430" i="1"/>
  <c r="P430" i="1" s="1"/>
  <c r="H431" i="1"/>
  <c r="P431" i="1" s="1"/>
  <c r="H432" i="1"/>
  <c r="P432" i="1" s="1"/>
  <c r="H433" i="1"/>
  <c r="P433" i="1" s="1"/>
  <c r="H434" i="1"/>
  <c r="P434" i="1" s="1"/>
  <c r="H435" i="1"/>
  <c r="P435" i="1" s="1"/>
  <c r="H436" i="1"/>
  <c r="P436" i="1" s="1"/>
  <c r="H437" i="1"/>
  <c r="P437" i="1" s="1"/>
  <c r="H438" i="1"/>
  <c r="P438" i="1" s="1"/>
  <c r="H439" i="1"/>
  <c r="P439" i="1" s="1"/>
  <c r="H440" i="1"/>
  <c r="P440" i="1" s="1"/>
  <c r="H441" i="1"/>
  <c r="P441" i="1" s="1"/>
  <c r="H442" i="1"/>
  <c r="P442" i="1" s="1"/>
  <c r="H443" i="1"/>
  <c r="P443" i="1" s="1"/>
  <c r="H444" i="1"/>
  <c r="P444" i="1" s="1"/>
  <c r="H445" i="1"/>
  <c r="P445" i="1" s="1"/>
  <c r="H446" i="1"/>
  <c r="P446" i="1" s="1"/>
  <c r="H447" i="1"/>
  <c r="P447" i="1" s="1"/>
  <c r="H448" i="1"/>
  <c r="P448" i="1" s="1"/>
  <c r="H449" i="1"/>
  <c r="P449" i="1" s="1"/>
  <c r="H450" i="1"/>
  <c r="P450" i="1" s="1"/>
  <c r="H451" i="1"/>
  <c r="P451" i="1" s="1"/>
  <c r="H452" i="1"/>
  <c r="P452" i="1" s="1"/>
  <c r="H453" i="1"/>
  <c r="P453" i="1" s="1"/>
  <c r="H454" i="1"/>
  <c r="P454" i="1" s="1"/>
  <c r="H455" i="1"/>
  <c r="P455" i="1" s="1"/>
  <c r="H456" i="1"/>
  <c r="P456" i="1" s="1"/>
  <c r="H457" i="1"/>
  <c r="P457" i="1" s="1"/>
  <c r="H458" i="1"/>
  <c r="P458" i="1" s="1"/>
  <c r="H459" i="1"/>
  <c r="P459" i="1" s="1"/>
  <c r="H460" i="1"/>
  <c r="P460" i="1" s="1"/>
  <c r="H461" i="1"/>
  <c r="P461" i="1" s="1"/>
  <c r="H462" i="1"/>
  <c r="P462" i="1" s="1"/>
  <c r="H463" i="1"/>
  <c r="P463" i="1" s="1"/>
  <c r="H464" i="1"/>
  <c r="P464" i="1" s="1"/>
  <c r="H465" i="1"/>
  <c r="P465" i="1" s="1"/>
  <c r="H466" i="1"/>
  <c r="P466" i="1" s="1"/>
  <c r="H467" i="1"/>
  <c r="P467" i="1" s="1"/>
  <c r="H468" i="1"/>
  <c r="P468" i="1" s="1"/>
  <c r="H469" i="1"/>
  <c r="P469" i="1" s="1"/>
  <c r="H470" i="1"/>
  <c r="P470" i="1" s="1"/>
  <c r="H471" i="1"/>
  <c r="P471" i="1" s="1"/>
  <c r="H472" i="1"/>
  <c r="P472" i="1" s="1"/>
  <c r="H473" i="1"/>
  <c r="P473" i="1" s="1"/>
  <c r="H474" i="1"/>
  <c r="P474" i="1" s="1"/>
  <c r="H475" i="1"/>
  <c r="P475" i="1" s="1"/>
  <c r="H476" i="1"/>
  <c r="P476" i="1" s="1"/>
  <c r="H477" i="1"/>
  <c r="P477" i="1" s="1"/>
  <c r="H478" i="1"/>
  <c r="P478" i="1" s="1"/>
  <c r="H479" i="1"/>
  <c r="P479" i="1" s="1"/>
  <c r="H480" i="1"/>
  <c r="P480" i="1" s="1"/>
  <c r="H481" i="1"/>
  <c r="P481" i="1" s="1"/>
  <c r="H482" i="1"/>
  <c r="P482" i="1" s="1"/>
  <c r="H483" i="1"/>
  <c r="P483" i="1" s="1"/>
  <c r="H484" i="1"/>
  <c r="P484" i="1" s="1"/>
  <c r="H485" i="1"/>
  <c r="P485" i="1" s="1"/>
  <c r="H486" i="1"/>
  <c r="P486" i="1" s="1"/>
  <c r="H487" i="1"/>
  <c r="P487" i="1" s="1"/>
  <c r="AP487" i="1" s="1"/>
  <c r="AQ487" i="1" s="1"/>
  <c r="H488" i="1"/>
  <c r="P488" i="1" s="1"/>
  <c r="H489" i="1"/>
  <c r="P489" i="1" s="1"/>
  <c r="H490" i="1"/>
  <c r="P490" i="1" s="1"/>
  <c r="H491" i="1"/>
  <c r="P491" i="1" s="1"/>
  <c r="H492" i="1"/>
  <c r="P492" i="1" s="1"/>
  <c r="H493" i="1"/>
  <c r="P493" i="1" s="1"/>
  <c r="H494" i="1"/>
  <c r="H495" i="1"/>
  <c r="P495" i="1" s="1"/>
  <c r="H496" i="1"/>
  <c r="P496" i="1" s="1"/>
  <c r="H497" i="1"/>
  <c r="P497" i="1" s="1"/>
  <c r="H498" i="1"/>
  <c r="P498" i="1" s="1"/>
  <c r="H499" i="1"/>
  <c r="P499" i="1" s="1"/>
  <c r="H500" i="1"/>
  <c r="H501" i="1"/>
  <c r="P501" i="1" s="1"/>
  <c r="H502" i="1"/>
  <c r="P502" i="1" s="1"/>
  <c r="H503" i="1"/>
  <c r="P503" i="1" s="1"/>
  <c r="H504" i="1"/>
  <c r="P504" i="1" s="1"/>
  <c r="H505" i="1"/>
  <c r="P505" i="1" s="1"/>
  <c r="H506" i="1"/>
  <c r="P506" i="1" s="1"/>
  <c r="H507" i="1"/>
  <c r="P507" i="1" s="1"/>
  <c r="H508" i="1"/>
  <c r="P508" i="1" s="1"/>
  <c r="H509" i="1"/>
  <c r="P509" i="1" s="1"/>
  <c r="H510" i="1"/>
  <c r="P510" i="1" s="1"/>
  <c r="H511" i="1"/>
  <c r="P511" i="1" s="1"/>
  <c r="H512" i="1"/>
  <c r="P512" i="1" s="1"/>
  <c r="H513" i="1"/>
  <c r="P513" i="1" s="1"/>
  <c r="H514" i="1"/>
  <c r="P514" i="1" s="1"/>
  <c r="H515" i="1"/>
  <c r="P515" i="1" s="1"/>
  <c r="H516" i="1"/>
  <c r="P516" i="1" s="1"/>
  <c r="H517" i="1"/>
  <c r="P517" i="1" s="1"/>
  <c r="H518" i="1"/>
  <c r="P518" i="1" s="1"/>
  <c r="H519" i="1"/>
  <c r="P519" i="1" s="1"/>
  <c r="H520" i="1"/>
  <c r="P520" i="1" s="1"/>
  <c r="H521" i="1"/>
  <c r="P521" i="1" s="1"/>
  <c r="H522" i="1"/>
  <c r="P522" i="1" s="1"/>
  <c r="H523" i="1"/>
  <c r="P523" i="1" s="1"/>
  <c r="H524" i="1"/>
  <c r="P524" i="1" s="1"/>
  <c r="H525" i="1"/>
  <c r="P525" i="1" s="1"/>
  <c r="H526" i="1"/>
  <c r="P526" i="1" s="1"/>
  <c r="H527" i="1"/>
  <c r="P527" i="1" s="1"/>
  <c r="H528" i="1"/>
  <c r="P528" i="1" s="1"/>
  <c r="H529" i="1"/>
  <c r="P529" i="1" s="1"/>
  <c r="H530" i="1"/>
  <c r="P530" i="1" s="1"/>
  <c r="H531" i="1"/>
  <c r="P531" i="1" s="1"/>
  <c r="H532" i="1"/>
  <c r="P532" i="1" s="1"/>
  <c r="H533" i="1"/>
  <c r="P533" i="1" s="1"/>
  <c r="H534" i="1"/>
  <c r="P534" i="1" s="1"/>
  <c r="AP534" i="1" s="1"/>
  <c r="AQ534" i="1" s="1"/>
  <c r="H535" i="1"/>
  <c r="P535" i="1" s="1"/>
  <c r="H536" i="1"/>
  <c r="P536" i="1" s="1"/>
  <c r="H537" i="1"/>
  <c r="P537" i="1" s="1"/>
  <c r="H538" i="1"/>
  <c r="P538" i="1" s="1"/>
  <c r="H539" i="1"/>
  <c r="P539" i="1" s="1"/>
  <c r="H540" i="1"/>
  <c r="P540" i="1" s="1"/>
  <c r="H541" i="1"/>
  <c r="P541" i="1" s="1"/>
  <c r="AP541" i="1" s="1"/>
  <c r="AQ541" i="1" s="1"/>
  <c r="H542" i="1"/>
  <c r="P542" i="1" s="1"/>
  <c r="H543" i="1"/>
  <c r="P543" i="1" s="1"/>
  <c r="H544" i="1"/>
  <c r="P544" i="1" s="1"/>
  <c r="H545" i="1"/>
  <c r="P545" i="1" s="1"/>
  <c r="AP545" i="1" s="1"/>
  <c r="AQ545" i="1" s="1"/>
  <c r="H546" i="1"/>
  <c r="P546" i="1" s="1"/>
  <c r="H547" i="1"/>
  <c r="P547" i="1" s="1"/>
  <c r="H548" i="1"/>
  <c r="P548" i="1" s="1"/>
  <c r="H549" i="1"/>
  <c r="P549" i="1" s="1"/>
  <c r="H550" i="1"/>
  <c r="P550" i="1" s="1"/>
  <c r="H551" i="1"/>
  <c r="P551" i="1" s="1"/>
  <c r="H552" i="1"/>
  <c r="P552" i="1" s="1"/>
  <c r="H553" i="1"/>
  <c r="P553" i="1" s="1"/>
  <c r="H554" i="1"/>
  <c r="P554" i="1" s="1"/>
  <c r="H555" i="1"/>
  <c r="P555" i="1" s="1"/>
  <c r="H556" i="1"/>
  <c r="P556" i="1" s="1"/>
  <c r="H557" i="1"/>
  <c r="P557" i="1" s="1"/>
  <c r="H558" i="1"/>
  <c r="P558" i="1" s="1"/>
  <c r="H559" i="1"/>
  <c r="P559" i="1" s="1"/>
  <c r="H560" i="1"/>
  <c r="P560" i="1" s="1"/>
  <c r="H561" i="1"/>
  <c r="P561" i="1" s="1"/>
  <c r="H562" i="1"/>
  <c r="P562" i="1" s="1"/>
  <c r="H563" i="1"/>
  <c r="P563" i="1" s="1"/>
  <c r="AP563" i="1" s="1"/>
  <c r="AQ563" i="1" s="1"/>
  <c r="H564" i="1"/>
  <c r="P564" i="1" s="1"/>
  <c r="H565" i="1"/>
  <c r="P565" i="1" s="1"/>
  <c r="H566" i="1"/>
  <c r="P566" i="1" s="1"/>
  <c r="H567" i="1"/>
  <c r="P567" i="1" s="1"/>
  <c r="H568" i="1"/>
  <c r="P568" i="1" s="1"/>
  <c r="H569" i="1"/>
  <c r="P569" i="1" s="1"/>
  <c r="H570" i="1"/>
  <c r="P570" i="1" s="1"/>
  <c r="H571" i="1"/>
  <c r="P571" i="1" s="1"/>
  <c r="H572" i="1"/>
  <c r="P572" i="1" s="1"/>
  <c r="H573" i="1"/>
  <c r="P573" i="1" s="1"/>
  <c r="H574" i="1"/>
  <c r="P574" i="1" s="1"/>
  <c r="H575" i="1"/>
  <c r="P575" i="1" s="1"/>
  <c r="H576" i="1"/>
  <c r="P576" i="1" s="1"/>
  <c r="H577" i="1"/>
  <c r="P577" i="1" s="1"/>
  <c r="H578" i="1"/>
  <c r="P578" i="1" s="1"/>
  <c r="H579" i="1"/>
  <c r="H580" i="1"/>
  <c r="P580" i="1" s="1"/>
  <c r="H581" i="1"/>
  <c r="P581" i="1" s="1"/>
  <c r="H582" i="1"/>
  <c r="P582" i="1" s="1"/>
  <c r="H583" i="1"/>
  <c r="P583" i="1" s="1"/>
  <c r="H584" i="1"/>
  <c r="P584" i="1" s="1"/>
  <c r="H585" i="1"/>
  <c r="P585" i="1" s="1"/>
  <c r="H586" i="1"/>
  <c r="P586" i="1" s="1"/>
  <c r="H587" i="1"/>
  <c r="P587" i="1" s="1"/>
  <c r="H588" i="1"/>
  <c r="P588" i="1" s="1"/>
  <c r="H589" i="1"/>
  <c r="P589" i="1" s="1"/>
  <c r="H590" i="1"/>
  <c r="P590" i="1" s="1"/>
  <c r="H591" i="1"/>
  <c r="P591" i="1" s="1"/>
  <c r="H592" i="1"/>
  <c r="P592" i="1" s="1"/>
  <c r="H593" i="1"/>
  <c r="P593" i="1" s="1"/>
  <c r="H594" i="1"/>
  <c r="P594" i="1" s="1"/>
  <c r="H595" i="1"/>
  <c r="P595" i="1" s="1"/>
  <c r="AP595" i="1" s="1"/>
  <c r="AQ595" i="1" s="1"/>
  <c r="H596" i="1"/>
  <c r="P596" i="1" s="1"/>
  <c r="H597" i="1"/>
  <c r="P597" i="1" s="1"/>
  <c r="H598" i="1"/>
  <c r="P598" i="1" s="1"/>
  <c r="H599" i="1"/>
  <c r="P599" i="1" s="1"/>
  <c r="AP599" i="1" s="1"/>
  <c r="AQ599" i="1" s="1"/>
  <c r="H600" i="1"/>
  <c r="P600" i="1" s="1"/>
  <c r="H601" i="1"/>
  <c r="P601" i="1" s="1"/>
  <c r="H602" i="1"/>
  <c r="P602" i="1" s="1"/>
  <c r="H603" i="1"/>
  <c r="P603" i="1" s="1"/>
  <c r="H604" i="1"/>
  <c r="P604" i="1" s="1"/>
  <c r="H605" i="1"/>
  <c r="P605" i="1" s="1"/>
  <c r="H606" i="1"/>
  <c r="P606" i="1" s="1"/>
  <c r="H607" i="1"/>
  <c r="P607" i="1" s="1"/>
  <c r="H608" i="1"/>
  <c r="P608" i="1" s="1"/>
  <c r="H609" i="1"/>
  <c r="P609" i="1" s="1"/>
  <c r="H610" i="1"/>
  <c r="P610" i="1" s="1"/>
  <c r="H611" i="1"/>
  <c r="P611" i="1" s="1"/>
  <c r="AP611" i="1" s="1"/>
  <c r="AQ611" i="1" s="1"/>
  <c r="H612" i="1"/>
  <c r="P612" i="1" s="1"/>
  <c r="H613" i="1"/>
  <c r="P613" i="1" s="1"/>
  <c r="H614" i="1"/>
  <c r="P614" i="1" s="1"/>
  <c r="H615" i="1"/>
  <c r="P615" i="1" s="1"/>
  <c r="H616" i="1"/>
  <c r="P616" i="1" s="1"/>
  <c r="H617" i="1"/>
  <c r="P617" i="1" s="1"/>
  <c r="H618" i="1"/>
  <c r="P618" i="1" s="1"/>
  <c r="H619" i="1"/>
  <c r="P619" i="1" s="1"/>
  <c r="AP619" i="1" s="1"/>
  <c r="AQ619" i="1" s="1"/>
  <c r="H620" i="1"/>
  <c r="P620" i="1" s="1"/>
  <c r="H621" i="1"/>
  <c r="P621" i="1" s="1"/>
  <c r="AP621" i="1" s="1"/>
  <c r="AQ621" i="1" s="1"/>
  <c r="H622" i="1"/>
  <c r="P622" i="1" s="1"/>
  <c r="H623" i="1"/>
  <c r="P623" i="1" s="1"/>
  <c r="H624" i="1"/>
  <c r="P624" i="1" s="1"/>
  <c r="H625" i="1"/>
  <c r="P625" i="1" s="1"/>
  <c r="H626" i="1"/>
  <c r="P626" i="1" s="1"/>
  <c r="H627" i="1"/>
  <c r="P627" i="1" s="1"/>
  <c r="H628" i="1"/>
  <c r="P628" i="1" s="1"/>
  <c r="H629" i="1"/>
  <c r="P629" i="1" s="1"/>
  <c r="H630" i="1"/>
  <c r="P630" i="1" s="1"/>
  <c r="H631" i="1"/>
  <c r="P631" i="1" s="1"/>
  <c r="H632" i="1"/>
  <c r="P632" i="1" s="1"/>
  <c r="H633" i="1"/>
  <c r="P633" i="1" s="1"/>
  <c r="H634" i="1"/>
  <c r="P634" i="1" s="1"/>
  <c r="H635" i="1"/>
  <c r="P635" i="1" s="1"/>
  <c r="H636" i="1"/>
  <c r="P636" i="1" s="1"/>
  <c r="AP636" i="1" s="1"/>
  <c r="AQ636" i="1" s="1"/>
  <c r="H637" i="1"/>
  <c r="P637" i="1" s="1"/>
  <c r="H638" i="1"/>
  <c r="P638" i="1" s="1"/>
  <c r="AP638" i="1" s="1"/>
  <c r="AQ638" i="1" s="1"/>
  <c r="H639" i="1"/>
  <c r="P639" i="1" s="1"/>
  <c r="AP639" i="1" s="1"/>
  <c r="AQ639" i="1" s="1"/>
  <c r="H640" i="1"/>
  <c r="P640" i="1" s="1"/>
  <c r="H641" i="1"/>
  <c r="P641" i="1" s="1"/>
  <c r="AP641" i="1" s="1"/>
  <c r="AQ641" i="1" s="1"/>
  <c r="H642" i="1"/>
  <c r="P642" i="1" s="1"/>
  <c r="AP642" i="1" s="1"/>
  <c r="AQ642" i="1" s="1"/>
  <c r="H643" i="1"/>
  <c r="P643" i="1" s="1"/>
  <c r="AP643" i="1" s="1"/>
  <c r="AQ643" i="1" s="1"/>
  <c r="H644" i="1"/>
  <c r="P644" i="1" s="1"/>
  <c r="H645" i="1"/>
  <c r="P645" i="1" s="1"/>
  <c r="H646" i="1"/>
  <c r="P646" i="1" s="1"/>
  <c r="AP646" i="1" s="1"/>
  <c r="AQ646" i="1" s="1"/>
  <c r="H647" i="1"/>
  <c r="P647" i="1" s="1"/>
  <c r="H648" i="1"/>
  <c r="P648" i="1" s="1"/>
  <c r="H649" i="1"/>
  <c r="P649" i="1" s="1"/>
  <c r="H650" i="1"/>
  <c r="P650" i="1" s="1"/>
  <c r="H651" i="1"/>
  <c r="P651" i="1" s="1"/>
  <c r="H652" i="1"/>
  <c r="P652" i="1" s="1"/>
  <c r="AP652" i="1" s="1"/>
  <c r="AQ652" i="1" s="1"/>
  <c r="H653" i="1"/>
  <c r="P653" i="1" s="1"/>
  <c r="AP653" i="1" s="1"/>
  <c r="AQ653" i="1" s="1"/>
  <c r="H654" i="1"/>
  <c r="P654" i="1" s="1"/>
  <c r="H655" i="1"/>
  <c r="P655" i="1" s="1"/>
  <c r="H656" i="1"/>
  <c r="P656" i="1" s="1"/>
  <c r="H657" i="1"/>
  <c r="P657" i="1" s="1"/>
  <c r="H658" i="1"/>
  <c r="P658" i="1" s="1"/>
  <c r="H659" i="1"/>
  <c r="P659" i="1" s="1"/>
  <c r="AP659" i="1" s="1"/>
  <c r="AQ659" i="1" s="1"/>
  <c r="H660" i="1"/>
  <c r="P660" i="1" s="1"/>
  <c r="H661" i="1"/>
  <c r="P661" i="1" s="1"/>
  <c r="H662" i="1"/>
  <c r="P662" i="1" s="1"/>
  <c r="H663" i="1"/>
  <c r="P663" i="1" s="1"/>
  <c r="H664" i="1"/>
  <c r="P664" i="1" s="1"/>
  <c r="H665" i="1"/>
  <c r="P665" i="1" s="1"/>
  <c r="H666" i="1"/>
  <c r="P666" i="1" s="1"/>
  <c r="H667" i="1"/>
  <c r="P667" i="1" s="1"/>
  <c r="H668" i="1"/>
  <c r="P668" i="1" s="1"/>
  <c r="H669" i="1"/>
  <c r="P669" i="1" s="1"/>
  <c r="H670" i="1"/>
  <c r="P670" i="1" s="1"/>
  <c r="H671" i="1"/>
  <c r="P671" i="1" s="1"/>
  <c r="H672" i="1"/>
  <c r="P672" i="1" s="1"/>
  <c r="H673" i="1"/>
  <c r="P673" i="1" s="1"/>
  <c r="H674" i="1"/>
  <c r="P674" i="1" s="1"/>
  <c r="AP674" i="1" s="1"/>
  <c r="AQ674" i="1" s="1"/>
  <c r="H675" i="1"/>
  <c r="P675" i="1" s="1"/>
  <c r="H676" i="1"/>
  <c r="P676" i="1" s="1"/>
  <c r="H677" i="1"/>
  <c r="P677" i="1" s="1"/>
  <c r="H678" i="1"/>
  <c r="P678" i="1" s="1"/>
  <c r="AP678" i="1" s="1"/>
  <c r="AQ678" i="1" s="1"/>
  <c r="H679" i="1"/>
  <c r="P679" i="1" s="1"/>
  <c r="H680" i="1"/>
  <c r="P680" i="1" s="1"/>
  <c r="H681" i="1"/>
  <c r="P681" i="1" s="1"/>
  <c r="H682" i="1"/>
  <c r="P682" i="1" s="1"/>
  <c r="H683" i="1"/>
  <c r="P683" i="1" s="1"/>
  <c r="H684" i="1"/>
  <c r="P684" i="1" s="1"/>
  <c r="H685" i="1"/>
  <c r="P685" i="1" s="1"/>
  <c r="H686" i="1"/>
  <c r="P686" i="1" s="1"/>
  <c r="H687" i="1"/>
  <c r="P687" i="1" s="1"/>
  <c r="H688" i="1"/>
  <c r="P688" i="1" s="1"/>
  <c r="H689" i="1"/>
  <c r="P689" i="1" s="1"/>
  <c r="H690" i="1"/>
  <c r="P690" i="1" s="1"/>
  <c r="H691" i="1"/>
  <c r="P691" i="1" s="1"/>
  <c r="H692" i="1"/>
  <c r="P692" i="1" s="1"/>
  <c r="H693" i="1"/>
  <c r="P693" i="1" s="1"/>
  <c r="AP693" i="1" s="1"/>
  <c r="AQ693" i="1" s="1"/>
  <c r="H694" i="1"/>
  <c r="P694" i="1" s="1"/>
  <c r="H695" i="1"/>
  <c r="P695" i="1" s="1"/>
  <c r="H696" i="1"/>
  <c r="P696" i="1" s="1"/>
  <c r="H697" i="1"/>
  <c r="P697" i="1" s="1"/>
  <c r="H698" i="1"/>
  <c r="P698" i="1" s="1"/>
  <c r="AP698" i="1" s="1"/>
  <c r="AQ698" i="1" s="1"/>
  <c r="H699" i="1"/>
  <c r="P699" i="1" s="1"/>
  <c r="H700" i="1"/>
  <c r="P700" i="1" s="1"/>
  <c r="H701" i="1"/>
  <c r="P701" i="1" s="1"/>
  <c r="H702" i="1"/>
  <c r="P702" i="1" s="1"/>
  <c r="H703" i="1"/>
  <c r="P703" i="1" s="1"/>
  <c r="H704" i="1"/>
  <c r="P704" i="1" s="1"/>
  <c r="H705" i="1"/>
  <c r="P705" i="1" s="1"/>
  <c r="H706" i="1"/>
  <c r="P706" i="1" s="1"/>
  <c r="H707" i="1"/>
  <c r="P707" i="1" s="1"/>
  <c r="H708" i="1"/>
  <c r="P708" i="1" s="1"/>
  <c r="H709" i="1"/>
  <c r="P709" i="1" s="1"/>
  <c r="H710" i="1"/>
  <c r="P710" i="1" s="1"/>
  <c r="H711" i="1"/>
  <c r="P711" i="1" s="1"/>
  <c r="H712" i="1"/>
  <c r="P712" i="1" s="1"/>
  <c r="H713" i="1"/>
  <c r="P713" i="1" s="1"/>
  <c r="H714" i="1"/>
  <c r="P714" i="1" s="1"/>
  <c r="H715" i="1"/>
  <c r="P715" i="1" s="1"/>
  <c r="H716" i="1"/>
  <c r="P716" i="1" s="1"/>
  <c r="H717" i="1"/>
  <c r="P717" i="1" s="1"/>
  <c r="H718" i="1"/>
  <c r="P718" i="1" s="1"/>
  <c r="H719" i="1"/>
  <c r="P719" i="1" s="1"/>
  <c r="H720" i="1"/>
  <c r="P720" i="1" s="1"/>
  <c r="H721" i="1"/>
  <c r="P721" i="1" s="1"/>
  <c r="H722" i="1"/>
  <c r="P722" i="1" s="1"/>
  <c r="AP722" i="1" s="1"/>
  <c r="AQ722" i="1" s="1"/>
  <c r="H723" i="1"/>
  <c r="P723" i="1" s="1"/>
  <c r="H724" i="1"/>
  <c r="P724" i="1" s="1"/>
  <c r="H725" i="1"/>
  <c r="P725" i="1" s="1"/>
  <c r="AP725" i="1" s="1"/>
  <c r="AQ725" i="1" s="1"/>
  <c r="H726" i="1"/>
  <c r="P726" i="1" s="1"/>
  <c r="AP726" i="1" s="1"/>
  <c r="AQ726" i="1" s="1"/>
  <c r="H727" i="1"/>
  <c r="P727" i="1" s="1"/>
  <c r="H728" i="1"/>
  <c r="P728" i="1" s="1"/>
  <c r="H729" i="1"/>
  <c r="P729" i="1" s="1"/>
  <c r="H730" i="1"/>
  <c r="P730" i="1" s="1"/>
  <c r="H731" i="1"/>
  <c r="P731" i="1" s="1"/>
  <c r="H732" i="1"/>
  <c r="P732" i="1" s="1"/>
  <c r="H733" i="1"/>
  <c r="P733" i="1" s="1"/>
  <c r="H734" i="1"/>
  <c r="P734" i="1" s="1"/>
  <c r="AP734" i="1" s="1"/>
  <c r="AQ734" i="1" s="1"/>
  <c r="H735" i="1"/>
  <c r="P735" i="1" s="1"/>
  <c r="AP735" i="1" s="1"/>
  <c r="AQ735" i="1" s="1"/>
  <c r="H736" i="1"/>
  <c r="P736" i="1" s="1"/>
  <c r="AP736" i="1" s="1"/>
  <c r="AQ736" i="1" s="1"/>
  <c r="H737" i="1"/>
  <c r="P737" i="1" s="1"/>
  <c r="H738" i="1"/>
  <c r="P738" i="1" s="1"/>
  <c r="H739" i="1"/>
  <c r="P739" i="1" s="1"/>
  <c r="H740" i="1"/>
  <c r="P740" i="1" s="1"/>
  <c r="AP740" i="1" s="1"/>
  <c r="AQ740" i="1" s="1"/>
  <c r="H741" i="1"/>
  <c r="P741" i="1" s="1"/>
  <c r="AP741" i="1" s="1"/>
  <c r="AQ741" i="1" s="1"/>
  <c r="H742" i="1"/>
  <c r="P742" i="1" s="1"/>
  <c r="AP742" i="1" s="1"/>
  <c r="AQ742" i="1" s="1"/>
  <c r="H743" i="1"/>
  <c r="P743" i="1" s="1"/>
  <c r="H744" i="1"/>
  <c r="P744" i="1" s="1"/>
  <c r="H745" i="1"/>
  <c r="P745" i="1" s="1"/>
  <c r="H746" i="1"/>
  <c r="P746" i="1" s="1"/>
  <c r="H747" i="1"/>
  <c r="P747" i="1" s="1"/>
  <c r="H748" i="1"/>
  <c r="H749" i="1"/>
  <c r="P749" i="1" s="1"/>
  <c r="AP749" i="1" s="1"/>
  <c r="AQ749" i="1" s="1"/>
  <c r="H750" i="1"/>
  <c r="P750" i="1" s="1"/>
  <c r="H751" i="1"/>
  <c r="P751" i="1" s="1"/>
  <c r="AP751" i="1" s="1"/>
  <c r="AQ751" i="1" s="1"/>
  <c r="H752" i="1"/>
  <c r="P752" i="1" s="1"/>
  <c r="AP752" i="1" s="1"/>
  <c r="AQ752" i="1" s="1"/>
  <c r="H753" i="1"/>
  <c r="P753" i="1" s="1"/>
  <c r="H754" i="1"/>
  <c r="P754" i="1" s="1"/>
  <c r="H755" i="1"/>
  <c r="P755" i="1" s="1"/>
  <c r="H756" i="1"/>
  <c r="P756" i="1" s="1"/>
  <c r="AP756" i="1" s="1"/>
  <c r="AQ756" i="1" s="1"/>
  <c r="H757" i="1"/>
  <c r="P757" i="1" s="1"/>
  <c r="H758" i="1"/>
  <c r="P758" i="1" s="1"/>
  <c r="H759" i="1"/>
  <c r="P759" i="1" s="1"/>
  <c r="H760" i="1"/>
  <c r="P760" i="1" s="1"/>
  <c r="H761" i="1"/>
  <c r="P761" i="1" s="1"/>
  <c r="AP761" i="1" s="1"/>
  <c r="AQ761" i="1" s="1"/>
  <c r="H762" i="1"/>
  <c r="P762" i="1" s="1"/>
  <c r="H763" i="1"/>
  <c r="P763" i="1" s="1"/>
  <c r="H764" i="1"/>
  <c r="P764" i="1" s="1"/>
  <c r="H765" i="1"/>
  <c r="P765" i="1" s="1"/>
  <c r="AP765" i="1" s="1"/>
  <c r="AQ765" i="1" s="1"/>
  <c r="H766" i="1"/>
  <c r="H767" i="1"/>
  <c r="P767" i="1" s="1"/>
  <c r="H768" i="1"/>
  <c r="P768" i="1" s="1"/>
  <c r="H769" i="1"/>
  <c r="P769" i="1" s="1"/>
  <c r="H770" i="1"/>
  <c r="P770" i="1" s="1"/>
  <c r="AP770" i="1" s="1"/>
  <c r="AQ770" i="1" s="1"/>
  <c r="H771" i="1"/>
  <c r="P771" i="1" s="1"/>
  <c r="H772" i="1"/>
  <c r="P772" i="1" s="1"/>
  <c r="H773" i="1"/>
  <c r="P773" i="1" s="1"/>
  <c r="H774" i="1"/>
  <c r="P774" i="1" s="1"/>
  <c r="H775" i="1"/>
  <c r="P775" i="1" s="1"/>
  <c r="H776" i="1"/>
  <c r="P776" i="1" s="1"/>
  <c r="H777" i="1"/>
  <c r="P777" i="1" s="1"/>
  <c r="H778" i="1"/>
  <c r="P778" i="1" s="1"/>
  <c r="AP778" i="1" s="1"/>
  <c r="AQ778" i="1" s="1"/>
  <c r="H779" i="1"/>
  <c r="P779" i="1" s="1"/>
  <c r="H780" i="1"/>
  <c r="P780" i="1" s="1"/>
  <c r="H781" i="1"/>
  <c r="P781" i="1" s="1"/>
  <c r="H782" i="1"/>
  <c r="P782" i="1" s="1"/>
  <c r="AP782" i="1" s="1"/>
  <c r="AQ782" i="1" s="1"/>
  <c r="H783" i="1"/>
  <c r="P783" i="1" s="1"/>
  <c r="AP783" i="1" s="1"/>
  <c r="AQ783" i="1" s="1"/>
  <c r="H784" i="1"/>
  <c r="P784" i="1" s="1"/>
  <c r="H785" i="1"/>
  <c r="P785" i="1" s="1"/>
  <c r="H786" i="1"/>
  <c r="P786" i="1" s="1"/>
  <c r="H787" i="1"/>
  <c r="P787" i="1" s="1"/>
  <c r="H788" i="1"/>
  <c r="P788" i="1" s="1"/>
  <c r="AP788" i="1" s="1"/>
  <c r="AQ788" i="1" s="1"/>
  <c r="H789" i="1"/>
  <c r="P789" i="1" s="1"/>
  <c r="AP789" i="1" s="1"/>
  <c r="AQ789" i="1" s="1"/>
  <c r="H790" i="1"/>
  <c r="P790" i="1" s="1"/>
  <c r="H791" i="1"/>
  <c r="P791" i="1" s="1"/>
  <c r="H792" i="1"/>
  <c r="P792" i="1" s="1"/>
  <c r="AP792" i="1" s="1"/>
  <c r="AQ792" i="1" s="1"/>
  <c r="H793" i="1"/>
  <c r="P793" i="1" s="1"/>
  <c r="H794" i="1"/>
  <c r="P794" i="1" s="1"/>
  <c r="H795" i="1"/>
  <c r="P795" i="1" s="1"/>
  <c r="AP795" i="1" s="1"/>
  <c r="AQ795" i="1" s="1"/>
  <c r="H796" i="1"/>
  <c r="P796" i="1" s="1"/>
  <c r="H797" i="1"/>
  <c r="P797" i="1" s="1"/>
  <c r="AP797" i="1" s="1"/>
  <c r="AQ797" i="1" s="1"/>
  <c r="H798" i="1"/>
  <c r="P798" i="1" s="1"/>
  <c r="H799" i="1"/>
  <c r="P799" i="1" s="1"/>
  <c r="AP799" i="1" s="1"/>
  <c r="AQ799" i="1" s="1"/>
  <c r="H800" i="1"/>
  <c r="P800" i="1" s="1"/>
  <c r="H801" i="1"/>
  <c r="P801" i="1" s="1"/>
  <c r="H802" i="1"/>
  <c r="P802" i="1" s="1"/>
  <c r="AP802" i="1" s="1"/>
  <c r="AQ802" i="1" s="1"/>
  <c r="H803" i="1"/>
  <c r="P803" i="1" s="1"/>
  <c r="H804" i="1"/>
  <c r="P804" i="1" s="1"/>
  <c r="H805" i="1"/>
  <c r="P805" i="1" s="1"/>
  <c r="AP805" i="1" s="1"/>
  <c r="AQ805" i="1" s="1"/>
  <c r="H806" i="1"/>
  <c r="P806" i="1" s="1"/>
  <c r="H807" i="1"/>
  <c r="P807" i="1" s="1"/>
  <c r="H808" i="1"/>
  <c r="P808" i="1" s="1"/>
  <c r="AP808" i="1" s="1"/>
  <c r="AQ808" i="1" s="1"/>
  <c r="H809" i="1"/>
  <c r="P809" i="1" s="1"/>
  <c r="AP809" i="1" s="1"/>
  <c r="AQ809" i="1" s="1"/>
  <c r="H810" i="1"/>
  <c r="P810" i="1" s="1"/>
  <c r="H811" i="1"/>
  <c r="P811" i="1" s="1"/>
  <c r="AP811" i="1" s="1"/>
  <c r="AQ811" i="1" s="1"/>
  <c r="H812" i="1"/>
  <c r="P812" i="1" s="1"/>
  <c r="AP812" i="1" s="1"/>
  <c r="AQ812" i="1" s="1"/>
  <c r="H813" i="1"/>
  <c r="P813" i="1" s="1"/>
  <c r="AP813" i="1" s="1"/>
  <c r="AQ813" i="1" s="1"/>
  <c r="H814" i="1"/>
  <c r="P814" i="1" s="1"/>
  <c r="H815" i="1"/>
  <c r="P815" i="1" s="1"/>
  <c r="AP815" i="1" s="1"/>
  <c r="AQ815" i="1" s="1"/>
  <c r="H816" i="1"/>
  <c r="P816" i="1" s="1"/>
  <c r="H817" i="1"/>
  <c r="P817" i="1" s="1"/>
  <c r="H818" i="1"/>
  <c r="P818" i="1" s="1"/>
  <c r="AP818" i="1" s="1"/>
  <c r="AQ818" i="1" s="1"/>
  <c r="H819" i="1"/>
  <c r="P819" i="1" s="1"/>
  <c r="AP819" i="1" s="1"/>
  <c r="AQ819" i="1" s="1"/>
  <c r="H820" i="1"/>
  <c r="P820" i="1" s="1"/>
  <c r="AP820" i="1" s="1"/>
  <c r="AQ820" i="1" s="1"/>
  <c r="H821" i="1"/>
  <c r="P821" i="1" s="1"/>
  <c r="AP821" i="1" s="1"/>
  <c r="AQ821" i="1" s="1"/>
  <c r="H822" i="1"/>
  <c r="P822" i="1" s="1"/>
  <c r="H823" i="1"/>
  <c r="P823" i="1" s="1"/>
  <c r="AP823" i="1" s="1"/>
  <c r="AQ823" i="1" s="1"/>
  <c r="H824" i="1"/>
  <c r="P824" i="1" s="1"/>
  <c r="H825" i="1"/>
  <c r="P825" i="1" s="1"/>
  <c r="AP825" i="1" s="1"/>
  <c r="AQ825" i="1" s="1"/>
  <c r="H826" i="1"/>
  <c r="P826" i="1" s="1"/>
  <c r="H827" i="1"/>
  <c r="P827" i="1" s="1"/>
  <c r="H828" i="1"/>
  <c r="P828" i="1" s="1"/>
  <c r="H829" i="1"/>
  <c r="P829" i="1" s="1"/>
  <c r="H830" i="1"/>
  <c r="P830" i="1" s="1"/>
  <c r="AP830" i="1" s="1"/>
  <c r="AQ830" i="1" s="1"/>
  <c r="H831" i="1"/>
  <c r="P831" i="1" s="1"/>
  <c r="H832" i="1"/>
  <c r="P832" i="1" s="1"/>
  <c r="AP832" i="1" s="1"/>
  <c r="AQ832" i="1" s="1"/>
  <c r="H833" i="1"/>
  <c r="P833" i="1" s="1"/>
  <c r="AP833" i="1" s="1"/>
  <c r="AQ833" i="1" s="1"/>
  <c r="H834" i="1"/>
  <c r="P834" i="1" s="1"/>
  <c r="AP834" i="1" s="1"/>
  <c r="AQ834" i="1" s="1"/>
  <c r="H835" i="1"/>
  <c r="P835" i="1" s="1"/>
  <c r="H836" i="1"/>
  <c r="P836" i="1" s="1"/>
  <c r="H837" i="1"/>
  <c r="P837" i="1" s="1"/>
  <c r="AP837" i="1" s="1"/>
  <c r="AQ837" i="1" s="1"/>
  <c r="H838" i="1"/>
  <c r="P838" i="1" s="1"/>
  <c r="H839" i="1"/>
  <c r="P839" i="1" s="1"/>
  <c r="H840" i="1"/>
  <c r="P840" i="1" s="1"/>
  <c r="H841" i="1"/>
  <c r="P841" i="1" s="1"/>
  <c r="H842" i="1"/>
  <c r="P842" i="1" s="1"/>
  <c r="H843" i="1"/>
  <c r="P843" i="1" s="1"/>
  <c r="H844" i="1"/>
  <c r="P844" i="1" s="1"/>
  <c r="AP844" i="1" s="1"/>
  <c r="AQ844" i="1" s="1"/>
  <c r="H845" i="1"/>
  <c r="P845" i="1" s="1"/>
  <c r="H846" i="1"/>
  <c r="P846" i="1" s="1"/>
  <c r="AP846" i="1" s="1"/>
  <c r="AQ846" i="1" s="1"/>
  <c r="H847" i="1"/>
  <c r="P847" i="1" s="1"/>
  <c r="AP847" i="1" s="1"/>
  <c r="AQ847" i="1" s="1"/>
  <c r="H848" i="1"/>
  <c r="P848" i="1" s="1"/>
  <c r="AP848" i="1" s="1"/>
  <c r="AQ848" i="1" s="1"/>
  <c r="H849" i="1"/>
  <c r="P849" i="1" s="1"/>
  <c r="AP849" i="1" s="1"/>
  <c r="AQ849" i="1" s="1"/>
  <c r="H850" i="1"/>
  <c r="P850" i="1" s="1"/>
  <c r="H851" i="1"/>
  <c r="P851" i="1" s="1"/>
  <c r="H852" i="1"/>
  <c r="P852" i="1" s="1"/>
  <c r="H853" i="1"/>
  <c r="P853" i="1" s="1"/>
  <c r="H854" i="1"/>
  <c r="P854" i="1" s="1"/>
  <c r="H855" i="1"/>
  <c r="P855" i="1" s="1"/>
  <c r="AP855" i="1" s="1"/>
  <c r="AQ855" i="1" s="1"/>
  <c r="H856" i="1"/>
  <c r="P856" i="1" s="1"/>
  <c r="AP856" i="1" s="1"/>
  <c r="AQ856" i="1" s="1"/>
  <c r="H857" i="1"/>
  <c r="P857" i="1" s="1"/>
  <c r="H858" i="1"/>
  <c r="P858" i="1" s="1"/>
  <c r="AP858" i="1" s="1"/>
  <c r="AQ858" i="1" s="1"/>
  <c r="H859" i="1"/>
  <c r="P859" i="1" s="1"/>
  <c r="H860" i="1"/>
  <c r="P860" i="1" s="1"/>
  <c r="AP860" i="1" s="1"/>
  <c r="AQ860" i="1" s="1"/>
  <c r="H861" i="1"/>
  <c r="P861" i="1" s="1"/>
  <c r="H862" i="1"/>
  <c r="P862" i="1" s="1"/>
  <c r="H863" i="1"/>
  <c r="P863" i="1" s="1"/>
  <c r="H864" i="1"/>
  <c r="P864" i="1" s="1"/>
  <c r="H865" i="1"/>
  <c r="P865" i="1" s="1"/>
  <c r="H866" i="1"/>
  <c r="P866" i="1" s="1"/>
  <c r="AP866" i="1" s="1"/>
  <c r="AQ866" i="1" s="1"/>
  <c r="H867" i="1"/>
  <c r="P867" i="1" s="1"/>
  <c r="H868" i="1"/>
  <c r="P868" i="1" s="1"/>
  <c r="H869" i="1"/>
  <c r="P869" i="1" s="1"/>
  <c r="H870" i="1"/>
  <c r="P870" i="1" s="1"/>
  <c r="H871" i="1"/>
  <c r="P871" i="1" s="1"/>
  <c r="H872" i="1"/>
  <c r="P872" i="1" s="1"/>
  <c r="H873" i="1"/>
  <c r="P873" i="1" s="1"/>
  <c r="H874" i="1"/>
  <c r="P874" i="1" s="1"/>
  <c r="H875" i="1"/>
  <c r="P875" i="1" s="1"/>
  <c r="H876" i="1"/>
  <c r="P876" i="1" s="1"/>
  <c r="AP876" i="1" s="1"/>
  <c r="AQ876" i="1" s="1"/>
  <c r="H877" i="1"/>
  <c r="P877" i="1" s="1"/>
  <c r="H878" i="1"/>
  <c r="P878" i="1" s="1"/>
  <c r="H879" i="1"/>
  <c r="P879" i="1" s="1"/>
  <c r="AP879" i="1" s="1"/>
  <c r="AQ879" i="1" s="1"/>
  <c r="H880" i="1"/>
  <c r="P880" i="1" s="1"/>
  <c r="H881" i="1"/>
  <c r="P881" i="1" s="1"/>
  <c r="H882" i="1"/>
  <c r="P882" i="1" s="1"/>
  <c r="AP882" i="1" s="1"/>
  <c r="AQ882" i="1" s="1"/>
  <c r="H883" i="1"/>
  <c r="P883" i="1" s="1"/>
  <c r="H884" i="1"/>
  <c r="P884" i="1" s="1"/>
  <c r="AP884" i="1" s="1"/>
  <c r="AQ884" i="1" s="1"/>
  <c r="H885" i="1"/>
  <c r="P885" i="1" s="1"/>
  <c r="H886" i="1"/>
  <c r="P886" i="1" s="1"/>
  <c r="H887" i="1"/>
  <c r="P887" i="1" s="1"/>
  <c r="H888" i="1"/>
  <c r="P888" i="1" s="1"/>
  <c r="AP888" i="1" s="1"/>
  <c r="AQ888" i="1" s="1"/>
  <c r="H889" i="1"/>
  <c r="P889" i="1" s="1"/>
  <c r="AP889" i="1" s="1"/>
  <c r="AQ889" i="1" s="1"/>
  <c r="H890" i="1"/>
  <c r="P890" i="1" s="1"/>
  <c r="H891" i="1"/>
  <c r="P891" i="1" s="1"/>
  <c r="AP891" i="1" s="1"/>
  <c r="AQ891" i="1" s="1"/>
  <c r="H892" i="1"/>
  <c r="P892" i="1" s="1"/>
  <c r="H893" i="1"/>
  <c r="P893" i="1" s="1"/>
  <c r="H894" i="1"/>
  <c r="P894" i="1" s="1"/>
  <c r="H895" i="1"/>
  <c r="P895" i="1" s="1"/>
  <c r="AP895" i="1" s="1"/>
  <c r="AQ895" i="1" s="1"/>
  <c r="H896" i="1"/>
  <c r="P896" i="1" s="1"/>
  <c r="H897" i="1"/>
  <c r="P897" i="1" s="1"/>
  <c r="H898" i="1"/>
  <c r="P898" i="1" s="1"/>
  <c r="H899" i="1"/>
  <c r="P899" i="1" s="1"/>
  <c r="H900" i="1"/>
  <c r="P900" i="1" s="1"/>
  <c r="H901" i="1"/>
  <c r="P901" i="1" s="1"/>
  <c r="H902" i="1"/>
  <c r="P902" i="1" s="1"/>
  <c r="AP902" i="1" s="1"/>
  <c r="AQ902" i="1" s="1"/>
  <c r="H903" i="1"/>
  <c r="P903" i="1" s="1"/>
  <c r="AP903" i="1" s="1"/>
  <c r="AQ903" i="1" s="1"/>
  <c r="H904" i="1"/>
  <c r="P904" i="1" s="1"/>
  <c r="AP904" i="1" s="1"/>
  <c r="AQ904" i="1" s="1"/>
  <c r="H905" i="1"/>
  <c r="P905" i="1" s="1"/>
  <c r="H906" i="1"/>
  <c r="P906" i="1" s="1"/>
  <c r="AP906" i="1" s="1"/>
  <c r="AQ906" i="1" s="1"/>
  <c r="H907" i="1"/>
  <c r="P907" i="1" s="1"/>
  <c r="AP907" i="1" s="1"/>
  <c r="AQ907" i="1" s="1"/>
  <c r="H908" i="1"/>
  <c r="H909" i="1"/>
  <c r="P909" i="1" s="1"/>
  <c r="AP909" i="1" s="1"/>
  <c r="AQ909" i="1" s="1"/>
  <c r="H910" i="1"/>
  <c r="P910" i="1" s="1"/>
  <c r="AP910" i="1" s="1"/>
  <c r="AQ910" i="1" s="1"/>
  <c r="H911" i="1"/>
  <c r="P911" i="1" s="1"/>
  <c r="AP911" i="1" s="1"/>
  <c r="AQ911" i="1" s="1"/>
  <c r="H912" i="1"/>
  <c r="P912" i="1" s="1"/>
  <c r="H913" i="1"/>
  <c r="P913" i="1" s="1"/>
  <c r="H914" i="1"/>
  <c r="P914" i="1" s="1"/>
  <c r="AP914" i="1" s="1"/>
  <c r="AQ914" i="1" s="1"/>
  <c r="H915" i="1"/>
  <c r="P915" i="1" s="1"/>
  <c r="H916" i="1"/>
  <c r="P916" i="1" s="1"/>
  <c r="H917" i="1"/>
  <c r="P917" i="1" s="1"/>
  <c r="AP917" i="1" s="1"/>
  <c r="AQ917" i="1" s="1"/>
  <c r="H918" i="1"/>
  <c r="P918" i="1" s="1"/>
  <c r="H919" i="1"/>
  <c r="P919" i="1" s="1"/>
  <c r="AP919" i="1" s="1"/>
  <c r="AQ919" i="1" s="1"/>
  <c r="H920" i="1"/>
  <c r="P920" i="1" s="1"/>
  <c r="H921" i="1"/>
  <c r="P921" i="1" s="1"/>
  <c r="H922" i="1"/>
  <c r="P922" i="1" s="1"/>
  <c r="AP922" i="1" s="1"/>
  <c r="AQ922" i="1" s="1"/>
  <c r="H923" i="1"/>
  <c r="P923" i="1" s="1"/>
  <c r="AP923" i="1" s="1"/>
  <c r="AQ923" i="1" s="1"/>
  <c r="H924" i="1"/>
  <c r="P924" i="1" s="1"/>
  <c r="H925" i="1"/>
  <c r="P925" i="1" s="1"/>
  <c r="AP925" i="1" s="1"/>
  <c r="AQ925" i="1" s="1"/>
  <c r="H926" i="1"/>
  <c r="P926" i="1" s="1"/>
  <c r="AP926" i="1" s="1"/>
  <c r="AQ926" i="1" s="1"/>
  <c r="H927" i="1"/>
  <c r="P927" i="1" s="1"/>
  <c r="H928" i="1"/>
  <c r="P928" i="1" s="1"/>
  <c r="AP928" i="1" s="1"/>
  <c r="AQ928" i="1" s="1"/>
  <c r="H929" i="1"/>
  <c r="P929" i="1" s="1"/>
  <c r="H930" i="1"/>
  <c r="P930" i="1" s="1"/>
  <c r="AP930" i="1" s="1"/>
  <c r="AQ930" i="1" s="1"/>
  <c r="H931" i="1"/>
  <c r="P931" i="1" s="1"/>
  <c r="H932" i="1"/>
  <c r="P932" i="1" s="1"/>
  <c r="H933" i="1"/>
  <c r="P933" i="1" s="1"/>
  <c r="H934" i="1"/>
  <c r="P934" i="1" s="1"/>
  <c r="H935" i="1"/>
  <c r="P935" i="1" s="1"/>
  <c r="H936" i="1"/>
  <c r="P936" i="1" s="1"/>
  <c r="H937" i="1"/>
  <c r="P937" i="1" s="1"/>
  <c r="H938" i="1"/>
  <c r="P938" i="1" s="1"/>
  <c r="H939" i="1"/>
  <c r="P939" i="1" s="1"/>
  <c r="H940" i="1"/>
  <c r="P940" i="1" s="1"/>
  <c r="H941" i="1"/>
  <c r="P941" i="1" s="1"/>
  <c r="H942" i="1"/>
  <c r="P942" i="1" s="1"/>
  <c r="H943" i="1"/>
  <c r="P943" i="1" s="1"/>
  <c r="H944" i="1"/>
  <c r="P944" i="1" s="1"/>
  <c r="H945" i="1"/>
  <c r="P945" i="1" s="1"/>
  <c r="H946" i="1"/>
  <c r="P946" i="1" s="1"/>
  <c r="H947" i="1"/>
  <c r="P947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AP959" i="1" s="1"/>
  <c r="AQ959" i="1" s="1"/>
  <c r="H960" i="1"/>
  <c r="P960" i="1" s="1"/>
  <c r="AP960" i="1" s="1"/>
  <c r="AQ960" i="1" s="1"/>
  <c r="H961" i="1"/>
  <c r="P961" i="1" s="1"/>
  <c r="H962" i="1"/>
  <c r="P962" i="1" s="1"/>
  <c r="H963" i="1"/>
  <c r="P963" i="1" s="1"/>
  <c r="H964" i="1"/>
  <c r="P964" i="1" s="1"/>
  <c r="H965" i="1"/>
  <c r="P965" i="1" s="1"/>
  <c r="AP965" i="1" s="1"/>
  <c r="AQ965" i="1" s="1"/>
  <c r="H966" i="1"/>
  <c r="P966" i="1" s="1"/>
  <c r="H967" i="1"/>
  <c r="P967" i="1" s="1"/>
  <c r="H968" i="1"/>
  <c r="P968" i="1" s="1"/>
  <c r="AP968" i="1" s="1"/>
  <c r="AQ968" i="1" s="1"/>
  <c r="H969" i="1"/>
  <c r="P969" i="1" s="1"/>
  <c r="AP969" i="1" s="1"/>
  <c r="AQ969" i="1" s="1"/>
  <c r="H970" i="1"/>
  <c r="P970" i="1" s="1"/>
  <c r="H971" i="1"/>
  <c r="P971" i="1" s="1"/>
  <c r="AP971" i="1" s="1"/>
  <c r="AQ971" i="1" s="1"/>
  <c r="H972" i="1"/>
  <c r="P972" i="1" s="1"/>
  <c r="H973" i="1"/>
  <c r="P973" i="1" s="1"/>
  <c r="H974" i="1"/>
  <c r="P974" i="1" s="1"/>
  <c r="AP974" i="1" s="1"/>
  <c r="AQ974" i="1" s="1"/>
  <c r="H975" i="1"/>
  <c r="P975" i="1" s="1"/>
  <c r="H976" i="1"/>
  <c r="P976" i="1" s="1"/>
  <c r="H977" i="1"/>
  <c r="P977" i="1" s="1"/>
  <c r="H978" i="1"/>
  <c r="P978" i="1" s="1"/>
  <c r="H979" i="1"/>
  <c r="P979" i="1" s="1"/>
  <c r="H980" i="1"/>
  <c r="P980" i="1" s="1"/>
  <c r="H981" i="1"/>
  <c r="P981" i="1" s="1"/>
  <c r="AP981" i="1" s="1"/>
  <c r="AQ981" i="1" s="1"/>
  <c r="H982" i="1"/>
  <c r="P982" i="1" s="1"/>
  <c r="H983" i="1"/>
  <c r="P983" i="1" s="1"/>
  <c r="AP983" i="1" s="1"/>
  <c r="AQ983" i="1" s="1"/>
  <c r="H984" i="1"/>
  <c r="P984" i="1" s="1"/>
  <c r="H985" i="1"/>
  <c r="P985" i="1" s="1"/>
  <c r="H986" i="1"/>
  <c r="P986" i="1" s="1"/>
  <c r="H987" i="1"/>
  <c r="P987" i="1" s="1"/>
  <c r="AP987" i="1" s="1"/>
  <c r="AQ987" i="1" s="1"/>
  <c r="H988" i="1"/>
  <c r="P988" i="1" s="1"/>
  <c r="H989" i="1"/>
  <c r="P989" i="1" s="1"/>
  <c r="H990" i="1"/>
  <c r="P990" i="1" s="1"/>
  <c r="H991" i="1"/>
  <c r="P991" i="1" s="1"/>
  <c r="AP991" i="1" s="1"/>
  <c r="AQ991" i="1" s="1"/>
  <c r="H992" i="1"/>
  <c r="P992" i="1" s="1"/>
  <c r="H993" i="1"/>
  <c r="P993" i="1" s="1"/>
  <c r="H994" i="1"/>
  <c r="P994" i="1" s="1"/>
  <c r="H995" i="1"/>
  <c r="P995" i="1" s="1"/>
  <c r="H996" i="1"/>
  <c r="P996" i="1" s="1"/>
  <c r="H997" i="1"/>
  <c r="P997" i="1" s="1"/>
  <c r="H998" i="1"/>
  <c r="P998" i="1" s="1"/>
  <c r="AP998" i="1" s="1"/>
  <c r="AQ998" i="1" s="1"/>
  <c r="H999" i="1"/>
  <c r="P999" i="1" s="1"/>
  <c r="H1000" i="1"/>
  <c r="P1000" i="1" s="1"/>
  <c r="H1001" i="1"/>
  <c r="P1001" i="1" s="1"/>
  <c r="AP1001" i="1" s="1"/>
  <c r="AQ1001" i="1" s="1"/>
  <c r="H1002" i="1"/>
  <c r="P1002" i="1" s="1"/>
  <c r="H1003" i="1"/>
  <c r="P1003" i="1" s="1"/>
  <c r="H1004" i="1"/>
  <c r="P1004" i="1" s="1"/>
  <c r="AP1004" i="1" s="1"/>
  <c r="AQ1004" i="1" s="1"/>
  <c r="H1005" i="1"/>
  <c r="P1005" i="1" s="1"/>
  <c r="H1006" i="1"/>
  <c r="P1006" i="1" s="1"/>
  <c r="AP1006" i="1" s="1"/>
  <c r="AQ1006" i="1" s="1"/>
  <c r="H1007" i="1"/>
  <c r="P1007" i="1" s="1"/>
  <c r="H1008" i="1"/>
  <c r="P1008" i="1" s="1"/>
  <c r="H1009" i="1"/>
  <c r="P1009" i="1" s="1"/>
  <c r="H1010" i="1"/>
  <c r="P1010" i="1" s="1"/>
  <c r="H1011" i="1"/>
  <c r="P1011" i="1" s="1"/>
  <c r="H1012" i="1"/>
  <c r="P1012" i="1" s="1"/>
  <c r="AP1012" i="1" s="1"/>
  <c r="AQ1012" i="1" s="1"/>
  <c r="H1013" i="1"/>
  <c r="P1013" i="1" s="1"/>
  <c r="H1014" i="1"/>
  <c r="P1014" i="1" s="1"/>
  <c r="H1015" i="1"/>
  <c r="P1015" i="1" s="1"/>
  <c r="H1016" i="1"/>
  <c r="P1016" i="1" s="1"/>
  <c r="H1017" i="1"/>
  <c r="P1017" i="1" s="1"/>
  <c r="H1018" i="1"/>
  <c r="P1018" i="1" s="1"/>
  <c r="H1019" i="1"/>
  <c r="P1019" i="1" s="1"/>
  <c r="H1020" i="1"/>
  <c r="P1020" i="1" s="1"/>
  <c r="H1021" i="1"/>
  <c r="P1021" i="1" s="1"/>
  <c r="AP1021" i="1" s="1"/>
  <c r="AQ1021" i="1" s="1"/>
  <c r="H1022" i="1"/>
  <c r="P1022" i="1" s="1"/>
  <c r="H1023" i="1"/>
  <c r="P1023" i="1" s="1"/>
  <c r="AP1023" i="1" s="1"/>
  <c r="AQ1023" i="1" s="1"/>
  <c r="H1024" i="1"/>
  <c r="P1024" i="1" s="1"/>
  <c r="H1025" i="1"/>
  <c r="P1025" i="1" s="1"/>
  <c r="H1026" i="1"/>
  <c r="P1026" i="1" s="1"/>
  <c r="H1027" i="1"/>
  <c r="P1027" i="1" s="1"/>
  <c r="H1028" i="1"/>
  <c r="P1028" i="1" s="1"/>
  <c r="AP1028" i="1" s="1"/>
  <c r="AQ1028" i="1" s="1"/>
  <c r="H1029" i="1"/>
  <c r="P1029" i="1" s="1"/>
  <c r="H1030" i="1"/>
  <c r="P1030" i="1" s="1"/>
  <c r="H1031" i="1"/>
  <c r="P1031" i="1" s="1"/>
  <c r="H1032" i="1"/>
  <c r="P1032" i="1" s="1"/>
  <c r="H1033" i="1"/>
  <c r="P1033" i="1" s="1"/>
  <c r="AP1033" i="1" s="1"/>
  <c r="AQ1033" i="1" s="1"/>
  <c r="H1034" i="1"/>
  <c r="P1034" i="1" s="1"/>
  <c r="H1035" i="1"/>
  <c r="P1035" i="1" s="1"/>
  <c r="H1036" i="1"/>
  <c r="P1036" i="1" s="1"/>
  <c r="H1037" i="1"/>
  <c r="P1037" i="1" s="1"/>
  <c r="AP1037" i="1" s="1"/>
  <c r="AQ1037" i="1" s="1"/>
  <c r="H1038" i="1"/>
  <c r="P1038" i="1" s="1"/>
  <c r="AP1038" i="1" s="1"/>
  <c r="AQ1038" i="1" s="1"/>
  <c r="H1039" i="1"/>
  <c r="P1039" i="1" s="1"/>
  <c r="AP1039" i="1" s="1"/>
  <c r="AQ1039" i="1" s="1"/>
  <c r="H1040" i="1"/>
  <c r="P1040" i="1" s="1"/>
  <c r="H1041" i="1"/>
  <c r="P1041" i="1" s="1"/>
  <c r="H1042" i="1"/>
  <c r="P1042" i="1" s="1"/>
  <c r="H1043" i="1"/>
  <c r="P1043" i="1" s="1"/>
  <c r="H1044" i="1"/>
  <c r="P1044" i="1" s="1"/>
  <c r="H1045" i="1"/>
  <c r="P1045" i="1" s="1"/>
  <c r="H1046" i="1"/>
  <c r="P1046" i="1" s="1"/>
  <c r="AP1046" i="1" s="1"/>
  <c r="AQ1046" i="1" s="1"/>
  <c r="H1047" i="1"/>
  <c r="P1047" i="1" s="1"/>
  <c r="H1048" i="1"/>
  <c r="P1048" i="1" s="1"/>
  <c r="H1049" i="1"/>
  <c r="P1049" i="1" s="1"/>
  <c r="H1050" i="1"/>
  <c r="P1050" i="1" s="1"/>
  <c r="H1051" i="1"/>
  <c r="P1051" i="1" s="1"/>
  <c r="H1052" i="1"/>
  <c r="P1052" i="1" s="1"/>
  <c r="H1053" i="1"/>
  <c r="P1053" i="1" s="1"/>
  <c r="AP1053" i="1" s="1"/>
  <c r="AQ1053" i="1" s="1"/>
  <c r="H1054" i="1"/>
  <c r="P1054" i="1" s="1"/>
  <c r="H1055" i="1"/>
  <c r="P1055" i="1" s="1"/>
  <c r="AP1055" i="1" s="1"/>
  <c r="AQ1055" i="1" s="1"/>
  <c r="H1056" i="1"/>
  <c r="P1056" i="1" s="1"/>
  <c r="AP1056" i="1" s="1"/>
  <c r="AQ1056" i="1" s="1"/>
  <c r="H1057" i="1"/>
  <c r="P1057" i="1" s="1"/>
  <c r="AP1057" i="1" s="1"/>
  <c r="AQ1057" i="1" s="1"/>
  <c r="H1058" i="1"/>
  <c r="P1058" i="1" s="1"/>
  <c r="AP1058" i="1" s="1"/>
  <c r="AQ1058" i="1" s="1"/>
  <c r="H1059" i="1"/>
  <c r="P1059" i="1" s="1"/>
  <c r="H1060" i="1"/>
  <c r="P1060" i="1" s="1"/>
  <c r="H1061" i="1"/>
  <c r="P1061" i="1" s="1"/>
  <c r="H1062" i="1"/>
  <c r="P1062" i="1" s="1"/>
  <c r="H1063" i="1"/>
  <c r="P1063" i="1" s="1"/>
  <c r="AP1063" i="1" s="1"/>
  <c r="AQ1063" i="1" s="1"/>
  <c r="H1064" i="1"/>
  <c r="P1064" i="1" s="1"/>
  <c r="AP1064" i="1" s="1"/>
  <c r="AQ1064" i="1" s="1"/>
  <c r="H1065" i="1"/>
  <c r="P1065" i="1" s="1"/>
  <c r="H1066" i="1"/>
  <c r="P1066" i="1" s="1"/>
  <c r="AP1066" i="1" s="1"/>
  <c r="AQ1066" i="1" s="1"/>
  <c r="H1067" i="1"/>
  <c r="P1067" i="1" s="1"/>
  <c r="H1068" i="1"/>
  <c r="P1068" i="1" s="1"/>
  <c r="H1069" i="1"/>
  <c r="P1069" i="1" s="1"/>
  <c r="AP1069" i="1" s="1"/>
  <c r="AQ1069" i="1" s="1"/>
  <c r="H1070" i="1"/>
  <c r="P1070" i="1" s="1"/>
  <c r="AP1070" i="1" s="1"/>
  <c r="AQ1070" i="1" s="1"/>
  <c r="H1071" i="1"/>
  <c r="P1071" i="1" s="1"/>
  <c r="AP1071" i="1" s="1"/>
  <c r="AQ1071" i="1" s="1"/>
  <c r="H1072" i="1"/>
  <c r="P1072" i="1" s="1"/>
  <c r="AP1072" i="1" s="1"/>
  <c r="AQ1072" i="1" s="1"/>
  <c r="H1073" i="1"/>
  <c r="P1073" i="1" s="1"/>
  <c r="AP1073" i="1" s="1"/>
  <c r="AQ1073" i="1" s="1"/>
  <c r="H1074" i="1"/>
  <c r="P1074" i="1" s="1"/>
  <c r="H1075" i="1"/>
  <c r="P1075" i="1" s="1"/>
  <c r="AP1075" i="1" s="1"/>
  <c r="AQ1075" i="1" s="1"/>
  <c r="H1076" i="1"/>
  <c r="P1076" i="1" s="1"/>
  <c r="AP1076" i="1" s="1"/>
  <c r="AQ1076" i="1" s="1"/>
  <c r="H1077" i="1"/>
  <c r="P1077" i="1" s="1"/>
  <c r="AP1077" i="1" s="1"/>
  <c r="AQ1077" i="1" s="1"/>
  <c r="H1078" i="1"/>
  <c r="P1078" i="1" s="1"/>
  <c r="AP1078" i="1" s="1"/>
  <c r="AQ1078" i="1" s="1"/>
  <c r="H1079" i="1"/>
  <c r="P1079" i="1" s="1"/>
  <c r="AP1079" i="1" s="1"/>
  <c r="AQ1079" i="1" s="1"/>
  <c r="H1080" i="1"/>
  <c r="P1080" i="1" s="1"/>
  <c r="H1081" i="1"/>
  <c r="P1081" i="1" s="1"/>
  <c r="H1082" i="1"/>
  <c r="P1082" i="1" s="1"/>
  <c r="AP1082" i="1" s="1"/>
  <c r="AQ1082" i="1" s="1"/>
  <c r="H1083" i="1"/>
  <c r="P1083" i="1" s="1"/>
  <c r="AP1083" i="1" s="1"/>
  <c r="AQ1083" i="1" s="1"/>
  <c r="H1084" i="1"/>
  <c r="P1084" i="1" s="1"/>
  <c r="H1085" i="1"/>
  <c r="P1085" i="1" s="1"/>
  <c r="AP1085" i="1" s="1"/>
  <c r="AQ1085" i="1" s="1"/>
  <c r="H1086" i="1"/>
  <c r="P1086" i="1" s="1"/>
  <c r="AP1086" i="1" s="1"/>
  <c r="AQ1086" i="1" s="1"/>
  <c r="H1087" i="1"/>
  <c r="P1087" i="1" s="1"/>
  <c r="AP1087" i="1" s="1"/>
  <c r="AQ1087" i="1" s="1"/>
  <c r="H1088" i="1"/>
  <c r="P1088" i="1" s="1"/>
  <c r="AP1088" i="1" s="1"/>
  <c r="AQ1088" i="1" s="1"/>
  <c r="H1089" i="1"/>
  <c r="P1089" i="1" s="1"/>
  <c r="AP1089" i="1" s="1"/>
  <c r="AQ1089" i="1" s="1"/>
  <c r="H1090" i="1"/>
  <c r="P1090" i="1" s="1"/>
  <c r="H1091" i="1"/>
  <c r="P1091" i="1" s="1"/>
  <c r="H1092" i="1"/>
  <c r="P1092" i="1" s="1"/>
  <c r="H1093" i="1"/>
  <c r="P1093" i="1" s="1"/>
  <c r="H1094" i="1"/>
  <c r="P1094" i="1" s="1"/>
  <c r="H1095" i="1"/>
  <c r="P1095" i="1" s="1"/>
  <c r="AP1095" i="1" s="1"/>
  <c r="AQ1095" i="1" s="1"/>
  <c r="H1096" i="1"/>
  <c r="P1096" i="1" s="1"/>
  <c r="AP1096" i="1" s="1"/>
  <c r="AQ1096" i="1" s="1"/>
  <c r="H1097" i="1"/>
  <c r="P1097" i="1" s="1"/>
  <c r="AP1097" i="1" s="1"/>
  <c r="AQ1097" i="1" s="1"/>
  <c r="H1098" i="1"/>
  <c r="P1098" i="1" s="1"/>
  <c r="AP1098" i="1" s="1"/>
  <c r="AQ1098" i="1" s="1"/>
  <c r="H1099" i="1"/>
  <c r="P1099" i="1" s="1"/>
  <c r="AP1099" i="1" s="1"/>
  <c r="AQ1099" i="1" s="1"/>
  <c r="H1100" i="1"/>
  <c r="P1100" i="1" s="1"/>
  <c r="AP1100" i="1" s="1"/>
  <c r="AQ1100" i="1" s="1"/>
  <c r="H1101" i="1"/>
  <c r="P1101" i="1" s="1"/>
  <c r="AP1101" i="1" s="1"/>
  <c r="AQ1101" i="1" s="1"/>
  <c r="H1102" i="1"/>
  <c r="P1102" i="1" s="1"/>
  <c r="H1103" i="1"/>
  <c r="P1103" i="1" s="1"/>
  <c r="H1104" i="1"/>
  <c r="P1104" i="1" s="1"/>
  <c r="H1105" i="1"/>
  <c r="P1105" i="1" s="1"/>
  <c r="H1106" i="1"/>
  <c r="P1106" i="1" s="1"/>
  <c r="AP1106" i="1" s="1"/>
  <c r="AQ1106" i="1" s="1"/>
  <c r="H1107" i="1"/>
  <c r="P1107" i="1" s="1"/>
  <c r="AP1107" i="1" s="1"/>
  <c r="AQ1107" i="1" s="1"/>
  <c r="H1108" i="1"/>
  <c r="P1108" i="1" s="1"/>
  <c r="H1109" i="1"/>
  <c r="P1109" i="1" s="1"/>
  <c r="AP1109" i="1" s="1"/>
  <c r="AQ1109" i="1" s="1"/>
  <c r="H1110" i="1"/>
  <c r="P1110" i="1" s="1"/>
  <c r="AP1110" i="1" s="1"/>
  <c r="AQ1110" i="1" s="1"/>
  <c r="H1111" i="1"/>
  <c r="P1111" i="1" s="1"/>
  <c r="H1112" i="1"/>
  <c r="P1112" i="1" s="1"/>
  <c r="H1113" i="1"/>
  <c r="P1113" i="1" s="1"/>
  <c r="AP1113" i="1" s="1"/>
  <c r="AQ1113" i="1" s="1"/>
  <c r="H1114" i="1"/>
  <c r="P1114" i="1" s="1"/>
  <c r="AP1114" i="1" s="1"/>
  <c r="AQ1114" i="1" s="1"/>
  <c r="H1115" i="1"/>
  <c r="P1115" i="1" s="1"/>
  <c r="AP1115" i="1" s="1"/>
  <c r="AQ1115" i="1" s="1"/>
  <c r="H1116" i="1"/>
  <c r="P1116" i="1" s="1"/>
  <c r="H1117" i="1"/>
  <c r="P1117" i="1" s="1"/>
  <c r="AP1117" i="1" s="1"/>
  <c r="AQ1117" i="1" s="1"/>
  <c r="H1118" i="1"/>
  <c r="P1118" i="1" s="1"/>
  <c r="AP1118" i="1" s="1"/>
  <c r="AQ1118" i="1" s="1"/>
  <c r="H1119" i="1"/>
  <c r="P1119" i="1" s="1"/>
  <c r="AP1119" i="1" s="1"/>
  <c r="AQ1119" i="1" s="1"/>
  <c r="H1120" i="1"/>
  <c r="P1120" i="1" s="1"/>
  <c r="AP1120" i="1" s="1"/>
  <c r="AQ1120" i="1" s="1"/>
  <c r="H1121" i="1"/>
  <c r="P1121" i="1" s="1"/>
  <c r="H1122" i="1"/>
  <c r="P1122" i="1" s="1"/>
  <c r="AP1122" i="1" s="1"/>
  <c r="AQ1122" i="1" s="1"/>
  <c r="H1123" i="1"/>
  <c r="P1123" i="1" s="1"/>
  <c r="AP1123" i="1" s="1"/>
  <c r="AQ1123" i="1" s="1"/>
  <c r="H1124" i="1"/>
  <c r="P1124" i="1" s="1"/>
  <c r="AP1124" i="1" s="1"/>
  <c r="AQ1124" i="1" s="1"/>
  <c r="H1125" i="1"/>
  <c r="P1125" i="1" s="1"/>
  <c r="AP1125" i="1" s="1"/>
  <c r="AQ1125" i="1" s="1"/>
  <c r="H1126" i="1"/>
  <c r="P1126" i="1" s="1"/>
  <c r="AP1126" i="1" s="1"/>
  <c r="AQ1126" i="1" s="1"/>
  <c r="H1127" i="1"/>
  <c r="P1127" i="1" s="1"/>
  <c r="AP1127" i="1" s="1"/>
  <c r="AQ1127" i="1" s="1"/>
  <c r="H1128" i="1"/>
  <c r="P1128" i="1" s="1"/>
  <c r="H1129" i="1"/>
  <c r="P1129" i="1" s="1"/>
  <c r="AP1129" i="1" s="1"/>
  <c r="AQ1129" i="1" s="1"/>
  <c r="H1130" i="1"/>
  <c r="P1130" i="1" s="1"/>
  <c r="AP1130" i="1" s="1"/>
  <c r="AQ1130" i="1" s="1"/>
  <c r="H1131" i="1"/>
  <c r="P1131" i="1" s="1"/>
  <c r="H1132" i="1"/>
  <c r="P1132" i="1" s="1"/>
  <c r="H1133" i="1"/>
  <c r="P1133" i="1" s="1"/>
  <c r="AP1133" i="1" s="1"/>
  <c r="AQ1133" i="1" s="1"/>
  <c r="H1134" i="1"/>
  <c r="P1134" i="1" s="1"/>
  <c r="AP1134" i="1" s="1"/>
  <c r="AQ1134" i="1" s="1"/>
  <c r="H1135" i="1"/>
  <c r="P1135" i="1" s="1"/>
  <c r="H1136" i="1"/>
  <c r="P1136" i="1" s="1"/>
  <c r="H1137" i="1"/>
  <c r="P1137" i="1" s="1"/>
  <c r="AP1137" i="1" s="1"/>
  <c r="AQ1137" i="1" s="1"/>
  <c r="H1138" i="1"/>
  <c r="P1138" i="1" s="1"/>
  <c r="H1139" i="1"/>
  <c r="P1139" i="1" s="1"/>
  <c r="AP1139" i="1" s="1"/>
  <c r="AQ1139" i="1" s="1"/>
  <c r="H1140" i="1"/>
  <c r="P1140" i="1" s="1"/>
  <c r="AP1140" i="1" s="1"/>
  <c r="AQ1140" i="1" s="1"/>
  <c r="H1141" i="1"/>
  <c r="P1141" i="1" s="1"/>
  <c r="H1142" i="1"/>
  <c r="P1142" i="1" s="1"/>
  <c r="AP1142" i="1" s="1"/>
  <c r="AQ1142" i="1" s="1"/>
  <c r="H1143" i="1"/>
  <c r="P1143" i="1" s="1"/>
  <c r="AP1143" i="1" s="1"/>
  <c r="AQ1143" i="1" s="1"/>
  <c r="H1144" i="1"/>
  <c r="P1144" i="1" s="1"/>
  <c r="H1145" i="1"/>
  <c r="P1145" i="1" s="1"/>
  <c r="AP1145" i="1" s="1"/>
  <c r="AQ1145" i="1" s="1"/>
  <c r="H1146" i="1"/>
  <c r="P1146" i="1" s="1"/>
  <c r="H1147" i="1"/>
  <c r="P1147" i="1" s="1"/>
  <c r="AP1147" i="1" s="1"/>
  <c r="AQ1147" i="1" s="1"/>
  <c r="H1148" i="1"/>
  <c r="P1148" i="1" s="1"/>
  <c r="AP1148" i="1" s="1"/>
  <c r="AQ1148" i="1" s="1"/>
  <c r="H1149" i="1"/>
  <c r="P1149" i="1" s="1"/>
  <c r="H1150" i="1"/>
  <c r="P1150" i="1" s="1"/>
  <c r="AP1150" i="1" s="1"/>
  <c r="AQ1150" i="1" s="1"/>
  <c r="H1151" i="1"/>
  <c r="P1151" i="1" s="1"/>
  <c r="H1152" i="1"/>
  <c r="P1152" i="1" s="1"/>
  <c r="AP1152" i="1" s="1"/>
  <c r="AQ1152" i="1" s="1"/>
  <c r="H1153" i="1"/>
  <c r="P1153" i="1" s="1"/>
  <c r="H1154" i="1"/>
  <c r="P1154" i="1" s="1"/>
  <c r="AP1154" i="1" s="1"/>
  <c r="AQ1154" i="1" s="1"/>
  <c r="H1155" i="1"/>
  <c r="P1155" i="1" s="1"/>
  <c r="AP1155" i="1" s="1"/>
  <c r="AQ1155" i="1" s="1"/>
  <c r="H1156" i="1"/>
  <c r="P1156" i="1" s="1"/>
  <c r="H1157" i="1"/>
  <c r="P1157" i="1" s="1"/>
  <c r="AP1157" i="1" s="1"/>
  <c r="AQ1157" i="1" s="1"/>
  <c r="H1158" i="1"/>
  <c r="P1158" i="1" s="1"/>
  <c r="AP1158" i="1" s="1"/>
  <c r="AQ1158" i="1" s="1"/>
  <c r="H1159" i="1"/>
  <c r="P1159" i="1" s="1"/>
  <c r="H1160" i="1"/>
  <c r="P1160" i="1" s="1"/>
  <c r="AP1160" i="1" s="1"/>
  <c r="AQ1160" i="1" s="1"/>
  <c r="H1161" i="1"/>
  <c r="P1161" i="1" s="1"/>
  <c r="AP1161" i="1" s="1"/>
  <c r="AQ1161" i="1" s="1"/>
  <c r="H1162" i="1"/>
  <c r="P1162" i="1" s="1"/>
  <c r="AP1162" i="1" s="1"/>
  <c r="AQ1162" i="1" s="1"/>
  <c r="H1163" i="1"/>
  <c r="P1163" i="1" s="1"/>
  <c r="AP1163" i="1" s="1"/>
  <c r="AQ1163" i="1" s="1"/>
  <c r="H1164" i="1"/>
  <c r="P1164" i="1" s="1"/>
  <c r="H1165" i="1"/>
  <c r="P1165" i="1" s="1"/>
  <c r="H1166" i="1"/>
  <c r="P1166" i="1" s="1"/>
  <c r="AP1166" i="1" s="1"/>
  <c r="AQ1166" i="1" s="1"/>
  <c r="H1167" i="1"/>
  <c r="P1167" i="1" s="1"/>
  <c r="H1168" i="1"/>
  <c r="P1168" i="1" s="1"/>
  <c r="AP1168" i="1" s="1"/>
  <c r="AQ1168" i="1" s="1"/>
  <c r="H1169" i="1"/>
  <c r="P1169" i="1" s="1"/>
  <c r="H1170" i="1"/>
  <c r="P1170" i="1" s="1"/>
  <c r="AP1170" i="1" s="1"/>
  <c r="AQ1170" i="1" s="1"/>
  <c r="H1171" i="1"/>
  <c r="P1171" i="1" s="1"/>
  <c r="AP1171" i="1" s="1"/>
  <c r="AQ1171" i="1" s="1"/>
  <c r="H1172" i="1"/>
  <c r="P1172" i="1" s="1"/>
  <c r="H1173" i="1"/>
  <c r="P1173" i="1" s="1"/>
  <c r="AP1173" i="1" s="1"/>
  <c r="AQ1173" i="1" s="1"/>
  <c r="H1174" i="1"/>
  <c r="P1174" i="1" s="1"/>
  <c r="AP1174" i="1" s="1"/>
  <c r="AQ1174" i="1" s="1"/>
  <c r="H1175" i="1"/>
  <c r="P1175" i="1" s="1"/>
  <c r="AP1175" i="1" s="1"/>
  <c r="AQ1175" i="1" s="1"/>
  <c r="H1176" i="1"/>
  <c r="P1176" i="1" s="1"/>
  <c r="AP1176" i="1" s="1"/>
  <c r="AQ1176" i="1" s="1"/>
  <c r="H1177" i="1"/>
  <c r="P1177" i="1" s="1"/>
  <c r="AP1177" i="1" s="1"/>
  <c r="AQ1177" i="1" s="1"/>
  <c r="H1178" i="1"/>
  <c r="P1178" i="1" s="1"/>
  <c r="AP1178" i="1" s="1"/>
  <c r="AQ1178" i="1" s="1"/>
  <c r="H1179" i="1"/>
  <c r="P1179" i="1" s="1"/>
  <c r="H1180" i="1"/>
  <c r="P1180" i="1" s="1"/>
  <c r="H1181" i="1"/>
  <c r="P1181" i="1" s="1"/>
  <c r="H1182" i="1"/>
  <c r="P1182" i="1" s="1"/>
  <c r="H1183" i="1"/>
  <c r="P1183" i="1" s="1"/>
  <c r="H1184" i="1"/>
  <c r="P1184" i="1" s="1"/>
  <c r="H1185" i="1"/>
  <c r="P1185" i="1" s="1"/>
  <c r="AP1185" i="1" s="1"/>
  <c r="AQ1185" i="1" s="1"/>
  <c r="H1186" i="1"/>
  <c r="P1186" i="1" s="1"/>
  <c r="H1187" i="1"/>
  <c r="P1187" i="1" s="1"/>
  <c r="H1188" i="1"/>
  <c r="P1188" i="1" s="1"/>
  <c r="H1189" i="1"/>
  <c r="P1189" i="1" s="1"/>
  <c r="AP1189" i="1" s="1"/>
  <c r="AQ1189" i="1" s="1"/>
  <c r="H1190" i="1"/>
  <c r="P1190" i="1" s="1"/>
  <c r="AP1190" i="1" s="1"/>
  <c r="AQ1190" i="1" s="1"/>
  <c r="H1191" i="1"/>
  <c r="P1191" i="1" s="1"/>
  <c r="AP1191" i="1" s="1"/>
  <c r="AQ1191" i="1" s="1"/>
  <c r="H1192" i="1"/>
  <c r="P1192" i="1" s="1"/>
  <c r="AP1192" i="1" s="1"/>
  <c r="AQ1192" i="1" s="1"/>
  <c r="H1193" i="1"/>
  <c r="P1193" i="1" s="1"/>
  <c r="AP1193" i="1" s="1"/>
  <c r="AQ1193" i="1" s="1"/>
  <c r="H1194" i="1"/>
  <c r="P1194" i="1" s="1"/>
  <c r="H1195" i="1"/>
  <c r="P1195" i="1" s="1"/>
  <c r="H1196" i="1"/>
  <c r="P1196" i="1" s="1"/>
  <c r="H1197" i="1"/>
  <c r="P1197" i="1" s="1"/>
  <c r="AP1197" i="1" s="1"/>
  <c r="AQ1197" i="1" s="1"/>
  <c r="H1198" i="1"/>
  <c r="P1198" i="1" s="1"/>
  <c r="AP1198" i="1" s="1"/>
  <c r="AQ1198" i="1" s="1"/>
  <c r="H1199" i="1"/>
  <c r="P1199" i="1" s="1"/>
  <c r="H1200" i="1"/>
  <c r="P1200" i="1" s="1"/>
  <c r="AP1200" i="1" s="1"/>
  <c r="AQ1200" i="1" s="1"/>
  <c r="H1201" i="1"/>
  <c r="P1201" i="1" s="1"/>
  <c r="H1202" i="1"/>
  <c r="P1202" i="1" s="1"/>
  <c r="H1203" i="1"/>
  <c r="P1203" i="1" s="1"/>
  <c r="H1204" i="1"/>
  <c r="P1204" i="1" s="1"/>
  <c r="H1205" i="1"/>
  <c r="P1205" i="1" s="1"/>
  <c r="AP1205" i="1" s="1"/>
  <c r="AQ1205" i="1" s="1"/>
  <c r="H1206" i="1"/>
  <c r="P1206" i="1" s="1"/>
  <c r="H1207" i="1"/>
  <c r="P1207" i="1" s="1"/>
  <c r="H1208" i="1"/>
  <c r="P1208" i="1" s="1"/>
  <c r="H1209" i="1"/>
  <c r="P1209" i="1" s="1"/>
  <c r="H1210" i="1"/>
  <c r="P1210" i="1" s="1"/>
  <c r="AP1210" i="1" s="1"/>
  <c r="AQ1210" i="1" s="1"/>
  <c r="H1211" i="1"/>
  <c r="P1211" i="1" s="1"/>
  <c r="AP1211" i="1" s="1"/>
  <c r="AQ1211" i="1" s="1"/>
  <c r="H1212" i="1"/>
  <c r="P1212" i="1" s="1"/>
  <c r="AP1212" i="1" s="1"/>
  <c r="AQ1212" i="1" s="1"/>
  <c r="H1213" i="1"/>
  <c r="P1213" i="1" s="1"/>
  <c r="AP1213" i="1" s="1"/>
  <c r="AQ1213" i="1" s="1"/>
  <c r="H1214" i="1"/>
  <c r="P1214" i="1" s="1"/>
  <c r="AP1214" i="1" s="1"/>
  <c r="AQ1214" i="1" s="1"/>
  <c r="H1215" i="1"/>
  <c r="P1215" i="1" s="1"/>
  <c r="AP1215" i="1" s="1"/>
  <c r="AQ1215" i="1" s="1"/>
  <c r="H1216" i="1"/>
  <c r="P1216" i="1" s="1"/>
  <c r="AP1216" i="1" s="1"/>
  <c r="AQ1216" i="1" s="1"/>
  <c r="H1217" i="1"/>
  <c r="P1217" i="1" s="1"/>
  <c r="H1218" i="1"/>
  <c r="P1218" i="1" s="1"/>
  <c r="AP1218" i="1" s="1"/>
  <c r="AQ1218" i="1" s="1"/>
  <c r="H1219" i="1"/>
  <c r="P1219" i="1" s="1"/>
  <c r="AP1219" i="1" s="1"/>
  <c r="AQ1219" i="1" s="1"/>
  <c r="H1220" i="1"/>
  <c r="P1220" i="1" s="1"/>
  <c r="AP1220" i="1" s="1"/>
  <c r="AQ1220" i="1" s="1"/>
  <c r="H1221" i="1"/>
  <c r="P1221" i="1" s="1"/>
  <c r="AP1221" i="1" s="1"/>
  <c r="AQ1221" i="1" s="1"/>
  <c r="H1222" i="1"/>
  <c r="P1222" i="1" s="1"/>
  <c r="H1223" i="1"/>
  <c r="P1223" i="1" s="1"/>
  <c r="AP1223" i="1" s="1"/>
  <c r="AQ1223" i="1" s="1"/>
  <c r="H1224" i="1"/>
  <c r="P1224" i="1" s="1"/>
  <c r="AP1224" i="1" s="1"/>
  <c r="AQ1224" i="1" s="1"/>
  <c r="H1225" i="1"/>
  <c r="P1225" i="1" s="1"/>
  <c r="H1226" i="1"/>
  <c r="P1226" i="1" s="1"/>
  <c r="AP1226" i="1" s="1"/>
  <c r="AQ1226" i="1" s="1"/>
  <c r="H1227" i="1"/>
  <c r="P1227" i="1" s="1"/>
  <c r="H1228" i="1"/>
  <c r="P1228" i="1" s="1"/>
  <c r="H1229" i="1"/>
  <c r="P1229" i="1" s="1"/>
  <c r="H1230" i="1"/>
  <c r="P1230" i="1" s="1"/>
  <c r="H1231" i="1"/>
  <c r="P1231" i="1" s="1"/>
  <c r="AP1231" i="1" s="1"/>
  <c r="AQ1231" i="1" s="1"/>
  <c r="H1232" i="1"/>
  <c r="P1232" i="1" s="1"/>
  <c r="H1233" i="1"/>
  <c r="P1233" i="1" s="1"/>
  <c r="AP1233" i="1" s="1"/>
  <c r="AQ1233" i="1" s="1"/>
  <c r="H1234" i="1"/>
  <c r="P1234" i="1" s="1"/>
  <c r="H1235" i="1"/>
  <c r="P1235" i="1" s="1"/>
  <c r="AP1235" i="1" s="1"/>
  <c r="AQ1235" i="1" s="1"/>
  <c r="H1236" i="1"/>
  <c r="P1236" i="1" s="1"/>
  <c r="H1237" i="1"/>
  <c r="P1237" i="1" s="1"/>
  <c r="H1238" i="1"/>
  <c r="P1238" i="1" s="1"/>
  <c r="H1239" i="1"/>
  <c r="P1239" i="1" s="1"/>
  <c r="AP1239" i="1" s="1"/>
  <c r="AQ1239" i="1" s="1"/>
  <c r="H1240" i="1"/>
  <c r="P1240" i="1" s="1"/>
  <c r="AP1240" i="1" s="1"/>
  <c r="AQ1240" i="1" s="1"/>
  <c r="H1241" i="1"/>
  <c r="P1241" i="1" s="1"/>
  <c r="H1242" i="1"/>
  <c r="P1242" i="1" s="1"/>
  <c r="H1243" i="1"/>
  <c r="P1243" i="1" s="1"/>
  <c r="AP1243" i="1" s="1"/>
  <c r="AQ1243" i="1" s="1"/>
  <c r="H1244" i="1"/>
  <c r="P1244" i="1" s="1"/>
  <c r="AP1244" i="1" s="1"/>
  <c r="AQ1244" i="1" s="1"/>
  <c r="H1245" i="1"/>
  <c r="P1245" i="1" s="1"/>
  <c r="AP1245" i="1" s="1"/>
  <c r="AQ1245" i="1" s="1"/>
  <c r="H1246" i="1"/>
  <c r="P1246" i="1" s="1"/>
  <c r="AP1246" i="1" s="1"/>
  <c r="AQ1246" i="1" s="1"/>
  <c r="H1247" i="1"/>
  <c r="P1247" i="1" s="1"/>
  <c r="AP1247" i="1" s="1"/>
  <c r="AQ1247" i="1" s="1"/>
  <c r="H1248" i="1"/>
  <c r="P1248" i="1" s="1"/>
  <c r="AP1248" i="1" s="1"/>
  <c r="AQ1248" i="1" s="1"/>
  <c r="H1249" i="1"/>
  <c r="P1249" i="1" s="1"/>
  <c r="H1250" i="1"/>
  <c r="P1250" i="1" s="1"/>
  <c r="AP1250" i="1" s="1"/>
  <c r="AQ1250" i="1" s="1"/>
  <c r="H1251" i="1"/>
  <c r="P1251" i="1" s="1"/>
  <c r="AP1251" i="1" s="1"/>
  <c r="AQ1251" i="1" s="1"/>
  <c r="H1252" i="1"/>
  <c r="P1252" i="1" s="1"/>
  <c r="H1253" i="1"/>
  <c r="P1253" i="1" s="1"/>
  <c r="H1254" i="1"/>
  <c r="P1254" i="1" s="1"/>
  <c r="AP1254" i="1" s="1"/>
  <c r="AQ1254" i="1" s="1"/>
  <c r="H1255" i="1"/>
  <c r="P1255" i="1" s="1"/>
  <c r="AP1255" i="1" s="1"/>
  <c r="AQ1255" i="1" s="1"/>
  <c r="H1256" i="1"/>
  <c r="P1256" i="1" s="1"/>
  <c r="AP1256" i="1" s="1"/>
  <c r="AQ1256" i="1" s="1"/>
  <c r="H1257" i="1"/>
  <c r="P1257" i="1" s="1"/>
  <c r="AP1257" i="1" s="1"/>
  <c r="AQ1257" i="1" s="1"/>
  <c r="H1258" i="1"/>
  <c r="P1258" i="1" s="1"/>
  <c r="H1259" i="1"/>
  <c r="P1259" i="1" s="1"/>
  <c r="H1260" i="1"/>
  <c r="P1260" i="1" s="1"/>
  <c r="AP1260" i="1" s="1"/>
  <c r="AQ1260" i="1" s="1"/>
  <c r="H1261" i="1"/>
  <c r="P1261" i="1" s="1"/>
  <c r="H1262" i="1"/>
  <c r="P1262" i="1" s="1"/>
  <c r="AP1262" i="1" s="1"/>
  <c r="AQ1262" i="1" s="1"/>
  <c r="H1263" i="1"/>
  <c r="P1263" i="1" s="1"/>
  <c r="H1264" i="1"/>
  <c r="P1264" i="1" s="1"/>
  <c r="H1265" i="1"/>
  <c r="P1265" i="1" s="1"/>
  <c r="AP1265" i="1" s="1"/>
  <c r="AQ1265" i="1" s="1"/>
  <c r="H1266" i="1"/>
  <c r="P1266" i="1" s="1"/>
  <c r="AP1266" i="1" s="1"/>
  <c r="AQ1266" i="1" s="1"/>
  <c r="H1267" i="1"/>
  <c r="P1267" i="1" s="1"/>
  <c r="AP1267" i="1" s="1"/>
  <c r="AQ1267" i="1" s="1"/>
  <c r="H1268" i="1"/>
  <c r="P1268" i="1" s="1"/>
  <c r="AP1268" i="1" s="1"/>
  <c r="AQ1268" i="1" s="1"/>
  <c r="H1269" i="1"/>
  <c r="P1269" i="1" s="1"/>
  <c r="H1270" i="1"/>
  <c r="P1270" i="1" s="1"/>
  <c r="AP1270" i="1" s="1"/>
  <c r="AQ1270" i="1" s="1"/>
  <c r="H1271" i="1"/>
  <c r="P1271" i="1" s="1"/>
  <c r="H1272" i="1"/>
  <c r="P1272" i="1" s="1"/>
  <c r="H1273" i="1"/>
  <c r="P1273" i="1" s="1"/>
  <c r="AP1273" i="1" s="1"/>
  <c r="AQ1273" i="1" s="1"/>
  <c r="H1274" i="1"/>
  <c r="P1274" i="1" s="1"/>
  <c r="AP1274" i="1" s="1"/>
  <c r="AQ1274" i="1" s="1"/>
  <c r="H1275" i="1"/>
  <c r="P1275" i="1" s="1"/>
  <c r="AP1275" i="1" s="1"/>
  <c r="AQ1275" i="1" s="1"/>
  <c r="H1276" i="1"/>
  <c r="P1276" i="1" s="1"/>
  <c r="AP1276" i="1" s="1"/>
  <c r="AQ1276" i="1" s="1"/>
  <c r="H1277" i="1"/>
  <c r="P1277" i="1" s="1"/>
  <c r="AP1277" i="1" s="1"/>
  <c r="AQ1277" i="1" s="1"/>
  <c r="H1278" i="1"/>
  <c r="P1278" i="1" s="1"/>
  <c r="H1279" i="1"/>
  <c r="P1279" i="1" s="1"/>
  <c r="H1280" i="1"/>
  <c r="P1280" i="1" s="1"/>
  <c r="H1281" i="1"/>
  <c r="P1281" i="1" s="1"/>
  <c r="H1282" i="1"/>
  <c r="P1282" i="1" s="1"/>
  <c r="AP1282" i="1" s="1"/>
  <c r="AQ1282" i="1" s="1"/>
  <c r="H1283" i="1"/>
  <c r="P1283" i="1" s="1"/>
  <c r="AP1283" i="1" s="1"/>
  <c r="AQ1283" i="1" s="1"/>
  <c r="H1284" i="1"/>
  <c r="P1284" i="1" s="1"/>
  <c r="AP1284" i="1" s="1"/>
  <c r="AQ1284" i="1" s="1"/>
  <c r="H1285" i="1"/>
  <c r="P1285" i="1" s="1"/>
  <c r="H1286" i="1"/>
  <c r="P1286" i="1" s="1"/>
  <c r="H1287" i="1"/>
  <c r="P1287" i="1" s="1"/>
  <c r="AP1287" i="1" s="1"/>
  <c r="AQ1287" i="1" s="1"/>
  <c r="H1288" i="1"/>
  <c r="P1288" i="1" s="1"/>
  <c r="H1289" i="1"/>
  <c r="P1289" i="1" s="1"/>
  <c r="AP1289" i="1" s="1"/>
  <c r="AQ1289" i="1" s="1"/>
  <c r="H1290" i="1"/>
  <c r="P1290" i="1" s="1"/>
  <c r="AP1290" i="1" s="1"/>
  <c r="AQ1290" i="1" s="1"/>
  <c r="H1291" i="1"/>
  <c r="P1291" i="1" s="1"/>
  <c r="AP1291" i="1" s="1"/>
  <c r="AQ1291" i="1" s="1"/>
  <c r="H1292" i="1"/>
  <c r="P1292" i="1" s="1"/>
  <c r="H1293" i="1"/>
  <c r="P1293" i="1" s="1"/>
  <c r="AP1293" i="1" s="1"/>
  <c r="AQ1293" i="1" s="1"/>
  <c r="H1294" i="1"/>
  <c r="P1294" i="1" s="1"/>
  <c r="AP1294" i="1" s="1"/>
  <c r="AQ1294" i="1" s="1"/>
  <c r="H1295" i="1"/>
  <c r="P1295" i="1" s="1"/>
  <c r="AP1295" i="1" s="1"/>
  <c r="AQ1295" i="1" s="1"/>
  <c r="H1296" i="1"/>
  <c r="P1296" i="1" s="1"/>
  <c r="AP1296" i="1" s="1"/>
  <c r="AQ1296" i="1" s="1"/>
  <c r="H1297" i="1"/>
  <c r="P1297" i="1" s="1"/>
  <c r="AP1297" i="1" s="1"/>
  <c r="AQ1297" i="1" s="1"/>
  <c r="H1298" i="1"/>
  <c r="P1298" i="1" s="1"/>
  <c r="H1299" i="1"/>
  <c r="P1299" i="1" s="1"/>
  <c r="H1300" i="1"/>
  <c r="P1300" i="1" s="1"/>
  <c r="H1301" i="1"/>
  <c r="P1301" i="1" s="1"/>
  <c r="AP1301" i="1" s="1"/>
  <c r="AQ1301" i="1" s="1"/>
  <c r="H1302" i="1"/>
  <c r="P1302" i="1" s="1"/>
  <c r="AP1302" i="1" s="1"/>
  <c r="AQ1302" i="1" s="1"/>
  <c r="H1303" i="1"/>
  <c r="P1303" i="1" s="1"/>
  <c r="AP1303" i="1" s="1"/>
  <c r="AQ1303" i="1" s="1"/>
  <c r="H1304" i="1"/>
  <c r="P1304" i="1" s="1"/>
  <c r="AP1304" i="1" s="1"/>
  <c r="AQ1304" i="1" s="1"/>
  <c r="H1305" i="1"/>
  <c r="P1305" i="1" s="1"/>
  <c r="AP1305" i="1" s="1"/>
  <c r="AQ1305" i="1" s="1"/>
  <c r="H1306" i="1"/>
  <c r="P1306" i="1" s="1"/>
  <c r="AP1306" i="1" s="1"/>
  <c r="AQ1306" i="1" s="1"/>
  <c r="H1307" i="1"/>
  <c r="P1307" i="1" s="1"/>
  <c r="AP1307" i="1" s="1"/>
  <c r="AQ1307" i="1" s="1"/>
  <c r="H1308" i="1"/>
  <c r="P1308" i="1" s="1"/>
  <c r="AP1308" i="1" s="1"/>
  <c r="AQ1308" i="1" s="1"/>
  <c r="H1309" i="1"/>
  <c r="P1309" i="1" s="1"/>
  <c r="H1310" i="1"/>
  <c r="P1310" i="1" s="1"/>
  <c r="AP1310" i="1" s="1"/>
  <c r="AQ1310" i="1" s="1"/>
  <c r="H1311" i="1"/>
  <c r="P1311" i="1" s="1"/>
  <c r="H1312" i="1"/>
  <c r="P1312" i="1" s="1"/>
  <c r="H1313" i="1"/>
  <c r="P1313" i="1" s="1"/>
  <c r="AP1313" i="1" s="1"/>
  <c r="AQ1313" i="1" s="1"/>
  <c r="H1314" i="1"/>
  <c r="P1314" i="1" s="1"/>
  <c r="AP1314" i="1" s="1"/>
  <c r="AQ1314" i="1" s="1"/>
  <c r="H1315" i="1"/>
  <c r="P1315" i="1" s="1"/>
  <c r="AP1315" i="1" s="1"/>
  <c r="AQ1315" i="1" s="1"/>
  <c r="H1316" i="1"/>
  <c r="P1316" i="1" s="1"/>
  <c r="AP1316" i="1" s="1"/>
  <c r="AQ1316" i="1" s="1"/>
  <c r="H1317" i="1"/>
  <c r="P1317" i="1" s="1"/>
  <c r="AP1317" i="1" s="1"/>
  <c r="AQ1317" i="1" s="1"/>
  <c r="H1318" i="1"/>
  <c r="P1318" i="1" s="1"/>
  <c r="H1319" i="1"/>
  <c r="P1319" i="1" s="1"/>
  <c r="AP1319" i="1" s="1"/>
  <c r="AQ1319" i="1" s="1"/>
  <c r="H1320" i="1"/>
  <c r="P1320" i="1" s="1"/>
  <c r="H1321" i="1"/>
  <c r="P1321" i="1" s="1"/>
  <c r="AP1321" i="1" s="1"/>
  <c r="AQ1321" i="1" s="1"/>
  <c r="H1322" i="1"/>
  <c r="P1322" i="1" s="1"/>
  <c r="AP1322" i="1" s="1"/>
  <c r="AQ1322" i="1" s="1"/>
  <c r="H1323" i="1"/>
  <c r="P1323" i="1" s="1"/>
  <c r="H1324" i="1"/>
  <c r="P1324" i="1" s="1"/>
  <c r="AP1324" i="1" s="1"/>
  <c r="AQ1324" i="1" s="1"/>
  <c r="H1325" i="1"/>
  <c r="P1325" i="1" s="1"/>
  <c r="AP1325" i="1" s="1"/>
  <c r="AQ1325" i="1" s="1"/>
  <c r="H1326" i="1"/>
  <c r="P1326" i="1" s="1"/>
  <c r="AP1326" i="1" s="1"/>
  <c r="AQ1326" i="1" s="1"/>
  <c r="H1327" i="1"/>
  <c r="P1327" i="1" s="1"/>
  <c r="AP1327" i="1" s="1"/>
  <c r="AQ1327" i="1" s="1"/>
  <c r="H1328" i="1"/>
  <c r="P1328" i="1" s="1"/>
  <c r="AP1328" i="1" s="1"/>
  <c r="AQ1328" i="1" s="1"/>
  <c r="H1329" i="1"/>
  <c r="P1329" i="1" s="1"/>
  <c r="H1330" i="1"/>
  <c r="P1330" i="1" s="1"/>
  <c r="AP1330" i="1" s="1"/>
  <c r="AQ1330" i="1" s="1"/>
  <c r="H1331" i="1"/>
  <c r="P1331" i="1" s="1"/>
  <c r="AP1331" i="1" s="1"/>
  <c r="AQ1331" i="1" s="1"/>
  <c r="H1332" i="1"/>
  <c r="P1332" i="1" s="1"/>
  <c r="AP1332" i="1" s="1"/>
  <c r="AQ1332" i="1" s="1"/>
  <c r="H1333" i="1"/>
  <c r="P1333" i="1" s="1"/>
  <c r="AP1333" i="1" s="1"/>
  <c r="AQ1333" i="1" s="1"/>
  <c r="H1334" i="1"/>
  <c r="P1334" i="1" s="1"/>
  <c r="AP1334" i="1" s="1"/>
  <c r="AQ1334" i="1" s="1"/>
  <c r="H1335" i="1"/>
  <c r="P1335" i="1" s="1"/>
  <c r="AP1335" i="1" s="1"/>
  <c r="AQ1335" i="1" s="1"/>
  <c r="H1336" i="1"/>
  <c r="P1336" i="1" s="1"/>
  <c r="AP1336" i="1" s="1"/>
  <c r="AQ1336" i="1" s="1"/>
  <c r="H1337" i="1"/>
  <c r="P1337" i="1" s="1"/>
  <c r="AP1337" i="1" s="1"/>
  <c r="AQ1337" i="1" s="1"/>
  <c r="H1338" i="1"/>
  <c r="P1338" i="1" s="1"/>
  <c r="AP1338" i="1" s="1"/>
  <c r="AQ1338" i="1" s="1"/>
  <c r="H1339" i="1"/>
  <c r="P1339" i="1" s="1"/>
  <c r="H1340" i="1"/>
  <c r="P1340" i="1" s="1"/>
  <c r="H1341" i="1"/>
  <c r="P1341" i="1" s="1"/>
  <c r="H1342" i="1"/>
  <c r="P1342" i="1" s="1"/>
  <c r="AP1342" i="1" s="1"/>
  <c r="AQ1342" i="1" s="1"/>
  <c r="H1343" i="1"/>
  <c r="P1343" i="1" s="1"/>
  <c r="H1344" i="1"/>
  <c r="P1344" i="1" s="1"/>
  <c r="H1345" i="1"/>
  <c r="P1345" i="1" s="1"/>
  <c r="H1346" i="1"/>
  <c r="P1346" i="1" s="1"/>
  <c r="H1347" i="1"/>
  <c r="P1347" i="1" s="1"/>
  <c r="AP1347" i="1" s="1"/>
  <c r="AQ1347" i="1" s="1"/>
  <c r="H1348" i="1"/>
  <c r="P1348" i="1" s="1"/>
  <c r="AP1348" i="1" s="1"/>
  <c r="AQ1348" i="1" s="1"/>
  <c r="H1349" i="1"/>
  <c r="P1349" i="1" s="1"/>
  <c r="H1350" i="1"/>
  <c r="H1351" i="1"/>
  <c r="P1351" i="1" s="1"/>
  <c r="H1352" i="1"/>
  <c r="P1352" i="1" s="1"/>
  <c r="AP1352" i="1" s="1"/>
  <c r="AQ1352" i="1" s="1"/>
  <c r="H1353" i="1"/>
  <c r="P1353" i="1" s="1"/>
  <c r="AP1353" i="1" s="1"/>
  <c r="AQ1353" i="1" s="1"/>
  <c r="H1354" i="1"/>
  <c r="P1354" i="1" s="1"/>
  <c r="AP1354" i="1" s="1"/>
  <c r="AQ1354" i="1" s="1"/>
  <c r="H1355" i="1"/>
  <c r="P1355" i="1" s="1"/>
  <c r="AP1355" i="1" s="1"/>
  <c r="AQ1355" i="1" s="1"/>
  <c r="H1356" i="1"/>
  <c r="P1356" i="1" s="1"/>
  <c r="AP1356" i="1" s="1"/>
  <c r="AQ1356" i="1" s="1"/>
  <c r="H1357" i="1"/>
  <c r="P1357" i="1" s="1"/>
  <c r="AP1357" i="1" s="1"/>
  <c r="AQ1357" i="1" s="1"/>
  <c r="H1358" i="1"/>
  <c r="P1358" i="1" s="1"/>
  <c r="H1359" i="1"/>
  <c r="P1359" i="1" s="1"/>
  <c r="H1360" i="1"/>
  <c r="P1360" i="1" s="1"/>
  <c r="H1361" i="1"/>
  <c r="P1361" i="1" s="1"/>
  <c r="AP1361" i="1" s="1"/>
  <c r="AQ1361" i="1" s="1"/>
  <c r="H1362" i="1"/>
  <c r="P1362" i="1" s="1"/>
  <c r="AP1362" i="1" s="1"/>
  <c r="AQ1362" i="1" s="1"/>
  <c r="H1363" i="1"/>
  <c r="P1363" i="1" s="1"/>
  <c r="AP1363" i="1" s="1"/>
  <c r="AQ1363" i="1" s="1"/>
  <c r="H1364" i="1"/>
  <c r="P1364" i="1" s="1"/>
  <c r="AP1364" i="1" s="1"/>
  <c r="AQ1364" i="1" s="1"/>
  <c r="H1365" i="1"/>
  <c r="P1365" i="1" s="1"/>
  <c r="H1366" i="1"/>
  <c r="P1366" i="1" s="1"/>
  <c r="AP1366" i="1" s="1"/>
  <c r="AQ1366" i="1" s="1"/>
  <c r="H1367" i="1"/>
  <c r="P1367" i="1" s="1"/>
  <c r="AP1367" i="1" s="1"/>
  <c r="AQ1367" i="1" s="1"/>
  <c r="H1368" i="1"/>
  <c r="P1368" i="1" s="1"/>
  <c r="AP1368" i="1" s="1"/>
  <c r="AQ1368" i="1" s="1"/>
  <c r="H1369" i="1"/>
  <c r="P1369" i="1" s="1"/>
  <c r="AP1369" i="1" s="1"/>
  <c r="AQ1369" i="1" s="1"/>
  <c r="H1370" i="1"/>
  <c r="P1370" i="1" s="1"/>
  <c r="H1371" i="1"/>
  <c r="P1371" i="1" s="1"/>
  <c r="AP1371" i="1" s="1"/>
  <c r="AQ1371" i="1" s="1"/>
  <c r="H1372" i="1"/>
  <c r="P1372" i="1" s="1"/>
  <c r="AP1372" i="1" s="1"/>
  <c r="AQ1372" i="1" s="1"/>
  <c r="H1373" i="1"/>
  <c r="P1373" i="1" s="1"/>
  <c r="H1374" i="1"/>
  <c r="P1374" i="1" s="1"/>
  <c r="H1375" i="1"/>
  <c r="P1375" i="1" s="1"/>
  <c r="AP1375" i="1" s="1"/>
  <c r="AQ1375" i="1" s="1"/>
  <c r="H1376" i="1"/>
  <c r="P1376" i="1" s="1"/>
  <c r="H1377" i="1"/>
  <c r="P1377" i="1" s="1"/>
  <c r="H1378" i="1"/>
  <c r="P1378" i="1" s="1"/>
  <c r="H1379" i="1"/>
  <c r="P1379" i="1" s="1"/>
  <c r="H1380" i="1"/>
  <c r="P1380" i="1" s="1"/>
  <c r="AP1380" i="1" s="1"/>
  <c r="AQ1380" i="1" s="1"/>
  <c r="H1381" i="1"/>
  <c r="P1381" i="1" s="1"/>
  <c r="H1382" i="1"/>
  <c r="P1382" i="1" s="1"/>
  <c r="H1383" i="1"/>
  <c r="P1383" i="1" s="1"/>
  <c r="AP1383" i="1" s="1"/>
  <c r="AQ1383" i="1" s="1"/>
  <c r="H1384" i="1"/>
  <c r="P1384" i="1" s="1"/>
  <c r="AP1384" i="1" s="1"/>
  <c r="AQ1384" i="1" s="1"/>
  <c r="H1385" i="1"/>
  <c r="P1385" i="1" s="1"/>
  <c r="H1386" i="1"/>
  <c r="P1386" i="1" s="1"/>
  <c r="AP1386" i="1" s="1"/>
  <c r="AQ1386" i="1" s="1"/>
  <c r="H1387" i="1"/>
  <c r="P1387" i="1" s="1"/>
  <c r="AP1387" i="1" s="1"/>
  <c r="AQ1387" i="1" s="1"/>
  <c r="H1388" i="1"/>
  <c r="P1388" i="1" s="1"/>
  <c r="AP1388" i="1" s="1"/>
  <c r="AQ1388" i="1" s="1"/>
  <c r="H1389" i="1"/>
  <c r="P1389" i="1" s="1"/>
  <c r="H1390" i="1"/>
  <c r="P1390" i="1" s="1"/>
  <c r="H1391" i="1"/>
  <c r="P1391" i="1" s="1"/>
  <c r="AP1391" i="1" s="1"/>
  <c r="AQ1391" i="1" s="1"/>
  <c r="H1392" i="1"/>
  <c r="P1392" i="1" s="1"/>
  <c r="AP1392" i="1" s="1"/>
  <c r="AQ1392" i="1" s="1"/>
  <c r="H1393" i="1"/>
  <c r="P1393" i="1" s="1"/>
  <c r="AP1393" i="1" s="1"/>
  <c r="AQ1393" i="1" s="1"/>
  <c r="H1394" i="1"/>
  <c r="P1394" i="1" s="1"/>
  <c r="AP1394" i="1" s="1"/>
  <c r="AQ1394" i="1" s="1"/>
  <c r="H1395" i="1"/>
  <c r="P1395" i="1" s="1"/>
  <c r="AP1395" i="1" s="1"/>
  <c r="AQ1395" i="1" s="1"/>
  <c r="H1396" i="1"/>
  <c r="P1396" i="1" s="1"/>
  <c r="AP1396" i="1" s="1"/>
  <c r="AQ1396" i="1" s="1"/>
  <c r="H1397" i="1"/>
  <c r="P1397" i="1" s="1"/>
  <c r="H1398" i="1"/>
  <c r="P1398" i="1" s="1"/>
  <c r="AP1398" i="1" s="1"/>
  <c r="AQ1398" i="1" s="1"/>
  <c r="H1399" i="1"/>
  <c r="P1399" i="1" s="1"/>
  <c r="AP1399" i="1" s="1"/>
  <c r="AQ1399" i="1" s="1"/>
  <c r="H1400" i="1"/>
  <c r="P1400" i="1" s="1"/>
  <c r="H1401" i="1"/>
  <c r="P1401" i="1" s="1"/>
  <c r="AP1401" i="1" s="1"/>
  <c r="AQ1401" i="1" s="1"/>
  <c r="H1402" i="1"/>
  <c r="P1402" i="1" s="1"/>
  <c r="AP1402" i="1" s="1"/>
  <c r="AQ1402" i="1" s="1"/>
  <c r="H1403" i="1"/>
  <c r="P1403" i="1" s="1"/>
  <c r="H1404" i="1"/>
  <c r="P1404" i="1" s="1"/>
  <c r="AP1404" i="1" s="1"/>
  <c r="AQ1404" i="1" s="1"/>
  <c r="H1405" i="1"/>
  <c r="P1405" i="1" s="1"/>
  <c r="AP1405" i="1" s="1"/>
  <c r="AQ1405" i="1" s="1"/>
  <c r="H1406" i="1"/>
  <c r="P1406" i="1" s="1"/>
  <c r="AP1406" i="1" s="1"/>
  <c r="AQ1406" i="1" s="1"/>
  <c r="H1407" i="1"/>
  <c r="P1407" i="1" s="1"/>
  <c r="AP1407" i="1" s="1"/>
  <c r="AQ1407" i="1" s="1"/>
  <c r="H1408" i="1"/>
  <c r="P1408" i="1" s="1"/>
  <c r="AP1408" i="1" s="1"/>
  <c r="AQ1408" i="1" s="1"/>
  <c r="H1409" i="1"/>
  <c r="P1409" i="1" s="1"/>
  <c r="AP1409" i="1" s="1"/>
  <c r="AQ1409" i="1" s="1"/>
  <c r="H1410" i="1"/>
  <c r="P1410" i="1" s="1"/>
  <c r="AP1410" i="1" s="1"/>
  <c r="AQ1410" i="1" s="1"/>
  <c r="H1411" i="1"/>
  <c r="P1411" i="1" s="1"/>
  <c r="AP1411" i="1" s="1"/>
  <c r="AQ1411" i="1" s="1"/>
  <c r="H1412" i="1"/>
  <c r="P1412" i="1" s="1"/>
  <c r="H1413" i="1"/>
  <c r="P1413" i="1" s="1"/>
  <c r="AP1413" i="1" s="1"/>
  <c r="AQ1413" i="1" s="1"/>
  <c r="H1414" i="1"/>
  <c r="P1414" i="1" s="1"/>
  <c r="H1415" i="1"/>
  <c r="P1415" i="1" s="1"/>
  <c r="AP1415" i="1" s="1"/>
  <c r="AQ1415" i="1" s="1"/>
  <c r="H1416" i="1"/>
  <c r="P1416" i="1" s="1"/>
  <c r="AP1416" i="1" s="1"/>
  <c r="AQ1416" i="1" s="1"/>
  <c r="H1417" i="1"/>
  <c r="P1417" i="1" s="1"/>
  <c r="AP1417" i="1" s="1"/>
  <c r="AQ1417" i="1" s="1"/>
  <c r="H1418" i="1"/>
  <c r="P1418" i="1" s="1"/>
  <c r="AP1418" i="1" s="1"/>
  <c r="AQ1418" i="1" s="1"/>
  <c r="H1419" i="1"/>
  <c r="P1419" i="1" s="1"/>
  <c r="AP1419" i="1" s="1"/>
  <c r="AQ1419" i="1" s="1"/>
  <c r="H1420" i="1"/>
  <c r="P1420" i="1" s="1"/>
  <c r="H1421" i="1"/>
  <c r="P1421" i="1" s="1"/>
  <c r="H1422" i="1"/>
  <c r="P1422" i="1" s="1"/>
  <c r="AP1422" i="1" s="1"/>
  <c r="AQ1422" i="1" s="1"/>
  <c r="H1423" i="1"/>
  <c r="P1423" i="1" s="1"/>
  <c r="AP1423" i="1" s="1"/>
  <c r="AQ1423" i="1" s="1"/>
  <c r="H1424" i="1"/>
  <c r="P1424" i="1" s="1"/>
  <c r="AP1424" i="1" s="1"/>
  <c r="AQ1424" i="1" s="1"/>
  <c r="H1425" i="1"/>
  <c r="P1425" i="1" s="1"/>
  <c r="AP1425" i="1" s="1"/>
  <c r="AQ1425" i="1" s="1"/>
  <c r="H1426" i="1"/>
  <c r="P1426" i="1" s="1"/>
  <c r="AP1426" i="1" s="1"/>
  <c r="AQ1426" i="1" s="1"/>
  <c r="H1427" i="1"/>
  <c r="P1427" i="1" s="1"/>
  <c r="AP1427" i="1" s="1"/>
  <c r="AQ1427" i="1" s="1"/>
  <c r="H1428" i="1"/>
  <c r="P1428" i="1" s="1"/>
  <c r="AP1428" i="1" s="1"/>
  <c r="AQ1428" i="1" s="1"/>
  <c r="H1429" i="1"/>
  <c r="P1429" i="1" s="1"/>
  <c r="AP1429" i="1" s="1"/>
  <c r="AQ1429" i="1" s="1"/>
  <c r="H1430" i="1"/>
  <c r="P1430" i="1" s="1"/>
  <c r="AP1430" i="1" s="1"/>
  <c r="AQ1430" i="1" s="1"/>
  <c r="H1431" i="1"/>
  <c r="P1431" i="1" s="1"/>
  <c r="AP1431" i="1" s="1"/>
  <c r="AQ1431" i="1" s="1"/>
  <c r="H1432" i="1"/>
  <c r="P1432" i="1" s="1"/>
  <c r="AP1432" i="1" s="1"/>
  <c r="AQ1432" i="1" s="1"/>
  <c r="H1433" i="1"/>
  <c r="P1433" i="1" s="1"/>
  <c r="AP1433" i="1" s="1"/>
  <c r="AQ1433" i="1" s="1"/>
  <c r="H1434" i="1"/>
  <c r="P1434" i="1" s="1"/>
  <c r="AP1434" i="1" s="1"/>
  <c r="AQ1434" i="1" s="1"/>
  <c r="H1435" i="1"/>
  <c r="P1435" i="1" s="1"/>
  <c r="H1436" i="1"/>
  <c r="P1436" i="1" s="1"/>
  <c r="AP1436" i="1" s="1"/>
  <c r="AQ1436" i="1" s="1"/>
  <c r="H1437" i="1"/>
  <c r="P1437" i="1" s="1"/>
  <c r="AP1437" i="1" s="1"/>
  <c r="AQ1437" i="1" s="1"/>
  <c r="H1438" i="1"/>
  <c r="P1438" i="1" s="1"/>
  <c r="AP1438" i="1" s="1"/>
  <c r="AQ1438" i="1" s="1"/>
  <c r="H1439" i="1"/>
  <c r="P1439" i="1" s="1"/>
  <c r="H1440" i="1"/>
  <c r="P1440" i="1" s="1"/>
  <c r="AP1440" i="1" s="1"/>
  <c r="AQ1440" i="1" s="1"/>
  <c r="H1441" i="1"/>
  <c r="P1441" i="1" s="1"/>
  <c r="H1442" i="1"/>
  <c r="P1442" i="1" s="1"/>
  <c r="H1443" i="1"/>
  <c r="P1443" i="1" s="1"/>
  <c r="AP1443" i="1" s="1"/>
  <c r="AQ1443" i="1" s="1"/>
  <c r="H1444" i="1"/>
  <c r="P1444" i="1" s="1"/>
  <c r="AP1444" i="1" s="1"/>
  <c r="AQ1444" i="1" s="1"/>
  <c r="H1445" i="1"/>
  <c r="P1445" i="1" s="1"/>
  <c r="AP1445" i="1" s="1"/>
  <c r="AQ1445" i="1" s="1"/>
  <c r="H1446" i="1"/>
  <c r="P1446" i="1" s="1"/>
  <c r="AP1446" i="1" s="1"/>
  <c r="AQ1446" i="1" s="1"/>
  <c r="H1447" i="1"/>
  <c r="P1447" i="1" s="1"/>
  <c r="AP1447" i="1" s="1"/>
  <c r="AQ1447" i="1" s="1"/>
  <c r="H1448" i="1"/>
  <c r="P1448" i="1" s="1"/>
  <c r="AP1448" i="1" s="1"/>
  <c r="AQ1448" i="1" s="1"/>
  <c r="H1449" i="1"/>
  <c r="P1449" i="1" s="1"/>
  <c r="AP1449" i="1" s="1"/>
  <c r="AQ1449" i="1" s="1"/>
  <c r="H1450" i="1"/>
  <c r="P1450" i="1" s="1"/>
  <c r="H1451" i="1"/>
  <c r="P1451" i="1" s="1"/>
  <c r="AP1451" i="1" s="1"/>
  <c r="AQ1451" i="1" s="1"/>
  <c r="H1452" i="1"/>
  <c r="P1452" i="1" s="1"/>
  <c r="H1453" i="1"/>
  <c r="P1453" i="1" s="1"/>
  <c r="AP1453" i="1" s="1"/>
  <c r="AQ1453" i="1" s="1"/>
  <c r="H1454" i="1"/>
  <c r="P1454" i="1" s="1"/>
  <c r="AP1454" i="1" s="1"/>
  <c r="AQ1454" i="1" s="1"/>
  <c r="H1455" i="1"/>
  <c r="P1455" i="1" s="1"/>
  <c r="AP1455" i="1" s="1"/>
  <c r="AQ1455" i="1" s="1"/>
  <c r="H1456" i="1"/>
  <c r="P1456" i="1" s="1"/>
  <c r="AP1456" i="1" s="1"/>
  <c r="AQ1456" i="1" s="1"/>
  <c r="H1457" i="1"/>
  <c r="P1457" i="1" s="1"/>
  <c r="AP1457" i="1" s="1"/>
  <c r="AQ1457" i="1" s="1"/>
  <c r="H1458" i="1"/>
  <c r="P1458" i="1" s="1"/>
  <c r="AP1458" i="1" s="1"/>
  <c r="AQ1458" i="1" s="1"/>
  <c r="H1459" i="1"/>
  <c r="P1459" i="1" s="1"/>
  <c r="AP1459" i="1" s="1"/>
  <c r="AQ1459" i="1" s="1"/>
  <c r="H1460" i="1"/>
  <c r="P1460" i="1" s="1"/>
  <c r="H1461" i="1"/>
  <c r="P1461" i="1" s="1"/>
  <c r="AP1461" i="1" s="1"/>
  <c r="AQ1461" i="1" s="1"/>
  <c r="H1462" i="1"/>
  <c r="P1462" i="1" s="1"/>
  <c r="H1463" i="1"/>
  <c r="P1463" i="1" s="1"/>
  <c r="AP1463" i="1" s="1"/>
  <c r="AQ1463" i="1" s="1"/>
  <c r="H1464" i="1"/>
  <c r="P1464" i="1" s="1"/>
  <c r="AP1464" i="1" s="1"/>
  <c r="AQ1464" i="1" s="1"/>
  <c r="H1465" i="1"/>
  <c r="P1465" i="1" s="1"/>
  <c r="H1466" i="1"/>
  <c r="P1466" i="1" s="1"/>
  <c r="H1467" i="1"/>
  <c r="P1467" i="1" s="1"/>
  <c r="AP1467" i="1" s="1"/>
  <c r="AQ1467" i="1" s="1"/>
  <c r="H1468" i="1"/>
  <c r="P1468" i="1" s="1"/>
  <c r="AP1468" i="1" s="1"/>
  <c r="AQ1468" i="1" s="1"/>
  <c r="H1469" i="1"/>
  <c r="P1469" i="1" s="1"/>
  <c r="H1470" i="1"/>
  <c r="P1470" i="1" s="1"/>
  <c r="AP1470" i="1" s="1"/>
  <c r="AQ1470" i="1" s="1"/>
  <c r="H1471" i="1"/>
  <c r="P1471" i="1" s="1"/>
  <c r="AP1471" i="1" s="1"/>
  <c r="AQ1471" i="1" s="1"/>
  <c r="H1472" i="1"/>
  <c r="P1472" i="1" s="1"/>
  <c r="AP1472" i="1" s="1"/>
  <c r="AQ1472" i="1" s="1"/>
  <c r="H1473" i="1"/>
  <c r="P1473" i="1" s="1"/>
  <c r="AP1473" i="1" s="1"/>
  <c r="AQ1473" i="1" s="1"/>
  <c r="H1474" i="1"/>
  <c r="P1474" i="1" s="1"/>
  <c r="AP1474" i="1" s="1"/>
  <c r="AQ1474" i="1" s="1"/>
  <c r="H1475" i="1"/>
  <c r="P1475" i="1" s="1"/>
  <c r="AP1475" i="1" s="1"/>
  <c r="AQ1475" i="1" s="1"/>
  <c r="H1476" i="1"/>
  <c r="P1476" i="1" s="1"/>
  <c r="H1477" i="1"/>
  <c r="P1477" i="1" s="1"/>
  <c r="AP1477" i="1" s="1"/>
  <c r="AQ1477" i="1" s="1"/>
  <c r="H1478" i="1"/>
  <c r="P1478" i="1" s="1"/>
  <c r="AP1478" i="1" s="1"/>
  <c r="AQ1478" i="1" s="1"/>
  <c r="H1479" i="1"/>
  <c r="P1479" i="1" s="1"/>
  <c r="AP1479" i="1" s="1"/>
  <c r="AQ1479" i="1" s="1"/>
  <c r="H1480" i="1"/>
  <c r="P1480" i="1" s="1"/>
  <c r="AP1480" i="1" s="1"/>
  <c r="AQ1480" i="1" s="1"/>
  <c r="H1481" i="1"/>
  <c r="P1481" i="1" s="1"/>
  <c r="AP1481" i="1" s="1"/>
  <c r="AQ1481" i="1" s="1"/>
  <c r="H1482" i="1"/>
  <c r="P1482" i="1" s="1"/>
  <c r="AP1482" i="1" s="1"/>
  <c r="AQ1482" i="1" s="1"/>
  <c r="H1483" i="1"/>
  <c r="P1483" i="1" s="1"/>
  <c r="H1484" i="1"/>
  <c r="P1484" i="1" s="1"/>
  <c r="AP1484" i="1" s="1"/>
  <c r="AQ1484" i="1" s="1"/>
  <c r="H1485" i="1"/>
  <c r="P1485" i="1" s="1"/>
  <c r="AP1485" i="1" s="1"/>
  <c r="AQ1485" i="1" s="1"/>
  <c r="H1486" i="1"/>
  <c r="P1486" i="1" s="1"/>
  <c r="H1487" i="1"/>
  <c r="P1487" i="1" s="1"/>
  <c r="AP1487" i="1" s="1"/>
  <c r="AQ1487" i="1" s="1"/>
  <c r="H1488" i="1"/>
  <c r="P1488" i="1" s="1"/>
  <c r="AP1488" i="1" s="1"/>
  <c r="AQ1488" i="1" s="1"/>
  <c r="H1489" i="1"/>
  <c r="P1489" i="1" s="1"/>
  <c r="H1490" i="1"/>
  <c r="P1490" i="1" s="1"/>
  <c r="AP1490" i="1" s="1"/>
  <c r="AQ1490" i="1" s="1"/>
  <c r="H1491" i="1"/>
  <c r="P1491" i="1" s="1"/>
  <c r="H1492" i="1"/>
  <c r="P1492" i="1" s="1"/>
  <c r="AP1492" i="1" s="1"/>
  <c r="AQ1492" i="1" s="1"/>
  <c r="H1493" i="1"/>
  <c r="P1493" i="1" s="1"/>
  <c r="AP1493" i="1" s="1"/>
  <c r="AQ1493" i="1" s="1"/>
  <c r="H1494" i="1"/>
  <c r="P1494" i="1" s="1"/>
  <c r="H1495" i="1"/>
  <c r="P1495" i="1" s="1"/>
  <c r="H1496" i="1"/>
  <c r="P1496" i="1" s="1"/>
  <c r="H1497" i="1"/>
  <c r="P1497" i="1" s="1"/>
  <c r="H1498" i="1"/>
  <c r="P1498" i="1" s="1"/>
  <c r="AP1498" i="1" s="1"/>
  <c r="AQ1498" i="1" s="1"/>
  <c r="H1499" i="1"/>
  <c r="P1499" i="1" s="1"/>
  <c r="H1500" i="1"/>
  <c r="P1500" i="1" s="1"/>
  <c r="AP1500" i="1" s="1"/>
  <c r="AQ1500" i="1" s="1"/>
  <c r="H1501" i="1"/>
  <c r="P1501" i="1" s="1"/>
  <c r="H1502" i="1"/>
  <c r="P1502" i="1" s="1"/>
  <c r="AP1502" i="1" s="1"/>
  <c r="AQ1502" i="1" s="1"/>
  <c r="H1503" i="1"/>
  <c r="P1503" i="1" s="1"/>
  <c r="AP1503" i="1" s="1"/>
  <c r="AQ1503" i="1" s="1"/>
  <c r="H1504" i="1"/>
  <c r="P1504" i="1" s="1"/>
  <c r="H1505" i="1"/>
  <c r="P1505" i="1" s="1"/>
  <c r="AP1505" i="1" s="1"/>
  <c r="AQ1505" i="1" s="1"/>
  <c r="H1506" i="1"/>
  <c r="P1506" i="1" s="1"/>
  <c r="AP1506" i="1" s="1"/>
  <c r="AQ1506" i="1" s="1"/>
  <c r="H1507" i="1"/>
  <c r="P1507" i="1" s="1"/>
  <c r="H1508" i="1"/>
  <c r="P1508" i="1" s="1"/>
  <c r="AP1508" i="1" s="1"/>
  <c r="AQ1508" i="1" s="1"/>
  <c r="H1509" i="1"/>
  <c r="P1509" i="1" s="1"/>
  <c r="AP1509" i="1" s="1"/>
  <c r="AQ1509" i="1" s="1"/>
  <c r="H1510" i="1"/>
  <c r="P1510" i="1" s="1"/>
  <c r="AP1510" i="1" s="1"/>
  <c r="AQ1510" i="1" s="1"/>
  <c r="H1511" i="1"/>
  <c r="P1511" i="1" s="1"/>
  <c r="AP1511" i="1" s="1"/>
  <c r="AQ1511" i="1" s="1"/>
  <c r="H1512" i="1"/>
  <c r="P1512" i="1" s="1"/>
  <c r="AP1512" i="1" s="1"/>
  <c r="AQ1512" i="1" s="1"/>
  <c r="H1513" i="1"/>
  <c r="P1513" i="1" s="1"/>
  <c r="AP1513" i="1" s="1"/>
  <c r="AQ1513" i="1" s="1"/>
  <c r="H1514" i="1"/>
  <c r="P1514" i="1" s="1"/>
  <c r="AP1514" i="1" s="1"/>
  <c r="AQ1514" i="1" s="1"/>
  <c r="H1515" i="1"/>
  <c r="P1515" i="1" s="1"/>
  <c r="H1516" i="1"/>
  <c r="P1516" i="1" s="1"/>
  <c r="H1517" i="1"/>
  <c r="P1517" i="1" s="1"/>
  <c r="H1518" i="1"/>
  <c r="P1518" i="1" s="1"/>
  <c r="H1519" i="1"/>
  <c r="P1519" i="1" s="1"/>
  <c r="AP1519" i="1" s="1"/>
  <c r="AQ1519" i="1" s="1"/>
  <c r="H1520" i="1"/>
  <c r="P1520" i="1" s="1"/>
  <c r="AP1520" i="1" s="1"/>
  <c r="AQ1520" i="1" s="1"/>
  <c r="H1521" i="1"/>
  <c r="P1521" i="1" s="1"/>
  <c r="H1522" i="1"/>
  <c r="P1522" i="1" s="1"/>
  <c r="AP1522" i="1" s="1"/>
  <c r="AQ1522" i="1" s="1"/>
  <c r="H1523" i="1"/>
  <c r="P1523" i="1" s="1"/>
  <c r="AP1523" i="1" s="1"/>
  <c r="AQ1523" i="1" s="1"/>
  <c r="H1524" i="1"/>
  <c r="P1524" i="1" s="1"/>
  <c r="AP1524" i="1" s="1"/>
  <c r="AQ1524" i="1" s="1"/>
  <c r="H1525" i="1"/>
  <c r="P1525" i="1" s="1"/>
  <c r="H1526" i="1"/>
  <c r="P1526" i="1" s="1"/>
  <c r="AP1526" i="1" s="1"/>
  <c r="AQ1526" i="1" s="1"/>
  <c r="H1527" i="1"/>
  <c r="P1527" i="1" s="1"/>
  <c r="H1528" i="1"/>
  <c r="P1528" i="1" s="1"/>
  <c r="AP1528" i="1" s="1"/>
  <c r="AQ1528" i="1" s="1"/>
  <c r="H1529" i="1"/>
  <c r="P1529" i="1" s="1"/>
  <c r="AP1529" i="1" s="1"/>
  <c r="AQ1529" i="1" s="1"/>
  <c r="H1530" i="1"/>
  <c r="P1530" i="1" s="1"/>
  <c r="AP1530" i="1" s="1"/>
  <c r="AQ1530" i="1" s="1"/>
  <c r="H1531" i="1"/>
  <c r="P1531" i="1" s="1"/>
  <c r="H1532" i="1"/>
  <c r="P1532" i="1" s="1"/>
  <c r="AP1532" i="1" s="1"/>
  <c r="AQ1532" i="1" s="1"/>
  <c r="H1533" i="1"/>
  <c r="P1533" i="1" s="1"/>
  <c r="AP1533" i="1" s="1"/>
  <c r="AQ1533" i="1" s="1"/>
  <c r="H1534" i="1"/>
  <c r="P1534" i="1" s="1"/>
  <c r="AP1534" i="1" s="1"/>
  <c r="AQ1534" i="1" s="1"/>
  <c r="H1535" i="1"/>
  <c r="P1535" i="1" s="1"/>
  <c r="AP1535" i="1" s="1"/>
  <c r="AQ1535" i="1" s="1"/>
  <c r="H1536" i="1"/>
  <c r="P1536" i="1" s="1"/>
  <c r="AP1536" i="1" s="1"/>
  <c r="AQ1536" i="1" s="1"/>
  <c r="H1537" i="1"/>
  <c r="P1537" i="1" s="1"/>
  <c r="H1538" i="1"/>
  <c r="P1538" i="1" s="1"/>
  <c r="AP1538" i="1" s="1"/>
  <c r="AQ1538" i="1" s="1"/>
  <c r="H1539" i="1"/>
  <c r="P1539" i="1" s="1"/>
  <c r="AP1539" i="1" s="1"/>
  <c r="AQ1539" i="1" s="1"/>
  <c r="H1540" i="1"/>
  <c r="P1540" i="1" s="1"/>
  <c r="H1541" i="1"/>
  <c r="P1541" i="1" s="1"/>
  <c r="AP1541" i="1" s="1"/>
  <c r="AQ1541" i="1" s="1"/>
  <c r="H1542" i="1"/>
  <c r="P1542" i="1" s="1"/>
  <c r="AP1542" i="1" s="1"/>
  <c r="AQ1542" i="1" s="1"/>
  <c r="H1543" i="1"/>
  <c r="P1543" i="1" s="1"/>
  <c r="H1544" i="1"/>
  <c r="P1544" i="1" s="1"/>
  <c r="AP1544" i="1" s="1"/>
  <c r="AQ1544" i="1" s="1"/>
  <c r="H1545" i="1"/>
  <c r="P1545" i="1" s="1"/>
  <c r="AP1545" i="1" s="1"/>
  <c r="AQ1545" i="1" s="1"/>
  <c r="H1546" i="1"/>
  <c r="P1546" i="1" s="1"/>
  <c r="AP1546" i="1" s="1"/>
  <c r="AQ1546" i="1" s="1"/>
  <c r="H1547" i="1"/>
  <c r="P1547" i="1" s="1"/>
  <c r="AP1547" i="1" s="1"/>
  <c r="AQ1547" i="1" s="1"/>
  <c r="H1548" i="1"/>
  <c r="P1548" i="1" s="1"/>
  <c r="AP1548" i="1" s="1"/>
  <c r="AQ1548" i="1" s="1"/>
  <c r="H1549" i="1"/>
  <c r="P1549" i="1" s="1"/>
  <c r="AP1549" i="1" s="1"/>
  <c r="AQ1549" i="1" s="1"/>
  <c r="H1550" i="1"/>
  <c r="P1550" i="1" s="1"/>
  <c r="AP1550" i="1" s="1"/>
  <c r="AQ1550" i="1" s="1"/>
  <c r="H1551" i="1"/>
  <c r="P1551" i="1" s="1"/>
  <c r="H1552" i="1"/>
  <c r="P1552" i="1" s="1"/>
  <c r="H1553" i="1"/>
  <c r="P1553" i="1" s="1"/>
  <c r="AP1553" i="1" s="1"/>
  <c r="AQ1553" i="1" s="1"/>
  <c r="H1554" i="1"/>
  <c r="P1554" i="1" s="1"/>
  <c r="AP1554" i="1" s="1"/>
  <c r="AQ1554" i="1" s="1"/>
  <c r="H1555" i="1"/>
  <c r="P1555" i="1" s="1"/>
  <c r="AP1555" i="1" s="1"/>
  <c r="AQ1555" i="1" s="1"/>
  <c r="H1556" i="1"/>
  <c r="P1556" i="1" s="1"/>
  <c r="H1557" i="1"/>
  <c r="P1557" i="1" s="1"/>
  <c r="H1558" i="1"/>
  <c r="P1558" i="1" s="1"/>
  <c r="H1559" i="1"/>
  <c r="P1559" i="1" s="1"/>
  <c r="AP1559" i="1" s="1"/>
  <c r="AQ1559" i="1" s="1"/>
  <c r="H1560" i="1"/>
  <c r="P1560" i="1" s="1"/>
  <c r="AP1560" i="1" s="1"/>
  <c r="AQ1560" i="1" s="1"/>
  <c r="H1561" i="1"/>
  <c r="P1561" i="1" s="1"/>
  <c r="AP1561" i="1" s="1"/>
  <c r="AQ1561" i="1" s="1"/>
  <c r="H1562" i="1"/>
  <c r="P1562" i="1" s="1"/>
  <c r="AP1562" i="1" s="1"/>
  <c r="AQ1562" i="1" s="1"/>
  <c r="H1563" i="1"/>
  <c r="P1563" i="1" s="1"/>
  <c r="AP1563" i="1" s="1"/>
  <c r="AQ1563" i="1" s="1"/>
  <c r="H1564" i="1"/>
  <c r="P1564" i="1" s="1"/>
  <c r="AP1564" i="1" s="1"/>
  <c r="AQ1564" i="1" s="1"/>
  <c r="H1565" i="1"/>
  <c r="P1565" i="1" s="1"/>
  <c r="H1566" i="1"/>
  <c r="P1566" i="1" s="1"/>
  <c r="H1567" i="1"/>
  <c r="P1567" i="1" s="1"/>
  <c r="H1568" i="1"/>
  <c r="P1568" i="1" s="1"/>
  <c r="AP1568" i="1" s="1"/>
  <c r="AQ1568" i="1" s="1"/>
  <c r="H1569" i="1"/>
  <c r="P1569" i="1" s="1"/>
  <c r="AP1569" i="1" s="1"/>
  <c r="AQ1569" i="1" s="1"/>
  <c r="H1570" i="1"/>
  <c r="P1570" i="1" s="1"/>
  <c r="AP1570" i="1" s="1"/>
  <c r="AQ1570" i="1" s="1"/>
  <c r="H1571" i="1"/>
  <c r="P1571" i="1" s="1"/>
  <c r="H1572" i="1"/>
  <c r="P1572" i="1" s="1"/>
  <c r="AP1572" i="1" s="1"/>
  <c r="AQ1572" i="1" s="1"/>
  <c r="H1573" i="1"/>
  <c r="P1573" i="1" s="1"/>
  <c r="AP1573" i="1" s="1"/>
  <c r="AQ1573" i="1" s="1"/>
  <c r="H1574" i="1"/>
  <c r="P1574" i="1" s="1"/>
  <c r="H1575" i="1"/>
  <c r="P1575" i="1" s="1"/>
  <c r="AP1575" i="1" s="1"/>
  <c r="AQ1575" i="1" s="1"/>
  <c r="H1576" i="1"/>
  <c r="P1576" i="1" s="1"/>
  <c r="H1577" i="1"/>
  <c r="P1577" i="1" s="1"/>
  <c r="AP1577" i="1" s="1"/>
  <c r="AQ1577" i="1" s="1"/>
  <c r="H1578" i="1"/>
  <c r="P1578" i="1" s="1"/>
  <c r="H1579" i="1"/>
  <c r="P1579" i="1" s="1"/>
  <c r="AP1579" i="1" s="1"/>
  <c r="AQ1579" i="1" s="1"/>
  <c r="H1580" i="1"/>
  <c r="P1580" i="1" s="1"/>
  <c r="H1581" i="1"/>
  <c r="P1581" i="1" s="1"/>
  <c r="H1582" i="1"/>
  <c r="P1582" i="1" s="1"/>
  <c r="AP1582" i="1" s="1"/>
  <c r="AQ1582" i="1" s="1"/>
  <c r="H1583" i="1"/>
  <c r="P1583" i="1" s="1"/>
  <c r="AP1583" i="1" s="1"/>
  <c r="AQ1583" i="1" s="1"/>
  <c r="H1584" i="1"/>
  <c r="P1584" i="1" s="1"/>
  <c r="H1585" i="1"/>
  <c r="P1585" i="1" s="1"/>
  <c r="AP1585" i="1" s="1"/>
  <c r="AQ1585" i="1" s="1"/>
  <c r="H1586" i="1"/>
  <c r="P1586" i="1" s="1"/>
  <c r="AP1586" i="1" s="1"/>
  <c r="AQ1586" i="1" s="1"/>
  <c r="H1587" i="1"/>
  <c r="P1587" i="1" s="1"/>
  <c r="AP1587" i="1" s="1"/>
  <c r="AQ1587" i="1" s="1"/>
  <c r="H1588" i="1"/>
  <c r="P1588" i="1" s="1"/>
  <c r="AP1588" i="1" s="1"/>
  <c r="AQ1588" i="1" s="1"/>
  <c r="H1589" i="1"/>
  <c r="P1589" i="1" s="1"/>
  <c r="H1590" i="1"/>
  <c r="P1590" i="1" s="1"/>
  <c r="AP1590" i="1" s="1"/>
  <c r="AQ1590" i="1" s="1"/>
  <c r="H1591" i="1"/>
  <c r="P1591" i="1" s="1"/>
  <c r="AP1591" i="1" s="1"/>
  <c r="AQ1591" i="1" s="1"/>
  <c r="H1592" i="1"/>
  <c r="P1592" i="1" s="1"/>
  <c r="H1593" i="1"/>
  <c r="P1593" i="1" s="1"/>
  <c r="AP1593" i="1" s="1"/>
  <c r="AQ1593" i="1" s="1"/>
  <c r="H1594" i="1"/>
  <c r="P1594" i="1" s="1"/>
  <c r="AP1594" i="1" s="1"/>
  <c r="AQ1594" i="1" s="1"/>
  <c r="H1595" i="1"/>
  <c r="P1595" i="1" s="1"/>
  <c r="AP1595" i="1" s="1"/>
  <c r="AQ1595" i="1" s="1"/>
  <c r="H1596" i="1"/>
  <c r="P1596" i="1" s="1"/>
  <c r="AP1596" i="1" s="1"/>
  <c r="AQ1596" i="1" s="1"/>
  <c r="H1597" i="1"/>
  <c r="P1597" i="1" s="1"/>
  <c r="AP1597" i="1" s="1"/>
  <c r="AQ1597" i="1" s="1"/>
  <c r="H1598" i="1"/>
  <c r="P1598" i="1" s="1"/>
  <c r="AP1598" i="1" s="1"/>
  <c r="AQ1598" i="1" s="1"/>
  <c r="H1599" i="1"/>
  <c r="P1599" i="1" s="1"/>
  <c r="AP1599" i="1" s="1"/>
  <c r="AQ1599" i="1" s="1"/>
  <c r="H1600" i="1"/>
  <c r="P1600" i="1" s="1"/>
  <c r="AP1600" i="1" s="1"/>
  <c r="AQ1600" i="1" s="1"/>
  <c r="H1601" i="1"/>
  <c r="P1601" i="1" s="1"/>
  <c r="AP1601" i="1" s="1"/>
  <c r="AQ1601" i="1" s="1"/>
  <c r="H1602" i="1"/>
  <c r="P1602" i="1" s="1"/>
  <c r="AP1602" i="1" s="1"/>
  <c r="AQ1602" i="1" s="1"/>
  <c r="H1603" i="1"/>
  <c r="P1603" i="1" s="1"/>
  <c r="AP1603" i="1" s="1"/>
  <c r="AQ1603" i="1" s="1"/>
  <c r="H1604" i="1"/>
  <c r="P1604" i="1" s="1"/>
  <c r="AP1604" i="1" s="1"/>
  <c r="AQ1604" i="1" s="1"/>
  <c r="H1605" i="1"/>
  <c r="P1605" i="1" s="1"/>
  <c r="AP1605" i="1" s="1"/>
  <c r="AQ1605" i="1" s="1"/>
  <c r="H1606" i="1"/>
  <c r="P1606" i="1" s="1"/>
  <c r="AP1606" i="1" s="1"/>
  <c r="AQ1606" i="1" s="1"/>
  <c r="H1607" i="1"/>
  <c r="P1607" i="1" s="1"/>
  <c r="H1608" i="1"/>
  <c r="P1608" i="1" s="1"/>
  <c r="H1609" i="1"/>
  <c r="P1609" i="1" s="1"/>
  <c r="H1610" i="1"/>
  <c r="P1610" i="1" s="1"/>
  <c r="AP1610" i="1" s="1"/>
  <c r="AQ1610" i="1" s="1"/>
  <c r="H1611" i="1"/>
  <c r="P1611" i="1" s="1"/>
  <c r="AP1611" i="1" s="1"/>
  <c r="AQ1611" i="1" s="1"/>
  <c r="H1612" i="1"/>
  <c r="P1612" i="1" s="1"/>
  <c r="AP1612" i="1" s="1"/>
  <c r="AQ1612" i="1" s="1"/>
  <c r="H1613" i="1"/>
  <c r="P1613" i="1" s="1"/>
  <c r="AP1613" i="1" s="1"/>
  <c r="AQ1613" i="1" s="1"/>
  <c r="H1614" i="1"/>
  <c r="P1614" i="1" s="1"/>
  <c r="H1615" i="1"/>
  <c r="P1615" i="1" s="1"/>
  <c r="AP1615" i="1" s="1"/>
  <c r="AQ1615" i="1" s="1"/>
  <c r="H1616" i="1"/>
  <c r="P1616" i="1" s="1"/>
  <c r="H1617" i="1"/>
  <c r="P1617" i="1" s="1"/>
  <c r="AP1617" i="1" s="1"/>
  <c r="AQ1617" i="1" s="1"/>
  <c r="H1618" i="1"/>
  <c r="P1618" i="1" s="1"/>
  <c r="AP1618" i="1" s="1"/>
  <c r="AQ1618" i="1" s="1"/>
  <c r="H1619" i="1"/>
  <c r="P1619" i="1" s="1"/>
  <c r="H1620" i="1"/>
  <c r="P1620" i="1" s="1"/>
  <c r="H1621" i="1"/>
  <c r="P1621" i="1" s="1"/>
  <c r="AP1621" i="1" s="1"/>
  <c r="AQ1621" i="1" s="1"/>
  <c r="H1622" i="1"/>
  <c r="P1622" i="1" s="1"/>
  <c r="AP1622" i="1" s="1"/>
  <c r="AQ1622" i="1" s="1"/>
  <c r="H1623" i="1"/>
  <c r="P1623" i="1" s="1"/>
  <c r="AP1623" i="1" s="1"/>
  <c r="AQ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AP1629" i="1" s="1"/>
  <c r="AQ1629" i="1" s="1"/>
  <c r="H1630" i="1"/>
  <c r="P1630" i="1" s="1"/>
  <c r="H1631" i="1"/>
  <c r="P1631" i="1" s="1"/>
  <c r="AP1631" i="1" s="1"/>
  <c r="AQ1631" i="1" s="1"/>
  <c r="H1632" i="1"/>
  <c r="P1632" i="1" s="1"/>
  <c r="AP1632" i="1" s="1"/>
  <c r="AQ1632" i="1" s="1"/>
  <c r="H1633" i="1"/>
  <c r="P1633" i="1" s="1"/>
  <c r="AP1633" i="1" s="1"/>
  <c r="AQ1633" i="1" s="1"/>
  <c r="H1634" i="1"/>
  <c r="P1634" i="1" s="1"/>
  <c r="H1635" i="1"/>
  <c r="P1635" i="1" s="1"/>
  <c r="AP1635" i="1" s="1"/>
  <c r="AQ1635" i="1" s="1"/>
  <c r="H1636" i="1"/>
  <c r="P1636" i="1" s="1"/>
  <c r="H1637" i="1"/>
  <c r="P1637" i="1" s="1"/>
  <c r="H1638" i="1"/>
  <c r="P1638" i="1" s="1"/>
  <c r="AP1638" i="1" s="1"/>
  <c r="AQ1638" i="1" s="1"/>
  <c r="H1639" i="1"/>
  <c r="P1639" i="1" s="1"/>
  <c r="AP1639" i="1" s="1"/>
  <c r="AQ1639" i="1" s="1"/>
  <c r="H1640" i="1"/>
  <c r="P1640" i="1" s="1"/>
  <c r="H1641" i="1"/>
  <c r="P1641" i="1" s="1"/>
  <c r="AP1641" i="1" s="1"/>
  <c r="AQ1641" i="1" s="1"/>
  <c r="H1642" i="1"/>
  <c r="P1642" i="1" s="1"/>
  <c r="AP1642" i="1" s="1"/>
  <c r="AQ1642" i="1" s="1"/>
  <c r="H1643" i="1"/>
  <c r="P1643" i="1" s="1"/>
  <c r="AP1643" i="1" s="1"/>
  <c r="AQ1643" i="1" s="1"/>
  <c r="H1644" i="1"/>
  <c r="P1644" i="1" s="1"/>
  <c r="AP1644" i="1" s="1"/>
  <c r="AQ1644" i="1" s="1"/>
  <c r="H1645" i="1"/>
  <c r="P1645" i="1" s="1"/>
  <c r="AP1645" i="1" s="1"/>
  <c r="AQ1645" i="1" s="1"/>
  <c r="H1646" i="1"/>
  <c r="P1646" i="1" s="1"/>
  <c r="H1647" i="1"/>
  <c r="P1647" i="1" s="1"/>
  <c r="AP1647" i="1" s="1"/>
  <c r="AQ1647" i="1" s="1"/>
  <c r="H1648" i="1"/>
  <c r="P1648" i="1" s="1"/>
  <c r="AP1648" i="1" s="1"/>
  <c r="AQ1648" i="1" s="1"/>
  <c r="H1649" i="1"/>
  <c r="P1649" i="1" s="1"/>
  <c r="H1650" i="1"/>
  <c r="P1650" i="1" s="1"/>
  <c r="AP1650" i="1" s="1"/>
  <c r="AQ1650" i="1" s="1"/>
  <c r="H1651" i="1"/>
  <c r="P1651" i="1" s="1"/>
  <c r="H1652" i="1"/>
  <c r="P1652" i="1" s="1"/>
  <c r="AP1652" i="1" s="1"/>
  <c r="AQ1652" i="1" s="1"/>
  <c r="H1653" i="1"/>
  <c r="P1653" i="1" s="1"/>
  <c r="AP1653" i="1" s="1"/>
  <c r="AQ1653" i="1" s="1"/>
  <c r="H1654" i="1"/>
  <c r="P1654" i="1" s="1"/>
  <c r="AP1654" i="1" s="1"/>
  <c r="AQ1654" i="1" s="1"/>
  <c r="H1655" i="1"/>
  <c r="P1655" i="1" s="1"/>
  <c r="H1656" i="1"/>
  <c r="P1656" i="1" s="1"/>
  <c r="AP1656" i="1" s="1"/>
  <c r="AQ1656" i="1" s="1"/>
  <c r="H1657" i="1"/>
  <c r="P1657" i="1" s="1"/>
  <c r="AP1657" i="1" s="1"/>
  <c r="AQ1657" i="1" s="1"/>
  <c r="H1658" i="1"/>
  <c r="P1658" i="1" s="1"/>
  <c r="H1659" i="1"/>
  <c r="P1659" i="1" s="1"/>
  <c r="H1660" i="1"/>
  <c r="P1660" i="1" s="1"/>
  <c r="AP1660" i="1" s="1"/>
  <c r="AQ1660" i="1" s="1"/>
  <c r="H1661" i="1"/>
  <c r="P1661" i="1" s="1"/>
  <c r="AP1661" i="1" s="1"/>
  <c r="AQ1661" i="1" s="1"/>
  <c r="H1662" i="1"/>
  <c r="P1662" i="1" s="1"/>
  <c r="H1663" i="1"/>
  <c r="P1663" i="1" s="1"/>
  <c r="AP1663" i="1" s="1"/>
  <c r="AQ1663" i="1" s="1"/>
  <c r="H1664" i="1"/>
  <c r="P1664" i="1" s="1"/>
  <c r="H1665" i="1"/>
  <c r="P1665" i="1" s="1"/>
  <c r="H1666" i="1"/>
  <c r="P1666" i="1" s="1"/>
  <c r="AP1666" i="1" s="1"/>
  <c r="AQ1666" i="1" s="1"/>
  <c r="H1667" i="1"/>
  <c r="P1667" i="1" s="1"/>
  <c r="AP1667" i="1" s="1"/>
  <c r="AQ1667" i="1" s="1"/>
  <c r="H1668" i="1"/>
  <c r="P1668" i="1" s="1"/>
  <c r="AP1668" i="1" s="1"/>
  <c r="AQ1668" i="1" s="1"/>
  <c r="H1669" i="1"/>
  <c r="P1669" i="1" s="1"/>
  <c r="AP1669" i="1" s="1"/>
  <c r="AQ1669" i="1" s="1"/>
  <c r="H1670" i="1"/>
  <c r="P1670" i="1" s="1"/>
  <c r="H1671" i="1"/>
  <c r="P1671" i="1" s="1"/>
  <c r="AP1671" i="1" s="1"/>
  <c r="AQ1671" i="1" s="1"/>
  <c r="H1672" i="1"/>
  <c r="P1672" i="1" s="1"/>
  <c r="AP1672" i="1" s="1"/>
  <c r="AQ1672" i="1" s="1"/>
  <c r="H1673" i="1"/>
  <c r="P1673" i="1" s="1"/>
  <c r="AP1673" i="1" s="1"/>
  <c r="AQ1673" i="1" s="1"/>
  <c r="H1674" i="1"/>
  <c r="P1674" i="1" s="1"/>
  <c r="AP1674" i="1" s="1"/>
  <c r="AQ1674" i="1" s="1"/>
  <c r="H1675" i="1"/>
  <c r="P1675" i="1" s="1"/>
  <c r="AP1675" i="1" s="1"/>
  <c r="AQ1675" i="1" s="1"/>
  <c r="H1676" i="1"/>
  <c r="P1676" i="1" s="1"/>
  <c r="AP1676" i="1" s="1"/>
  <c r="AQ1676" i="1" s="1"/>
  <c r="H1677" i="1"/>
  <c r="P1677" i="1" s="1"/>
  <c r="AP1677" i="1" s="1"/>
  <c r="AQ1677" i="1" s="1"/>
  <c r="H1678" i="1"/>
  <c r="P1678" i="1" s="1"/>
  <c r="AP1678" i="1" s="1"/>
  <c r="AQ1678" i="1" s="1"/>
  <c r="H1679" i="1"/>
  <c r="P1679" i="1" s="1"/>
  <c r="AP1679" i="1" s="1"/>
  <c r="AQ1679" i="1" s="1"/>
  <c r="H1680" i="1"/>
  <c r="P1680" i="1" s="1"/>
  <c r="AP1680" i="1" s="1"/>
  <c r="AQ1680" i="1" s="1"/>
  <c r="H1681" i="1"/>
  <c r="P1681" i="1" s="1"/>
  <c r="H1682" i="1"/>
  <c r="P1682" i="1" s="1"/>
  <c r="H1683" i="1"/>
  <c r="P1683" i="1" s="1"/>
  <c r="AP1683" i="1" s="1"/>
  <c r="AQ1683" i="1" s="1"/>
  <c r="H1684" i="1"/>
  <c r="P1684" i="1" s="1"/>
  <c r="AP1684" i="1" s="1"/>
  <c r="AQ1684" i="1" s="1"/>
  <c r="H1685" i="1"/>
  <c r="P1685" i="1" s="1"/>
  <c r="AP1685" i="1" s="1"/>
  <c r="AQ1685" i="1" s="1"/>
  <c r="H1686" i="1"/>
  <c r="P1686" i="1" s="1"/>
  <c r="H1687" i="1"/>
  <c r="P1687" i="1" s="1"/>
  <c r="AP1687" i="1" s="1"/>
  <c r="AQ1687" i="1" s="1"/>
  <c r="H1688" i="1"/>
  <c r="P1688" i="1" s="1"/>
  <c r="H1689" i="1"/>
  <c r="P1689" i="1" s="1"/>
  <c r="AP1689" i="1" s="1"/>
  <c r="AQ1689" i="1" s="1"/>
  <c r="H1690" i="1"/>
  <c r="P1690" i="1" s="1"/>
  <c r="AP1690" i="1" s="1"/>
  <c r="AQ1690" i="1" s="1"/>
  <c r="H1691" i="1"/>
  <c r="P1691" i="1" s="1"/>
  <c r="AP1691" i="1" s="1"/>
  <c r="AQ1691" i="1" s="1"/>
  <c r="H1692" i="1"/>
  <c r="P1692" i="1" s="1"/>
  <c r="AP1692" i="1" s="1"/>
  <c r="AQ1692" i="1" s="1"/>
  <c r="H1693" i="1"/>
  <c r="P1693" i="1" s="1"/>
  <c r="AP1693" i="1" s="1"/>
  <c r="AQ1693" i="1" s="1"/>
  <c r="H1694" i="1"/>
  <c r="P1694" i="1" s="1"/>
  <c r="AP1694" i="1" s="1"/>
  <c r="AQ1694" i="1" s="1"/>
  <c r="H1695" i="1"/>
  <c r="P1695" i="1" s="1"/>
  <c r="AP1695" i="1" s="1"/>
  <c r="AQ1695" i="1" s="1"/>
  <c r="H1696" i="1"/>
  <c r="P1696" i="1" s="1"/>
  <c r="AP1696" i="1" s="1"/>
  <c r="AQ1696" i="1" s="1"/>
  <c r="H1697" i="1"/>
  <c r="P1697" i="1" s="1"/>
  <c r="H1698" i="1"/>
  <c r="P1698" i="1" s="1"/>
  <c r="AP1698" i="1" s="1"/>
  <c r="AQ1698" i="1" s="1"/>
  <c r="H1699" i="1"/>
  <c r="P1699" i="1" s="1"/>
  <c r="AP1699" i="1" s="1"/>
  <c r="AQ1699" i="1" s="1"/>
  <c r="H1700" i="1"/>
  <c r="P1700" i="1" s="1"/>
  <c r="H1701" i="1"/>
  <c r="P1701" i="1" s="1"/>
  <c r="H1702" i="1"/>
  <c r="P1702" i="1" s="1"/>
  <c r="H1703" i="1"/>
  <c r="P1703" i="1" s="1"/>
  <c r="H1704" i="1"/>
  <c r="P1704" i="1" s="1"/>
  <c r="H1705" i="1"/>
  <c r="P1705" i="1" s="1"/>
  <c r="AP1705" i="1" s="1"/>
  <c r="AQ1705" i="1" s="1"/>
  <c r="H1706" i="1"/>
  <c r="P1706" i="1" s="1"/>
  <c r="H1707" i="1"/>
  <c r="P1707" i="1" s="1"/>
  <c r="H1708" i="1"/>
  <c r="P1708" i="1" s="1"/>
  <c r="Q1708" i="1" s="1"/>
  <c r="R1708" i="1" s="1"/>
  <c r="H1709" i="1"/>
  <c r="P1709" i="1" s="1"/>
  <c r="H1710" i="1"/>
  <c r="P1710" i="1" s="1"/>
  <c r="H1711" i="1"/>
  <c r="P1711" i="1" s="1"/>
  <c r="Q1711" i="1" s="1"/>
  <c r="H1712" i="1"/>
  <c r="P1712" i="1" s="1"/>
  <c r="Q1712" i="1" s="1"/>
  <c r="H1713" i="1"/>
  <c r="P1713" i="1" s="1"/>
  <c r="Q1713" i="1" s="1"/>
  <c r="R1713" i="1" s="1"/>
  <c r="H1714" i="1"/>
  <c r="P1714" i="1" s="1"/>
  <c r="H1715" i="1"/>
  <c r="P1715" i="1" s="1"/>
  <c r="Q1715" i="1" s="1"/>
  <c r="R1715" i="1" s="1"/>
  <c r="H1716" i="1"/>
  <c r="P1716" i="1" s="1"/>
  <c r="H1717" i="1"/>
  <c r="P1717" i="1" s="1"/>
  <c r="Q1717" i="1" s="1"/>
  <c r="R1717" i="1" s="1"/>
  <c r="S1717" i="1" s="1"/>
  <c r="H1718" i="1"/>
  <c r="P1718" i="1" s="1"/>
  <c r="Q1718" i="1" s="1"/>
  <c r="H1719" i="1"/>
  <c r="P1719" i="1" s="1"/>
  <c r="Q1719" i="1" s="1"/>
  <c r="R1719" i="1" s="1"/>
  <c r="X1719" i="1" s="1"/>
  <c r="Y1719" i="1" s="1"/>
  <c r="H1720" i="1"/>
  <c r="P1720" i="1" s="1"/>
  <c r="Q1720" i="1" s="1"/>
  <c r="H1721" i="1"/>
  <c r="P1721" i="1" s="1"/>
  <c r="H1722" i="1"/>
  <c r="P1722" i="1" s="1"/>
  <c r="H1723" i="1"/>
  <c r="P1723" i="1" s="1"/>
  <c r="H1724" i="1"/>
  <c r="P1724" i="1" s="1"/>
  <c r="Q1724" i="1" s="1"/>
  <c r="R1724" i="1" s="1"/>
  <c r="H1725" i="1"/>
  <c r="P1725" i="1" s="1"/>
  <c r="Q1725" i="1" s="1"/>
  <c r="R1725" i="1" s="1"/>
  <c r="X1725" i="1" s="1"/>
  <c r="Y1725" i="1" s="1"/>
  <c r="H1726" i="1"/>
  <c r="P1726" i="1" s="1"/>
  <c r="Q1726" i="1" s="1"/>
  <c r="R1726" i="1" s="1"/>
  <c r="X1726" i="1" s="1"/>
  <c r="Y1726" i="1" s="1"/>
  <c r="Z1726" i="1" s="1"/>
  <c r="AA1726" i="1" s="1"/>
  <c r="H1727" i="1"/>
  <c r="P1727" i="1" s="1"/>
  <c r="Q1727" i="1" s="1"/>
  <c r="H1728" i="1"/>
  <c r="P1728" i="1" s="1"/>
  <c r="Q1728" i="1" s="1"/>
  <c r="H1729" i="1"/>
  <c r="P1729" i="1" s="1"/>
  <c r="Q1729" i="1" s="1"/>
  <c r="R1729" i="1" s="1"/>
  <c r="H1730" i="1"/>
  <c r="P1730" i="1" s="1"/>
  <c r="Q1730" i="1" s="1"/>
  <c r="H1731" i="1"/>
  <c r="P1731" i="1" s="1"/>
  <c r="Q1731" i="1" s="1"/>
  <c r="R1731" i="1" s="1"/>
  <c r="H1732" i="1"/>
  <c r="P1732" i="1" s="1"/>
  <c r="Q1732" i="1" s="1"/>
  <c r="R1732" i="1" s="1"/>
  <c r="H1733" i="1"/>
  <c r="P1733" i="1" s="1"/>
  <c r="H1734" i="1"/>
  <c r="P1734" i="1" s="1"/>
  <c r="Q1734" i="1" s="1"/>
  <c r="H1735" i="1"/>
  <c r="P1735" i="1" s="1"/>
  <c r="Q1735" i="1" s="1"/>
  <c r="H1736" i="1"/>
  <c r="P1736" i="1" s="1"/>
  <c r="H1737" i="1"/>
  <c r="P1737" i="1" s="1"/>
  <c r="Q1737" i="1" s="1"/>
  <c r="R1737" i="1" s="1"/>
  <c r="H1738" i="1"/>
  <c r="P1738" i="1" s="1"/>
  <c r="Q1738" i="1" s="1"/>
  <c r="R1738" i="1" s="1"/>
  <c r="H1739" i="1"/>
  <c r="P1739" i="1" s="1"/>
  <c r="Q1739" i="1" s="1"/>
  <c r="H1740" i="1"/>
  <c r="P1740" i="1" s="1"/>
  <c r="Q1740" i="1" s="1"/>
  <c r="H1741" i="1"/>
  <c r="P1741" i="1" s="1"/>
  <c r="Q1741" i="1" s="1"/>
  <c r="H1742" i="1"/>
  <c r="P1742" i="1" s="1"/>
  <c r="Q1742" i="1" s="1"/>
  <c r="R1742" i="1" s="1"/>
  <c r="H1743" i="1"/>
  <c r="P1743" i="1" s="1"/>
  <c r="Q1743" i="1" s="1"/>
  <c r="H1744" i="1"/>
  <c r="P1744" i="1" s="1"/>
  <c r="Q1744" i="1" s="1"/>
  <c r="R1744" i="1" s="1"/>
  <c r="H1745" i="1"/>
  <c r="P1745" i="1" s="1"/>
  <c r="H1746" i="1"/>
  <c r="P1746" i="1" s="1"/>
  <c r="H1747" i="1"/>
  <c r="P1747" i="1" s="1"/>
  <c r="H1748" i="1"/>
  <c r="P1748" i="1" s="1"/>
  <c r="H1749" i="1"/>
  <c r="P1749" i="1" s="1"/>
  <c r="Q1749" i="1" s="1"/>
  <c r="R1749" i="1" s="1"/>
  <c r="H1750" i="1"/>
  <c r="P1750" i="1" s="1"/>
  <c r="H1751" i="1"/>
  <c r="P1751" i="1" s="1"/>
  <c r="Q1751" i="1" s="1"/>
  <c r="H1752" i="1"/>
  <c r="P1752" i="1" s="1"/>
  <c r="H1753" i="1"/>
  <c r="P1753" i="1" s="1"/>
  <c r="H1754" i="1"/>
  <c r="P1754" i="1" s="1"/>
  <c r="Q1754" i="1" s="1"/>
  <c r="H1755" i="1"/>
  <c r="P1755" i="1" s="1"/>
  <c r="H1756" i="1"/>
  <c r="P1756" i="1" s="1"/>
  <c r="Q1756" i="1" s="1"/>
  <c r="H1757" i="1"/>
  <c r="P1757" i="1" s="1"/>
  <c r="Q1757" i="1" s="1"/>
  <c r="H1758" i="1"/>
  <c r="P1758" i="1" s="1"/>
  <c r="H1759" i="1"/>
  <c r="P1759" i="1" s="1"/>
  <c r="Q1759" i="1" s="1"/>
  <c r="H1760" i="1"/>
  <c r="P1760" i="1" s="1"/>
  <c r="Q1760" i="1" s="1"/>
  <c r="H1761" i="1"/>
  <c r="P1761" i="1" s="1"/>
  <c r="H1762" i="1"/>
  <c r="P1762" i="1" s="1"/>
  <c r="Q1762" i="1" s="1"/>
  <c r="R1762" i="1" s="1"/>
  <c r="X1762" i="1" s="1"/>
  <c r="H1763" i="1"/>
  <c r="P1763" i="1" s="1"/>
  <c r="H1764" i="1"/>
  <c r="P1764" i="1" s="1"/>
  <c r="Q1764" i="1" s="1"/>
  <c r="H1765" i="1"/>
  <c r="P1765" i="1" s="1"/>
  <c r="H1766" i="1"/>
  <c r="P1766" i="1" s="1"/>
  <c r="Q1766" i="1" s="1"/>
  <c r="R1766" i="1" s="1"/>
  <c r="H1767" i="1"/>
  <c r="P1767" i="1" s="1"/>
  <c r="Q1767" i="1" s="1"/>
  <c r="H1768" i="1"/>
  <c r="P1768" i="1" s="1"/>
  <c r="Q1768" i="1" s="1"/>
  <c r="H1769" i="1"/>
  <c r="P1769" i="1" s="1"/>
  <c r="Q1769" i="1" s="1"/>
  <c r="R1769" i="1" s="1"/>
  <c r="H1770" i="1"/>
  <c r="P1770" i="1" s="1"/>
  <c r="H1771" i="1"/>
  <c r="P1771" i="1" s="1"/>
  <c r="H1772" i="1"/>
  <c r="P1772" i="1" s="1"/>
  <c r="H1773" i="1"/>
  <c r="P1773" i="1" s="1"/>
  <c r="H1774" i="1"/>
  <c r="P1774" i="1" s="1"/>
  <c r="Q1774" i="1" s="1"/>
  <c r="H1775" i="1"/>
  <c r="P1775" i="1" s="1"/>
  <c r="H1776" i="1"/>
  <c r="P1776" i="1" s="1"/>
  <c r="Q1776" i="1" s="1"/>
  <c r="R1776" i="1" s="1"/>
  <c r="H1777" i="1"/>
  <c r="P1777" i="1" s="1"/>
  <c r="Q1777" i="1" s="1"/>
  <c r="H1778" i="1"/>
  <c r="P1778" i="1" s="1"/>
  <c r="Q1778" i="1" s="1"/>
  <c r="H1779" i="1"/>
  <c r="P1779" i="1" s="1"/>
  <c r="Q1779" i="1" s="1"/>
  <c r="R1779" i="1" s="1"/>
  <c r="S1779" i="1" s="1"/>
  <c r="H1780" i="1"/>
  <c r="P1780" i="1" s="1"/>
  <c r="Q1780" i="1" s="1"/>
  <c r="R1780" i="1" s="1"/>
  <c r="H1781" i="1"/>
  <c r="P1781" i="1" s="1"/>
  <c r="Q1781" i="1" s="1"/>
  <c r="H1782" i="1"/>
  <c r="P1782" i="1" s="1"/>
  <c r="Q1782" i="1" s="1"/>
  <c r="H1783" i="1"/>
  <c r="P1783" i="1" s="1"/>
  <c r="Q1783" i="1" s="1"/>
  <c r="H1784" i="1"/>
  <c r="P1784" i="1" s="1"/>
  <c r="H1785" i="1"/>
  <c r="P1785" i="1" s="1"/>
  <c r="Q1785" i="1" s="1"/>
  <c r="H1786" i="1"/>
  <c r="P1786" i="1" s="1"/>
  <c r="Q1786" i="1" s="1"/>
  <c r="H1787" i="1"/>
  <c r="P1787" i="1" s="1"/>
  <c r="Q1787" i="1" s="1"/>
  <c r="H1788" i="1"/>
  <c r="P1788" i="1" s="1"/>
  <c r="Q1788" i="1" s="1"/>
  <c r="R1788" i="1" s="1"/>
  <c r="S1788" i="1" s="1"/>
  <c r="H1789" i="1"/>
  <c r="P1789" i="1" s="1"/>
  <c r="Q1789" i="1" s="1"/>
  <c r="H1790" i="1"/>
  <c r="P1790" i="1" s="1"/>
  <c r="Q1790" i="1" s="1"/>
  <c r="R1790" i="1" s="1"/>
  <c r="H1791" i="1"/>
  <c r="P1791" i="1" s="1"/>
  <c r="H1792" i="1"/>
  <c r="P1792" i="1" s="1"/>
  <c r="Q1792" i="1" s="1"/>
  <c r="H1793" i="1"/>
  <c r="P1793" i="1" s="1"/>
  <c r="H1794" i="1"/>
  <c r="P1794" i="1" s="1"/>
  <c r="H1795" i="1"/>
  <c r="P1795" i="1" s="1"/>
  <c r="Q1795" i="1" s="1"/>
  <c r="H1796" i="1"/>
  <c r="P1796" i="1" s="1"/>
  <c r="H1797" i="1"/>
  <c r="P1797" i="1" s="1"/>
  <c r="H1798" i="1"/>
  <c r="P1798" i="1" s="1"/>
  <c r="Q1798" i="1" s="1"/>
  <c r="R1798" i="1" s="1"/>
  <c r="H1799" i="1"/>
  <c r="P1799" i="1" s="1"/>
  <c r="Q1799" i="1" s="1"/>
  <c r="R1799" i="1" s="1"/>
  <c r="H1800" i="1"/>
  <c r="P1800" i="1" s="1"/>
  <c r="Q1800" i="1" s="1"/>
  <c r="H1801" i="1"/>
  <c r="P1801" i="1" s="1"/>
  <c r="H1802" i="1"/>
  <c r="P1802" i="1" s="1"/>
  <c r="Q1802" i="1" s="1"/>
  <c r="R1802" i="1" s="1"/>
  <c r="H1803" i="1"/>
  <c r="P1803" i="1" s="1"/>
  <c r="H1804" i="1"/>
  <c r="P1804" i="1" s="1"/>
  <c r="Q1804" i="1" s="1"/>
  <c r="H1805" i="1"/>
  <c r="P1805" i="1" s="1"/>
  <c r="Q1805" i="1" s="1"/>
  <c r="R1805" i="1" s="1"/>
  <c r="H1806" i="1"/>
  <c r="P1806" i="1" s="1"/>
  <c r="Q1806" i="1" s="1"/>
  <c r="R1806" i="1" s="1"/>
  <c r="H1807" i="1"/>
  <c r="P1807" i="1" s="1"/>
  <c r="Q1807" i="1" s="1"/>
  <c r="R1807" i="1" s="1"/>
  <c r="H1808" i="1"/>
  <c r="P1808" i="1" s="1"/>
  <c r="Q1808" i="1" s="1"/>
  <c r="R1808" i="1" s="1"/>
  <c r="H1809" i="1"/>
  <c r="P1809" i="1" s="1"/>
  <c r="H1810" i="1"/>
  <c r="P1810" i="1" s="1"/>
  <c r="H1811" i="1"/>
  <c r="P1811" i="1" s="1"/>
  <c r="Q1811" i="1" s="1"/>
  <c r="R1811" i="1" s="1"/>
  <c r="H1812" i="1"/>
  <c r="P1812" i="1" s="1"/>
  <c r="H1813" i="1"/>
  <c r="P1813" i="1" s="1"/>
  <c r="Q1813" i="1" s="1"/>
  <c r="H1814" i="1"/>
  <c r="P1814" i="1" s="1"/>
  <c r="Q1814" i="1" s="1"/>
  <c r="H1815" i="1"/>
  <c r="P1815" i="1" s="1"/>
  <c r="Q1815" i="1" s="1"/>
  <c r="H1816" i="1"/>
  <c r="P1816" i="1" s="1"/>
  <c r="H1817" i="1"/>
  <c r="P1817" i="1" s="1"/>
  <c r="H1818" i="1"/>
  <c r="P1818" i="1" s="1"/>
  <c r="H1819" i="1"/>
  <c r="P1819" i="1" s="1"/>
  <c r="Q1819" i="1" s="1"/>
  <c r="R1819" i="1" s="1"/>
  <c r="H1820" i="1"/>
  <c r="P1820" i="1" s="1"/>
  <c r="H1821" i="1"/>
  <c r="P1821" i="1" s="1"/>
  <c r="Q1821" i="1" s="1"/>
  <c r="R1821" i="1" s="1"/>
  <c r="X1821" i="1" s="1"/>
  <c r="H1822" i="1"/>
  <c r="P1822" i="1" s="1"/>
  <c r="Q1822" i="1" s="1"/>
  <c r="H1823" i="1"/>
  <c r="P1823" i="1" s="1"/>
  <c r="Q1823" i="1" s="1"/>
  <c r="R1823" i="1" s="1"/>
  <c r="X1823" i="1" s="1"/>
  <c r="H1824" i="1"/>
  <c r="P1824" i="1" s="1"/>
  <c r="H1825" i="1"/>
  <c r="P1825" i="1" s="1"/>
  <c r="Q1825" i="1" s="1"/>
  <c r="H1826" i="1"/>
  <c r="P1826" i="1" s="1"/>
  <c r="H1827" i="1"/>
  <c r="P1827" i="1" s="1"/>
  <c r="Q1827" i="1" s="1"/>
  <c r="R1827" i="1" s="1"/>
  <c r="H1828" i="1"/>
  <c r="P1828" i="1" s="1"/>
  <c r="Q1828" i="1" s="1"/>
  <c r="R1828" i="1" s="1"/>
  <c r="H1829" i="1"/>
  <c r="P1829" i="1" s="1"/>
  <c r="Q1829" i="1" s="1"/>
  <c r="H1830" i="1"/>
  <c r="P1830" i="1" s="1"/>
  <c r="Q1830" i="1" s="1"/>
  <c r="R1830" i="1" s="1"/>
  <c r="H1831" i="1"/>
  <c r="P1831" i="1" s="1"/>
  <c r="H1832" i="1"/>
  <c r="P1832" i="1" s="1"/>
  <c r="Q1832" i="1" s="1"/>
  <c r="H1833" i="1"/>
  <c r="P1833" i="1" s="1"/>
  <c r="H1834" i="1"/>
  <c r="P1834" i="1" s="1"/>
  <c r="Q1834" i="1" s="1"/>
  <c r="H1835" i="1"/>
  <c r="P1835" i="1" s="1"/>
  <c r="Q1835" i="1" s="1"/>
  <c r="R1835" i="1" s="1"/>
  <c r="S1835" i="1" s="1"/>
  <c r="H1836" i="1"/>
  <c r="P1836" i="1" s="1"/>
  <c r="Q1836" i="1" s="1"/>
  <c r="H1837" i="1"/>
  <c r="P1837" i="1" s="1"/>
  <c r="H1838" i="1"/>
  <c r="P1838" i="1" s="1"/>
  <c r="Q1838" i="1" s="1"/>
  <c r="H1839" i="1"/>
  <c r="P1839" i="1" s="1"/>
  <c r="Q1839" i="1" s="1"/>
  <c r="R1839" i="1" s="1"/>
  <c r="H1840" i="1"/>
  <c r="P1840" i="1" s="1"/>
  <c r="H1841" i="1"/>
  <c r="P1841" i="1" s="1"/>
  <c r="H1842" i="1"/>
  <c r="P1842" i="1" s="1"/>
  <c r="Q1842" i="1" s="1"/>
  <c r="H1843" i="1"/>
  <c r="P1843" i="1" s="1"/>
  <c r="H1844" i="1"/>
  <c r="P1844" i="1" s="1"/>
  <c r="Q1844" i="1" s="1"/>
  <c r="H1845" i="1"/>
  <c r="P1845" i="1" s="1"/>
  <c r="Q1845" i="1" s="1"/>
  <c r="H1846" i="1"/>
  <c r="P1846" i="1" s="1"/>
  <c r="H1847" i="1"/>
  <c r="P1847" i="1" s="1"/>
  <c r="Q1847" i="1" s="1"/>
  <c r="H1848" i="1"/>
  <c r="P1848" i="1" s="1"/>
  <c r="Q1848" i="1" s="1"/>
  <c r="R1848" i="1" s="1"/>
  <c r="S1848" i="1" s="1"/>
  <c r="H1849" i="1"/>
  <c r="P1849" i="1" s="1"/>
  <c r="H1850" i="1"/>
  <c r="P1850" i="1" s="1"/>
  <c r="Q1850" i="1" s="1"/>
  <c r="R1850" i="1" s="1"/>
  <c r="H1851" i="1"/>
  <c r="P1851" i="1" s="1"/>
  <c r="Q1851" i="1" s="1"/>
  <c r="H1852" i="1"/>
  <c r="P1852" i="1" s="1"/>
  <c r="Q1852" i="1" s="1"/>
  <c r="R1852" i="1" s="1"/>
  <c r="H1853" i="1"/>
  <c r="P1853" i="1" s="1"/>
  <c r="H1854" i="1"/>
  <c r="P1854" i="1" s="1"/>
  <c r="H1855" i="1"/>
  <c r="P1855" i="1" s="1"/>
  <c r="Q1855" i="1" s="1"/>
  <c r="H1856" i="1"/>
  <c r="P1856" i="1" s="1"/>
  <c r="Q1856" i="1" s="1"/>
  <c r="H1857" i="1"/>
  <c r="P1857" i="1" s="1"/>
  <c r="H1858" i="1"/>
  <c r="P1858" i="1" s="1"/>
  <c r="H1859" i="1"/>
  <c r="P1859" i="1" s="1"/>
  <c r="Q1859" i="1" s="1"/>
  <c r="R1859" i="1" s="1"/>
  <c r="S1859" i="1" s="1"/>
  <c r="T1859" i="1" s="1"/>
  <c r="U1859" i="1" s="1"/>
  <c r="H1860" i="1"/>
  <c r="P1860" i="1" s="1"/>
  <c r="H1861" i="1"/>
  <c r="P1861" i="1" s="1"/>
  <c r="Q1861" i="1" s="1"/>
  <c r="H1862" i="1"/>
  <c r="P1862" i="1" s="1"/>
  <c r="Q1862" i="1" s="1"/>
  <c r="H1863" i="1"/>
  <c r="P1863" i="1" s="1"/>
  <c r="H1864" i="1"/>
  <c r="P1864" i="1" s="1"/>
  <c r="H1865" i="1"/>
  <c r="P1865" i="1" s="1"/>
  <c r="H1866" i="1"/>
  <c r="P1866" i="1" s="1"/>
  <c r="Q1866" i="1" s="1"/>
  <c r="R1866" i="1" s="1"/>
  <c r="H1867" i="1"/>
  <c r="P1867" i="1" s="1"/>
  <c r="Q1867" i="1" s="1"/>
  <c r="H1868" i="1"/>
  <c r="P1868" i="1" s="1"/>
  <c r="Q1868" i="1" s="1"/>
  <c r="R1868" i="1" s="1"/>
  <c r="H1869" i="1"/>
  <c r="P1869" i="1" s="1"/>
  <c r="H1870" i="1"/>
  <c r="P1870" i="1" s="1"/>
  <c r="Q1870" i="1" s="1"/>
  <c r="H1871" i="1"/>
  <c r="P1871" i="1" s="1"/>
  <c r="Q1871" i="1" s="1"/>
  <c r="R1871" i="1" s="1"/>
  <c r="H1872" i="1"/>
  <c r="P1872" i="1" s="1"/>
  <c r="Q1872" i="1" s="1"/>
  <c r="R1872" i="1" s="1"/>
  <c r="H1873" i="1"/>
  <c r="P1873" i="1" s="1"/>
  <c r="H1874" i="1"/>
  <c r="P1874" i="1" s="1"/>
  <c r="H1875" i="1"/>
  <c r="P1875" i="1" s="1"/>
  <c r="Q1875" i="1" s="1"/>
  <c r="H1876" i="1"/>
  <c r="P1876" i="1" s="1"/>
  <c r="Q1876" i="1" s="1"/>
  <c r="H1877" i="1"/>
  <c r="P1877" i="1" s="1"/>
  <c r="Q1877" i="1" s="1"/>
  <c r="R1877" i="1" s="1"/>
  <c r="H1878" i="1"/>
  <c r="P1878" i="1" s="1"/>
  <c r="Q1878" i="1" s="1"/>
  <c r="R1878" i="1" s="1"/>
  <c r="H1879" i="1"/>
  <c r="P1879" i="1" s="1"/>
  <c r="H1880" i="1"/>
  <c r="P1880" i="1" s="1"/>
  <c r="Q1880" i="1" s="1"/>
  <c r="H1881" i="1"/>
  <c r="P1881" i="1" s="1"/>
  <c r="H1882" i="1"/>
  <c r="P1882" i="1" s="1"/>
  <c r="Q1882" i="1" s="1"/>
  <c r="H1883" i="1"/>
  <c r="P1883" i="1" s="1"/>
  <c r="H1884" i="1"/>
  <c r="P1884" i="1" s="1"/>
  <c r="Q1884" i="1" s="1"/>
  <c r="H1885" i="1"/>
  <c r="P1885" i="1" s="1"/>
  <c r="Q1885" i="1" s="1"/>
  <c r="H1886" i="1"/>
  <c r="P1886" i="1" s="1"/>
  <c r="H1887" i="1"/>
  <c r="P1887" i="1" s="1"/>
  <c r="Q1887" i="1" s="1"/>
  <c r="H1888" i="1"/>
  <c r="P1888" i="1" s="1"/>
  <c r="Q1888" i="1" s="1"/>
  <c r="R1888" i="1" s="1"/>
  <c r="H1889" i="1"/>
  <c r="P1889" i="1" s="1"/>
  <c r="Q1889" i="1" s="1"/>
  <c r="H1890" i="1"/>
  <c r="P1890" i="1" s="1"/>
  <c r="Q1890" i="1" s="1"/>
  <c r="R1890" i="1" s="1"/>
  <c r="H1891" i="1"/>
  <c r="P1891" i="1" s="1"/>
  <c r="H1892" i="1"/>
  <c r="P1892" i="1" s="1"/>
  <c r="H1893" i="1"/>
  <c r="P1893" i="1" s="1"/>
  <c r="Q1893" i="1" s="1"/>
  <c r="H1894" i="1"/>
  <c r="P1894" i="1" s="1"/>
  <c r="H1895" i="1"/>
  <c r="P1895" i="1" s="1"/>
  <c r="Q1895" i="1" s="1"/>
  <c r="H1896" i="1"/>
  <c r="P1896" i="1" s="1"/>
  <c r="Q1896" i="1" s="1"/>
  <c r="R1896" i="1" s="1"/>
  <c r="H1897" i="1"/>
  <c r="P1897" i="1" s="1"/>
  <c r="Q1897" i="1" s="1"/>
  <c r="H1898" i="1"/>
  <c r="P1898" i="1" s="1"/>
  <c r="H1899" i="1"/>
  <c r="P1899" i="1" s="1"/>
  <c r="Q1899" i="1" s="1"/>
  <c r="H1900" i="1"/>
  <c r="P1900" i="1" s="1"/>
  <c r="H1901" i="1"/>
  <c r="P1901" i="1" s="1"/>
  <c r="Q1901" i="1" s="1"/>
  <c r="H1902" i="1"/>
  <c r="P1902" i="1" s="1"/>
  <c r="H1903" i="1"/>
  <c r="P1903" i="1" s="1"/>
  <c r="H1904" i="1"/>
  <c r="P1904" i="1" s="1"/>
  <c r="H1905" i="1"/>
  <c r="P1905" i="1" s="1"/>
  <c r="H1906" i="1"/>
  <c r="P1906" i="1" s="1"/>
  <c r="H1907" i="1"/>
  <c r="P1907" i="1" s="1"/>
  <c r="Q1907" i="1" s="1"/>
  <c r="R1907" i="1" s="1"/>
  <c r="H1908" i="1"/>
  <c r="P1908" i="1" s="1"/>
  <c r="H1909" i="1"/>
  <c r="P1909" i="1" s="1"/>
  <c r="H1910" i="1"/>
  <c r="P1910" i="1" s="1"/>
  <c r="H1911" i="1"/>
  <c r="P1911" i="1" s="1"/>
  <c r="Q1911" i="1" s="1"/>
  <c r="R1911" i="1" s="1"/>
  <c r="H1912" i="1"/>
  <c r="P1912" i="1" s="1"/>
  <c r="H1913" i="1"/>
  <c r="P1913" i="1" s="1"/>
  <c r="Q1913" i="1" s="1"/>
  <c r="H1914" i="1"/>
  <c r="P1914" i="1" s="1"/>
  <c r="H1915" i="1"/>
  <c r="P1915" i="1" s="1"/>
  <c r="Q1915" i="1" s="1"/>
  <c r="H1916" i="1"/>
  <c r="P1916" i="1" s="1"/>
  <c r="Q1916" i="1" s="1"/>
  <c r="H1917" i="1"/>
  <c r="P1917" i="1" s="1"/>
  <c r="H1918" i="1"/>
  <c r="P1918" i="1" s="1"/>
  <c r="Q1918" i="1" s="1"/>
  <c r="R1918" i="1" s="1"/>
  <c r="H1919" i="1"/>
  <c r="P1919" i="1" s="1"/>
  <c r="Q1919" i="1" s="1"/>
  <c r="H1920" i="1"/>
  <c r="P1920" i="1" s="1"/>
  <c r="Q1920" i="1" s="1"/>
  <c r="R1920" i="1" s="1"/>
  <c r="H1921" i="1"/>
  <c r="P1921" i="1" s="1"/>
  <c r="H1922" i="1"/>
  <c r="P1922" i="1" s="1"/>
  <c r="Q1922" i="1" s="1"/>
  <c r="H1923" i="1"/>
  <c r="P1923" i="1" s="1"/>
  <c r="H1924" i="1"/>
  <c r="P1924" i="1" s="1"/>
  <c r="Q1924" i="1" s="1"/>
  <c r="H1925" i="1"/>
  <c r="P1925" i="1" s="1"/>
  <c r="H1926" i="1"/>
  <c r="P1926" i="1" s="1"/>
  <c r="Q1926" i="1" s="1"/>
  <c r="H1927" i="1"/>
  <c r="P1927" i="1" s="1"/>
  <c r="Q1927" i="1" s="1"/>
  <c r="R1927" i="1" s="1"/>
  <c r="H1928" i="1"/>
  <c r="P1928" i="1" s="1"/>
  <c r="Q1928" i="1" s="1"/>
  <c r="H1929" i="1"/>
  <c r="P1929" i="1" s="1"/>
  <c r="Q1929" i="1" s="1"/>
  <c r="R1929" i="1" s="1"/>
  <c r="H1930" i="1"/>
  <c r="P1930" i="1" s="1"/>
  <c r="Q1930" i="1" s="1"/>
  <c r="R1930" i="1" s="1"/>
  <c r="H1931" i="1"/>
  <c r="P1931" i="1" s="1"/>
  <c r="Q1931" i="1" s="1"/>
  <c r="H1932" i="1"/>
  <c r="P1932" i="1" s="1"/>
  <c r="H1933" i="1"/>
  <c r="P1933" i="1" s="1"/>
  <c r="Q1933" i="1" s="1"/>
  <c r="R1933" i="1" s="1"/>
  <c r="H1934" i="1"/>
  <c r="P1934" i="1" s="1"/>
  <c r="Q1934" i="1" s="1"/>
  <c r="H1935" i="1"/>
  <c r="P1935" i="1" s="1"/>
  <c r="Q1935" i="1" s="1"/>
  <c r="R1935" i="1" s="1"/>
  <c r="S1935" i="1" s="1"/>
  <c r="T1935" i="1" s="1"/>
  <c r="U1935" i="1" s="1"/>
  <c r="H1936" i="1"/>
  <c r="P1936" i="1" s="1"/>
  <c r="Q1936" i="1" s="1"/>
  <c r="R1936" i="1" s="1"/>
  <c r="S1936" i="1" s="1"/>
  <c r="H1937" i="1"/>
  <c r="P1937" i="1" s="1"/>
  <c r="Q1937" i="1" s="1"/>
  <c r="H1938" i="1"/>
  <c r="P1938" i="1" s="1"/>
  <c r="Q1938" i="1" s="1"/>
  <c r="R1938" i="1" s="1"/>
  <c r="S1938" i="1" s="1"/>
  <c r="H1939" i="1"/>
  <c r="P1939" i="1" s="1"/>
  <c r="H1940" i="1"/>
  <c r="P1940" i="1" s="1"/>
  <c r="Q1940" i="1" s="1"/>
  <c r="H1941" i="1"/>
  <c r="P1941" i="1" s="1"/>
  <c r="Q1941" i="1" s="1"/>
  <c r="R1941" i="1" s="1"/>
  <c r="H1942" i="1"/>
  <c r="P1942" i="1" s="1"/>
  <c r="Q1942" i="1" s="1"/>
  <c r="H1943" i="1"/>
  <c r="P1943" i="1" s="1"/>
  <c r="Q1943" i="1" s="1"/>
  <c r="H1944" i="1"/>
  <c r="P1944" i="1" s="1"/>
  <c r="H1945" i="1"/>
  <c r="P1945" i="1" s="1"/>
  <c r="Q1945" i="1" s="1"/>
  <c r="R1945" i="1" s="1"/>
  <c r="H1946" i="1"/>
  <c r="P1946" i="1" s="1"/>
  <c r="Q1946" i="1" s="1"/>
  <c r="R1946" i="1" s="1"/>
  <c r="H1947" i="1"/>
  <c r="P1947" i="1" s="1"/>
  <c r="Q1947" i="1" s="1"/>
  <c r="H1948" i="1"/>
  <c r="P1948" i="1" s="1"/>
  <c r="Q1948" i="1" s="1"/>
  <c r="R1948" i="1" s="1"/>
  <c r="H1949" i="1"/>
  <c r="P1949" i="1" s="1"/>
  <c r="Q1949" i="1" s="1"/>
  <c r="R1949" i="1" s="1"/>
  <c r="H1950" i="1"/>
  <c r="P1950" i="1" s="1"/>
  <c r="Q1950" i="1" s="1"/>
  <c r="R1950" i="1" s="1"/>
  <c r="H1951" i="1"/>
  <c r="P1951" i="1" s="1"/>
  <c r="Q1951" i="1" s="1"/>
  <c r="R1951" i="1" s="1"/>
  <c r="H1952" i="1"/>
  <c r="P1952" i="1" s="1"/>
  <c r="H1953" i="1"/>
  <c r="P1953" i="1" s="1"/>
  <c r="Q1953" i="1" s="1"/>
  <c r="H1954" i="1"/>
  <c r="P1954" i="1" s="1"/>
  <c r="Q1954" i="1" s="1"/>
  <c r="H1955" i="1"/>
  <c r="P1955" i="1" s="1"/>
  <c r="Q1955" i="1" s="1"/>
  <c r="H1956" i="1"/>
  <c r="P1956" i="1" s="1"/>
  <c r="Q1956" i="1" s="1"/>
  <c r="R1956" i="1" s="1"/>
  <c r="H1957" i="1"/>
  <c r="P1957" i="1" s="1"/>
  <c r="Q1957" i="1" s="1"/>
  <c r="H1958" i="1"/>
  <c r="P1958" i="1" s="1"/>
  <c r="H1959" i="1"/>
  <c r="P1959" i="1" s="1"/>
  <c r="H1960" i="1"/>
  <c r="P1960" i="1" s="1"/>
  <c r="Q1960" i="1" s="1"/>
  <c r="R1960" i="1" s="1"/>
  <c r="H1961" i="1"/>
  <c r="P1961" i="1" s="1"/>
  <c r="Q1961" i="1" s="1"/>
  <c r="H1962" i="1"/>
  <c r="P1962" i="1" s="1"/>
  <c r="Q1962" i="1" s="1"/>
  <c r="R1962" i="1" s="1"/>
  <c r="H1963" i="1"/>
  <c r="P1963" i="1" s="1"/>
  <c r="Q1963" i="1" s="1"/>
  <c r="H1964" i="1"/>
  <c r="P1964" i="1" s="1"/>
  <c r="Q1964" i="1" s="1"/>
  <c r="R1964" i="1" s="1"/>
  <c r="H1965" i="1"/>
  <c r="P1965" i="1" s="1"/>
  <c r="Q1965" i="1" s="1"/>
  <c r="R1965" i="1" s="1"/>
  <c r="H1966" i="1"/>
  <c r="P1966" i="1" s="1"/>
  <c r="H1967" i="1"/>
  <c r="P1967" i="1" s="1"/>
  <c r="Q1967" i="1" s="1"/>
  <c r="H1968" i="1"/>
  <c r="P1968" i="1" s="1"/>
  <c r="H1969" i="1"/>
  <c r="P1969" i="1" s="1"/>
  <c r="Q1969" i="1" s="1"/>
  <c r="R1969" i="1" s="1"/>
  <c r="H1970" i="1"/>
  <c r="P1970" i="1" s="1"/>
  <c r="Q1970" i="1" s="1"/>
  <c r="H1971" i="1"/>
  <c r="P1971" i="1" s="1"/>
  <c r="Q1971" i="1" s="1"/>
  <c r="H1972" i="1"/>
  <c r="P1972" i="1" s="1"/>
  <c r="H1973" i="1"/>
  <c r="P1973" i="1" s="1"/>
  <c r="Q1973" i="1" s="1"/>
  <c r="H1974" i="1"/>
  <c r="P1974" i="1" s="1"/>
  <c r="H1975" i="1"/>
  <c r="P1975" i="1" s="1"/>
  <c r="Q1975" i="1" s="1"/>
  <c r="R1975" i="1" s="1"/>
  <c r="H1976" i="1"/>
  <c r="P1976" i="1" s="1"/>
  <c r="Q1976" i="1" s="1"/>
  <c r="H1977" i="1"/>
  <c r="P1977" i="1" s="1"/>
  <c r="Q1977" i="1" s="1"/>
  <c r="H1978" i="1"/>
  <c r="P1978" i="1" s="1"/>
  <c r="Q1978" i="1" s="1"/>
  <c r="R1978" i="1" s="1"/>
  <c r="H1979" i="1"/>
  <c r="P1979" i="1" s="1"/>
  <c r="Q1979" i="1" s="1"/>
  <c r="H1980" i="1"/>
  <c r="P1980" i="1" s="1"/>
  <c r="Q1980" i="1" s="1"/>
  <c r="H1981" i="1"/>
  <c r="P1981" i="1" s="1"/>
  <c r="Q1981" i="1" s="1"/>
  <c r="H1982" i="1"/>
  <c r="P1982" i="1" s="1"/>
  <c r="Q1982" i="1" s="1"/>
  <c r="H1983" i="1"/>
  <c r="P1983" i="1" s="1"/>
  <c r="Q1983" i="1" s="1"/>
  <c r="H1984" i="1"/>
  <c r="P1984" i="1" s="1"/>
  <c r="Q1984" i="1" s="1"/>
  <c r="R1984" i="1" s="1"/>
  <c r="H1985" i="1"/>
  <c r="P1985" i="1" s="1"/>
  <c r="Q1985" i="1" s="1"/>
  <c r="H1986" i="1"/>
  <c r="P1986" i="1" s="1"/>
  <c r="Q1986" i="1" s="1"/>
  <c r="R1986" i="1" s="1"/>
  <c r="H1987" i="1"/>
  <c r="P1987" i="1" s="1"/>
  <c r="Q1987" i="1" s="1"/>
  <c r="R1987" i="1" s="1"/>
  <c r="H1988" i="1"/>
  <c r="P1988" i="1" s="1"/>
  <c r="H1989" i="1"/>
  <c r="P1989" i="1" s="1"/>
  <c r="Q1989" i="1" s="1"/>
  <c r="H1990" i="1"/>
  <c r="P1990" i="1" s="1"/>
  <c r="H1991" i="1"/>
  <c r="P1991" i="1" s="1"/>
  <c r="H1992" i="1"/>
  <c r="P1992" i="1" s="1"/>
  <c r="Q1992" i="1" s="1"/>
  <c r="H1993" i="1"/>
  <c r="P1993" i="1" s="1"/>
  <c r="H1994" i="1"/>
  <c r="P1994" i="1" s="1"/>
  <c r="Q1994" i="1" s="1"/>
  <c r="R1994" i="1" s="1"/>
  <c r="H1995" i="1"/>
  <c r="P1995" i="1" s="1"/>
  <c r="Q1995" i="1" s="1"/>
  <c r="H1996" i="1"/>
  <c r="P1996" i="1" s="1"/>
  <c r="Q1996" i="1" s="1"/>
  <c r="R1996" i="1" s="1"/>
  <c r="H1997" i="1"/>
  <c r="P1997" i="1" s="1"/>
  <c r="Q1997" i="1" s="1"/>
  <c r="H1998" i="1"/>
  <c r="P1998" i="1" s="1"/>
  <c r="H1999" i="1"/>
  <c r="P1999" i="1" s="1"/>
  <c r="Q1999" i="1" s="1"/>
  <c r="R1999" i="1" s="1"/>
  <c r="H2000" i="1"/>
  <c r="P2000" i="1" s="1"/>
  <c r="Q2000" i="1" s="1"/>
  <c r="R2000" i="1" s="1"/>
  <c r="S2000" i="1" s="1"/>
  <c r="H2001" i="1"/>
  <c r="P2001" i="1" s="1"/>
  <c r="Q2001" i="1" s="1"/>
  <c r="H2" i="1"/>
  <c r="P2" i="1" s="1"/>
  <c r="Q2" i="1" s="1"/>
  <c r="G2" i="1"/>
  <c r="G3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4" i="1"/>
  <c r="P1350" i="1"/>
  <c r="AP1350" i="1" s="1"/>
  <c r="AQ1350" i="1" s="1"/>
  <c r="P908" i="1"/>
  <c r="AP908" i="1" s="1"/>
  <c r="AQ908" i="1" s="1"/>
  <c r="P766" i="1"/>
  <c r="P748" i="1"/>
  <c r="P579" i="1"/>
  <c r="P500" i="1"/>
  <c r="P494" i="1"/>
  <c r="P20" i="1"/>
  <c r="Q20" i="1" s="1"/>
  <c r="C44" i="2"/>
  <c r="C45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H27" i="2"/>
  <c r="C27" i="2"/>
  <c r="H26" i="2"/>
  <c r="C26" i="2"/>
  <c r="H25" i="2"/>
  <c r="C25" i="2"/>
  <c r="H24" i="2"/>
  <c r="C24" i="2"/>
  <c r="H23" i="2"/>
  <c r="C23" i="2"/>
  <c r="H22" i="2"/>
  <c r="C22" i="2"/>
  <c r="H21" i="2"/>
  <c r="C21" i="2"/>
  <c r="H20" i="2"/>
  <c r="C20" i="2"/>
  <c r="H19" i="2"/>
  <c r="C19" i="2"/>
  <c r="H18" i="2"/>
  <c r="C18" i="2"/>
  <c r="H17" i="2"/>
  <c r="C17" i="2"/>
  <c r="H16" i="2"/>
  <c r="C16" i="2"/>
  <c r="H15" i="2"/>
  <c r="C15" i="2"/>
  <c r="H14" i="2"/>
  <c r="C14" i="2"/>
  <c r="H13" i="2"/>
  <c r="C13" i="2"/>
  <c r="H12" i="2"/>
  <c r="C12" i="2"/>
  <c r="H11" i="2"/>
  <c r="C11" i="2"/>
  <c r="H10" i="2"/>
  <c r="C10" i="2"/>
  <c r="H9" i="2"/>
  <c r="C9" i="2"/>
  <c r="H8" i="2"/>
  <c r="C8" i="2"/>
  <c r="H7" i="2"/>
  <c r="C7" i="2"/>
  <c r="H6" i="2"/>
  <c r="C6" i="2"/>
  <c r="H5" i="2"/>
  <c r="C5" i="2"/>
  <c r="H4" i="2"/>
  <c r="C4" i="2"/>
  <c r="H3" i="2"/>
  <c r="C3" i="2"/>
  <c r="AP185" i="1" l="1"/>
  <c r="AQ185" i="1" s="1"/>
  <c r="AP129" i="1"/>
  <c r="AQ129" i="1" s="1"/>
  <c r="AP113" i="1"/>
  <c r="AQ113" i="1" s="1"/>
  <c r="AP57" i="1"/>
  <c r="AQ57" i="1" s="1"/>
  <c r="AP225" i="1"/>
  <c r="AQ225" i="1" s="1"/>
  <c r="Q161" i="1"/>
  <c r="AP161" i="1"/>
  <c r="AQ161" i="1" s="1"/>
  <c r="AP200" i="1"/>
  <c r="AQ200" i="1" s="1"/>
  <c r="AP120" i="1"/>
  <c r="AQ120" i="1" s="1"/>
  <c r="AP40" i="1"/>
  <c r="AQ40" i="1" s="1"/>
  <c r="AP191" i="1"/>
  <c r="AQ191" i="1" s="1"/>
  <c r="AP119" i="1"/>
  <c r="AQ119" i="1" s="1"/>
  <c r="AP79" i="1"/>
  <c r="AQ79" i="1" s="1"/>
  <c r="AP158" i="1"/>
  <c r="AQ158" i="1" s="1"/>
  <c r="AR158" i="1" s="1"/>
  <c r="AS158" i="1" s="1"/>
  <c r="AP62" i="1"/>
  <c r="AQ62" i="1" s="1"/>
  <c r="AP54" i="1"/>
  <c r="AQ54" i="1" s="1"/>
  <c r="AP101" i="1"/>
  <c r="AQ101" i="1" s="1"/>
  <c r="AP85" i="1"/>
  <c r="AQ85" i="1" s="1"/>
  <c r="AP13" i="1"/>
  <c r="AQ13" i="1" s="1"/>
  <c r="AP5" i="1"/>
  <c r="AQ5" i="1" s="1"/>
  <c r="AP188" i="1"/>
  <c r="AQ188" i="1" s="1"/>
  <c r="AP164" i="1"/>
  <c r="AQ164" i="1" s="1"/>
  <c r="AR164" i="1" s="1"/>
  <c r="AS164" i="1" s="1"/>
  <c r="AP124" i="1"/>
  <c r="AQ124" i="1" s="1"/>
  <c r="AP116" i="1"/>
  <c r="AQ116" i="1" s="1"/>
  <c r="AP100" i="1"/>
  <c r="AQ100" i="1" s="1"/>
  <c r="AP44" i="1"/>
  <c r="AQ44" i="1" s="1"/>
  <c r="AP163" i="1"/>
  <c r="AQ163" i="1" s="1"/>
  <c r="AP139" i="1"/>
  <c r="AQ139" i="1" s="1"/>
  <c r="AP59" i="1"/>
  <c r="AQ59" i="1" s="1"/>
  <c r="AP43" i="1"/>
  <c r="AQ43" i="1" s="1"/>
  <c r="AP35" i="1"/>
  <c r="AQ35" i="1" s="1"/>
  <c r="AP3" i="1"/>
  <c r="AQ3" i="1" s="1"/>
  <c r="AP226" i="1"/>
  <c r="AP210" i="1"/>
  <c r="AQ210" i="1" s="1"/>
  <c r="AP202" i="1"/>
  <c r="AQ202" i="1" s="1"/>
  <c r="AP138" i="1"/>
  <c r="AQ138" i="1" s="1"/>
  <c r="AP130" i="1"/>
  <c r="AQ130" i="1" s="1"/>
  <c r="Q873" i="1"/>
  <c r="R873" i="1" s="1"/>
  <c r="Q1689" i="1"/>
  <c r="R1689" i="1" s="1"/>
  <c r="Q974" i="1"/>
  <c r="R974" i="1" s="1"/>
  <c r="S974" i="1" s="1"/>
  <c r="Q1704" i="1"/>
  <c r="Q1552" i="1"/>
  <c r="R1552" i="1" s="1"/>
  <c r="Q800" i="1"/>
  <c r="Q1647" i="1"/>
  <c r="R1647" i="1" s="1"/>
  <c r="Q727" i="1"/>
  <c r="R727" i="1" s="1"/>
  <c r="S727" i="1" s="1"/>
  <c r="Q1574" i="1"/>
  <c r="R1574" i="1" s="1"/>
  <c r="S1574" i="1" s="1"/>
  <c r="Q1406" i="1"/>
  <c r="R1406" i="1" s="1"/>
  <c r="S1406" i="1" s="1"/>
  <c r="Q1332" i="1"/>
  <c r="R1332" i="1" s="1"/>
  <c r="S1332" i="1" s="1"/>
  <c r="Q508" i="1"/>
  <c r="Q1675" i="1"/>
  <c r="Q1259" i="1"/>
  <c r="R1259" i="1" s="1"/>
  <c r="Q1027" i="1"/>
  <c r="R1027" i="1" s="1"/>
  <c r="S1027" i="1" s="1"/>
  <c r="Q1586" i="1"/>
  <c r="R1586" i="1" s="1"/>
  <c r="S1586" i="1" s="1"/>
  <c r="Q1186" i="1"/>
  <c r="R1186" i="1" s="1"/>
  <c r="S1186" i="1" s="1"/>
  <c r="Q581" i="1"/>
  <c r="R581" i="1" s="1"/>
  <c r="S581" i="1" s="1"/>
  <c r="Q278" i="1"/>
  <c r="R278" i="1" s="1"/>
  <c r="S278" i="1" s="1"/>
  <c r="Q854" i="1"/>
  <c r="R854" i="1" s="1"/>
  <c r="S854" i="1" s="1"/>
  <c r="T854" i="1" s="1"/>
  <c r="U854" i="1" s="1"/>
  <c r="Q1641" i="1"/>
  <c r="R1641" i="1" s="1"/>
  <c r="S1641" i="1" s="1"/>
  <c r="T1641" i="1" s="1"/>
  <c r="U1641" i="1" s="1"/>
  <c r="V1641" i="1" s="1"/>
  <c r="Q1593" i="1"/>
  <c r="Q1569" i="1"/>
  <c r="R1569" i="1" s="1"/>
  <c r="Q1545" i="1"/>
  <c r="R1545" i="1" s="1"/>
  <c r="S1545" i="1" s="1"/>
  <c r="Q1529" i="1"/>
  <c r="R1529" i="1" s="1"/>
  <c r="S1529" i="1" s="1"/>
  <c r="Q1505" i="1"/>
  <c r="R1505" i="1" s="1"/>
  <c r="Q1425" i="1"/>
  <c r="R1425" i="1" s="1"/>
  <c r="Q1385" i="1"/>
  <c r="R1385" i="1" s="1"/>
  <c r="Q1369" i="1"/>
  <c r="Q1353" i="1"/>
  <c r="R1353" i="1" s="1"/>
  <c r="Q1321" i="1"/>
  <c r="R1321" i="1" s="1"/>
  <c r="Q1305" i="1"/>
  <c r="R1305" i="1" s="1"/>
  <c r="S1305" i="1" s="1"/>
  <c r="T1305" i="1" s="1"/>
  <c r="Q1297" i="1"/>
  <c r="R1297" i="1" s="1"/>
  <c r="S1297" i="1" s="1"/>
  <c r="T1297" i="1" s="1"/>
  <c r="Q1281" i="1"/>
  <c r="R1281" i="1" s="1"/>
  <c r="S1281" i="1" s="1"/>
  <c r="T1281" i="1" s="1"/>
  <c r="U1281" i="1" s="1"/>
  <c r="V1281" i="1" s="1"/>
  <c r="Q1249" i="1"/>
  <c r="R1249" i="1" s="1"/>
  <c r="S1249" i="1" s="1"/>
  <c r="Q1201" i="1"/>
  <c r="Q1185" i="1"/>
  <c r="R1185" i="1" s="1"/>
  <c r="Q1169" i="1"/>
  <c r="R1169" i="1" s="1"/>
  <c r="Q1153" i="1"/>
  <c r="R1153" i="1" s="1"/>
  <c r="S1153" i="1" s="1"/>
  <c r="Q1137" i="1"/>
  <c r="R1137" i="1" s="1"/>
  <c r="Q1121" i="1"/>
  <c r="R1121" i="1" s="1"/>
  <c r="Q1105" i="1"/>
  <c r="R1105" i="1" s="1"/>
  <c r="S1105" i="1" s="1"/>
  <c r="Q237" i="1"/>
  <c r="R237" i="1" s="1"/>
  <c r="S237" i="1" s="1"/>
  <c r="Q286" i="1"/>
  <c r="Q398" i="1"/>
  <c r="R398" i="1" s="1"/>
  <c r="Q452" i="1"/>
  <c r="R452" i="1" s="1"/>
  <c r="S452" i="1" s="1"/>
  <c r="Q598" i="1"/>
  <c r="R598" i="1" s="1"/>
  <c r="Q702" i="1"/>
  <c r="R702" i="1" s="1"/>
  <c r="Q758" i="1"/>
  <c r="R758" i="1" s="1"/>
  <c r="Q862" i="1"/>
  <c r="R862" i="1" s="1"/>
  <c r="S862" i="1" s="1"/>
  <c r="T862" i="1" s="1"/>
  <c r="U862" i="1" s="1"/>
  <c r="V862" i="1" s="1"/>
  <c r="Q918" i="1"/>
  <c r="R918" i="1" s="1"/>
  <c r="Q1054" i="1"/>
  <c r="R1054" i="1" s="1"/>
  <c r="Q1206" i="1"/>
  <c r="R1206" i="1" s="1"/>
  <c r="S1206" i="1" s="1"/>
  <c r="T1206" i="1" s="1"/>
  <c r="U1206" i="1" s="1"/>
  <c r="V1206" i="1" s="1"/>
  <c r="Q1486" i="1"/>
  <c r="R1486" i="1" s="1"/>
  <c r="S1486" i="1" s="1"/>
  <c r="Q1688" i="1"/>
  <c r="R1688" i="1" s="1"/>
  <c r="Q1672" i="1"/>
  <c r="R1672" i="1" s="1"/>
  <c r="S1672" i="1" s="1"/>
  <c r="Q1664" i="1"/>
  <c r="Q1624" i="1"/>
  <c r="R1624" i="1" s="1"/>
  <c r="S1624" i="1" s="1"/>
  <c r="Q1608" i="1"/>
  <c r="R1608" i="1" s="1"/>
  <c r="S1608" i="1" s="1"/>
  <c r="Q1600" i="1"/>
  <c r="Q1592" i="1"/>
  <c r="R1592" i="1" s="1"/>
  <c r="S1592" i="1" s="1"/>
  <c r="T1592" i="1" s="1"/>
  <c r="Q1584" i="1"/>
  <c r="R1584" i="1" s="1"/>
  <c r="S1584" i="1" s="1"/>
  <c r="Q1576" i="1"/>
  <c r="R1576" i="1" s="1"/>
  <c r="Q1560" i="1"/>
  <c r="R1560" i="1" s="1"/>
  <c r="S1560" i="1" s="1"/>
  <c r="Q1544" i="1"/>
  <c r="R1544" i="1" s="1"/>
  <c r="S1544" i="1" s="1"/>
  <c r="Q1528" i="1"/>
  <c r="R1528" i="1" s="1"/>
  <c r="Q1472" i="1"/>
  <c r="R1472" i="1" s="1"/>
  <c r="S1472" i="1" s="1"/>
  <c r="Q1456" i="1"/>
  <c r="Q1440" i="1"/>
  <c r="R1440" i="1" s="1"/>
  <c r="Q1432" i="1"/>
  <c r="R1432" i="1" s="1"/>
  <c r="Q1408" i="1"/>
  <c r="R1408" i="1" s="1"/>
  <c r="Q1400" i="1"/>
  <c r="R1400" i="1" s="1"/>
  <c r="S1400" i="1" s="1"/>
  <c r="Q1392" i="1"/>
  <c r="R1392" i="1" s="1"/>
  <c r="Q1384" i="1"/>
  <c r="R1384" i="1" s="1"/>
  <c r="Q1368" i="1"/>
  <c r="R1368" i="1" s="1"/>
  <c r="S1368" i="1" s="1"/>
  <c r="Q1360" i="1"/>
  <c r="R1360" i="1" s="1"/>
  <c r="S1360" i="1" s="1"/>
  <c r="Q1352" i="1"/>
  <c r="AR1352" i="1"/>
  <c r="AS1352" i="1" s="1"/>
  <c r="Q1328" i="1"/>
  <c r="R1328" i="1" s="1"/>
  <c r="S1328" i="1" s="1"/>
  <c r="Q1320" i="1"/>
  <c r="R1320" i="1" s="1"/>
  <c r="S1320" i="1" s="1"/>
  <c r="Q1312" i="1"/>
  <c r="R1312" i="1" s="1"/>
  <c r="S1312" i="1" s="1"/>
  <c r="Q1304" i="1"/>
  <c r="R1304" i="1" s="1"/>
  <c r="S1304" i="1" s="1"/>
  <c r="Q1288" i="1"/>
  <c r="R1288" i="1" s="1"/>
  <c r="S1288" i="1" s="1"/>
  <c r="T1288" i="1" s="1"/>
  <c r="Q1280" i="1"/>
  <c r="R1280" i="1" s="1"/>
  <c r="S1280" i="1" s="1"/>
  <c r="Q1272" i="1"/>
  <c r="R1272" i="1" s="1"/>
  <c r="S1272" i="1" s="1"/>
  <c r="Q1264" i="1"/>
  <c r="Q1248" i="1"/>
  <c r="R1248" i="1" s="1"/>
  <c r="Q1240" i="1"/>
  <c r="R1240" i="1" s="1"/>
  <c r="Q1232" i="1"/>
  <c r="R1232" i="1" s="1"/>
  <c r="Q1224" i="1"/>
  <c r="R1224" i="1" s="1"/>
  <c r="S1224" i="1" s="1"/>
  <c r="T1224" i="1" s="1"/>
  <c r="Q1216" i="1"/>
  <c r="R1216" i="1" s="1"/>
  <c r="S1216" i="1" s="1"/>
  <c r="T1216" i="1" s="1"/>
  <c r="Q1208" i="1"/>
  <c r="R1208" i="1" s="1"/>
  <c r="Q1200" i="1"/>
  <c r="R1200" i="1" s="1"/>
  <c r="Q1184" i="1"/>
  <c r="R1184" i="1" s="1"/>
  <c r="S1184" i="1" s="1"/>
  <c r="Q1176" i="1"/>
  <c r="R1176" i="1" s="1"/>
  <c r="Q1160" i="1"/>
  <c r="R1160" i="1" s="1"/>
  <c r="S1160" i="1" s="1"/>
  <c r="Q1152" i="1"/>
  <c r="R1152" i="1" s="1"/>
  <c r="Q1144" i="1"/>
  <c r="R1144" i="1" s="1"/>
  <c r="S1144" i="1" s="1"/>
  <c r="Q1136" i="1"/>
  <c r="R1136" i="1" s="1"/>
  <c r="Q1128" i="1"/>
  <c r="R1128" i="1" s="1"/>
  <c r="Q1120" i="1"/>
  <c r="Q1112" i="1"/>
  <c r="Q1096" i="1"/>
  <c r="R1096" i="1" s="1"/>
  <c r="Q1088" i="1"/>
  <c r="R1088" i="1" s="1"/>
  <c r="Q1080" i="1"/>
  <c r="Q1056" i="1"/>
  <c r="R1056" i="1" s="1"/>
  <c r="Q1048" i="1"/>
  <c r="R1048" i="1" s="1"/>
  <c r="Q1040" i="1"/>
  <c r="R1040" i="1" s="1"/>
  <c r="Q1024" i="1"/>
  <c r="R1024" i="1" s="1"/>
  <c r="Q1016" i="1"/>
  <c r="R1016" i="1" s="1"/>
  <c r="Q1008" i="1"/>
  <c r="R1008" i="1" s="1"/>
  <c r="S1008" i="1" s="1"/>
  <c r="Q1000" i="1"/>
  <c r="R1000" i="1" s="1"/>
  <c r="S1000" i="1" s="1"/>
  <c r="Q992" i="1"/>
  <c r="Q984" i="1"/>
  <c r="R984" i="1" s="1"/>
  <c r="Q968" i="1"/>
  <c r="R968" i="1" s="1"/>
  <c r="S968" i="1" s="1"/>
  <c r="T968" i="1" s="1"/>
  <c r="U968" i="1" s="1"/>
  <c r="V968" i="1" s="1"/>
  <c r="Q952" i="1"/>
  <c r="R952" i="1" s="1"/>
  <c r="Q936" i="1"/>
  <c r="R936" i="1" s="1"/>
  <c r="Q928" i="1"/>
  <c r="R928" i="1" s="1"/>
  <c r="Q912" i="1"/>
  <c r="R912" i="1" s="1"/>
  <c r="Q904" i="1"/>
  <c r="R904" i="1" s="1"/>
  <c r="S904" i="1" s="1"/>
  <c r="T904" i="1" s="1"/>
  <c r="Q896" i="1"/>
  <c r="R896" i="1" s="1"/>
  <c r="S896" i="1" s="1"/>
  <c r="Q888" i="1"/>
  <c r="R888" i="1" s="1"/>
  <c r="Q872" i="1"/>
  <c r="R872" i="1" s="1"/>
  <c r="S872" i="1" s="1"/>
  <c r="Q864" i="1"/>
  <c r="R864" i="1" s="1"/>
  <c r="S864" i="1" s="1"/>
  <c r="T864" i="1" s="1"/>
  <c r="Q856" i="1"/>
  <c r="Q832" i="1"/>
  <c r="Q342" i="1"/>
  <c r="R342" i="1" s="1"/>
  <c r="S342" i="1" s="1"/>
  <c r="Q806" i="1"/>
  <c r="R806" i="1" s="1"/>
  <c r="S806" i="1" s="1"/>
  <c r="T806" i="1" s="1"/>
  <c r="U806" i="1" s="1"/>
  <c r="V806" i="1" s="1"/>
  <c r="Q1681" i="1"/>
  <c r="R1681" i="1" s="1"/>
  <c r="Q1649" i="1"/>
  <c r="R1649" i="1" s="1"/>
  <c r="S1649" i="1" s="1"/>
  <c r="Q1609" i="1"/>
  <c r="R1609" i="1" s="1"/>
  <c r="Q1513" i="1"/>
  <c r="R1513" i="1" s="1"/>
  <c r="Q1497" i="1"/>
  <c r="Q1489" i="1"/>
  <c r="R1489" i="1" s="1"/>
  <c r="Q1473" i="1"/>
  <c r="R1473" i="1" s="1"/>
  <c r="Q1449" i="1"/>
  <c r="R1449" i="1" s="1"/>
  <c r="S1449" i="1" s="1"/>
  <c r="T1449" i="1" s="1"/>
  <c r="U1449" i="1" s="1"/>
  <c r="V1449" i="1" s="1"/>
  <c r="Q1433" i="1"/>
  <c r="R1433" i="1" s="1"/>
  <c r="AR1409" i="1"/>
  <c r="AS1409" i="1" s="1"/>
  <c r="Q1377" i="1"/>
  <c r="R1377" i="1" s="1"/>
  <c r="S1377" i="1" s="1"/>
  <c r="Q1361" i="1"/>
  <c r="R1361" i="1" s="1"/>
  <c r="Q1345" i="1"/>
  <c r="Q1313" i="1"/>
  <c r="R1313" i="1" s="1"/>
  <c r="Q1273" i="1"/>
  <c r="R1273" i="1" s="1"/>
  <c r="S1273" i="1" s="1"/>
  <c r="Q1241" i="1"/>
  <c r="R1241" i="1" s="1"/>
  <c r="S1241" i="1" s="1"/>
  <c r="Q1217" i="1"/>
  <c r="R1217" i="1" s="1"/>
  <c r="S1217" i="1" s="1"/>
  <c r="T1217" i="1" s="1"/>
  <c r="Q1193" i="1"/>
  <c r="R1193" i="1" s="1"/>
  <c r="Q1177" i="1"/>
  <c r="R1177" i="1" s="1"/>
  <c r="S1177" i="1" s="1"/>
  <c r="T1177" i="1" s="1"/>
  <c r="Q1145" i="1"/>
  <c r="Q1129" i="1"/>
  <c r="R1129" i="1" s="1"/>
  <c r="S1129" i="1" s="1"/>
  <c r="Q1113" i="1"/>
  <c r="R1113" i="1" s="1"/>
  <c r="S1113" i="1" s="1"/>
  <c r="Q1097" i="1"/>
  <c r="R1097" i="1" s="1"/>
  <c r="S1097" i="1" s="1"/>
  <c r="Q453" i="1"/>
  <c r="R453" i="1" s="1"/>
  <c r="Q494" i="1"/>
  <c r="Q550" i="1"/>
  <c r="R550" i="1" s="1"/>
  <c r="S550" i="1" s="1"/>
  <c r="Q606" i="1"/>
  <c r="R606" i="1" s="1"/>
  <c r="S606" i="1" s="1"/>
  <c r="T606" i="1" s="1"/>
  <c r="Q662" i="1"/>
  <c r="Q710" i="1"/>
  <c r="R710" i="1" s="1"/>
  <c r="Q766" i="1"/>
  <c r="R766" i="1" s="1"/>
  <c r="Q822" i="1"/>
  <c r="R822" i="1" s="1"/>
  <c r="S822" i="1" s="1"/>
  <c r="T822" i="1" s="1"/>
  <c r="U822" i="1" s="1"/>
  <c r="V822" i="1" s="1"/>
  <c r="Q926" i="1"/>
  <c r="R926" i="1" s="1"/>
  <c r="Q990" i="1"/>
  <c r="R990" i="1" s="1"/>
  <c r="S990" i="1" s="1"/>
  <c r="Q1078" i="1"/>
  <c r="R1078" i="1" s="1"/>
  <c r="S1078" i="1" s="1"/>
  <c r="Q1510" i="1"/>
  <c r="R1510" i="1" s="1"/>
  <c r="S1510" i="1" s="1"/>
  <c r="Q1703" i="1"/>
  <c r="Q1695" i="1"/>
  <c r="Q1687" i="1"/>
  <c r="Q1679" i="1"/>
  <c r="R1679" i="1" s="1"/>
  <c r="S1679" i="1" s="1"/>
  <c r="Q1663" i="1"/>
  <c r="R1663" i="1" s="1"/>
  <c r="S1663" i="1" s="1"/>
  <c r="Q1655" i="1"/>
  <c r="R1655" i="1" s="1"/>
  <c r="Q1639" i="1"/>
  <c r="R1639" i="1" s="1"/>
  <c r="Q1615" i="1"/>
  <c r="R1615" i="1" s="1"/>
  <c r="AR1615" i="1"/>
  <c r="AS1615" i="1" s="1"/>
  <c r="Q1607" i="1"/>
  <c r="Q1575" i="1"/>
  <c r="Q1567" i="1"/>
  <c r="R1567" i="1" s="1"/>
  <c r="S1567" i="1" s="1"/>
  <c r="Q1559" i="1"/>
  <c r="R1559" i="1" s="1"/>
  <c r="AR1559" i="1"/>
  <c r="AS1559" i="1" s="1"/>
  <c r="Q1551" i="1"/>
  <c r="R1551" i="1" s="1"/>
  <c r="S1551" i="1" s="1"/>
  <c r="Q1535" i="1"/>
  <c r="R1535" i="1" s="1"/>
  <c r="Q1495" i="1"/>
  <c r="R1495" i="1" s="1"/>
  <c r="Q1487" i="1"/>
  <c r="Q1471" i="1"/>
  <c r="R1471" i="1" s="1"/>
  <c r="S1471" i="1" s="1"/>
  <c r="Q1463" i="1"/>
  <c r="R1463" i="1" s="1"/>
  <c r="S1463" i="1" s="1"/>
  <c r="Q1455" i="1"/>
  <c r="R1455" i="1" s="1"/>
  <c r="Q1431" i="1"/>
  <c r="R1431" i="1" s="1"/>
  <c r="Q1423" i="1"/>
  <c r="R1423" i="1" s="1"/>
  <c r="AR1415" i="1"/>
  <c r="AS1415" i="1" s="1"/>
  <c r="Q1407" i="1"/>
  <c r="Q1399" i="1"/>
  <c r="R1399" i="1" s="1"/>
  <c r="Q1367" i="1"/>
  <c r="R1367" i="1" s="1"/>
  <c r="S1367" i="1" s="1"/>
  <c r="Q1351" i="1"/>
  <c r="R1351" i="1" s="1"/>
  <c r="S1351" i="1" s="1"/>
  <c r="Q1327" i="1"/>
  <c r="R1327" i="1" s="1"/>
  <c r="S1327" i="1" s="1"/>
  <c r="Q1311" i="1"/>
  <c r="R1311" i="1" s="1"/>
  <c r="Q1303" i="1"/>
  <c r="R1303" i="1" s="1"/>
  <c r="S1303" i="1" s="1"/>
  <c r="T1303" i="1" s="1"/>
  <c r="U1303" i="1" s="1"/>
  <c r="V1303" i="1" s="1"/>
  <c r="AR1303" i="1"/>
  <c r="AS1303" i="1" s="1"/>
  <c r="Q1287" i="1"/>
  <c r="Q1279" i="1"/>
  <c r="R1279" i="1" s="1"/>
  <c r="Q1271" i="1"/>
  <c r="Q1263" i="1"/>
  <c r="R1263" i="1" s="1"/>
  <c r="Q1255" i="1"/>
  <c r="R1255" i="1" s="1"/>
  <c r="S1255" i="1" s="1"/>
  <c r="T1255" i="1" s="1"/>
  <c r="Q1247" i="1"/>
  <c r="R1247" i="1" s="1"/>
  <c r="Q1231" i="1"/>
  <c r="R1231" i="1" s="1"/>
  <c r="S1231" i="1" s="1"/>
  <c r="Q1223" i="1"/>
  <c r="R1223" i="1" s="1"/>
  <c r="Q1207" i="1"/>
  <c r="Q1199" i="1"/>
  <c r="R1199" i="1" s="1"/>
  <c r="Q1183" i="1"/>
  <c r="R1183" i="1" s="1"/>
  <c r="S1183" i="1" s="1"/>
  <c r="T1183" i="1" s="1"/>
  <c r="Q1175" i="1"/>
  <c r="R1175" i="1" s="1"/>
  <c r="Q1167" i="1"/>
  <c r="R1167" i="1" s="1"/>
  <c r="Q1159" i="1"/>
  <c r="R1159" i="1" s="1"/>
  <c r="Q1135" i="1"/>
  <c r="R1135" i="1" s="1"/>
  <c r="Q1127" i="1"/>
  <c r="R1127" i="1" s="1"/>
  <c r="Q1111" i="1"/>
  <c r="Q1095" i="1"/>
  <c r="Q1087" i="1"/>
  <c r="R1087" i="1" s="1"/>
  <c r="Q1079" i="1"/>
  <c r="R1079" i="1" s="1"/>
  <c r="Q1071" i="1"/>
  <c r="R1071" i="1" s="1"/>
  <c r="Q1055" i="1"/>
  <c r="R1055" i="1" s="1"/>
  <c r="S1055" i="1" s="1"/>
  <c r="Q1047" i="1"/>
  <c r="R1047" i="1" s="1"/>
  <c r="S1047" i="1" s="1"/>
  <c r="Q1031" i="1"/>
  <c r="R1031" i="1" s="1"/>
  <c r="S1031" i="1" s="1"/>
  <c r="Q1015" i="1"/>
  <c r="Q1007" i="1"/>
  <c r="R1007" i="1" s="1"/>
  <c r="Q999" i="1"/>
  <c r="Q983" i="1"/>
  <c r="R983" i="1" s="1"/>
  <c r="S983" i="1" s="1"/>
  <c r="Q975" i="1"/>
  <c r="R975" i="1" s="1"/>
  <c r="S975" i="1" s="1"/>
  <c r="Q967" i="1"/>
  <c r="R967" i="1" s="1"/>
  <c r="Q959" i="1"/>
  <c r="R959" i="1" s="1"/>
  <c r="S959" i="1" s="1"/>
  <c r="Q951" i="1"/>
  <c r="R951" i="1" s="1"/>
  <c r="Q927" i="1"/>
  <c r="R927" i="1" s="1"/>
  <c r="Q1052" i="1"/>
  <c r="Q1686" i="1"/>
  <c r="R1686" i="1" s="1"/>
  <c r="Q1670" i="1"/>
  <c r="R1670" i="1" s="1"/>
  <c r="S1670" i="1" s="1"/>
  <c r="Q1662" i="1"/>
  <c r="R1662" i="1" s="1"/>
  <c r="S1662" i="1" s="1"/>
  <c r="Q1630" i="1"/>
  <c r="R1630" i="1" s="1"/>
  <c r="S1630" i="1" s="1"/>
  <c r="Q1614" i="1"/>
  <c r="R1614" i="1" s="1"/>
  <c r="S1614" i="1" s="1"/>
  <c r="Q1582" i="1"/>
  <c r="R1582" i="1" s="1"/>
  <c r="S1582" i="1" s="1"/>
  <c r="Q1542" i="1"/>
  <c r="AR1526" i="1"/>
  <c r="AS1526" i="1" s="1"/>
  <c r="Q1494" i="1"/>
  <c r="R1494" i="1" s="1"/>
  <c r="S1494" i="1" s="1"/>
  <c r="Q1478" i="1"/>
  <c r="Q1470" i="1"/>
  <c r="R1470" i="1" s="1"/>
  <c r="S1470" i="1" s="1"/>
  <c r="T1470" i="1" s="1"/>
  <c r="Q1446" i="1"/>
  <c r="R1446" i="1" s="1"/>
  <c r="S1446" i="1" s="1"/>
  <c r="T1446" i="1" s="1"/>
  <c r="U1446" i="1" s="1"/>
  <c r="V1446" i="1" s="1"/>
  <c r="Q1414" i="1"/>
  <c r="R1414" i="1" s="1"/>
  <c r="S1414" i="1" s="1"/>
  <c r="T1414" i="1" s="1"/>
  <c r="U1414" i="1" s="1"/>
  <c r="V1414" i="1" s="1"/>
  <c r="Q1382" i="1"/>
  <c r="R1382" i="1" s="1"/>
  <c r="Q1366" i="1"/>
  <c r="R1366" i="1" s="1"/>
  <c r="Q1358" i="1"/>
  <c r="Q1334" i="1"/>
  <c r="R1334" i="1" s="1"/>
  <c r="Q1310" i="1"/>
  <c r="R1310" i="1" s="1"/>
  <c r="Q1286" i="1"/>
  <c r="R1286" i="1" s="1"/>
  <c r="S1286" i="1" s="1"/>
  <c r="T1286" i="1" s="1"/>
  <c r="U1286" i="1" s="1"/>
  <c r="V1286" i="1" s="1"/>
  <c r="Q1278" i="1"/>
  <c r="R1278" i="1" s="1"/>
  <c r="AR1270" i="1"/>
  <c r="AS1270" i="1" s="1"/>
  <c r="Q1238" i="1"/>
  <c r="R1238" i="1" s="1"/>
  <c r="Q1182" i="1"/>
  <c r="R1182" i="1" s="1"/>
  <c r="Q1174" i="1"/>
  <c r="R1174" i="1" s="1"/>
  <c r="Q1086" i="1"/>
  <c r="R1086" i="1" s="1"/>
  <c r="S1086" i="1" s="1"/>
  <c r="T1086" i="1" s="1"/>
  <c r="Q486" i="1"/>
  <c r="R486" i="1" s="1"/>
  <c r="S486" i="1" s="1"/>
  <c r="Q750" i="1"/>
  <c r="R750" i="1" s="1"/>
  <c r="Q1462" i="1"/>
  <c r="R1462" i="1" s="1"/>
  <c r="Q1697" i="1"/>
  <c r="R1697" i="1" s="1"/>
  <c r="Q1625" i="1"/>
  <c r="R1625" i="1" s="1"/>
  <c r="Q1441" i="1"/>
  <c r="R1441" i="1" s="1"/>
  <c r="Q246" i="1"/>
  <c r="Q414" i="1"/>
  <c r="Q774" i="1"/>
  <c r="R774" i="1" s="1"/>
  <c r="Q828" i="1"/>
  <c r="R828" i="1" s="1"/>
  <c r="Q878" i="1"/>
  <c r="R878" i="1" s="1"/>
  <c r="Q1102" i="1"/>
  <c r="R1102" i="1" s="1"/>
  <c r="Q1518" i="1"/>
  <c r="R1518" i="1" s="1"/>
  <c r="S1518" i="1" s="1"/>
  <c r="Q254" i="1"/>
  <c r="R254" i="1" s="1"/>
  <c r="Q310" i="1"/>
  <c r="R310" i="1" s="1"/>
  <c r="Q366" i="1"/>
  <c r="R366" i="1" s="1"/>
  <c r="S366" i="1" s="1"/>
  <c r="T366" i="1" s="1"/>
  <c r="Q422" i="1"/>
  <c r="R422" i="1" s="1"/>
  <c r="S422" i="1" s="1"/>
  <c r="T422" i="1" s="1"/>
  <c r="Q462" i="1"/>
  <c r="R462" i="1" s="1"/>
  <c r="Q502" i="1"/>
  <c r="R502" i="1" s="1"/>
  <c r="S502" i="1" s="1"/>
  <c r="Q566" i="1"/>
  <c r="R566" i="1" s="1"/>
  <c r="S566" i="1" s="1"/>
  <c r="Q622" i="1"/>
  <c r="R622" i="1" s="1"/>
  <c r="S622" i="1" s="1"/>
  <c r="Q676" i="1"/>
  <c r="Q726" i="1"/>
  <c r="Q782" i="1"/>
  <c r="Q830" i="1"/>
  <c r="R830" i="1" s="1"/>
  <c r="Q886" i="1"/>
  <c r="R886" i="1" s="1"/>
  <c r="S886" i="1" s="1"/>
  <c r="Q1006" i="1"/>
  <c r="Q1254" i="1"/>
  <c r="R1254" i="1" s="1"/>
  <c r="Q1398" i="1"/>
  <c r="R1398" i="1" s="1"/>
  <c r="Q1701" i="1"/>
  <c r="Q1685" i="1"/>
  <c r="R1685" i="1" s="1"/>
  <c r="Q1677" i="1"/>
  <c r="Q1669" i="1"/>
  <c r="R1669" i="1" s="1"/>
  <c r="S1669" i="1" s="1"/>
  <c r="Q1661" i="1"/>
  <c r="R1661" i="1" s="1"/>
  <c r="S1661" i="1" s="1"/>
  <c r="T1661" i="1" s="1"/>
  <c r="Q1645" i="1"/>
  <c r="R1645" i="1" s="1"/>
  <c r="S1645" i="1" s="1"/>
  <c r="Q1637" i="1"/>
  <c r="R1637" i="1" s="1"/>
  <c r="S1637" i="1" s="1"/>
  <c r="Q1629" i="1"/>
  <c r="R1629" i="1" s="1"/>
  <c r="S1629" i="1" s="1"/>
  <c r="Q1613" i="1"/>
  <c r="R1613" i="1" s="1"/>
  <c r="S1613" i="1" s="1"/>
  <c r="Q1605" i="1"/>
  <c r="Q1597" i="1"/>
  <c r="R1597" i="1" s="1"/>
  <c r="S1597" i="1" s="1"/>
  <c r="Q1581" i="1"/>
  <c r="R1581" i="1" s="1"/>
  <c r="Q1573" i="1"/>
  <c r="R1573" i="1" s="1"/>
  <c r="S1573" i="1" s="1"/>
  <c r="T1573" i="1" s="1"/>
  <c r="Q1565" i="1"/>
  <c r="R1565" i="1" s="1"/>
  <c r="Q1557" i="1"/>
  <c r="R1557" i="1" s="1"/>
  <c r="S1557" i="1" s="1"/>
  <c r="Q1541" i="1"/>
  <c r="R1541" i="1" s="1"/>
  <c r="Q1533" i="1"/>
  <c r="R1533" i="1" s="1"/>
  <c r="S1533" i="1" s="1"/>
  <c r="T1533" i="1" s="1"/>
  <c r="U1533" i="1" s="1"/>
  <c r="V1533" i="1" s="1"/>
  <c r="W1533" i="1" s="1"/>
  <c r="X1533" i="1" s="1"/>
  <c r="Y1533" i="1" s="1"/>
  <c r="Z1533" i="1" s="1"/>
  <c r="AA1533" i="1" s="1"/>
  <c r="Q1517" i="1"/>
  <c r="R1517" i="1" s="1"/>
  <c r="S1517" i="1" s="1"/>
  <c r="Q1501" i="1"/>
  <c r="R1501" i="1" s="1"/>
  <c r="S1501" i="1" s="1"/>
  <c r="Q1493" i="1"/>
  <c r="R1493" i="1" s="1"/>
  <c r="Q1469" i="1"/>
  <c r="R1469" i="1" s="1"/>
  <c r="Q1461" i="1"/>
  <c r="R1461" i="1" s="1"/>
  <c r="S1461" i="1" s="1"/>
  <c r="Q1445" i="1"/>
  <c r="R1445" i="1" s="1"/>
  <c r="S1445" i="1" s="1"/>
  <c r="Q1421" i="1"/>
  <c r="R1421" i="1" s="1"/>
  <c r="Q1413" i="1"/>
  <c r="Q1405" i="1"/>
  <c r="R1405" i="1" s="1"/>
  <c r="Q1397" i="1"/>
  <c r="Q1389" i="1"/>
  <c r="R1389" i="1" s="1"/>
  <c r="Q1381" i="1"/>
  <c r="R1381" i="1" s="1"/>
  <c r="Q1373" i="1"/>
  <c r="R1373" i="1" s="1"/>
  <c r="S1373" i="1" s="1"/>
  <c r="Q1349" i="1"/>
  <c r="R1349" i="1" s="1"/>
  <c r="S1349" i="1" s="1"/>
  <c r="Q1341" i="1"/>
  <c r="R1341" i="1" s="1"/>
  <c r="S1341" i="1" s="1"/>
  <c r="T1341" i="1" s="1"/>
  <c r="Q1325" i="1"/>
  <c r="Q1309" i="1"/>
  <c r="R1309" i="1" s="1"/>
  <c r="S1309" i="1" s="1"/>
  <c r="AR1301" i="1"/>
  <c r="AS1301" i="1" s="1"/>
  <c r="Q1285" i="1"/>
  <c r="R1285" i="1" s="1"/>
  <c r="Q1277" i="1"/>
  <c r="R1277" i="1" s="1"/>
  <c r="Q1269" i="1"/>
  <c r="R1269" i="1" s="1"/>
  <c r="Q1253" i="1"/>
  <c r="R1253" i="1" s="1"/>
  <c r="Q1237" i="1"/>
  <c r="R1237" i="1" s="1"/>
  <c r="S1237" i="1" s="1"/>
  <c r="Q1229" i="1"/>
  <c r="Q1221" i="1"/>
  <c r="R1221" i="1" s="1"/>
  <c r="Q1213" i="1"/>
  <c r="Q1197" i="1"/>
  <c r="R1197" i="1" s="1"/>
  <c r="S1197" i="1" s="1"/>
  <c r="T1197" i="1" s="1"/>
  <c r="Q1181" i="1"/>
  <c r="R1181" i="1" s="1"/>
  <c r="S1181" i="1" s="1"/>
  <c r="Q1173" i="1"/>
  <c r="Q1165" i="1"/>
  <c r="R1165" i="1" s="1"/>
  <c r="S1165" i="1" s="1"/>
  <c r="Q1157" i="1"/>
  <c r="R1157" i="1" s="1"/>
  <c r="S1157" i="1" s="1"/>
  <c r="Q1149" i="1"/>
  <c r="Q1133" i="1"/>
  <c r="R1133" i="1" s="1"/>
  <c r="S1133" i="1" s="1"/>
  <c r="AR1133" i="1"/>
  <c r="AS1133" i="1" s="1"/>
  <c r="Q1125" i="1"/>
  <c r="R1125" i="1" s="1"/>
  <c r="Q1117" i="1"/>
  <c r="R1117" i="1" s="1"/>
  <c r="Q1085" i="1"/>
  <c r="R1085" i="1" s="1"/>
  <c r="Q1077" i="1"/>
  <c r="R1077" i="1" s="1"/>
  <c r="Q1069" i="1"/>
  <c r="R1069" i="1" s="1"/>
  <c r="S1069" i="1" s="1"/>
  <c r="Q1061" i="1"/>
  <c r="Q1053" i="1"/>
  <c r="R1053" i="1" s="1"/>
  <c r="S1053" i="1" s="1"/>
  <c r="Q1045" i="1"/>
  <c r="R1045" i="1" s="1"/>
  <c r="Q1021" i="1"/>
  <c r="R1021" i="1" s="1"/>
  <c r="Q1013" i="1"/>
  <c r="R1013" i="1" s="1"/>
  <c r="S1013" i="1" s="1"/>
  <c r="Q590" i="1"/>
  <c r="R590" i="1" s="1"/>
  <c r="S590" i="1" s="1"/>
  <c r="Q1665" i="1"/>
  <c r="R1665" i="1" s="1"/>
  <c r="Q1118" i="1"/>
  <c r="R1118" i="1" s="1"/>
  <c r="S1118" i="1" s="1"/>
  <c r="Q302" i="1"/>
  <c r="R302" i="1" s="1"/>
  <c r="Q454" i="1"/>
  <c r="R454" i="1" s="1"/>
  <c r="S454" i="1" s="1"/>
  <c r="Q558" i="1"/>
  <c r="Q718" i="1"/>
  <c r="R718" i="1" s="1"/>
  <c r="S718" i="1" s="1"/>
  <c r="T718" i="1" s="1"/>
  <c r="Q1390" i="1"/>
  <c r="R1390" i="1" s="1"/>
  <c r="S1390" i="1" s="1"/>
  <c r="Q262" i="1"/>
  <c r="R262" i="1" s="1"/>
  <c r="Q428" i="1"/>
  <c r="R428" i="1" s="1"/>
  <c r="Q510" i="1"/>
  <c r="R510" i="1" s="1"/>
  <c r="Q574" i="1"/>
  <c r="R574" i="1" s="1"/>
  <c r="S574" i="1" s="1"/>
  <c r="T574" i="1" s="1"/>
  <c r="Q678" i="1"/>
  <c r="R678" i="1" s="1"/>
  <c r="S678" i="1" s="1"/>
  <c r="T678" i="1" s="1"/>
  <c r="Q734" i="1"/>
  <c r="Q790" i="1"/>
  <c r="R790" i="1" s="1"/>
  <c r="S790" i="1" s="1"/>
  <c r="T790" i="1" s="1"/>
  <c r="U790" i="1" s="1"/>
  <c r="V790" i="1" s="1"/>
  <c r="W790" i="1" s="1"/>
  <c r="X790" i="1" s="1"/>
  <c r="Y790" i="1" s="1"/>
  <c r="Z790" i="1" s="1"/>
  <c r="AA790" i="1" s="1"/>
  <c r="Q838" i="1"/>
  <c r="R838" i="1" s="1"/>
  <c r="S838" i="1" s="1"/>
  <c r="Q950" i="1"/>
  <c r="R950" i="1" s="1"/>
  <c r="Q1014" i="1"/>
  <c r="R1014" i="1" s="1"/>
  <c r="Q1150" i="1"/>
  <c r="R1150" i="1" s="1"/>
  <c r="Q1262" i="1"/>
  <c r="Q1422" i="1"/>
  <c r="R1422" i="1" s="1"/>
  <c r="Q1700" i="1"/>
  <c r="R1700" i="1" s="1"/>
  <c r="Q1668" i="1"/>
  <c r="R1668" i="1" s="1"/>
  <c r="S1668" i="1" s="1"/>
  <c r="Q1660" i="1"/>
  <c r="R1660" i="1" s="1"/>
  <c r="S1660" i="1" s="1"/>
  <c r="Q1652" i="1"/>
  <c r="R1652" i="1" s="1"/>
  <c r="Q1644" i="1"/>
  <c r="R1644" i="1" s="1"/>
  <c r="S1644" i="1" s="1"/>
  <c r="Q1636" i="1"/>
  <c r="R1636" i="1" s="1"/>
  <c r="Q1628" i="1"/>
  <c r="Q1604" i="1"/>
  <c r="R1604" i="1" s="1"/>
  <c r="S1604" i="1" s="1"/>
  <c r="Q1596" i="1"/>
  <c r="R1596" i="1" s="1"/>
  <c r="S1596" i="1" s="1"/>
  <c r="Q1588" i="1"/>
  <c r="R1588" i="1" s="1"/>
  <c r="S1588" i="1" s="1"/>
  <c r="Q1580" i="1"/>
  <c r="R1580" i="1" s="1"/>
  <c r="Q1572" i="1"/>
  <c r="R1572" i="1" s="1"/>
  <c r="S1572" i="1" s="1"/>
  <c r="Q1556" i="1"/>
  <c r="R1556" i="1" s="1"/>
  <c r="S1556" i="1" s="1"/>
  <c r="Q1548" i="1"/>
  <c r="R1548" i="1" s="1"/>
  <c r="S1548" i="1" s="1"/>
  <c r="Q1540" i="1"/>
  <c r="Q1532" i="1"/>
  <c r="R1532" i="1" s="1"/>
  <c r="Q1476" i="1"/>
  <c r="Q1460" i="1"/>
  <c r="R1460" i="1" s="1"/>
  <c r="Q1452" i="1"/>
  <c r="R1452" i="1" s="1"/>
  <c r="S1452" i="1" s="1"/>
  <c r="Q1444" i="1"/>
  <c r="Q1420" i="1"/>
  <c r="R1420" i="1" s="1"/>
  <c r="S1420" i="1" s="1"/>
  <c r="Q1412" i="1"/>
  <c r="R1412" i="1" s="1"/>
  <c r="S1412" i="1" s="1"/>
  <c r="T1412" i="1" s="1"/>
  <c r="Q1404" i="1"/>
  <c r="R1404" i="1" s="1"/>
  <c r="Q1388" i="1"/>
  <c r="R1388" i="1" s="1"/>
  <c r="Q1364" i="1"/>
  <c r="Q1356" i="1"/>
  <c r="R1356" i="1" s="1"/>
  <c r="Q1316" i="1"/>
  <c r="R1316" i="1" s="1"/>
  <c r="Q1300" i="1"/>
  <c r="R1300" i="1" s="1"/>
  <c r="Q1292" i="1"/>
  <c r="R1292" i="1" s="1"/>
  <c r="S1292" i="1" s="1"/>
  <c r="Q1276" i="1"/>
  <c r="R1276" i="1" s="1"/>
  <c r="S1276" i="1" s="1"/>
  <c r="AR1268" i="1"/>
  <c r="AS1268" i="1" s="1"/>
  <c r="Q1228" i="1"/>
  <c r="R1228" i="1" s="1"/>
  <c r="Q1212" i="1"/>
  <c r="R1212" i="1" s="1"/>
  <c r="Q1204" i="1"/>
  <c r="R1204" i="1" s="1"/>
  <c r="Q1172" i="1"/>
  <c r="R1172" i="1" s="1"/>
  <c r="Q1156" i="1"/>
  <c r="R1156" i="1" s="1"/>
  <c r="Q1140" i="1"/>
  <c r="R1140" i="1" s="1"/>
  <c r="S1140" i="1" s="1"/>
  <c r="Q1132" i="1"/>
  <c r="R1132" i="1" s="1"/>
  <c r="S1132" i="1" s="1"/>
  <c r="Q1124" i="1"/>
  <c r="Q1116" i="1"/>
  <c r="R1116" i="1" s="1"/>
  <c r="S1116" i="1" s="1"/>
  <c r="Q1108" i="1"/>
  <c r="R1108" i="1" s="1"/>
  <c r="Q1092" i="1"/>
  <c r="R1092" i="1" s="1"/>
  <c r="Q1084" i="1"/>
  <c r="R1084" i="1" s="1"/>
  <c r="S1084" i="1" s="1"/>
  <c r="Q1076" i="1"/>
  <c r="R1076" i="1" s="1"/>
  <c r="Q1060" i="1"/>
  <c r="R1060" i="1" s="1"/>
  <c r="Q1044" i="1"/>
  <c r="R1044" i="1" s="1"/>
  <c r="S1044" i="1" s="1"/>
  <c r="Q446" i="1"/>
  <c r="R446" i="1" s="1"/>
  <c r="S446" i="1" s="1"/>
  <c r="Q1705" i="1"/>
  <c r="Q1657" i="1"/>
  <c r="Q1633" i="1"/>
  <c r="R1633" i="1" s="1"/>
  <c r="S1633" i="1" s="1"/>
  <c r="Q1601" i="1"/>
  <c r="R1601" i="1" s="1"/>
  <c r="Q1577" i="1"/>
  <c r="R1577" i="1" s="1"/>
  <c r="S1577" i="1" s="1"/>
  <c r="Q1553" i="1"/>
  <c r="R1553" i="1" s="1"/>
  <c r="S1553" i="1" s="1"/>
  <c r="T1553" i="1" s="1"/>
  <c r="Q1521" i="1"/>
  <c r="R1521" i="1" s="1"/>
  <c r="Q358" i="1"/>
  <c r="R358" i="1" s="1"/>
  <c r="S358" i="1" s="1"/>
  <c r="Q500" i="1"/>
  <c r="R500" i="1" s="1"/>
  <c r="S500" i="1" s="1"/>
  <c r="T500" i="1" s="1"/>
  <c r="Q670" i="1"/>
  <c r="R670" i="1" s="1"/>
  <c r="S670" i="1" s="1"/>
  <c r="Q1230" i="1"/>
  <c r="R1230" i="1" s="1"/>
  <c r="S1230" i="1" s="1"/>
  <c r="Q270" i="1"/>
  <c r="R270" i="1" s="1"/>
  <c r="S270" i="1" s="1"/>
  <c r="Q326" i="1"/>
  <c r="R326" i="1" s="1"/>
  <c r="S326" i="1" s="1"/>
  <c r="T326" i="1" s="1"/>
  <c r="Q380" i="1"/>
  <c r="R380" i="1" s="1"/>
  <c r="Q430" i="1"/>
  <c r="R430" i="1" s="1"/>
  <c r="Q518" i="1"/>
  <c r="R518" i="1" s="1"/>
  <c r="Q579" i="1"/>
  <c r="R579" i="1" s="1"/>
  <c r="S579" i="1" s="1"/>
  <c r="T579" i="1" s="1"/>
  <c r="Q638" i="1"/>
  <c r="R638" i="1" s="1"/>
  <c r="Q686" i="1"/>
  <c r="R686" i="1" s="1"/>
  <c r="Q796" i="1"/>
  <c r="R796" i="1" s="1"/>
  <c r="Q902" i="1"/>
  <c r="R902" i="1" s="1"/>
  <c r="S902" i="1" s="1"/>
  <c r="Q958" i="1"/>
  <c r="R958" i="1" s="1"/>
  <c r="S958" i="1" s="1"/>
  <c r="Q1020" i="1"/>
  <c r="R1020" i="1" s="1"/>
  <c r="S1020" i="1" s="1"/>
  <c r="Q1158" i="1"/>
  <c r="Q1294" i="1"/>
  <c r="R1294" i="1" s="1"/>
  <c r="S1294" i="1" s="1"/>
  <c r="Q1438" i="1"/>
  <c r="R1438" i="1" s="1"/>
  <c r="Q1622" i="1"/>
  <c r="R1622" i="1" s="1"/>
  <c r="S1622" i="1" s="1"/>
  <c r="T1622" i="1" s="1"/>
  <c r="AR1643" i="1"/>
  <c r="AS1643" i="1" s="1"/>
  <c r="Q1635" i="1"/>
  <c r="R1635" i="1" s="1"/>
  <c r="Q1627" i="1"/>
  <c r="R1627" i="1" s="1"/>
  <c r="S1627" i="1" s="1"/>
  <c r="Q1619" i="1"/>
  <c r="R1619" i="1" s="1"/>
  <c r="Q1595" i="1"/>
  <c r="R1595" i="1" s="1"/>
  <c r="S1595" i="1" s="1"/>
  <c r="AR1587" i="1"/>
  <c r="AS1587" i="1" s="1"/>
  <c r="Q1571" i="1"/>
  <c r="Q1563" i="1"/>
  <c r="R1563" i="1" s="1"/>
  <c r="S1563" i="1" s="1"/>
  <c r="Q1555" i="1"/>
  <c r="R1555" i="1" s="1"/>
  <c r="Q1539" i="1"/>
  <c r="R1539" i="1" s="1"/>
  <c r="Q1531" i="1"/>
  <c r="R1531" i="1" s="1"/>
  <c r="Q1523" i="1"/>
  <c r="R1523" i="1" s="1"/>
  <c r="S1523" i="1" s="1"/>
  <c r="Q1515" i="1"/>
  <c r="R1515" i="1" s="1"/>
  <c r="Q1499" i="1"/>
  <c r="R1499" i="1" s="1"/>
  <c r="S1499" i="1" s="1"/>
  <c r="T1499" i="1" s="1"/>
  <c r="U1499" i="1" s="1"/>
  <c r="V1499" i="1" s="1"/>
  <c r="Q1483" i="1"/>
  <c r="R1483" i="1" s="1"/>
  <c r="S1483" i="1" s="1"/>
  <c r="Q1475" i="1"/>
  <c r="R1475" i="1" s="1"/>
  <c r="Q1467" i="1"/>
  <c r="R1467" i="1" s="1"/>
  <c r="S1467" i="1" s="1"/>
  <c r="Q1443" i="1"/>
  <c r="R1443" i="1" s="1"/>
  <c r="S1443" i="1" s="1"/>
  <c r="Q1435" i="1"/>
  <c r="R1435" i="1" s="1"/>
  <c r="S1435" i="1" s="1"/>
  <c r="T1435" i="1" s="1"/>
  <c r="Q1427" i="1"/>
  <c r="R1427" i="1" s="1"/>
  <c r="S1427" i="1" s="1"/>
  <c r="T1427" i="1" s="1"/>
  <c r="U1427" i="1" s="1"/>
  <c r="V1427" i="1" s="1"/>
  <c r="Q1403" i="1"/>
  <c r="R1403" i="1" s="1"/>
  <c r="Q1387" i="1"/>
  <c r="R1387" i="1" s="1"/>
  <c r="S1387" i="1" s="1"/>
  <c r="Q1371" i="1"/>
  <c r="R1371" i="1" s="1"/>
  <c r="Q1363" i="1"/>
  <c r="R1363" i="1" s="1"/>
  <c r="S1363" i="1" s="1"/>
  <c r="Q1355" i="1"/>
  <c r="R1355" i="1" s="1"/>
  <c r="S1355" i="1" s="1"/>
  <c r="Q1347" i="1"/>
  <c r="R1347" i="1" s="1"/>
  <c r="Q1339" i="1"/>
  <c r="R1339" i="1" s="1"/>
  <c r="S1339" i="1" s="1"/>
  <c r="Q1331" i="1"/>
  <c r="R1331" i="1" s="1"/>
  <c r="Q1323" i="1"/>
  <c r="Q1299" i="1"/>
  <c r="AR1291" i="1"/>
  <c r="AS1291" i="1" s="1"/>
  <c r="Q1267" i="1"/>
  <c r="R1267" i="1" s="1"/>
  <c r="S1267" i="1" s="1"/>
  <c r="Q1243" i="1"/>
  <c r="R1243" i="1" s="1"/>
  <c r="Q1235" i="1"/>
  <c r="R1235" i="1" s="1"/>
  <c r="S1235" i="1" s="1"/>
  <c r="Q1227" i="1"/>
  <c r="R1227" i="1" s="1"/>
  <c r="Q1219" i="1"/>
  <c r="R1219" i="1" s="1"/>
  <c r="Q1203" i="1"/>
  <c r="Q1195" i="1"/>
  <c r="R1195" i="1" s="1"/>
  <c r="S1195" i="1" s="1"/>
  <c r="Q1187" i="1"/>
  <c r="R1187" i="1" s="1"/>
  <c r="Q1179" i="1"/>
  <c r="R1179" i="1" s="1"/>
  <c r="S1179" i="1" s="1"/>
  <c r="Q1171" i="1"/>
  <c r="R1171" i="1" s="1"/>
  <c r="S1171" i="1" s="1"/>
  <c r="Q1155" i="1"/>
  <c r="R1155" i="1" s="1"/>
  <c r="S1155" i="1" s="1"/>
  <c r="Q1139" i="1"/>
  <c r="R1139" i="1" s="1"/>
  <c r="S1139" i="1" s="1"/>
  <c r="Q1099" i="1"/>
  <c r="R1099" i="1" s="1"/>
  <c r="S1099" i="1" s="1"/>
  <c r="Q390" i="1"/>
  <c r="Q534" i="1"/>
  <c r="R534" i="1" s="1"/>
  <c r="S534" i="1" s="1"/>
  <c r="Q700" i="1"/>
  <c r="Q910" i="1"/>
  <c r="R910" i="1" s="1"/>
  <c r="Q1318" i="1"/>
  <c r="R1318" i="1" s="1"/>
  <c r="S1318" i="1" s="1"/>
  <c r="Q1617" i="1"/>
  <c r="R1617" i="1" s="1"/>
  <c r="Q277" i="1"/>
  <c r="R277" i="1" s="1"/>
  <c r="S277" i="1" s="1"/>
  <c r="Q334" i="1"/>
  <c r="R334" i="1" s="1"/>
  <c r="Q382" i="1"/>
  <c r="Q438" i="1"/>
  <c r="R438" i="1" s="1"/>
  <c r="S438" i="1" s="1"/>
  <c r="Q478" i="1"/>
  <c r="R478" i="1" s="1"/>
  <c r="Q582" i="1"/>
  <c r="R582" i="1" s="1"/>
  <c r="S582" i="1" s="1"/>
  <c r="Q646" i="1"/>
  <c r="R646" i="1" s="1"/>
  <c r="S646" i="1" s="1"/>
  <c r="Q694" i="1"/>
  <c r="R694" i="1" s="1"/>
  <c r="S694" i="1" s="1"/>
  <c r="T694" i="1" s="1"/>
  <c r="U694" i="1" s="1"/>
  <c r="V694" i="1" s="1"/>
  <c r="Q748" i="1"/>
  <c r="R748" i="1" s="1"/>
  <c r="S748" i="1" s="1"/>
  <c r="T748" i="1" s="1"/>
  <c r="Q798" i="1"/>
  <c r="R798" i="1" s="1"/>
  <c r="S798" i="1" s="1"/>
  <c r="T798" i="1" s="1"/>
  <c r="Q852" i="1"/>
  <c r="Q908" i="1"/>
  <c r="R908" i="1" s="1"/>
  <c r="Q966" i="1"/>
  <c r="R966" i="1" s="1"/>
  <c r="S966" i="1" s="1"/>
  <c r="Q1030" i="1"/>
  <c r="R1030" i="1" s="1"/>
  <c r="Q1166" i="1"/>
  <c r="R1166" i="1" s="1"/>
  <c r="Q1302" i="1"/>
  <c r="R1302" i="1" s="1"/>
  <c r="S1302" i="1" s="1"/>
  <c r="Q1454" i="1"/>
  <c r="R1454" i="1" s="1"/>
  <c r="S1454" i="1" s="1"/>
  <c r="Q1706" i="1"/>
  <c r="R1706" i="1" s="1"/>
  <c r="S1706" i="1" s="1"/>
  <c r="Q1698" i="1"/>
  <c r="R1698" i="1" s="1"/>
  <c r="Q1682" i="1"/>
  <c r="R1682" i="1" s="1"/>
  <c r="Q1658" i="1"/>
  <c r="R1658" i="1" s="1"/>
  <c r="Q1642" i="1"/>
  <c r="R1642" i="1" s="1"/>
  <c r="S1642" i="1" s="1"/>
  <c r="T1642" i="1" s="1"/>
  <c r="Q1634" i="1"/>
  <c r="R1634" i="1" s="1"/>
  <c r="Q1618" i="1"/>
  <c r="R1618" i="1" s="1"/>
  <c r="S1618" i="1" s="1"/>
  <c r="Q1610" i="1"/>
  <c r="R1610" i="1" s="1"/>
  <c r="Q1594" i="1"/>
  <c r="R1594" i="1" s="1"/>
  <c r="S1594" i="1" s="1"/>
  <c r="T1594" i="1" s="1"/>
  <c r="Q1578" i="1"/>
  <c r="R1578" i="1" s="1"/>
  <c r="Q1570" i="1"/>
  <c r="R1570" i="1" s="1"/>
  <c r="Q1562" i="1"/>
  <c r="R1562" i="1" s="1"/>
  <c r="S1562" i="1" s="1"/>
  <c r="T1562" i="1" s="1"/>
  <c r="Q1554" i="1"/>
  <c r="R1554" i="1" s="1"/>
  <c r="AR1538" i="1"/>
  <c r="AS1538" i="1" s="1"/>
  <c r="Q1522" i="1"/>
  <c r="R1522" i="1" s="1"/>
  <c r="Q1514" i="1"/>
  <c r="R1514" i="1" s="1"/>
  <c r="Q1506" i="1"/>
  <c r="R1506" i="1" s="1"/>
  <c r="Q1490" i="1"/>
  <c r="R1490" i="1" s="1"/>
  <c r="S1490" i="1" s="1"/>
  <c r="T1490" i="1" s="1"/>
  <c r="U1490" i="1" s="1"/>
  <c r="V1490" i="1" s="1"/>
  <c r="AR1482" i="1"/>
  <c r="AS1482" i="1" s="1"/>
  <c r="Q1466" i="1"/>
  <c r="R1466" i="1" s="1"/>
  <c r="S1466" i="1" s="1"/>
  <c r="Q1458" i="1"/>
  <c r="R1458" i="1" s="1"/>
  <c r="Q1442" i="1"/>
  <c r="R1442" i="1" s="1"/>
  <c r="S1442" i="1" s="1"/>
  <c r="Q1434" i="1"/>
  <c r="Q1418" i="1"/>
  <c r="R1418" i="1" s="1"/>
  <c r="S1418" i="1" s="1"/>
  <c r="Q1410" i="1"/>
  <c r="R1410" i="1" s="1"/>
  <c r="Q1394" i="1"/>
  <c r="R1394" i="1" s="1"/>
  <c r="Q1378" i="1"/>
  <c r="R1378" i="1" s="1"/>
  <c r="Q1362" i="1"/>
  <c r="Q1354" i="1"/>
  <c r="R1354" i="1" s="1"/>
  <c r="Q1346" i="1"/>
  <c r="R1346" i="1" s="1"/>
  <c r="S1346" i="1" s="1"/>
  <c r="T1346" i="1" s="1"/>
  <c r="Q1330" i="1"/>
  <c r="R1330" i="1" s="1"/>
  <c r="Q1322" i="1"/>
  <c r="R1322" i="1" s="1"/>
  <c r="S1322" i="1" s="1"/>
  <c r="Q1314" i="1"/>
  <c r="R1314" i="1" s="1"/>
  <c r="S1314" i="1" s="1"/>
  <c r="T1314" i="1" s="1"/>
  <c r="Q1306" i="1"/>
  <c r="Q1298" i="1"/>
  <c r="R1298" i="1" s="1"/>
  <c r="S1298" i="1" s="1"/>
  <c r="T1298" i="1" s="1"/>
  <c r="Q1274" i="1"/>
  <c r="R1274" i="1" s="1"/>
  <c r="S1274" i="1" s="1"/>
  <c r="Q1258" i="1"/>
  <c r="R1258" i="1" s="1"/>
  <c r="Q1250" i="1"/>
  <c r="R1250" i="1" s="1"/>
  <c r="Q1234" i="1"/>
  <c r="R1234" i="1" s="1"/>
  <c r="Q1210" i="1"/>
  <c r="R1210" i="1" s="1"/>
  <c r="S1210" i="1" s="1"/>
  <c r="Q1202" i="1"/>
  <c r="R1202" i="1" s="1"/>
  <c r="S1202" i="1" s="1"/>
  <c r="Q1194" i="1"/>
  <c r="R1194" i="1" s="1"/>
  <c r="S1194" i="1" s="1"/>
  <c r="Q1178" i="1"/>
  <c r="R1178" i="1" s="1"/>
  <c r="S1178" i="1" s="1"/>
  <c r="Q1146" i="1"/>
  <c r="R1146" i="1" s="1"/>
  <c r="Q1138" i="1"/>
  <c r="R1138" i="1" s="1"/>
  <c r="S1138" i="1" s="1"/>
  <c r="T1138" i="1" s="1"/>
  <c r="Q1122" i="1"/>
  <c r="R1122" i="1" s="1"/>
  <c r="Q1114" i="1"/>
  <c r="Q1106" i="1"/>
  <c r="R1106" i="1" s="1"/>
  <c r="Q1098" i="1"/>
  <c r="R1098" i="1" s="1"/>
  <c r="Q1074" i="1"/>
  <c r="R1074" i="1" s="1"/>
  <c r="S1074" i="1" s="1"/>
  <c r="Q1066" i="1"/>
  <c r="R1066" i="1" s="1"/>
  <c r="Q1058" i="1"/>
  <c r="R1058" i="1" s="1"/>
  <c r="S1058" i="1" s="1"/>
  <c r="Q1050" i="1"/>
  <c r="R1050" i="1" s="1"/>
  <c r="S1050" i="1" s="1"/>
  <c r="Q1042" i="1"/>
  <c r="R1042" i="1" s="1"/>
  <c r="S1042" i="1" s="1"/>
  <c r="T1042" i="1" s="1"/>
  <c r="Q1034" i="1"/>
  <c r="R1034" i="1" s="1"/>
  <c r="S1034" i="1" s="1"/>
  <c r="Q1026" i="1"/>
  <c r="R1026" i="1" s="1"/>
  <c r="S1026" i="1" s="1"/>
  <c r="Q1018" i="1"/>
  <c r="R1018" i="1" s="1"/>
  <c r="Q1010" i="1"/>
  <c r="R1010" i="1" s="1"/>
  <c r="Q1002" i="1"/>
  <c r="Q978" i="1"/>
  <c r="R978" i="1" s="1"/>
  <c r="S978" i="1" s="1"/>
  <c r="Q962" i="1"/>
  <c r="R962" i="1" s="1"/>
  <c r="Q954" i="1"/>
  <c r="R954" i="1" s="1"/>
  <c r="S954" i="1" s="1"/>
  <c r="Q946" i="1"/>
  <c r="Q938" i="1"/>
  <c r="R938" i="1" s="1"/>
  <c r="S938" i="1" s="1"/>
  <c r="T938" i="1" s="1"/>
  <c r="U938" i="1" s="1"/>
  <c r="V938" i="1" s="1"/>
  <c r="Q922" i="1"/>
  <c r="R922" i="1" s="1"/>
  <c r="Q914" i="1"/>
  <c r="R914" i="1" s="1"/>
  <c r="S914" i="1" s="1"/>
  <c r="Q906" i="1"/>
  <c r="R906" i="1" s="1"/>
  <c r="AR906" i="1"/>
  <c r="AS906" i="1" s="1"/>
  <c r="Q898" i="1"/>
  <c r="R898" i="1" s="1"/>
  <c r="S898" i="1" s="1"/>
  <c r="T898" i="1" s="1"/>
  <c r="Q890" i="1"/>
  <c r="R890" i="1" s="1"/>
  <c r="Q874" i="1"/>
  <c r="R874" i="1" s="1"/>
  <c r="S874" i="1" s="1"/>
  <c r="AR866" i="1"/>
  <c r="AS866" i="1" s="1"/>
  <c r="Q858" i="1"/>
  <c r="R858" i="1" s="1"/>
  <c r="S858" i="1" s="1"/>
  <c r="Q850" i="1"/>
  <c r="Q842" i="1"/>
  <c r="R842" i="1" s="1"/>
  <c r="Q834" i="1"/>
  <c r="R834" i="1" s="1"/>
  <c r="Q826" i="1"/>
  <c r="R826" i="1" s="1"/>
  <c r="S826" i="1" s="1"/>
  <c r="Q810" i="1"/>
  <c r="R810" i="1" s="1"/>
  <c r="AR802" i="1"/>
  <c r="AS802" i="1" s="1"/>
  <c r="Q794" i="1"/>
  <c r="R794" i="1" s="1"/>
  <c r="S794" i="1" s="1"/>
  <c r="Q778" i="1"/>
  <c r="R778" i="1" s="1"/>
  <c r="Q770" i="1"/>
  <c r="R770" i="1" s="1"/>
  <c r="S770" i="1" s="1"/>
  <c r="Q762" i="1"/>
  <c r="R762" i="1" s="1"/>
  <c r="Q754" i="1"/>
  <c r="R754" i="1" s="1"/>
  <c r="S754" i="1" s="1"/>
  <c r="Q746" i="1"/>
  <c r="R746" i="1" s="1"/>
  <c r="S746" i="1" s="1"/>
  <c r="T746" i="1" s="1"/>
  <c r="U746" i="1" s="1"/>
  <c r="V746" i="1" s="1"/>
  <c r="Q730" i="1"/>
  <c r="R730" i="1" s="1"/>
  <c r="Q714" i="1"/>
  <c r="Q698" i="1"/>
  <c r="R698" i="1" s="1"/>
  <c r="S698" i="1" s="1"/>
  <c r="T698" i="1" s="1"/>
  <c r="U698" i="1" s="1"/>
  <c r="V698" i="1" s="1"/>
  <c r="Q690" i="1"/>
  <c r="R690" i="1" s="1"/>
  <c r="S690" i="1" s="1"/>
  <c r="Q682" i="1"/>
  <c r="R682" i="1" s="1"/>
  <c r="S682" i="1" s="1"/>
  <c r="Q674" i="1"/>
  <c r="R674" i="1" s="1"/>
  <c r="Q666" i="1"/>
  <c r="R666" i="1" s="1"/>
  <c r="Q658" i="1"/>
  <c r="R658" i="1" s="1"/>
  <c r="Q650" i="1"/>
  <c r="R650" i="1" s="1"/>
  <c r="S650" i="1" s="1"/>
  <c r="Q634" i="1"/>
  <c r="R634" i="1" s="1"/>
  <c r="S634" i="1" s="1"/>
  <c r="Q626" i="1"/>
  <c r="R626" i="1" s="1"/>
  <c r="Q618" i="1"/>
  <c r="R618" i="1" s="1"/>
  <c r="Q594" i="1"/>
  <c r="R594" i="1" s="1"/>
  <c r="S594" i="1" s="1"/>
  <c r="T594" i="1" s="1"/>
  <c r="U594" i="1" s="1"/>
  <c r="V594" i="1" s="1"/>
  <c r="Q586" i="1"/>
  <c r="R586" i="1" s="1"/>
  <c r="S586" i="1" s="1"/>
  <c r="Q578" i="1"/>
  <c r="R578" i="1" s="1"/>
  <c r="S578" i="1" s="1"/>
  <c r="Q570" i="1"/>
  <c r="R570" i="1" s="1"/>
  <c r="Q546" i="1"/>
  <c r="R546" i="1" s="1"/>
  <c r="S546" i="1" s="1"/>
  <c r="Q530" i="1"/>
  <c r="R530" i="1" s="1"/>
  <c r="Q522" i="1"/>
  <c r="R522" i="1" s="1"/>
  <c r="S522" i="1" s="1"/>
  <c r="Q514" i="1"/>
  <c r="R514" i="1" s="1"/>
  <c r="Q506" i="1"/>
  <c r="R506" i="1" s="1"/>
  <c r="S506" i="1" s="1"/>
  <c r="Q490" i="1"/>
  <c r="Q474" i="1"/>
  <c r="R474" i="1" s="1"/>
  <c r="Q466" i="1"/>
  <c r="R466" i="1" s="1"/>
  <c r="S466" i="1" s="1"/>
  <c r="T466" i="1" s="1"/>
  <c r="U466" i="1" s="1"/>
  <c r="V466" i="1" s="1"/>
  <c r="Q458" i="1"/>
  <c r="R458" i="1" s="1"/>
  <c r="Q442" i="1"/>
  <c r="R442" i="1" s="1"/>
  <c r="Q434" i="1"/>
  <c r="R434" i="1" s="1"/>
  <c r="S434" i="1" s="1"/>
  <c r="Q426" i="1"/>
  <c r="R426" i="1" s="1"/>
  <c r="Q410" i="1"/>
  <c r="R410" i="1" s="1"/>
  <c r="S410" i="1" s="1"/>
  <c r="Q402" i="1"/>
  <c r="R402" i="1" s="1"/>
  <c r="S402" i="1" s="1"/>
  <c r="Q386" i="1"/>
  <c r="Q378" i="1"/>
  <c r="R378" i="1" s="1"/>
  <c r="Q370" i="1"/>
  <c r="R370" i="1" s="1"/>
  <c r="S370" i="1" s="1"/>
  <c r="Q362" i="1"/>
  <c r="R362" i="1" s="1"/>
  <c r="S362" i="1" s="1"/>
  <c r="T362" i="1" s="1"/>
  <c r="U362" i="1" s="1"/>
  <c r="V362" i="1" s="1"/>
  <c r="Q354" i="1"/>
  <c r="R354" i="1" s="1"/>
  <c r="Q338" i="1"/>
  <c r="R338" i="1" s="1"/>
  <c r="Q322" i="1"/>
  <c r="R322" i="1" s="1"/>
  <c r="S322" i="1" s="1"/>
  <c r="Q314" i="1"/>
  <c r="R314" i="1" s="1"/>
  <c r="Q306" i="1"/>
  <c r="R306" i="1" s="1"/>
  <c r="Q298" i="1"/>
  <c r="R298" i="1" s="1"/>
  <c r="Q290" i="1"/>
  <c r="R290" i="1" s="1"/>
  <c r="Q282" i="1"/>
  <c r="R282" i="1" s="1"/>
  <c r="Q274" i="1"/>
  <c r="R274" i="1" s="1"/>
  <c r="S274" i="1" s="1"/>
  <c r="Q266" i="1"/>
  <c r="R266" i="1" s="1"/>
  <c r="S266" i="1" s="1"/>
  <c r="Q258" i="1"/>
  <c r="R258" i="1" s="1"/>
  <c r="S258" i="1" s="1"/>
  <c r="Q242" i="1"/>
  <c r="R242" i="1" s="1"/>
  <c r="S242" i="1" s="1"/>
  <c r="Q234" i="1"/>
  <c r="R234" i="1" s="1"/>
  <c r="Q1065" i="1"/>
  <c r="R1065" i="1" s="1"/>
  <c r="S1065" i="1" s="1"/>
  <c r="Q1025" i="1"/>
  <c r="R1025" i="1" s="1"/>
  <c r="S1025" i="1" s="1"/>
  <c r="Q1017" i="1"/>
  <c r="R1017" i="1" s="1"/>
  <c r="Q1009" i="1"/>
  <c r="R1009" i="1" s="1"/>
  <c r="Q1001" i="1"/>
  <c r="R1001" i="1" s="1"/>
  <c r="S1001" i="1" s="1"/>
  <c r="Q993" i="1"/>
  <c r="Q985" i="1"/>
  <c r="Q969" i="1"/>
  <c r="Q961" i="1"/>
  <c r="R961" i="1" s="1"/>
  <c r="S961" i="1" s="1"/>
  <c r="T961" i="1" s="1"/>
  <c r="U961" i="1" s="1"/>
  <c r="V961" i="1" s="1"/>
  <c r="Q953" i="1"/>
  <c r="R953" i="1" s="1"/>
  <c r="Q945" i="1"/>
  <c r="R945" i="1" s="1"/>
  <c r="Q937" i="1"/>
  <c r="R937" i="1" s="1"/>
  <c r="S937" i="1" s="1"/>
  <c r="Q929" i="1"/>
  <c r="R929" i="1" s="1"/>
  <c r="S929" i="1" s="1"/>
  <c r="Q921" i="1"/>
  <c r="R921" i="1" s="1"/>
  <c r="Q913" i="1"/>
  <c r="R913" i="1" s="1"/>
  <c r="Q905" i="1"/>
  <c r="Q889" i="1"/>
  <c r="R889" i="1" s="1"/>
  <c r="S889" i="1" s="1"/>
  <c r="Q857" i="1"/>
  <c r="R857" i="1" s="1"/>
  <c r="S857" i="1" s="1"/>
  <c r="Q849" i="1"/>
  <c r="R849" i="1" s="1"/>
  <c r="Q833" i="1"/>
  <c r="R833" i="1" s="1"/>
  <c r="Q825" i="1"/>
  <c r="R825" i="1" s="1"/>
  <c r="Q817" i="1"/>
  <c r="R817" i="1" s="1"/>
  <c r="Q801" i="1"/>
  <c r="R801" i="1" s="1"/>
  <c r="S801" i="1" s="1"/>
  <c r="Q793" i="1"/>
  <c r="Q785" i="1"/>
  <c r="R785" i="1" s="1"/>
  <c r="Q777" i="1"/>
  <c r="R777" i="1" s="1"/>
  <c r="Q769" i="1"/>
  <c r="R769" i="1" s="1"/>
  <c r="Q761" i="1"/>
  <c r="R761" i="1" s="1"/>
  <c r="S761" i="1" s="1"/>
  <c r="T761" i="1" s="1"/>
  <c r="Q753" i="1"/>
  <c r="R753" i="1" s="1"/>
  <c r="S753" i="1" s="1"/>
  <c r="T753" i="1" s="1"/>
  <c r="U753" i="1" s="1"/>
  <c r="V753" i="1" s="1"/>
  <c r="Q745" i="1"/>
  <c r="R745" i="1" s="1"/>
  <c r="S745" i="1" s="1"/>
  <c r="Q737" i="1"/>
  <c r="Q721" i="1"/>
  <c r="Q713" i="1"/>
  <c r="R713" i="1" s="1"/>
  <c r="Q705" i="1"/>
  <c r="R705" i="1" s="1"/>
  <c r="S705" i="1" s="1"/>
  <c r="Q689" i="1"/>
  <c r="Q681" i="1"/>
  <c r="R681" i="1" s="1"/>
  <c r="S681" i="1" s="1"/>
  <c r="Q673" i="1"/>
  <c r="R673" i="1" s="1"/>
  <c r="S673" i="1" s="1"/>
  <c r="T673" i="1" s="1"/>
  <c r="Q665" i="1"/>
  <c r="R665" i="1" s="1"/>
  <c r="S665" i="1" s="1"/>
  <c r="T665" i="1" s="1"/>
  <c r="Q649" i="1"/>
  <c r="R649" i="1" s="1"/>
  <c r="S649" i="1" s="1"/>
  <c r="Q633" i="1"/>
  <c r="R633" i="1" s="1"/>
  <c r="S633" i="1" s="1"/>
  <c r="Q625" i="1"/>
  <c r="R625" i="1" s="1"/>
  <c r="Q617" i="1"/>
  <c r="R617" i="1" s="1"/>
  <c r="Q609" i="1"/>
  <c r="R609" i="1" s="1"/>
  <c r="S609" i="1" s="1"/>
  <c r="Q601" i="1"/>
  <c r="R601" i="1" s="1"/>
  <c r="S601" i="1" s="1"/>
  <c r="T601" i="1" s="1"/>
  <c r="U601" i="1" s="1"/>
  <c r="V601" i="1" s="1"/>
  <c r="Q593" i="1"/>
  <c r="R593" i="1" s="1"/>
  <c r="Q585" i="1"/>
  <c r="R585" i="1" s="1"/>
  <c r="S585" i="1" s="1"/>
  <c r="Q577" i="1"/>
  <c r="R577" i="1" s="1"/>
  <c r="Q569" i="1"/>
  <c r="R569" i="1" s="1"/>
  <c r="S569" i="1" s="1"/>
  <c r="Q561" i="1"/>
  <c r="R561" i="1" s="1"/>
  <c r="Q545" i="1"/>
  <c r="R545" i="1" s="1"/>
  <c r="S545" i="1" s="1"/>
  <c r="Q529" i="1"/>
  <c r="R529" i="1" s="1"/>
  <c r="S529" i="1" s="1"/>
  <c r="T529" i="1" s="1"/>
  <c r="Q521" i="1"/>
  <c r="R521" i="1" s="1"/>
  <c r="Q505" i="1"/>
  <c r="R505" i="1" s="1"/>
  <c r="S505" i="1" s="1"/>
  <c r="Q489" i="1"/>
  <c r="R489" i="1" s="1"/>
  <c r="Q481" i="1"/>
  <c r="R481" i="1" s="1"/>
  <c r="Q473" i="1"/>
  <c r="Q465" i="1"/>
  <c r="R465" i="1" s="1"/>
  <c r="Q457" i="1"/>
  <c r="R457" i="1" s="1"/>
  <c r="Q449" i="1"/>
  <c r="Q441" i="1"/>
  <c r="R441" i="1" s="1"/>
  <c r="Q433" i="1"/>
  <c r="R433" i="1" s="1"/>
  <c r="S433" i="1" s="1"/>
  <c r="Q425" i="1"/>
  <c r="R425" i="1" s="1"/>
  <c r="Q417" i="1"/>
  <c r="R417" i="1" s="1"/>
  <c r="Q409" i="1"/>
  <c r="R409" i="1" s="1"/>
  <c r="Q393" i="1"/>
  <c r="R393" i="1" s="1"/>
  <c r="S393" i="1" s="1"/>
  <c r="Q385" i="1"/>
  <c r="R385" i="1" s="1"/>
  <c r="S385" i="1" s="1"/>
  <c r="T385" i="1" s="1"/>
  <c r="Q369" i="1"/>
  <c r="R369" i="1" s="1"/>
  <c r="S369" i="1" s="1"/>
  <c r="T369" i="1" s="1"/>
  <c r="U369" i="1" s="1"/>
  <c r="V369" i="1" s="1"/>
  <c r="Q353" i="1"/>
  <c r="R353" i="1" s="1"/>
  <c r="Q345" i="1"/>
  <c r="R345" i="1" s="1"/>
  <c r="S345" i="1" s="1"/>
  <c r="Q329" i="1"/>
  <c r="Q313" i="1"/>
  <c r="R313" i="1" s="1"/>
  <c r="Q305" i="1"/>
  <c r="R305" i="1" s="1"/>
  <c r="Q297" i="1"/>
  <c r="R297" i="1" s="1"/>
  <c r="S297" i="1" s="1"/>
  <c r="Q289" i="1"/>
  <c r="R289" i="1" s="1"/>
  <c r="Q281" i="1"/>
  <c r="R281" i="1" s="1"/>
  <c r="S281" i="1" s="1"/>
  <c r="Q273" i="1"/>
  <c r="R273" i="1" s="1"/>
  <c r="Q257" i="1"/>
  <c r="R257" i="1" s="1"/>
  <c r="S257" i="1" s="1"/>
  <c r="Q233" i="1"/>
  <c r="R233" i="1" s="1"/>
  <c r="Q816" i="1"/>
  <c r="Q784" i="1"/>
  <c r="Q776" i="1"/>
  <c r="R776" i="1" s="1"/>
  <c r="S776" i="1" s="1"/>
  <c r="T776" i="1" s="1"/>
  <c r="Q768" i="1"/>
  <c r="R768" i="1" s="1"/>
  <c r="S768" i="1" s="1"/>
  <c r="T768" i="1" s="1"/>
  <c r="U768" i="1" s="1"/>
  <c r="V768" i="1" s="1"/>
  <c r="Q760" i="1"/>
  <c r="R760" i="1" s="1"/>
  <c r="Q752" i="1"/>
  <c r="R752" i="1" s="1"/>
  <c r="S752" i="1" s="1"/>
  <c r="T752" i="1" s="1"/>
  <c r="Q744" i="1"/>
  <c r="R744" i="1" s="1"/>
  <c r="Q736" i="1"/>
  <c r="Q728" i="1"/>
  <c r="Q720" i="1"/>
  <c r="R720" i="1" s="1"/>
  <c r="S720" i="1" s="1"/>
  <c r="Q712" i="1"/>
  <c r="R712" i="1" s="1"/>
  <c r="S712" i="1" s="1"/>
  <c r="T712" i="1" s="1"/>
  <c r="Q704" i="1"/>
  <c r="R704" i="1" s="1"/>
  <c r="Q696" i="1"/>
  <c r="R696" i="1" s="1"/>
  <c r="Q680" i="1"/>
  <c r="R680" i="1" s="1"/>
  <c r="Q664" i="1"/>
  <c r="R664" i="1" s="1"/>
  <c r="S664" i="1" s="1"/>
  <c r="Q648" i="1"/>
  <c r="Q640" i="1"/>
  <c r="Q608" i="1"/>
  <c r="Q600" i="1"/>
  <c r="R600" i="1" s="1"/>
  <c r="S600" i="1" s="1"/>
  <c r="Q592" i="1"/>
  <c r="R592" i="1" s="1"/>
  <c r="S592" i="1" s="1"/>
  <c r="Q584" i="1"/>
  <c r="R584" i="1" s="1"/>
  <c r="Q576" i="1"/>
  <c r="R576" i="1" s="1"/>
  <c r="S576" i="1" s="1"/>
  <c r="Q568" i="1"/>
  <c r="R568" i="1" s="1"/>
  <c r="Q560" i="1"/>
  <c r="R560" i="1" s="1"/>
  <c r="Q552" i="1"/>
  <c r="Q536" i="1"/>
  <c r="Q528" i="1"/>
  <c r="R528" i="1" s="1"/>
  <c r="S528" i="1" s="1"/>
  <c r="T528" i="1" s="1"/>
  <c r="U528" i="1" s="1"/>
  <c r="V528" i="1" s="1"/>
  <c r="Q520" i="1"/>
  <c r="R520" i="1" s="1"/>
  <c r="S520" i="1" s="1"/>
  <c r="T520" i="1" s="1"/>
  <c r="U520" i="1" s="1"/>
  <c r="V520" i="1" s="1"/>
  <c r="Q512" i="1"/>
  <c r="R512" i="1" s="1"/>
  <c r="Q504" i="1"/>
  <c r="R504" i="1" s="1"/>
  <c r="Q496" i="1"/>
  <c r="R496" i="1" s="1"/>
  <c r="Q488" i="1"/>
  <c r="R488" i="1" s="1"/>
  <c r="Q480" i="1"/>
  <c r="R480" i="1" s="1"/>
  <c r="S480" i="1" s="1"/>
  <c r="Q472" i="1"/>
  <c r="R472" i="1" s="1"/>
  <c r="S472" i="1" s="1"/>
  <c r="Q464" i="1"/>
  <c r="R464" i="1" s="1"/>
  <c r="Q456" i="1"/>
  <c r="R456" i="1" s="1"/>
  <c r="S456" i="1" s="1"/>
  <c r="Q448" i="1"/>
  <c r="Q440" i="1"/>
  <c r="R440" i="1" s="1"/>
  <c r="S440" i="1" s="1"/>
  <c r="Q432" i="1"/>
  <c r="R432" i="1" s="1"/>
  <c r="S432" i="1" s="1"/>
  <c r="T432" i="1" s="1"/>
  <c r="Q424" i="1"/>
  <c r="R424" i="1" s="1"/>
  <c r="Q416" i="1"/>
  <c r="R416" i="1" s="1"/>
  <c r="S416" i="1" s="1"/>
  <c r="T416" i="1" s="1"/>
  <c r="Q408" i="1"/>
  <c r="Q392" i="1"/>
  <c r="R392" i="1" s="1"/>
  <c r="S392" i="1" s="1"/>
  <c r="Q384" i="1"/>
  <c r="R384" i="1" s="1"/>
  <c r="S384" i="1" s="1"/>
  <c r="Q376" i="1"/>
  <c r="R376" i="1" s="1"/>
  <c r="S376" i="1" s="1"/>
  <c r="Q368" i="1"/>
  <c r="R368" i="1" s="1"/>
  <c r="Q360" i="1"/>
  <c r="R360" i="1" s="1"/>
  <c r="Q352" i="1"/>
  <c r="Q344" i="1"/>
  <c r="R344" i="1" s="1"/>
  <c r="Q336" i="1"/>
  <c r="R336" i="1" s="1"/>
  <c r="S336" i="1" s="1"/>
  <c r="Q328" i="1"/>
  <c r="R328" i="1" s="1"/>
  <c r="Q320" i="1"/>
  <c r="R320" i="1" s="1"/>
  <c r="S320" i="1" s="1"/>
  <c r="Q312" i="1"/>
  <c r="R312" i="1" s="1"/>
  <c r="S312" i="1" s="1"/>
  <c r="Q296" i="1"/>
  <c r="R296" i="1" s="1"/>
  <c r="S296" i="1" s="1"/>
  <c r="Q272" i="1"/>
  <c r="R272" i="1" s="1"/>
  <c r="Q264" i="1"/>
  <c r="R264" i="1" s="1"/>
  <c r="Q256" i="1"/>
  <c r="R256" i="1" s="1"/>
  <c r="S256" i="1" s="1"/>
  <c r="Q232" i="1"/>
  <c r="R232" i="1" s="1"/>
  <c r="S232" i="1" s="1"/>
  <c r="Q895" i="1"/>
  <c r="R895" i="1" s="1"/>
  <c r="S895" i="1" s="1"/>
  <c r="Q887" i="1"/>
  <c r="R887" i="1" s="1"/>
  <c r="S887" i="1" s="1"/>
  <c r="Q879" i="1"/>
  <c r="R879" i="1" s="1"/>
  <c r="Q863" i="1"/>
  <c r="R863" i="1" s="1"/>
  <c r="Q847" i="1"/>
  <c r="R847" i="1" s="1"/>
  <c r="S847" i="1" s="1"/>
  <c r="Q839" i="1"/>
  <c r="R839" i="1" s="1"/>
  <c r="Q831" i="1"/>
  <c r="R831" i="1" s="1"/>
  <c r="S831" i="1" s="1"/>
  <c r="Q823" i="1"/>
  <c r="Q815" i="1"/>
  <c r="R815" i="1" s="1"/>
  <c r="Q807" i="1"/>
  <c r="R807" i="1" s="1"/>
  <c r="S807" i="1" s="1"/>
  <c r="T807" i="1" s="1"/>
  <c r="U807" i="1" s="1"/>
  <c r="V807" i="1" s="1"/>
  <c r="Q791" i="1"/>
  <c r="R791" i="1" s="1"/>
  <c r="Q783" i="1"/>
  <c r="R783" i="1" s="1"/>
  <c r="S783" i="1" s="1"/>
  <c r="Q759" i="1"/>
  <c r="R759" i="1" s="1"/>
  <c r="Q751" i="1"/>
  <c r="R751" i="1" s="1"/>
  <c r="S751" i="1" s="1"/>
  <c r="Q743" i="1"/>
  <c r="Q735" i="1"/>
  <c r="R735" i="1" s="1"/>
  <c r="S735" i="1" s="1"/>
  <c r="Q711" i="1"/>
  <c r="R711" i="1" s="1"/>
  <c r="S711" i="1" s="1"/>
  <c r="T711" i="1" s="1"/>
  <c r="U711" i="1" s="1"/>
  <c r="Q703" i="1"/>
  <c r="R703" i="1" s="1"/>
  <c r="Q695" i="1"/>
  <c r="R695" i="1" s="1"/>
  <c r="S695" i="1" s="1"/>
  <c r="T695" i="1" s="1"/>
  <c r="Q687" i="1"/>
  <c r="R687" i="1" s="1"/>
  <c r="S687" i="1" s="1"/>
  <c r="T687" i="1" s="1"/>
  <c r="Q679" i="1"/>
  <c r="R679" i="1" s="1"/>
  <c r="Q671" i="1"/>
  <c r="R671" i="1" s="1"/>
  <c r="S671" i="1" s="1"/>
  <c r="Q655" i="1"/>
  <c r="R655" i="1" s="1"/>
  <c r="S655" i="1" s="1"/>
  <c r="Q647" i="1"/>
  <c r="Q631" i="1"/>
  <c r="R631" i="1" s="1"/>
  <c r="S631" i="1" s="1"/>
  <c r="Q623" i="1"/>
  <c r="R623" i="1" s="1"/>
  <c r="Q615" i="1"/>
  <c r="R615" i="1" s="1"/>
  <c r="Q607" i="1"/>
  <c r="R607" i="1" s="1"/>
  <c r="S607" i="1" s="1"/>
  <c r="Q591" i="1"/>
  <c r="R591" i="1" s="1"/>
  <c r="Q583" i="1"/>
  <c r="R583" i="1" s="1"/>
  <c r="Q575" i="1"/>
  <c r="R575" i="1" s="1"/>
  <c r="S575" i="1" s="1"/>
  <c r="Q567" i="1"/>
  <c r="R567" i="1" s="1"/>
  <c r="Q551" i="1"/>
  <c r="R551" i="1" s="1"/>
  <c r="Q543" i="1"/>
  <c r="R543" i="1" s="1"/>
  <c r="Q535" i="1"/>
  <c r="R535" i="1" s="1"/>
  <c r="Q527" i="1"/>
  <c r="R527" i="1" s="1"/>
  <c r="S527" i="1" s="1"/>
  <c r="Q519" i="1"/>
  <c r="R519" i="1" s="1"/>
  <c r="Q511" i="1"/>
  <c r="R511" i="1" s="1"/>
  <c r="Q503" i="1"/>
  <c r="R503" i="1" s="1"/>
  <c r="S503" i="1" s="1"/>
  <c r="Q487" i="1"/>
  <c r="Q479" i="1"/>
  <c r="R479" i="1" s="1"/>
  <c r="S479" i="1" s="1"/>
  <c r="Q471" i="1"/>
  <c r="R471" i="1" s="1"/>
  <c r="Q447" i="1"/>
  <c r="R447" i="1" s="1"/>
  <c r="S447" i="1" s="1"/>
  <c r="Q431" i="1"/>
  <c r="R431" i="1" s="1"/>
  <c r="S431" i="1" s="1"/>
  <c r="T431" i="1" s="1"/>
  <c r="Q423" i="1"/>
  <c r="R423" i="1" s="1"/>
  <c r="S423" i="1" s="1"/>
  <c r="Q415" i="1"/>
  <c r="Q399" i="1"/>
  <c r="Q391" i="1"/>
  <c r="R391" i="1" s="1"/>
  <c r="Q383" i="1"/>
  <c r="R383" i="1" s="1"/>
  <c r="S383" i="1" s="1"/>
  <c r="T383" i="1" s="1"/>
  <c r="Q375" i="1"/>
  <c r="R375" i="1" s="1"/>
  <c r="S375" i="1" s="1"/>
  <c r="Q367" i="1"/>
  <c r="R367" i="1" s="1"/>
  <c r="S367" i="1" s="1"/>
  <c r="Q351" i="1"/>
  <c r="R351" i="1" s="1"/>
  <c r="Q343" i="1"/>
  <c r="R343" i="1" s="1"/>
  <c r="S343" i="1" s="1"/>
  <c r="Q335" i="1"/>
  <c r="R335" i="1" s="1"/>
  <c r="S335" i="1" s="1"/>
  <c r="T335" i="1" s="1"/>
  <c r="Q327" i="1"/>
  <c r="R327" i="1" s="1"/>
  <c r="Q319" i="1"/>
  <c r="R319" i="1" s="1"/>
  <c r="S319" i="1" s="1"/>
  <c r="Q303" i="1"/>
  <c r="R303" i="1" s="1"/>
  <c r="S303" i="1" s="1"/>
  <c r="T303" i="1" s="1"/>
  <c r="Q295" i="1"/>
  <c r="R295" i="1" s="1"/>
  <c r="Q287" i="1"/>
  <c r="R287" i="1" s="1"/>
  <c r="Q279" i="1"/>
  <c r="R279" i="1" s="1"/>
  <c r="S279" i="1" s="1"/>
  <c r="Q263" i="1"/>
  <c r="R263" i="1" s="1"/>
  <c r="S263" i="1" s="1"/>
  <c r="Q255" i="1"/>
  <c r="R255" i="1" s="1"/>
  <c r="Q247" i="1"/>
  <c r="R247" i="1" s="1"/>
  <c r="S247" i="1" s="1"/>
  <c r="Q1070" i="1"/>
  <c r="R1070" i="1" s="1"/>
  <c r="S1070" i="1" s="1"/>
  <c r="Q1038" i="1"/>
  <c r="R1038" i="1" s="1"/>
  <c r="Q1022" i="1"/>
  <c r="R1022" i="1" s="1"/>
  <c r="S1022" i="1" s="1"/>
  <c r="T1022" i="1" s="1"/>
  <c r="U1022" i="1" s="1"/>
  <c r="V1022" i="1" s="1"/>
  <c r="Q997" i="1"/>
  <c r="R997" i="1" s="1"/>
  <c r="Q989" i="1"/>
  <c r="R989" i="1" s="1"/>
  <c r="S989" i="1" s="1"/>
  <c r="Q949" i="1"/>
  <c r="R949" i="1" s="1"/>
  <c r="S949" i="1" s="1"/>
  <c r="Q941" i="1"/>
  <c r="R941" i="1" s="1"/>
  <c r="Q933" i="1"/>
  <c r="AR909" i="1"/>
  <c r="AS909" i="1" s="1"/>
  <c r="Q901" i="1"/>
  <c r="R901" i="1" s="1"/>
  <c r="Q885" i="1"/>
  <c r="R885" i="1" s="1"/>
  <c r="S885" i="1" s="1"/>
  <c r="T885" i="1" s="1"/>
  <c r="Q877" i="1"/>
  <c r="R877" i="1" s="1"/>
  <c r="S877" i="1" s="1"/>
  <c r="Q869" i="1"/>
  <c r="R869" i="1" s="1"/>
  <c r="S869" i="1" s="1"/>
  <c r="Q861" i="1"/>
  <c r="R861" i="1" s="1"/>
  <c r="S861" i="1" s="1"/>
  <c r="Q853" i="1"/>
  <c r="Q845" i="1"/>
  <c r="R845" i="1" s="1"/>
  <c r="Q837" i="1"/>
  <c r="R837" i="1" s="1"/>
  <c r="Q829" i="1"/>
  <c r="R829" i="1" s="1"/>
  <c r="Q773" i="1"/>
  <c r="R773" i="1" s="1"/>
  <c r="S773" i="1" s="1"/>
  <c r="Q765" i="1"/>
  <c r="R765" i="1" s="1"/>
  <c r="Q757" i="1"/>
  <c r="R757" i="1" s="1"/>
  <c r="Q749" i="1"/>
  <c r="R749" i="1" s="1"/>
  <c r="S749" i="1" s="1"/>
  <c r="T749" i="1" s="1"/>
  <c r="Q741" i="1"/>
  <c r="R741" i="1" s="1"/>
  <c r="S741" i="1" s="1"/>
  <c r="T741" i="1" s="1"/>
  <c r="U741" i="1" s="1"/>
  <c r="V741" i="1" s="1"/>
  <c r="Q733" i="1"/>
  <c r="R733" i="1" s="1"/>
  <c r="Q725" i="1"/>
  <c r="R725" i="1" s="1"/>
  <c r="Q717" i="1"/>
  <c r="R717" i="1" s="1"/>
  <c r="Q709" i="1"/>
  <c r="R709" i="1" s="1"/>
  <c r="Q701" i="1"/>
  <c r="R701" i="1" s="1"/>
  <c r="S701" i="1" s="1"/>
  <c r="T701" i="1" s="1"/>
  <c r="U701" i="1" s="1"/>
  <c r="V701" i="1" s="1"/>
  <c r="Q693" i="1"/>
  <c r="R693" i="1" s="1"/>
  <c r="Q677" i="1"/>
  <c r="R677" i="1" s="1"/>
  <c r="S677" i="1" s="1"/>
  <c r="T677" i="1" s="1"/>
  <c r="Q669" i="1"/>
  <c r="R669" i="1" s="1"/>
  <c r="Q661" i="1"/>
  <c r="R661" i="1" s="1"/>
  <c r="Q653" i="1"/>
  <c r="R653" i="1" s="1"/>
  <c r="S653" i="1" s="1"/>
  <c r="Q645" i="1"/>
  <c r="R645" i="1" s="1"/>
  <c r="Q637" i="1"/>
  <c r="R637" i="1" s="1"/>
  <c r="S637" i="1" s="1"/>
  <c r="T637" i="1" s="1"/>
  <c r="Q629" i="1"/>
  <c r="R629" i="1" s="1"/>
  <c r="S629" i="1" s="1"/>
  <c r="T629" i="1" s="1"/>
  <c r="Q621" i="1"/>
  <c r="R621" i="1" s="1"/>
  <c r="Q613" i="1"/>
  <c r="R613" i="1" s="1"/>
  <c r="Q605" i="1"/>
  <c r="R605" i="1" s="1"/>
  <c r="Q597" i="1"/>
  <c r="R597" i="1" s="1"/>
  <c r="Q589" i="1"/>
  <c r="R589" i="1" s="1"/>
  <c r="S589" i="1" s="1"/>
  <c r="Q573" i="1"/>
  <c r="R573" i="1" s="1"/>
  <c r="S573" i="1" s="1"/>
  <c r="Q557" i="1"/>
  <c r="R557" i="1" s="1"/>
  <c r="Q549" i="1"/>
  <c r="R549" i="1" s="1"/>
  <c r="Q533" i="1"/>
  <c r="R533" i="1" s="1"/>
  <c r="S533" i="1" s="1"/>
  <c r="Q525" i="1"/>
  <c r="R525" i="1" s="1"/>
  <c r="S525" i="1" s="1"/>
  <c r="Q517" i="1"/>
  <c r="R517" i="1" s="1"/>
  <c r="Q509" i="1"/>
  <c r="R509" i="1" s="1"/>
  <c r="S509" i="1" s="1"/>
  <c r="Q501" i="1"/>
  <c r="R501" i="1" s="1"/>
  <c r="Q485" i="1"/>
  <c r="R485" i="1" s="1"/>
  <c r="S485" i="1" s="1"/>
  <c r="T485" i="1" s="1"/>
  <c r="Q477" i="1"/>
  <c r="R477" i="1" s="1"/>
  <c r="Q469" i="1"/>
  <c r="R469" i="1" s="1"/>
  <c r="S469" i="1" s="1"/>
  <c r="Q445" i="1"/>
  <c r="R445" i="1" s="1"/>
  <c r="Q437" i="1"/>
  <c r="R437" i="1" s="1"/>
  <c r="S437" i="1" s="1"/>
  <c r="Q429" i="1"/>
  <c r="R429" i="1" s="1"/>
  <c r="Q421" i="1"/>
  <c r="R421" i="1" s="1"/>
  <c r="Q413" i="1"/>
  <c r="Q405" i="1"/>
  <c r="R405" i="1" s="1"/>
  <c r="S405" i="1" s="1"/>
  <c r="Q389" i="1"/>
  <c r="R389" i="1" s="1"/>
  <c r="S389" i="1" s="1"/>
  <c r="T389" i="1" s="1"/>
  <c r="Q373" i="1"/>
  <c r="R373" i="1" s="1"/>
  <c r="S373" i="1" s="1"/>
  <c r="Q365" i="1"/>
  <c r="R365" i="1" s="1"/>
  <c r="S365" i="1" s="1"/>
  <c r="T365" i="1" s="1"/>
  <c r="U365" i="1" s="1"/>
  <c r="V365" i="1" s="1"/>
  <c r="Q357" i="1"/>
  <c r="R357" i="1" s="1"/>
  <c r="S357" i="1" s="1"/>
  <c r="T357" i="1" s="1"/>
  <c r="Q325" i="1"/>
  <c r="R325" i="1" s="1"/>
  <c r="S325" i="1" s="1"/>
  <c r="T325" i="1" s="1"/>
  <c r="U325" i="1" s="1"/>
  <c r="V325" i="1" s="1"/>
  <c r="Q317" i="1"/>
  <c r="R317" i="1" s="1"/>
  <c r="Q309" i="1"/>
  <c r="R309" i="1" s="1"/>
  <c r="S309" i="1" s="1"/>
  <c r="Q293" i="1"/>
  <c r="R293" i="1" s="1"/>
  <c r="S293" i="1" s="1"/>
  <c r="Q285" i="1"/>
  <c r="R285" i="1" s="1"/>
  <c r="Q269" i="1"/>
  <c r="R269" i="1" s="1"/>
  <c r="S269" i="1" s="1"/>
  <c r="Q261" i="1"/>
  <c r="R261" i="1" s="1"/>
  <c r="S261" i="1" s="1"/>
  <c r="T261" i="1" s="1"/>
  <c r="U261" i="1" s="1"/>
  <c r="V261" i="1" s="1"/>
  <c r="Q253" i="1"/>
  <c r="R253" i="1" s="1"/>
  <c r="S253" i="1" s="1"/>
  <c r="T253" i="1" s="1"/>
  <c r="U253" i="1" s="1"/>
  <c r="V253" i="1" s="1"/>
  <c r="Q245" i="1"/>
  <c r="Q996" i="1"/>
  <c r="Q988" i="1"/>
  <c r="R988" i="1" s="1"/>
  <c r="S988" i="1" s="1"/>
  <c r="T988" i="1" s="1"/>
  <c r="Q980" i="1"/>
  <c r="R980" i="1" s="1"/>
  <c r="Q972" i="1"/>
  <c r="R972" i="1" s="1"/>
  <c r="Q964" i="1"/>
  <c r="R964" i="1" s="1"/>
  <c r="S964" i="1" s="1"/>
  <c r="Q956" i="1"/>
  <c r="R956" i="1" s="1"/>
  <c r="Q940" i="1"/>
  <c r="R940" i="1" s="1"/>
  <c r="S940" i="1" s="1"/>
  <c r="Q932" i="1"/>
  <c r="Q924" i="1"/>
  <c r="Q900" i="1"/>
  <c r="R900" i="1" s="1"/>
  <c r="S900" i="1" s="1"/>
  <c r="Q892" i="1"/>
  <c r="R892" i="1" s="1"/>
  <c r="S892" i="1" s="1"/>
  <c r="Q876" i="1"/>
  <c r="R876" i="1" s="1"/>
  <c r="Q868" i="1"/>
  <c r="R868" i="1" s="1"/>
  <c r="S868" i="1" s="1"/>
  <c r="Q820" i="1"/>
  <c r="R820" i="1" s="1"/>
  <c r="Q804" i="1"/>
  <c r="R804" i="1" s="1"/>
  <c r="S804" i="1" s="1"/>
  <c r="Q772" i="1"/>
  <c r="Q764" i="1"/>
  <c r="R764" i="1" s="1"/>
  <c r="S764" i="1" s="1"/>
  <c r="T764" i="1" s="1"/>
  <c r="AR756" i="1"/>
  <c r="AS756" i="1" s="1"/>
  <c r="Q732" i="1"/>
  <c r="R732" i="1" s="1"/>
  <c r="S732" i="1" s="1"/>
  <c r="Q724" i="1"/>
  <c r="R724" i="1" s="1"/>
  <c r="Q716" i="1"/>
  <c r="Q708" i="1"/>
  <c r="R708" i="1" s="1"/>
  <c r="S708" i="1" s="1"/>
  <c r="Q692" i="1"/>
  <c r="R692" i="1" s="1"/>
  <c r="S692" i="1" s="1"/>
  <c r="Q644" i="1"/>
  <c r="R644" i="1" s="1"/>
  <c r="S644" i="1" s="1"/>
  <c r="Q636" i="1"/>
  <c r="R636" i="1" s="1"/>
  <c r="Q620" i="1"/>
  <c r="R620" i="1" s="1"/>
  <c r="S620" i="1" s="1"/>
  <c r="Q612" i="1"/>
  <c r="R612" i="1" s="1"/>
  <c r="Q604" i="1"/>
  <c r="R604" i="1" s="1"/>
  <c r="S604" i="1" s="1"/>
  <c r="Q596" i="1"/>
  <c r="R596" i="1" s="1"/>
  <c r="Q588" i="1"/>
  <c r="R588" i="1" s="1"/>
  <c r="Q580" i="1"/>
  <c r="R580" i="1" s="1"/>
  <c r="S580" i="1" s="1"/>
  <c r="Q564" i="1"/>
  <c r="Q556" i="1"/>
  <c r="R556" i="1" s="1"/>
  <c r="S556" i="1" s="1"/>
  <c r="Q548" i="1"/>
  <c r="R548" i="1" s="1"/>
  <c r="Q540" i="1"/>
  <c r="R540" i="1" s="1"/>
  <c r="S540" i="1" s="1"/>
  <c r="Q532" i="1"/>
  <c r="R532" i="1" s="1"/>
  <c r="S532" i="1" s="1"/>
  <c r="Q524" i="1"/>
  <c r="R524" i="1" s="1"/>
  <c r="S524" i="1" s="1"/>
  <c r="Q516" i="1"/>
  <c r="R516" i="1" s="1"/>
  <c r="S516" i="1" s="1"/>
  <c r="T516" i="1" s="1"/>
  <c r="U516" i="1" s="1"/>
  <c r="V516" i="1" s="1"/>
  <c r="Q468" i="1"/>
  <c r="R468" i="1" s="1"/>
  <c r="Q460" i="1"/>
  <c r="R460" i="1" s="1"/>
  <c r="Q444" i="1"/>
  <c r="R444" i="1" s="1"/>
  <c r="S444" i="1" s="1"/>
  <c r="Q436" i="1"/>
  <c r="R436" i="1" s="1"/>
  <c r="Q420" i="1"/>
  <c r="R420" i="1" s="1"/>
  <c r="Q396" i="1"/>
  <c r="R396" i="1" s="1"/>
  <c r="Q372" i="1"/>
  <c r="R372" i="1" s="1"/>
  <c r="Q364" i="1"/>
  <c r="R364" i="1" s="1"/>
  <c r="S364" i="1" s="1"/>
  <c r="T364" i="1" s="1"/>
  <c r="U364" i="1" s="1"/>
  <c r="V364" i="1" s="1"/>
  <c r="Q356" i="1"/>
  <c r="R356" i="1" s="1"/>
  <c r="Q348" i="1"/>
  <c r="R348" i="1" s="1"/>
  <c r="S348" i="1" s="1"/>
  <c r="Q340" i="1"/>
  <c r="R340" i="1" s="1"/>
  <c r="Q332" i="1"/>
  <c r="R332" i="1" s="1"/>
  <c r="Q324" i="1"/>
  <c r="R324" i="1" s="1"/>
  <c r="S324" i="1" s="1"/>
  <c r="Q316" i="1"/>
  <c r="R316" i="1" s="1"/>
  <c r="S316" i="1" s="1"/>
  <c r="Q308" i="1"/>
  <c r="R308" i="1" s="1"/>
  <c r="S308" i="1" s="1"/>
  <c r="T308" i="1" s="1"/>
  <c r="Q300" i="1"/>
  <c r="R300" i="1" s="1"/>
  <c r="Q292" i="1"/>
  <c r="R292" i="1" s="1"/>
  <c r="S292" i="1" s="1"/>
  <c r="Q284" i="1"/>
  <c r="Q268" i="1"/>
  <c r="R268" i="1" s="1"/>
  <c r="S268" i="1" s="1"/>
  <c r="Q260" i="1"/>
  <c r="R260" i="1" s="1"/>
  <c r="S260" i="1" s="1"/>
  <c r="Q252" i="1"/>
  <c r="R252" i="1" s="1"/>
  <c r="S252" i="1" s="1"/>
  <c r="Q244" i="1"/>
  <c r="R244" i="1" s="1"/>
  <c r="Q236" i="1"/>
  <c r="R236" i="1" s="1"/>
  <c r="S236" i="1" s="1"/>
  <c r="Q228" i="1"/>
  <c r="R228" i="1" s="1"/>
  <c r="S228" i="1" s="1"/>
  <c r="Q1067" i="1"/>
  <c r="R1067" i="1" s="1"/>
  <c r="Q1059" i="1"/>
  <c r="Q1051" i="1"/>
  <c r="R1051" i="1" s="1"/>
  <c r="S1051" i="1" s="1"/>
  <c r="Q1043" i="1"/>
  <c r="R1043" i="1" s="1"/>
  <c r="Q1035" i="1"/>
  <c r="R1035" i="1" s="1"/>
  <c r="S1035" i="1" s="1"/>
  <c r="Q1019" i="1"/>
  <c r="R1019" i="1" s="1"/>
  <c r="S1019" i="1" s="1"/>
  <c r="T1019" i="1" s="1"/>
  <c r="Q1011" i="1"/>
  <c r="R1011" i="1" s="1"/>
  <c r="Q1003" i="1"/>
  <c r="R1003" i="1" s="1"/>
  <c r="S1003" i="1" s="1"/>
  <c r="Q995" i="1"/>
  <c r="R995" i="1" s="1"/>
  <c r="Q987" i="1"/>
  <c r="R987" i="1" s="1"/>
  <c r="Q979" i="1"/>
  <c r="R979" i="1" s="1"/>
  <c r="Q971" i="1"/>
  <c r="R971" i="1" s="1"/>
  <c r="Q963" i="1"/>
  <c r="R963" i="1" s="1"/>
  <c r="S963" i="1" s="1"/>
  <c r="Q955" i="1"/>
  <c r="R955" i="1" s="1"/>
  <c r="S955" i="1" s="1"/>
  <c r="Q947" i="1"/>
  <c r="R947" i="1" s="1"/>
  <c r="S947" i="1" s="1"/>
  <c r="Q939" i="1"/>
  <c r="R939" i="1" s="1"/>
  <c r="S939" i="1" s="1"/>
  <c r="T939" i="1" s="1"/>
  <c r="Q923" i="1"/>
  <c r="R923" i="1" s="1"/>
  <c r="S923" i="1" s="1"/>
  <c r="Q915" i="1"/>
  <c r="Q899" i="1"/>
  <c r="R899" i="1" s="1"/>
  <c r="Q891" i="1"/>
  <c r="R891" i="1" s="1"/>
  <c r="Q883" i="1"/>
  <c r="R883" i="1" s="1"/>
  <c r="Q875" i="1"/>
  <c r="R875" i="1" s="1"/>
  <c r="S875" i="1" s="1"/>
  <c r="Q867" i="1"/>
  <c r="Q859" i="1"/>
  <c r="R859" i="1" s="1"/>
  <c r="Q851" i="1"/>
  <c r="R851" i="1" s="1"/>
  <c r="S851" i="1" s="1"/>
  <c r="Q843" i="1"/>
  <c r="Q835" i="1"/>
  <c r="R835" i="1" s="1"/>
  <c r="S835" i="1" s="1"/>
  <c r="Q827" i="1"/>
  <c r="Q819" i="1"/>
  <c r="R819" i="1" s="1"/>
  <c r="Q811" i="1"/>
  <c r="R811" i="1" s="1"/>
  <c r="Q803" i="1"/>
  <c r="Q795" i="1"/>
  <c r="R795" i="1" s="1"/>
  <c r="Q787" i="1"/>
  <c r="R787" i="1" s="1"/>
  <c r="S787" i="1" s="1"/>
  <c r="Q779" i="1"/>
  <c r="R779" i="1" s="1"/>
  <c r="Q763" i="1"/>
  <c r="R763" i="1" s="1"/>
  <c r="S763" i="1" s="1"/>
  <c r="T763" i="1" s="1"/>
  <c r="U763" i="1" s="1"/>
  <c r="V763" i="1" s="1"/>
  <c r="Q755" i="1"/>
  <c r="R755" i="1" s="1"/>
  <c r="S755" i="1" s="1"/>
  <c r="Q739" i="1"/>
  <c r="R739" i="1" s="1"/>
  <c r="Q731" i="1"/>
  <c r="R731" i="1" s="1"/>
  <c r="Q715" i="1"/>
  <c r="R715" i="1" s="1"/>
  <c r="Q707" i="1"/>
  <c r="R707" i="1" s="1"/>
  <c r="Q699" i="1"/>
  <c r="R699" i="1" s="1"/>
  <c r="Q691" i="1"/>
  <c r="R691" i="1" s="1"/>
  <c r="Q683" i="1"/>
  <c r="R683" i="1" s="1"/>
  <c r="Q667" i="1"/>
  <c r="R667" i="1" s="1"/>
  <c r="Q659" i="1"/>
  <c r="R659" i="1" s="1"/>
  <c r="S659" i="1" s="1"/>
  <c r="Q651" i="1"/>
  <c r="R651" i="1" s="1"/>
  <c r="S651" i="1" s="1"/>
  <c r="T651" i="1" s="1"/>
  <c r="U651" i="1" s="1"/>
  <c r="V651" i="1" s="1"/>
  <c r="Q635" i="1"/>
  <c r="R635" i="1" s="1"/>
  <c r="Q627" i="1"/>
  <c r="R627" i="1" s="1"/>
  <c r="Q619" i="1"/>
  <c r="R619" i="1" s="1"/>
  <c r="S619" i="1" s="1"/>
  <c r="T619" i="1" s="1"/>
  <c r="Q611" i="1"/>
  <c r="R611" i="1" s="1"/>
  <c r="S611" i="1" s="1"/>
  <c r="Q595" i="1"/>
  <c r="R595" i="1" s="1"/>
  <c r="S595" i="1" s="1"/>
  <c r="T595" i="1" s="1"/>
  <c r="Q587" i="1"/>
  <c r="R587" i="1" s="1"/>
  <c r="Q571" i="1"/>
  <c r="R571" i="1" s="1"/>
  <c r="S571" i="1" s="1"/>
  <c r="Q563" i="1"/>
  <c r="R563" i="1" s="1"/>
  <c r="Q555" i="1"/>
  <c r="R555" i="1" s="1"/>
  <c r="Q547" i="1"/>
  <c r="R547" i="1" s="1"/>
  <c r="S547" i="1" s="1"/>
  <c r="Q539" i="1"/>
  <c r="R539" i="1" s="1"/>
  <c r="Q531" i="1"/>
  <c r="R531" i="1" s="1"/>
  <c r="Q523" i="1"/>
  <c r="R523" i="1" s="1"/>
  <c r="S523" i="1" s="1"/>
  <c r="Q515" i="1"/>
  <c r="R515" i="1" s="1"/>
  <c r="S515" i="1" s="1"/>
  <c r="Q507" i="1"/>
  <c r="R507" i="1" s="1"/>
  <c r="Q499" i="1"/>
  <c r="R499" i="1" s="1"/>
  <c r="S499" i="1" s="1"/>
  <c r="Q491" i="1"/>
  <c r="R491" i="1" s="1"/>
  <c r="Q475" i="1"/>
  <c r="R475" i="1" s="1"/>
  <c r="S475" i="1" s="1"/>
  <c r="Q467" i="1"/>
  <c r="R467" i="1" s="1"/>
  <c r="Q451" i="1"/>
  <c r="R451" i="1" s="1"/>
  <c r="S451" i="1" s="1"/>
  <c r="Q443" i="1"/>
  <c r="Q435" i="1"/>
  <c r="R435" i="1" s="1"/>
  <c r="Q427" i="1"/>
  <c r="R427" i="1" s="1"/>
  <c r="S427" i="1" s="1"/>
  <c r="Q411" i="1"/>
  <c r="R411" i="1" s="1"/>
  <c r="S411" i="1" s="1"/>
  <c r="Q403" i="1"/>
  <c r="R403" i="1" s="1"/>
  <c r="S403" i="1" s="1"/>
  <c r="Q395" i="1"/>
  <c r="R395" i="1" s="1"/>
  <c r="S395" i="1" s="1"/>
  <c r="T395" i="1" s="1"/>
  <c r="Q387" i="1"/>
  <c r="R387" i="1" s="1"/>
  <c r="S387" i="1" s="1"/>
  <c r="Q371" i="1"/>
  <c r="R371" i="1" s="1"/>
  <c r="Q363" i="1"/>
  <c r="R363" i="1" s="1"/>
  <c r="Q355" i="1"/>
  <c r="R355" i="1" s="1"/>
  <c r="S355" i="1" s="1"/>
  <c r="Q347" i="1"/>
  <c r="R347" i="1" s="1"/>
  <c r="Q339" i="1"/>
  <c r="R339" i="1" s="1"/>
  <c r="S339" i="1" s="1"/>
  <c r="Q331" i="1"/>
  <c r="R331" i="1" s="1"/>
  <c r="S331" i="1" s="1"/>
  <c r="Q323" i="1"/>
  <c r="R323" i="1" s="1"/>
  <c r="Q307" i="1"/>
  <c r="R307" i="1" s="1"/>
  <c r="Q299" i="1"/>
  <c r="R299" i="1" s="1"/>
  <c r="S299" i="1" s="1"/>
  <c r="Q291" i="1"/>
  <c r="R291" i="1" s="1"/>
  <c r="Q283" i="1"/>
  <c r="R283" i="1" s="1"/>
  <c r="S283" i="1" s="1"/>
  <c r="Q275" i="1"/>
  <c r="R275" i="1" s="1"/>
  <c r="S275" i="1" s="1"/>
  <c r="Q259" i="1"/>
  <c r="R259" i="1" s="1"/>
  <c r="S259" i="1" s="1"/>
  <c r="Q251" i="1"/>
  <c r="R251" i="1" s="1"/>
  <c r="S251" i="1" s="1"/>
  <c r="AP227" i="1"/>
  <c r="AQ227" i="1" s="1"/>
  <c r="V1935" i="1"/>
  <c r="W1935" i="1" s="1"/>
  <c r="V854" i="1"/>
  <c r="W854" i="1" s="1"/>
  <c r="X854" i="1" s="1"/>
  <c r="Y854" i="1" s="1"/>
  <c r="Z854" i="1" s="1"/>
  <c r="AA854" i="1" s="1"/>
  <c r="V1859" i="1"/>
  <c r="W1859" i="1" s="1"/>
  <c r="Q349" i="1"/>
  <c r="Q1424" i="1"/>
  <c r="R1424" i="1" s="1"/>
  <c r="S1424" i="1" s="1"/>
  <c r="Q1233" i="1"/>
  <c r="R1233" i="1" s="1"/>
  <c r="S1233" i="1" s="1"/>
  <c r="T1233" i="1" s="1"/>
  <c r="AR1449" i="1"/>
  <c r="AS1449" i="1" s="1"/>
  <c r="Q809" i="1"/>
  <c r="R809" i="1" s="1"/>
  <c r="S809" i="1" s="1"/>
  <c r="T809" i="1" s="1"/>
  <c r="AR1463" i="1"/>
  <c r="AS1463" i="1" s="1"/>
  <c r="Q1623" i="1"/>
  <c r="R1623" i="1" s="1"/>
  <c r="S1623" i="1" s="1"/>
  <c r="Q792" i="1"/>
  <c r="R792" i="1" s="1"/>
  <c r="AR1053" i="1"/>
  <c r="AS1053" i="1" s="1"/>
  <c r="Q1761" i="1"/>
  <c r="Q1319" i="1"/>
  <c r="R1319" i="1" s="1"/>
  <c r="S1319" i="1" s="1"/>
  <c r="Q1699" i="1"/>
  <c r="R1699" i="1" s="1"/>
  <c r="S1699" i="1" s="1"/>
  <c r="Q1266" i="1"/>
  <c r="R1266" i="1" s="1"/>
  <c r="S1266" i="1" s="1"/>
  <c r="AR1458" i="1"/>
  <c r="AS1458" i="1" s="1"/>
  <c r="AR904" i="1"/>
  <c r="AS904" i="1" s="1"/>
  <c r="AR1364" i="1"/>
  <c r="AS1364" i="1" s="1"/>
  <c r="Q1416" i="1"/>
  <c r="R1416" i="1" s="1"/>
  <c r="S1416" i="1" s="1"/>
  <c r="T1416" i="1" s="1"/>
  <c r="Q1411" i="1"/>
  <c r="R1411" i="1" s="1"/>
  <c r="S1411" i="1" s="1"/>
  <c r="T1411" i="1" s="1"/>
  <c r="Q9" i="1"/>
  <c r="R9" i="1" s="1"/>
  <c r="S9" i="1" s="1"/>
  <c r="T9" i="1" s="1"/>
  <c r="U9" i="1" s="1"/>
  <c r="AR1106" i="1"/>
  <c r="AS1106" i="1" s="1"/>
  <c r="Q1770" i="1"/>
  <c r="R1770" i="1" s="1"/>
  <c r="S1770" i="1" s="1"/>
  <c r="Q797" i="1"/>
  <c r="R797" i="1" s="1"/>
  <c r="S797" i="1" s="1"/>
  <c r="Q1251" i="1"/>
  <c r="R1251" i="1" s="1"/>
  <c r="S1251" i="1" s="1"/>
  <c r="Q1257" i="1"/>
  <c r="R1257" i="1" s="1"/>
  <c r="S1257" i="1" s="1"/>
  <c r="AR1687" i="1"/>
  <c r="AS1687" i="1" s="1"/>
  <c r="Q1409" i="1"/>
  <c r="R1409" i="1" s="1"/>
  <c r="S1409" i="1" s="1"/>
  <c r="AR1322" i="1"/>
  <c r="AS1322" i="1" s="1"/>
  <c r="Q1307" i="1"/>
  <c r="R1307" i="1" s="1"/>
  <c r="S1307" i="1" s="1"/>
  <c r="Q846" i="1"/>
  <c r="R846" i="1" s="1"/>
  <c r="S846" i="1" s="1"/>
  <c r="Q1474" i="1"/>
  <c r="R1474" i="1" s="1"/>
  <c r="S1474" i="1" s="1"/>
  <c r="Q1448" i="1"/>
  <c r="R1448" i="1" s="1"/>
  <c r="S1448" i="1" s="1"/>
  <c r="AR902" i="1"/>
  <c r="AS902" i="1" s="1"/>
  <c r="Q855" i="1"/>
  <c r="R855" i="1" s="1"/>
  <c r="Q1357" i="1"/>
  <c r="R1357" i="1" s="1"/>
  <c r="S1357" i="1" s="1"/>
  <c r="Q1190" i="1"/>
  <c r="R1190" i="1" s="1"/>
  <c r="S1190" i="1" s="1"/>
  <c r="Q1678" i="1"/>
  <c r="R1678" i="1" s="1"/>
  <c r="S1678" i="1" s="1"/>
  <c r="AR1328" i="1"/>
  <c r="AS1328" i="1" s="1"/>
  <c r="Q1336" i="1"/>
  <c r="R1336" i="1" s="1"/>
  <c r="S1336" i="1" s="1"/>
  <c r="AR9" i="1"/>
  <c r="R1456" i="1"/>
  <c r="S1456" i="1" s="1"/>
  <c r="AR1474" i="1"/>
  <c r="AS1474" i="1" s="1"/>
  <c r="AR1680" i="1"/>
  <c r="AS1680" i="1" s="1"/>
  <c r="X1737" i="1"/>
  <c r="Y1737" i="1" s="1"/>
  <c r="S1737" i="1"/>
  <c r="T1737" i="1" s="1"/>
  <c r="Q1690" i="1"/>
  <c r="R1690" i="1" s="1"/>
  <c r="S1690" i="1" s="1"/>
  <c r="Q1680" i="1"/>
  <c r="R1680" i="1" s="1"/>
  <c r="S1680" i="1" s="1"/>
  <c r="Q1654" i="1"/>
  <c r="R1654" i="1" s="1"/>
  <c r="S1654" i="1" s="1"/>
  <c r="Q1502" i="1"/>
  <c r="R1502" i="1" s="1"/>
  <c r="S1502" i="1" s="1"/>
  <c r="Q1396" i="1"/>
  <c r="R1396" i="1" s="1"/>
  <c r="S1396" i="1" s="1"/>
  <c r="Q1198" i="1"/>
  <c r="R1198" i="1" s="1"/>
  <c r="S1198" i="1" s="1"/>
  <c r="T1198" i="1" s="1"/>
  <c r="Q1192" i="1"/>
  <c r="R1192" i="1" s="1"/>
  <c r="S1192" i="1" s="1"/>
  <c r="AR302" i="1"/>
  <c r="AS302" i="1" s="1"/>
  <c r="AR1669" i="1"/>
  <c r="AS1669" i="1" s="1"/>
  <c r="Q1853" i="1"/>
  <c r="R1853" i="1" s="1"/>
  <c r="AR987" i="1"/>
  <c r="AS987" i="1" s="1"/>
  <c r="Q643" i="1"/>
  <c r="R643" i="1" s="1"/>
  <c r="S643" i="1" s="1"/>
  <c r="T643" i="1" s="1"/>
  <c r="Q1457" i="1"/>
  <c r="R1457" i="1" s="1"/>
  <c r="S1457" i="1" s="1"/>
  <c r="Q1063" i="1"/>
  <c r="R1063" i="1" s="1"/>
  <c r="S1063" i="1" s="1"/>
  <c r="T1063" i="1" s="1"/>
  <c r="AR1596" i="1"/>
  <c r="AS1596" i="1" s="1"/>
  <c r="AR1302" i="1"/>
  <c r="AS1302" i="1" s="1"/>
  <c r="R161" i="1"/>
  <c r="S161" i="1" s="1"/>
  <c r="T161" i="1" s="1"/>
  <c r="Q641" i="1"/>
  <c r="R641" i="1" s="1"/>
  <c r="S641" i="1" s="1"/>
  <c r="Q1683" i="1"/>
  <c r="R1683" i="1" s="1"/>
  <c r="S1683" i="1" s="1"/>
  <c r="X1859" i="1"/>
  <c r="Y1859" i="1" s="1"/>
  <c r="AR1544" i="1"/>
  <c r="AS1544" i="1" s="1"/>
  <c r="Q1437" i="1"/>
  <c r="R1437" i="1" s="1"/>
  <c r="S1437" i="1" s="1"/>
  <c r="Q1393" i="1"/>
  <c r="R1393" i="1" s="1"/>
  <c r="S1393" i="1" s="1"/>
  <c r="AR1368" i="1"/>
  <c r="AS1368" i="1" s="1"/>
  <c r="Q1265" i="1"/>
  <c r="R1265" i="1" s="1"/>
  <c r="S1265" i="1" s="1"/>
  <c r="T1265" i="1" s="1"/>
  <c r="Q1119" i="1"/>
  <c r="R1119" i="1" s="1"/>
  <c r="S1119" i="1" s="1"/>
  <c r="T1119" i="1" s="1"/>
  <c r="U1119" i="1" s="1"/>
  <c r="V1119" i="1" s="1"/>
  <c r="Q1526" i="1"/>
  <c r="R1526" i="1" s="1"/>
  <c r="S1526" i="1" s="1"/>
  <c r="Q1072" i="1"/>
  <c r="R1072" i="1" s="1"/>
  <c r="S1072" i="1" s="1"/>
  <c r="AR1668" i="1"/>
  <c r="AS1668" i="1" s="1"/>
  <c r="Q1585" i="1"/>
  <c r="R1585" i="1" s="1"/>
  <c r="S1585" i="1" s="1"/>
  <c r="Q1549" i="1"/>
  <c r="R1549" i="1" s="1"/>
  <c r="S1549" i="1" s="1"/>
  <c r="AR1535" i="1"/>
  <c r="AS1535" i="1" s="1"/>
  <c r="AR1407" i="1"/>
  <c r="AS1407" i="1" s="1"/>
  <c r="AR1178" i="1"/>
  <c r="AR1085" i="1"/>
  <c r="AS1085" i="1" s="1"/>
  <c r="AR928" i="1"/>
  <c r="AS928" i="1" s="1"/>
  <c r="Q1482" i="1"/>
  <c r="R1482" i="1" s="1"/>
  <c r="S1482" i="1" s="1"/>
  <c r="Q1163" i="1"/>
  <c r="R1163" i="1" s="1"/>
  <c r="S1163" i="1" s="1"/>
  <c r="T1163" i="1" s="1"/>
  <c r="U1163" i="1" s="1"/>
  <c r="V1163" i="1" s="1"/>
  <c r="Q866" i="1"/>
  <c r="R866" i="1" s="1"/>
  <c r="S866" i="1" s="1"/>
  <c r="Q1722" i="1"/>
  <c r="R1722" i="1" s="1"/>
  <c r="S1722" i="1" s="1"/>
  <c r="T1722" i="1" s="1"/>
  <c r="U1722" i="1" s="1"/>
  <c r="AR736" i="1"/>
  <c r="AS736" i="1" s="1"/>
  <c r="Q1648" i="1"/>
  <c r="R1648" i="1" s="1"/>
  <c r="S1648" i="1" s="1"/>
  <c r="AR678" i="1"/>
  <c r="AS678" i="1" s="1"/>
  <c r="Q1673" i="1"/>
  <c r="R1673" i="1" s="1"/>
  <c r="Q1666" i="1"/>
  <c r="R1666" i="1" s="1"/>
  <c r="S1666" i="1" s="1"/>
  <c r="Q1481" i="1"/>
  <c r="R1481" i="1" s="1"/>
  <c r="S1481" i="1" s="1"/>
  <c r="Q1428" i="1"/>
  <c r="R1428" i="1" s="1"/>
  <c r="S1428" i="1" s="1"/>
  <c r="Q1380" i="1"/>
  <c r="R1380" i="1" s="1"/>
  <c r="S1380" i="1" s="1"/>
  <c r="AR1243" i="1"/>
  <c r="AS1243" i="1" s="1"/>
  <c r="Q1289" i="1"/>
  <c r="R1289" i="1" s="1"/>
  <c r="S1289" i="1" s="1"/>
  <c r="Q1270" i="1"/>
  <c r="R1270" i="1" s="1"/>
  <c r="S1270" i="1" s="1"/>
  <c r="T1270" i="1" s="1"/>
  <c r="U1270" i="1" s="1"/>
  <c r="V1270" i="1" s="1"/>
  <c r="Q1794" i="1"/>
  <c r="R1794" i="1" s="1"/>
  <c r="S1794" i="1" s="1"/>
  <c r="Q1143" i="1"/>
  <c r="R1143" i="1" s="1"/>
  <c r="S1143" i="1" s="1"/>
  <c r="Q1710" i="1"/>
  <c r="R1710" i="1" s="1"/>
  <c r="S1710" i="1" s="1"/>
  <c r="T1710" i="1" s="1"/>
  <c r="Q1189" i="1"/>
  <c r="R1189" i="1" s="1"/>
  <c r="S1189" i="1" s="1"/>
  <c r="T1189" i="1" s="1"/>
  <c r="AR888" i="1"/>
  <c r="AS888" i="1" s="1"/>
  <c r="AR1467" i="1"/>
  <c r="AS1467" i="1" s="1"/>
  <c r="Q1453" i="1"/>
  <c r="R1453" i="1" s="1"/>
  <c r="S1453" i="1" s="1"/>
  <c r="Q1820" i="1"/>
  <c r="R1820" i="1" s="1"/>
  <c r="AR1221" i="1"/>
  <c r="AS1221" i="1" s="1"/>
  <c r="Q742" i="1"/>
  <c r="R742" i="1" s="1"/>
  <c r="S742" i="1" s="1"/>
  <c r="R1478" i="1"/>
  <c r="S1478" i="1" s="1"/>
  <c r="X1999" i="1"/>
  <c r="Y1999" i="1" s="1"/>
  <c r="Z1999" i="1" s="1"/>
  <c r="AA1999" i="1" s="1"/>
  <c r="S1999" i="1"/>
  <c r="T1999" i="1" s="1"/>
  <c r="R54" i="1"/>
  <c r="S54" i="1" s="1"/>
  <c r="R225" i="1"/>
  <c r="S225" i="1" s="1"/>
  <c r="AR1683" i="1"/>
  <c r="R1847" i="1"/>
  <c r="S1847" i="1" s="1"/>
  <c r="S1964" i="1"/>
  <c r="T1964" i="1" s="1"/>
  <c r="X1964" i="1"/>
  <c r="Y1964" i="1" s="1"/>
  <c r="Z1964" i="1" s="1"/>
  <c r="AA1964" i="1" s="1"/>
  <c r="X1962" i="1"/>
  <c r="Y1962" i="1" s="1"/>
  <c r="Z1962" i="1" s="1"/>
  <c r="AA1962" i="1" s="1"/>
  <c r="S1962" i="1"/>
  <c r="T1962" i="1" s="1"/>
  <c r="AR1656" i="1"/>
  <c r="AS1656" i="1" s="1"/>
  <c r="R1593" i="1"/>
  <c r="S1593" i="1" s="1"/>
  <c r="T1593" i="1" s="1"/>
  <c r="U1593" i="1" s="1"/>
  <c r="R40" i="1"/>
  <c r="S40" i="1" s="1"/>
  <c r="R116" i="1"/>
  <c r="S116" i="1" s="1"/>
  <c r="Q1656" i="1"/>
  <c r="R1656" i="1" s="1"/>
  <c r="S1656" i="1" s="1"/>
  <c r="Q315" i="1"/>
  <c r="R315" i="1" s="1"/>
  <c r="S315" i="1" s="1"/>
  <c r="T315" i="1" s="1"/>
  <c r="Q1587" i="1"/>
  <c r="R1587" i="1" s="1"/>
  <c r="S1587" i="1" s="1"/>
  <c r="Q1508" i="1"/>
  <c r="R1508" i="1" s="1"/>
  <c r="S1508" i="1" s="1"/>
  <c r="T1508" i="1" s="1"/>
  <c r="U1508" i="1" s="1"/>
  <c r="V1508" i="1" s="1"/>
  <c r="Q1315" i="1"/>
  <c r="R1315" i="1" s="1"/>
  <c r="S1315" i="1" s="1"/>
  <c r="Q1154" i="1"/>
  <c r="R1154" i="1" s="1"/>
  <c r="AR1154" i="1"/>
  <c r="AS1154" i="1" s="1"/>
  <c r="Q981" i="1"/>
  <c r="R981" i="1" s="1"/>
  <c r="S981" i="1" s="1"/>
  <c r="T981" i="1" s="1"/>
  <c r="Q1691" i="1"/>
  <c r="R1691" i="1" s="1"/>
  <c r="Q1564" i="1"/>
  <c r="R1564" i="1" s="1"/>
  <c r="S1564" i="1" s="1"/>
  <c r="Q1426" i="1"/>
  <c r="R1426" i="1" s="1"/>
  <c r="S1426" i="1" s="1"/>
  <c r="T1426" i="1" s="1"/>
  <c r="U1426" i="1" s="1"/>
  <c r="V1426" i="1" s="1"/>
  <c r="AR1266" i="1"/>
  <c r="AS1266" i="1" s="1"/>
  <c r="AR1110" i="1"/>
  <c r="AS1110" i="1" s="1"/>
  <c r="Q1110" i="1"/>
  <c r="R1110" i="1" s="1"/>
  <c r="S1110" i="1" s="1"/>
  <c r="S1769" i="1"/>
  <c r="T1769" i="1" s="1"/>
  <c r="X1769" i="1"/>
  <c r="Y1769" i="1" s="1"/>
  <c r="Z1769" i="1" s="1"/>
  <c r="AA1769" i="1" s="1"/>
  <c r="R72" i="1"/>
  <c r="S72" i="1" s="1"/>
  <c r="T72" i="1" s="1"/>
  <c r="AR1594" i="1"/>
  <c r="AS1594" i="1" s="1"/>
  <c r="Q1534" i="1"/>
  <c r="R1534" i="1" s="1"/>
  <c r="S1534" i="1" s="1"/>
  <c r="R205" i="1"/>
  <c r="S205" i="1" s="1"/>
  <c r="Q1333" i="1"/>
  <c r="R1333" i="1" s="1"/>
  <c r="S1333" i="1" s="1"/>
  <c r="T1333" i="1" s="1"/>
  <c r="X1930" i="1"/>
  <c r="Y1930" i="1" s="1"/>
  <c r="Z1930" i="1" s="1"/>
  <c r="AA1930" i="1" s="1"/>
  <c r="S1930" i="1"/>
  <c r="T1930" i="1" s="1"/>
  <c r="Q1602" i="1"/>
  <c r="R1602" i="1" s="1"/>
  <c r="S1602" i="1" s="1"/>
  <c r="Q1590" i="1"/>
  <c r="R1590" i="1" s="1"/>
  <c r="S1590" i="1" s="1"/>
  <c r="T1590" i="1" s="1"/>
  <c r="U1590" i="1" s="1"/>
  <c r="V1590" i="1" s="1"/>
  <c r="Q1631" i="1"/>
  <c r="R1631" i="1" s="1"/>
  <c r="S1631" i="1" s="1"/>
  <c r="AR1432" i="1"/>
  <c r="AS1432" i="1" s="1"/>
  <c r="Q1391" i="1"/>
  <c r="R1391" i="1" s="1"/>
  <c r="S1391" i="1" s="1"/>
  <c r="R137" i="1"/>
  <c r="S137" i="1" s="1"/>
  <c r="Q82" i="1"/>
  <c r="R82" i="1" s="1"/>
  <c r="AR82" i="1"/>
  <c r="AS82" i="1" s="1"/>
  <c r="AR641" i="1"/>
  <c r="AS641" i="1" s="1"/>
  <c r="AR1307" i="1"/>
  <c r="AS1307" i="1" s="1"/>
  <c r="AR1600" i="1"/>
  <c r="AS1600" i="1" s="1"/>
  <c r="AR1539" i="1"/>
  <c r="AS1539" i="1" s="1"/>
  <c r="Q1833" i="1"/>
  <c r="R1833" i="1" s="1"/>
  <c r="AR1641" i="1"/>
  <c r="AS1641" i="1" s="1"/>
  <c r="Q1148" i="1"/>
  <c r="R1148" i="1" s="1"/>
  <c r="AR1148" i="1"/>
  <c r="AS1148" i="1" s="1"/>
  <c r="Q337" i="1"/>
  <c r="R337" i="1" s="1"/>
  <c r="Q1447" i="1"/>
  <c r="R1447" i="1" s="1"/>
  <c r="S1447" i="1" s="1"/>
  <c r="Q1245" i="1"/>
  <c r="R1245" i="1" s="1"/>
  <c r="S1245" i="1" s="1"/>
  <c r="Q1039" i="1"/>
  <c r="R1039" i="1" s="1"/>
  <c r="S1039" i="1" s="1"/>
  <c r="Q882" i="1"/>
  <c r="R882" i="1" s="1"/>
  <c r="S882" i="1" s="1"/>
  <c r="Q812" i="1"/>
  <c r="R812" i="1" s="1"/>
  <c r="S812" i="1" s="1"/>
  <c r="R133" i="1"/>
  <c r="S133" i="1" s="1"/>
  <c r="AR1461" i="1"/>
  <c r="AS1461" i="1" s="1"/>
  <c r="W28" i="1"/>
  <c r="X28" i="1" s="1"/>
  <c r="Y28" i="1" s="1"/>
  <c r="Z28" i="1" s="1"/>
  <c r="AA28" i="1" s="1"/>
  <c r="Q1694" i="1"/>
  <c r="R1694" i="1" s="1"/>
  <c r="S1694" i="1" s="1"/>
  <c r="Q1840" i="1"/>
  <c r="R1840" i="1" s="1"/>
  <c r="S1840" i="1" s="1"/>
  <c r="Q1500" i="1"/>
  <c r="R1500" i="1" s="1"/>
  <c r="S1500" i="1" s="1"/>
  <c r="X1907" i="1"/>
  <c r="Y1907" i="1" s="1"/>
  <c r="Z1907" i="1" s="1"/>
  <c r="AA1907" i="1" s="1"/>
  <c r="S1907" i="1"/>
  <c r="T1907" i="1" s="1"/>
  <c r="Q1130" i="1"/>
  <c r="R1130" i="1" s="1"/>
  <c r="S1130" i="1" s="1"/>
  <c r="R120" i="1"/>
  <c r="S120" i="1" s="1"/>
  <c r="S1766" i="1"/>
  <c r="T1766" i="1" s="1"/>
  <c r="X1766" i="1"/>
  <c r="Y1766" i="1" s="1"/>
  <c r="Z1766" i="1" s="1"/>
  <c r="AA1766" i="1" s="1"/>
  <c r="Q1650" i="1"/>
  <c r="R1650" i="1" s="1"/>
  <c r="Q1612" i="1"/>
  <c r="R1612" i="1" s="1"/>
  <c r="S1612" i="1" s="1"/>
  <c r="Q1599" i="1"/>
  <c r="R1599" i="1" s="1"/>
  <c r="S1599" i="1" s="1"/>
  <c r="Q1211" i="1"/>
  <c r="R1211" i="1" s="1"/>
  <c r="S1211" i="1" s="1"/>
  <c r="R3" i="1"/>
  <c r="S3" i="1" s="1"/>
  <c r="AR1677" i="1"/>
  <c r="AS1677" i="1" s="1"/>
  <c r="R200" i="1"/>
  <c r="S200" i="1" s="1"/>
  <c r="X1807" i="1"/>
  <c r="Y1807" i="1" s="1"/>
  <c r="S1807" i="1"/>
  <c r="T1807" i="1" s="1"/>
  <c r="R138" i="1"/>
  <c r="S138" i="1" s="1"/>
  <c r="Q965" i="1"/>
  <c r="R965" i="1" s="1"/>
  <c r="X1724" i="1"/>
  <c r="Y1724" i="1" s="1"/>
  <c r="Z1724" i="1" s="1"/>
  <c r="AA1724" i="1" s="1"/>
  <c r="S1724" i="1"/>
  <c r="T1724" i="1" s="1"/>
  <c r="R23" i="1"/>
  <c r="S23" i="1" s="1"/>
  <c r="Q1667" i="1"/>
  <c r="R1667" i="1" s="1"/>
  <c r="S1667" i="1" s="1"/>
  <c r="AR1454" i="1"/>
  <c r="AS1454" i="1" s="1"/>
  <c r="Q1415" i="1"/>
  <c r="R1415" i="1" s="1"/>
  <c r="Q1824" i="1"/>
  <c r="Q1295" i="1"/>
  <c r="R1295" i="1" s="1"/>
  <c r="S1295" i="1" s="1"/>
  <c r="T1295" i="1" s="1"/>
  <c r="U1295" i="1" s="1"/>
  <c r="V1295" i="1" s="1"/>
  <c r="R163" i="1"/>
  <c r="S163" i="1" s="1"/>
  <c r="Q1849" i="1"/>
  <c r="R1849" i="1" s="1"/>
  <c r="Q1511" i="1"/>
  <c r="R1511" i="1" s="1"/>
  <c r="S1511" i="1" s="1"/>
  <c r="Q1464" i="1"/>
  <c r="R1464" i="1" s="1"/>
  <c r="S1464" i="1" s="1"/>
  <c r="Q248" i="1"/>
  <c r="R198" i="1"/>
  <c r="S198" i="1" s="1"/>
  <c r="R188" i="1"/>
  <c r="S188" i="1" s="1"/>
  <c r="T188" i="1" s="1"/>
  <c r="S1920" i="1"/>
  <c r="T1920" i="1" s="1"/>
  <c r="X1920" i="1"/>
  <c r="Y1920" i="1" s="1"/>
  <c r="S1719" i="1"/>
  <c r="T1719" i="1" s="1"/>
  <c r="U1719" i="1" s="1"/>
  <c r="Q1350" i="1"/>
  <c r="R1350" i="1" s="1"/>
  <c r="S1350" i="1" s="1"/>
  <c r="Q1335" i="1"/>
  <c r="R1335" i="1" s="1"/>
  <c r="S1335" i="1" s="1"/>
  <c r="AR1304" i="1"/>
  <c r="AR968" i="1"/>
  <c r="AR698" i="1"/>
  <c r="AS698" i="1" s="1"/>
  <c r="AR1113" i="1"/>
  <c r="AS1113" i="1" s="1"/>
  <c r="Q1033" i="1"/>
  <c r="R1033" i="1" s="1"/>
  <c r="S1033" i="1" s="1"/>
  <c r="Q1716" i="1"/>
  <c r="R1716" i="1" s="1"/>
  <c r="X1716" i="1" s="1"/>
  <c r="Q1301" i="1"/>
  <c r="R1301" i="1" s="1"/>
  <c r="Q1268" i="1"/>
  <c r="R1268" i="1" s="1"/>
  <c r="S1268" i="1" s="1"/>
  <c r="T1268" i="1" s="1"/>
  <c r="AR1098" i="1"/>
  <c r="AS1098" i="1" s="1"/>
  <c r="AR1069" i="1"/>
  <c r="AS1069" i="1" s="1"/>
  <c r="Q1707" i="1"/>
  <c r="R1707" i="1" s="1"/>
  <c r="Q1004" i="1"/>
  <c r="R1004" i="1" s="1"/>
  <c r="S1004" i="1" s="1"/>
  <c r="AR674" i="1"/>
  <c r="AS674" i="1" s="1"/>
  <c r="AR638" i="1"/>
  <c r="AS638" i="1" s="1"/>
  <c r="Q1348" i="1"/>
  <c r="R1348" i="1" s="1"/>
  <c r="S1348" i="1" s="1"/>
  <c r="Q919" i="1"/>
  <c r="R919" i="1" s="1"/>
  <c r="S919" i="1" s="1"/>
  <c r="Q821" i="1"/>
  <c r="R821" i="1" s="1"/>
  <c r="S821" i="1" s="1"/>
  <c r="Q756" i="1"/>
  <c r="R756" i="1" s="1"/>
  <c r="Q1709" i="1"/>
  <c r="R1709" i="1" s="1"/>
  <c r="Q1256" i="1"/>
  <c r="R1256" i="1" s="1"/>
  <c r="S1256" i="1" s="1"/>
  <c r="AR1122" i="1"/>
  <c r="AS1122" i="1" s="1"/>
  <c r="Q1291" i="1"/>
  <c r="R1291" i="1" s="1"/>
  <c r="S1291" i="1" s="1"/>
  <c r="AR1200" i="1"/>
  <c r="AS1200" i="1" s="1"/>
  <c r="Q1812" i="1"/>
  <c r="R1812" i="1" s="1"/>
  <c r="AR1177" i="1"/>
  <c r="AR923" i="1"/>
  <c r="AS923" i="1" s="1"/>
  <c r="Q884" i="1"/>
  <c r="R884" i="1" s="1"/>
  <c r="S884" i="1" s="1"/>
  <c r="T884" i="1" s="1"/>
  <c r="U884" i="1" s="1"/>
  <c r="V884" i="1" s="1"/>
  <c r="Q1324" i="1"/>
  <c r="R1324" i="1" s="1"/>
  <c r="S1324" i="1" s="1"/>
  <c r="AR1192" i="1"/>
  <c r="AS1192" i="1" s="1"/>
  <c r="Q639" i="1"/>
  <c r="R639" i="1" s="1"/>
  <c r="S639" i="1" s="1"/>
  <c r="Q1100" i="1"/>
  <c r="R1100" i="1" s="1"/>
  <c r="S1100" i="1" s="1"/>
  <c r="Q722" i="1"/>
  <c r="R722" i="1" s="1"/>
  <c r="S722" i="1" s="1"/>
  <c r="R1705" i="1"/>
  <c r="T2000" i="1"/>
  <c r="R1704" i="1"/>
  <c r="R1664" i="1"/>
  <c r="R1703" i="1"/>
  <c r="R1695" i="1"/>
  <c r="R1687" i="1"/>
  <c r="S1686" i="1"/>
  <c r="S1700" i="1"/>
  <c r="R329" i="1"/>
  <c r="X1996" i="1"/>
  <c r="S1996" i="1"/>
  <c r="R1657" i="1"/>
  <c r="R1677" i="1"/>
  <c r="R1861" i="1"/>
  <c r="R2001" i="1"/>
  <c r="R1675" i="1"/>
  <c r="Q346" i="1"/>
  <c r="R1701" i="1"/>
  <c r="Q1693" i="1"/>
  <c r="Q632" i="1"/>
  <c r="Q1676" i="1"/>
  <c r="Q333" i="1"/>
  <c r="Q1653" i="1"/>
  <c r="R1985" i="1"/>
  <c r="Q1640" i="1"/>
  <c r="Q1696" i="1"/>
  <c r="R1862" i="1"/>
  <c r="Q341" i="1"/>
  <c r="Q630" i="1"/>
  <c r="Q628" i="1"/>
  <c r="Q1659" i="1"/>
  <c r="Q330" i="1"/>
  <c r="R1997" i="1"/>
  <c r="X1852" i="1"/>
  <c r="S1852" i="1"/>
  <c r="R1605" i="1"/>
  <c r="X1850" i="1"/>
  <c r="S1850" i="1"/>
  <c r="Q318" i="1"/>
  <c r="R1607" i="1"/>
  <c r="Q1646" i="1"/>
  <c r="Q1702" i="1"/>
  <c r="Q1692" i="1"/>
  <c r="Q1684" i="1"/>
  <c r="S1682" i="1"/>
  <c r="Q1674" i="1"/>
  <c r="Q1860" i="1"/>
  <c r="Q1651" i="1"/>
  <c r="X2000" i="1"/>
  <c r="R1600" i="1"/>
  <c r="Q1671" i="1"/>
  <c r="Q624" i="1"/>
  <c r="T1630" i="1"/>
  <c r="S615" i="1"/>
  <c r="S1986" i="1"/>
  <c r="X1986" i="1"/>
  <c r="Q1998" i="1"/>
  <c r="Q1626" i="1"/>
  <c r="Q1988" i="1"/>
  <c r="X1984" i="1"/>
  <c r="S1984" i="1"/>
  <c r="T1613" i="1"/>
  <c r="Q1858" i="1"/>
  <c r="AR1632" i="1"/>
  <c r="AS1632" i="1" s="1"/>
  <c r="Q1616" i="1"/>
  <c r="X1994" i="1"/>
  <c r="S1994" i="1"/>
  <c r="R1628" i="1"/>
  <c r="S310" i="1"/>
  <c r="S1987" i="1"/>
  <c r="X1987" i="1"/>
  <c r="R1856" i="1"/>
  <c r="R1855" i="1"/>
  <c r="R1992" i="1"/>
  <c r="Q1606" i="1"/>
  <c r="R1540" i="1"/>
  <c r="T1584" i="1"/>
  <c r="Q1583" i="1"/>
  <c r="R1571" i="1"/>
  <c r="Q1547" i="1"/>
  <c r="Q1857" i="1"/>
  <c r="Q1993" i="1"/>
  <c r="Q1620" i="1"/>
  <c r="Q1611" i="1"/>
  <c r="Q610" i="1"/>
  <c r="R1851" i="1"/>
  <c r="X1848" i="1"/>
  <c r="S1578" i="1"/>
  <c r="Q280" i="1"/>
  <c r="T1848" i="1"/>
  <c r="Q1589" i="1"/>
  <c r="S1978" i="1"/>
  <c r="X1978" i="1"/>
  <c r="Q1990" i="1"/>
  <c r="Q301" i="1"/>
  <c r="R1982" i="1"/>
  <c r="R284" i="1"/>
  <c r="Q1643" i="1"/>
  <c r="Q321" i="1"/>
  <c r="Q1632" i="1"/>
  <c r="Q304" i="1"/>
  <c r="S1570" i="1"/>
  <c r="Q1638" i="1"/>
  <c r="R1995" i="1"/>
  <c r="Q614" i="1"/>
  <c r="Q311" i="1"/>
  <c r="Q1603" i="1"/>
  <c r="R1989" i="1"/>
  <c r="Q1598" i="1"/>
  <c r="S605" i="1"/>
  <c r="Q1561" i="1"/>
  <c r="R1844" i="1"/>
  <c r="Q616" i="1"/>
  <c r="Q1621" i="1"/>
  <c r="Q294" i="1"/>
  <c r="Q1854" i="1"/>
  <c r="R608" i="1"/>
  <c r="R1981" i="1"/>
  <c r="R1980" i="1"/>
  <c r="Q1991" i="1"/>
  <c r="R1983" i="1"/>
  <c r="R1542" i="1"/>
  <c r="R1575" i="1"/>
  <c r="S302" i="1"/>
  <c r="R286" i="1"/>
  <c r="Q1591" i="1"/>
  <c r="Q602" i="1"/>
  <c r="R1845" i="1"/>
  <c r="R1977" i="1"/>
  <c r="Q1837" i="1"/>
  <c r="Q1558" i="1"/>
  <c r="Q288" i="1"/>
  <c r="Q1546" i="1"/>
  <c r="Q1536" i="1"/>
  <c r="R1476" i="1"/>
  <c r="Q1566" i="1"/>
  <c r="Q603" i="1"/>
  <c r="R1979" i="1"/>
  <c r="Q1543" i="1"/>
  <c r="R1842" i="1"/>
  <c r="X1975" i="1"/>
  <c r="S1975" i="1"/>
  <c r="R1369" i="1"/>
  <c r="Q1843" i="1"/>
  <c r="Q1538" i="1"/>
  <c r="S1489" i="1"/>
  <c r="Q1484" i="1"/>
  <c r="Q1579" i="1"/>
  <c r="Q1568" i="1"/>
  <c r="Q1846" i="1"/>
  <c r="Q1550" i="1"/>
  <c r="Q599" i="1"/>
  <c r="Q1537" i="1"/>
  <c r="Q1503" i="1"/>
  <c r="T1835" i="1"/>
  <c r="Q1530" i="1"/>
  <c r="AR1511" i="1"/>
  <c r="AS1511" i="1" s="1"/>
  <c r="U579" i="1"/>
  <c r="V579" i="1" s="1"/>
  <c r="R1497" i="1"/>
  <c r="R1834" i="1"/>
  <c r="S1552" i="1"/>
  <c r="R1971" i="1"/>
  <c r="S1515" i="1"/>
  <c r="S583" i="1"/>
  <c r="R1970" i="1"/>
  <c r="Q271" i="1"/>
  <c r="R558" i="1"/>
  <c r="Q1519" i="1"/>
  <c r="R1976" i="1"/>
  <c r="R1487" i="1"/>
  <c r="Q1512" i="1"/>
  <c r="R1973" i="1"/>
  <c r="S1839" i="1"/>
  <c r="X1839" i="1"/>
  <c r="Y1823" i="1"/>
  <c r="Z1823" i="1" s="1"/>
  <c r="AA1823" i="1" s="1"/>
  <c r="R564" i="1"/>
  <c r="Q1826" i="1"/>
  <c r="Q1491" i="1"/>
  <c r="Q1479" i="1"/>
  <c r="S254" i="1"/>
  <c r="S1432" i="1"/>
  <c r="Q1430" i="1"/>
  <c r="X1951" i="1"/>
  <c r="S1951" i="1"/>
  <c r="Q1524" i="1"/>
  <c r="Q1974" i="1"/>
  <c r="Q1507" i="1"/>
  <c r="Q1498" i="1"/>
  <c r="Q1488" i="1"/>
  <c r="Q1477" i="1"/>
  <c r="R1957" i="1"/>
  <c r="Q1419" i="1"/>
  <c r="X1969" i="1"/>
  <c r="S1969" i="1"/>
  <c r="Q1459" i="1"/>
  <c r="Q1527" i="1"/>
  <c r="Q1520" i="1"/>
  <c r="Q267" i="1"/>
  <c r="Q1504" i="1"/>
  <c r="Q1496" i="1"/>
  <c r="Q1485" i="1"/>
  <c r="R1444" i="1"/>
  <c r="Q1439" i="1"/>
  <c r="S1960" i="1"/>
  <c r="X1960" i="1"/>
  <c r="R1413" i="1"/>
  <c r="Q276" i="1"/>
  <c r="Q1525" i="1"/>
  <c r="Q1516" i="1"/>
  <c r="Q1509" i="1"/>
  <c r="Q265" i="1"/>
  <c r="R1838" i="1"/>
  <c r="Q1492" i="1"/>
  <c r="Q1480" i="1"/>
  <c r="R1836" i="1"/>
  <c r="X1835" i="1"/>
  <c r="R1967" i="1"/>
  <c r="S1965" i="1"/>
  <c r="X1965" i="1"/>
  <c r="AR1416" i="1"/>
  <c r="AS1416" i="1" s="1"/>
  <c r="Q1465" i="1"/>
  <c r="S1441" i="1"/>
  <c r="R1434" i="1"/>
  <c r="R1954" i="1"/>
  <c r="S1945" i="1"/>
  <c r="X1945" i="1"/>
  <c r="S1495" i="1"/>
  <c r="Q1972" i="1"/>
  <c r="AR1429" i="1"/>
  <c r="AS1429" i="1" s="1"/>
  <c r="S1827" i="1"/>
  <c r="X1827" i="1"/>
  <c r="Q1841" i="1"/>
  <c r="S560" i="1"/>
  <c r="Q1968" i="1"/>
  <c r="R1963" i="1"/>
  <c r="X1956" i="1"/>
  <c r="S1956" i="1"/>
  <c r="R1832" i="1"/>
  <c r="S1828" i="1"/>
  <c r="X1828" i="1"/>
  <c r="Q1468" i="1"/>
  <c r="X1830" i="1"/>
  <c r="S1830" i="1"/>
  <c r="AR1417" i="1"/>
  <c r="AS1417" i="1" s="1"/>
  <c r="Q1451" i="1"/>
  <c r="Q559" i="1"/>
  <c r="R1961" i="1"/>
  <c r="R1955" i="1"/>
  <c r="S1948" i="1"/>
  <c r="X1948" i="1"/>
  <c r="R1397" i="1"/>
  <c r="R1822" i="1"/>
  <c r="Y1821" i="1"/>
  <c r="Z1821" i="1" s="1"/>
  <c r="AA1821" i="1" s="1"/>
  <c r="R219" i="1"/>
  <c r="S1399" i="1"/>
  <c r="R552" i="1"/>
  <c r="S1388" i="1"/>
  <c r="Q1966" i="1"/>
  <c r="Q1958" i="1"/>
  <c r="Q1952" i="1"/>
  <c r="S1371" i="1"/>
  <c r="X1950" i="1"/>
  <c r="S1950" i="1"/>
  <c r="R218" i="1"/>
  <c r="AR1402" i="1"/>
  <c r="AS1402" i="1" s="1"/>
  <c r="Q1379" i="1"/>
  <c r="R1942" i="1"/>
  <c r="Q572" i="1"/>
  <c r="Q565" i="1"/>
  <c r="Q1450" i="1"/>
  <c r="Q562" i="1"/>
  <c r="Q1429" i="1"/>
  <c r="Q250" i="1"/>
  <c r="Q1417" i="1"/>
  <c r="Q1395" i="1"/>
  <c r="R1362" i="1"/>
  <c r="Q1436" i="1"/>
  <c r="Q1959" i="1"/>
  <c r="R1829" i="1"/>
  <c r="Q249" i="1"/>
  <c r="R1953" i="1"/>
  <c r="R1407" i="1"/>
  <c r="R220" i="1"/>
  <c r="Q1375" i="1"/>
  <c r="Q1831" i="1"/>
  <c r="S1438" i="1"/>
  <c r="S233" i="1"/>
  <c r="R221" i="1"/>
  <c r="R1364" i="1"/>
  <c r="R1825" i="1"/>
  <c r="R246" i="1"/>
  <c r="Q243" i="1"/>
  <c r="S1385" i="1"/>
  <c r="S1946" i="1"/>
  <c r="X1946" i="1"/>
  <c r="S1949" i="1"/>
  <c r="X1949" i="1"/>
  <c r="Q544" i="1"/>
  <c r="Q238" i="1"/>
  <c r="R217" i="1"/>
  <c r="S1366" i="1"/>
  <c r="Q231" i="1"/>
  <c r="R222" i="1"/>
  <c r="S1819" i="1"/>
  <c r="X1819" i="1"/>
  <c r="R245" i="1"/>
  <c r="S216" i="1"/>
  <c r="R1358" i="1"/>
  <c r="R202" i="1"/>
  <c r="Q1337" i="1"/>
  <c r="Q229" i="1"/>
  <c r="Q223" i="1"/>
  <c r="Q1944" i="1"/>
  <c r="Q541" i="1"/>
  <c r="R207" i="1"/>
  <c r="Q239" i="1"/>
  <c r="S1403" i="1"/>
  <c r="Q235" i="1"/>
  <c r="S1823" i="1"/>
  <c r="Q553" i="1"/>
  <c r="Q1383" i="1"/>
  <c r="S1821" i="1"/>
  <c r="Q1376" i="1"/>
  <c r="Q1370" i="1"/>
  <c r="Q1365" i="1"/>
  <c r="R214" i="1"/>
  <c r="Q241" i="1"/>
  <c r="Q1402" i="1"/>
  <c r="Q1386" i="1"/>
  <c r="Q226" i="1"/>
  <c r="Q1374" i="1"/>
  <c r="Q215" i="1"/>
  <c r="Q240" i="1"/>
  <c r="Q1401" i="1"/>
  <c r="Q554" i="1"/>
  <c r="R1947" i="1"/>
  <c r="Q230" i="1"/>
  <c r="Q224" i="1"/>
  <c r="Q1372" i="1"/>
  <c r="R1943" i="1"/>
  <c r="Q542" i="1"/>
  <c r="S203" i="1"/>
  <c r="AR201" i="1"/>
  <c r="AS201" i="1" s="1"/>
  <c r="R213" i="1"/>
  <c r="R536" i="1"/>
  <c r="R1813" i="1"/>
  <c r="S1394" i="1"/>
  <c r="S227" i="1"/>
  <c r="R1814" i="1"/>
  <c r="Q1359" i="1"/>
  <c r="R210" i="1"/>
  <c r="Q537" i="1"/>
  <c r="R1345" i="1"/>
  <c r="AR1319" i="1"/>
  <c r="AS1319" i="1" s="1"/>
  <c r="T212" i="1"/>
  <c r="Q1343" i="1"/>
  <c r="S1941" i="1"/>
  <c r="X1941" i="1"/>
  <c r="R208" i="1"/>
  <c r="R206" i="1"/>
  <c r="R1352" i="1"/>
  <c r="R1325" i="1"/>
  <c r="T1272" i="1"/>
  <c r="X1806" i="1"/>
  <c r="S1806" i="1"/>
  <c r="Q209" i="1"/>
  <c r="Q1344" i="1"/>
  <c r="Q1338" i="1"/>
  <c r="S1811" i="1"/>
  <c r="X1811" i="1"/>
  <c r="Q538" i="1"/>
  <c r="Q1818" i="1"/>
  <c r="Q1342" i="1"/>
  <c r="R1815" i="1"/>
  <c r="Q201" i="1"/>
  <c r="S530" i="1"/>
  <c r="R1940" i="1"/>
  <c r="Q1329" i="1"/>
  <c r="R199" i="1"/>
  <c r="Q193" i="1"/>
  <c r="T1938" i="1"/>
  <c r="W191" i="1"/>
  <c r="X191" i="1" s="1"/>
  <c r="Y191" i="1" s="1"/>
  <c r="Z191" i="1" s="1"/>
  <c r="AA191" i="1" s="1"/>
  <c r="S517" i="1"/>
  <c r="S1278" i="1"/>
  <c r="Q1817" i="1"/>
  <c r="S194" i="1"/>
  <c r="R1306" i="1"/>
  <c r="R1804" i="1"/>
  <c r="Q211" i="1"/>
  <c r="Q1816" i="1"/>
  <c r="S204" i="1"/>
  <c r="Q1340" i="1"/>
  <c r="S1808" i="1"/>
  <c r="X1808" i="1"/>
  <c r="Q195" i="1"/>
  <c r="Q1939" i="1"/>
  <c r="T1936" i="1"/>
  <c r="S190" i="1"/>
  <c r="R1323" i="1"/>
  <c r="R197" i="1"/>
  <c r="R1934" i="1"/>
  <c r="R1287" i="1"/>
  <c r="S1232" i="1"/>
  <c r="X1936" i="1"/>
  <c r="R1299" i="1"/>
  <c r="Q1283" i="1"/>
  <c r="Q1803" i="1"/>
  <c r="R1264" i="1"/>
  <c r="Q526" i="1"/>
  <c r="Q1810" i="1"/>
  <c r="Q192" i="1"/>
  <c r="AR1290" i="1"/>
  <c r="AS1290" i="1" s="1"/>
  <c r="R187" i="1"/>
  <c r="R1271" i="1"/>
  <c r="Q196" i="1"/>
  <c r="Q1809" i="1"/>
  <c r="X1938" i="1"/>
  <c r="S1933" i="1"/>
  <c r="X1933" i="1"/>
  <c r="Q1326" i="1"/>
  <c r="Q1317" i="1"/>
  <c r="S1313" i="1"/>
  <c r="Q1308" i="1"/>
  <c r="R1937" i="1"/>
  <c r="Q1282" i="1"/>
  <c r="X1805" i="1"/>
  <c r="S1805" i="1"/>
  <c r="Q1293" i="1"/>
  <c r="R1931" i="1"/>
  <c r="Q1296" i="1"/>
  <c r="S1279" i="1"/>
  <c r="S1802" i="1"/>
  <c r="X1802" i="1"/>
  <c r="X1929" i="1"/>
  <c r="S1929" i="1"/>
  <c r="S185" i="1"/>
  <c r="R189" i="1"/>
  <c r="R186" i="1"/>
  <c r="X1935" i="1"/>
  <c r="R181" i="1"/>
  <c r="Q179" i="1"/>
  <c r="Q1925" i="1"/>
  <c r="R1928" i="1"/>
  <c r="Q1284" i="1"/>
  <c r="Q1275" i="1"/>
  <c r="R184" i="1"/>
  <c r="Q1290" i="1"/>
  <c r="Q1932" i="1"/>
  <c r="Q513" i="1"/>
  <c r="R508" i="1"/>
  <c r="Q1244" i="1"/>
  <c r="S1228" i="1"/>
  <c r="S1798" i="1"/>
  <c r="X1798" i="1"/>
  <c r="Q1260" i="1"/>
  <c r="AR1257" i="1"/>
  <c r="AS1257" i="1" s="1"/>
  <c r="S518" i="1"/>
  <c r="S1927" i="1"/>
  <c r="X1927" i="1"/>
  <c r="T176" i="1"/>
  <c r="S1259" i="1"/>
  <c r="R1926" i="1"/>
  <c r="S177" i="1"/>
  <c r="Q1214" i="1"/>
  <c r="Q1910" i="1"/>
  <c r="R1262" i="1"/>
  <c r="R1800" i="1"/>
  <c r="S1234" i="1"/>
  <c r="R183" i="1"/>
  <c r="S173" i="1"/>
  <c r="S1799" i="1"/>
  <c r="X1799" i="1"/>
  <c r="Q1236" i="1"/>
  <c r="R172" i="1"/>
  <c r="Q1218" i="1"/>
  <c r="Q1261" i="1"/>
  <c r="Q180" i="1"/>
  <c r="Q1246" i="1"/>
  <c r="R1924" i="1"/>
  <c r="Q1239" i="1"/>
  <c r="Q1225" i="1"/>
  <c r="Q1220" i="1"/>
  <c r="Q182" i="1"/>
  <c r="S511" i="1"/>
  <c r="Q1252" i="1"/>
  <c r="R1213" i="1"/>
  <c r="S175" i="1"/>
  <c r="Q1242" i="1"/>
  <c r="Q1923" i="1"/>
  <c r="Q1801" i="1"/>
  <c r="S169" i="1"/>
  <c r="S168" i="1"/>
  <c r="S1918" i="1"/>
  <c r="X1918" i="1"/>
  <c r="R1229" i="1"/>
  <c r="R174" i="1"/>
  <c r="R1919" i="1"/>
  <c r="U500" i="1"/>
  <c r="V500" i="1" s="1"/>
  <c r="S1200" i="1"/>
  <c r="R157" i="1"/>
  <c r="S1199" i="1"/>
  <c r="R494" i="1"/>
  <c r="Q1226" i="1"/>
  <c r="Q1921" i="1"/>
  <c r="Q1209" i="1"/>
  <c r="R1207" i="1"/>
  <c r="Q1205" i="1"/>
  <c r="Q1796" i="1"/>
  <c r="Q497" i="1"/>
  <c r="T1195" i="1"/>
  <c r="T1184" i="1"/>
  <c r="Q156" i="1"/>
  <c r="Q171" i="1"/>
  <c r="S170" i="1"/>
  <c r="Q1222" i="1"/>
  <c r="R1922" i="1"/>
  <c r="Q1215" i="1"/>
  <c r="S1212" i="1"/>
  <c r="R1203" i="1"/>
  <c r="R159" i="1"/>
  <c r="T167" i="1"/>
  <c r="R1201" i="1"/>
  <c r="R1913" i="1"/>
  <c r="S155" i="1"/>
  <c r="Q1797" i="1"/>
  <c r="R164" i="1"/>
  <c r="R158" i="1"/>
  <c r="Q498" i="1"/>
  <c r="R160" i="1"/>
  <c r="Q1917" i="1"/>
  <c r="Q1188" i="1"/>
  <c r="R1916" i="1"/>
  <c r="R165" i="1"/>
  <c r="X1911" i="1"/>
  <c r="S1911" i="1"/>
  <c r="S1187" i="1"/>
  <c r="R154" i="1"/>
  <c r="Q1196" i="1"/>
  <c r="R1915" i="1"/>
  <c r="Q1191" i="1"/>
  <c r="Q495" i="1"/>
  <c r="Q1908" i="1"/>
  <c r="Q1909" i="1"/>
  <c r="Q493" i="1"/>
  <c r="R1792" i="1"/>
  <c r="S488" i="1"/>
  <c r="R1158" i="1"/>
  <c r="R1789" i="1"/>
  <c r="T1788" i="1"/>
  <c r="R153" i="1"/>
  <c r="Q162" i="1"/>
  <c r="S152" i="1"/>
  <c r="R1173" i="1"/>
  <c r="Q1793" i="1"/>
  <c r="R490" i="1"/>
  <c r="R150" i="1"/>
  <c r="Q1902" i="1"/>
  <c r="Q166" i="1"/>
  <c r="Q1914" i="1"/>
  <c r="Q1912" i="1"/>
  <c r="Q1180" i="1"/>
  <c r="Q1905" i="1"/>
  <c r="S1174" i="1"/>
  <c r="R1795" i="1"/>
  <c r="S1169" i="1"/>
  <c r="S489" i="1"/>
  <c r="S148" i="1"/>
  <c r="S146" i="1"/>
  <c r="S144" i="1"/>
  <c r="R147" i="1"/>
  <c r="AR1175" i="1"/>
  <c r="AS1175" i="1" s="1"/>
  <c r="S1790" i="1"/>
  <c r="X1790" i="1"/>
  <c r="R149" i="1"/>
  <c r="Q1791" i="1"/>
  <c r="R487" i="1"/>
  <c r="X1788" i="1"/>
  <c r="R1124" i="1"/>
  <c r="Q492" i="1"/>
  <c r="Q151" i="1"/>
  <c r="Q1161" i="1"/>
  <c r="Q1904" i="1"/>
  <c r="Q1134" i="1"/>
  <c r="R139" i="1"/>
  <c r="S134" i="1"/>
  <c r="R1897" i="1"/>
  <c r="Q1168" i="1"/>
  <c r="Q1906" i="1"/>
  <c r="Q145" i="1"/>
  <c r="R1149" i="1"/>
  <c r="R1145" i="1"/>
  <c r="R1901" i="1"/>
  <c r="S1121" i="1"/>
  <c r="S121" i="1"/>
  <c r="Q1164" i="1"/>
  <c r="S1896" i="1"/>
  <c r="X1896" i="1"/>
  <c r="Q1170" i="1"/>
  <c r="Q1162" i="1"/>
  <c r="Q1151" i="1"/>
  <c r="R132" i="1"/>
  <c r="S491" i="1"/>
  <c r="Q1903" i="1"/>
  <c r="Q1123" i="1"/>
  <c r="R140" i="1"/>
  <c r="R1120" i="1"/>
  <c r="Q1101" i="1"/>
  <c r="Q1147" i="1"/>
  <c r="Q142" i="1"/>
  <c r="R1785" i="1"/>
  <c r="S136" i="1"/>
  <c r="R119" i="1"/>
  <c r="R1787" i="1"/>
  <c r="S143" i="1"/>
  <c r="R130" i="1"/>
  <c r="Q1141" i="1"/>
  <c r="T1116" i="1"/>
  <c r="S478" i="1"/>
  <c r="Q484" i="1"/>
  <c r="Q483" i="1"/>
  <c r="R129" i="1"/>
  <c r="R1786" i="1"/>
  <c r="Q141" i="1"/>
  <c r="R1783" i="1"/>
  <c r="Q1126" i="1"/>
  <c r="Q1900" i="1"/>
  <c r="R126" i="1"/>
  <c r="Q1094" i="1"/>
  <c r="R118" i="1"/>
  <c r="S1087" i="1"/>
  <c r="R1095" i="1"/>
  <c r="Q1142" i="1"/>
  <c r="Q1131" i="1"/>
  <c r="Q135" i="1"/>
  <c r="R1782" i="1"/>
  <c r="Q1109" i="1"/>
  <c r="S127" i="1"/>
  <c r="R1899" i="1"/>
  <c r="S128" i="1"/>
  <c r="R122" i="1"/>
  <c r="Q131" i="1"/>
  <c r="R1111" i="1"/>
  <c r="R124" i="1"/>
  <c r="R1781" i="1"/>
  <c r="Q1081" i="1"/>
  <c r="Q1784" i="1"/>
  <c r="R1893" i="1"/>
  <c r="S481" i="1"/>
  <c r="R1114" i="1"/>
  <c r="S1108" i="1"/>
  <c r="R1112" i="1"/>
  <c r="S125" i="1"/>
  <c r="S1780" i="1"/>
  <c r="R117" i="1"/>
  <c r="R114" i="1"/>
  <c r="Q482" i="1"/>
  <c r="Q1103" i="1"/>
  <c r="Q1090" i="1"/>
  <c r="R1061" i="1"/>
  <c r="S474" i="1"/>
  <c r="Q1089" i="1"/>
  <c r="S1776" i="1"/>
  <c r="X1776" i="1"/>
  <c r="S1066" i="1"/>
  <c r="T472" i="1"/>
  <c r="Q1891" i="1"/>
  <c r="T1113" i="1"/>
  <c r="Q1107" i="1"/>
  <c r="T480" i="1"/>
  <c r="Q1093" i="1"/>
  <c r="R1080" i="1"/>
  <c r="Q1115" i="1"/>
  <c r="Q1104" i="1"/>
  <c r="Q123" i="1"/>
  <c r="R1895" i="1"/>
  <c r="Q1091" i="1"/>
  <c r="R1774" i="1"/>
  <c r="Q1068" i="1"/>
  <c r="Q1898" i="1"/>
  <c r="Q1894" i="1"/>
  <c r="Q1892" i="1"/>
  <c r="R1052" i="1"/>
  <c r="S112" i="1"/>
  <c r="S1054" i="1"/>
  <c r="X1890" i="1"/>
  <c r="S1890" i="1"/>
  <c r="R113" i="1"/>
  <c r="R115" i="1"/>
  <c r="T1779" i="1"/>
  <c r="R1059" i="1"/>
  <c r="Q1057" i="1"/>
  <c r="R1777" i="1"/>
  <c r="T1074" i="1"/>
  <c r="R473" i="1"/>
  <c r="S102" i="1"/>
  <c r="R100" i="1"/>
  <c r="Q1082" i="1"/>
  <c r="Q1075" i="1"/>
  <c r="Q1064" i="1"/>
  <c r="Q1772" i="1"/>
  <c r="R106" i="1"/>
  <c r="R1778" i="1"/>
  <c r="Q1073" i="1"/>
  <c r="Q1062" i="1"/>
  <c r="Q1771" i="1"/>
  <c r="S98" i="1"/>
  <c r="R99" i="1"/>
  <c r="S108" i="1"/>
  <c r="S1043" i="1"/>
  <c r="X1779" i="1"/>
  <c r="R1768" i="1"/>
  <c r="R103" i="1"/>
  <c r="Q1083" i="1"/>
  <c r="Q476" i="1"/>
  <c r="R1889" i="1"/>
  <c r="Q1775" i="1"/>
  <c r="Q1773" i="1"/>
  <c r="Q1028" i="1"/>
  <c r="R87" i="1"/>
  <c r="R111" i="1"/>
  <c r="Q1046" i="1"/>
  <c r="R105" i="1"/>
  <c r="R110" i="1"/>
  <c r="S1045" i="1"/>
  <c r="R109" i="1"/>
  <c r="Q1036" i="1"/>
  <c r="R107" i="1"/>
  <c r="R1015" i="1"/>
  <c r="S92" i="1"/>
  <c r="R1002" i="1"/>
  <c r="Q1049" i="1"/>
  <c r="Q1041" i="1"/>
  <c r="Q1032" i="1"/>
  <c r="Q1023" i="1"/>
  <c r="S1007" i="1"/>
  <c r="S95" i="1"/>
  <c r="S1016" i="1"/>
  <c r="S91" i="1"/>
  <c r="S460" i="1"/>
  <c r="Q470" i="1"/>
  <c r="S104" i="1"/>
  <c r="Q1037" i="1"/>
  <c r="R1767" i="1"/>
  <c r="S101" i="1"/>
  <c r="Q1029" i="1"/>
  <c r="S1024" i="1"/>
  <c r="R89" i="1"/>
  <c r="R999" i="1"/>
  <c r="R1006" i="1"/>
  <c r="R996" i="1"/>
  <c r="T446" i="1"/>
  <c r="Q1012" i="1"/>
  <c r="R1764" i="1"/>
  <c r="Q86" i="1"/>
  <c r="S1011" i="1"/>
  <c r="S1010" i="1"/>
  <c r="Q998" i="1"/>
  <c r="T74" i="1"/>
  <c r="R84" i="1"/>
  <c r="Q463" i="1"/>
  <c r="S93" i="1"/>
  <c r="T966" i="1"/>
  <c r="S1017" i="1"/>
  <c r="S1888" i="1"/>
  <c r="X1888" i="1"/>
  <c r="R94" i="1"/>
  <c r="R88" i="1"/>
  <c r="R85" i="1"/>
  <c r="Y1762" i="1"/>
  <c r="Z1762" i="1" s="1"/>
  <c r="AA1762" i="1" s="1"/>
  <c r="R1887" i="1"/>
  <c r="Q97" i="1"/>
  <c r="S90" i="1"/>
  <c r="Q991" i="1"/>
  <c r="Q450" i="1"/>
  <c r="S79" i="1"/>
  <c r="Q459" i="1"/>
  <c r="Q455" i="1"/>
  <c r="S1762" i="1"/>
  <c r="R71" i="1"/>
  <c r="R449" i="1"/>
  <c r="S979" i="1"/>
  <c r="Q1765" i="1"/>
  <c r="R985" i="1"/>
  <c r="R969" i="1"/>
  <c r="Q96" i="1"/>
  <c r="Q461" i="1"/>
  <c r="Q1005" i="1"/>
  <c r="Q1886" i="1"/>
  <c r="R75" i="1"/>
  <c r="S971" i="1"/>
  <c r="Q1763" i="1"/>
  <c r="R992" i="1"/>
  <c r="S987" i="1"/>
  <c r="R448" i="1"/>
  <c r="Q973" i="1"/>
  <c r="Q994" i="1"/>
  <c r="S80" i="1"/>
  <c r="R1885" i="1"/>
  <c r="R993" i="1"/>
  <c r="Q1755" i="1"/>
  <c r="T78" i="1"/>
  <c r="R1757" i="1"/>
  <c r="S76" i="1"/>
  <c r="Q83" i="1"/>
  <c r="Q81" i="1"/>
  <c r="Q976" i="1"/>
  <c r="S67" i="1"/>
  <c r="R443" i="1"/>
  <c r="R70" i="1"/>
  <c r="R1884" i="1"/>
  <c r="Q986" i="1"/>
  <c r="R1760" i="1"/>
  <c r="Q77" i="1"/>
  <c r="Q1758" i="1"/>
  <c r="R1756" i="1"/>
  <c r="Q1753" i="1"/>
  <c r="Q982" i="1"/>
  <c r="Q977" i="1"/>
  <c r="R1759" i="1"/>
  <c r="Q970" i="1"/>
  <c r="Q68" i="1"/>
  <c r="Q1750" i="1"/>
  <c r="S908" i="1"/>
  <c r="Q73" i="1"/>
  <c r="R1754" i="1"/>
  <c r="R69" i="1"/>
  <c r="R66" i="1"/>
  <c r="T438" i="1"/>
  <c r="S945" i="1"/>
  <c r="R946" i="1"/>
  <c r="S429" i="1"/>
  <c r="Q957" i="1"/>
  <c r="Q1752" i="1"/>
  <c r="Q942" i="1"/>
  <c r="R1751" i="1"/>
  <c r="S59" i="1"/>
  <c r="R905" i="1"/>
  <c r="Q931" i="1"/>
  <c r="S921" i="1"/>
  <c r="R933" i="1"/>
  <c r="S1744" i="1"/>
  <c r="X1744" i="1"/>
  <c r="R58" i="1"/>
  <c r="R57" i="1"/>
  <c r="Q960" i="1"/>
  <c r="Q439" i="1"/>
  <c r="Q944" i="1"/>
  <c r="S425" i="1"/>
  <c r="Q948" i="1"/>
  <c r="Q943" i="1"/>
  <c r="S1749" i="1"/>
  <c r="X1749" i="1"/>
  <c r="S928" i="1"/>
  <c r="Q1883" i="1"/>
  <c r="Q911" i="1"/>
  <c r="S950" i="1"/>
  <c r="R64" i="1"/>
  <c r="R932" i="1"/>
  <c r="AR930" i="1"/>
  <c r="AS930" i="1" s="1"/>
  <c r="S927" i="1"/>
  <c r="S424" i="1"/>
  <c r="U416" i="1"/>
  <c r="V416" i="1" s="1"/>
  <c r="S65" i="1"/>
  <c r="R924" i="1"/>
  <c r="S913" i="1"/>
  <c r="S63" i="1"/>
  <c r="S60" i="1"/>
  <c r="R915" i="1"/>
  <c r="Q935" i="1"/>
  <c r="S62" i="1"/>
  <c r="Q925" i="1"/>
  <c r="Q916" i="1"/>
  <c r="Q903" i="1"/>
  <c r="S1742" i="1"/>
  <c r="X1742" i="1"/>
  <c r="Q934" i="1"/>
  <c r="Q61" i="1"/>
  <c r="R55" i="1"/>
  <c r="Q930" i="1"/>
  <c r="Q920" i="1"/>
  <c r="R1882" i="1"/>
  <c r="Q909" i="1"/>
  <c r="Q894" i="1"/>
  <c r="Q1748" i="1"/>
  <c r="Q1746" i="1"/>
  <c r="Q917" i="1"/>
  <c r="Q907" i="1"/>
  <c r="R1743" i="1"/>
  <c r="S421" i="1"/>
  <c r="T53" i="1"/>
  <c r="S936" i="1"/>
  <c r="Q1747" i="1"/>
  <c r="Q1745" i="1"/>
  <c r="R415" i="1"/>
  <c r="R56" i="1"/>
  <c r="R1741" i="1"/>
  <c r="R852" i="1"/>
  <c r="S899" i="1"/>
  <c r="T896" i="1"/>
  <c r="S417" i="1"/>
  <c r="Q897" i="1"/>
  <c r="Q419" i="1"/>
  <c r="R1739" i="1"/>
  <c r="R867" i="1"/>
  <c r="R1734" i="1"/>
  <c r="Q418" i="1"/>
  <c r="Q870" i="1"/>
  <c r="S878" i="1"/>
  <c r="R856" i="1"/>
  <c r="R413" i="1"/>
  <c r="T46" i="1"/>
  <c r="R414" i="1"/>
  <c r="Q860" i="1"/>
  <c r="R853" i="1"/>
  <c r="Q880" i="1"/>
  <c r="Q893" i="1"/>
  <c r="S1738" i="1"/>
  <c r="X1738" i="1"/>
  <c r="R1735" i="1"/>
  <c r="Q50" i="1"/>
  <c r="T874" i="1"/>
  <c r="S49" i="1"/>
  <c r="S1878" i="1"/>
  <c r="X1878" i="1"/>
  <c r="Q51" i="1"/>
  <c r="Q1881" i="1"/>
  <c r="Q412" i="1"/>
  <c r="Q865" i="1"/>
  <c r="R843" i="1"/>
  <c r="S1877" i="1"/>
  <c r="X1877" i="1"/>
  <c r="R1740" i="1"/>
  <c r="Q881" i="1"/>
  <c r="Q871" i="1"/>
  <c r="S52" i="1"/>
  <c r="Q1736" i="1"/>
  <c r="R1880" i="1"/>
  <c r="R48" i="1"/>
  <c r="S837" i="1"/>
  <c r="Q840" i="1"/>
  <c r="S409" i="1"/>
  <c r="S839" i="1"/>
  <c r="R1875" i="1"/>
  <c r="R850" i="1"/>
  <c r="R1876" i="1"/>
  <c r="U47" i="1"/>
  <c r="V47" i="1" s="1"/>
  <c r="R408" i="1"/>
  <c r="R827" i="1"/>
  <c r="R45" i="1"/>
  <c r="Q844" i="1"/>
  <c r="Q836" i="1"/>
  <c r="R816" i="1"/>
  <c r="Q1733" i="1"/>
  <c r="S834" i="1"/>
  <c r="Q848" i="1"/>
  <c r="S845" i="1"/>
  <c r="Q841" i="1"/>
  <c r="S43" i="1"/>
  <c r="S1732" i="1"/>
  <c r="X1732" i="1"/>
  <c r="T831" i="1"/>
  <c r="Q1879" i="1"/>
  <c r="Q404" i="1"/>
  <c r="R823" i="1"/>
  <c r="R832" i="1"/>
  <c r="Q406" i="1"/>
  <c r="S1731" i="1"/>
  <c r="X1731" i="1"/>
  <c r="Q824" i="1"/>
  <c r="S817" i="1"/>
  <c r="S398" i="1"/>
  <c r="Q1874" i="1"/>
  <c r="Q400" i="1"/>
  <c r="Q407" i="1"/>
  <c r="R44" i="1"/>
  <c r="Q813" i="1"/>
  <c r="T41" i="1"/>
  <c r="T402" i="1"/>
  <c r="R399" i="1"/>
  <c r="S42" i="1"/>
  <c r="R1730" i="1"/>
  <c r="R800" i="1"/>
  <c r="Q36" i="1"/>
  <c r="Q818" i="1"/>
  <c r="Q397" i="1"/>
  <c r="R793" i="1"/>
  <c r="Q401" i="1"/>
  <c r="Q808" i="1"/>
  <c r="R1728" i="1"/>
  <c r="Q814" i="1"/>
  <c r="Q805" i="1"/>
  <c r="R803" i="1"/>
  <c r="Q39" i="1"/>
  <c r="Q1873" i="1"/>
  <c r="S1872" i="1"/>
  <c r="X1872" i="1"/>
  <c r="T770" i="1"/>
  <c r="S1871" i="1"/>
  <c r="X1871" i="1"/>
  <c r="R37" i="1"/>
  <c r="S38" i="1"/>
  <c r="S1729" i="1"/>
  <c r="X1729" i="1"/>
  <c r="R1727" i="1"/>
  <c r="S779" i="1"/>
  <c r="Q394" i="1"/>
  <c r="T35" i="1"/>
  <c r="R782" i="1"/>
  <c r="R390" i="1"/>
  <c r="Q802" i="1"/>
  <c r="S391" i="1"/>
  <c r="R30" i="1"/>
  <c r="Q799" i="1"/>
  <c r="Q788" i="1"/>
  <c r="S34" i="1"/>
  <c r="R784" i="1"/>
  <c r="Q789" i="1"/>
  <c r="Q388" i="1"/>
  <c r="U32" i="1"/>
  <c r="V32" i="1" s="1"/>
  <c r="Q786" i="1"/>
  <c r="Q780" i="1"/>
  <c r="R31" i="1"/>
  <c r="U764" i="1"/>
  <c r="V764" i="1" s="1"/>
  <c r="R386" i="1"/>
  <c r="Z1725" i="1"/>
  <c r="AA1725" i="1" s="1"/>
  <c r="Q771" i="1"/>
  <c r="R382" i="1"/>
  <c r="Q781" i="1"/>
  <c r="S1725" i="1"/>
  <c r="R772" i="1"/>
  <c r="S33" i="1"/>
  <c r="Q1723" i="1"/>
  <c r="Q767" i="1"/>
  <c r="S1726" i="1"/>
  <c r="R27" i="1"/>
  <c r="Q775" i="1"/>
  <c r="R1870" i="1"/>
  <c r="S766" i="1"/>
  <c r="S758" i="1"/>
  <c r="T755" i="1"/>
  <c r="Q381" i="1"/>
  <c r="Q1869" i="1"/>
  <c r="T754" i="1"/>
  <c r="Q747" i="1"/>
  <c r="X1868" i="1"/>
  <c r="S1868" i="1"/>
  <c r="R1720" i="1"/>
  <c r="R734" i="1"/>
  <c r="Q379" i="1"/>
  <c r="R743" i="1"/>
  <c r="S733" i="1"/>
  <c r="R18" i="1"/>
  <c r="Q1721" i="1"/>
  <c r="Q377" i="1"/>
  <c r="R728" i="1"/>
  <c r="R20" i="1"/>
  <c r="R1718" i="1"/>
  <c r="Q740" i="1"/>
  <c r="R24" i="1"/>
  <c r="Q374" i="1"/>
  <c r="Z1719" i="1"/>
  <c r="AA1719" i="1" s="1"/>
  <c r="Q729" i="1"/>
  <c r="R736" i="1"/>
  <c r="T720" i="1"/>
  <c r="R737" i="1"/>
  <c r="T19" i="1"/>
  <c r="R26" i="1"/>
  <c r="Q22" i="1"/>
  <c r="R716" i="1"/>
  <c r="U366" i="1"/>
  <c r="V366" i="1" s="1"/>
  <c r="Q738" i="1"/>
  <c r="Q21" i="1"/>
  <c r="Q25" i="1"/>
  <c r="R726" i="1"/>
  <c r="T1717" i="1"/>
  <c r="AR722" i="1"/>
  <c r="AS722" i="1" s="1"/>
  <c r="Q719" i="1"/>
  <c r="R16" i="1"/>
  <c r="S710" i="1"/>
  <c r="Q12" i="1"/>
  <c r="R721" i="1"/>
  <c r="T358" i="1"/>
  <c r="Q723" i="1"/>
  <c r="Q14" i="1"/>
  <c r="R1867" i="1"/>
  <c r="S1866" i="1"/>
  <c r="X1866" i="1"/>
  <c r="Q697" i="1"/>
  <c r="Q17" i="1"/>
  <c r="X1717" i="1"/>
  <c r="R714" i="1"/>
  <c r="R13" i="1"/>
  <c r="Q706" i="1"/>
  <c r="R15" i="1"/>
  <c r="S363" i="1"/>
  <c r="Q359" i="1"/>
  <c r="S696" i="1"/>
  <c r="R700" i="1"/>
  <c r="X1713" i="1"/>
  <c r="S1713" i="1"/>
  <c r="Q675" i="1"/>
  <c r="S11" i="1"/>
  <c r="S1715" i="1"/>
  <c r="X1715" i="1"/>
  <c r="Q361" i="1"/>
  <c r="Q688" i="1"/>
  <c r="R689" i="1"/>
  <c r="Q1714" i="1"/>
  <c r="S683" i="1"/>
  <c r="S674" i="1"/>
  <c r="T671" i="1"/>
  <c r="Q684" i="1"/>
  <c r="S666" i="1"/>
  <c r="R676" i="1"/>
  <c r="T670" i="1"/>
  <c r="T649" i="1"/>
  <c r="Q685" i="1"/>
  <c r="R662" i="1"/>
  <c r="Q642" i="1"/>
  <c r="S667" i="1"/>
  <c r="T655" i="1"/>
  <c r="R352" i="1"/>
  <c r="S661" i="1"/>
  <c r="Q1865" i="1"/>
  <c r="R1712" i="1"/>
  <c r="Q672" i="1"/>
  <c r="Q8" i="1"/>
  <c r="S1708" i="1"/>
  <c r="X1708" i="1"/>
  <c r="R5" i="1"/>
  <c r="Q1864" i="1"/>
  <c r="R648" i="1"/>
  <c r="R1711" i="1"/>
  <c r="Q663" i="1"/>
  <c r="Q657" i="1"/>
  <c r="R647" i="1"/>
  <c r="S638" i="1"/>
  <c r="Q654" i="1"/>
  <c r="Q668" i="1"/>
  <c r="Q660" i="1"/>
  <c r="Q656" i="1"/>
  <c r="R640" i="1"/>
  <c r="R6" i="1"/>
  <c r="T653" i="1"/>
  <c r="R2" i="1"/>
  <c r="Q652" i="1"/>
  <c r="Q1863" i="1"/>
  <c r="Q350" i="1"/>
  <c r="Q4" i="1"/>
  <c r="S636" i="1"/>
  <c r="T636" i="1" s="1"/>
  <c r="U636" i="1" s="1"/>
  <c r="AS9" i="1" l="1"/>
  <c r="AT9" i="1" s="1"/>
  <c r="AU9" i="1" s="1"/>
  <c r="AV9" i="1" s="1"/>
  <c r="AW9" i="1" s="1"/>
  <c r="AX9" i="1" s="1"/>
  <c r="AS1683" i="1"/>
  <c r="AT1683" i="1" s="1"/>
  <c r="AU1683" i="1" s="1"/>
  <c r="AV1683" i="1" s="1"/>
  <c r="AW1683" i="1" s="1"/>
  <c r="AX1683" i="1" s="1"/>
  <c r="AS1304" i="1"/>
  <c r="AT1304" i="1" s="1"/>
  <c r="AU1304" i="1" s="1"/>
  <c r="AV1304" i="1" s="1"/>
  <c r="AW1304" i="1" s="1"/>
  <c r="AX1304" i="1" s="1"/>
  <c r="AS968" i="1"/>
  <c r="AT968" i="1" s="1"/>
  <c r="AU968" i="1" s="1"/>
  <c r="AV968" i="1" s="1"/>
  <c r="AW968" i="1" s="1"/>
  <c r="AX968" i="1" s="1"/>
  <c r="AS1178" i="1"/>
  <c r="AT1178" i="1" s="1"/>
  <c r="AU1178" i="1" s="1"/>
  <c r="AV1178" i="1" s="1"/>
  <c r="AW1178" i="1" s="1"/>
  <c r="AX1178" i="1" s="1"/>
  <c r="AY1178" i="1" s="1"/>
  <c r="AZ1178" i="1" s="1"/>
  <c r="AS1177" i="1"/>
  <c r="AT1177" i="1" s="1"/>
  <c r="AU1177" i="1" s="1"/>
  <c r="AV1177" i="1" s="1"/>
  <c r="AW1177" i="1" s="1"/>
  <c r="AQ226" i="1"/>
  <c r="AR226" i="1" s="1"/>
  <c r="AS226" i="1" s="1"/>
  <c r="AR1380" i="1"/>
  <c r="AS1380" i="1" s="1"/>
  <c r="AR1446" i="1"/>
  <c r="AS1446" i="1" s="1"/>
  <c r="Q178" i="1"/>
  <c r="R178" i="1" s="1"/>
  <c r="S178" i="1" s="1"/>
  <c r="T178" i="1" s="1"/>
  <c r="Z1737" i="1"/>
  <c r="AA1737" i="1" s="1"/>
  <c r="AR908" i="1"/>
  <c r="AS908" i="1" s="1"/>
  <c r="AR1645" i="1"/>
  <c r="AS1645" i="1" s="1"/>
  <c r="AR1642" i="1"/>
  <c r="AS1642" i="1" s="1"/>
  <c r="AR1276" i="1"/>
  <c r="AS1276" i="1" s="1"/>
  <c r="AR1152" i="1"/>
  <c r="AS1152" i="1" s="1"/>
  <c r="AR1563" i="1"/>
  <c r="AS1563" i="1" s="1"/>
  <c r="AR1555" i="1"/>
  <c r="AS1555" i="1" s="1"/>
  <c r="AR1472" i="1"/>
  <c r="AS1472" i="1" s="1"/>
  <c r="AR765" i="1"/>
  <c r="AS765" i="1" s="1"/>
  <c r="AR1570" i="1"/>
  <c r="AS1570" i="1" s="1"/>
  <c r="X1770" i="1"/>
  <c r="Y1770" i="1" s="1"/>
  <c r="Z1770" i="1" s="1"/>
  <c r="AA1770" i="1" s="1"/>
  <c r="Z1859" i="1"/>
  <c r="AA1859" i="1" s="1"/>
  <c r="AR1077" i="1"/>
  <c r="AS1077" i="1" s="1"/>
  <c r="AR1354" i="1"/>
  <c r="AR751" i="1"/>
  <c r="AS751" i="1" s="1"/>
  <c r="AR1277" i="1"/>
  <c r="AS1277" i="1" s="1"/>
  <c r="AR1657" i="1"/>
  <c r="AS1657" i="1" s="1"/>
  <c r="X1794" i="1"/>
  <c r="Y1794" i="1" s="1"/>
  <c r="Z1794" i="1" s="1"/>
  <c r="AA1794" i="1" s="1"/>
  <c r="AR879" i="1"/>
  <c r="AS879" i="1" s="1"/>
  <c r="V1722" i="1"/>
  <c r="W1722" i="1" s="1"/>
  <c r="U1962" i="1"/>
  <c r="V1962" i="1" s="1"/>
  <c r="W1962" i="1" s="1"/>
  <c r="V636" i="1"/>
  <c r="W636" i="1" s="1"/>
  <c r="X636" i="1" s="1"/>
  <c r="Y636" i="1" s="1"/>
  <c r="Z636" i="1" s="1"/>
  <c r="AA636" i="1" s="1"/>
  <c r="AB636" i="1" s="1"/>
  <c r="AC636" i="1" s="1"/>
  <c r="AD636" i="1" s="1"/>
  <c r="U1930" i="1"/>
  <c r="V1930" i="1" s="1"/>
  <c r="U1766" i="1"/>
  <c r="V1766" i="1" s="1"/>
  <c r="V711" i="1"/>
  <c r="W711" i="1" s="1"/>
  <c r="X711" i="1" s="1"/>
  <c r="Y711" i="1" s="1"/>
  <c r="Z711" i="1" s="1"/>
  <c r="AA711" i="1" s="1"/>
  <c r="AB711" i="1" s="1"/>
  <c r="AC711" i="1" s="1"/>
  <c r="AD711" i="1" s="1"/>
  <c r="V1719" i="1"/>
  <c r="W1719" i="1" s="1"/>
  <c r="V1593" i="1"/>
  <c r="W1593" i="1" s="1"/>
  <c r="X1593" i="1" s="1"/>
  <c r="Y1593" i="1" s="1"/>
  <c r="Z1593" i="1" s="1"/>
  <c r="AA1593" i="1" s="1"/>
  <c r="AB1593" i="1" s="1"/>
  <c r="AC1593" i="1" s="1"/>
  <c r="AD1593" i="1" s="1"/>
  <c r="U1907" i="1"/>
  <c r="V1907" i="1" s="1"/>
  <c r="W1907" i="1" s="1"/>
  <c r="U1737" i="1"/>
  <c r="V1737" i="1" s="1"/>
  <c r="W1737" i="1" s="1"/>
  <c r="U1769" i="1"/>
  <c r="V1769" i="1" s="1"/>
  <c r="AR1055" i="1"/>
  <c r="AS1055" i="1" s="1"/>
  <c r="AR823" i="1"/>
  <c r="AS823" i="1" s="1"/>
  <c r="R349" i="1"/>
  <c r="T348" i="1"/>
  <c r="S347" i="1"/>
  <c r="AR1310" i="1"/>
  <c r="AS1310" i="1" s="1"/>
  <c r="AR1384" i="1"/>
  <c r="AS1384" i="1" s="1"/>
  <c r="AR1388" i="1"/>
  <c r="AS1388" i="1" s="1"/>
  <c r="S1716" i="1"/>
  <c r="T1716" i="1" s="1"/>
  <c r="AR1137" i="1"/>
  <c r="AS1137" i="1" s="1"/>
  <c r="AR1406" i="1"/>
  <c r="AS1406" i="1" s="1"/>
  <c r="AR1470" i="1"/>
  <c r="AS1470" i="1" s="1"/>
  <c r="AR1698" i="1"/>
  <c r="AS1698" i="1" s="1"/>
  <c r="AR1114" i="1"/>
  <c r="AS1114" i="1" s="1"/>
  <c r="AR891" i="1"/>
  <c r="AR1660" i="1"/>
  <c r="AS1660" i="1" s="1"/>
  <c r="AR1675" i="1"/>
  <c r="AS1675" i="1" s="1"/>
  <c r="AR1353" i="1"/>
  <c r="AS1353" i="1" s="1"/>
  <c r="AR783" i="1"/>
  <c r="AS783" i="1" s="1"/>
  <c r="AR1663" i="1"/>
  <c r="X1847" i="1"/>
  <c r="Y1847" i="1" s="1"/>
  <c r="Z1847" i="1" s="1"/>
  <c r="AA1847" i="1" s="1"/>
  <c r="AR1523" i="1"/>
  <c r="AS1523" i="1" s="1"/>
  <c r="AR914" i="1"/>
  <c r="AS914" i="1" s="1"/>
  <c r="AR1262" i="1"/>
  <c r="AS1262" i="1" s="1"/>
  <c r="AR1705" i="1"/>
  <c r="AS1705" i="1" s="1"/>
  <c r="AR815" i="1"/>
  <c r="AS815" i="1" s="1"/>
  <c r="AR1316" i="1"/>
  <c r="AS1316" i="1" s="1"/>
  <c r="AR1231" i="1"/>
  <c r="AS1231" i="1" s="1"/>
  <c r="AR1672" i="1"/>
  <c r="AR1330" i="1"/>
  <c r="AS1330" i="1" s="1"/>
  <c r="AR922" i="1"/>
  <c r="AS922" i="1" s="1"/>
  <c r="R1761" i="1"/>
  <c r="AR1140" i="1"/>
  <c r="AS1140" i="1" s="1"/>
  <c r="AR1333" i="1"/>
  <c r="AS1333" i="1" s="1"/>
  <c r="AR849" i="1"/>
  <c r="AS849" i="1" s="1"/>
  <c r="AR1157" i="1"/>
  <c r="AS1157" i="1" s="1"/>
  <c r="AR1410" i="1"/>
  <c r="AR653" i="1"/>
  <c r="AS653" i="1" s="1"/>
  <c r="AR830" i="1"/>
  <c r="AS830" i="1" s="1"/>
  <c r="AR1493" i="1"/>
  <c r="AS1493" i="1" s="1"/>
  <c r="AR969" i="1"/>
  <c r="AR1210" i="1"/>
  <c r="AS1210" i="1" s="1"/>
  <c r="AR1438" i="1"/>
  <c r="AS1438" i="1" s="1"/>
  <c r="AR1418" i="1"/>
  <c r="AS1418" i="1" s="1"/>
  <c r="AR1070" i="1"/>
  <c r="AS1070" i="1" s="1"/>
  <c r="AR1211" i="1"/>
  <c r="AS1211" i="1" s="1"/>
  <c r="AR1622" i="1"/>
  <c r="AS1622" i="1" s="1"/>
  <c r="AR1274" i="1"/>
  <c r="AS1274" i="1" s="1"/>
  <c r="AR1661" i="1"/>
  <c r="AS1661" i="1" s="1"/>
  <c r="AR1066" i="1"/>
  <c r="AS1066" i="1" s="1"/>
  <c r="AR1171" i="1"/>
  <c r="AR1174" i="1"/>
  <c r="AS1174" i="1" s="1"/>
  <c r="Z1920" i="1"/>
  <c r="AA1920" i="1" s="1"/>
  <c r="AR1605" i="1"/>
  <c r="AS1605" i="1" s="1"/>
  <c r="AR1427" i="1"/>
  <c r="AR1569" i="1"/>
  <c r="X1710" i="1"/>
  <c r="Y1710" i="1" s="1"/>
  <c r="Z1710" i="1" s="1"/>
  <c r="AA1710" i="1" s="1"/>
  <c r="AR1366" i="1"/>
  <c r="AS1366" i="1" s="1"/>
  <c r="AR1577" i="1"/>
  <c r="AS1577" i="1" s="1"/>
  <c r="AR1548" i="1"/>
  <c r="AS1548" i="1" s="1"/>
  <c r="AR1560" i="1"/>
  <c r="AS1560" i="1" s="1"/>
  <c r="AR1392" i="1"/>
  <c r="AR1440" i="1"/>
  <c r="AS1440" i="1" s="1"/>
  <c r="AR858" i="1"/>
  <c r="R248" i="1"/>
  <c r="S248" i="1" s="1"/>
  <c r="T248" i="1" s="1"/>
  <c r="AR1475" i="1"/>
  <c r="AS1475" i="1" s="1"/>
  <c r="AR1332" i="1"/>
  <c r="AR981" i="1"/>
  <c r="AS981" i="1" s="1"/>
  <c r="AR1160" i="1"/>
  <c r="AS1160" i="1" s="1"/>
  <c r="AR1313" i="1"/>
  <c r="AS1313" i="1" s="1"/>
  <c r="AR770" i="1"/>
  <c r="AS770" i="1" s="1"/>
  <c r="AR1097" i="1"/>
  <c r="AS1097" i="1" s="1"/>
  <c r="Z1807" i="1"/>
  <c r="AA1807" i="1" s="1"/>
  <c r="AR1127" i="1"/>
  <c r="AS1127" i="1" s="1"/>
  <c r="AR1356" i="1"/>
  <c r="AR1471" i="1"/>
  <c r="AS1471" i="1" s="1"/>
  <c r="AR1155" i="1"/>
  <c r="AS1155" i="1" s="1"/>
  <c r="AR959" i="1"/>
  <c r="X1849" i="1"/>
  <c r="Y1849" i="1" s="1"/>
  <c r="Z1849" i="1" s="1"/>
  <c r="AA1849" i="1" s="1"/>
  <c r="S1849" i="1"/>
  <c r="T1849" i="1" s="1"/>
  <c r="AR1361" i="1"/>
  <c r="AS1361" i="1" s="1"/>
  <c r="AR1158" i="1"/>
  <c r="AS1158" i="1" s="1"/>
  <c r="AR1394" i="1"/>
  <c r="AS1394" i="1" s="1"/>
  <c r="AR1166" i="1"/>
  <c r="AS1166" i="1" s="1"/>
  <c r="AR876" i="1"/>
  <c r="AS876" i="1" s="1"/>
  <c r="AR1273" i="1"/>
  <c r="AR1398" i="1"/>
  <c r="AS1398" i="1" s="1"/>
  <c r="AR1685" i="1"/>
  <c r="AS1685" i="1" s="1"/>
  <c r="AR646" i="1"/>
  <c r="AR1443" i="1"/>
  <c r="AR1314" i="1"/>
  <c r="AS1314" i="1" s="1"/>
  <c r="AR1096" i="1"/>
  <c r="AS1096" i="1" s="1"/>
  <c r="R1824" i="1"/>
  <c r="S1824" i="1" s="1"/>
  <c r="AR1173" i="1"/>
  <c r="AS1173" i="1" s="1"/>
  <c r="AR889" i="1"/>
  <c r="AR837" i="1"/>
  <c r="AR1355" i="1"/>
  <c r="AS1355" i="1" s="1"/>
  <c r="AR1573" i="1"/>
  <c r="AS1573" i="1" s="1"/>
  <c r="AR1248" i="1"/>
  <c r="AR761" i="1"/>
  <c r="AS761" i="1" s="1"/>
  <c r="AR1058" i="1"/>
  <c r="AS1058" i="1" s="1"/>
  <c r="AR1408" i="1"/>
  <c r="AS1408" i="1" s="1"/>
  <c r="AR965" i="1"/>
  <c r="AR1120" i="1"/>
  <c r="AR1652" i="1"/>
  <c r="AS1652" i="1" s="1"/>
  <c r="AR1545" i="1"/>
  <c r="AS1545" i="1" s="1"/>
  <c r="AR1118" i="1"/>
  <c r="AS1118" i="1" s="1"/>
  <c r="AR1399" i="1"/>
  <c r="AS1399" i="1" s="1"/>
  <c r="AR1562" i="1"/>
  <c r="AS1562" i="1" s="1"/>
  <c r="AR1305" i="1"/>
  <c r="AS1305" i="1" s="1"/>
  <c r="AR1295" i="1"/>
  <c r="AS1295" i="1" s="1"/>
  <c r="AR1510" i="1"/>
  <c r="AB191" i="1"/>
  <c r="AC191" i="1" s="1"/>
  <c r="AD191" i="1" s="1"/>
  <c r="AB790" i="1"/>
  <c r="AC790" i="1" s="1"/>
  <c r="AD790" i="1" s="1"/>
  <c r="AB1533" i="1"/>
  <c r="AC1533" i="1" s="1"/>
  <c r="AD1533" i="1" s="1"/>
  <c r="S676" i="1"/>
  <c r="R381" i="1"/>
  <c r="R925" i="1"/>
  <c r="S426" i="1"/>
  <c r="U446" i="1"/>
  <c r="V446" i="1" s="1"/>
  <c r="T527" i="1"/>
  <c r="T1437" i="1"/>
  <c r="T615" i="1"/>
  <c r="U653" i="1"/>
  <c r="V653" i="1" s="1"/>
  <c r="T638" i="1"/>
  <c r="U665" i="1"/>
  <c r="V665" i="1" s="1"/>
  <c r="T667" i="1"/>
  <c r="U649" i="1"/>
  <c r="V649" i="1" s="1"/>
  <c r="T682" i="1"/>
  <c r="S351" i="1"/>
  <c r="R359" i="1"/>
  <c r="W10" i="1"/>
  <c r="X10" i="1" s="1"/>
  <c r="Y10" i="1" s="1"/>
  <c r="Z10" i="1" s="1"/>
  <c r="AA10" i="1" s="1"/>
  <c r="R706" i="1"/>
  <c r="T708" i="1"/>
  <c r="T710" i="1"/>
  <c r="S707" i="1"/>
  <c r="S737" i="1"/>
  <c r="U748" i="1"/>
  <c r="V748" i="1" s="1"/>
  <c r="T733" i="1"/>
  <c r="S756" i="1"/>
  <c r="S750" i="1"/>
  <c r="U383" i="1"/>
  <c r="V383" i="1" s="1"/>
  <c r="S380" i="1"/>
  <c r="T384" i="1"/>
  <c r="S769" i="1"/>
  <c r="Y1871" i="1"/>
  <c r="Z1871" i="1" s="1"/>
  <c r="AA1871" i="1" s="1"/>
  <c r="S1728" i="1"/>
  <c r="X1728" i="1"/>
  <c r="R36" i="1"/>
  <c r="U41" i="1"/>
  <c r="V41" i="1" s="1"/>
  <c r="R400" i="1"/>
  <c r="S811" i="1"/>
  <c r="U831" i="1"/>
  <c r="V831" i="1" s="1"/>
  <c r="AR821" i="1"/>
  <c r="AS821" i="1" s="1"/>
  <c r="R840" i="1"/>
  <c r="R881" i="1"/>
  <c r="AR846" i="1"/>
  <c r="AS846" i="1" s="1"/>
  <c r="U874" i="1"/>
  <c r="V874" i="1" s="1"/>
  <c r="AR882" i="1"/>
  <c r="AS882" i="1" s="1"/>
  <c r="S55" i="1"/>
  <c r="R916" i="1"/>
  <c r="T60" i="1"/>
  <c r="S910" i="1"/>
  <c r="S918" i="1"/>
  <c r="S428" i="1"/>
  <c r="T963" i="1"/>
  <c r="T971" i="1"/>
  <c r="S951" i="1"/>
  <c r="T979" i="1"/>
  <c r="S89" i="1"/>
  <c r="R1023" i="1"/>
  <c r="AR1023" i="1"/>
  <c r="AS1023" i="1" s="1"/>
  <c r="S458" i="1"/>
  <c r="S1038" i="1"/>
  <c r="S1021" i="1"/>
  <c r="T1084" i="1"/>
  <c r="R1898" i="1"/>
  <c r="R123" i="1"/>
  <c r="S1056" i="1"/>
  <c r="R1081" i="1"/>
  <c r="S122" i="1"/>
  <c r="T1100" i="1"/>
  <c r="S1092" i="1"/>
  <c r="T478" i="1"/>
  <c r="S140" i="1"/>
  <c r="R151" i="1"/>
  <c r="S487" i="1"/>
  <c r="AR1162" i="1"/>
  <c r="AS1162" i="1" s="1"/>
  <c r="T1171" i="1"/>
  <c r="S1158" i="1"/>
  <c r="Y1911" i="1"/>
  <c r="Z1911" i="1" s="1"/>
  <c r="AA1911" i="1" s="1"/>
  <c r="T502" i="1"/>
  <c r="S496" i="1"/>
  <c r="AT1221" i="1"/>
  <c r="AU1221" i="1" s="1"/>
  <c r="AV1221" i="1" s="1"/>
  <c r="AW1221" i="1" s="1"/>
  <c r="U1233" i="1"/>
  <c r="V1233" i="1" s="1"/>
  <c r="S501" i="1"/>
  <c r="R1261" i="1"/>
  <c r="U1198" i="1"/>
  <c r="V1198" i="1" s="1"/>
  <c r="R1260" i="1"/>
  <c r="S1253" i="1"/>
  <c r="S1258" i="1"/>
  <c r="S189" i="1"/>
  <c r="Y1802" i="1"/>
  <c r="Z1802" i="1" s="1"/>
  <c r="AA1802" i="1" s="1"/>
  <c r="Y1805" i="1"/>
  <c r="Z1805" i="1" s="1"/>
  <c r="AA1805" i="1" s="1"/>
  <c r="AR1327" i="1"/>
  <c r="AS1327" i="1" s="1"/>
  <c r="S1264" i="1"/>
  <c r="U1807" i="1"/>
  <c r="S1301" i="1"/>
  <c r="T1278" i="1"/>
  <c r="R201" i="1"/>
  <c r="T1327" i="1"/>
  <c r="S1814" i="1"/>
  <c r="X1814" i="1"/>
  <c r="S213" i="1"/>
  <c r="R224" i="1"/>
  <c r="AR1350" i="1"/>
  <c r="AS1350" i="1" s="1"/>
  <c r="R239" i="1"/>
  <c r="R1944" i="1"/>
  <c r="S1358" i="1"/>
  <c r="T1819" i="1"/>
  <c r="S1364" i="1"/>
  <c r="T1400" i="1"/>
  <c r="T1438" i="1"/>
  <c r="T251" i="1"/>
  <c r="AR1411" i="1"/>
  <c r="AS1411" i="1" s="1"/>
  <c r="U1435" i="1"/>
  <c r="V1435" i="1" s="1"/>
  <c r="S1422" i="1"/>
  <c r="S567" i="1"/>
  <c r="T258" i="1"/>
  <c r="S568" i="1"/>
  <c r="U1964" i="1"/>
  <c r="Y1945" i="1"/>
  <c r="Z1945" i="1" s="1"/>
  <c r="AA1945" i="1" s="1"/>
  <c r="T1965" i="1"/>
  <c r="Y1960" i="1"/>
  <c r="Z1960" i="1" s="1"/>
  <c r="AA1960" i="1" s="1"/>
  <c r="T252" i="1"/>
  <c r="R1826" i="1"/>
  <c r="AR1480" i="1"/>
  <c r="AS1480" i="1" s="1"/>
  <c r="S1497" i="1"/>
  <c r="T1517" i="1"/>
  <c r="R1566" i="1"/>
  <c r="T278" i="1"/>
  <c r="T1586" i="1"/>
  <c r="T1551" i="1"/>
  <c r="S1554" i="1"/>
  <c r="X1844" i="1"/>
  <c r="S1844" i="1"/>
  <c r="S1995" i="1"/>
  <c r="X1995" i="1"/>
  <c r="R321" i="1"/>
  <c r="R280" i="1"/>
  <c r="R1857" i="1"/>
  <c r="T1596" i="1"/>
  <c r="T1618" i="1"/>
  <c r="T320" i="1"/>
  <c r="S1625" i="1"/>
  <c r="S618" i="1"/>
  <c r="R1860" i="1"/>
  <c r="S1617" i="1"/>
  <c r="S307" i="1"/>
  <c r="S1997" i="1"/>
  <c r="X1997" i="1"/>
  <c r="R1696" i="1"/>
  <c r="AR1648" i="1"/>
  <c r="AS1648" i="1" s="1"/>
  <c r="AR1692" i="1"/>
  <c r="AS1692" i="1" s="1"/>
  <c r="S344" i="1"/>
  <c r="T634" i="1"/>
  <c r="T1678" i="1"/>
  <c r="T1672" i="1"/>
  <c r="AT1687" i="1"/>
  <c r="AU1687" i="1" s="1"/>
  <c r="AV1687" i="1" s="1"/>
  <c r="AW1687" i="1" s="1"/>
  <c r="S1704" i="1"/>
  <c r="T1256" i="1"/>
  <c r="T1945" i="1"/>
  <c r="T650" i="1"/>
  <c r="S647" i="1"/>
  <c r="W651" i="1"/>
  <c r="X651" i="1" s="1"/>
  <c r="Y651" i="1" s="1"/>
  <c r="Z651" i="1" s="1"/>
  <c r="AA651" i="1" s="1"/>
  <c r="R642" i="1"/>
  <c r="S669" i="1"/>
  <c r="T683" i="1"/>
  <c r="U687" i="1"/>
  <c r="V687" i="1" s="1"/>
  <c r="W362" i="1"/>
  <c r="X362" i="1" s="1"/>
  <c r="Y362" i="1" s="1"/>
  <c r="Z362" i="1" s="1"/>
  <c r="AA362" i="1" s="1"/>
  <c r="AB362" i="1" s="1"/>
  <c r="AC362" i="1" s="1"/>
  <c r="AD362" i="1" s="1"/>
  <c r="S16" i="1"/>
  <c r="T722" i="1"/>
  <c r="U720" i="1"/>
  <c r="V720" i="1" s="1"/>
  <c r="S743" i="1"/>
  <c r="T373" i="1"/>
  <c r="S765" i="1"/>
  <c r="S784" i="1"/>
  <c r="T38" i="1"/>
  <c r="S800" i="1"/>
  <c r="R1874" i="1"/>
  <c r="S832" i="1"/>
  <c r="S833" i="1"/>
  <c r="R836" i="1"/>
  <c r="T851" i="1"/>
  <c r="T838" i="1"/>
  <c r="S414" i="1"/>
  <c r="X1734" i="1"/>
  <c r="S1734" i="1"/>
  <c r="AR895" i="1"/>
  <c r="AS895" i="1" s="1"/>
  <c r="AR926" i="1"/>
  <c r="AS926" i="1" s="1"/>
  <c r="S924" i="1"/>
  <c r="T921" i="1"/>
  <c r="T433" i="1"/>
  <c r="T940" i="1"/>
  <c r="S441" i="1"/>
  <c r="R68" i="1"/>
  <c r="S901" i="1"/>
  <c r="S436" i="1"/>
  <c r="R976" i="1"/>
  <c r="S449" i="1"/>
  <c r="T1762" i="1"/>
  <c r="T1888" i="1"/>
  <c r="S84" i="1"/>
  <c r="S996" i="1"/>
  <c r="T460" i="1"/>
  <c r="T1045" i="1"/>
  <c r="AR1037" i="1"/>
  <c r="AS1037" i="1" s="1"/>
  <c r="S111" i="1"/>
  <c r="S467" i="1"/>
  <c r="R1082" i="1"/>
  <c r="S1777" i="1"/>
  <c r="X1777" i="1"/>
  <c r="T1070" i="1"/>
  <c r="S1052" i="1"/>
  <c r="R1115" i="1"/>
  <c r="AR1099" i="1"/>
  <c r="AS1099" i="1" s="1"/>
  <c r="T1044" i="1"/>
  <c r="T1776" i="1"/>
  <c r="T1099" i="1"/>
  <c r="S1085" i="1"/>
  <c r="T479" i="1"/>
  <c r="S1787" i="1"/>
  <c r="X1787" i="1"/>
  <c r="T1118" i="1"/>
  <c r="T1133" i="1"/>
  <c r="AT1106" i="1"/>
  <c r="AU1106" i="1" s="1"/>
  <c r="AV1106" i="1" s="1"/>
  <c r="AW1106" i="1" s="1"/>
  <c r="T1155" i="1"/>
  <c r="S153" i="1"/>
  <c r="T488" i="1"/>
  <c r="R1196" i="1"/>
  <c r="R1222" i="1"/>
  <c r="T1199" i="1"/>
  <c r="T1200" i="1"/>
  <c r="T1231" i="1"/>
  <c r="AR1215" i="1"/>
  <c r="AS1215" i="1" s="1"/>
  <c r="R1218" i="1"/>
  <c r="Y1799" i="1"/>
  <c r="Z1799" i="1" s="1"/>
  <c r="AA1799" i="1" s="1"/>
  <c r="AR1256" i="1"/>
  <c r="AS1256" i="1" s="1"/>
  <c r="AT1243" i="1"/>
  <c r="AU1243" i="1" s="1"/>
  <c r="AV1243" i="1" s="1"/>
  <c r="AW1243" i="1" s="1"/>
  <c r="U176" i="1"/>
  <c r="V176" i="1" s="1"/>
  <c r="T1257" i="1"/>
  <c r="S1238" i="1"/>
  <c r="S1263" i="1"/>
  <c r="T1929" i="1"/>
  <c r="T1232" i="1"/>
  <c r="AT1307" i="1"/>
  <c r="AU1307" i="1" s="1"/>
  <c r="AV1307" i="1" s="1"/>
  <c r="AW1307" i="1" s="1"/>
  <c r="U1305" i="1"/>
  <c r="V1305" i="1" s="1"/>
  <c r="T517" i="1"/>
  <c r="T1332" i="1"/>
  <c r="X1815" i="1"/>
  <c r="S1815" i="1"/>
  <c r="T200" i="1"/>
  <c r="S1812" i="1"/>
  <c r="T1355" i="1"/>
  <c r="S1947" i="1"/>
  <c r="X1947" i="1"/>
  <c r="AR1371" i="1"/>
  <c r="AS1371" i="1" s="1"/>
  <c r="R229" i="1"/>
  <c r="R238" i="1"/>
  <c r="T1946" i="1"/>
  <c r="T545" i="1"/>
  <c r="T256" i="1"/>
  <c r="S549" i="1"/>
  <c r="R249" i="1"/>
  <c r="R1958" i="1"/>
  <c r="R559" i="1"/>
  <c r="T1830" i="1"/>
  <c r="T1424" i="1"/>
  <c r="T571" i="1"/>
  <c r="T1448" i="1"/>
  <c r="S1425" i="1"/>
  <c r="S1967" i="1"/>
  <c r="X1967" i="1"/>
  <c r="S561" i="1"/>
  <c r="S1957" i="1"/>
  <c r="X1957" i="1"/>
  <c r="AT1458" i="1"/>
  <c r="AU1458" i="1" s="1"/>
  <c r="AV1458" i="1" s="1"/>
  <c r="AW1458" i="1" s="1"/>
  <c r="R1524" i="1"/>
  <c r="S1440" i="1"/>
  <c r="T1494" i="1"/>
  <c r="U1470" i="1"/>
  <c r="V1470" i="1" s="1"/>
  <c r="T1515" i="1"/>
  <c r="S1521" i="1"/>
  <c r="T1472" i="1"/>
  <c r="S1531" i="1"/>
  <c r="R1854" i="1"/>
  <c r="T247" i="1"/>
  <c r="Y1848" i="1"/>
  <c r="Z1848" i="1" s="1"/>
  <c r="AA1848" i="1" s="1"/>
  <c r="R1547" i="1"/>
  <c r="R1674" i="1"/>
  <c r="S1605" i="1"/>
  <c r="S1985" i="1"/>
  <c r="X1985" i="1"/>
  <c r="T1623" i="1"/>
  <c r="AR1654" i="1"/>
  <c r="AS1654" i="1" s="1"/>
  <c r="S327" i="1"/>
  <c r="T345" i="1"/>
  <c r="AT1668" i="1"/>
  <c r="AU1668" i="1" s="1"/>
  <c r="AV1668" i="1" s="1"/>
  <c r="AW1668" i="1" s="1"/>
  <c r="S626" i="1"/>
  <c r="S408" i="1"/>
  <c r="S1884" i="1"/>
  <c r="X1884" i="1"/>
  <c r="S107" i="1"/>
  <c r="Y1776" i="1"/>
  <c r="Z1776" i="1" s="1"/>
  <c r="AA1776" i="1" s="1"/>
  <c r="R223" i="1"/>
  <c r="R1643" i="1"/>
  <c r="S6" i="1"/>
  <c r="U7" i="1"/>
  <c r="V7" i="1" s="1"/>
  <c r="Y1708" i="1"/>
  <c r="Z1708" i="1" s="1"/>
  <c r="AA1708" i="1" s="1"/>
  <c r="R1865" i="1"/>
  <c r="S1709" i="1"/>
  <c r="X1709" i="1"/>
  <c r="T692" i="1"/>
  <c r="S15" i="1"/>
  <c r="S13" i="1"/>
  <c r="S724" i="1"/>
  <c r="U712" i="1"/>
  <c r="V712" i="1" s="1"/>
  <c r="S772" i="1"/>
  <c r="X1727" i="1"/>
  <c r="S1727" i="1"/>
  <c r="U770" i="1"/>
  <c r="V770" i="1" s="1"/>
  <c r="S803" i="1"/>
  <c r="AR812" i="1"/>
  <c r="AS812" i="1" s="1"/>
  <c r="R813" i="1"/>
  <c r="T398" i="1"/>
  <c r="R824" i="1"/>
  <c r="S1875" i="1"/>
  <c r="X1875" i="1"/>
  <c r="T837" i="1"/>
  <c r="S415" i="1"/>
  <c r="T62" i="1"/>
  <c r="S922" i="1"/>
  <c r="AR907" i="1"/>
  <c r="AS907" i="1" s="1"/>
  <c r="Y1744" i="1"/>
  <c r="Z1744" i="1" s="1"/>
  <c r="AA1744" i="1" s="1"/>
  <c r="T937" i="1"/>
  <c r="S956" i="1"/>
  <c r="T434" i="1"/>
  <c r="T437" i="1"/>
  <c r="R81" i="1"/>
  <c r="R1755" i="1"/>
  <c r="T990" i="1"/>
  <c r="S984" i="1"/>
  <c r="S75" i="1"/>
  <c r="R1041" i="1"/>
  <c r="S1015" i="1"/>
  <c r="T1047" i="1"/>
  <c r="S103" i="1"/>
  <c r="S464" i="1"/>
  <c r="T469" i="1"/>
  <c r="T125" i="1"/>
  <c r="R1109" i="1"/>
  <c r="T1087" i="1"/>
  <c r="AR1100" i="1"/>
  <c r="AS1100" i="1" s="1"/>
  <c r="T143" i="1"/>
  <c r="AR1117" i="1"/>
  <c r="AS1117" i="1" s="1"/>
  <c r="R1903" i="1"/>
  <c r="S139" i="1"/>
  <c r="S1088" i="1"/>
  <c r="R1791" i="1"/>
  <c r="S150" i="1"/>
  <c r="R493" i="1"/>
  <c r="S165" i="1"/>
  <c r="S158" i="1"/>
  <c r="T1186" i="1"/>
  <c r="AR1224" i="1"/>
  <c r="AS1224" i="1" s="1"/>
  <c r="S1193" i="1"/>
  <c r="T506" i="1"/>
  <c r="S172" i="1"/>
  <c r="T1799" i="1"/>
  <c r="Y1927" i="1"/>
  <c r="Z1927" i="1" s="1"/>
  <c r="AA1927" i="1" s="1"/>
  <c r="AR1245" i="1"/>
  <c r="AS1245" i="1" s="1"/>
  <c r="S181" i="1"/>
  <c r="Y1929" i="1"/>
  <c r="Z1929" i="1" s="1"/>
  <c r="AA1929" i="1" s="1"/>
  <c r="T1318" i="1"/>
  <c r="AR1297" i="1"/>
  <c r="AS1297" i="1" s="1"/>
  <c r="R1803" i="1"/>
  <c r="T1309" i="1"/>
  <c r="S1306" i="1"/>
  <c r="R1342" i="1"/>
  <c r="S535" i="1"/>
  <c r="S1345" i="1"/>
  <c r="T227" i="1"/>
  <c r="R554" i="1"/>
  <c r="R226" i="1"/>
  <c r="S531" i="1"/>
  <c r="T547" i="1"/>
  <c r="U1341" i="1"/>
  <c r="V1341" i="1" s="1"/>
  <c r="S555" i="1"/>
  <c r="T566" i="1"/>
  <c r="T237" i="1"/>
  <c r="S1829" i="1"/>
  <c r="X1829" i="1"/>
  <c r="T1445" i="1"/>
  <c r="T1390" i="1"/>
  <c r="T1950" i="1"/>
  <c r="T1371" i="1"/>
  <c r="AR1426" i="1"/>
  <c r="AS1426" i="1" s="1"/>
  <c r="AR1391" i="1"/>
  <c r="AS1391" i="1" s="1"/>
  <c r="T1391" i="1"/>
  <c r="T1443" i="1"/>
  <c r="Y1830" i="1"/>
  <c r="Z1830" i="1" s="1"/>
  <c r="AA1830" i="1" s="1"/>
  <c r="Y1828" i="1"/>
  <c r="Z1828" i="1" s="1"/>
  <c r="AA1828" i="1" s="1"/>
  <c r="R1968" i="1"/>
  <c r="T1510" i="1"/>
  <c r="AR1477" i="1"/>
  <c r="AS1477" i="1" s="1"/>
  <c r="AR1520" i="1"/>
  <c r="AS1520" i="1" s="1"/>
  <c r="T1552" i="1"/>
  <c r="W1499" i="1"/>
  <c r="X1499" i="1" s="1"/>
  <c r="Y1499" i="1" s="1"/>
  <c r="Z1499" i="1" s="1"/>
  <c r="AA1499" i="1" s="1"/>
  <c r="S1528" i="1"/>
  <c r="S1513" i="1"/>
  <c r="T269" i="1"/>
  <c r="AR278" i="1"/>
  <c r="AS278" i="1" s="1"/>
  <c r="T578" i="1"/>
  <c r="T1545" i="1"/>
  <c r="T283" i="1"/>
  <c r="AT1587" i="1"/>
  <c r="AU1587" i="1" s="1"/>
  <c r="AV1587" i="1" s="1"/>
  <c r="AW1587" i="1" s="1"/>
  <c r="AX1587" i="1" s="1"/>
  <c r="R1621" i="1"/>
  <c r="R1561" i="1"/>
  <c r="AR1502" i="1"/>
  <c r="AS1502" i="1" s="1"/>
  <c r="R301" i="1"/>
  <c r="Y1978" i="1"/>
  <c r="Z1978" i="1" s="1"/>
  <c r="AA1978" i="1" s="1"/>
  <c r="T1544" i="1"/>
  <c r="AR1598" i="1"/>
  <c r="AS1598" i="1" s="1"/>
  <c r="AR1621" i="1"/>
  <c r="AS1621" i="1" s="1"/>
  <c r="T322" i="1"/>
  <c r="S612" i="1"/>
  <c r="AR1699" i="1"/>
  <c r="AS1699" i="1" s="1"/>
  <c r="U1630" i="1"/>
  <c r="V1630" i="1" s="1"/>
  <c r="T1682" i="1"/>
  <c r="T309" i="1"/>
  <c r="T1597" i="1"/>
  <c r="T1683" i="1"/>
  <c r="T1706" i="1"/>
  <c r="S1689" i="1"/>
  <c r="AR1694" i="1"/>
  <c r="AS1694" i="1" s="1"/>
  <c r="AR1653" i="1"/>
  <c r="AS1653" i="1" s="1"/>
  <c r="S1703" i="1"/>
  <c r="AR346" i="1"/>
  <c r="AS346" i="1" s="1"/>
  <c r="U2000" i="1"/>
  <c r="R684" i="1"/>
  <c r="W369" i="1"/>
  <c r="X369" i="1" s="1"/>
  <c r="Y369" i="1" s="1"/>
  <c r="Z369" i="1" s="1"/>
  <c r="AA369" i="1" s="1"/>
  <c r="S728" i="1"/>
  <c r="T773" i="1"/>
  <c r="T452" i="1"/>
  <c r="T92" i="1"/>
  <c r="U1074" i="1"/>
  <c r="V1074" i="1" s="1"/>
  <c r="T1202" i="1"/>
  <c r="AR1239" i="1"/>
  <c r="AS1239" i="1" s="1"/>
  <c r="T533" i="1"/>
  <c r="R230" i="1"/>
  <c r="R562" i="1"/>
  <c r="T275" i="1"/>
  <c r="S617" i="1"/>
  <c r="AR1678" i="1"/>
  <c r="AS1678" i="1" s="1"/>
  <c r="T631" i="1"/>
  <c r="T1708" i="1"/>
  <c r="T659" i="1"/>
  <c r="R1714" i="1"/>
  <c r="T705" i="1"/>
  <c r="S714" i="1"/>
  <c r="S717" i="1"/>
  <c r="R21" i="1"/>
  <c r="AR740" i="1"/>
  <c r="AS740" i="1" s="1"/>
  <c r="T23" i="1"/>
  <c r="S757" i="1"/>
  <c r="S27" i="1"/>
  <c r="T1726" i="1"/>
  <c r="R1723" i="1"/>
  <c r="S760" i="1"/>
  <c r="T34" i="1"/>
  <c r="T387" i="1"/>
  <c r="R808" i="1"/>
  <c r="Y1732" i="1"/>
  <c r="Z1732" i="1" s="1"/>
  <c r="AA1732" i="1" s="1"/>
  <c r="R844" i="1"/>
  <c r="U46" i="1"/>
  <c r="V46" i="1" s="1"/>
  <c r="T877" i="1"/>
  <c r="S873" i="1"/>
  <c r="S891" i="1"/>
  <c r="T417" i="1"/>
  <c r="T895" i="1"/>
  <c r="S855" i="1"/>
  <c r="R935" i="1"/>
  <c r="T1744" i="1"/>
  <c r="T919" i="1"/>
  <c r="S946" i="1"/>
  <c r="T945" i="1"/>
  <c r="R1005" i="1"/>
  <c r="R455" i="1"/>
  <c r="AR974" i="1"/>
  <c r="AS974" i="1" s="1"/>
  <c r="T1004" i="1"/>
  <c r="T1025" i="1"/>
  <c r="T1003" i="1"/>
  <c r="S1014" i="1"/>
  <c r="T91" i="1"/>
  <c r="R1049" i="1"/>
  <c r="T1050" i="1"/>
  <c r="S87" i="1"/>
  <c r="S468" i="1"/>
  <c r="S115" i="1"/>
  <c r="S114" i="1"/>
  <c r="T120" i="1"/>
  <c r="T128" i="1"/>
  <c r="S1782" i="1"/>
  <c r="X1782" i="1"/>
  <c r="AT1098" i="1"/>
  <c r="AU1098" i="1" s="1"/>
  <c r="AV1098" i="1" s="1"/>
  <c r="AW1098" i="1" s="1"/>
  <c r="AX1098" i="1" s="1"/>
  <c r="S1102" i="1"/>
  <c r="S1785" i="1"/>
  <c r="X1785" i="1"/>
  <c r="S1137" i="1"/>
  <c r="T1165" i="1"/>
  <c r="T121" i="1"/>
  <c r="U1138" i="1"/>
  <c r="V1138" i="1" s="1"/>
  <c r="S1159" i="1"/>
  <c r="S1795" i="1"/>
  <c r="X1795" i="1"/>
  <c r="S1167" i="1"/>
  <c r="T1178" i="1"/>
  <c r="AR1189" i="1"/>
  <c r="AS1189" i="1" s="1"/>
  <c r="T170" i="1"/>
  <c r="R1796" i="1"/>
  <c r="S1229" i="1"/>
  <c r="R1225" i="1"/>
  <c r="T1241" i="1"/>
  <c r="T177" i="1"/>
  <c r="X1926" i="1"/>
  <c r="S1926" i="1"/>
  <c r="T1927" i="1"/>
  <c r="Y1798" i="1"/>
  <c r="Z1798" i="1" s="1"/>
  <c r="AA1798" i="1" s="1"/>
  <c r="T1266" i="1"/>
  <c r="T185" i="1"/>
  <c r="T1280" i="1"/>
  <c r="T1291" i="1"/>
  <c r="T1276" i="1"/>
  <c r="S1287" i="1"/>
  <c r="S1310" i="1"/>
  <c r="U1297" i="1"/>
  <c r="V1297" i="1" s="1"/>
  <c r="R1818" i="1"/>
  <c r="U188" i="1"/>
  <c r="V188" i="1" s="1"/>
  <c r="U1333" i="1"/>
  <c r="V1333" i="1" s="1"/>
  <c r="T1387" i="1"/>
  <c r="R1401" i="1"/>
  <c r="S214" i="1"/>
  <c r="S1820" i="1"/>
  <c r="S207" i="1"/>
  <c r="AT1380" i="1"/>
  <c r="AU1380" i="1" s="1"/>
  <c r="AV1380" i="1" s="1"/>
  <c r="AW1380" i="1" s="1"/>
  <c r="AX1380" i="1" s="1"/>
  <c r="AY1380" i="1" s="1"/>
  <c r="AZ1380" i="1" s="1"/>
  <c r="BA1380" i="1" s="1"/>
  <c r="BB1380" i="1" s="1"/>
  <c r="BC1380" i="1" s="1"/>
  <c r="BD1380" i="1" s="1"/>
  <c r="T550" i="1"/>
  <c r="S221" i="1"/>
  <c r="R1959" i="1"/>
  <c r="R1395" i="1"/>
  <c r="R1450" i="1"/>
  <c r="Y1950" i="1"/>
  <c r="Z1950" i="1" s="1"/>
  <c r="AA1950" i="1" s="1"/>
  <c r="AR1428" i="1"/>
  <c r="AS1428" i="1" s="1"/>
  <c r="T259" i="1"/>
  <c r="T1828" i="1"/>
  <c r="T1956" i="1"/>
  <c r="R1841" i="1"/>
  <c r="S1954" i="1"/>
  <c r="X1954" i="1"/>
  <c r="Y1835" i="1"/>
  <c r="Z1835" i="1" s="1"/>
  <c r="AA1835" i="1" s="1"/>
  <c r="R1439" i="1"/>
  <c r="R1504" i="1"/>
  <c r="W1426" i="1"/>
  <c r="X1426" i="1" s="1"/>
  <c r="Y1426" i="1" s="1"/>
  <c r="Z1426" i="1" s="1"/>
  <c r="AA1426" i="1" s="1"/>
  <c r="T1461" i="1"/>
  <c r="S255" i="1"/>
  <c r="T586" i="1"/>
  <c r="T1560" i="1"/>
  <c r="U1835" i="1"/>
  <c r="V1835" i="1" s="1"/>
  <c r="AR1481" i="1"/>
  <c r="AS1481" i="1" s="1"/>
  <c r="AR249" i="1"/>
  <c r="AS249" i="1" s="1"/>
  <c r="R1536" i="1"/>
  <c r="R1591" i="1"/>
  <c r="AR1536" i="1"/>
  <c r="AS1536" i="1" s="1"/>
  <c r="T1548" i="1"/>
  <c r="T1563" i="1"/>
  <c r="AR1623" i="1"/>
  <c r="AS1623" i="1" s="1"/>
  <c r="S285" i="1"/>
  <c r="T1978" i="1"/>
  <c r="U1848" i="1"/>
  <c r="V1848" i="1" s="1"/>
  <c r="T1549" i="1"/>
  <c r="R1606" i="1"/>
  <c r="Y1987" i="1"/>
  <c r="Z1987" i="1" s="1"/>
  <c r="AA1987" i="1" s="1"/>
  <c r="R1684" i="1"/>
  <c r="AR1638" i="1"/>
  <c r="AS1638" i="1" s="1"/>
  <c r="AR1612" i="1"/>
  <c r="AS1612" i="1" s="1"/>
  <c r="T1627" i="1"/>
  <c r="S337" i="1"/>
  <c r="U1661" i="1"/>
  <c r="V1661" i="1" s="1"/>
  <c r="S328" i="1"/>
  <c r="X1861" i="1"/>
  <c r="S1861" i="1"/>
  <c r="U335" i="1"/>
  <c r="V335" i="1" s="1"/>
  <c r="T1654" i="1"/>
  <c r="S739" i="1"/>
  <c r="U749" i="1"/>
  <c r="V749" i="1" s="1"/>
  <c r="S1740" i="1"/>
  <c r="X1740" i="1"/>
  <c r="T440" i="1"/>
  <c r="U1113" i="1"/>
  <c r="V1113" i="1" s="1"/>
  <c r="R209" i="1"/>
  <c r="R1370" i="1"/>
  <c r="S1389" i="1"/>
  <c r="T641" i="1"/>
  <c r="AR639" i="1"/>
  <c r="AS639" i="1" s="1"/>
  <c r="R657" i="1"/>
  <c r="R8" i="1"/>
  <c r="S353" i="1"/>
  <c r="U671" i="1"/>
  <c r="V671" i="1" s="1"/>
  <c r="Y1715" i="1"/>
  <c r="Z1715" i="1" s="1"/>
  <c r="AA1715" i="1" s="1"/>
  <c r="T696" i="1"/>
  <c r="T681" i="1"/>
  <c r="Y1717" i="1"/>
  <c r="Z1717" i="1" s="1"/>
  <c r="AA1717" i="1" s="1"/>
  <c r="S709" i="1"/>
  <c r="U358" i="1"/>
  <c r="V358" i="1" s="1"/>
  <c r="R719" i="1"/>
  <c r="R738" i="1"/>
  <c r="AB28" i="1"/>
  <c r="AC28" i="1" s="1"/>
  <c r="AD28" i="1" s="1"/>
  <c r="T1868" i="1"/>
  <c r="T376" i="1"/>
  <c r="T1725" i="1"/>
  <c r="R388" i="1"/>
  <c r="R788" i="1"/>
  <c r="S777" i="1"/>
  <c r="R805" i="1"/>
  <c r="AR809" i="1"/>
  <c r="AS809" i="1" s="1"/>
  <c r="U395" i="1"/>
  <c r="V395" i="1" s="1"/>
  <c r="S44" i="1"/>
  <c r="S823" i="1"/>
  <c r="T1732" i="1"/>
  <c r="T834" i="1"/>
  <c r="S45" i="1"/>
  <c r="T839" i="1"/>
  <c r="S48" i="1"/>
  <c r="R865" i="1"/>
  <c r="R51" i="1"/>
  <c r="R880" i="1"/>
  <c r="S856" i="1"/>
  <c r="S867" i="1"/>
  <c r="T411" i="1"/>
  <c r="T410" i="1"/>
  <c r="AR917" i="1"/>
  <c r="AS917" i="1" s="1"/>
  <c r="R931" i="1"/>
  <c r="X1751" i="1"/>
  <c r="S1751" i="1"/>
  <c r="T923" i="1"/>
  <c r="T954" i="1"/>
  <c r="R1753" i="1"/>
  <c r="T444" i="1"/>
  <c r="S70" i="1"/>
  <c r="R83" i="1"/>
  <c r="R994" i="1"/>
  <c r="R461" i="1"/>
  <c r="S985" i="1"/>
  <c r="S71" i="1"/>
  <c r="T1017" i="1"/>
  <c r="T1034" i="1"/>
  <c r="S1006" i="1"/>
  <c r="T1016" i="1"/>
  <c r="T1043" i="1"/>
  <c r="T98" i="1"/>
  <c r="S465" i="1"/>
  <c r="T1890" i="1"/>
  <c r="T1072" i="1"/>
  <c r="AR1064" i="1"/>
  <c r="AS1064" i="1" s="1"/>
  <c r="S118" i="1"/>
  <c r="T1105" i="1"/>
  <c r="T491" i="1"/>
  <c r="S1149" i="1"/>
  <c r="S149" i="1"/>
  <c r="AR1161" i="1"/>
  <c r="AS1161" i="1" s="1"/>
  <c r="T1174" i="1"/>
  <c r="R1180" i="1"/>
  <c r="S490" i="1"/>
  <c r="R1909" i="1"/>
  <c r="S1916" i="1"/>
  <c r="X1916" i="1"/>
  <c r="R171" i="1"/>
  <c r="U1195" i="1"/>
  <c r="V1195" i="1" s="1"/>
  <c r="R1205" i="1"/>
  <c r="T1211" i="1"/>
  <c r="U1224" i="1"/>
  <c r="V1224" i="1" s="1"/>
  <c r="T503" i="1"/>
  <c r="T1235" i="1"/>
  <c r="S1223" i="1"/>
  <c r="T1798" i="1"/>
  <c r="R513" i="1"/>
  <c r="S184" i="1"/>
  <c r="S1928" i="1"/>
  <c r="X1928" i="1"/>
  <c r="U1255" i="1"/>
  <c r="V1255" i="1" s="1"/>
  <c r="AT1270" i="1"/>
  <c r="AU1270" i="1" s="1"/>
  <c r="AV1270" i="1" s="1"/>
  <c r="AW1270" i="1" s="1"/>
  <c r="AX1270" i="1" s="1"/>
  <c r="U1314" i="1"/>
  <c r="V1314" i="1" s="1"/>
  <c r="T1312" i="1"/>
  <c r="R538" i="1"/>
  <c r="T1806" i="1"/>
  <c r="U1272" i="1"/>
  <c r="V1272" i="1" s="1"/>
  <c r="S1334" i="1"/>
  <c r="U1346" i="1"/>
  <c r="V1346" i="1" s="1"/>
  <c r="T1394" i="1"/>
  <c r="R240" i="1"/>
  <c r="R1386" i="1"/>
  <c r="R1376" i="1"/>
  <c r="T1406" i="1"/>
  <c r="S1410" i="1"/>
  <c r="R1436" i="1"/>
  <c r="R565" i="1"/>
  <c r="T1373" i="1"/>
  <c r="R1966" i="1"/>
  <c r="T1399" i="1"/>
  <c r="X1822" i="1"/>
  <c r="S1822" i="1"/>
  <c r="AR1447" i="1"/>
  <c r="AS1447" i="1" s="1"/>
  <c r="Y1956" i="1"/>
  <c r="Z1956" i="1" s="1"/>
  <c r="AA1956" i="1" s="1"/>
  <c r="W253" i="1"/>
  <c r="X253" i="1" s="1"/>
  <c r="Y253" i="1" s="1"/>
  <c r="Z253" i="1" s="1"/>
  <c r="S1836" i="1"/>
  <c r="X1836" i="1"/>
  <c r="R267" i="1"/>
  <c r="X1970" i="1"/>
  <c r="S1970" i="1"/>
  <c r="T1529" i="1"/>
  <c r="T1572" i="1"/>
  <c r="R1503" i="1"/>
  <c r="R1538" i="1"/>
  <c r="AR1528" i="1"/>
  <c r="AS1528" i="1" s="1"/>
  <c r="S1473" i="1"/>
  <c r="R1546" i="1"/>
  <c r="T1585" i="1"/>
  <c r="U606" i="1"/>
  <c r="V606" i="1" s="1"/>
  <c r="R616" i="1"/>
  <c r="S284" i="1"/>
  <c r="S1555" i="1"/>
  <c r="AR1549" i="1"/>
  <c r="AS1549" i="1" s="1"/>
  <c r="R1583" i="1"/>
  <c r="S282" i="1"/>
  <c r="T316" i="1"/>
  <c r="T1987" i="1"/>
  <c r="S1628" i="1"/>
  <c r="R1858" i="1"/>
  <c r="T1984" i="1"/>
  <c r="R1626" i="1"/>
  <c r="S300" i="1"/>
  <c r="S317" i="1"/>
  <c r="R1692" i="1"/>
  <c r="S1639" i="1"/>
  <c r="T1852" i="1"/>
  <c r="R330" i="1"/>
  <c r="AR1617" i="1"/>
  <c r="AS1617" i="1" s="1"/>
  <c r="T1662" i="1"/>
  <c r="S1665" i="1"/>
  <c r="T1666" i="1"/>
  <c r="AR1693" i="1"/>
  <c r="AS1693" i="1" s="1"/>
  <c r="T1996" i="1"/>
  <c r="AR337" i="1"/>
  <c r="AS337" i="1" s="1"/>
  <c r="T1679" i="1"/>
  <c r="T1660" i="1"/>
  <c r="S332" i="1"/>
  <c r="S1664" i="1"/>
  <c r="T375" i="1"/>
  <c r="R786" i="1"/>
  <c r="R1104" i="1"/>
  <c r="T1144" i="1"/>
  <c r="S1600" i="1"/>
  <c r="S1695" i="1"/>
  <c r="R4" i="1"/>
  <c r="R663" i="1"/>
  <c r="T661" i="1"/>
  <c r="AT674" i="1"/>
  <c r="AU674" i="1" s="1"/>
  <c r="AV674" i="1" s="1"/>
  <c r="AW674" i="1" s="1"/>
  <c r="T1715" i="1"/>
  <c r="S679" i="1"/>
  <c r="S693" i="1"/>
  <c r="R17" i="1"/>
  <c r="T367" i="1"/>
  <c r="T370" i="1"/>
  <c r="S731" i="1"/>
  <c r="R374" i="1"/>
  <c r="S378" i="1"/>
  <c r="T751" i="1"/>
  <c r="Y1868" i="1"/>
  <c r="Z1868" i="1" s="1"/>
  <c r="AA1868" i="1" s="1"/>
  <c r="U754" i="1"/>
  <c r="V754" i="1" s="1"/>
  <c r="U755" i="1"/>
  <c r="V755" i="1" s="1"/>
  <c r="R781" i="1"/>
  <c r="T783" i="1"/>
  <c r="R799" i="1"/>
  <c r="AR792" i="1"/>
  <c r="AS792" i="1" s="1"/>
  <c r="S795" i="1"/>
  <c r="T797" i="1"/>
  <c r="S396" i="1"/>
  <c r="T43" i="1"/>
  <c r="AB854" i="1"/>
  <c r="AC854" i="1" s="1"/>
  <c r="AD854" i="1" s="1"/>
  <c r="R412" i="1"/>
  <c r="Y1878" i="1"/>
  <c r="Z1878" i="1" s="1"/>
  <c r="AA1878" i="1" s="1"/>
  <c r="R50" i="1"/>
  <c r="T861" i="1"/>
  <c r="S883" i="1"/>
  <c r="T889" i="1"/>
  <c r="T54" i="1"/>
  <c r="R897" i="1"/>
  <c r="S890" i="1"/>
  <c r="R894" i="1"/>
  <c r="R61" i="1"/>
  <c r="T65" i="1"/>
  <c r="T927" i="1"/>
  <c r="AR925" i="1"/>
  <c r="AS925" i="1" s="1"/>
  <c r="S933" i="1"/>
  <c r="R942" i="1"/>
  <c r="X1756" i="1"/>
  <c r="S1756" i="1"/>
  <c r="S992" i="1"/>
  <c r="R1886" i="1"/>
  <c r="R96" i="1"/>
  <c r="R459" i="1"/>
  <c r="U966" i="1"/>
  <c r="V966" i="1" s="1"/>
  <c r="AR1039" i="1"/>
  <c r="AS1039" i="1" s="1"/>
  <c r="R86" i="1"/>
  <c r="T1024" i="1"/>
  <c r="S995" i="1"/>
  <c r="S462" i="1"/>
  <c r="S110" i="1"/>
  <c r="T108" i="1"/>
  <c r="S106" i="1"/>
  <c r="Y1890" i="1"/>
  <c r="Z1890" i="1" s="1"/>
  <c r="AA1890" i="1" s="1"/>
  <c r="AT1085" i="1"/>
  <c r="AU1085" i="1" s="1"/>
  <c r="AV1085" i="1" s="1"/>
  <c r="AW1085" i="1" s="1"/>
  <c r="AX1085" i="1" s="1"/>
  <c r="S1077" i="1"/>
  <c r="S1112" i="1"/>
  <c r="R135" i="1"/>
  <c r="R142" i="1"/>
  <c r="S132" i="1"/>
  <c r="R145" i="1"/>
  <c r="R1134" i="1"/>
  <c r="T133" i="1"/>
  <c r="AR1176" i="1"/>
  <c r="AS1176" i="1" s="1"/>
  <c r="R1912" i="1"/>
  <c r="T1190" i="1"/>
  <c r="AR1190" i="1"/>
  <c r="AS1190" i="1" s="1"/>
  <c r="S159" i="1"/>
  <c r="S1207" i="1"/>
  <c r="S1227" i="1"/>
  <c r="R1923" i="1"/>
  <c r="S510" i="1"/>
  <c r="R1932" i="1"/>
  <c r="S1931" i="1"/>
  <c r="X1931" i="1"/>
  <c r="S1269" i="1"/>
  <c r="R1283" i="1"/>
  <c r="T1292" i="1"/>
  <c r="T190" i="1"/>
  <c r="S1316" i="1"/>
  <c r="T1304" i="1"/>
  <c r="Y1806" i="1"/>
  <c r="Z1806" i="1" s="1"/>
  <c r="AA1806" i="1" s="1"/>
  <c r="T1349" i="1"/>
  <c r="R1343" i="1"/>
  <c r="R537" i="1"/>
  <c r="T1339" i="1"/>
  <c r="T1821" i="1"/>
  <c r="AR1348" i="1"/>
  <c r="AS1348" i="1" s="1"/>
  <c r="R231" i="1"/>
  <c r="R544" i="1"/>
  <c r="T1385" i="1"/>
  <c r="S1392" i="1"/>
  <c r="T1463" i="1"/>
  <c r="AT1432" i="1"/>
  <c r="AU1432" i="1" s="1"/>
  <c r="AV1432" i="1" s="1"/>
  <c r="AW1432" i="1" s="1"/>
  <c r="AX1432" i="1" s="1"/>
  <c r="S1415" i="1"/>
  <c r="AT1454" i="1"/>
  <c r="AU1454" i="1" s="1"/>
  <c r="AV1454" i="1" s="1"/>
  <c r="AW1454" i="1" s="1"/>
  <c r="AX1454" i="1" s="1"/>
  <c r="S1434" i="1"/>
  <c r="R1480" i="1"/>
  <c r="S1431" i="1"/>
  <c r="S1444" i="1"/>
  <c r="T1951" i="1"/>
  <c r="S564" i="1"/>
  <c r="Y1839" i="1"/>
  <c r="Z1839" i="1" s="1"/>
  <c r="AA1839" i="1" s="1"/>
  <c r="T1474" i="1"/>
  <c r="T589" i="1"/>
  <c r="S264" i="1"/>
  <c r="T1582" i="1"/>
  <c r="W594" i="1"/>
  <c r="X594" i="1" s="1"/>
  <c r="Y594" i="1" s="1"/>
  <c r="Z594" i="1" s="1"/>
  <c r="AA594" i="1" s="1"/>
  <c r="AB594" i="1" s="1"/>
  <c r="AC594" i="1" s="1"/>
  <c r="AD594" i="1" s="1"/>
  <c r="R1484" i="1"/>
  <c r="T1478" i="1"/>
  <c r="T1526" i="1"/>
  <c r="R288" i="1"/>
  <c r="T1502" i="1"/>
  <c r="T279" i="1"/>
  <c r="T293" i="1"/>
  <c r="S287" i="1"/>
  <c r="T274" i="1"/>
  <c r="AT302" i="1"/>
  <c r="AU302" i="1" s="1"/>
  <c r="AV302" i="1" s="1"/>
  <c r="AW302" i="1" s="1"/>
  <c r="AX302" i="1" s="1"/>
  <c r="X1851" i="1"/>
  <c r="S1851" i="1"/>
  <c r="T600" i="1"/>
  <c r="S1615" i="1"/>
  <c r="T292" i="1"/>
  <c r="Y1984" i="1"/>
  <c r="Z1984" i="1" s="1"/>
  <c r="AA1984" i="1" s="1"/>
  <c r="R1702" i="1"/>
  <c r="R1646" i="1"/>
  <c r="R318" i="1"/>
  <c r="T296" i="1"/>
  <c r="Y1852" i="1"/>
  <c r="Z1852" i="1" s="1"/>
  <c r="AA1852" i="1" s="1"/>
  <c r="R1659" i="1"/>
  <c r="R632" i="1"/>
  <c r="S1655" i="1"/>
  <c r="S2001" i="1"/>
  <c r="X2001" i="1"/>
  <c r="S1657" i="1"/>
  <c r="Y1996" i="1"/>
  <c r="Z1996" i="1" s="1"/>
  <c r="AA1996" i="1" s="1"/>
  <c r="S1687" i="1"/>
  <c r="T766" i="1"/>
  <c r="U432" i="1"/>
  <c r="V432" i="1" s="1"/>
  <c r="R1028" i="1"/>
  <c r="X1915" i="1"/>
  <c r="S1915" i="1"/>
  <c r="T1501" i="1"/>
  <c r="R350" i="1"/>
  <c r="R656" i="1"/>
  <c r="S1711" i="1"/>
  <c r="X1711" i="1"/>
  <c r="S648" i="1"/>
  <c r="T666" i="1"/>
  <c r="R675" i="1"/>
  <c r="S703" i="1"/>
  <c r="R379" i="1"/>
  <c r="R1869" i="1"/>
  <c r="AT756" i="1"/>
  <c r="AU756" i="1" s="1"/>
  <c r="AV756" i="1" s="1"/>
  <c r="AW756" i="1" s="1"/>
  <c r="S1870" i="1"/>
  <c r="X1870" i="1"/>
  <c r="AR797" i="1"/>
  <c r="AS797" i="1" s="1"/>
  <c r="S30" i="1"/>
  <c r="U35" i="1"/>
  <c r="V35" i="1" s="1"/>
  <c r="S37" i="1"/>
  <c r="T40" i="1"/>
  <c r="Y1731" i="1"/>
  <c r="Z1731" i="1" s="1"/>
  <c r="AA1731" i="1" s="1"/>
  <c r="T812" i="1"/>
  <c r="S827" i="1"/>
  <c r="S1876" i="1"/>
  <c r="X1876" i="1"/>
  <c r="S1880" i="1"/>
  <c r="X1880" i="1"/>
  <c r="R1881" i="1"/>
  <c r="T1878" i="1"/>
  <c r="R419" i="1"/>
  <c r="T902" i="1"/>
  <c r="U896" i="1"/>
  <c r="V896" i="1" s="1"/>
  <c r="T892" i="1"/>
  <c r="S1743" i="1"/>
  <c r="X1743" i="1"/>
  <c r="R934" i="1"/>
  <c r="R1883" i="1"/>
  <c r="R944" i="1"/>
  <c r="R1752" i="1"/>
  <c r="S926" i="1"/>
  <c r="U438" i="1"/>
  <c r="V438" i="1" s="1"/>
  <c r="S952" i="1"/>
  <c r="T76" i="1"/>
  <c r="U1019" i="1"/>
  <c r="V1019" i="1" s="1"/>
  <c r="R1029" i="1"/>
  <c r="T95" i="1"/>
  <c r="R1036" i="1"/>
  <c r="T1031" i="1"/>
  <c r="S1768" i="1"/>
  <c r="X1768" i="1"/>
  <c r="T1770" i="1"/>
  <c r="S100" i="1"/>
  <c r="R1057" i="1"/>
  <c r="T1078" i="1"/>
  <c r="S1071" i="1"/>
  <c r="S1060" i="1"/>
  <c r="U1063" i="1"/>
  <c r="V1063" i="1" s="1"/>
  <c r="R1089" i="1"/>
  <c r="AR1083" i="1"/>
  <c r="AS1083" i="1" s="1"/>
  <c r="T481" i="1"/>
  <c r="S1781" i="1"/>
  <c r="X1781" i="1"/>
  <c r="AR1089" i="1"/>
  <c r="AS1089" i="1" s="1"/>
  <c r="U1116" i="1"/>
  <c r="V1116" i="1" s="1"/>
  <c r="R1147" i="1"/>
  <c r="R1151" i="1"/>
  <c r="AR1150" i="1"/>
  <c r="AS1150" i="1" s="1"/>
  <c r="R1793" i="1"/>
  <c r="U1177" i="1"/>
  <c r="V1177" i="1" s="1"/>
  <c r="T1192" i="1"/>
  <c r="R1209" i="1"/>
  <c r="T168" i="1"/>
  <c r="R1236" i="1"/>
  <c r="AR1226" i="1"/>
  <c r="AS1226" i="1" s="1"/>
  <c r="AR1246" i="1"/>
  <c r="AS1246" i="1" s="1"/>
  <c r="S1250" i="1"/>
  <c r="T1274" i="1"/>
  <c r="T1228" i="1"/>
  <c r="R1290" i="1"/>
  <c r="T1267" i="1"/>
  <c r="AR1275" i="1"/>
  <c r="AS1275" i="1" s="1"/>
  <c r="S519" i="1"/>
  <c r="AR1282" i="1"/>
  <c r="AS1282" i="1" s="1"/>
  <c r="R1282" i="1"/>
  <c r="Y1933" i="1"/>
  <c r="Z1933" i="1" s="1"/>
  <c r="AA1933" i="1" s="1"/>
  <c r="AR1315" i="1"/>
  <c r="AS1315" i="1" s="1"/>
  <c r="T1315" i="1"/>
  <c r="T522" i="1"/>
  <c r="S1300" i="1"/>
  <c r="S210" i="1"/>
  <c r="T1335" i="1"/>
  <c r="T1336" i="1"/>
  <c r="R1383" i="1"/>
  <c r="R1337" i="1"/>
  <c r="R243" i="1"/>
  <c r="T233" i="1"/>
  <c r="R1375" i="1"/>
  <c r="S1362" i="1"/>
  <c r="R572" i="1"/>
  <c r="T1380" i="1"/>
  <c r="T260" i="1"/>
  <c r="S219" i="1"/>
  <c r="S1397" i="1"/>
  <c r="AR1436" i="1"/>
  <c r="AS1436" i="1" s="1"/>
  <c r="T1428" i="1"/>
  <c r="R1492" i="1"/>
  <c r="R1520" i="1"/>
  <c r="AR1437" i="1"/>
  <c r="AS1437" i="1" s="1"/>
  <c r="Y1951" i="1"/>
  <c r="Z1951" i="1" s="1"/>
  <c r="AA1951" i="1" s="1"/>
  <c r="T1839" i="1"/>
  <c r="S1976" i="1"/>
  <c r="X1976" i="1"/>
  <c r="AT1474" i="1"/>
  <c r="AU1474" i="1" s="1"/>
  <c r="AV1474" i="1" s="1"/>
  <c r="AW1474" i="1" s="1"/>
  <c r="T609" i="1"/>
  <c r="T581" i="1"/>
  <c r="S1476" i="1"/>
  <c r="R1558" i="1"/>
  <c r="S598" i="1"/>
  <c r="S1569" i="1"/>
  <c r="AR1590" i="1"/>
  <c r="AS1590" i="1" s="1"/>
  <c r="S1981" i="1"/>
  <c r="X1981" i="1"/>
  <c r="AR1534" i="1"/>
  <c r="AS1534" i="1" s="1"/>
  <c r="R610" i="1"/>
  <c r="S290" i="1"/>
  <c r="U619" i="1"/>
  <c r="V619" i="1" s="1"/>
  <c r="AR1602" i="1"/>
  <c r="AS1602" i="1" s="1"/>
  <c r="T1645" i="1"/>
  <c r="U1592" i="1"/>
  <c r="V1592" i="1" s="1"/>
  <c r="T1629" i="1"/>
  <c r="S305" i="1"/>
  <c r="S1619" i="1"/>
  <c r="S1635" i="1"/>
  <c r="S625" i="1"/>
  <c r="AR1650" i="1"/>
  <c r="AS1650" i="1" s="1"/>
  <c r="S329" i="1"/>
  <c r="T1694" i="1"/>
  <c r="T1686" i="1"/>
  <c r="AR1673" i="1"/>
  <c r="AS1673" i="1" s="1"/>
  <c r="T779" i="1"/>
  <c r="S876" i="1"/>
  <c r="S879" i="1"/>
  <c r="Y1888" i="1"/>
  <c r="Z1888" i="1" s="1"/>
  <c r="AA1888" i="1" s="1"/>
  <c r="R1068" i="1"/>
  <c r="S1152" i="1"/>
  <c r="S160" i="1"/>
  <c r="S174" i="1"/>
  <c r="U1268" i="1"/>
  <c r="V1268" i="1" s="1"/>
  <c r="AR652" i="1"/>
  <c r="AS652" i="1" s="1"/>
  <c r="AR659" i="1"/>
  <c r="AS659" i="1" s="1"/>
  <c r="R672" i="1"/>
  <c r="S352" i="1"/>
  <c r="S662" i="1"/>
  <c r="U1710" i="1"/>
  <c r="S689" i="1"/>
  <c r="S702" i="1"/>
  <c r="S354" i="1"/>
  <c r="U695" i="1"/>
  <c r="V695" i="1" s="1"/>
  <c r="S716" i="1"/>
  <c r="AR742" i="1"/>
  <c r="AS742" i="1" s="1"/>
  <c r="S24" i="1"/>
  <c r="R775" i="1"/>
  <c r="S382" i="1"/>
  <c r="R789" i="1"/>
  <c r="R814" i="1"/>
  <c r="R401" i="1"/>
  <c r="X1730" i="1"/>
  <c r="S1730" i="1"/>
  <c r="W806" i="1"/>
  <c r="X806" i="1" s="1"/>
  <c r="Y806" i="1" s="1"/>
  <c r="Z806" i="1" s="1"/>
  <c r="AA806" i="1" s="1"/>
  <c r="AR818" i="1"/>
  <c r="AS818" i="1" s="1"/>
  <c r="T817" i="1"/>
  <c r="T1731" i="1"/>
  <c r="R404" i="1"/>
  <c r="R1736" i="1"/>
  <c r="T403" i="1"/>
  <c r="T49" i="1"/>
  <c r="AT866" i="1"/>
  <c r="AU866" i="1" s="1"/>
  <c r="AV866" i="1" s="1"/>
  <c r="AW866" i="1" s="1"/>
  <c r="AX866" i="1" s="1"/>
  <c r="T887" i="1"/>
  <c r="S1739" i="1"/>
  <c r="X1739" i="1"/>
  <c r="T899" i="1"/>
  <c r="R907" i="1"/>
  <c r="R909" i="1"/>
  <c r="T857" i="1"/>
  <c r="T929" i="1"/>
  <c r="S932" i="1"/>
  <c r="T928" i="1"/>
  <c r="R439" i="1"/>
  <c r="R957" i="1"/>
  <c r="T949" i="1"/>
  <c r="S967" i="1"/>
  <c r="AR960" i="1"/>
  <c r="AS960" i="1" s="1"/>
  <c r="S965" i="1"/>
  <c r="R1758" i="1"/>
  <c r="T983" i="1"/>
  <c r="R973" i="1"/>
  <c r="S941" i="1"/>
  <c r="S969" i="1"/>
  <c r="U74" i="1"/>
  <c r="V74" i="1" s="1"/>
  <c r="T101" i="1"/>
  <c r="T1026" i="1"/>
  <c r="R1771" i="1"/>
  <c r="S1048" i="1"/>
  <c r="X1774" i="1"/>
  <c r="S1774" i="1"/>
  <c r="S1080" i="1"/>
  <c r="R1891" i="1"/>
  <c r="R1090" i="1"/>
  <c r="S117" i="1"/>
  <c r="S124" i="1"/>
  <c r="R1131" i="1"/>
  <c r="R1094" i="1"/>
  <c r="R1900" i="1"/>
  <c r="S129" i="1"/>
  <c r="AR1124" i="1"/>
  <c r="AS1124" i="1" s="1"/>
  <c r="R1162" i="1"/>
  <c r="T1121" i="1"/>
  <c r="S1124" i="1"/>
  <c r="S147" i="1"/>
  <c r="T148" i="1"/>
  <c r="R1914" i="1"/>
  <c r="T1160" i="1"/>
  <c r="S154" i="1"/>
  <c r="T163" i="1"/>
  <c r="R498" i="1"/>
  <c r="T155" i="1"/>
  <c r="T1179" i="1"/>
  <c r="AR1205" i="1"/>
  <c r="AS1205" i="1" s="1"/>
  <c r="AR1170" i="1"/>
  <c r="AS1170" i="1" s="1"/>
  <c r="S1919" i="1"/>
  <c r="X1919" i="1"/>
  <c r="R1242" i="1"/>
  <c r="AR1233" i="1"/>
  <c r="AS1233" i="1" s="1"/>
  <c r="S507" i="1"/>
  <c r="T518" i="1"/>
  <c r="R1275" i="1"/>
  <c r="S1243" i="1"/>
  <c r="S1277" i="1"/>
  <c r="T1279" i="1"/>
  <c r="T1933" i="1"/>
  <c r="S1271" i="1"/>
  <c r="R192" i="1"/>
  <c r="X1934" i="1"/>
  <c r="S1934" i="1"/>
  <c r="R195" i="1"/>
  <c r="T525" i="1"/>
  <c r="T523" i="1"/>
  <c r="U212" i="1"/>
  <c r="V212" i="1" s="1"/>
  <c r="T532" i="1"/>
  <c r="T203" i="1"/>
  <c r="U529" i="1"/>
  <c r="V529" i="1" s="1"/>
  <c r="R1402" i="1"/>
  <c r="T232" i="1"/>
  <c r="T1351" i="1"/>
  <c r="S202" i="1"/>
  <c r="T1363" i="1"/>
  <c r="S551" i="1"/>
  <c r="Y1949" i="1"/>
  <c r="Z1949" i="1" s="1"/>
  <c r="AA1949" i="1" s="1"/>
  <c r="T573" i="1"/>
  <c r="S218" i="1"/>
  <c r="S1408" i="1"/>
  <c r="AT1449" i="1"/>
  <c r="AU1449" i="1" s="1"/>
  <c r="AV1449" i="1" s="1"/>
  <c r="AW1449" i="1" s="1"/>
  <c r="AX1449" i="1" s="1"/>
  <c r="AY1449" i="1" s="1"/>
  <c r="AZ1449" i="1" s="1"/>
  <c r="S1433" i="1"/>
  <c r="Y1827" i="1"/>
  <c r="Z1827" i="1" s="1"/>
  <c r="AA1827" i="1" s="1"/>
  <c r="S1838" i="1"/>
  <c r="X1838" i="1"/>
  <c r="AR1522" i="1"/>
  <c r="AS1522" i="1" s="1"/>
  <c r="R1459" i="1"/>
  <c r="AR1453" i="1"/>
  <c r="AS1453" i="1" s="1"/>
  <c r="S1833" i="1"/>
  <c r="R1519" i="1"/>
  <c r="S593" i="1"/>
  <c r="R1537" i="1"/>
  <c r="T263" i="1"/>
  <c r="R1843" i="1"/>
  <c r="T1481" i="1"/>
  <c r="U574" i="1"/>
  <c r="V574" i="1" s="1"/>
  <c r="S273" i="1"/>
  <c r="S1565" i="1"/>
  <c r="T281" i="1"/>
  <c r="U595" i="1"/>
  <c r="V595" i="1" s="1"/>
  <c r="T605" i="1"/>
  <c r="T1557" i="1"/>
  <c r="T1518" i="1"/>
  <c r="AR1550" i="1"/>
  <c r="AS1550" i="1" s="1"/>
  <c r="R1611" i="1"/>
  <c r="U1584" i="1"/>
  <c r="V1584" i="1" s="1"/>
  <c r="T1624" i="1"/>
  <c r="T1994" i="1"/>
  <c r="Y1986" i="1"/>
  <c r="Z1986" i="1" s="1"/>
  <c r="AA1986" i="1" s="1"/>
  <c r="T319" i="1"/>
  <c r="U315" i="1"/>
  <c r="V315" i="1" s="1"/>
  <c r="R333" i="1"/>
  <c r="T342" i="1"/>
  <c r="S1681" i="1"/>
  <c r="T1656" i="1"/>
  <c r="T1663" i="1"/>
  <c r="T1700" i="1"/>
  <c r="S627" i="1"/>
  <c r="S2" i="1"/>
  <c r="S785" i="1"/>
  <c r="T882" i="1"/>
  <c r="U981" i="1"/>
  <c r="V981" i="1" s="1"/>
  <c r="R492" i="1"/>
  <c r="R1220" i="1"/>
  <c r="T1273" i="1"/>
  <c r="AR1331" i="1"/>
  <c r="AS1331" i="1" s="1"/>
  <c r="Y1946" i="1"/>
  <c r="Z1946" i="1" s="1"/>
  <c r="AA1946" i="1" s="1"/>
  <c r="T1960" i="1"/>
  <c r="T1669" i="1"/>
  <c r="T331" i="1"/>
  <c r="U637" i="1"/>
  <c r="V637" i="1" s="1"/>
  <c r="T664" i="1"/>
  <c r="T644" i="1"/>
  <c r="U357" i="1"/>
  <c r="V357" i="1" s="1"/>
  <c r="S699" i="1"/>
  <c r="X1867" i="1"/>
  <c r="S1867" i="1"/>
  <c r="R723" i="1"/>
  <c r="S715" i="1"/>
  <c r="U1717" i="1"/>
  <c r="T735" i="1"/>
  <c r="S368" i="1"/>
  <c r="T758" i="1"/>
  <c r="S778" i="1"/>
  <c r="S31" i="1"/>
  <c r="S791" i="1"/>
  <c r="AR799" i="1"/>
  <c r="AS799" i="1" s="1"/>
  <c r="S815" i="1"/>
  <c r="R407" i="1"/>
  <c r="R406" i="1"/>
  <c r="S829" i="1"/>
  <c r="T409" i="1"/>
  <c r="T866" i="1"/>
  <c r="X1735" i="1"/>
  <c r="S1735" i="1"/>
  <c r="T886" i="1"/>
  <c r="AR884" i="1"/>
  <c r="AS884" i="1" s="1"/>
  <c r="S1741" i="1"/>
  <c r="X1741" i="1"/>
  <c r="R1745" i="1"/>
  <c r="X1882" i="1"/>
  <c r="S1882" i="1"/>
  <c r="T63" i="1"/>
  <c r="T955" i="1"/>
  <c r="S905" i="1"/>
  <c r="U72" i="1"/>
  <c r="V72" i="1" s="1"/>
  <c r="T429" i="1"/>
  <c r="S69" i="1"/>
  <c r="S953" i="1"/>
  <c r="T447" i="1"/>
  <c r="R1765" i="1"/>
  <c r="T975" i="1"/>
  <c r="T974" i="1"/>
  <c r="R991" i="1"/>
  <c r="S85" i="1"/>
  <c r="R998" i="1"/>
  <c r="S1764" i="1"/>
  <c r="X1764" i="1"/>
  <c r="S999" i="1"/>
  <c r="X1767" i="1"/>
  <c r="S1767" i="1"/>
  <c r="S997" i="1"/>
  <c r="T1035" i="1"/>
  <c r="R1773" i="1"/>
  <c r="T1058" i="1"/>
  <c r="T102" i="1"/>
  <c r="S1059" i="1"/>
  <c r="AR1075" i="1"/>
  <c r="AS1075" i="1" s="1"/>
  <c r="AR1072" i="1"/>
  <c r="AS1072" i="1" s="1"/>
  <c r="AR1115" i="1"/>
  <c r="AS1115" i="1" s="1"/>
  <c r="R1141" i="1"/>
  <c r="S1128" i="1"/>
  <c r="S119" i="1"/>
  <c r="R1170" i="1"/>
  <c r="S1148" i="1"/>
  <c r="T137" i="1"/>
  <c r="X1901" i="1"/>
  <c r="S1901" i="1"/>
  <c r="R1906" i="1"/>
  <c r="AR1145" i="1"/>
  <c r="AS1145" i="1" s="1"/>
  <c r="T489" i="1"/>
  <c r="R166" i="1"/>
  <c r="S1173" i="1"/>
  <c r="R1908" i="1"/>
  <c r="S164" i="1"/>
  <c r="S157" i="1"/>
  <c r="AR1255" i="1"/>
  <c r="AS1255" i="1" s="1"/>
  <c r="T175" i="1"/>
  <c r="T1230" i="1"/>
  <c r="S183" i="1"/>
  <c r="R1284" i="1"/>
  <c r="Y1938" i="1"/>
  <c r="Z1938" i="1" s="1"/>
  <c r="AA1938" i="1" s="1"/>
  <c r="AR1306" i="1"/>
  <c r="AS1306" i="1" s="1"/>
  <c r="S1299" i="1"/>
  <c r="S1323" i="1"/>
  <c r="T194" i="1"/>
  <c r="U1938" i="1"/>
  <c r="AR1338" i="1"/>
  <c r="AS1338" i="1" s="1"/>
  <c r="T205" i="1"/>
  <c r="R553" i="1"/>
  <c r="T1949" i="1"/>
  <c r="S557" i="1"/>
  <c r="S1382" i="1"/>
  <c r="AR1404" i="1"/>
  <c r="AS1404" i="1" s="1"/>
  <c r="T1457" i="1"/>
  <c r="R1468" i="1"/>
  <c r="T560" i="1"/>
  <c r="T1827" i="1"/>
  <c r="S1462" i="1"/>
  <c r="T1441" i="1"/>
  <c r="R265" i="1"/>
  <c r="U1416" i="1"/>
  <c r="V1416" i="1" s="1"/>
  <c r="T1456" i="1"/>
  <c r="R1477" i="1"/>
  <c r="S1973" i="1"/>
  <c r="X1973" i="1"/>
  <c r="S1971" i="1"/>
  <c r="X1971" i="1"/>
  <c r="T582" i="1"/>
  <c r="AR279" i="1"/>
  <c r="AS279" i="1" s="1"/>
  <c r="AR1498" i="1"/>
  <c r="AS1498" i="1" s="1"/>
  <c r="AR1533" i="1"/>
  <c r="AS1533" i="1" s="1"/>
  <c r="X1977" i="1"/>
  <c r="S1977" i="1"/>
  <c r="T299" i="1"/>
  <c r="W601" i="1"/>
  <c r="X601" i="1" s="1"/>
  <c r="Y601" i="1" s="1"/>
  <c r="Z601" i="1" s="1"/>
  <c r="AA601" i="1" s="1"/>
  <c r="AR1546" i="1"/>
  <c r="AS1546" i="1" s="1"/>
  <c r="R294" i="1"/>
  <c r="T1570" i="1"/>
  <c r="T604" i="1"/>
  <c r="R1990" i="1"/>
  <c r="AR1613" i="1"/>
  <c r="AS1613" i="1" s="1"/>
  <c r="T1587" i="1"/>
  <c r="Y1994" i="1"/>
  <c r="Z1994" i="1" s="1"/>
  <c r="AA1994" i="1" s="1"/>
  <c r="T1595" i="1"/>
  <c r="T1986" i="1"/>
  <c r="U1622" i="1"/>
  <c r="V1622" i="1" s="1"/>
  <c r="S323" i="1"/>
  <c r="S1853" i="1"/>
  <c r="R628" i="1"/>
  <c r="T1631" i="1"/>
  <c r="T620" i="1"/>
  <c r="AR1666" i="1"/>
  <c r="AS1666" i="1" s="1"/>
  <c r="T1649" i="1"/>
  <c r="AR1690" i="1"/>
  <c r="AS1690" i="1" s="1"/>
  <c r="AR1684" i="1"/>
  <c r="AS1684" i="1" s="1"/>
  <c r="T1680" i="1"/>
  <c r="T1871" i="1"/>
  <c r="R893" i="1"/>
  <c r="T425" i="1"/>
  <c r="S1106" i="1"/>
  <c r="T1140" i="1"/>
  <c r="T505" i="1"/>
  <c r="R179" i="1"/>
  <c r="S222" i="1"/>
  <c r="AT1368" i="1"/>
  <c r="AU1368" i="1" s="1"/>
  <c r="AV1368" i="1" s="1"/>
  <c r="AW1368" i="1" s="1"/>
  <c r="AX1368" i="1" s="1"/>
  <c r="R1974" i="1"/>
  <c r="R1653" i="1"/>
  <c r="T633" i="1"/>
  <c r="R1864" i="1"/>
  <c r="U655" i="1"/>
  <c r="V655" i="1" s="1"/>
  <c r="U670" i="1"/>
  <c r="V670" i="1" s="1"/>
  <c r="U673" i="1"/>
  <c r="V673" i="1" s="1"/>
  <c r="T674" i="1"/>
  <c r="T1713" i="1"/>
  <c r="W698" i="1"/>
  <c r="X698" i="1" s="1"/>
  <c r="Y698" i="1" s="1"/>
  <c r="Z698" i="1" s="1"/>
  <c r="AA698" i="1" s="1"/>
  <c r="S721" i="1"/>
  <c r="S725" i="1"/>
  <c r="S26" i="1"/>
  <c r="R377" i="1"/>
  <c r="S686" i="1"/>
  <c r="W29" i="1"/>
  <c r="X29" i="1" s="1"/>
  <c r="Y29" i="1" s="1"/>
  <c r="Z29" i="1" s="1"/>
  <c r="AA29" i="1" s="1"/>
  <c r="U1724" i="1"/>
  <c r="V1724" i="1" s="1"/>
  <c r="U385" i="1"/>
  <c r="V385" i="1" s="1"/>
  <c r="U776" i="1"/>
  <c r="V776" i="1" s="1"/>
  <c r="Y1872" i="1"/>
  <c r="Z1872" i="1" s="1"/>
  <c r="AA1872" i="1" s="1"/>
  <c r="S793" i="1"/>
  <c r="T804" i="1"/>
  <c r="R1879" i="1"/>
  <c r="T821" i="1"/>
  <c r="AR848" i="1"/>
  <c r="AS848" i="1" s="1"/>
  <c r="T835" i="1"/>
  <c r="S853" i="1"/>
  <c r="T868" i="1"/>
  <c r="R1747" i="1"/>
  <c r="R917" i="1"/>
  <c r="R920" i="1"/>
  <c r="U422" i="1"/>
  <c r="V422" i="1" s="1"/>
  <c r="S64" i="1"/>
  <c r="R960" i="1"/>
  <c r="U939" i="1"/>
  <c r="V939" i="1" s="1"/>
  <c r="R970" i="1"/>
  <c r="R77" i="1"/>
  <c r="S972" i="1"/>
  <c r="S993" i="1"/>
  <c r="S448" i="1"/>
  <c r="S82" i="1"/>
  <c r="T1008" i="1"/>
  <c r="R1012" i="1"/>
  <c r="R1037" i="1"/>
  <c r="S109" i="1"/>
  <c r="S1040" i="1"/>
  <c r="S99" i="1"/>
  <c r="R1062" i="1"/>
  <c r="T1054" i="1"/>
  <c r="T116" i="1"/>
  <c r="T1065" i="1"/>
  <c r="U472" i="1"/>
  <c r="V472" i="1" s="1"/>
  <c r="S1096" i="1"/>
  <c r="R1142" i="1"/>
  <c r="R1126" i="1"/>
  <c r="S1117" i="1"/>
  <c r="R1101" i="1"/>
  <c r="Y1896" i="1"/>
  <c r="Z1896" i="1" s="1"/>
  <c r="AA1896" i="1" s="1"/>
  <c r="R1168" i="1"/>
  <c r="R1904" i="1"/>
  <c r="T138" i="1"/>
  <c r="T1794" i="1"/>
  <c r="S1166" i="1"/>
  <c r="R1902" i="1"/>
  <c r="U1788" i="1"/>
  <c r="V1788" i="1" s="1"/>
  <c r="AR1198" i="1"/>
  <c r="AS1198" i="1" s="1"/>
  <c r="R1921" i="1"/>
  <c r="S1221" i="1"/>
  <c r="U1920" i="1"/>
  <c r="R1801" i="1"/>
  <c r="S1156" i="1"/>
  <c r="R1252" i="1"/>
  <c r="R1239" i="1"/>
  <c r="S1800" i="1"/>
  <c r="T1259" i="1"/>
  <c r="AR1244" i="1"/>
  <c r="AS1244" i="1" s="1"/>
  <c r="S1247" i="1"/>
  <c r="T1302" i="1"/>
  <c r="AR1289" i="1"/>
  <c r="AS1289" i="1" s="1"/>
  <c r="T1289" i="1"/>
  <c r="S1937" i="1"/>
  <c r="X1937" i="1"/>
  <c r="R1809" i="1"/>
  <c r="S512" i="1"/>
  <c r="S197" i="1"/>
  <c r="U1936" i="1"/>
  <c r="R1340" i="1"/>
  <c r="R193" i="1"/>
  <c r="T1307" i="1"/>
  <c r="S1361" i="1"/>
  <c r="T1357" i="1"/>
  <c r="R1359" i="1"/>
  <c r="R241" i="1"/>
  <c r="T534" i="1"/>
  <c r="T1823" i="1"/>
  <c r="S1353" i="1"/>
  <c r="S1381" i="1"/>
  <c r="S543" i="1"/>
  <c r="T540" i="1"/>
  <c r="T1409" i="1"/>
  <c r="T1393" i="1"/>
  <c r="S548" i="1"/>
  <c r="Y1948" i="1"/>
  <c r="Z1948" i="1" s="1"/>
  <c r="AA1948" i="1" s="1"/>
  <c r="R1451" i="1"/>
  <c r="T1447" i="1"/>
  <c r="S1423" i="1"/>
  <c r="S1455" i="1"/>
  <c r="R1509" i="1"/>
  <c r="R1527" i="1"/>
  <c r="S1469" i="1"/>
  <c r="T1442" i="1"/>
  <c r="R1488" i="1"/>
  <c r="R1430" i="1"/>
  <c r="T569" i="1"/>
  <c r="T1486" i="1"/>
  <c r="T1523" i="1"/>
  <c r="T277" i="1"/>
  <c r="S1505" i="1"/>
  <c r="S262" i="1"/>
  <c r="T575" i="1"/>
  <c r="S1834" i="1"/>
  <c r="X1834" i="1"/>
  <c r="T590" i="1"/>
  <c r="R599" i="1"/>
  <c r="T1489" i="1"/>
  <c r="T1534" i="1"/>
  <c r="S1493" i="1"/>
  <c r="T1453" i="1"/>
  <c r="S286" i="1"/>
  <c r="S1575" i="1"/>
  <c r="S1542" i="1"/>
  <c r="T1574" i="1"/>
  <c r="T1588" i="1"/>
  <c r="S291" i="1"/>
  <c r="AR1532" i="1"/>
  <c r="AS1532" i="1" s="1"/>
  <c r="U1573" i="1"/>
  <c r="V1573" i="1" s="1"/>
  <c r="R1620" i="1"/>
  <c r="AR1568" i="1"/>
  <c r="AS1568" i="1" s="1"/>
  <c r="S1856" i="1"/>
  <c r="X1856" i="1"/>
  <c r="S623" i="1"/>
  <c r="T310" i="1"/>
  <c r="T1633" i="1"/>
  <c r="S1634" i="1"/>
  <c r="R624" i="1"/>
  <c r="U308" i="1"/>
  <c r="V308" i="1" s="1"/>
  <c r="AR1599" i="1"/>
  <c r="AS1599" i="1" s="1"/>
  <c r="T1850" i="1"/>
  <c r="T1608" i="1"/>
  <c r="S1691" i="1"/>
  <c r="AT1680" i="1"/>
  <c r="AU1680" i="1" s="1"/>
  <c r="AV1680" i="1" s="1"/>
  <c r="AW1680" i="1" s="1"/>
  <c r="AR1667" i="1"/>
  <c r="AS1667" i="1" s="1"/>
  <c r="T1668" i="1"/>
  <c r="S1647" i="1"/>
  <c r="T1690" i="1"/>
  <c r="AR1691" i="1"/>
  <c r="AS1691" i="1" s="1"/>
  <c r="Y1716" i="1"/>
  <c r="Z1716" i="1" s="1"/>
  <c r="AA1716" i="1" s="1"/>
  <c r="U761" i="1"/>
  <c r="V761" i="1" s="1"/>
  <c r="R39" i="1"/>
  <c r="S1887" i="1"/>
  <c r="X1887" i="1"/>
  <c r="T1802" i="1"/>
  <c r="R1374" i="1"/>
  <c r="R1831" i="1"/>
  <c r="T1467" i="1"/>
  <c r="R1837" i="1"/>
  <c r="R1638" i="1"/>
  <c r="S1581" i="1"/>
  <c r="S640" i="1"/>
  <c r="S5" i="1"/>
  <c r="S691" i="1"/>
  <c r="T355" i="1"/>
  <c r="T11" i="1"/>
  <c r="Y1713" i="1"/>
  <c r="Z1713" i="1" s="1"/>
  <c r="AA1713" i="1" s="1"/>
  <c r="S704" i="1"/>
  <c r="S726" i="1"/>
  <c r="R22" i="1"/>
  <c r="R740" i="1"/>
  <c r="S371" i="1"/>
  <c r="T742" i="1"/>
  <c r="R780" i="1"/>
  <c r="S762" i="1"/>
  <c r="S774" i="1"/>
  <c r="S792" i="1"/>
  <c r="T1872" i="1"/>
  <c r="S810" i="1"/>
  <c r="S819" i="1"/>
  <c r="AR834" i="1"/>
  <c r="AS834" i="1" s="1"/>
  <c r="S850" i="1"/>
  <c r="S842" i="1"/>
  <c r="T846" i="1"/>
  <c r="U885" i="1"/>
  <c r="V885" i="1" s="1"/>
  <c r="S859" i="1"/>
  <c r="AT902" i="1"/>
  <c r="AU902" i="1" s="1"/>
  <c r="AV902" i="1" s="1"/>
  <c r="AW902" i="1" s="1"/>
  <c r="AX902" i="1" s="1"/>
  <c r="AR62" i="1"/>
  <c r="AS62" i="1" s="1"/>
  <c r="R1746" i="1"/>
  <c r="R930" i="1"/>
  <c r="Y1742" i="1"/>
  <c r="Z1742" i="1" s="1"/>
  <c r="AA1742" i="1" s="1"/>
  <c r="T423" i="1"/>
  <c r="T964" i="1"/>
  <c r="T959" i="1"/>
  <c r="AR971" i="1"/>
  <c r="AS971" i="1" s="1"/>
  <c r="S430" i="1"/>
  <c r="X1760" i="1"/>
  <c r="S1760" i="1"/>
  <c r="S443" i="1"/>
  <c r="T451" i="1"/>
  <c r="T79" i="1"/>
  <c r="T90" i="1"/>
  <c r="T1001" i="1"/>
  <c r="U1042" i="1"/>
  <c r="V1042" i="1" s="1"/>
  <c r="T454" i="1"/>
  <c r="S1002" i="1"/>
  <c r="W1022" i="1"/>
  <c r="X1022" i="1" s="1"/>
  <c r="Y1022" i="1" s="1"/>
  <c r="Z1022" i="1" s="1"/>
  <c r="AA1022" i="1" s="1"/>
  <c r="R1775" i="1"/>
  <c r="AR1063" i="1"/>
  <c r="AS1063" i="1" s="1"/>
  <c r="R1772" i="1"/>
  <c r="S473" i="1"/>
  <c r="T475" i="1"/>
  <c r="S477" i="1"/>
  <c r="R1103" i="1"/>
  <c r="T1780" i="1"/>
  <c r="S1111" i="1"/>
  <c r="AR1143" i="1"/>
  <c r="AS1143" i="1" s="1"/>
  <c r="S126" i="1"/>
  <c r="X1783" i="1"/>
  <c r="S1783" i="1"/>
  <c r="S130" i="1"/>
  <c r="S1120" i="1"/>
  <c r="R1123" i="1"/>
  <c r="T1896" i="1"/>
  <c r="S1127" i="1"/>
  <c r="S1145" i="1"/>
  <c r="Y1790" i="1"/>
  <c r="Z1790" i="1" s="1"/>
  <c r="AA1790" i="1" s="1"/>
  <c r="T1169" i="1"/>
  <c r="R1905" i="1"/>
  <c r="S1176" i="1"/>
  <c r="T152" i="1"/>
  <c r="S1175" i="1"/>
  <c r="T1187" i="1"/>
  <c r="T499" i="1"/>
  <c r="X1913" i="1"/>
  <c r="S1913" i="1"/>
  <c r="R156" i="1"/>
  <c r="R1226" i="1"/>
  <c r="T169" i="1"/>
  <c r="AR1265" i="1"/>
  <c r="AS1265" i="1" s="1"/>
  <c r="T511" i="1"/>
  <c r="X1924" i="1"/>
  <c r="S1924" i="1"/>
  <c r="T1234" i="1"/>
  <c r="S1262" i="1"/>
  <c r="U1265" i="1"/>
  <c r="V1265" i="1" s="1"/>
  <c r="R1244" i="1"/>
  <c r="U1288" i="1"/>
  <c r="V1288" i="1" s="1"/>
  <c r="S1240" i="1"/>
  <c r="Y1935" i="1"/>
  <c r="Z1935" i="1" s="1"/>
  <c r="AA1935" i="1" s="1"/>
  <c r="AR1284" i="1"/>
  <c r="AS1284" i="1" s="1"/>
  <c r="R1308" i="1"/>
  <c r="R196" i="1"/>
  <c r="R1810" i="1"/>
  <c r="S1311" i="1"/>
  <c r="AR1326" i="1"/>
  <c r="AS1326" i="1" s="1"/>
  <c r="T204" i="1"/>
  <c r="R1329" i="1"/>
  <c r="Y1811" i="1"/>
  <c r="Z1811" i="1" s="1"/>
  <c r="AA1811" i="1" s="1"/>
  <c r="Y1941" i="1"/>
  <c r="Z1941" i="1" s="1"/>
  <c r="AA1941" i="1" s="1"/>
  <c r="T1360" i="1"/>
  <c r="AR1363" i="1"/>
  <c r="AS1363" i="1" s="1"/>
  <c r="S1813" i="1"/>
  <c r="X1813" i="1"/>
  <c r="T216" i="1"/>
  <c r="S246" i="1"/>
  <c r="AR1396" i="1"/>
  <c r="AS1396" i="1" s="1"/>
  <c r="T1367" i="1"/>
  <c r="R1417" i="1"/>
  <c r="AR1362" i="1"/>
  <c r="AS1362" i="1" s="1"/>
  <c r="AR1393" i="1"/>
  <c r="AS1393" i="1" s="1"/>
  <c r="T1948" i="1"/>
  <c r="S1955" i="1"/>
  <c r="X1955" i="1"/>
  <c r="X1963" i="1"/>
  <c r="S1963" i="1"/>
  <c r="AR1464" i="1"/>
  <c r="AS1464" i="1" s="1"/>
  <c r="R1516" i="1"/>
  <c r="AR1490" i="1"/>
  <c r="AS1490" i="1" s="1"/>
  <c r="R1512" i="1"/>
  <c r="R1550" i="1"/>
  <c r="X1842" i="1"/>
  <c r="S1842" i="1"/>
  <c r="AR1457" i="1"/>
  <c r="AS1457" i="1" s="1"/>
  <c r="T268" i="1"/>
  <c r="R1991" i="1"/>
  <c r="S1576" i="1"/>
  <c r="R1598" i="1"/>
  <c r="T1567" i="1"/>
  <c r="S1559" i="1"/>
  <c r="T1577" i="1"/>
  <c r="S1992" i="1"/>
  <c r="X1992" i="1"/>
  <c r="T1602" i="1"/>
  <c r="R1988" i="1"/>
  <c r="R1671" i="1"/>
  <c r="T324" i="1"/>
  <c r="Y1850" i="1"/>
  <c r="Z1850" i="1" s="1"/>
  <c r="AA1850" i="1" s="1"/>
  <c r="R630" i="1"/>
  <c r="R1640" i="1"/>
  <c r="T1670" i="1"/>
  <c r="R1693" i="1"/>
  <c r="U389" i="1"/>
  <c r="V389" i="1" s="1"/>
  <c r="S399" i="1"/>
  <c r="R418" i="1"/>
  <c r="T913" i="1"/>
  <c r="T1013" i="1"/>
  <c r="S1922" i="1"/>
  <c r="X1922" i="1"/>
  <c r="T1328" i="1"/>
  <c r="S1953" i="1"/>
  <c r="X1953" i="1"/>
  <c r="S552" i="1"/>
  <c r="R1496" i="1"/>
  <c r="S1522" i="1"/>
  <c r="R1589" i="1"/>
  <c r="S1677" i="1"/>
  <c r="R1863" i="1"/>
  <c r="T639" i="1"/>
  <c r="R660" i="1"/>
  <c r="S700" i="1"/>
  <c r="R697" i="1"/>
  <c r="S713" i="1"/>
  <c r="S736" i="1"/>
  <c r="S20" i="1"/>
  <c r="R1721" i="1"/>
  <c r="W763" i="1"/>
  <c r="X763" i="1" s="1"/>
  <c r="Y763" i="1" s="1"/>
  <c r="Z763" i="1" s="1"/>
  <c r="AA763" i="1" s="1"/>
  <c r="S759" i="1"/>
  <c r="T33" i="1"/>
  <c r="AR782" i="1"/>
  <c r="AS782" i="1" s="1"/>
  <c r="W768" i="1"/>
  <c r="X768" i="1" s="1"/>
  <c r="Y768" i="1" s="1"/>
  <c r="Z768" i="1" s="1"/>
  <c r="AA768" i="1" s="1"/>
  <c r="T391" i="1"/>
  <c r="R1873" i="1"/>
  <c r="S796" i="1"/>
  <c r="T826" i="1"/>
  <c r="T847" i="1"/>
  <c r="S849" i="1"/>
  <c r="Y1877" i="1"/>
  <c r="Z1877" i="1" s="1"/>
  <c r="AA1877" i="1" s="1"/>
  <c r="U864" i="1"/>
  <c r="V864" i="1" s="1"/>
  <c r="R860" i="1"/>
  <c r="T872" i="1"/>
  <c r="T878" i="1"/>
  <c r="R870" i="1"/>
  <c r="S888" i="1"/>
  <c r="S56" i="1"/>
  <c r="T936" i="1"/>
  <c r="R1748" i="1"/>
  <c r="T1742" i="1"/>
  <c r="U898" i="1"/>
  <c r="V898" i="1" s="1"/>
  <c r="T950" i="1"/>
  <c r="Y1749" i="1"/>
  <c r="Z1749" i="1" s="1"/>
  <c r="AA1749" i="1" s="1"/>
  <c r="S57" i="1"/>
  <c r="U904" i="1"/>
  <c r="V904" i="1" s="1"/>
  <c r="T59" i="1"/>
  <c r="S906" i="1"/>
  <c r="S442" i="1"/>
  <c r="S435" i="1"/>
  <c r="T908" i="1"/>
  <c r="S1759" i="1"/>
  <c r="X1759" i="1"/>
  <c r="R986" i="1"/>
  <c r="S980" i="1"/>
  <c r="S88" i="1"/>
  <c r="T93" i="1"/>
  <c r="S1018" i="1"/>
  <c r="T104" i="1"/>
  <c r="T1027" i="1"/>
  <c r="S105" i="1"/>
  <c r="S471" i="1"/>
  <c r="T1069" i="1"/>
  <c r="S1079" i="1"/>
  <c r="S1076" i="1"/>
  <c r="R1093" i="1"/>
  <c r="T474" i="1"/>
  <c r="T1110" i="1"/>
  <c r="S1893" i="1"/>
  <c r="X1893" i="1"/>
  <c r="S1098" i="1"/>
  <c r="S1095" i="1"/>
  <c r="R141" i="1"/>
  <c r="R483" i="1"/>
  <c r="AR1126" i="1"/>
  <c r="AS1126" i="1" s="1"/>
  <c r="U485" i="1"/>
  <c r="V485" i="1" s="1"/>
  <c r="S1897" i="1"/>
  <c r="X1897" i="1"/>
  <c r="T1790" i="1"/>
  <c r="S1789" i="1"/>
  <c r="X1789" i="1"/>
  <c r="R1188" i="1"/>
  <c r="S1204" i="1"/>
  <c r="S1201" i="1"/>
  <c r="S1203" i="1"/>
  <c r="S1182" i="1"/>
  <c r="T1237" i="1"/>
  <c r="Y1918" i="1"/>
  <c r="Z1918" i="1" s="1"/>
  <c r="AA1918" i="1" s="1"/>
  <c r="R182" i="1"/>
  <c r="R1246" i="1"/>
  <c r="S504" i="1"/>
  <c r="T1210" i="1"/>
  <c r="S508" i="1"/>
  <c r="U1298" i="1"/>
  <c r="V1298" i="1" s="1"/>
  <c r="T509" i="1"/>
  <c r="S1285" i="1"/>
  <c r="S521" i="1"/>
  <c r="R1293" i="1"/>
  <c r="T1313" i="1"/>
  <c r="T1294" i="1"/>
  <c r="S187" i="1"/>
  <c r="AR1294" i="1"/>
  <c r="AS1294" i="1" s="1"/>
  <c r="R1816" i="1"/>
  <c r="AR1324" i="1"/>
  <c r="AS1324" i="1" s="1"/>
  <c r="T1324" i="1"/>
  <c r="T1811" i="1"/>
  <c r="T524" i="1"/>
  <c r="S206" i="1"/>
  <c r="T1941" i="1"/>
  <c r="T1348" i="1"/>
  <c r="U1411" i="1"/>
  <c r="V1411" i="1" s="1"/>
  <c r="T1366" i="1"/>
  <c r="S244" i="1"/>
  <c r="S1407" i="1"/>
  <c r="S1405" i="1"/>
  <c r="AT1461" i="1"/>
  <c r="AU1461" i="1" s="1"/>
  <c r="AV1461" i="1" s="1"/>
  <c r="AW1461" i="1" s="1"/>
  <c r="AX1461" i="1" s="1"/>
  <c r="S570" i="1"/>
  <c r="T1483" i="1"/>
  <c r="S1458" i="1"/>
  <c r="R1525" i="1"/>
  <c r="T1452" i="1"/>
  <c r="T1969" i="1"/>
  <c r="W1446" i="1"/>
  <c r="X1446" i="1" s="1"/>
  <c r="Y1446" i="1" s="1"/>
  <c r="Z1446" i="1" s="1"/>
  <c r="AA1446" i="1" s="1"/>
  <c r="R1498" i="1"/>
  <c r="T1432" i="1"/>
  <c r="S1487" i="1"/>
  <c r="S1475" i="1"/>
  <c r="T270" i="1"/>
  <c r="AR1509" i="1"/>
  <c r="AS1509" i="1" s="1"/>
  <c r="R1846" i="1"/>
  <c r="T1975" i="1"/>
  <c r="S577" i="1"/>
  <c r="R1543" i="1"/>
  <c r="T1500" i="1"/>
  <c r="S1845" i="1"/>
  <c r="X1845" i="1"/>
  <c r="S1580" i="1"/>
  <c r="S1983" i="1"/>
  <c r="X1983" i="1"/>
  <c r="U1553" i="1"/>
  <c r="V1553" i="1" s="1"/>
  <c r="AR1618" i="1"/>
  <c r="AS1618" i="1" s="1"/>
  <c r="S1539" i="1"/>
  <c r="S1989" i="1"/>
  <c r="X1989" i="1"/>
  <c r="T1578" i="1"/>
  <c r="U1594" i="1"/>
  <c r="V1594" i="1" s="1"/>
  <c r="S1609" i="1"/>
  <c r="S1636" i="1"/>
  <c r="T312" i="1"/>
  <c r="T1604" i="1"/>
  <c r="T1637" i="1"/>
  <c r="AR1603" i="1"/>
  <c r="AS1603" i="1" s="1"/>
  <c r="S1607" i="1"/>
  <c r="AR1631" i="1"/>
  <c r="AS1631" i="1" s="1"/>
  <c r="T1612" i="1"/>
  <c r="T1699" i="1"/>
  <c r="S1675" i="1"/>
  <c r="T339" i="1"/>
  <c r="AT1656" i="1"/>
  <c r="AU1656" i="1" s="1"/>
  <c r="AV1656" i="1" s="1"/>
  <c r="AW1656" i="1" s="1"/>
  <c r="AX1656" i="1" s="1"/>
  <c r="AY1656" i="1" s="1"/>
  <c r="AZ1656" i="1" s="1"/>
  <c r="BA1656" i="1" s="1"/>
  <c r="BB1656" i="1" s="1"/>
  <c r="BC1656" i="1" s="1"/>
  <c r="BD1656" i="1" s="1"/>
  <c r="S1652" i="1"/>
  <c r="S635" i="1"/>
  <c r="S1698" i="1"/>
  <c r="S820" i="1"/>
  <c r="S453" i="1"/>
  <c r="R1032" i="1"/>
  <c r="S113" i="1"/>
  <c r="T127" i="1"/>
  <c r="T1181" i="1"/>
  <c r="AR1524" i="1"/>
  <c r="AS1524" i="1" s="1"/>
  <c r="R1998" i="1"/>
  <c r="AR1696" i="1"/>
  <c r="AS1696" i="1" s="1"/>
  <c r="U643" i="1"/>
  <c r="V643" i="1" s="1"/>
  <c r="R668" i="1"/>
  <c r="S658" i="1"/>
  <c r="R688" i="1"/>
  <c r="T690" i="1"/>
  <c r="U677" i="1"/>
  <c r="V677" i="1" s="1"/>
  <c r="U718" i="1"/>
  <c r="V718" i="1" s="1"/>
  <c r="R12" i="1"/>
  <c r="S12" i="1" s="1"/>
  <c r="T732" i="1"/>
  <c r="U19" i="1"/>
  <c r="V19" i="1" s="1"/>
  <c r="S1718" i="1"/>
  <c r="X1718" i="1"/>
  <c r="S744" i="1"/>
  <c r="S734" i="1"/>
  <c r="R767" i="1"/>
  <c r="T392" i="1"/>
  <c r="U798" i="1"/>
  <c r="V798" i="1" s="1"/>
  <c r="T801" i="1"/>
  <c r="AR795" i="1"/>
  <c r="AS795" i="1" s="1"/>
  <c r="U402" i="1"/>
  <c r="V402" i="1" s="1"/>
  <c r="AR813" i="1"/>
  <c r="AS813" i="1" s="1"/>
  <c r="AR808" i="1"/>
  <c r="AS808" i="1" s="1"/>
  <c r="S825" i="1"/>
  <c r="R841" i="1"/>
  <c r="R1733" i="1"/>
  <c r="T1877" i="1"/>
  <c r="AR844" i="1"/>
  <c r="AS844" i="1" s="1"/>
  <c r="Y1738" i="1"/>
  <c r="Z1738" i="1" s="1"/>
  <c r="AA1738" i="1" s="1"/>
  <c r="T858" i="1"/>
  <c r="U53" i="1"/>
  <c r="V53" i="1" s="1"/>
  <c r="S915" i="1"/>
  <c r="AT906" i="1"/>
  <c r="AU906" i="1" s="1"/>
  <c r="AV906" i="1" s="1"/>
  <c r="AW906" i="1" s="1"/>
  <c r="T1749" i="1"/>
  <c r="S58" i="1"/>
  <c r="T427" i="1"/>
  <c r="S66" i="1"/>
  <c r="S1754" i="1"/>
  <c r="X1754" i="1"/>
  <c r="R1750" i="1"/>
  <c r="R977" i="1"/>
  <c r="S1757" i="1"/>
  <c r="X1757" i="1"/>
  <c r="S1885" i="1"/>
  <c r="X1885" i="1"/>
  <c r="R1763" i="1"/>
  <c r="T1010" i="1"/>
  <c r="U988" i="1"/>
  <c r="V988" i="1" s="1"/>
  <c r="R470" i="1"/>
  <c r="T456" i="1"/>
  <c r="AR1004" i="1"/>
  <c r="AS1004" i="1" s="1"/>
  <c r="S1030" i="1"/>
  <c r="T1051" i="1"/>
  <c r="S1889" i="1"/>
  <c r="X1889" i="1"/>
  <c r="Y1779" i="1"/>
  <c r="Z1779" i="1" s="1"/>
  <c r="AA1779" i="1" s="1"/>
  <c r="R1073" i="1"/>
  <c r="R1064" i="1"/>
  <c r="T112" i="1"/>
  <c r="R1892" i="1"/>
  <c r="R482" i="1"/>
  <c r="T1108" i="1"/>
  <c r="R131" i="1"/>
  <c r="T136" i="1"/>
  <c r="S1135" i="1"/>
  <c r="T486" i="1"/>
  <c r="R1161" i="1"/>
  <c r="S1146" i="1"/>
  <c r="T144" i="1"/>
  <c r="S1150" i="1"/>
  <c r="X1792" i="1"/>
  <c r="S1792" i="1"/>
  <c r="T1194" i="1"/>
  <c r="T1918" i="1"/>
  <c r="S1219" i="1"/>
  <c r="S1185" i="1"/>
  <c r="AR1247" i="1"/>
  <c r="AS1247" i="1" s="1"/>
  <c r="U1189" i="1"/>
  <c r="V1189" i="1" s="1"/>
  <c r="U1217" i="1"/>
  <c r="V1217" i="1" s="1"/>
  <c r="T1251" i="1"/>
  <c r="R1925" i="1"/>
  <c r="S1254" i="1"/>
  <c r="S186" i="1"/>
  <c r="R1317" i="1"/>
  <c r="Y1936" i="1"/>
  <c r="Z1936" i="1" s="1"/>
  <c r="AA1936" i="1" s="1"/>
  <c r="T515" i="1"/>
  <c r="R1939" i="1"/>
  <c r="AT1303" i="1"/>
  <c r="AU1303" i="1" s="1"/>
  <c r="AV1303" i="1" s="1"/>
  <c r="AW1303" i="1" s="1"/>
  <c r="AX1303" i="1" s="1"/>
  <c r="R211" i="1"/>
  <c r="X1940" i="1"/>
  <c r="S1940" i="1"/>
  <c r="T1319" i="1"/>
  <c r="S1325" i="1"/>
  <c r="S1352" i="1"/>
  <c r="AR1357" i="1"/>
  <c r="AS1357" i="1" s="1"/>
  <c r="R542" i="1"/>
  <c r="AR1336" i="1"/>
  <c r="AS1336" i="1" s="1"/>
  <c r="T1350" i="1"/>
  <c r="R235" i="1"/>
  <c r="S1356" i="1"/>
  <c r="AR1369" i="1"/>
  <c r="AS1369" i="1" s="1"/>
  <c r="S245" i="1"/>
  <c r="T1396" i="1"/>
  <c r="AR1372" i="1"/>
  <c r="AS1372" i="1" s="1"/>
  <c r="S1825" i="1"/>
  <c r="X1825" i="1"/>
  <c r="T1377" i="1"/>
  <c r="R250" i="1"/>
  <c r="T236" i="1"/>
  <c r="S539" i="1"/>
  <c r="T1420" i="1"/>
  <c r="T225" i="1"/>
  <c r="T242" i="1"/>
  <c r="T228" i="1"/>
  <c r="T1454" i="1"/>
  <c r="U1412" i="1"/>
  <c r="V1412" i="1" s="1"/>
  <c r="S1832" i="1"/>
  <c r="X1832" i="1"/>
  <c r="AR1448" i="1"/>
  <c r="AS1448" i="1" s="1"/>
  <c r="R1972" i="1"/>
  <c r="R1465" i="1"/>
  <c r="R276" i="1"/>
  <c r="S1421" i="1"/>
  <c r="Y1969" i="1"/>
  <c r="Z1969" i="1" s="1"/>
  <c r="AA1969" i="1" s="1"/>
  <c r="R1507" i="1"/>
  <c r="R1479" i="1"/>
  <c r="T585" i="1"/>
  <c r="S591" i="1"/>
  <c r="T1511" i="1"/>
  <c r="R1568" i="1"/>
  <c r="AR1492" i="1"/>
  <c r="AS1492" i="1" s="1"/>
  <c r="Y1975" i="1"/>
  <c r="Z1975" i="1" s="1"/>
  <c r="AA1975" i="1" s="1"/>
  <c r="X1979" i="1"/>
  <c r="S1979" i="1"/>
  <c r="R602" i="1"/>
  <c r="T302" i="1"/>
  <c r="T1847" i="1"/>
  <c r="S608" i="1"/>
  <c r="S289" i="1"/>
  <c r="R1603" i="1"/>
  <c r="R304" i="1"/>
  <c r="S295" i="1"/>
  <c r="S596" i="1"/>
  <c r="R1993" i="1"/>
  <c r="U1562" i="1"/>
  <c r="V1562" i="1" s="1"/>
  <c r="S1855" i="1"/>
  <c r="S306" i="1"/>
  <c r="Y2000" i="1"/>
  <c r="Z2000" i="1" s="1"/>
  <c r="AA2000" i="1" s="1"/>
  <c r="T622" i="1"/>
  <c r="T1599" i="1"/>
  <c r="R341" i="1"/>
  <c r="U1999" i="1"/>
  <c r="V1999" i="1" s="1"/>
  <c r="S1673" i="1"/>
  <c r="S1701" i="1"/>
  <c r="S338" i="1"/>
  <c r="U629" i="1"/>
  <c r="V629" i="1" s="1"/>
  <c r="T336" i="1"/>
  <c r="U1642" i="1"/>
  <c r="V1642" i="1" s="1"/>
  <c r="S1685" i="1"/>
  <c r="S360" i="1"/>
  <c r="S386" i="1"/>
  <c r="S828" i="1"/>
  <c r="S1331" i="1"/>
  <c r="S1460" i="1"/>
  <c r="S1980" i="1"/>
  <c r="X1980" i="1"/>
  <c r="S1540" i="1"/>
  <c r="S314" i="1"/>
  <c r="T646" i="1"/>
  <c r="AR643" i="1"/>
  <c r="AS643" i="1" s="1"/>
  <c r="R654" i="1"/>
  <c r="X1712" i="1"/>
  <c r="S1712" i="1"/>
  <c r="T3" i="1"/>
  <c r="U678" i="1"/>
  <c r="V678" i="1" s="1"/>
  <c r="V9" i="1"/>
  <c r="T363" i="1"/>
  <c r="Y1866" i="1"/>
  <c r="Z1866" i="1" s="1"/>
  <c r="AA1866" i="1" s="1"/>
  <c r="R14" i="1"/>
  <c r="R25" i="1"/>
  <c r="X1720" i="1"/>
  <c r="S1720" i="1"/>
  <c r="R747" i="1"/>
  <c r="R771" i="1"/>
  <c r="T787" i="1"/>
  <c r="R802" i="1"/>
  <c r="T794" i="1"/>
  <c r="Y1729" i="1"/>
  <c r="Z1729" i="1" s="1"/>
  <c r="AA1729" i="1" s="1"/>
  <c r="T393" i="1"/>
  <c r="R397" i="1"/>
  <c r="T845" i="1"/>
  <c r="S816" i="1"/>
  <c r="T405" i="1"/>
  <c r="T52" i="1"/>
  <c r="S843" i="1"/>
  <c r="T1738" i="1"/>
  <c r="S413" i="1"/>
  <c r="T869" i="1"/>
  <c r="T875" i="1"/>
  <c r="S852" i="1"/>
  <c r="S420" i="1"/>
  <c r="AR855" i="1"/>
  <c r="AS855" i="1" s="1"/>
  <c r="R903" i="1"/>
  <c r="T424" i="1"/>
  <c r="R911" i="1"/>
  <c r="R943" i="1"/>
  <c r="AT904" i="1"/>
  <c r="AU904" i="1" s="1"/>
  <c r="AV904" i="1" s="1"/>
  <c r="AW904" i="1" s="1"/>
  <c r="S962" i="1"/>
  <c r="T958" i="1"/>
  <c r="U431" i="1"/>
  <c r="V431" i="1" s="1"/>
  <c r="T987" i="1"/>
  <c r="S445" i="1"/>
  <c r="T989" i="1"/>
  <c r="R450" i="1"/>
  <c r="R97" i="1"/>
  <c r="S94" i="1"/>
  <c r="R463" i="1"/>
  <c r="T1020" i="1"/>
  <c r="S1009" i="1"/>
  <c r="T1033" i="1"/>
  <c r="R1046" i="1"/>
  <c r="R476" i="1"/>
  <c r="T1000" i="1"/>
  <c r="X1778" i="1"/>
  <c r="S1778" i="1"/>
  <c r="S1067" i="1"/>
  <c r="U1779" i="1"/>
  <c r="R1894" i="1"/>
  <c r="R1091" i="1"/>
  <c r="U480" i="1"/>
  <c r="V480" i="1" s="1"/>
  <c r="S1061" i="1"/>
  <c r="T1053" i="1"/>
  <c r="X1786" i="1"/>
  <c r="S1786" i="1"/>
  <c r="AR1119" i="1"/>
  <c r="AS1119" i="1" s="1"/>
  <c r="T1132" i="1"/>
  <c r="AR1130" i="1"/>
  <c r="AS1130" i="1" s="1"/>
  <c r="T1143" i="1"/>
  <c r="T134" i="1"/>
  <c r="S1172" i="1"/>
  <c r="R162" i="1"/>
  <c r="S1154" i="1"/>
  <c r="R495" i="1"/>
  <c r="U1183" i="1"/>
  <c r="V1183" i="1" s="1"/>
  <c r="R1797" i="1"/>
  <c r="T1212" i="1"/>
  <c r="S494" i="1"/>
  <c r="U161" i="1"/>
  <c r="V161" i="1" s="1"/>
  <c r="R180" i="1"/>
  <c r="R1910" i="1"/>
  <c r="AR1251" i="1"/>
  <c r="AS1251" i="1" s="1"/>
  <c r="R1296" i="1"/>
  <c r="T1322" i="1"/>
  <c r="R526" i="1"/>
  <c r="AT1301" i="1"/>
  <c r="AU1301" i="1" s="1"/>
  <c r="AV1301" i="1" s="1"/>
  <c r="AW1301" i="1" s="1"/>
  <c r="T198" i="1"/>
  <c r="Y1808" i="1"/>
  <c r="Z1808" i="1" s="1"/>
  <c r="AA1808" i="1" s="1"/>
  <c r="AT1328" i="1"/>
  <c r="AU1328" i="1" s="1"/>
  <c r="AV1328" i="1" s="1"/>
  <c r="AW1328" i="1" s="1"/>
  <c r="S199" i="1"/>
  <c r="R1338" i="1"/>
  <c r="AR1321" i="1"/>
  <c r="AS1321" i="1" s="1"/>
  <c r="S514" i="1"/>
  <c r="S536" i="1"/>
  <c r="S1943" i="1"/>
  <c r="X1943" i="1"/>
  <c r="S1347" i="1"/>
  <c r="S1354" i="1"/>
  <c r="R1365" i="1"/>
  <c r="T1403" i="1"/>
  <c r="S217" i="1"/>
  <c r="T546" i="1"/>
  <c r="S220" i="1"/>
  <c r="R1429" i="1"/>
  <c r="S1942" i="1"/>
  <c r="X1942" i="1"/>
  <c r="R1952" i="1"/>
  <c r="X1961" i="1"/>
  <c r="S1961" i="1"/>
  <c r="T1466" i="1"/>
  <c r="T257" i="1"/>
  <c r="T1495" i="1"/>
  <c r="S1413" i="1"/>
  <c r="T254" i="1"/>
  <c r="R1491" i="1"/>
  <c r="AT1467" i="1"/>
  <c r="AU1467" i="1" s="1"/>
  <c r="AV1467" i="1" s="1"/>
  <c r="AW1467" i="1" s="1"/>
  <c r="AX1467" i="1" s="1"/>
  <c r="T583" i="1"/>
  <c r="S587" i="1"/>
  <c r="T576" i="1"/>
  <c r="S588" i="1"/>
  <c r="AR1500" i="1"/>
  <c r="AS1500" i="1" s="1"/>
  <c r="T266" i="1"/>
  <c r="S272" i="1"/>
  <c r="AR1585" i="1"/>
  <c r="AS1585" i="1" s="1"/>
  <c r="T1556" i="1"/>
  <c r="T1471" i="1"/>
  <c r="T297" i="1"/>
  <c r="S1541" i="1"/>
  <c r="R311" i="1"/>
  <c r="S1532" i="1"/>
  <c r="S597" i="1"/>
  <c r="AR315" i="1"/>
  <c r="AS315" i="1" s="1"/>
  <c r="AR1579" i="1"/>
  <c r="AS1579" i="1" s="1"/>
  <c r="S1601" i="1"/>
  <c r="R1616" i="1"/>
  <c r="U1613" i="1"/>
  <c r="V1613" i="1" s="1"/>
  <c r="T1614" i="1"/>
  <c r="R1651" i="1"/>
  <c r="U303" i="1"/>
  <c r="T611" i="1"/>
  <c r="S621" i="1"/>
  <c r="AR1689" i="1"/>
  <c r="AS1689" i="1" s="1"/>
  <c r="AR1644" i="1"/>
  <c r="AS1644" i="1" s="1"/>
  <c r="T1648" i="1"/>
  <c r="R346" i="1"/>
  <c r="S1688" i="1"/>
  <c r="S334" i="1"/>
  <c r="AR1676" i="1"/>
  <c r="AS1676" i="1" s="1"/>
  <c r="S1658" i="1"/>
  <c r="S1697" i="1"/>
  <c r="S1705" i="1"/>
  <c r="S730" i="1"/>
  <c r="S782" i="1"/>
  <c r="AR1168" i="1"/>
  <c r="AS1168" i="1" s="1"/>
  <c r="S1571" i="1"/>
  <c r="T1644" i="1"/>
  <c r="R652" i="1"/>
  <c r="S1707" i="1"/>
  <c r="S645" i="1"/>
  <c r="R685" i="1"/>
  <c r="S356" i="1"/>
  <c r="S680" i="1"/>
  <c r="R361" i="1"/>
  <c r="T1866" i="1"/>
  <c r="S372" i="1"/>
  <c r="R729" i="1"/>
  <c r="T727" i="1"/>
  <c r="T745" i="1"/>
  <c r="S18" i="1"/>
  <c r="U752" i="1"/>
  <c r="V752" i="1" s="1"/>
  <c r="S390" i="1"/>
  <c r="R394" i="1"/>
  <c r="T1729" i="1"/>
  <c r="R818" i="1"/>
  <c r="T42" i="1"/>
  <c r="U809" i="1"/>
  <c r="V809" i="1" s="1"/>
  <c r="R848" i="1"/>
  <c r="S830" i="1"/>
  <c r="R871" i="1"/>
  <c r="T900" i="1"/>
  <c r="S863" i="1"/>
  <c r="T421" i="1"/>
  <c r="T914" i="1"/>
  <c r="R948" i="1"/>
  <c r="S912" i="1"/>
  <c r="AR919" i="1"/>
  <c r="AS919" i="1" s="1"/>
  <c r="R73" i="1"/>
  <c r="T947" i="1"/>
  <c r="R982" i="1"/>
  <c r="T67" i="1"/>
  <c r="U78" i="1"/>
  <c r="V78" i="1" s="1"/>
  <c r="T80" i="1"/>
  <c r="T978" i="1"/>
  <c r="T1011" i="1"/>
  <c r="T1007" i="1"/>
  <c r="S457" i="1"/>
  <c r="T1039" i="1"/>
  <c r="AR1033" i="1"/>
  <c r="AS1033" i="1" s="1"/>
  <c r="R1083" i="1"/>
  <c r="R1075" i="1"/>
  <c r="T1055" i="1"/>
  <c r="AR1095" i="1"/>
  <c r="AS1095" i="1" s="1"/>
  <c r="S1895" i="1"/>
  <c r="X1895" i="1"/>
  <c r="R1107" i="1"/>
  <c r="T1066" i="1"/>
  <c r="T1097" i="1"/>
  <c r="S1114" i="1"/>
  <c r="R1784" i="1"/>
  <c r="U1086" i="1"/>
  <c r="V1086" i="1" s="1"/>
  <c r="S1899" i="1"/>
  <c r="X1899" i="1"/>
  <c r="R484" i="1"/>
  <c r="T1139" i="1"/>
  <c r="S1136" i="1"/>
  <c r="S1125" i="1"/>
  <c r="T1130" i="1"/>
  <c r="T1129" i="1"/>
  <c r="R1164" i="1"/>
  <c r="S1122" i="1"/>
  <c r="AR1163" i="1"/>
  <c r="AS1163" i="1" s="1"/>
  <c r="Y1788" i="1"/>
  <c r="Z1788" i="1" s="1"/>
  <c r="AA1788" i="1" s="1"/>
  <c r="T146" i="1"/>
  <c r="T1157" i="1"/>
  <c r="T1153" i="1"/>
  <c r="R1191" i="1"/>
  <c r="U1197" i="1"/>
  <c r="V1197" i="1" s="1"/>
  <c r="T1911" i="1"/>
  <c r="R1917" i="1"/>
  <c r="U167" i="1"/>
  <c r="V167" i="1" s="1"/>
  <c r="R1215" i="1"/>
  <c r="U1184" i="1"/>
  <c r="V1184" i="1" s="1"/>
  <c r="R497" i="1"/>
  <c r="U1216" i="1"/>
  <c r="V1216" i="1" s="1"/>
  <c r="S1213" i="1"/>
  <c r="S1208" i="1"/>
  <c r="AR1254" i="1"/>
  <c r="AS1254" i="1" s="1"/>
  <c r="T173" i="1"/>
  <c r="R1214" i="1"/>
  <c r="T1245" i="1"/>
  <c r="S1248" i="1"/>
  <c r="T1249" i="1"/>
  <c r="T1805" i="1"/>
  <c r="R1326" i="1"/>
  <c r="T1320" i="1"/>
  <c r="S1330" i="1"/>
  <c r="T1808" i="1"/>
  <c r="S1804" i="1"/>
  <c r="X1804" i="1"/>
  <c r="R1817" i="1"/>
  <c r="T530" i="1"/>
  <c r="R1344" i="1"/>
  <c r="S1321" i="1"/>
  <c r="S208" i="1"/>
  <c r="AR1335" i="1"/>
  <c r="AS1335" i="1" s="1"/>
  <c r="R1372" i="1"/>
  <c r="R215" i="1"/>
  <c r="T1368" i="1"/>
  <c r="R541" i="1"/>
  <c r="Y1819" i="1"/>
  <c r="Z1819" i="1" s="1"/>
  <c r="AA1819" i="1" s="1"/>
  <c r="S1398" i="1"/>
  <c r="T1418" i="1"/>
  <c r="S234" i="1"/>
  <c r="AR1413" i="1"/>
  <c r="AS1413" i="1" s="1"/>
  <c r="S1378" i="1"/>
  <c r="R1379" i="1"/>
  <c r="S1404" i="1"/>
  <c r="AR1424" i="1"/>
  <c r="AS1424" i="1" s="1"/>
  <c r="T1388" i="1"/>
  <c r="T556" i="1"/>
  <c r="S1384" i="1"/>
  <c r="T580" i="1"/>
  <c r="Y1965" i="1"/>
  <c r="Z1965" i="1" s="1"/>
  <c r="AA1965" i="1" s="1"/>
  <c r="T1464" i="1"/>
  <c r="R1485" i="1"/>
  <c r="R1419" i="1"/>
  <c r="S563" i="1"/>
  <c r="AR1508" i="1"/>
  <c r="AS1508" i="1" s="1"/>
  <c r="T592" i="1"/>
  <c r="W1490" i="1"/>
  <c r="X1490" i="1" s="1"/>
  <c r="Y1490" i="1" s="1"/>
  <c r="Z1490" i="1" s="1"/>
  <c r="AA1490" i="1" s="1"/>
  <c r="S558" i="1"/>
  <c r="R271" i="1"/>
  <c r="S584" i="1"/>
  <c r="T1840" i="1"/>
  <c r="R1530" i="1"/>
  <c r="S1514" i="1"/>
  <c r="R1579" i="1"/>
  <c r="S1369" i="1"/>
  <c r="S1506" i="1"/>
  <c r="R603" i="1"/>
  <c r="T1482" i="1"/>
  <c r="R614" i="1"/>
  <c r="R1632" i="1"/>
  <c r="X1982" i="1"/>
  <c r="S1982" i="1"/>
  <c r="T607" i="1"/>
  <c r="S298" i="1"/>
  <c r="AR1564" i="1"/>
  <c r="AS1564" i="1" s="1"/>
  <c r="S1535" i="1"/>
  <c r="AR1633" i="1"/>
  <c r="AS1633" i="1" s="1"/>
  <c r="S1610" i="1"/>
  <c r="AT1641" i="1"/>
  <c r="AU1641" i="1" s="1"/>
  <c r="AV1641" i="1" s="1"/>
  <c r="AW1641" i="1" s="1"/>
  <c r="AX1641" i="1" s="1"/>
  <c r="S613" i="1"/>
  <c r="AR1611" i="1"/>
  <c r="AS1611" i="1" s="1"/>
  <c r="X1862" i="1"/>
  <c r="S1862" i="1"/>
  <c r="T1564" i="1"/>
  <c r="S313" i="1"/>
  <c r="S1650" i="1"/>
  <c r="R1676" i="1"/>
  <c r="S340" i="1"/>
  <c r="T1667" i="1"/>
  <c r="AR1671" i="1"/>
  <c r="AS1671" i="1" s="1"/>
  <c r="U326" i="1"/>
  <c r="V326" i="1" s="1"/>
  <c r="T343" i="1"/>
  <c r="AR636" i="1"/>
  <c r="G637" i="1"/>
  <c r="G638" i="1"/>
  <c r="G1863" i="1"/>
  <c r="AB1863" i="1" s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350" i="1"/>
  <c r="G653" i="1"/>
  <c r="G1707" i="1"/>
  <c r="G1708" i="1"/>
  <c r="G654" i="1"/>
  <c r="G655" i="1"/>
  <c r="G656" i="1"/>
  <c r="G657" i="1"/>
  <c r="G658" i="1"/>
  <c r="G659" i="1"/>
  <c r="G660" i="1"/>
  <c r="G351" i="1"/>
  <c r="G1864" i="1"/>
  <c r="AB1864" i="1" s="1"/>
  <c r="G661" i="1"/>
  <c r="G662" i="1"/>
  <c r="G663" i="1"/>
  <c r="G664" i="1"/>
  <c r="G1709" i="1"/>
  <c r="G665" i="1"/>
  <c r="G1710" i="1"/>
  <c r="G1865" i="1"/>
  <c r="AB1865" i="1" s="1"/>
  <c r="G666" i="1"/>
  <c r="G352" i="1"/>
  <c r="G353" i="1"/>
  <c r="G667" i="1"/>
  <c r="G668" i="1"/>
  <c r="G669" i="1"/>
  <c r="G670" i="1"/>
  <c r="G1711" i="1"/>
  <c r="G671" i="1"/>
  <c r="G672" i="1"/>
  <c r="G1712" i="1"/>
  <c r="G673" i="1"/>
  <c r="G674" i="1"/>
  <c r="G675" i="1"/>
  <c r="G676" i="1"/>
  <c r="G677" i="1"/>
  <c r="G678" i="1"/>
  <c r="G354" i="1"/>
  <c r="G679" i="1"/>
  <c r="G680" i="1"/>
  <c r="G681" i="1"/>
  <c r="G355" i="1"/>
  <c r="G682" i="1"/>
  <c r="G683" i="1"/>
  <c r="G684" i="1"/>
  <c r="G685" i="1"/>
  <c r="G686" i="1"/>
  <c r="G356" i="1"/>
  <c r="G687" i="1"/>
  <c r="G688" i="1"/>
  <c r="G689" i="1"/>
  <c r="G690" i="1"/>
  <c r="G357" i="1"/>
  <c r="G691" i="1"/>
  <c r="G692" i="1"/>
  <c r="G1713" i="1"/>
  <c r="G693" i="1"/>
  <c r="G694" i="1"/>
  <c r="G358" i="1"/>
  <c r="G695" i="1"/>
  <c r="G1714" i="1"/>
  <c r="G359" i="1"/>
  <c r="G696" i="1"/>
  <c r="G360" i="1"/>
  <c r="G1715" i="1"/>
  <c r="G697" i="1"/>
  <c r="G698" i="1"/>
  <c r="G699" i="1"/>
  <c r="G361" i="1"/>
  <c r="G362" i="1"/>
  <c r="G700" i="1"/>
  <c r="G701" i="1"/>
  <c r="G1716" i="1"/>
  <c r="G702" i="1"/>
  <c r="G703" i="1"/>
  <c r="G704" i="1"/>
  <c r="G705" i="1"/>
  <c r="G363" i="1"/>
  <c r="G706" i="1"/>
  <c r="G364" i="1"/>
  <c r="G707" i="1"/>
  <c r="G1866" i="1"/>
  <c r="AB1866" i="1" s="1"/>
  <c r="G708" i="1"/>
  <c r="G709" i="1"/>
  <c r="G365" i="1"/>
  <c r="G366" i="1"/>
  <c r="G710" i="1"/>
  <c r="G367" i="1"/>
  <c r="G711" i="1"/>
  <c r="G712" i="1"/>
  <c r="G713" i="1"/>
  <c r="G714" i="1"/>
  <c r="G715" i="1"/>
  <c r="G716" i="1"/>
  <c r="G717" i="1"/>
  <c r="G368" i="1"/>
  <c r="G718" i="1"/>
  <c r="G369" i="1"/>
  <c r="G719" i="1"/>
  <c r="G370" i="1"/>
  <c r="G720" i="1"/>
  <c r="G721" i="1"/>
  <c r="G1867" i="1"/>
  <c r="AB1867" i="1" s="1"/>
  <c r="G722" i="1"/>
  <c r="G1717" i="1"/>
  <c r="G723" i="1"/>
  <c r="G1718" i="1"/>
  <c r="G724" i="1"/>
  <c r="G725" i="1"/>
  <c r="G726" i="1"/>
  <c r="G727" i="1"/>
  <c r="G728" i="1"/>
  <c r="G371" i="1"/>
  <c r="G729" i="1"/>
  <c r="G730" i="1"/>
  <c r="G731" i="1"/>
  <c r="G1719" i="1"/>
  <c r="AB1719" i="1" s="1"/>
  <c r="G372" i="1"/>
  <c r="G732" i="1"/>
  <c r="G733" i="1"/>
  <c r="G734" i="1"/>
  <c r="G373" i="1"/>
  <c r="G735" i="1"/>
  <c r="G736" i="1"/>
  <c r="G737" i="1"/>
  <c r="G738" i="1"/>
  <c r="G739" i="1"/>
  <c r="G740" i="1"/>
  <c r="G741" i="1"/>
  <c r="G742" i="1"/>
  <c r="G743" i="1"/>
  <c r="G744" i="1"/>
  <c r="G1720" i="1"/>
  <c r="G745" i="1"/>
  <c r="G746" i="1"/>
  <c r="G747" i="1"/>
  <c r="G374" i="1"/>
  <c r="G375" i="1"/>
  <c r="G376" i="1"/>
  <c r="G1868" i="1"/>
  <c r="AB1868" i="1" s="1"/>
  <c r="G377" i="1"/>
  <c r="G748" i="1"/>
  <c r="G749" i="1"/>
  <c r="G750" i="1"/>
  <c r="G1721" i="1"/>
  <c r="G751" i="1"/>
  <c r="G378" i="1"/>
  <c r="G752" i="1"/>
  <c r="G753" i="1"/>
  <c r="G379" i="1"/>
  <c r="G754" i="1"/>
  <c r="G755" i="1"/>
  <c r="G756" i="1"/>
  <c r="G380" i="1"/>
  <c r="G757" i="1"/>
  <c r="G381" i="1"/>
  <c r="G758" i="1"/>
  <c r="G759" i="1"/>
  <c r="G382" i="1"/>
  <c r="G760" i="1"/>
  <c r="G761" i="1"/>
  <c r="G762" i="1"/>
  <c r="G1869" i="1"/>
  <c r="AB1869" i="1" s="1"/>
  <c r="G763" i="1"/>
  <c r="G383" i="1"/>
  <c r="G384" i="1"/>
  <c r="G1722" i="1"/>
  <c r="G1723" i="1"/>
  <c r="G764" i="1"/>
  <c r="G1724" i="1"/>
  <c r="AB1724" i="1" s="1"/>
  <c r="G765" i="1"/>
  <c r="G766" i="1"/>
  <c r="G767" i="1"/>
  <c r="G768" i="1"/>
  <c r="G769" i="1"/>
  <c r="G770" i="1"/>
  <c r="G771" i="1"/>
  <c r="G772" i="1"/>
  <c r="G1725" i="1"/>
  <c r="AB1725" i="1" s="1"/>
  <c r="G385" i="1"/>
  <c r="G773" i="1"/>
  <c r="G1870" i="1"/>
  <c r="AB1870" i="1" s="1"/>
  <c r="G1726" i="1"/>
  <c r="AB1726" i="1" s="1"/>
  <c r="G774" i="1"/>
  <c r="G775" i="1"/>
  <c r="G386" i="1"/>
  <c r="G776" i="1"/>
  <c r="G387" i="1"/>
  <c r="G777" i="1"/>
  <c r="G388" i="1"/>
  <c r="G389" i="1"/>
  <c r="G778" i="1"/>
  <c r="G390" i="1"/>
  <c r="G779" i="1"/>
  <c r="G780" i="1"/>
  <c r="G781" i="1"/>
  <c r="G782" i="1"/>
  <c r="G783" i="1"/>
  <c r="G784" i="1"/>
  <c r="G785" i="1"/>
  <c r="G786" i="1"/>
  <c r="G1727" i="1"/>
  <c r="G391" i="1"/>
  <c r="G787" i="1"/>
  <c r="G788" i="1"/>
  <c r="G789" i="1"/>
  <c r="G392" i="1"/>
  <c r="G790" i="1"/>
  <c r="G791" i="1"/>
  <c r="G792" i="1"/>
  <c r="G393" i="1"/>
  <c r="G793" i="1"/>
  <c r="G794" i="1"/>
  <c r="G795" i="1"/>
  <c r="G796" i="1"/>
  <c r="G797" i="1"/>
  <c r="G394" i="1"/>
  <c r="G1728" i="1"/>
  <c r="G798" i="1"/>
  <c r="G799" i="1"/>
  <c r="G800" i="1"/>
  <c r="G801" i="1"/>
  <c r="G802" i="1"/>
  <c r="G1729" i="1"/>
  <c r="AB1729" i="1" s="1"/>
  <c r="G1730" i="1"/>
  <c r="G803" i="1"/>
  <c r="G1871" i="1"/>
  <c r="AB1871" i="1" s="1"/>
  <c r="G395" i="1"/>
  <c r="G804" i="1"/>
  <c r="G1872" i="1"/>
  <c r="AB1872" i="1" s="1"/>
  <c r="G805" i="1"/>
  <c r="G806" i="1"/>
  <c r="G807" i="1"/>
  <c r="G396" i="1"/>
  <c r="G808" i="1"/>
  <c r="G809" i="1"/>
  <c r="G397" i="1"/>
  <c r="G810" i="1"/>
  <c r="G811" i="1"/>
  <c r="G812" i="1"/>
  <c r="G398" i="1"/>
  <c r="G399" i="1"/>
  <c r="G813" i="1"/>
  <c r="G814" i="1"/>
  <c r="G815" i="1"/>
  <c r="G400" i="1"/>
  <c r="G816" i="1"/>
  <c r="G401" i="1"/>
  <c r="G817" i="1"/>
  <c r="G402" i="1"/>
  <c r="G818" i="1"/>
  <c r="G819" i="1"/>
  <c r="G820" i="1"/>
  <c r="G821" i="1"/>
  <c r="G1873" i="1"/>
  <c r="AB1873" i="1" s="1"/>
  <c r="G1731" i="1"/>
  <c r="G822" i="1"/>
  <c r="G823" i="1"/>
  <c r="G824" i="1"/>
  <c r="G825" i="1"/>
  <c r="G826" i="1"/>
  <c r="G403" i="1"/>
  <c r="G1874" i="1"/>
  <c r="AB1874" i="1" s="1"/>
  <c r="G827" i="1"/>
  <c r="G828" i="1"/>
  <c r="G829" i="1"/>
  <c r="G830" i="1"/>
  <c r="G404" i="1"/>
  <c r="G405" i="1"/>
  <c r="G831" i="1"/>
  <c r="G832" i="1"/>
  <c r="G833" i="1"/>
  <c r="G1732" i="1"/>
  <c r="G406" i="1"/>
  <c r="G407" i="1"/>
  <c r="G834" i="1"/>
  <c r="G835" i="1"/>
  <c r="G408" i="1"/>
  <c r="G836" i="1"/>
  <c r="G1875" i="1"/>
  <c r="AB1875" i="1" s="1"/>
  <c r="G837" i="1"/>
  <c r="G838" i="1"/>
  <c r="G839" i="1"/>
  <c r="G840" i="1"/>
  <c r="G841" i="1"/>
  <c r="G842" i="1"/>
  <c r="G1876" i="1"/>
  <c r="AB1876" i="1" s="1"/>
  <c r="G409" i="1"/>
  <c r="G1877" i="1"/>
  <c r="AB1877" i="1" s="1"/>
  <c r="G1878" i="1"/>
  <c r="AB1878" i="1" s="1"/>
  <c r="G1733" i="1"/>
  <c r="G1879" i="1"/>
  <c r="AB1879" i="1" s="1"/>
  <c r="G843" i="1"/>
  <c r="G844" i="1"/>
  <c r="G845" i="1"/>
  <c r="G846" i="1"/>
  <c r="G847" i="1"/>
  <c r="G848" i="1"/>
  <c r="G849" i="1"/>
  <c r="G850" i="1"/>
  <c r="G1734" i="1"/>
  <c r="AB1734" i="1" s="1"/>
  <c r="AC1734" i="1" s="1"/>
  <c r="AD1734" i="1" s="1"/>
  <c r="AE1734" i="1" s="1"/>
  <c r="AF1734" i="1" s="1"/>
  <c r="AG1734" i="1" s="1"/>
  <c r="AH1734" i="1" s="1"/>
  <c r="AI1734" i="1" s="1"/>
  <c r="AJ1734" i="1" s="1"/>
  <c r="G851" i="1"/>
  <c r="G852" i="1"/>
  <c r="G853" i="1"/>
  <c r="G854" i="1"/>
  <c r="G855" i="1"/>
  <c r="G856" i="1"/>
  <c r="G857" i="1"/>
  <c r="G1880" i="1"/>
  <c r="AB1880" i="1" s="1"/>
  <c r="G858" i="1"/>
  <c r="G1735" i="1"/>
  <c r="G1736" i="1"/>
  <c r="G859" i="1"/>
  <c r="G860" i="1"/>
  <c r="G1737" i="1"/>
  <c r="AB1737" i="1" s="1"/>
  <c r="G861" i="1"/>
  <c r="G862" i="1"/>
  <c r="G863" i="1"/>
  <c r="G864" i="1"/>
  <c r="G865" i="1"/>
  <c r="G866" i="1"/>
  <c r="G867" i="1"/>
  <c r="G410" i="1"/>
  <c r="G411" i="1"/>
  <c r="G868" i="1"/>
  <c r="G869" i="1"/>
  <c r="G1738" i="1"/>
  <c r="G870" i="1"/>
  <c r="G871" i="1"/>
  <c r="G872" i="1"/>
  <c r="G873" i="1"/>
  <c r="G1739" i="1"/>
  <c r="G874" i="1"/>
  <c r="G412" i="1"/>
  <c r="G875" i="1"/>
  <c r="G413" i="1"/>
  <c r="G876" i="1"/>
  <c r="G877" i="1"/>
  <c r="G878" i="1"/>
  <c r="G879" i="1"/>
  <c r="G880" i="1"/>
  <c r="G881" i="1"/>
  <c r="G882" i="1"/>
  <c r="G883" i="1"/>
  <c r="G884" i="1"/>
  <c r="G414" i="1"/>
  <c r="G885" i="1"/>
  <c r="G1881" i="1"/>
  <c r="AB1881" i="1" s="1"/>
  <c r="G886" i="1"/>
  <c r="G415" i="1"/>
  <c r="G887" i="1"/>
  <c r="G888" i="1"/>
  <c r="G889" i="1"/>
  <c r="G890" i="1"/>
  <c r="G1740" i="1"/>
  <c r="G891" i="1"/>
  <c r="G892" i="1"/>
  <c r="G893" i="1"/>
  <c r="G416" i="1"/>
  <c r="G894" i="1"/>
  <c r="G417" i="1"/>
  <c r="G895" i="1"/>
  <c r="G896" i="1"/>
  <c r="G897" i="1"/>
  <c r="G418" i="1"/>
  <c r="G1741" i="1"/>
  <c r="G898" i="1"/>
  <c r="G899" i="1"/>
  <c r="G900" i="1"/>
  <c r="G419" i="1"/>
  <c r="G1742" i="1"/>
  <c r="G901" i="1"/>
  <c r="G902" i="1"/>
  <c r="G420" i="1"/>
  <c r="G903" i="1"/>
  <c r="G421" i="1"/>
  <c r="G904" i="1"/>
  <c r="G422" i="1"/>
  <c r="G423" i="1"/>
  <c r="G1743" i="1"/>
  <c r="G905" i="1"/>
  <c r="G906" i="1"/>
  <c r="G907" i="1"/>
  <c r="G908" i="1"/>
  <c r="G424" i="1"/>
  <c r="G425" i="1"/>
  <c r="G909" i="1"/>
  <c r="G910" i="1"/>
  <c r="G911" i="1"/>
  <c r="G912" i="1"/>
  <c r="G426" i="1"/>
  <c r="G913" i="1"/>
  <c r="G914" i="1"/>
  <c r="G427" i="1"/>
  <c r="G915" i="1"/>
  <c r="G916" i="1"/>
  <c r="G917" i="1"/>
  <c r="G918" i="1"/>
  <c r="G1882" i="1"/>
  <c r="AB1882" i="1" s="1"/>
  <c r="G1744" i="1"/>
  <c r="G919" i="1"/>
  <c r="G920" i="1"/>
  <c r="G1745" i="1"/>
  <c r="G1883" i="1"/>
  <c r="AB1883" i="1" s="1"/>
  <c r="G921" i="1"/>
  <c r="G428" i="1"/>
  <c r="G922" i="1"/>
  <c r="G923" i="1"/>
  <c r="G924" i="1"/>
  <c r="G925" i="1"/>
  <c r="G1746" i="1"/>
  <c r="G926" i="1"/>
  <c r="G927" i="1"/>
  <c r="G928" i="1"/>
  <c r="G429" i="1"/>
  <c r="G929" i="1"/>
  <c r="G930" i="1"/>
  <c r="G1747" i="1"/>
  <c r="G931" i="1"/>
  <c r="G932" i="1"/>
  <c r="G933" i="1"/>
  <c r="G934" i="1"/>
  <c r="G935" i="1"/>
  <c r="G1748" i="1"/>
  <c r="G936" i="1"/>
  <c r="G1749" i="1"/>
  <c r="AB1749" i="1" s="1"/>
  <c r="AC1749" i="1" s="1"/>
  <c r="AD1749" i="1" s="1"/>
  <c r="G937" i="1"/>
  <c r="G938" i="1"/>
  <c r="G939" i="1"/>
  <c r="G940" i="1"/>
  <c r="G1750" i="1"/>
  <c r="G430" i="1"/>
  <c r="G941" i="1"/>
  <c r="G1751" i="1"/>
  <c r="G431" i="1"/>
  <c r="G432" i="1"/>
  <c r="G942" i="1"/>
  <c r="G943" i="1"/>
  <c r="G1884" i="1"/>
  <c r="AB1884" i="1" s="1"/>
  <c r="G433" i="1"/>
  <c r="G944" i="1"/>
  <c r="G434" i="1"/>
  <c r="G945" i="1"/>
  <c r="G435" i="1"/>
  <c r="G436" i="1"/>
  <c r="G946" i="1"/>
  <c r="G947" i="1"/>
  <c r="G437" i="1"/>
  <c r="G438" i="1"/>
  <c r="G1752" i="1"/>
  <c r="G948" i="1"/>
  <c r="G949" i="1"/>
  <c r="G439" i="1"/>
  <c r="G950" i="1"/>
  <c r="G951" i="1"/>
  <c r="G440" i="1"/>
  <c r="G441" i="1"/>
  <c r="G1753" i="1"/>
  <c r="G952" i="1"/>
  <c r="G442" i="1"/>
  <c r="G953" i="1"/>
  <c r="G954" i="1"/>
  <c r="G955" i="1"/>
  <c r="G956" i="1"/>
  <c r="G957" i="1"/>
  <c r="G958" i="1"/>
  <c r="G959" i="1"/>
  <c r="G960" i="1"/>
  <c r="G961" i="1"/>
  <c r="G1754" i="1"/>
  <c r="G962" i="1"/>
  <c r="G963" i="1"/>
  <c r="G964" i="1"/>
  <c r="G965" i="1"/>
  <c r="G966" i="1"/>
  <c r="G443" i="1"/>
  <c r="G967" i="1"/>
  <c r="G1755" i="1"/>
  <c r="G968" i="1"/>
  <c r="G969" i="1"/>
  <c r="G970" i="1"/>
  <c r="G1885" i="1"/>
  <c r="AB1885" i="1" s="1"/>
  <c r="G971" i="1"/>
  <c r="G444" i="1"/>
  <c r="G972" i="1"/>
  <c r="G973" i="1"/>
  <c r="G1756" i="1"/>
  <c r="G974" i="1"/>
  <c r="G1757" i="1"/>
  <c r="G1758" i="1"/>
  <c r="G445" i="1"/>
  <c r="G446" i="1"/>
  <c r="G1759" i="1"/>
  <c r="G975" i="1"/>
  <c r="G976" i="1"/>
  <c r="G977" i="1"/>
  <c r="G978" i="1"/>
  <c r="G447" i="1"/>
  <c r="G448" i="1"/>
  <c r="G1886" i="1"/>
  <c r="AB1886" i="1" s="1"/>
  <c r="G979" i="1"/>
  <c r="G980" i="1"/>
  <c r="G449" i="1"/>
  <c r="G981" i="1"/>
  <c r="G982" i="1"/>
  <c r="G1887" i="1"/>
  <c r="AB1887" i="1" s="1"/>
  <c r="G983" i="1"/>
  <c r="G984" i="1"/>
  <c r="G450" i="1"/>
  <c r="G1760" i="1"/>
  <c r="G451" i="1"/>
  <c r="G985" i="1"/>
  <c r="G986" i="1"/>
  <c r="G987" i="1"/>
  <c r="G1761" i="1"/>
  <c r="AB1761" i="1" s="1"/>
  <c r="AC1761" i="1" s="1"/>
  <c r="AD1761" i="1" s="1"/>
  <c r="G988" i="1"/>
  <c r="G989" i="1"/>
  <c r="G990" i="1"/>
  <c r="G991" i="1"/>
  <c r="G992" i="1"/>
  <c r="G452" i="1"/>
  <c r="G993" i="1"/>
  <c r="G453" i="1"/>
  <c r="G994" i="1"/>
  <c r="G995" i="1"/>
  <c r="G1762" i="1"/>
  <c r="AB1762" i="1" s="1"/>
  <c r="G996" i="1"/>
  <c r="G454" i="1"/>
  <c r="G997" i="1"/>
  <c r="G1888" i="1"/>
  <c r="AB1888" i="1" s="1"/>
  <c r="G998" i="1"/>
  <c r="G999" i="1"/>
  <c r="G1000" i="1"/>
  <c r="G1001" i="1"/>
  <c r="G1763" i="1"/>
  <c r="AB1763" i="1" s="1"/>
  <c r="G1002" i="1"/>
  <c r="G455" i="1"/>
  <c r="G1003" i="1"/>
  <c r="G456" i="1"/>
  <c r="G1004" i="1"/>
  <c r="G1005" i="1"/>
  <c r="G1006" i="1"/>
  <c r="G1007" i="1"/>
  <c r="G457" i="1"/>
  <c r="G1008" i="1"/>
  <c r="G1009" i="1"/>
  <c r="G1010" i="1"/>
  <c r="G458" i="1"/>
  <c r="G459" i="1"/>
  <c r="G1011" i="1"/>
  <c r="G460" i="1"/>
  <c r="G461" i="1"/>
  <c r="G1764" i="1"/>
  <c r="AB1764" i="1" s="1"/>
  <c r="AC1764" i="1" s="1"/>
  <c r="AD1764" i="1" s="1"/>
  <c r="G1012" i="1"/>
  <c r="G1765" i="1"/>
  <c r="G462" i="1"/>
  <c r="G1013" i="1"/>
  <c r="G1014" i="1"/>
  <c r="G1015" i="1"/>
  <c r="G463" i="1"/>
  <c r="G1016" i="1"/>
  <c r="G1017" i="1"/>
  <c r="G1018" i="1"/>
  <c r="G1019" i="1"/>
  <c r="G1020" i="1"/>
  <c r="G1021" i="1"/>
  <c r="G1022" i="1"/>
  <c r="G1023" i="1"/>
  <c r="G464" i="1"/>
  <c r="G1024" i="1"/>
  <c r="G1025" i="1"/>
  <c r="G1026" i="1"/>
  <c r="G1027" i="1"/>
  <c r="G1028" i="1"/>
  <c r="G1029" i="1"/>
  <c r="G465" i="1"/>
  <c r="G1030" i="1"/>
  <c r="G1031" i="1"/>
  <c r="G1032" i="1"/>
  <c r="G1766" i="1"/>
  <c r="AB1766" i="1" s="1"/>
  <c r="G466" i="1"/>
  <c r="G1033" i="1"/>
  <c r="G1034" i="1"/>
  <c r="G1035" i="1"/>
  <c r="G1767" i="1"/>
  <c r="G1036" i="1"/>
  <c r="G1037" i="1"/>
  <c r="G1038" i="1"/>
  <c r="G1039" i="1"/>
  <c r="G1040" i="1"/>
  <c r="G467" i="1"/>
  <c r="G1041" i="1"/>
  <c r="G1042" i="1"/>
  <c r="G468" i="1"/>
  <c r="G469" i="1"/>
  <c r="G1043" i="1"/>
  <c r="G1044" i="1"/>
  <c r="G1045" i="1"/>
  <c r="G1046" i="1"/>
  <c r="G470" i="1"/>
  <c r="G1047" i="1"/>
  <c r="G1768" i="1"/>
  <c r="G1048" i="1"/>
  <c r="G1049" i="1"/>
  <c r="G1769" i="1"/>
  <c r="AB1769" i="1" s="1"/>
  <c r="G471" i="1"/>
  <c r="G1050" i="1"/>
  <c r="G1770" i="1"/>
  <c r="G472" i="1"/>
  <c r="G1051" i="1"/>
  <c r="G1052" i="1"/>
  <c r="G1771" i="1"/>
  <c r="G1053" i="1"/>
  <c r="G1054" i="1"/>
  <c r="G1772" i="1"/>
  <c r="G1773" i="1"/>
  <c r="G473" i="1"/>
  <c r="G1055" i="1"/>
  <c r="G1774" i="1"/>
  <c r="G1056" i="1"/>
  <c r="G1057" i="1"/>
  <c r="G1058" i="1"/>
  <c r="G474" i="1"/>
  <c r="G1059" i="1"/>
  <c r="G475" i="1"/>
  <c r="G1060" i="1"/>
  <c r="G1061" i="1"/>
  <c r="G1062" i="1"/>
  <c r="G1063" i="1"/>
  <c r="G1064" i="1"/>
  <c r="G1775" i="1"/>
  <c r="G1065" i="1"/>
  <c r="G1066" i="1"/>
  <c r="G1067" i="1"/>
  <c r="G1068" i="1"/>
  <c r="G1069" i="1"/>
  <c r="G1070" i="1"/>
  <c r="G1071" i="1"/>
  <c r="G1072" i="1"/>
  <c r="G1073" i="1"/>
  <c r="G1889" i="1"/>
  <c r="AB1889" i="1" s="1"/>
  <c r="G1074" i="1"/>
  <c r="G1075" i="1"/>
  <c r="G476" i="1"/>
  <c r="G1776" i="1"/>
  <c r="AB1776" i="1" s="1"/>
  <c r="AC1776" i="1" s="1"/>
  <c r="AD1776" i="1" s="1"/>
  <c r="G1777" i="1"/>
  <c r="G1890" i="1"/>
  <c r="AB1890" i="1" s="1"/>
  <c r="G1076" i="1"/>
  <c r="G1891" i="1"/>
  <c r="AB1891" i="1" s="1"/>
  <c r="G1077" i="1"/>
  <c r="G1078" i="1"/>
  <c r="G477" i="1"/>
  <c r="G1778" i="1"/>
  <c r="AB1778" i="1" s="1"/>
  <c r="G1079" i="1"/>
  <c r="G1080" i="1"/>
  <c r="G1081" i="1"/>
  <c r="G1779" i="1"/>
  <c r="G1082" i="1"/>
  <c r="G1083" i="1"/>
  <c r="G1084" i="1"/>
  <c r="G1085" i="1"/>
  <c r="G1086" i="1"/>
  <c r="G1087" i="1"/>
  <c r="G1088" i="1"/>
  <c r="G1892" i="1"/>
  <c r="AB1892" i="1" s="1"/>
  <c r="G1893" i="1"/>
  <c r="AB1893" i="1" s="1"/>
  <c r="G1089" i="1"/>
  <c r="G478" i="1"/>
  <c r="G1090" i="1"/>
  <c r="G1091" i="1"/>
  <c r="G1092" i="1"/>
  <c r="G1780" i="1"/>
  <c r="G479" i="1"/>
  <c r="G1093" i="1"/>
  <c r="G1094" i="1"/>
  <c r="G1894" i="1"/>
  <c r="AB1894" i="1" s="1"/>
  <c r="G1781" i="1"/>
  <c r="AB1781" i="1" s="1"/>
  <c r="G1095" i="1"/>
  <c r="G1895" i="1"/>
  <c r="AB1895" i="1" s="1"/>
  <c r="G1096" i="1"/>
  <c r="G1097" i="1"/>
  <c r="G1896" i="1"/>
  <c r="AB1896" i="1" s="1"/>
  <c r="G1098" i="1"/>
  <c r="G1897" i="1"/>
  <c r="AB1897" i="1" s="1"/>
  <c r="G1099" i="1"/>
  <c r="G1100" i="1"/>
  <c r="G1101" i="1"/>
  <c r="G1898" i="1"/>
  <c r="AB1898" i="1" s="1"/>
  <c r="G1102" i="1"/>
  <c r="G480" i="1"/>
  <c r="G1899" i="1"/>
  <c r="AB1899" i="1" s="1"/>
  <c r="G1103" i="1"/>
  <c r="G1104" i="1"/>
  <c r="G481" i="1"/>
  <c r="G1105" i="1"/>
  <c r="G1106" i="1"/>
  <c r="G1107" i="1"/>
  <c r="G1108" i="1"/>
  <c r="G1109" i="1"/>
  <c r="G1110" i="1"/>
  <c r="G1111" i="1"/>
  <c r="G1112" i="1"/>
  <c r="G1113" i="1"/>
  <c r="G1114" i="1"/>
  <c r="G482" i="1"/>
  <c r="G1115" i="1"/>
  <c r="G1116" i="1"/>
  <c r="G1782" i="1"/>
  <c r="AB1782" i="1" s="1"/>
  <c r="AC1782" i="1" s="1"/>
  <c r="AD1782" i="1" s="1"/>
  <c r="G1117" i="1"/>
  <c r="G1118" i="1"/>
  <c r="G1900" i="1"/>
  <c r="AB1900" i="1" s="1"/>
  <c r="G483" i="1"/>
  <c r="G1119" i="1"/>
  <c r="G1120" i="1"/>
  <c r="G1121" i="1"/>
  <c r="G1122" i="1"/>
  <c r="G1123" i="1"/>
  <c r="G1124" i="1"/>
  <c r="G1125" i="1"/>
  <c r="G1126" i="1"/>
  <c r="G1127" i="1"/>
  <c r="G1128" i="1"/>
  <c r="G484" i="1"/>
  <c r="G1129" i="1"/>
  <c r="G1130" i="1"/>
  <c r="G1131" i="1"/>
  <c r="G1132" i="1"/>
  <c r="G1133" i="1"/>
  <c r="G1134" i="1"/>
  <c r="G1783" i="1"/>
  <c r="G1784" i="1"/>
  <c r="AB1784" i="1" s="1"/>
  <c r="G1135" i="1"/>
  <c r="G1136" i="1"/>
  <c r="G1137" i="1"/>
  <c r="G1138" i="1"/>
  <c r="G1139" i="1"/>
  <c r="G1140" i="1"/>
  <c r="G1141" i="1"/>
  <c r="G1142" i="1"/>
  <c r="G1785" i="1"/>
  <c r="G1143" i="1"/>
  <c r="G1901" i="1"/>
  <c r="AB1901" i="1" s="1"/>
  <c r="G1144" i="1"/>
  <c r="G1786" i="1"/>
  <c r="G1145" i="1"/>
  <c r="G1146" i="1"/>
  <c r="G1147" i="1"/>
  <c r="G1148" i="1"/>
  <c r="G1787" i="1"/>
  <c r="G485" i="1"/>
  <c r="G486" i="1"/>
  <c r="G1149" i="1"/>
  <c r="G1902" i="1"/>
  <c r="AB1902" i="1" s="1"/>
  <c r="G1788" i="1"/>
  <c r="AB1788" i="1" s="1"/>
  <c r="G487" i="1"/>
  <c r="G1903" i="1"/>
  <c r="AB1903" i="1" s="1"/>
  <c r="G1789" i="1"/>
  <c r="G1150" i="1"/>
  <c r="G1904" i="1"/>
  <c r="AB1904" i="1" s="1"/>
  <c r="G1151" i="1"/>
  <c r="G1152" i="1"/>
  <c r="G1153" i="1"/>
  <c r="G1154" i="1"/>
  <c r="G1155" i="1"/>
  <c r="G1905" i="1"/>
  <c r="AB1905" i="1" s="1"/>
  <c r="G1156" i="1"/>
  <c r="G1157" i="1"/>
  <c r="G1158" i="1"/>
  <c r="G1159" i="1"/>
  <c r="G1906" i="1"/>
  <c r="AB1906" i="1" s="1"/>
  <c r="G1160" i="1"/>
  <c r="G1790" i="1"/>
  <c r="G1161" i="1"/>
  <c r="G1162" i="1"/>
  <c r="G1163" i="1"/>
  <c r="G1164" i="1"/>
  <c r="G1165" i="1"/>
  <c r="G1791" i="1"/>
  <c r="G1166" i="1"/>
  <c r="G488" i="1"/>
  <c r="G489" i="1"/>
  <c r="G1167" i="1"/>
  <c r="G1168" i="1"/>
  <c r="G1169" i="1"/>
  <c r="G490" i="1"/>
  <c r="G1170" i="1"/>
  <c r="G1907" i="1"/>
  <c r="AB1907" i="1" s="1"/>
  <c r="G1792" i="1"/>
  <c r="G491" i="1"/>
  <c r="G1793" i="1"/>
  <c r="AB1793" i="1" s="1"/>
  <c r="G1794" i="1"/>
  <c r="AB1794" i="1" s="1"/>
  <c r="AC1794" i="1" s="1"/>
  <c r="AD1794" i="1" s="1"/>
  <c r="G1795" i="1"/>
  <c r="AB1795" i="1" s="1"/>
  <c r="G1171" i="1"/>
  <c r="G1172" i="1"/>
  <c r="G1173" i="1"/>
  <c r="G1908" i="1"/>
  <c r="AB1908" i="1" s="1"/>
  <c r="G1174" i="1"/>
  <c r="G1175" i="1"/>
  <c r="G492" i="1"/>
  <c r="G493" i="1"/>
  <c r="G1176" i="1"/>
  <c r="G1177" i="1"/>
  <c r="G1178" i="1"/>
  <c r="G1179" i="1"/>
  <c r="G494" i="1"/>
  <c r="G1180" i="1"/>
  <c r="G1909" i="1"/>
  <c r="AB1909" i="1" s="1"/>
  <c r="G1181" i="1"/>
  <c r="G495" i="1"/>
  <c r="G1182" i="1"/>
  <c r="G1183" i="1"/>
  <c r="G1184" i="1"/>
  <c r="G1185" i="1"/>
  <c r="G1186" i="1"/>
  <c r="G1910" i="1"/>
  <c r="AB1910" i="1" s="1"/>
  <c r="G1911" i="1"/>
  <c r="AB1911" i="1" s="1"/>
  <c r="G496" i="1"/>
  <c r="G1187" i="1"/>
  <c r="G1912" i="1"/>
  <c r="AB1912" i="1" s="1"/>
  <c r="G1188" i="1"/>
  <c r="G1189" i="1"/>
  <c r="G1190" i="1"/>
  <c r="G1191" i="1"/>
  <c r="G1913" i="1"/>
  <c r="AB1913" i="1" s="1"/>
  <c r="G1192" i="1"/>
  <c r="G497" i="1"/>
  <c r="G1193" i="1"/>
  <c r="G1194" i="1"/>
  <c r="G1914" i="1"/>
  <c r="AB1914" i="1" s="1"/>
  <c r="G498" i="1"/>
  <c r="G1915" i="1"/>
  <c r="AB1915" i="1" s="1"/>
  <c r="G1195" i="1"/>
  <c r="G1196" i="1"/>
  <c r="G499" i="1"/>
  <c r="G1197" i="1"/>
  <c r="G1198" i="1"/>
  <c r="G1916" i="1"/>
  <c r="AB1916" i="1" s="1"/>
  <c r="G1199" i="1"/>
  <c r="G1917" i="1"/>
  <c r="AB1917" i="1" s="1"/>
  <c r="G1200" i="1"/>
  <c r="G1201" i="1"/>
  <c r="G1202" i="1"/>
  <c r="G1203" i="1"/>
  <c r="G1796" i="1"/>
  <c r="G500" i="1"/>
  <c r="G1204" i="1"/>
  <c r="G1205" i="1"/>
  <c r="G1206" i="1"/>
  <c r="G1207" i="1"/>
  <c r="G1208" i="1"/>
  <c r="G1209" i="1"/>
  <c r="G1797" i="1"/>
  <c r="AB1797" i="1" s="1"/>
  <c r="G1210" i="1"/>
  <c r="G1211" i="1"/>
  <c r="G1212" i="1"/>
  <c r="G1213" i="1"/>
  <c r="G1214" i="1"/>
  <c r="G1798" i="1"/>
  <c r="G1918" i="1"/>
  <c r="AB1918" i="1" s="1"/>
  <c r="G1215" i="1"/>
  <c r="G1919" i="1"/>
  <c r="AB1919" i="1" s="1"/>
  <c r="G1216" i="1"/>
  <c r="G1217" i="1"/>
  <c r="G1920" i="1"/>
  <c r="AB1920" i="1" s="1"/>
  <c r="G1218" i="1"/>
  <c r="G1921" i="1"/>
  <c r="AB1921" i="1" s="1"/>
  <c r="G501" i="1"/>
  <c r="G1799" i="1"/>
  <c r="G502" i="1"/>
  <c r="G1219" i="1"/>
  <c r="G1220" i="1"/>
  <c r="G1922" i="1"/>
  <c r="AB1922" i="1" s="1"/>
  <c r="G503" i="1"/>
  <c r="G1221" i="1"/>
  <c r="G1222" i="1"/>
  <c r="G1223" i="1"/>
  <c r="G1224" i="1"/>
  <c r="G504" i="1"/>
  <c r="G505" i="1"/>
  <c r="G1225" i="1"/>
  <c r="G1226" i="1"/>
  <c r="G1227" i="1"/>
  <c r="G1228" i="1"/>
  <c r="G506" i="1"/>
  <c r="G1229" i="1"/>
  <c r="G1923" i="1"/>
  <c r="AB1923" i="1" s="1"/>
  <c r="G1230" i="1"/>
  <c r="G1231" i="1"/>
  <c r="G1232" i="1"/>
  <c r="G1233" i="1"/>
  <c r="G1234" i="1"/>
  <c r="G1235" i="1"/>
  <c r="G507" i="1"/>
  <c r="G1236" i="1"/>
  <c r="G1237" i="1"/>
  <c r="G1238" i="1"/>
  <c r="G1239" i="1"/>
  <c r="G1240" i="1"/>
  <c r="G1241" i="1"/>
  <c r="G1242" i="1"/>
  <c r="G1243" i="1"/>
  <c r="G1244" i="1"/>
  <c r="G1924" i="1"/>
  <c r="AB1924" i="1" s="1"/>
  <c r="G1245" i="1"/>
  <c r="G1925" i="1"/>
  <c r="AB1925" i="1" s="1"/>
  <c r="G1246" i="1"/>
  <c r="G508" i="1"/>
  <c r="G1247" i="1"/>
  <c r="G1926" i="1"/>
  <c r="AB1926" i="1" s="1"/>
  <c r="G509" i="1"/>
  <c r="G1248" i="1"/>
  <c r="G1249" i="1"/>
  <c r="G1250" i="1"/>
  <c r="G1251" i="1"/>
  <c r="G1252" i="1"/>
  <c r="G1927" i="1"/>
  <c r="AB1927" i="1" s="1"/>
  <c r="G1253" i="1"/>
  <c r="G1254" i="1"/>
  <c r="G510" i="1"/>
  <c r="G1800" i="1"/>
  <c r="G1255" i="1"/>
  <c r="G511" i="1"/>
  <c r="G1928" i="1"/>
  <c r="AB1928" i="1" s="1"/>
  <c r="G1256" i="1"/>
  <c r="G1257" i="1"/>
  <c r="G1258" i="1"/>
  <c r="G1259" i="1"/>
  <c r="G1260" i="1"/>
  <c r="G1261" i="1"/>
  <c r="G1262" i="1"/>
  <c r="G1263" i="1"/>
  <c r="G1801" i="1"/>
  <c r="G1264" i="1"/>
  <c r="G1265" i="1"/>
  <c r="G1266" i="1"/>
  <c r="G1267" i="1"/>
  <c r="G1268" i="1"/>
  <c r="G1269" i="1"/>
  <c r="G1270" i="1"/>
  <c r="G1271" i="1"/>
  <c r="G1802" i="1"/>
  <c r="AB1802" i="1" s="1"/>
  <c r="G1272" i="1"/>
  <c r="G1273" i="1"/>
  <c r="G512" i="1"/>
  <c r="G1929" i="1"/>
  <c r="AB1929" i="1" s="1"/>
  <c r="G513" i="1"/>
  <c r="G1930" i="1"/>
  <c r="AB1930" i="1" s="1"/>
  <c r="G514" i="1"/>
  <c r="G515" i="1"/>
  <c r="G1274" i="1"/>
  <c r="G1803" i="1"/>
  <c r="AB1803" i="1" s="1"/>
  <c r="G1275" i="1"/>
  <c r="G1276" i="1"/>
  <c r="G1277" i="1"/>
  <c r="G516" i="1"/>
  <c r="G1931" i="1"/>
  <c r="AB1931" i="1" s="1"/>
  <c r="G1278" i="1"/>
  <c r="G1279" i="1"/>
  <c r="G1280" i="1"/>
  <c r="G1932" i="1"/>
  <c r="AB1932" i="1" s="1"/>
  <c r="G1281" i="1"/>
  <c r="G1282" i="1"/>
  <c r="G517" i="1"/>
  <c r="G518" i="1"/>
  <c r="G1283" i="1"/>
  <c r="G1284" i="1"/>
  <c r="G1933" i="1"/>
  <c r="AB1933" i="1" s="1"/>
  <c r="G1285" i="1"/>
  <c r="G1286" i="1"/>
  <c r="G1287" i="1"/>
  <c r="G519" i="1"/>
  <c r="G1288" i="1"/>
  <c r="G1289" i="1"/>
  <c r="G1290" i="1"/>
  <c r="G520" i="1"/>
  <c r="G1291" i="1"/>
  <c r="G1292" i="1"/>
  <c r="G1293" i="1"/>
  <c r="G1934" i="1"/>
  <c r="AB1934" i="1" s="1"/>
  <c r="G1294" i="1"/>
  <c r="G521" i="1"/>
  <c r="G1295" i="1"/>
  <c r="G1296" i="1"/>
  <c r="G1804" i="1"/>
  <c r="AB1804" i="1" s="1"/>
  <c r="G1297" i="1"/>
  <c r="G1298" i="1"/>
  <c r="G1299" i="1"/>
  <c r="G1805" i="1"/>
  <c r="G1935" i="1"/>
  <c r="AB1935" i="1" s="1"/>
  <c r="G522" i="1"/>
  <c r="G1300" i="1"/>
  <c r="G1301" i="1"/>
  <c r="G1302" i="1"/>
  <c r="G1806" i="1"/>
  <c r="AB1806" i="1" s="1"/>
  <c r="AC1806" i="1" s="1"/>
  <c r="G1807" i="1"/>
  <c r="AB1807" i="1" s="1"/>
  <c r="G1303" i="1"/>
  <c r="G1304" i="1"/>
  <c r="G523" i="1"/>
  <c r="G1936" i="1"/>
  <c r="AB1936" i="1" s="1"/>
  <c r="G1305" i="1"/>
  <c r="G1937" i="1"/>
  <c r="AB1937" i="1" s="1"/>
  <c r="G1306" i="1"/>
  <c r="G1307" i="1"/>
  <c r="G1308" i="1"/>
  <c r="G1938" i="1"/>
  <c r="AB1938" i="1" s="1"/>
  <c r="G524" i="1"/>
  <c r="G1309" i="1"/>
  <c r="G1808" i="1"/>
  <c r="G1809" i="1"/>
  <c r="AB1809" i="1" s="1"/>
  <c r="AC1809" i="1" s="1"/>
  <c r="AD1809" i="1" s="1"/>
  <c r="G1310" i="1"/>
  <c r="G1311" i="1"/>
  <c r="G1312" i="1"/>
  <c r="G1313" i="1"/>
  <c r="G1314" i="1"/>
  <c r="G1810" i="1"/>
  <c r="AB1810" i="1" s="1"/>
  <c r="AC1810" i="1" s="1"/>
  <c r="AD1810" i="1" s="1"/>
  <c r="G1315" i="1"/>
  <c r="G1316" i="1"/>
  <c r="G525" i="1"/>
  <c r="G1317" i="1"/>
  <c r="G1318" i="1"/>
  <c r="G1319" i="1"/>
  <c r="G1320" i="1"/>
  <c r="G1321" i="1"/>
  <c r="G1322" i="1"/>
  <c r="G1323" i="1"/>
  <c r="G526" i="1"/>
  <c r="G1324" i="1"/>
  <c r="G1325" i="1"/>
  <c r="G527" i="1"/>
  <c r="G1326" i="1"/>
  <c r="G1327" i="1"/>
  <c r="G1328" i="1"/>
  <c r="G1811" i="1"/>
  <c r="G1939" i="1"/>
  <c r="AB1939" i="1" s="1"/>
  <c r="G1329" i="1"/>
  <c r="G1330" i="1"/>
  <c r="G1331" i="1"/>
  <c r="G1940" i="1"/>
  <c r="AB1940" i="1" s="1"/>
  <c r="G1332" i="1"/>
  <c r="G528" i="1"/>
  <c r="G1333" i="1"/>
  <c r="G529" i="1"/>
  <c r="G530" i="1"/>
  <c r="G1334" i="1"/>
  <c r="G1335" i="1"/>
  <c r="G1336" i="1"/>
  <c r="G1812" i="1"/>
  <c r="G531" i="1"/>
  <c r="G1337" i="1"/>
  <c r="G1338" i="1"/>
  <c r="G532" i="1"/>
  <c r="G1339" i="1"/>
  <c r="G1340" i="1"/>
  <c r="G1813" i="1"/>
  <c r="AB1813" i="1" s="1"/>
  <c r="G1341" i="1"/>
  <c r="G533" i="1"/>
  <c r="G1814" i="1"/>
  <c r="G534" i="1"/>
  <c r="G1815" i="1"/>
  <c r="AB1815" i="1" s="1"/>
  <c r="G535" i="1"/>
  <c r="G1342" i="1"/>
  <c r="G1343" i="1"/>
  <c r="G1344" i="1"/>
  <c r="G1345" i="1"/>
  <c r="G1816" i="1"/>
  <c r="AB1816" i="1" s="1"/>
  <c r="AC1816" i="1" s="1"/>
  <c r="AD1816" i="1" s="1"/>
  <c r="G1346" i="1"/>
  <c r="G1817" i="1"/>
  <c r="AB1817" i="1" s="1"/>
  <c r="AC1817" i="1" s="1"/>
  <c r="AD1817" i="1" s="1"/>
  <c r="G1347" i="1"/>
  <c r="G1348" i="1"/>
  <c r="G1349" i="1"/>
  <c r="G536" i="1"/>
  <c r="G1350" i="1"/>
  <c r="G1818" i="1"/>
  <c r="G537" i="1"/>
  <c r="G1351" i="1"/>
  <c r="G1352" i="1"/>
  <c r="G1353" i="1"/>
  <c r="G1354" i="1"/>
  <c r="G1941" i="1"/>
  <c r="AB1941" i="1" s="1"/>
  <c r="G1355" i="1"/>
  <c r="G1356" i="1"/>
  <c r="G1357" i="1"/>
  <c r="G538" i="1"/>
  <c r="G1358" i="1"/>
  <c r="G1359" i="1"/>
  <c r="G1360" i="1"/>
  <c r="G1361" i="1"/>
  <c r="G1362" i="1"/>
  <c r="G539" i="1"/>
  <c r="G1363" i="1"/>
  <c r="G1364" i="1"/>
  <c r="G1942" i="1"/>
  <c r="AB1942" i="1" s="1"/>
  <c r="G1365" i="1"/>
  <c r="G1366" i="1"/>
  <c r="G540" i="1"/>
  <c r="G541" i="1"/>
  <c r="G542" i="1"/>
  <c r="G543" i="1"/>
  <c r="G1367" i="1"/>
  <c r="G544" i="1"/>
  <c r="G1368" i="1"/>
  <c r="G1369" i="1"/>
  <c r="G545" i="1"/>
  <c r="G1370" i="1"/>
  <c r="G1943" i="1"/>
  <c r="AB1943" i="1" s="1"/>
  <c r="G1371" i="1"/>
  <c r="G1944" i="1"/>
  <c r="AB1944" i="1" s="1"/>
  <c r="G1372" i="1"/>
  <c r="G1373" i="1"/>
  <c r="G1374" i="1"/>
  <c r="G546" i="1"/>
  <c r="G1375" i="1"/>
  <c r="G547" i="1"/>
  <c r="G1819" i="1"/>
  <c r="AB1819" i="1" s="1"/>
  <c r="G1820" i="1"/>
  <c r="G548" i="1"/>
  <c r="G1376" i="1"/>
  <c r="G1377" i="1"/>
  <c r="G1945" i="1"/>
  <c r="AB1945" i="1" s="1"/>
  <c r="G1378" i="1"/>
  <c r="G1379" i="1"/>
  <c r="G1821" i="1"/>
  <c r="AB1821" i="1" s="1"/>
  <c r="G1946" i="1"/>
  <c r="AB1946" i="1" s="1"/>
  <c r="G549" i="1"/>
  <c r="G1380" i="1"/>
  <c r="G1381" i="1"/>
  <c r="G1382" i="1"/>
  <c r="G1383" i="1"/>
  <c r="G550" i="1"/>
  <c r="G1384" i="1"/>
  <c r="G1385" i="1"/>
  <c r="G1386" i="1"/>
  <c r="G1387" i="1"/>
  <c r="G1388" i="1"/>
  <c r="G551" i="1"/>
  <c r="G1389" i="1"/>
  <c r="G552" i="1"/>
  <c r="G553" i="1"/>
  <c r="G1947" i="1"/>
  <c r="AB1947" i="1" s="1"/>
  <c r="G1390" i="1"/>
  <c r="G1391" i="1"/>
  <c r="G554" i="1"/>
  <c r="G1392" i="1"/>
  <c r="G1393" i="1"/>
  <c r="G1822" i="1"/>
  <c r="G1394" i="1"/>
  <c r="G1395" i="1"/>
  <c r="G1823" i="1"/>
  <c r="AB1823" i="1" s="1"/>
  <c r="G1396" i="1"/>
  <c r="G1824" i="1"/>
  <c r="AB1824" i="1" s="1"/>
  <c r="AC1824" i="1" s="1"/>
  <c r="AD1824" i="1" s="1"/>
  <c r="AE1824" i="1" s="1"/>
  <c r="AF1824" i="1" s="1"/>
  <c r="AG1824" i="1" s="1"/>
  <c r="G1397" i="1"/>
  <c r="G1398" i="1"/>
  <c r="G1399" i="1"/>
  <c r="G1400" i="1"/>
  <c r="G1401" i="1"/>
  <c r="G555" i="1"/>
  <c r="G1402" i="1"/>
  <c r="G1948" i="1"/>
  <c r="AB1948" i="1" s="1"/>
  <c r="G1403" i="1"/>
  <c r="G1404" i="1"/>
  <c r="G1405" i="1"/>
  <c r="G1406" i="1"/>
  <c r="G1407" i="1"/>
  <c r="G1408" i="1"/>
  <c r="G1409" i="1"/>
  <c r="G1949" i="1"/>
  <c r="AB1949" i="1" s="1"/>
  <c r="G1950" i="1"/>
  <c r="AB1950" i="1" s="1"/>
  <c r="G1410" i="1"/>
  <c r="G1411" i="1"/>
  <c r="G556" i="1"/>
  <c r="G1412" i="1"/>
  <c r="G557" i="1"/>
  <c r="G1413" i="1"/>
  <c r="G1825" i="1"/>
  <c r="G1414" i="1"/>
  <c r="G1415" i="1"/>
  <c r="G1416" i="1"/>
  <c r="G1951" i="1"/>
  <c r="AB1951" i="1" s="1"/>
  <c r="G1826" i="1"/>
  <c r="G1417" i="1"/>
  <c r="G1418" i="1"/>
  <c r="G1419" i="1"/>
  <c r="G1420" i="1"/>
  <c r="G1827" i="1"/>
  <c r="AB1827" i="1" s="1"/>
  <c r="G1421" i="1"/>
  <c r="G1422" i="1"/>
  <c r="G1423" i="1"/>
  <c r="G1952" i="1"/>
  <c r="AB1952" i="1" s="1"/>
  <c r="G1953" i="1"/>
  <c r="AB1953" i="1" s="1"/>
  <c r="G1424" i="1"/>
  <c r="G1828" i="1"/>
  <c r="AB1828" i="1" s="1"/>
  <c r="G1954" i="1"/>
  <c r="AB1954" i="1" s="1"/>
  <c r="G558" i="1"/>
  <c r="G559" i="1"/>
  <c r="G1955" i="1"/>
  <c r="AB1955" i="1" s="1"/>
  <c r="G1956" i="1"/>
  <c r="AB1956" i="1" s="1"/>
  <c r="G1425" i="1"/>
  <c r="G1957" i="1"/>
  <c r="AB1957" i="1" s="1"/>
  <c r="G1958" i="1"/>
  <c r="AB1958" i="1" s="1"/>
  <c r="G1829" i="1"/>
  <c r="AB1829" i="1" s="1"/>
  <c r="G1426" i="1"/>
  <c r="G1830" i="1"/>
  <c r="G1959" i="1"/>
  <c r="AB1959" i="1" s="1"/>
  <c r="G1427" i="1"/>
  <c r="G1428" i="1"/>
  <c r="G1429" i="1"/>
  <c r="G1960" i="1"/>
  <c r="AB1960" i="1" s="1"/>
  <c r="G1430" i="1"/>
  <c r="G1961" i="1"/>
  <c r="AB1961" i="1" s="1"/>
  <c r="G560" i="1"/>
  <c r="G1431" i="1"/>
  <c r="G1432" i="1"/>
  <c r="G1433" i="1"/>
  <c r="G1434" i="1"/>
  <c r="G561" i="1"/>
  <c r="G1435" i="1"/>
  <c r="G1436" i="1"/>
  <c r="G1962" i="1"/>
  <c r="AB1962" i="1" s="1"/>
  <c r="G1437" i="1"/>
  <c r="G562" i="1"/>
  <c r="G1438" i="1"/>
  <c r="G1439" i="1"/>
  <c r="G1440" i="1"/>
  <c r="G1441" i="1"/>
  <c r="G1442" i="1"/>
  <c r="G1443" i="1"/>
  <c r="G1831" i="1"/>
  <c r="G1444" i="1"/>
  <c r="G1445" i="1"/>
  <c r="G1446" i="1"/>
  <c r="G1447" i="1"/>
  <c r="G1448" i="1"/>
  <c r="G1449" i="1"/>
  <c r="G1832" i="1"/>
  <c r="AB1832" i="1" s="1"/>
  <c r="G1450" i="1"/>
  <c r="G1451" i="1"/>
  <c r="G1963" i="1"/>
  <c r="AB1963" i="1" s="1"/>
  <c r="G1452" i="1"/>
  <c r="G1453" i="1"/>
  <c r="G1454" i="1"/>
  <c r="G1455" i="1"/>
  <c r="G563" i="1"/>
  <c r="G564" i="1"/>
  <c r="G1964" i="1"/>
  <c r="AB1964" i="1" s="1"/>
  <c r="G1456" i="1"/>
  <c r="G1457" i="1"/>
  <c r="G1458" i="1"/>
  <c r="G1833" i="1"/>
  <c r="G565" i="1"/>
  <c r="G566" i="1"/>
  <c r="G1459" i="1"/>
  <c r="G1460" i="1"/>
  <c r="G1965" i="1"/>
  <c r="AB1965" i="1" s="1"/>
  <c r="G1461" i="1"/>
  <c r="G567" i="1"/>
  <c r="G1462" i="1"/>
  <c r="G1966" i="1"/>
  <c r="AB1966" i="1" s="1"/>
  <c r="G1463" i="1"/>
  <c r="G568" i="1"/>
  <c r="G1464" i="1"/>
  <c r="G569" i="1"/>
  <c r="G570" i="1"/>
  <c r="G571" i="1"/>
  <c r="G572" i="1"/>
  <c r="G1465" i="1"/>
  <c r="G1967" i="1"/>
  <c r="AB1967" i="1" s="1"/>
  <c r="G1466" i="1"/>
  <c r="G1467" i="1"/>
  <c r="G1468" i="1"/>
  <c r="G1469" i="1"/>
  <c r="G1968" i="1"/>
  <c r="AB1968" i="1" s="1"/>
  <c r="G573" i="1"/>
  <c r="G1834" i="1"/>
  <c r="G1969" i="1"/>
  <c r="AB1969" i="1" s="1"/>
  <c r="G1470" i="1"/>
  <c r="G1835" i="1"/>
  <c r="AB1835" i="1" s="1"/>
  <c r="G574" i="1"/>
  <c r="G1471" i="1"/>
  <c r="G1970" i="1"/>
  <c r="AB1970" i="1" s="1"/>
  <c r="G1472" i="1"/>
  <c r="G1473" i="1"/>
  <c r="G1474" i="1"/>
  <c r="G1475" i="1"/>
  <c r="G1476" i="1"/>
  <c r="G1477" i="1"/>
  <c r="G1836" i="1"/>
  <c r="AB1836" i="1" s="1"/>
  <c r="G1478" i="1"/>
  <c r="G1479" i="1"/>
  <c r="G1480" i="1"/>
  <c r="G1971" i="1"/>
  <c r="AB1971" i="1" s="1"/>
  <c r="G1481" i="1"/>
  <c r="G1482" i="1"/>
  <c r="G1483" i="1"/>
  <c r="G1484" i="1"/>
  <c r="G1485" i="1"/>
  <c r="G1486" i="1"/>
  <c r="G1972" i="1"/>
  <c r="AB1972" i="1" s="1"/>
  <c r="G1487" i="1"/>
  <c r="G1488" i="1"/>
  <c r="G1489" i="1"/>
  <c r="G1490" i="1"/>
  <c r="G1491" i="1"/>
  <c r="G1492" i="1"/>
  <c r="G1493" i="1"/>
  <c r="G1494" i="1"/>
  <c r="G575" i="1"/>
  <c r="G1495" i="1"/>
  <c r="G1837" i="1"/>
  <c r="G1496" i="1"/>
  <c r="G576" i="1"/>
  <c r="G577" i="1"/>
  <c r="G578" i="1"/>
  <c r="G1497" i="1"/>
  <c r="G1498" i="1"/>
  <c r="G1838" i="1"/>
  <c r="G1499" i="1"/>
  <c r="G1500" i="1"/>
  <c r="G579" i="1"/>
  <c r="G1501" i="1"/>
  <c r="G1502" i="1"/>
  <c r="G580" i="1"/>
  <c r="G1503" i="1"/>
  <c r="G1504" i="1"/>
  <c r="G1839" i="1"/>
  <c r="G1505" i="1"/>
  <c r="G581" i="1"/>
  <c r="G1506" i="1"/>
  <c r="G1973" i="1"/>
  <c r="AB1973" i="1" s="1"/>
  <c r="G1507" i="1"/>
  <c r="G582" i="1"/>
  <c r="G1508" i="1"/>
  <c r="G1840" i="1"/>
  <c r="G1509" i="1"/>
  <c r="G1510" i="1"/>
  <c r="G583" i="1"/>
  <c r="G1511" i="1"/>
  <c r="G1512" i="1"/>
  <c r="G1841" i="1"/>
  <c r="G1513" i="1"/>
  <c r="G584" i="1"/>
  <c r="G1514" i="1"/>
  <c r="G1974" i="1"/>
  <c r="AB1974" i="1" s="1"/>
  <c r="G585" i="1"/>
  <c r="G1515" i="1"/>
  <c r="G1975" i="1"/>
  <c r="AB1975" i="1" s="1"/>
  <c r="G1516" i="1"/>
  <c r="G1976" i="1"/>
  <c r="AB1976" i="1" s="1"/>
  <c r="G586" i="1"/>
  <c r="G1517" i="1"/>
  <c r="G1518" i="1"/>
  <c r="G1519" i="1"/>
  <c r="G1520" i="1"/>
  <c r="G1521" i="1"/>
  <c r="G1522" i="1"/>
  <c r="G1523" i="1"/>
  <c r="G587" i="1"/>
  <c r="G588" i="1"/>
  <c r="G1524" i="1"/>
  <c r="G589" i="1"/>
  <c r="G590" i="1"/>
  <c r="G1525" i="1"/>
  <c r="G591" i="1"/>
  <c r="G1526" i="1"/>
  <c r="G592" i="1"/>
  <c r="G1527" i="1"/>
  <c r="G1528" i="1"/>
  <c r="G1529" i="1"/>
  <c r="G593" i="1"/>
  <c r="G1530" i="1"/>
  <c r="G594" i="1"/>
  <c r="G1531" i="1"/>
  <c r="G595" i="1"/>
  <c r="G1532" i="1"/>
  <c r="G1533" i="1"/>
  <c r="G1534" i="1"/>
  <c r="G596" i="1"/>
  <c r="G1535" i="1"/>
  <c r="G1536" i="1"/>
  <c r="G1537" i="1"/>
  <c r="G597" i="1"/>
  <c r="G1538" i="1"/>
  <c r="G1539" i="1"/>
  <c r="G1540" i="1"/>
  <c r="G1541" i="1"/>
  <c r="G1842" i="1"/>
  <c r="AB1842" i="1" s="1"/>
  <c r="G598" i="1"/>
  <c r="G1542" i="1"/>
  <c r="G1543" i="1"/>
  <c r="G1544" i="1"/>
  <c r="G1545" i="1"/>
  <c r="G1546" i="1"/>
  <c r="G599" i="1"/>
  <c r="G1843" i="1"/>
  <c r="G1547" i="1"/>
  <c r="G1977" i="1"/>
  <c r="AB1977" i="1" s="1"/>
  <c r="G1548" i="1"/>
  <c r="G1549" i="1"/>
  <c r="G1844" i="1"/>
  <c r="G600" i="1"/>
  <c r="G601" i="1"/>
  <c r="G1550" i="1"/>
  <c r="G1845" i="1"/>
  <c r="G1551" i="1"/>
  <c r="G1552" i="1"/>
  <c r="G602" i="1"/>
  <c r="G1553" i="1"/>
  <c r="G1978" i="1"/>
  <c r="AB1978" i="1" s="1"/>
  <c r="G1979" i="1"/>
  <c r="AB1979" i="1" s="1"/>
  <c r="G1554" i="1"/>
  <c r="G1555" i="1"/>
  <c r="G603" i="1"/>
  <c r="G1556" i="1"/>
  <c r="G1557" i="1"/>
  <c r="G1558" i="1"/>
  <c r="G1846" i="1"/>
  <c r="G1980" i="1"/>
  <c r="AB1980" i="1" s="1"/>
  <c r="G604" i="1"/>
  <c r="G1559" i="1"/>
  <c r="G1560" i="1"/>
  <c r="G1561" i="1"/>
  <c r="G1562" i="1"/>
  <c r="G1563" i="1"/>
  <c r="G1564" i="1"/>
  <c r="G1565" i="1"/>
  <c r="G1981" i="1"/>
  <c r="AB1981" i="1" s="1"/>
  <c r="G1566" i="1"/>
  <c r="G1567" i="1"/>
  <c r="G1568" i="1"/>
  <c r="G1569" i="1"/>
  <c r="G1570" i="1"/>
  <c r="G1571" i="1"/>
  <c r="G1572" i="1"/>
  <c r="G1573" i="1"/>
  <c r="G1574" i="1"/>
  <c r="G1575" i="1"/>
  <c r="G1576" i="1"/>
  <c r="G1982" i="1"/>
  <c r="AB1982" i="1" s="1"/>
  <c r="G1577" i="1"/>
  <c r="G1578" i="1"/>
  <c r="G1579" i="1"/>
  <c r="G1580" i="1"/>
  <c r="G605" i="1"/>
  <c r="G1581" i="1"/>
  <c r="G1582" i="1"/>
  <c r="G1583" i="1"/>
  <c r="G606" i="1"/>
  <c r="G1584" i="1"/>
  <c r="G1585" i="1"/>
  <c r="G607" i="1"/>
  <c r="G1586" i="1"/>
  <c r="G1587" i="1"/>
  <c r="G1588" i="1"/>
  <c r="G1589" i="1"/>
  <c r="G1983" i="1"/>
  <c r="AB1983" i="1" s="1"/>
  <c r="G608" i="1"/>
  <c r="G609" i="1"/>
  <c r="G1847" i="1"/>
  <c r="AB1847" i="1" s="1"/>
  <c r="AC1847" i="1" s="1"/>
  <c r="AD1847" i="1" s="1"/>
  <c r="AE1847" i="1" s="1"/>
  <c r="AF1847" i="1" s="1"/>
  <c r="AG1847" i="1" s="1"/>
  <c r="AH1847" i="1" s="1"/>
  <c r="AI1847" i="1" s="1"/>
  <c r="AJ1847" i="1" s="1"/>
  <c r="G1984" i="1"/>
  <c r="AB1984" i="1" s="1"/>
  <c r="G1848" i="1"/>
  <c r="AB1848" i="1" s="1"/>
  <c r="G1590" i="1"/>
  <c r="G1591" i="1"/>
  <c r="G1592" i="1"/>
  <c r="G1593" i="1"/>
  <c r="G1594" i="1"/>
  <c r="G1595" i="1"/>
  <c r="G1849" i="1"/>
  <c r="AB1849" i="1" s="1"/>
  <c r="AC1849" i="1" s="1"/>
  <c r="AD1849" i="1" s="1"/>
  <c r="AE1849" i="1" s="1"/>
  <c r="AF1849" i="1" s="1"/>
  <c r="AG1849" i="1" s="1"/>
  <c r="G1850" i="1"/>
  <c r="G1985" i="1"/>
  <c r="AB1985" i="1" s="1"/>
  <c r="G1596" i="1"/>
  <c r="G1597" i="1"/>
  <c r="G1598" i="1"/>
  <c r="G1986" i="1"/>
  <c r="AB1986" i="1" s="1"/>
  <c r="G1599" i="1"/>
  <c r="G1987" i="1"/>
  <c r="AB1987" i="1" s="1"/>
  <c r="G1988" i="1"/>
  <c r="AB1988" i="1" s="1"/>
  <c r="G1600" i="1"/>
  <c r="G1851" i="1"/>
  <c r="AB1851" i="1" s="1"/>
  <c r="AC1851" i="1" s="1"/>
  <c r="AD1851" i="1" s="1"/>
  <c r="AE1851" i="1" s="1"/>
  <c r="AF1851" i="1" s="1"/>
  <c r="AG1851" i="1" s="1"/>
  <c r="AH1851" i="1" s="1"/>
  <c r="AI1851" i="1" s="1"/>
  <c r="AJ1851" i="1" s="1"/>
  <c r="G1601" i="1"/>
  <c r="G610" i="1"/>
  <c r="G1989" i="1"/>
  <c r="AB1989" i="1" s="1"/>
  <c r="G1602" i="1"/>
  <c r="G1603" i="1"/>
  <c r="G1604" i="1"/>
  <c r="G1605" i="1"/>
  <c r="G1606" i="1"/>
  <c r="G1990" i="1"/>
  <c r="AB1990" i="1" s="1"/>
  <c r="G1991" i="1"/>
  <c r="AB1991" i="1" s="1"/>
  <c r="G1607" i="1"/>
  <c r="G1608" i="1"/>
  <c r="G1609" i="1"/>
  <c r="G1610" i="1"/>
  <c r="G1611" i="1"/>
  <c r="G1612" i="1"/>
  <c r="G1613" i="1"/>
  <c r="G611" i="1"/>
  <c r="G1614" i="1"/>
  <c r="G1852" i="1"/>
  <c r="G1615" i="1"/>
  <c r="G1616" i="1"/>
  <c r="G612" i="1"/>
  <c r="G1617" i="1"/>
  <c r="G1618" i="1"/>
  <c r="G613" i="1"/>
  <c r="G1619" i="1"/>
  <c r="G1620" i="1"/>
  <c r="G1621" i="1"/>
  <c r="G1622" i="1"/>
  <c r="G1623" i="1"/>
  <c r="G614" i="1"/>
  <c r="G615" i="1"/>
  <c r="G1853" i="1"/>
  <c r="G1624" i="1"/>
  <c r="G1625" i="1"/>
  <c r="G1626" i="1"/>
  <c r="G1627" i="1"/>
  <c r="G1628" i="1"/>
  <c r="G1629" i="1"/>
  <c r="G1854" i="1"/>
  <c r="G1992" i="1"/>
  <c r="AB1992" i="1" s="1"/>
  <c r="G1993" i="1"/>
  <c r="AB1993" i="1" s="1"/>
  <c r="G616" i="1"/>
  <c r="G1994" i="1"/>
  <c r="AB1994" i="1" s="1"/>
  <c r="G1630" i="1"/>
  <c r="G1631" i="1"/>
  <c r="G1632" i="1"/>
  <c r="G617" i="1"/>
  <c r="G1633" i="1"/>
  <c r="G1634" i="1"/>
  <c r="G1635" i="1"/>
  <c r="G1636" i="1"/>
  <c r="G618" i="1"/>
  <c r="G1995" i="1"/>
  <c r="AB1995" i="1" s="1"/>
  <c r="G619" i="1"/>
  <c r="G1637" i="1"/>
  <c r="G1638" i="1"/>
  <c r="G620" i="1"/>
  <c r="G1639" i="1"/>
  <c r="G1640" i="1"/>
  <c r="G1855" i="1"/>
  <c r="G621" i="1"/>
  <c r="G1641" i="1"/>
  <c r="G1856" i="1"/>
  <c r="AB1856" i="1" s="1"/>
  <c r="G1857" i="1"/>
  <c r="AB1857" i="1" s="1"/>
  <c r="G1996" i="1"/>
  <c r="AB1996" i="1" s="1"/>
  <c r="G1997" i="1"/>
  <c r="AB1997" i="1" s="1"/>
  <c r="G1642" i="1"/>
  <c r="G1858" i="1"/>
  <c r="AB1858" i="1" s="1"/>
  <c r="AC1858" i="1" s="1"/>
  <c r="AD1858" i="1" s="1"/>
  <c r="G1643" i="1"/>
  <c r="G622" i="1"/>
  <c r="G1998" i="1"/>
  <c r="AB1998" i="1" s="1"/>
  <c r="G1644" i="1"/>
  <c r="G1645" i="1"/>
  <c r="G623" i="1"/>
  <c r="G1646" i="1"/>
  <c r="G1859" i="1"/>
  <c r="G1999" i="1"/>
  <c r="AB1999" i="1" s="1"/>
  <c r="G1647" i="1"/>
  <c r="G2000" i="1"/>
  <c r="AB2000" i="1" s="1"/>
  <c r="G1648" i="1"/>
  <c r="G2001" i="1"/>
  <c r="AB2001" i="1" s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624" i="1"/>
  <c r="G1663" i="1"/>
  <c r="G625" i="1"/>
  <c r="G1860" i="1"/>
  <c r="AB1860" i="1" s="1"/>
  <c r="AC1860" i="1" s="1"/>
  <c r="AD1860" i="1" s="1"/>
  <c r="G1664" i="1"/>
  <c r="G1665" i="1"/>
  <c r="G1666" i="1"/>
  <c r="G1667" i="1"/>
  <c r="G1668" i="1"/>
  <c r="G626" i="1"/>
  <c r="G627" i="1"/>
  <c r="G628" i="1"/>
  <c r="G1669" i="1"/>
  <c r="G62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630" i="1"/>
  <c r="G1682" i="1"/>
  <c r="G1683" i="1"/>
  <c r="G631" i="1"/>
  <c r="G1684" i="1"/>
  <c r="G1685" i="1"/>
  <c r="G632" i="1"/>
  <c r="G633" i="1"/>
  <c r="G1686" i="1"/>
  <c r="G1687" i="1"/>
  <c r="G1688" i="1"/>
  <c r="G1689" i="1"/>
  <c r="G1690" i="1"/>
  <c r="G1691" i="1"/>
  <c r="G1692" i="1"/>
  <c r="G1693" i="1"/>
  <c r="G1861" i="1"/>
  <c r="AB1861" i="1" s="1"/>
  <c r="G634" i="1"/>
  <c r="G1694" i="1"/>
  <c r="G1862" i="1"/>
  <c r="AB1862" i="1" s="1"/>
  <c r="G635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636" i="1"/>
  <c r="AY9" i="1" l="1"/>
  <c r="AZ9" i="1" s="1"/>
  <c r="BA9" i="1" s="1"/>
  <c r="BB9" i="1" s="1"/>
  <c r="BC9" i="1" s="1"/>
  <c r="BD9" i="1" s="1"/>
  <c r="BE9" i="1" s="1"/>
  <c r="BF9" i="1" s="1"/>
  <c r="M9" i="1" s="1"/>
  <c r="AS1273" i="1"/>
  <c r="AT1273" i="1" s="1"/>
  <c r="AU1273" i="1" s="1"/>
  <c r="AV1273" i="1" s="1"/>
  <c r="AW1273" i="1" s="1"/>
  <c r="AX1273" i="1" s="1"/>
  <c r="AS959" i="1"/>
  <c r="AT959" i="1" s="1"/>
  <c r="AU959" i="1" s="1"/>
  <c r="AV959" i="1" s="1"/>
  <c r="AW959" i="1" s="1"/>
  <c r="AX959" i="1" s="1"/>
  <c r="AS1392" i="1"/>
  <c r="AT1392" i="1" s="1"/>
  <c r="AU1392" i="1" s="1"/>
  <c r="AV1392" i="1" s="1"/>
  <c r="AW1392" i="1" s="1"/>
  <c r="AX1392" i="1" s="1"/>
  <c r="AS965" i="1"/>
  <c r="AT965" i="1" s="1"/>
  <c r="AU965" i="1" s="1"/>
  <c r="AV965" i="1" s="1"/>
  <c r="AW965" i="1" s="1"/>
  <c r="AX965" i="1" s="1"/>
  <c r="AY965" i="1" s="1"/>
  <c r="AZ965" i="1" s="1"/>
  <c r="BA965" i="1" s="1"/>
  <c r="BB965" i="1" s="1"/>
  <c r="AS891" i="1"/>
  <c r="AT891" i="1" s="1"/>
  <c r="AU891" i="1" s="1"/>
  <c r="AV891" i="1" s="1"/>
  <c r="AW891" i="1" s="1"/>
  <c r="AX891" i="1" s="1"/>
  <c r="AS969" i="1"/>
  <c r="AT969" i="1" s="1"/>
  <c r="AU969" i="1" s="1"/>
  <c r="AV969" i="1" s="1"/>
  <c r="AW969" i="1" s="1"/>
  <c r="AX969" i="1" s="1"/>
  <c r="AS1354" i="1"/>
  <c r="AT1354" i="1" s="1"/>
  <c r="AU1354" i="1" s="1"/>
  <c r="AV1354" i="1" s="1"/>
  <c r="AW1354" i="1" s="1"/>
  <c r="AX1354" i="1" s="1"/>
  <c r="AY1354" i="1" s="1"/>
  <c r="AZ1354" i="1" s="1"/>
  <c r="BA1354" i="1" s="1"/>
  <c r="BB1354" i="1" s="1"/>
  <c r="BC1354" i="1" s="1"/>
  <c r="BD1354" i="1" s="1"/>
  <c r="BE1354" i="1" s="1"/>
  <c r="BF1354" i="1" s="1"/>
  <c r="AS889" i="1"/>
  <c r="AT889" i="1" s="1"/>
  <c r="AU889" i="1" s="1"/>
  <c r="AV889" i="1" s="1"/>
  <c r="AW889" i="1" s="1"/>
  <c r="AX889" i="1" s="1"/>
  <c r="AS1248" i="1"/>
  <c r="AT1248" i="1" s="1"/>
  <c r="AU1248" i="1" s="1"/>
  <c r="AV1248" i="1" s="1"/>
  <c r="AW1248" i="1" s="1"/>
  <c r="AX1248" i="1" s="1"/>
  <c r="AY1248" i="1" s="1"/>
  <c r="AZ1248" i="1" s="1"/>
  <c r="BA1248" i="1" s="1"/>
  <c r="BB1248" i="1" s="1"/>
  <c r="BC1248" i="1" s="1"/>
  <c r="BD1248" i="1" s="1"/>
  <c r="AS1356" i="1"/>
  <c r="AT1356" i="1" s="1"/>
  <c r="AU1356" i="1" s="1"/>
  <c r="AV1356" i="1" s="1"/>
  <c r="AW1356" i="1" s="1"/>
  <c r="AX1356" i="1" s="1"/>
  <c r="AS1332" i="1"/>
  <c r="AT1332" i="1" s="1"/>
  <c r="AU1332" i="1" s="1"/>
  <c r="AV1332" i="1" s="1"/>
  <c r="AW1332" i="1" s="1"/>
  <c r="AX1332" i="1" s="1"/>
  <c r="AS1171" i="1"/>
  <c r="AT1171" i="1" s="1"/>
  <c r="AU1171" i="1" s="1"/>
  <c r="AV1171" i="1" s="1"/>
  <c r="AW1171" i="1" s="1"/>
  <c r="AX1171" i="1" s="1"/>
  <c r="AS1410" i="1"/>
  <c r="AT1410" i="1" s="1"/>
  <c r="AU1410" i="1" s="1"/>
  <c r="AV1410" i="1" s="1"/>
  <c r="AW1410" i="1" s="1"/>
  <c r="AX1410" i="1" s="1"/>
  <c r="AY1410" i="1" s="1"/>
  <c r="AZ1410" i="1" s="1"/>
  <c r="BA1410" i="1" s="1"/>
  <c r="BB1410" i="1" s="1"/>
  <c r="BC1410" i="1" s="1"/>
  <c r="BD1410" i="1" s="1"/>
  <c r="AS1672" i="1"/>
  <c r="AT1672" i="1" s="1"/>
  <c r="AU1672" i="1" s="1"/>
  <c r="AV1672" i="1" s="1"/>
  <c r="AW1672" i="1" s="1"/>
  <c r="AX1672" i="1" s="1"/>
  <c r="AY1672" i="1" s="1"/>
  <c r="AZ1672" i="1" s="1"/>
  <c r="BA1672" i="1" s="1"/>
  <c r="BB1672" i="1" s="1"/>
  <c r="BC1672" i="1" s="1"/>
  <c r="BD1672" i="1" s="1"/>
  <c r="BE1672" i="1" s="1"/>
  <c r="BF1672" i="1" s="1"/>
  <c r="AS1443" i="1"/>
  <c r="AT1443" i="1" s="1"/>
  <c r="AU1443" i="1" s="1"/>
  <c r="AV1443" i="1" s="1"/>
  <c r="AW1443" i="1" s="1"/>
  <c r="AX1443" i="1" s="1"/>
  <c r="AS1663" i="1"/>
  <c r="AT1663" i="1" s="1"/>
  <c r="AU1663" i="1" s="1"/>
  <c r="AV1663" i="1" s="1"/>
  <c r="AW1663" i="1" s="1"/>
  <c r="AX1663" i="1" s="1"/>
  <c r="AS1427" i="1"/>
  <c r="AT1427" i="1" s="1"/>
  <c r="AU1427" i="1" s="1"/>
  <c r="AV1427" i="1" s="1"/>
  <c r="AW1427" i="1" s="1"/>
  <c r="AX1427" i="1" s="1"/>
  <c r="AS636" i="1"/>
  <c r="AT636" i="1" s="1"/>
  <c r="AU636" i="1" s="1"/>
  <c r="AV636" i="1" s="1"/>
  <c r="AW636" i="1" s="1"/>
  <c r="AS646" i="1"/>
  <c r="AT646" i="1" s="1"/>
  <c r="AU646" i="1" s="1"/>
  <c r="AV646" i="1" s="1"/>
  <c r="AW646" i="1" s="1"/>
  <c r="AX646" i="1" s="1"/>
  <c r="AS1510" i="1"/>
  <c r="AT1510" i="1" s="1"/>
  <c r="AU1510" i="1" s="1"/>
  <c r="AV1510" i="1" s="1"/>
  <c r="AW1510" i="1" s="1"/>
  <c r="AX1510" i="1" s="1"/>
  <c r="AY1510" i="1" s="1"/>
  <c r="AZ1510" i="1" s="1"/>
  <c r="BA1510" i="1" s="1"/>
  <c r="BB1510" i="1" s="1"/>
  <c r="BC1510" i="1" s="1"/>
  <c r="BD1510" i="1" s="1"/>
  <c r="AS1120" i="1"/>
  <c r="AT1120" i="1" s="1"/>
  <c r="AU1120" i="1" s="1"/>
  <c r="AV1120" i="1" s="1"/>
  <c r="AW1120" i="1" s="1"/>
  <c r="AX1120" i="1" s="1"/>
  <c r="AS837" i="1"/>
  <c r="AT837" i="1" s="1"/>
  <c r="AU837" i="1" s="1"/>
  <c r="AV837" i="1" s="1"/>
  <c r="AW837" i="1" s="1"/>
  <c r="AX837" i="1" s="1"/>
  <c r="AY837" i="1" s="1"/>
  <c r="AZ837" i="1" s="1"/>
  <c r="BA837" i="1" s="1"/>
  <c r="BB837" i="1" s="1"/>
  <c r="BC837" i="1" s="1"/>
  <c r="BD837" i="1" s="1"/>
  <c r="BE837" i="1" s="1"/>
  <c r="BF837" i="1" s="1"/>
  <c r="AS858" i="1"/>
  <c r="AT858" i="1" s="1"/>
  <c r="AU858" i="1" s="1"/>
  <c r="AV858" i="1" s="1"/>
  <c r="AW858" i="1" s="1"/>
  <c r="AX858" i="1" s="1"/>
  <c r="AS1569" i="1"/>
  <c r="AT1569" i="1" s="1"/>
  <c r="AU1569" i="1" s="1"/>
  <c r="AV1569" i="1" s="1"/>
  <c r="AW1569" i="1" s="1"/>
  <c r="AX1569" i="1" s="1"/>
  <c r="AY1569" i="1" s="1"/>
  <c r="AZ1569" i="1" s="1"/>
  <c r="BA1569" i="1" s="1"/>
  <c r="BB1569" i="1" s="1"/>
  <c r="BC1569" i="1" s="1"/>
  <c r="BD1569" i="1" s="1"/>
  <c r="AB1710" i="1"/>
  <c r="AC1710" i="1" s="1"/>
  <c r="AD1710" i="1" s="1"/>
  <c r="AE1710" i="1" s="1"/>
  <c r="AF1710" i="1" s="1"/>
  <c r="AG1710" i="1" s="1"/>
  <c r="AB1716" i="1"/>
  <c r="AC1716" i="1" s="1"/>
  <c r="AD1716" i="1" s="1"/>
  <c r="AB1770" i="1"/>
  <c r="AC1770" i="1" s="1"/>
  <c r="AD1770" i="1" s="1"/>
  <c r="AE1770" i="1" s="1"/>
  <c r="AF1770" i="1" s="1"/>
  <c r="AG1770" i="1" s="1"/>
  <c r="AA253" i="1"/>
  <c r="AB253" i="1" s="1"/>
  <c r="AC253" i="1" s="1"/>
  <c r="AD253" i="1" s="1"/>
  <c r="X1855" i="1"/>
  <c r="Y1855" i="1" s="1"/>
  <c r="Z1855" i="1" s="1"/>
  <c r="AA1855" i="1" s="1"/>
  <c r="AB1855" i="1"/>
  <c r="AC1855" i="1" s="1"/>
  <c r="AD1855" i="1" s="1"/>
  <c r="AE1855" i="1" s="1"/>
  <c r="AF1855" i="1" s="1"/>
  <c r="AG1855" i="1" s="1"/>
  <c r="AH1855" i="1" s="1"/>
  <c r="AI1855" i="1" s="1"/>
  <c r="AJ1855" i="1" s="1"/>
  <c r="X1833" i="1"/>
  <c r="Y1833" i="1" s="1"/>
  <c r="AB1833" i="1"/>
  <c r="AC1833" i="1" s="1"/>
  <c r="AD1833" i="1" s="1"/>
  <c r="AE1833" i="1" s="1"/>
  <c r="AF1833" i="1" s="1"/>
  <c r="AG1833" i="1" s="1"/>
  <c r="X1853" i="1"/>
  <c r="Y1853" i="1" s="1"/>
  <c r="Z1853" i="1" s="1"/>
  <c r="AA1853" i="1" s="1"/>
  <c r="AB1853" i="1"/>
  <c r="AC1853" i="1" s="1"/>
  <c r="AD1853" i="1" s="1"/>
  <c r="AE1853" i="1" s="1"/>
  <c r="AF1853" i="1" s="1"/>
  <c r="AG1853" i="1" s="1"/>
  <c r="X1820" i="1"/>
  <c r="Y1820" i="1" s="1"/>
  <c r="Z1820" i="1" s="1"/>
  <c r="AA1820" i="1" s="1"/>
  <c r="AB1820" i="1"/>
  <c r="AC1820" i="1" s="1"/>
  <c r="AD1820" i="1" s="1"/>
  <c r="AE1820" i="1" s="1"/>
  <c r="AF1820" i="1" s="1"/>
  <c r="AG1820" i="1" s="1"/>
  <c r="AH1820" i="1" s="1"/>
  <c r="AI1820" i="1" s="1"/>
  <c r="AJ1820" i="1" s="1"/>
  <c r="X1840" i="1"/>
  <c r="Y1840" i="1" s="1"/>
  <c r="Z1840" i="1" s="1"/>
  <c r="AA1840" i="1" s="1"/>
  <c r="AB1840" i="1"/>
  <c r="AC1840" i="1" s="1"/>
  <c r="AD1840" i="1" s="1"/>
  <c r="AE1840" i="1" s="1"/>
  <c r="AF1840" i="1" s="1"/>
  <c r="AG1840" i="1" s="1"/>
  <c r="X1812" i="1"/>
  <c r="Y1812" i="1" s="1"/>
  <c r="Z1812" i="1" s="1"/>
  <c r="AA1812" i="1" s="1"/>
  <c r="AB1812" i="1"/>
  <c r="AC1812" i="1" s="1"/>
  <c r="AD1812" i="1" s="1"/>
  <c r="AE1812" i="1" s="1"/>
  <c r="AF1812" i="1" s="1"/>
  <c r="AG1812" i="1" s="1"/>
  <c r="X1707" i="1"/>
  <c r="Y1707" i="1" s="1"/>
  <c r="AB1707" i="1"/>
  <c r="AC1707" i="1" s="1"/>
  <c r="AD1707" i="1" s="1"/>
  <c r="AE1707" i="1" s="1"/>
  <c r="AF1707" i="1" s="1"/>
  <c r="AG1707" i="1" s="1"/>
  <c r="X1800" i="1"/>
  <c r="AB1800" i="1"/>
  <c r="AC1800" i="1" s="1"/>
  <c r="AD1800" i="1" s="1"/>
  <c r="AE1800" i="1" s="1"/>
  <c r="AF1800" i="1" s="1"/>
  <c r="AG1800" i="1" s="1"/>
  <c r="AH1800" i="1" s="1"/>
  <c r="AI1800" i="1" s="1"/>
  <c r="AJ1800" i="1" s="1"/>
  <c r="AK1800" i="1" s="1"/>
  <c r="AB1859" i="1"/>
  <c r="AC1859" i="1" s="1"/>
  <c r="BA1178" i="1"/>
  <c r="BB1178" i="1" s="1"/>
  <c r="BC1178" i="1" s="1"/>
  <c r="BD1178" i="1" s="1"/>
  <c r="BE1178" i="1" s="1"/>
  <c r="BF1178" i="1" s="1"/>
  <c r="X1722" i="1"/>
  <c r="Y1722" i="1" s="1"/>
  <c r="Z1722" i="1" s="1"/>
  <c r="AA1722" i="1" s="1"/>
  <c r="AB1722" i="1" s="1"/>
  <c r="AC1722" i="1" s="1"/>
  <c r="AD1722" i="1" s="1"/>
  <c r="AE1722" i="1" s="1"/>
  <c r="AF1722" i="1" s="1"/>
  <c r="AG1722" i="1" s="1"/>
  <c r="AH1722" i="1" s="1"/>
  <c r="AI1722" i="1" s="1"/>
  <c r="AJ1722" i="1" s="1"/>
  <c r="V1920" i="1"/>
  <c r="W1920" i="1" s="1"/>
  <c r="W1766" i="1"/>
  <c r="W1930" i="1"/>
  <c r="V303" i="1"/>
  <c r="W1999" i="1"/>
  <c r="W1788" i="1"/>
  <c r="V1717" i="1"/>
  <c r="W1717" i="1" s="1"/>
  <c r="W1724" i="1"/>
  <c r="V1710" i="1"/>
  <c r="W1710" i="1" s="1"/>
  <c r="W1769" i="1"/>
  <c r="V1807" i="1"/>
  <c r="W1807" i="1" s="1"/>
  <c r="V1936" i="1"/>
  <c r="W1936" i="1" s="1"/>
  <c r="W1848" i="1"/>
  <c r="U1849" i="1"/>
  <c r="V1849" i="1" s="1"/>
  <c r="V1964" i="1"/>
  <c r="W1964" i="1" s="1"/>
  <c r="V1938" i="1"/>
  <c r="W1938" i="1" s="1"/>
  <c r="W1835" i="1"/>
  <c r="V2000" i="1"/>
  <c r="W2000" i="1" s="1"/>
  <c r="V1779" i="1"/>
  <c r="W1779" i="1" s="1"/>
  <c r="T347" i="1"/>
  <c r="U348" i="1"/>
  <c r="V348" i="1" s="1"/>
  <c r="S349" i="1"/>
  <c r="BA1449" i="1"/>
  <c r="BB1449" i="1" s="1"/>
  <c r="BC1449" i="1" s="1"/>
  <c r="BD1449" i="1" s="1"/>
  <c r="BE1449" i="1" s="1"/>
  <c r="BF1449" i="1" s="1"/>
  <c r="AX1177" i="1"/>
  <c r="AY1177" i="1" s="1"/>
  <c r="AZ1177" i="1" s="1"/>
  <c r="BA1177" i="1" s="1"/>
  <c r="BB1177" i="1" s="1"/>
  <c r="BC1177" i="1" s="1"/>
  <c r="BD1177" i="1" s="1"/>
  <c r="X1824" i="1"/>
  <c r="Y1824" i="1" s="1"/>
  <c r="Z1824" i="1" s="1"/>
  <c r="AA1824" i="1" s="1"/>
  <c r="S1761" i="1"/>
  <c r="T1761" i="1" s="1"/>
  <c r="X1761" i="1"/>
  <c r="AB1790" i="1"/>
  <c r="AC1790" i="1" s="1"/>
  <c r="AB1779" i="1"/>
  <c r="AC1779" i="1" s="1"/>
  <c r="AB1798" i="1"/>
  <c r="AC1798" i="1" s="1"/>
  <c r="AT1471" i="1"/>
  <c r="AU1471" i="1" s="1"/>
  <c r="AV1471" i="1" s="1"/>
  <c r="AW1471" i="1" s="1"/>
  <c r="AX1471" i="1" s="1"/>
  <c r="AB1713" i="1"/>
  <c r="AC1713" i="1" s="1"/>
  <c r="AT1166" i="1"/>
  <c r="AU1166" i="1" s="1"/>
  <c r="AV1166" i="1" s="1"/>
  <c r="AW1166" i="1" s="1"/>
  <c r="AX1166" i="1" s="1"/>
  <c r="AY1166" i="1" s="1"/>
  <c r="AZ1166" i="1" s="1"/>
  <c r="BA1166" i="1" s="1"/>
  <c r="BB1166" i="1" s="1"/>
  <c r="AR1212" i="1"/>
  <c r="AS1212" i="1" s="1"/>
  <c r="AB1799" i="1"/>
  <c r="AC1799" i="1" s="1"/>
  <c r="AB1742" i="1"/>
  <c r="AC1742" i="1" s="1"/>
  <c r="AB1731" i="1"/>
  <c r="AC1731" i="1" s="1"/>
  <c r="AB1708" i="1"/>
  <c r="AC1708" i="1" s="1"/>
  <c r="AE711" i="1"/>
  <c r="AF711" i="1" s="1"/>
  <c r="AG711" i="1" s="1"/>
  <c r="AB806" i="1"/>
  <c r="AC806" i="1" s="1"/>
  <c r="AD806" i="1" s="1"/>
  <c r="AB10" i="1"/>
  <c r="AC10" i="1" s="1"/>
  <c r="AD10" i="1" s="1"/>
  <c r="AE1533" i="1"/>
  <c r="AF1533" i="1" s="1"/>
  <c r="AG1533" i="1" s="1"/>
  <c r="AX674" i="1"/>
  <c r="AX1328" i="1"/>
  <c r="AB1446" i="1"/>
  <c r="AC1446" i="1" s="1"/>
  <c r="AD1446" i="1" s="1"/>
  <c r="AB601" i="1"/>
  <c r="AC601" i="1" s="1"/>
  <c r="AD601" i="1" s="1"/>
  <c r="AK1734" i="1"/>
  <c r="AX1474" i="1"/>
  <c r="AB1022" i="1"/>
  <c r="AC1022" i="1" s="1"/>
  <c r="AD1022" i="1" s="1"/>
  <c r="AB698" i="1"/>
  <c r="AC698" i="1" s="1"/>
  <c r="AD698" i="1" s="1"/>
  <c r="AB369" i="1"/>
  <c r="AC369" i="1" s="1"/>
  <c r="AD369" i="1" s="1"/>
  <c r="AE594" i="1"/>
  <c r="AF594" i="1" s="1"/>
  <c r="AG594" i="1" s="1"/>
  <c r="AE28" i="1"/>
  <c r="AF28" i="1" s="1"/>
  <c r="AG28" i="1" s="1"/>
  <c r="AB651" i="1"/>
  <c r="AC651" i="1" s="1"/>
  <c r="AD651" i="1" s="1"/>
  <c r="AK1847" i="1"/>
  <c r="AE1593" i="1"/>
  <c r="AF1593" i="1" s="1"/>
  <c r="AG1593" i="1" s="1"/>
  <c r="AX1458" i="1"/>
  <c r="AX1243" i="1"/>
  <c r="AC1957" i="1"/>
  <c r="AJ1942" i="1"/>
  <c r="AC1942" i="1"/>
  <c r="AB1805" i="1"/>
  <c r="AJ1929" i="1"/>
  <c r="AC1929" i="1"/>
  <c r="AC1921" i="1"/>
  <c r="AJ1921" i="1"/>
  <c r="AC1916" i="1"/>
  <c r="AJ1916" i="1"/>
  <c r="AJ1907" i="1"/>
  <c r="AC1907" i="1"/>
  <c r="AC1887" i="1"/>
  <c r="AJ1887" i="1"/>
  <c r="AC1885" i="1"/>
  <c r="AJ1885" i="1"/>
  <c r="AC1882" i="1"/>
  <c r="AJ1882" i="1"/>
  <c r="AB1738" i="1"/>
  <c r="AC1873" i="1"/>
  <c r="AJ1873" i="1"/>
  <c r="AB1715" i="1"/>
  <c r="AC1865" i="1"/>
  <c r="S1676" i="1"/>
  <c r="U580" i="1"/>
  <c r="V580" i="1" s="1"/>
  <c r="U1418" i="1"/>
  <c r="V1418" i="1" s="1"/>
  <c r="T680" i="1"/>
  <c r="U611" i="1"/>
  <c r="V611" i="1" s="1"/>
  <c r="T1601" i="1"/>
  <c r="Y1961" i="1"/>
  <c r="Z1961" i="1" s="1"/>
  <c r="AA1961" i="1" s="1"/>
  <c r="T217" i="1"/>
  <c r="T514" i="1"/>
  <c r="AT1268" i="1"/>
  <c r="AU1268" i="1" s="1"/>
  <c r="AV1268" i="1" s="1"/>
  <c r="AW1268" i="1" s="1"/>
  <c r="AT1122" i="1"/>
  <c r="AU1122" i="1" s="1"/>
  <c r="AV1122" i="1" s="1"/>
  <c r="AW1122" i="1" s="1"/>
  <c r="AX1122" i="1" s="1"/>
  <c r="U875" i="1"/>
  <c r="V875" i="1" s="1"/>
  <c r="U3" i="1"/>
  <c r="V3" i="1" s="1"/>
  <c r="T1701" i="1"/>
  <c r="T295" i="1"/>
  <c r="W261" i="1"/>
  <c r="X261" i="1" s="1"/>
  <c r="Y261" i="1" s="1"/>
  <c r="Z261" i="1" s="1"/>
  <c r="AA261" i="1" s="1"/>
  <c r="T539" i="1"/>
  <c r="T1825" i="1"/>
  <c r="U1350" i="1"/>
  <c r="V1350" i="1" s="1"/>
  <c r="Y1940" i="1"/>
  <c r="Z1940" i="1" s="1"/>
  <c r="AA1940" i="1" s="1"/>
  <c r="AE1794" i="1"/>
  <c r="AF1794" i="1" s="1"/>
  <c r="AG1794" i="1" s="1"/>
  <c r="T1885" i="1"/>
  <c r="U858" i="1"/>
  <c r="V858" i="1" s="1"/>
  <c r="U127" i="1"/>
  <c r="V127" i="1" s="1"/>
  <c r="U1637" i="1"/>
  <c r="V1637" i="1" s="1"/>
  <c r="U1578" i="1"/>
  <c r="V1578" i="1" s="1"/>
  <c r="T206" i="1"/>
  <c r="T1789" i="1"/>
  <c r="U1027" i="1"/>
  <c r="V1027" i="1" s="1"/>
  <c r="T57" i="1"/>
  <c r="AT1669" i="1"/>
  <c r="AU1669" i="1" s="1"/>
  <c r="AV1669" i="1" s="1"/>
  <c r="AW1669" i="1" s="1"/>
  <c r="T1992" i="1"/>
  <c r="S1991" i="1"/>
  <c r="X1991" i="1"/>
  <c r="AY1454" i="1"/>
  <c r="AZ1454" i="1" s="1"/>
  <c r="BA1454" i="1" s="1"/>
  <c r="BB1454" i="1" s="1"/>
  <c r="BC1454" i="1" s="1"/>
  <c r="BD1454" i="1" s="1"/>
  <c r="U1780" i="1"/>
  <c r="Y1760" i="1"/>
  <c r="Z1760" i="1" s="1"/>
  <c r="AA1760" i="1" s="1"/>
  <c r="AB1760" i="1" s="1"/>
  <c r="T859" i="1"/>
  <c r="T762" i="1"/>
  <c r="S1837" i="1"/>
  <c r="X1837" i="1"/>
  <c r="T1887" i="1"/>
  <c r="T1647" i="1"/>
  <c r="AT1596" i="1"/>
  <c r="AU1596" i="1" s="1"/>
  <c r="AV1596" i="1" s="1"/>
  <c r="AW1596" i="1" s="1"/>
  <c r="AX1596" i="1" s="1"/>
  <c r="AY1596" i="1" s="1"/>
  <c r="AZ1596" i="1" s="1"/>
  <c r="AT1438" i="1"/>
  <c r="AU1438" i="1" s="1"/>
  <c r="AV1438" i="1" s="1"/>
  <c r="AW1438" i="1" s="1"/>
  <c r="T1800" i="1"/>
  <c r="T1221" i="1"/>
  <c r="U1008" i="1"/>
  <c r="V1008" i="1" s="1"/>
  <c r="T725" i="1"/>
  <c r="U505" i="1"/>
  <c r="V505" i="1" s="1"/>
  <c r="T1853" i="1"/>
  <c r="S294" i="1"/>
  <c r="T1323" i="1"/>
  <c r="T1059" i="1"/>
  <c r="Y1767" i="1"/>
  <c r="Z1767" i="1" s="1"/>
  <c r="AA1767" i="1" s="1"/>
  <c r="AB1767" i="1" s="1"/>
  <c r="T905" i="1"/>
  <c r="T815" i="1"/>
  <c r="U758" i="1"/>
  <c r="V758" i="1" s="1"/>
  <c r="Y1867" i="1"/>
  <c r="Z1867" i="1" s="1"/>
  <c r="AA1867" i="1" s="1"/>
  <c r="S333" i="1"/>
  <c r="U1994" i="1"/>
  <c r="V1994" i="1" s="1"/>
  <c r="U605" i="1"/>
  <c r="V605" i="1" s="1"/>
  <c r="S1519" i="1"/>
  <c r="T1838" i="1"/>
  <c r="W1303" i="1"/>
  <c r="X1303" i="1" s="1"/>
  <c r="Y1303" i="1" s="1"/>
  <c r="Z1303" i="1" s="1"/>
  <c r="AA1303" i="1" s="1"/>
  <c r="T1919" i="1"/>
  <c r="T129" i="1"/>
  <c r="T1048" i="1"/>
  <c r="W968" i="1"/>
  <c r="X968" i="1" s="1"/>
  <c r="Y968" i="1" s="1"/>
  <c r="Z968" i="1" s="1"/>
  <c r="AA968" i="1" s="1"/>
  <c r="T1362" i="1"/>
  <c r="S1793" i="1"/>
  <c r="X1793" i="1"/>
  <c r="T1071" i="1"/>
  <c r="U666" i="1"/>
  <c r="V666" i="1" s="1"/>
  <c r="AY1303" i="1"/>
  <c r="AZ1303" i="1" s="1"/>
  <c r="BA1303" i="1" s="1"/>
  <c r="BB1303" i="1" s="1"/>
  <c r="Y1851" i="1"/>
  <c r="Z1851" i="1" s="1"/>
  <c r="AA1851" i="1" s="1"/>
  <c r="AR1455" i="1"/>
  <c r="AS1455" i="1" s="1"/>
  <c r="AE854" i="1"/>
  <c r="AF854" i="1" s="1"/>
  <c r="AG854" i="1" s="1"/>
  <c r="U1679" i="1"/>
  <c r="V1679" i="1" s="1"/>
  <c r="U1662" i="1"/>
  <c r="V1662" i="1" s="1"/>
  <c r="S1626" i="1"/>
  <c r="S1583" i="1"/>
  <c r="U1572" i="1"/>
  <c r="V1572" i="1" s="1"/>
  <c r="T1928" i="1"/>
  <c r="W1163" i="1"/>
  <c r="X1163" i="1" s="1"/>
  <c r="Y1163" i="1" s="1"/>
  <c r="Z1163" i="1" s="1"/>
  <c r="AA1163" i="1" s="1"/>
  <c r="S994" i="1"/>
  <c r="Y1751" i="1"/>
  <c r="Z1751" i="1" s="1"/>
  <c r="AA1751" i="1" s="1"/>
  <c r="AB1751" i="1" s="1"/>
  <c r="T856" i="1"/>
  <c r="U834" i="1"/>
  <c r="V834" i="1" s="1"/>
  <c r="T777" i="1"/>
  <c r="U681" i="1"/>
  <c r="V681" i="1" s="1"/>
  <c r="AE1858" i="1"/>
  <c r="AF1858" i="1" s="1"/>
  <c r="AG1858" i="1" s="1"/>
  <c r="AT1475" i="1"/>
  <c r="AU1475" i="1" s="1"/>
  <c r="AV1475" i="1" s="1"/>
  <c r="AW1475" i="1" s="1"/>
  <c r="AR1425" i="1"/>
  <c r="AS1425" i="1" s="1"/>
  <c r="U1241" i="1"/>
  <c r="V1241" i="1" s="1"/>
  <c r="T1167" i="1"/>
  <c r="U773" i="1"/>
  <c r="V773" i="1" s="1"/>
  <c r="U269" i="1"/>
  <c r="V269" i="1" s="1"/>
  <c r="AR1422" i="1"/>
  <c r="AS1422" i="1" s="1"/>
  <c r="U1799" i="1"/>
  <c r="V1799" i="1" s="1"/>
  <c r="U990" i="1"/>
  <c r="V990" i="1" s="1"/>
  <c r="W47" i="1"/>
  <c r="X47" i="1" s="1"/>
  <c r="Y47" i="1" s="1"/>
  <c r="Z47" i="1" s="1"/>
  <c r="AA47" i="1" s="1"/>
  <c r="Y1727" i="1"/>
  <c r="Z1727" i="1" s="1"/>
  <c r="AA1727" i="1" s="1"/>
  <c r="AB1727" i="1" s="1"/>
  <c r="W701" i="1"/>
  <c r="X701" i="1" s="1"/>
  <c r="Y701" i="1" s="1"/>
  <c r="Z701" i="1" s="1"/>
  <c r="AA701" i="1" s="1"/>
  <c r="T107" i="1"/>
  <c r="T327" i="1"/>
  <c r="S1547" i="1"/>
  <c r="U200" i="1"/>
  <c r="V200" i="1" s="1"/>
  <c r="U1133" i="1"/>
  <c r="V1133" i="1" s="1"/>
  <c r="T84" i="1"/>
  <c r="W365" i="1"/>
  <c r="X365" i="1" s="1"/>
  <c r="Y365" i="1" s="1"/>
  <c r="Z365" i="1" s="1"/>
  <c r="AA365" i="1" s="1"/>
  <c r="AB365" i="1" s="1"/>
  <c r="AC365" i="1" s="1"/>
  <c r="AD365" i="1" s="1"/>
  <c r="T618" i="1"/>
  <c r="U278" i="1"/>
  <c r="V278" i="1" s="1"/>
  <c r="T1358" i="1"/>
  <c r="T496" i="1"/>
  <c r="S1081" i="1"/>
  <c r="U963" i="1"/>
  <c r="V963" i="1" s="1"/>
  <c r="S840" i="1"/>
  <c r="Y1728" i="1"/>
  <c r="Z1728" i="1" s="1"/>
  <c r="AA1728" i="1" s="1"/>
  <c r="AB1728" i="1" s="1"/>
  <c r="AC1861" i="1"/>
  <c r="AB1850" i="1"/>
  <c r="T1404" i="1"/>
  <c r="U947" i="1"/>
  <c r="V947" i="1" s="1"/>
  <c r="S1317" i="1"/>
  <c r="AR860" i="1"/>
  <c r="AS860" i="1" s="1"/>
  <c r="Y1845" i="1"/>
  <c r="Z1845" i="1" s="1"/>
  <c r="AA1845" i="1" s="1"/>
  <c r="AB1845" i="1" s="1"/>
  <c r="T1913" i="1"/>
  <c r="S780" i="1"/>
  <c r="AR1610" i="1"/>
  <c r="AS1610" i="1" s="1"/>
  <c r="X1864" i="1"/>
  <c r="S1864" i="1"/>
  <c r="S553" i="1"/>
  <c r="S907" i="1"/>
  <c r="S934" i="1"/>
  <c r="U54" i="1"/>
  <c r="V54" i="1" s="1"/>
  <c r="S83" i="1"/>
  <c r="T531" i="1"/>
  <c r="S824" i="1"/>
  <c r="U650" i="1"/>
  <c r="V650" i="1" s="1"/>
  <c r="S280" i="1"/>
  <c r="U1327" i="1"/>
  <c r="V1327" i="1" s="1"/>
  <c r="AC1972" i="1"/>
  <c r="AJ1972" i="1"/>
  <c r="AC1956" i="1"/>
  <c r="AJ1956" i="1"/>
  <c r="AC1813" i="1"/>
  <c r="AC1920" i="1"/>
  <c r="AJ1920" i="1"/>
  <c r="AJ1904" i="1"/>
  <c r="AC1904" i="1"/>
  <c r="AC1900" i="1"/>
  <c r="AJ1900" i="1"/>
  <c r="AJ1884" i="1"/>
  <c r="AC1884" i="1"/>
  <c r="T1650" i="1"/>
  <c r="U1840" i="1"/>
  <c r="V1840" i="1" s="1"/>
  <c r="AT1429" i="1"/>
  <c r="AU1429" i="1" s="1"/>
  <c r="AV1429" i="1" s="1"/>
  <c r="AW1429" i="1" s="1"/>
  <c r="T1398" i="1"/>
  <c r="T1804" i="1"/>
  <c r="U1805" i="1"/>
  <c r="V1805" i="1" s="1"/>
  <c r="T1899" i="1"/>
  <c r="T1895" i="1"/>
  <c r="AT930" i="1"/>
  <c r="AU930" i="1" s="1"/>
  <c r="AV930" i="1" s="1"/>
  <c r="AW930" i="1" s="1"/>
  <c r="U1729" i="1"/>
  <c r="U727" i="1"/>
  <c r="V727" i="1" s="1"/>
  <c r="T356" i="1"/>
  <c r="AT1559" i="1"/>
  <c r="AU1559" i="1" s="1"/>
  <c r="AV1559" i="1" s="1"/>
  <c r="AW1559" i="1" s="1"/>
  <c r="AX1559" i="1" s="1"/>
  <c r="AY1559" i="1" s="1"/>
  <c r="AZ1559" i="1" s="1"/>
  <c r="S346" i="1"/>
  <c r="U1471" i="1"/>
  <c r="V1471" i="1" s="1"/>
  <c r="AT1319" i="1"/>
  <c r="AU1319" i="1" s="1"/>
  <c r="AV1319" i="1" s="1"/>
  <c r="AW1319" i="1" s="1"/>
  <c r="U1020" i="1"/>
  <c r="V1020" i="1" s="1"/>
  <c r="U787" i="1"/>
  <c r="V787" i="1" s="1"/>
  <c r="Y1712" i="1"/>
  <c r="Z1712" i="1" s="1"/>
  <c r="AA1712" i="1" s="1"/>
  <c r="AB1712" i="1" s="1"/>
  <c r="T1673" i="1"/>
  <c r="T306" i="1"/>
  <c r="Y1979" i="1"/>
  <c r="Z1979" i="1" s="1"/>
  <c r="AA1979" i="1" s="1"/>
  <c r="T1832" i="1"/>
  <c r="U236" i="1"/>
  <c r="V236" i="1" s="1"/>
  <c r="AT158" i="1"/>
  <c r="AU158" i="1" s="1"/>
  <c r="AV158" i="1" s="1"/>
  <c r="AW158" i="1" s="1"/>
  <c r="AX158" i="1" s="1"/>
  <c r="AY158" i="1" s="1"/>
  <c r="AZ158" i="1" s="1"/>
  <c r="BA158" i="1" s="1"/>
  <c r="BB158" i="1" s="1"/>
  <c r="T1146" i="1"/>
  <c r="U456" i="1"/>
  <c r="V456" i="1" s="1"/>
  <c r="T1757" i="1"/>
  <c r="U1749" i="1"/>
  <c r="T1989" i="1"/>
  <c r="T1845" i="1"/>
  <c r="U270" i="1"/>
  <c r="V270" i="1" s="1"/>
  <c r="AY1461" i="1"/>
  <c r="AZ1461" i="1" s="1"/>
  <c r="BA1461" i="1" s="1"/>
  <c r="BB1461" i="1" s="1"/>
  <c r="BC1461" i="1" s="1"/>
  <c r="BD1461" i="1" s="1"/>
  <c r="U1348" i="1"/>
  <c r="V1348" i="1" s="1"/>
  <c r="U524" i="1"/>
  <c r="V524" i="1" s="1"/>
  <c r="T187" i="1"/>
  <c r="U1237" i="1"/>
  <c r="V1237" i="1" s="1"/>
  <c r="U1790" i="1"/>
  <c r="V1790" i="1" s="1"/>
  <c r="T1759" i="1"/>
  <c r="U847" i="1"/>
  <c r="V847" i="1" s="1"/>
  <c r="U33" i="1"/>
  <c r="V33" i="1" s="1"/>
  <c r="T713" i="1"/>
  <c r="T399" i="1"/>
  <c r="U216" i="1"/>
  <c r="V216" i="1" s="1"/>
  <c r="Y1913" i="1"/>
  <c r="Z1913" i="1" s="1"/>
  <c r="AA1913" i="1" s="1"/>
  <c r="S1905" i="1"/>
  <c r="X1905" i="1"/>
  <c r="U423" i="1"/>
  <c r="V423" i="1" s="1"/>
  <c r="S39" i="1"/>
  <c r="U1850" i="1"/>
  <c r="U1633" i="1"/>
  <c r="V1633" i="1" s="1"/>
  <c r="U1486" i="1"/>
  <c r="V1486" i="1" s="1"/>
  <c r="T1353" i="1"/>
  <c r="T1361" i="1"/>
  <c r="T197" i="1"/>
  <c r="U1302" i="1"/>
  <c r="V1302" i="1" s="1"/>
  <c r="U1794" i="1"/>
  <c r="AR991" i="1"/>
  <c r="AS991" i="1" s="1"/>
  <c r="S1879" i="1"/>
  <c r="X1879" i="1"/>
  <c r="T721" i="1"/>
  <c r="U1140" i="1"/>
  <c r="V1140" i="1" s="1"/>
  <c r="U1456" i="1"/>
  <c r="V1456" i="1" s="1"/>
  <c r="U1457" i="1"/>
  <c r="V1457" i="1" s="1"/>
  <c r="W1119" i="1"/>
  <c r="X1119" i="1" s="1"/>
  <c r="Y1119" i="1" s="1"/>
  <c r="Z1119" i="1" s="1"/>
  <c r="AA1119" i="1" s="1"/>
  <c r="U102" i="1"/>
  <c r="V102" i="1" s="1"/>
  <c r="U886" i="1"/>
  <c r="V886" i="1" s="1"/>
  <c r="W753" i="1"/>
  <c r="X753" i="1" s="1"/>
  <c r="Y753" i="1" s="1"/>
  <c r="Z753" i="1" s="1"/>
  <c r="AA753" i="1" s="1"/>
  <c r="T699" i="1"/>
  <c r="U1700" i="1"/>
  <c r="V1700" i="1" s="1"/>
  <c r="AT1605" i="1"/>
  <c r="AU1605" i="1" s="1"/>
  <c r="AV1605" i="1" s="1"/>
  <c r="AW1605" i="1" s="1"/>
  <c r="Y1934" i="1"/>
  <c r="Z1934" i="1" s="1"/>
  <c r="AA1934" i="1" s="1"/>
  <c r="AY1270" i="1"/>
  <c r="AZ1270" i="1" s="1"/>
  <c r="BA1270" i="1" s="1"/>
  <c r="BB1270" i="1" s="1"/>
  <c r="U1121" i="1"/>
  <c r="V1121" i="1" s="1"/>
  <c r="S1891" i="1"/>
  <c r="X1891" i="1"/>
  <c r="W938" i="1"/>
  <c r="X938" i="1" s="1"/>
  <c r="Y938" i="1" s="1"/>
  <c r="Z938" i="1" s="1"/>
  <c r="AA938" i="1" s="1"/>
  <c r="W822" i="1"/>
  <c r="X822" i="1" s="1"/>
  <c r="Y822" i="1" s="1"/>
  <c r="Z822" i="1" s="1"/>
  <c r="AA822" i="1" s="1"/>
  <c r="Y1730" i="1"/>
  <c r="Z1730" i="1" s="1"/>
  <c r="AA1730" i="1" s="1"/>
  <c r="AB1730" i="1" s="1"/>
  <c r="T1619" i="1"/>
  <c r="T290" i="1"/>
  <c r="AT1511" i="1"/>
  <c r="AU1511" i="1" s="1"/>
  <c r="AV1511" i="1" s="1"/>
  <c r="AW1511" i="1" s="1"/>
  <c r="U1078" i="1"/>
  <c r="V1078" i="1" s="1"/>
  <c r="S1036" i="1"/>
  <c r="T1880" i="1"/>
  <c r="T648" i="1"/>
  <c r="S1484" i="1"/>
  <c r="T1434" i="1"/>
  <c r="U1292" i="1"/>
  <c r="V1292" i="1" s="1"/>
  <c r="T933" i="1"/>
  <c r="AY902" i="1"/>
  <c r="AZ902" i="1" s="1"/>
  <c r="BA902" i="1" s="1"/>
  <c r="BB902" i="1" s="1"/>
  <c r="U1984" i="1"/>
  <c r="V1984" i="1" s="1"/>
  <c r="U1585" i="1"/>
  <c r="V1585" i="1" s="1"/>
  <c r="U1373" i="1"/>
  <c r="V1373" i="1" s="1"/>
  <c r="U1806" i="1"/>
  <c r="T184" i="1"/>
  <c r="U1732" i="1"/>
  <c r="T1740" i="1"/>
  <c r="T221" i="1"/>
  <c r="U1280" i="1"/>
  <c r="V1280" i="1" s="1"/>
  <c r="T1782" i="1"/>
  <c r="T115" i="1"/>
  <c r="U1025" i="1"/>
  <c r="V1025" i="1" s="1"/>
  <c r="U919" i="1"/>
  <c r="V919" i="1" s="1"/>
  <c r="S1723" i="1"/>
  <c r="X1723" i="1"/>
  <c r="U1202" i="1"/>
  <c r="V1202" i="1" s="1"/>
  <c r="T728" i="1"/>
  <c r="AT1560" i="1"/>
  <c r="AU1560" i="1" s="1"/>
  <c r="AV1560" i="1" s="1"/>
  <c r="AW1560" i="1" s="1"/>
  <c r="T1513" i="1"/>
  <c r="U1510" i="1"/>
  <c r="V1510" i="1" s="1"/>
  <c r="U1391" i="1"/>
  <c r="V1391" i="1" s="1"/>
  <c r="T1829" i="1"/>
  <c r="AT1158" i="1"/>
  <c r="AU1158" i="1" s="1"/>
  <c r="AV1158" i="1" s="1"/>
  <c r="AW1158" i="1" s="1"/>
  <c r="AE1776" i="1"/>
  <c r="AF1776" i="1" s="1"/>
  <c r="AG1776" i="1" s="1"/>
  <c r="T922" i="1"/>
  <c r="W32" i="1"/>
  <c r="X32" i="1" s="1"/>
  <c r="Y32" i="1" s="1"/>
  <c r="Z32" i="1" s="1"/>
  <c r="AA32" i="1" s="1"/>
  <c r="U692" i="1"/>
  <c r="V692" i="1" s="1"/>
  <c r="T1884" i="1"/>
  <c r="AT1526" i="1"/>
  <c r="AU1526" i="1" s="1"/>
  <c r="AV1526" i="1" s="1"/>
  <c r="AW1526" i="1" s="1"/>
  <c r="AT1407" i="1"/>
  <c r="AU1407" i="1" s="1"/>
  <c r="AV1407" i="1" s="1"/>
  <c r="AW1407" i="1" s="1"/>
  <c r="AT226" i="1"/>
  <c r="AU226" i="1" s="1"/>
  <c r="AV226" i="1" s="1"/>
  <c r="AW226" i="1" s="1"/>
  <c r="AX226" i="1" s="1"/>
  <c r="AY226" i="1" s="1"/>
  <c r="AZ226" i="1" s="1"/>
  <c r="BA226" i="1" s="1"/>
  <c r="BB226" i="1" s="1"/>
  <c r="U488" i="1"/>
  <c r="V488" i="1" s="1"/>
  <c r="U1118" i="1"/>
  <c r="V1118" i="1" s="1"/>
  <c r="U1776" i="1"/>
  <c r="T467" i="1"/>
  <c r="U1888" i="1"/>
  <c r="V1888" i="1" s="1"/>
  <c r="U940" i="1"/>
  <c r="V940" i="1" s="1"/>
  <c r="S1696" i="1"/>
  <c r="T1625" i="1"/>
  <c r="X1944" i="1"/>
  <c r="S1944" i="1"/>
  <c r="S201" i="1"/>
  <c r="AR1214" i="1"/>
  <c r="AS1214" i="1" s="1"/>
  <c r="U502" i="1"/>
  <c r="V502" i="1" s="1"/>
  <c r="S151" i="1"/>
  <c r="T1056" i="1"/>
  <c r="S916" i="1"/>
  <c r="U638" i="1"/>
  <c r="V638" i="1" s="1"/>
  <c r="AE790" i="1"/>
  <c r="AF790" i="1" s="1"/>
  <c r="AG790" i="1" s="1"/>
  <c r="T113" i="1"/>
  <c r="S917" i="1"/>
  <c r="U955" i="1"/>
  <c r="V955" i="1" s="1"/>
  <c r="T1112" i="1"/>
  <c r="S1376" i="1"/>
  <c r="S931" i="1"/>
  <c r="S1674" i="1"/>
  <c r="AJ1965" i="1"/>
  <c r="AC1965" i="1"/>
  <c r="AC1955" i="1"/>
  <c r="AC1925" i="1"/>
  <c r="AC1769" i="1"/>
  <c r="AC1766" i="1"/>
  <c r="AB1717" i="1"/>
  <c r="T613" i="1"/>
  <c r="T584" i="1"/>
  <c r="AR1434" i="1"/>
  <c r="AS1434" i="1" s="1"/>
  <c r="S1917" i="1"/>
  <c r="X1917" i="1"/>
  <c r="U146" i="1"/>
  <c r="V146" i="1" s="1"/>
  <c r="U421" i="1"/>
  <c r="V421" i="1" s="1"/>
  <c r="S394" i="1"/>
  <c r="S729" i="1"/>
  <c r="S685" i="1"/>
  <c r="T1697" i="1"/>
  <c r="S1651" i="1"/>
  <c r="U1556" i="1"/>
  <c r="V1556" i="1" s="1"/>
  <c r="X1952" i="1"/>
  <c r="S1952" i="1"/>
  <c r="U1403" i="1"/>
  <c r="V1403" i="1" s="1"/>
  <c r="S162" i="1"/>
  <c r="T1786" i="1"/>
  <c r="AR113" i="1"/>
  <c r="AS113" i="1" s="1"/>
  <c r="S463" i="1"/>
  <c r="U958" i="1"/>
  <c r="V958" i="1" s="1"/>
  <c r="S911" i="1"/>
  <c r="S771" i="1"/>
  <c r="W364" i="1"/>
  <c r="X364" i="1" s="1"/>
  <c r="Y364" i="1" s="1"/>
  <c r="Z364" i="1" s="1"/>
  <c r="AA364" i="1" s="1"/>
  <c r="T1685" i="1"/>
  <c r="T1855" i="1"/>
  <c r="S1603" i="1"/>
  <c r="S1507" i="1"/>
  <c r="AR1423" i="1"/>
  <c r="AS1423" i="1" s="1"/>
  <c r="S542" i="1"/>
  <c r="AR1293" i="1"/>
  <c r="AS1293" i="1" s="1"/>
  <c r="S1161" i="1"/>
  <c r="S1064" i="1"/>
  <c r="S470" i="1"/>
  <c r="AR911" i="1"/>
  <c r="AS911" i="1" s="1"/>
  <c r="S1032" i="1"/>
  <c r="U1612" i="1"/>
  <c r="V1612" i="1" s="1"/>
  <c r="T1539" i="1"/>
  <c r="T1475" i="1"/>
  <c r="T508" i="1"/>
  <c r="T1098" i="1"/>
  <c r="T1018" i="1"/>
  <c r="S870" i="1"/>
  <c r="S1671" i="1"/>
  <c r="T1559" i="1"/>
  <c r="S1550" i="1"/>
  <c r="T1963" i="1"/>
  <c r="T1824" i="1"/>
  <c r="T1924" i="1"/>
  <c r="U499" i="1"/>
  <c r="V499" i="1" s="1"/>
  <c r="U1169" i="1"/>
  <c r="V1169" i="1" s="1"/>
  <c r="T1120" i="1"/>
  <c r="S1775" i="1"/>
  <c r="X1775" i="1"/>
  <c r="U1001" i="1"/>
  <c r="V1001" i="1" s="1"/>
  <c r="U846" i="1"/>
  <c r="V846" i="1" s="1"/>
  <c r="T810" i="1"/>
  <c r="U742" i="1"/>
  <c r="V742" i="1" s="1"/>
  <c r="U1668" i="1"/>
  <c r="V1668" i="1" s="1"/>
  <c r="U569" i="1"/>
  <c r="V569" i="1" s="1"/>
  <c r="T1455" i="1"/>
  <c r="U1823" i="1"/>
  <c r="V1823" i="1" s="1"/>
  <c r="AT1314" i="1"/>
  <c r="AU1314" i="1" s="1"/>
  <c r="AV1314" i="1" s="1"/>
  <c r="AW1314" i="1" s="1"/>
  <c r="S1239" i="1"/>
  <c r="X1921" i="1"/>
  <c r="S1921" i="1"/>
  <c r="AY1085" i="1"/>
  <c r="AZ1085" i="1" s="1"/>
  <c r="BA1085" i="1" s="1"/>
  <c r="BB1085" i="1" s="1"/>
  <c r="T82" i="1"/>
  <c r="U804" i="1"/>
  <c r="V804" i="1" s="1"/>
  <c r="T1106" i="1"/>
  <c r="U1587" i="1"/>
  <c r="V1587" i="1" s="1"/>
  <c r="Y1971" i="1"/>
  <c r="Z1971" i="1" s="1"/>
  <c r="AA1971" i="1" s="1"/>
  <c r="U205" i="1"/>
  <c r="V205" i="1" s="1"/>
  <c r="U1230" i="1"/>
  <c r="V1230" i="1" s="1"/>
  <c r="AR1101" i="1"/>
  <c r="AS1101" i="1" s="1"/>
  <c r="U1058" i="1"/>
  <c r="V1058" i="1" s="1"/>
  <c r="Y1764" i="1"/>
  <c r="Z1764" i="1" s="1"/>
  <c r="AA1764" i="1" s="1"/>
  <c r="U447" i="1"/>
  <c r="V447" i="1" s="1"/>
  <c r="U63" i="1"/>
  <c r="V63" i="1" s="1"/>
  <c r="T1735" i="1"/>
  <c r="U1624" i="1"/>
  <c r="V1624" i="1" s="1"/>
  <c r="U573" i="1"/>
  <c r="V573" i="1" s="1"/>
  <c r="T202" i="1"/>
  <c r="S192" i="1"/>
  <c r="S1275" i="1"/>
  <c r="U1160" i="1"/>
  <c r="V1160" i="1" s="1"/>
  <c r="S1162" i="1"/>
  <c r="S1094" i="1"/>
  <c r="U1026" i="1"/>
  <c r="V1026" i="1" s="1"/>
  <c r="S439" i="1"/>
  <c r="U899" i="1"/>
  <c r="V899" i="1" s="1"/>
  <c r="S401" i="1"/>
  <c r="T716" i="1"/>
  <c r="T1152" i="1"/>
  <c r="U1686" i="1"/>
  <c r="V1686" i="1" s="1"/>
  <c r="S610" i="1"/>
  <c r="S1520" i="1"/>
  <c r="U1336" i="1"/>
  <c r="V1336" i="1" s="1"/>
  <c r="AR1283" i="1"/>
  <c r="AS1283" i="1" s="1"/>
  <c r="Y1781" i="1"/>
  <c r="Z1781" i="1" s="1"/>
  <c r="AA1781" i="1" s="1"/>
  <c r="Y1743" i="1"/>
  <c r="Z1743" i="1" s="1"/>
  <c r="AA1743" i="1" s="1"/>
  <c r="AB1743" i="1" s="1"/>
  <c r="Y1876" i="1"/>
  <c r="Z1876" i="1" s="1"/>
  <c r="AA1876" i="1" s="1"/>
  <c r="T30" i="1"/>
  <c r="Y1711" i="1"/>
  <c r="Z1711" i="1" s="1"/>
  <c r="AA1711" i="1" s="1"/>
  <c r="AB1711" i="1" s="1"/>
  <c r="T1915" i="1"/>
  <c r="U296" i="1"/>
  <c r="V296" i="1" s="1"/>
  <c r="T564" i="1"/>
  <c r="U1821" i="1"/>
  <c r="X1923" i="1"/>
  <c r="S1923" i="1"/>
  <c r="T1077" i="1"/>
  <c r="T110" i="1"/>
  <c r="U751" i="1"/>
  <c r="V751" i="1" s="1"/>
  <c r="S17" i="1"/>
  <c r="S786" i="1"/>
  <c r="S330" i="1"/>
  <c r="S1858" i="1"/>
  <c r="X1858" i="1"/>
  <c r="S1546" i="1"/>
  <c r="T1970" i="1"/>
  <c r="S565" i="1"/>
  <c r="S1386" i="1"/>
  <c r="S538" i="1"/>
  <c r="S513" i="1"/>
  <c r="S1205" i="1"/>
  <c r="S51" i="1"/>
  <c r="S738" i="1"/>
  <c r="T1861" i="1"/>
  <c r="T255" i="1"/>
  <c r="Y1954" i="1"/>
  <c r="Z1954" i="1" s="1"/>
  <c r="AA1954" i="1" s="1"/>
  <c r="T1528" i="1"/>
  <c r="X1968" i="1"/>
  <c r="S1968" i="1"/>
  <c r="S1342" i="1"/>
  <c r="U506" i="1"/>
  <c r="V506" i="1" s="1"/>
  <c r="S493" i="1"/>
  <c r="S81" i="1"/>
  <c r="U398" i="1"/>
  <c r="V398" i="1" s="1"/>
  <c r="S1643" i="1"/>
  <c r="T408" i="1"/>
  <c r="U247" i="1"/>
  <c r="V247" i="1" s="1"/>
  <c r="S249" i="1"/>
  <c r="S229" i="1"/>
  <c r="U1257" i="1"/>
  <c r="V1257" i="1" s="1"/>
  <c r="T153" i="1"/>
  <c r="U1044" i="1"/>
  <c r="V1044" i="1" s="1"/>
  <c r="AR1028" i="1"/>
  <c r="AS1028" i="1" s="1"/>
  <c r="U1762" i="1"/>
  <c r="V1762" i="1" s="1"/>
  <c r="T1734" i="1"/>
  <c r="T765" i="1"/>
  <c r="U634" i="1"/>
  <c r="V634" i="1" s="1"/>
  <c r="S1826" i="1"/>
  <c r="X1826" i="1"/>
  <c r="T458" i="1"/>
  <c r="U1716" i="1"/>
  <c r="V1716" i="1" s="1"/>
  <c r="AC1827" i="1"/>
  <c r="AC1819" i="1"/>
  <c r="AC1936" i="1"/>
  <c r="AC1804" i="1"/>
  <c r="AJ1931" i="1"/>
  <c r="AC1931" i="1"/>
  <c r="AC1802" i="1"/>
  <c r="AC1927" i="1"/>
  <c r="AJ1927" i="1"/>
  <c r="AC1784" i="1"/>
  <c r="AC1897" i="1"/>
  <c r="AJ1897" i="1"/>
  <c r="AC1880" i="1"/>
  <c r="AJ1880" i="1"/>
  <c r="AJ1875" i="1"/>
  <c r="AC1875" i="1"/>
  <c r="U1667" i="1"/>
  <c r="V1667" i="1" s="1"/>
  <c r="T313" i="1"/>
  <c r="T563" i="1"/>
  <c r="AT1417" i="1"/>
  <c r="AU1417" i="1" s="1"/>
  <c r="AV1417" i="1" s="1"/>
  <c r="AW1417" i="1" s="1"/>
  <c r="U1808" i="1"/>
  <c r="V1808" i="1" s="1"/>
  <c r="AT1295" i="1"/>
  <c r="AU1295" i="1" s="1"/>
  <c r="AV1295" i="1" s="1"/>
  <c r="AW1295" i="1" s="1"/>
  <c r="T1208" i="1"/>
  <c r="U1130" i="1"/>
  <c r="V1130" i="1" s="1"/>
  <c r="U1007" i="1"/>
  <c r="V1007" i="1" s="1"/>
  <c r="AT1675" i="1"/>
  <c r="AU1675" i="1" s="1"/>
  <c r="AV1675" i="1" s="1"/>
  <c r="AW1675" i="1" s="1"/>
  <c r="T588" i="1"/>
  <c r="U254" i="1"/>
  <c r="V254" i="1" s="1"/>
  <c r="W1206" i="1"/>
  <c r="X1206" i="1" s="1"/>
  <c r="Y1206" i="1" s="1"/>
  <c r="Z1206" i="1" s="1"/>
  <c r="AA1206" i="1" s="1"/>
  <c r="Y1786" i="1"/>
  <c r="Z1786" i="1" s="1"/>
  <c r="AA1786" i="1" s="1"/>
  <c r="AB1786" i="1" s="1"/>
  <c r="T413" i="1"/>
  <c r="S654" i="1"/>
  <c r="T1331" i="1"/>
  <c r="U1396" i="1"/>
  <c r="V1396" i="1" s="1"/>
  <c r="U1108" i="1"/>
  <c r="V1108" i="1" s="1"/>
  <c r="AT736" i="1"/>
  <c r="AU736" i="1" s="1"/>
  <c r="AV736" i="1" s="1"/>
  <c r="AW736" i="1" s="1"/>
  <c r="AX736" i="1" s="1"/>
  <c r="AY736" i="1" s="1"/>
  <c r="AZ736" i="1" s="1"/>
  <c r="U312" i="1"/>
  <c r="V312" i="1" s="1"/>
  <c r="U1483" i="1"/>
  <c r="V1483" i="1" s="1"/>
  <c r="AE1810" i="1"/>
  <c r="AF1810" i="1" s="1"/>
  <c r="AG1810" i="1" s="1"/>
  <c r="U178" i="1"/>
  <c r="V178" i="1" s="1"/>
  <c r="AT1077" i="1"/>
  <c r="AU1077" i="1" s="1"/>
  <c r="AV1077" i="1" s="1"/>
  <c r="AW1077" i="1" s="1"/>
  <c r="U908" i="1"/>
  <c r="V908" i="1" s="1"/>
  <c r="U950" i="1"/>
  <c r="V950" i="1" s="1"/>
  <c r="U826" i="1"/>
  <c r="V826" i="1" s="1"/>
  <c r="T759" i="1"/>
  <c r="S697" i="1"/>
  <c r="S1693" i="1"/>
  <c r="Y1963" i="1"/>
  <c r="Z1963" i="1" s="1"/>
  <c r="AA1963" i="1" s="1"/>
  <c r="U204" i="1"/>
  <c r="V204" i="1" s="1"/>
  <c r="Y1924" i="1"/>
  <c r="Z1924" i="1" s="1"/>
  <c r="AA1924" i="1" s="1"/>
  <c r="U1467" i="1"/>
  <c r="V1467" i="1" s="1"/>
  <c r="U310" i="1"/>
  <c r="V310" i="1" s="1"/>
  <c r="T291" i="1"/>
  <c r="W1508" i="1"/>
  <c r="X1508" i="1" s="1"/>
  <c r="Y1508" i="1" s="1"/>
  <c r="Z1508" i="1" s="1"/>
  <c r="AA1508" i="1" s="1"/>
  <c r="U590" i="1"/>
  <c r="V590" i="1" s="1"/>
  <c r="U1393" i="1"/>
  <c r="V1393" i="1" s="1"/>
  <c r="U1307" i="1"/>
  <c r="V1307" i="1" s="1"/>
  <c r="U138" i="1"/>
  <c r="V138" i="1" s="1"/>
  <c r="S1747" i="1"/>
  <c r="X1747" i="1"/>
  <c r="U633" i="1"/>
  <c r="V633" i="1" s="1"/>
  <c r="U1649" i="1"/>
  <c r="V1649" i="1" s="1"/>
  <c r="T1971" i="1"/>
  <c r="T1299" i="1"/>
  <c r="T1764" i="1"/>
  <c r="Y1735" i="1"/>
  <c r="Z1735" i="1" s="1"/>
  <c r="AA1735" i="1" s="1"/>
  <c r="AB1735" i="1" s="1"/>
  <c r="T368" i="1"/>
  <c r="U1960" i="1"/>
  <c r="U882" i="1"/>
  <c r="V882" i="1" s="1"/>
  <c r="U1481" i="1"/>
  <c r="V1481" i="1" s="1"/>
  <c r="T1833" i="1"/>
  <c r="T1080" i="1"/>
  <c r="U983" i="1"/>
  <c r="V983" i="1" s="1"/>
  <c r="U403" i="1"/>
  <c r="V403" i="1" s="1"/>
  <c r="S672" i="1"/>
  <c r="AT1538" i="1"/>
  <c r="AU1538" i="1" s="1"/>
  <c r="AV1538" i="1" s="1"/>
  <c r="AW1538" i="1" s="1"/>
  <c r="U609" i="1"/>
  <c r="V609" i="1" s="1"/>
  <c r="T219" i="1"/>
  <c r="S1375" i="1"/>
  <c r="T1781" i="1"/>
  <c r="S1057" i="1"/>
  <c r="U95" i="1"/>
  <c r="V95" i="1" s="1"/>
  <c r="T1743" i="1"/>
  <c r="T1876" i="1"/>
  <c r="S379" i="1"/>
  <c r="T1711" i="1"/>
  <c r="Y1915" i="1"/>
  <c r="Z1915" i="1" s="1"/>
  <c r="AA1915" i="1" s="1"/>
  <c r="U293" i="1"/>
  <c r="V293" i="1" s="1"/>
  <c r="S1283" i="1"/>
  <c r="U889" i="1"/>
  <c r="V889" i="1" s="1"/>
  <c r="AR833" i="1"/>
  <c r="AS833" i="1" s="1"/>
  <c r="U1996" i="1"/>
  <c r="T1555" i="1"/>
  <c r="Y1970" i="1"/>
  <c r="Z1970" i="1" s="1"/>
  <c r="AA1970" i="1" s="1"/>
  <c r="T490" i="1"/>
  <c r="U491" i="1"/>
  <c r="V491" i="1" s="1"/>
  <c r="U1034" i="1"/>
  <c r="V1034" i="1" s="1"/>
  <c r="T70" i="1"/>
  <c r="T823" i="1"/>
  <c r="S388" i="1"/>
  <c r="Y1861" i="1"/>
  <c r="Z1861" i="1" s="1"/>
  <c r="AA1861" i="1" s="1"/>
  <c r="S1606" i="1"/>
  <c r="U1563" i="1"/>
  <c r="V1563" i="1" s="1"/>
  <c r="T1954" i="1"/>
  <c r="U550" i="1"/>
  <c r="V550" i="1" s="1"/>
  <c r="U1387" i="1"/>
  <c r="V1387" i="1" s="1"/>
  <c r="W1270" i="1"/>
  <c r="X1270" i="1" s="1"/>
  <c r="Y1270" i="1" s="1"/>
  <c r="Z1270" i="1" s="1"/>
  <c r="AA1270" i="1" s="1"/>
  <c r="U185" i="1"/>
  <c r="V185" i="1" s="1"/>
  <c r="T1229" i="1"/>
  <c r="AT1148" i="1"/>
  <c r="AU1148" i="1" s="1"/>
  <c r="AV1148" i="1" s="1"/>
  <c r="AW1148" i="1" s="1"/>
  <c r="U128" i="1"/>
  <c r="V128" i="1" s="1"/>
  <c r="T468" i="1"/>
  <c r="U1004" i="1"/>
  <c r="V1004" i="1" s="1"/>
  <c r="U1744" i="1"/>
  <c r="V1744" i="1" s="1"/>
  <c r="T891" i="1"/>
  <c r="U1726" i="1"/>
  <c r="V1726" i="1" s="1"/>
  <c r="T714" i="1"/>
  <c r="W1641" i="1"/>
  <c r="X1641" i="1" s="1"/>
  <c r="Y1641" i="1" s="1"/>
  <c r="Z1641" i="1" s="1"/>
  <c r="AA1641" i="1" s="1"/>
  <c r="T1689" i="1"/>
  <c r="U237" i="1"/>
  <c r="V237" i="1" s="1"/>
  <c r="AT1355" i="1"/>
  <c r="AU1355" i="1" s="1"/>
  <c r="AV1355" i="1" s="1"/>
  <c r="AW1355" i="1" s="1"/>
  <c r="T1015" i="1"/>
  <c r="AT923" i="1"/>
  <c r="AU923" i="1" s="1"/>
  <c r="AV923" i="1" s="1"/>
  <c r="AW923" i="1" s="1"/>
  <c r="AX923" i="1" s="1"/>
  <c r="AY923" i="1" s="1"/>
  <c r="AZ923" i="1" s="1"/>
  <c r="BA923" i="1" s="1"/>
  <c r="BB923" i="1" s="1"/>
  <c r="T772" i="1"/>
  <c r="U1472" i="1"/>
  <c r="V1472" i="1" s="1"/>
  <c r="U571" i="1"/>
  <c r="V571" i="1" s="1"/>
  <c r="U1231" i="1"/>
  <c r="V1231" i="1" s="1"/>
  <c r="U433" i="1"/>
  <c r="V433" i="1" s="1"/>
  <c r="Y1734" i="1"/>
  <c r="Z1734" i="1" s="1"/>
  <c r="AA1734" i="1" s="1"/>
  <c r="T832" i="1"/>
  <c r="T344" i="1"/>
  <c r="Y1997" i="1"/>
  <c r="Z1997" i="1" s="1"/>
  <c r="AA1997" i="1" s="1"/>
  <c r="S321" i="1"/>
  <c r="S1566" i="1"/>
  <c r="U251" i="1"/>
  <c r="V251" i="1" s="1"/>
  <c r="S239" i="1"/>
  <c r="T140" i="1"/>
  <c r="T428" i="1"/>
  <c r="T55" i="1"/>
  <c r="T769" i="1"/>
  <c r="AK1851" i="1"/>
  <c r="AJ1983" i="1"/>
  <c r="AC1983" i="1"/>
  <c r="U1129" i="1"/>
  <c r="V1129" i="1" s="1"/>
  <c r="U1604" i="1"/>
  <c r="V1604" i="1" s="1"/>
  <c r="U1577" i="1"/>
  <c r="V1577" i="1" s="1"/>
  <c r="U1234" i="1"/>
  <c r="V1234" i="1" s="1"/>
  <c r="AR1012" i="1"/>
  <c r="AS1012" i="1" s="1"/>
  <c r="S599" i="1"/>
  <c r="U1682" i="1"/>
  <c r="V1682" i="1" s="1"/>
  <c r="Y1884" i="1"/>
  <c r="Z1884" i="1" s="1"/>
  <c r="AA1884" i="1" s="1"/>
  <c r="T1238" i="1"/>
  <c r="U1678" i="1"/>
  <c r="V1678" i="1" s="1"/>
  <c r="AT1416" i="1"/>
  <c r="AU1416" i="1" s="1"/>
  <c r="AV1416" i="1" s="1"/>
  <c r="AW1416" i="1" s="1"/>
  <c r="T1264" i="1"/>
  <c r="T487" i="1"/>
  <c r="T1038" i="1"/>
  <c r="AC1967" i="1"/>
  <c r="AC1990" i="1"/>
  <c r="AC1982" i="1"/>
  <c r="AJ1982" i="1"/>
  <c r="AB1839" i="1"/>
  <c r="AC1963" i="1"/>
  <c r="AJ1963" i="1"/>
  <c r="AC1961" i="1"/>
  <c r="AJ1961" i="1"/>
  <c r="AC1823" i="1"/>
  <c r="AC1821" i="1"/>
  <c r="AJ1940" i="1"/>
  <c r="AC1940" i="1"/>
  <c r="AC1924" i="1"/>
  <c r="AJ1924" i="1"/>
  <c r="AC1919" i="1"/>
  <c r="AJ1919" i="1"/>
  <c r="AC1908" i="1"/>
  <c r="AJ1908" i="1"/>
  <c r="AC1906" i="1"/>
  <c r="AJ1906" i="1"/>
  <c r="AC1888" i="1"/>
  <c r="AJ1888" i="1"/>
  <c r="AC1729" i="1"/>
  <c r="AC1726" i="1"/>
  <c r="AC1867" i="1"/>
  <c r="U1564" i="1"/>
  <c r="V1564" i="1" s="1"/>
  <c r="S603" i="1"/>
  <c r="T1330" i="1"/>
  <c r="S1784" i="1"/>
  <c r="X1784" i="1"/>
  <c r="U1011" i="1"/>
  <c r="V1011" i="1" s="1"/>
  <c r="T390" i="1"/>
  <c r="T597" i="1"/>
  <c r="AR295" i="1"/>
  <c r="AS295" i="1" s="1"/>
  <c r="T1413" i="1"/>
  <c r="S1365" i="1"/>
  <c r="AX1301" i="1"/>
  <c r="T494" i="1"/>
  <c r="T1172" i="1"/>
  <c r="U1053" i="1"/>
  <c r="V1053" i="1" s="1"/>
  <c r="T1778" i="1"/>
  <c r="U424" i="1"/>
  <c r="V424" i="1" s="1"/>
  <c r="S397" i="1"/>
  <c r="S747" i="1"/>
  <c r="S341" i="1"/>
  <c r="T289" i="1"/>
  <c r="U1454" i="1"/>
  <c r="V1454" i="1" s="1"/>
  <c r="S250" i="1"/>
  <c r="T1185" i="1"/>
  <c r="S482" i="1"/>
  <c r="S1073" i="1"/>
  <c r="S977" i="1"/>
  <c r="AX906" i="1"/>
  <c r="U690" i="1"/>
  <c r="V690" i="1" s="1"/>
  <c r="T453" i="1"/>
  <c r="AY1683" i="1"/>
  <c r="AZ1683" i="1" s="1"/>
  <c r="BA1683" i="1" s="1"/>
  <c r="BB1683" i="1" s="1"/>
  <c r="T1407" i="1"/>
  <c r="AT1398" i="1"/>
  <c r="AU1398" i="1" s="1"/>
  <c r="AV1398" i="1" s="1"/>
  <c r="AW1398" i="1" s="1"/>
  <c r="T1182" i="1"/>
  <c r="Y1897" i="1"/>
  <c r="Z1897" i="1" s="1"/>
  <c r="AA1897" i="1" s="1"/>
  <c r="Y1893" i="1"/>
  <c r="Z1893" i="1" s="1"/>
  <c r="AA1893" i="1" s="1"/>
  <c r="AR1056" i="1"/>
  <c r="AS1056" i="1" s="1"/>
  <c r="T435" i="1"/>
  <c r="U878" i="1"/>
  <c r="V878" i="1" s="1"/>
  <c r="AB763" i="1"/>
  <c r="AC763" i="1" s="1"/>
  <c r="AD763" i="1" s="1"/>
  <c r="T700" i="1"/>
  <c r="S1589" i="1"/>
  <c r="Y1922" i="1"/>
  <c r="Z1922" i="1" s="1"/>
  <c r="AA1922" i="1" s="1"/>
  <c r="S1417" i="1"/>
  <c r="AT1361" i="1"/>
  <c r="AU1361" i="1" s="1"/>
  <c r="AV1361" i="1" s="1"/>
  <c r="AW1361" i="1" s="1"/>
  <c r="U511" i="1"/>
  <c r="V511" i="1" s="1"/>
  <c r="T130" i="1"/>
  <c r="AR819" i="1"/>
  <c r="AS819" i="1" s="1"/>
  <c r="Y1834" i="1"/>
  <c r="Z1834" i="1" s="1"/>
  <c r="AA1834" i="1" s="1"/>
  <c r="AB1834" i="1" s="1"/>
  <c r="AC1834" i="1" s="1"/>
  <c r="AD1834" i="1" s="1"/>
  <c r="AE1834" i="1" s="1"/>
  <c r="AF1834" i="1" s="1"/>
  <c r="AG1834" i="1" s="1"/>
  <c r="AH1834" i="1" s="1"/>
  <c r="AI1834" i="1" s="1"/>
  <c r="AJ1834" i="1" s="1"/>
  <c r="U1409" i="1"/>
  <c r="V1409" i="1" s="1"/>
  <c r="S1252" i="1"/>
  <c r="X1904" i="1"/>
  <c r="S1904" i="1"/>
  <c r="S1126" i="1"/>
  <c r="T1040" i="1"/>
  <c r="T448" i="1"/>
  <c r="S960" i="1"/>
  <c r="S265" i="1"/>
  <c r="AR1405" i="1"/>
  <c r="AS1405" i="1" s="1"/>
  <c r="AR1240" i="1"/>
  <c r="AS1240" i="1" s="1"/>
  <c r="X1908" i="1"/>
  <c r="S1908" i="1"/>
  <c r="T1882" i="1"/>
  <c r="T785" i="1"/>
  <c r="X1843" i="1"/>
  <c r="S1843" i="1"/>
  <c r="T1433" i="1"/>
  <c r="U1351" i="1"/>
  <c r="V1351" i="1" s="1"/>
  <c r="AT1352" i="1"/>
  <c r="AU1352" i="1" s="1"/>
  <c r="AV1352" i="1" s="1"/>
  <c r="AW1352" i="1" s="1"/>
  <c r="AX1352" i="1" s="1"/>
  <c r="AY1352" i="1" s="1"/>
  <c r="AZ1352" i="1" s="1"/>
  <c r="BA1352" i="1" s="1"/>
  <c r="BB1352" i="1" s="1"/>
  <c r="T1271" i="1"/>
  <c r="S1131" i="1"/>
  <c r="U101" i="1"/>
  <c r="V101" i="1" s="1"/>
  <c r="X1758" i="1"/>
  <c r="S1758" i="1"/>
  <c r="U928" i="1"/>
  <c r="V928" i="1" s="1"/>
  <c r="Y1739" i="1"/>
  <c r="Z1739" i="1" s="1"/>
  <c r="AA1739" i="1" s="1"/>
  <c r="AB1739" i="1" s="1"/>
  <c r="S1736" i="1"/>
  <c r="X1736" i="1"/>
  <c r="S814" i="1"/>
  <c r="T305" i="1"/>
  <c r="T1569" i="1"/>
  <c r="AR1505" i="1"/>
  <c r="AS1505" i="1" s="1"/>
  <c r="U260" i="1"/>
  <c r="V260" i="1" s="1"/>
  <c r="U233" i="1"/>
  <c r="V233" i="1" s="1"/>
  <c r="AT1305" i="1"/>
  <c r="AU1305" i="1" s="1"/>
  <c r="AV1305" i="1" s="1"/>
  <c r="AW1305" i="1" s="1"/>
  <c r="S1290" i="1"/>
  <c r="U168" i="1"/>
  <c r="V168" i="1" s="1"/>
  <c r="S1029" i="1"/>
  <c r="T827" i="1"/>
  <c r="T1615" i="1"/>
  <c r="AR1503" i="1"/>
  <c r="AS1503" i="1" s="1"/>
  <c r="T1227" i="1"/>
  <c r="T462" i="1"/>
  <c r="S96" i="1"/>
  <c r="T396" i="1"/>
  <c r="S799" i="1"/>
  <c r="S4" i="1"/>
  <c r="T284" i="1"/>
  <c r="AR1395" i="1"/>
  <c r="AS1395" i="1" s="1"/>
  <c r="S240" i="1"/>
  <c r="U1312" i="1"/>
  <c r="V1312" i="1" s="1"/>
  <c r="S1180" i="1"/>
  <c r="AR142" i="1"/>
  <c r="AS142" i="1" s="1"/>
  <c r="U1072" i="1"/>
  <c r="V1072" i="1" s="1"/>
  <c r="U444" i="1"/>
  <c r="V444" i="1" s="1"/>
  <c r="U410" i="1"/>
  <c r="V410" i="1" s="1"/>
  <c r="S865" i="1"/>
  <c r="AR832" i="1"/>
  <c r="AS832" i="1" s="1"/>
  <c r="S719" i="1"/>
  <c r="T328" i="1"/>
  <c r="U1266" i="1"/>
  <c r="V1266" i="1" s="1"/>
  <c r="T87" i="1"/>
  <c r="U1544" i="1"/>
  <c r="V1544" i="1" s="1"/>
  <c r="AB1499" i="1"/>
  <c r="AC1499" i="1" s="1"/>
  <c r="AD1499" i="1" s="1"/>
  <c r="S226" i="1"/>
  <c r="T181" i="1"/>
  <c r="T1193" i="1"/>
  <c r="T150" i="1"/>
  <c r="S1041" i="1"/>
  <c r="U437" i="1"/>
  <c r="V437" i="1" s="1"/>
  <c r="U62" i="1"/>
  <c r="V62" i="1" s="1"/>
  <c r="Y1709" i="1"/>
  <c r="Z1709" i="1" s="1"/>
  <c r="AA1709" i="1" s="1"/>
  <c r="AB1709" i="1" s="1"/>
  <c r="AC1709" i="1" s="1"/>
  <c r="AD1709" i="1" s="1"/>
  <c r="AE1709" i="1" s="1"/>
  <c r="AF1709" i="1" s="1"/>
  <c r="AG1709" i="1" s="1"/>
  <c r="S223" i="1"/>
  <c r="T1521" i="1"/>
  <c r="Y1957" i="1"/>
  <c r="Z1957" i="1" s="1"/>
  <c r="AA1957" i="1" s="1"/>
  <c r="T1815" i="1"/>
  <c r="Y1787" i="1"/>
  <c r="Z1787" i="1" s="1"/>
  <c r="AA1787" i="1" s="1"/>
  <c r="AB1787" i="1" s="1"/>
  <c r="T449" i="1"/>
  <c r="U921" i="1"/>
  <c r="V921" i="1" s="1"/>
  <c r="T414" i="1"/>
  <c r="AT823" i="1"/>
  <c r="AU823" i="1" s="1"/>
  <c r="AV823" i="1" s="1"/>
  <c r="AW823" i="1" s="1"/>
  <c r="U373" i="1"/>
  <c r="V373" i="1" s="1"/>
  <c r="T1997" i="1"/>
  <c r="U320" i="1"/>
  <c r="V320" i="1" s="1"/>
  <c r="AJ1980" i="1"/>
  <c r="AC1980" i="1"/>
  <c r="T1535" i="1"/>
  <c r="S1491" i="1"/>
  <c r="S1498" i="1"/>
  <c r="T888" i="1"/>
  <c r="S1103" i="1"/>
  <c r="X1900" i="1"/>
  <c r="S1900" i="1"/>
  <c r="T160" i="1"/>
  <c r="U1267" i="1"/>
  <c r="V1267" i="1" s="1"/>
  <c r="T1657" i="1"/>
  <c r="X1755" i="1"/>
  <c r="S1755" i="1"/>
  <c r="AC1946" i="1"/>
  <c r="AJ1946" i="1"/>
  <c r="AC2001" i="1"/>
  <c r="AJ2001" i="1"/>
  <c r="AJ1988" i="1"/>
  <c r="AC1988" i="1"/>
  <c r="AJ1981" i="1"/>
  <c r="AC1981" i="1"/>
  <c r="AC1970" i="1"/>
  <c r="AJ1970" i="1"/>
  <c r="AC1896" i="1"/>
  <c r="AC1870" i="1"/>
  <c r="AC1724" i="1"/>
  <c r="AC1868" i="1"/>
  <c r="AJ1868" i="1"/>
  <c r="T298" i="1"/>
  <c r="S271" i="1"/>
  <c r="S1419" i="1"/>
  <c r="AY1467" i="1"/>
  <c r="AZ1467" i="1" s="1"/>
  <c r="BA1467" i="1" s="1"/>
  <c r="BB1467" i="1" s="1"/>
  <c r="S1379" i="1"/>
  <c r="T1213" i="1"/>
  <c r="U1911" i="1"/>
  <c r="U1055" i="1"/>
  <c r="V1055" i="1" s="1"/>
  <c r="S73" i="1"/>
  <c r="W807" i="1"/>
  <c r="X807" i="1" s="1"/>
  <c r="Y807" i="1" s="1"/>
  <c r="Z807" i="1" s="1"/>
  <c r="AA807" i="1" s="1"/>
  <c r="T372" i="1"/>
  <c r="T645" i="1"/>
  <c r="T1658" i="1"/>
  <c r="U1648" i="1"/>
  <c r="V1648" i="1" s="1"/>
  <c r="U1614" i="1"/>
  <c r="V1614" i="1" s="1"/>
  <c r="Y1778" i="1"/>
  <c r="Z1778" i="1" s="1"/>
  <c r="AA1778" i="1" s="1"/>
  <c r="T94" i="1"/>
  <c r="U1738" i="1"/>
  <c r="U363" i="1"/>
  <c r="V363" i="1" s="1"/>
  <c r="T245" i="1"/>
  <c r="S1939" i="1"/>
  <c r="X1939" i="1"/>
  <c r="AR1296" i="1"/>
  <c r="AS1296" i="1" s="1"/>
  <c r="U1194" i="1"/>
  <c r="V1194" i="1" s="1"/>
  <c r="U486" i="1"/>
  <c r="V486" i="1" s="1"/>
  <c r="T734" i="1"/>
  <c r="AT1677" i="1"/>
  <c r="AU1677" i="1" s="1"/>
  <c r="AV1677" i="1" s="1"/>
  <c r="AW1677" i="1" s="1"/>
  <c r="T1636" i="1"/>
  <c r="U1500" i="1"/>
  <c r="V1500" i="1" s="1"/>
  <c r="U1969" i="1"/>
  <c r="U1811" i="1"/>
  <c r="U1294" i="1"/>
  <c r="V1294" i="1" s="1"/>
  <c r="U1210" i="1"/>
  <c r="V1210" i="1" s="1"/>
  <c r="T1897" i="1"/>
  <c r="T1893" i="1"/>
  <c r="U93" i="1"/>
  <c r="V93" i="1" s="1"/>
  <c r="T1922" i="1"/>
  <c r="U1670" i="1"/>
  <c r="V1670" i="1" s="1"/>
  <c r="AT1577" i="1"/>
  <c r="AU1577" i="1" s="1"/>
  <c r="AV1577" i="1" s="1"/>
  <c r="AW1577" i="1" s="1"/>
  <c r="T1240" i="1"/>
  <c r="AT1154" i="1"/>
  <c r="AU1154" i="1" s="1"/>
  <c r="AV1154" i="1" s="1"/>
  <c r="AW1154" i="1" s="1"/>
  <c r="AX1154" i="1" s="1"/>
  <c r="AY1154" i="1" s="1"/>
  <c r="AZ1154" i="1" s="1"/>
  <c r="BA1154" i="1" s="1"/>
  <c r="BB1154" i="1" s="1"/>
  <c r="U90" i="1"/>
  <c r="V90" i="1" s="1"/>
  <c r="AT876" i="1"/>
  <c r="AU876" i="1" s="1"/>
  <c r="AV876" i="1" s="1"/>
  <c r="AW876" i="1" s="1"/>
  <c r="T623" i="1"/>
  <c r="U1588" i="1"/>
  <c r="V1588" i="1" s="1"/>
  <c r="U1453" i="1"/>
  <c r="V1453" i="1" s="1"/>
  <c r="T1834" i="1"/>
  <c r="S1430" i="1"/>
  <c r="T1423" i="1"/>
  <c r="U534" i="1"/>
  <c r="V534" i="1" s="1"/>
  <c r="AE1809" i="1"/>
  <c r="AF1809" i="1" s="1"/>
  <c r="AG1809" i="1" s="1"/>
  <c r="T512" i="1"/>
  <c r="AR1287" i="1"/>
  <c r="AS1287" i="1" s="1"/>
  <c r="U1713" i="1"/>
  <c r="S1653" i="1"/>
  <c r="AT981" i="1"/>
  <c r="AU981" i="1" s="1"/>
  <c r="AV981" i="1" s="1"/>
  <c r="AW981" i="1" s="1"/>
  <c r="AT1402" i="1"/>
  <c r="AU1402" i="1" s="1"/>
  <c r="AV1402" i="1" s="1"/>
  <c r="AW1402" i="1" s="1"/>
  <c r="T119" i="1"/>
  <c r="AT1069" i="1"/>
  <c r="AU1069" i="1" s="1"/>
  <c r="AV1069" i="1" s="1"/>
  <c r="AW1069" i="1" s="1"/>
  <c r="AX1069" i="1" s="1"/>
  <c r="AY1069" i="1" s="1"/>
  <c r="AZ1069" i="1" s="1"/>
  <c r="S998" i="1"/>
  <c r="T953" i="1"/>
  <c r="Y1882" i="1"/>
  <c r="Z1882" i="1" s="1"/>
  <c r="AA1882" i="1" s="1"/>
  <c r="U866" i="1"/>
  <c r="V866" i="1" s="1"/>
  <c r="U644" i="1"/>
  <c r="V644" i="1" s="1"/>
  <c r="U1663" i="1"/>
  <c r="V1663" i="1" s="1"/>
  <c r="AY1587" i="1"/>
  <c r="AZ1587" i="1" s="1"/>
  <c r="BA1587" i="1" s="1"/>
  <c r="BB1587" i="1" s="1"/>
  <c r="BC1587" i="1" s="1"/>
  <c r="BD1587" i="1" s="1"/>
  <c r="AT1394" i="1"/>
  <c r="AU1394" i="1" s="1"/>
  <c r="AV1394" i="1" s="1"/>
  <c r="AW1394" i="1" s="1"/>
  <c r="U518" i="1"/>
  <c r="V518" i="1" s="1"/>
  <c r="S1914" i="1"/>
  <c r="X1914" i="1"/>
  <c r="T1739" i="1"/>
  <c r="S1068" i="1"/>
  <c r="U1694" i="1"/>
  <c r="V1694" i="1" s="1"/>
  <c r="U1335" i="1"/>
  <c r="V1335" i="1" s="1"/>
  <c r="U481" i="1"/>
  <c r="V481" i="1" s="1"/>
  <c r="T100" i="1"/>
  <c r="W961" i="1"/>
  <c r="X961" i="1" s="1"/>
  <c r="Y961" i="1" s="1"/>
  <c r="Z961" i="1" s="1"/>
  <c r="AA961" i="1" s="1"/>
  <c r="U892" i="1"/>
  <c r="V892" i="1" s="1"/>
  <c r="AT722" i="1"/>
  <c r="AU722" i="1" s="1"/>
  <c r="AV722" i="1" s="1"/>
  <c r="AW722" i="1" s="1"/>
  <c r="S656" i="1"/>
  <c r="S1028" i="1"/>
  <c r="S318" i="1"/>
  <c r="U279" i="1"/>
  <c r="V279" i="1" s="1"/>
  <c r="U1951" i="1"/>
  <c r="T1415" i="1"/>
  <c r="U1339" i="1"/>
  <c r="V1339" i="1" s="1"/>
  <c r="U1304" i="1"/>
  <c r="V1304" i="1" s="1"/>
  <c r="T1269" i="1"/>
  <c r="S1912" i="1"/>
  <c r="X1912" i="1"/>
  <c r="T132" i="1"/>
  <c r="AT1058" i="1"/>
  <c r="AU1058" i="1" s="1"/>
  <c r="AV1058" i="1" s="1"/>
  <c r="AW1058" i="1" s="1"/>
  <c r="U927" i="1"/>
  <c r="V927" i="1" s="1"/>
  <c r="T883" i="1"/>
  <c r="T378" i="1"/>
  <c r="T693" i="1"/>
  <c r="U375" i="1"/>
  <c r="V375" i="1" s="1"/>
  <c r="U1852" i="1"/>
  <c r="V1852" i="1" s="1"/>
  <c r="T1628" i="1"/>
  <c r="T1473" i="1"/>
  <c r="U1798" i="1"/>
  <c r="U1017" i="1"/>
  <c r="V1017" i="1" s="1"/>
  <c r="W764" i="1"/>
  <c r="X764" i="1" s="1"/>
  <c r="Y764" i="1" s="1"/>
  <c r="Z764" i="1" s="1"/>
  <c r="AA764" i="1" s="1"/>
  <c r="U641" i="1"/>
  <c r="V641" i="1" s="1"/>
  <c r="T739" i="1"/>
  <c r="AT1544" i="1"/>
  <c r="AU1544" i="1" s="1"/>
  <c r="AV1544" i="1" s="1"/>
  <c r="AW1544" i="1" s="1"/>
  <c r="AX1544" i="1" s="1"/>
  <c r="AY1544" i="1" s="1"/>
  <c r="AZ1544" i="1" s="1"/>
  <c r="BA1544" i="1" s="1"/>
  <c r="BB1544" i="1" s="1"/>
  <c r="U1548" i="1"/>
  <c r="V1548" i="1" s="1"/>
  <c r="S1841" i="1"/>
  <c r="X1841" i="1"/>
  <c r="S1796" i="1"/>
  <c r="X1796" i="1"/>
  <c r="U1165" i="1"/>
  <c r="V1165" i="1" s="1"/>
  <c r="U120" i="1"/>
  <c r="V120" i="1" s="1"/>
  <c r="T873" i="1"/>
  <c r="T27" i="1"/>
  <c r="U705" i="1"/>
  <c r="V705" i="1" s="1"/>
  <c r="U275" i="1"/>
  <c r="V275" i="1" s="1"/>
  <c r="S684" i="1"/>
  <c r="U1706" i="1"/>
  <c r="V1706" i="1" s="1"/>
  <c r="U283" i="1"/>
  <c r="V283" i="1" s="1"/>
  <c r="U566" i="1"/>
  <c r="V566" i="1" s="1"/>
  <c r="T1306" i="1"/>
  <c r="S813" i="1"/>
  <c r="T1709" i="1"/>
  <c r="U1623" i="1"/>
  <c r="V1623" i="1" s="1"/>
  <c r="T1957" i="1"/>
  <c r="U1424" i="1"/>
  <c r="V1424" i="1" s="1"/>
  <c r="T549" i="1"/>
  <c r="Y1815" i="1"/>
  <c r="Z1815" i="1" s="1"/>
  <c r="AA1815" i="1" s="1"/>
  <c r="U1232" i="1"/>
  <c r="V1232" i="1" s="1"/>
  <c r="U1200" i="1"/>
  <c r="V1200" i="1" s="1"/>
  <c r="T1787" i="1"/>
  <c r="T111" i="1"/>
  <c r="U683" i="1"/>
  <c r="V683" i="1" s="1"/>
  <c r="T307" i="1"/>
  <c r="U1618" i="1"/>
  <c r="V1618" i="1" s="1"/>
  <c r="Y1995" i="1"/>
  <c r="Z1995" i="1" s="1"/>
  <c r="AA1995" i="1" s="1"/>
  <c r="AR1419" i="1"/>
  <c r="AS1419" i="1" s="1"/>
  <c r="AR1444" i="1"/>
  <c r="AS1444" i="1" s="1"/>
  <c r="U1278" i="1"/>
  <c r="V1278" i="1" s="1"/>
  <c r="S1261" i="1"/>
  <c r="U478" i="1"/>
  <c r="V478" i="1" s="1"/>
  <c r="AR129" i="1"/>
  <c r="AS129" i="1" s="1"/>
  <c r="S359" i="1"/>
  <c r="BE1380" i="1"/>
  <c r="BF1380" i="1" s="1"/>
  <c r="AJ1913" i="1"/>
  <c r="AC1913" i="1"/>
  <c r="S848" i="1"/>
  <c r="Y1759" i="1"/>
  <c r="Z1759" i="1" s="1"/>
  <c r="AA1759" i="1" s="1"/>
  <c r="AB1759" i="1" s="1"/>
  <c r="T548" i="1"/>
  <c r="T1728" i="1"/>
  <c r="AC1998" i="1"/>
  <c r="AC1987" i="1"/>
  <c r="AJ1987" i="1"/>
  <c r="AC1960" i="1"/>
  <c r="AJ1960" i="1"/>
  <c r="AC1948" i="1"/>
  <c r="AC1918" i="1"/>
  <c r="AJ1915" i="1"/>
  <c r="AC1915" i="1"/>
  <c r="AJ1909" i="1"/>
  <c r="AC1909" i="1"/>
  <c r="AC1903" i="1"/>
  <c r="AJ1903" i="1"/>
  <c r="AC1889" i="1"/>
  <c r="AJ1889" i="1"/>
  <c r="AC1874" i="1"/>
  <c r="AJ1874" i="1"/>
  <c r="T1862" i="1"/>
  <c r="U607" i="1"/>
  <c r="V607" i="1" s="1"/>
  <c r="T1506" i="1"/>
  <c r="T558" i="1"/>
  <c r="S1485" i="1"/>
  <c r="AR1431" i="1"/>
  <c r="AS1431" i="1" s="1"/>
  <c r="S541" i="1"/>
  <c r="T208" i="1"/>
  <c r="U1249" i="1"/>
  <c r="V1249" i="1" s="1"/>
  <c r="T863" i="1"/>
  <c r="T1532" i="1"/>
  <c r="Y1942" i="1"/>
  <c r="Z1942" i="1" s="1"/>
  <c r="AA1942" i="1" s="1"/>
  <c r="T1354" i="1"/>
  <c r="S526" i="1"/>
  <c r="U1212" i="1"/>
  <c r="V1212" i="1" s="1"/>
  <c r="T962" i="1"/>
  <c r="S903" i="1"/>
  <c r="T1720" i="1"/>
  <c r="U646" i="1"/>
  <c r="V646" i="1" s="1"/>
  <c r="T608" i="1"/>
  <c r="U228" i="1"/>
  <c r="V228" i="1" s="1"/>
  <c r="U1377" i="1"/>
  <c r="V1377" i="1" s="1"/>
  <c r="T186" i="1"/>
  <c r="T1792" i="1"/>
  <c r="U1010" i="1"/>
  <c r="V1010" i="1" s="1"/>
  <c r="S688" i="1"/>
  <c r="T1609" i="1"/>
  <c r="S1543" i="1"/>
  <c r="T570" i="1"/>
  <c r="T244" i="1"/>
  <c r="U1324" i="1"/>
  <c r="V1324" i="1" s="1"/>
  <c r="U1313" i="1"/>
  <c r="V1313" i="1" s="1"/>
  <c r="T504" i="1"/>
  <c r="T1203" i="1"/>
  <c r="U1069" i="1"/>
  <c r="V1069" i="1" s="1"/>
  <c r="T442" i="1"/>
  <c r="AR1451" i="1"/>
  <c r="AS1451" i="1" s="1"/>
  <c r="Y1813" i="1"/>
  <c r="Z1813" i="1" s="1"/>
  <c r="AA1813" i="1" s="1"/>
  <c r="T1783" i="1"/>
  <c r="U79" i="1"/>
  <c r="V79" i="1" s="1"/>
  <c r="S930" i="1"/>
  <c r="T842" i="1"/>
  <c r="T704" i="1"/>
  <c r="T640" i="1"/>
  <c r="S1831" i="1"/>
  <c r="X1831" i="1"/>
  <c r="Y1856" i="1"/>
  <c r="Z1856" i="1" s="1"/>
  <c r="AA1856" i="1" s="1"/>
  <c r="T1493" i="1"/>
  <c r="U575" i="1"/>
  <c r="V575" i="1" s="1"/>
  <c r="S1488" i="1"/>
  <c r="S241" i="1"/>
  <c r="X1809" i="1"/>
  <c r="S1809" i="1"/>
  <c r="T1156" i="1"/>
  <c r="S1168" i="1"/>
  <c r="S1142" i="1"/>
  <c r="T109" i="1"/>
  <c r="T993" i="1"/>
  <c r="U868" i="1"/>
  <c r="V868" i="1" s="1"/>
  <c r="T793" i="1"/>
  <c r="AB29" i="1"/>
  <c r="AC29" i="1" s="1"/>
  <c r="AD29" i="1" s="1"/>
  <c r="X1974" i="1"/>
  <c r="S1974" i="1"/>
  <c r="AR1519" i="1"/>
  <c r="AS1519" i="1" s="1"/>
  <c r="U175" i="1"/>
  <c r="V175" i="1" s="1"/>
  <c r="X1906" i="1"/>
  <c r="S1906" i="1"/>
  <c r="S1773" i="1"/>
  <c r="X1773" i="1"/>
  <c r="U409" i="1"/>
  <c r="V409" i="1" s="1"/>
  <c r="T791" i="1"/>
  <c r="U1656" i="1"/>
  <c r="V1656" i="1" s="1"/>
  <c r="S1611" i="1"/>
  <c r="U263" i="1"/>
  <c r="V263" i="1" s="1"/>
  <c r="U232" i="1"/>
  <c r="V232" i="1" s="1"/>
  <c r="U1179" i="1"/>
  <c r="V1179" i="1" s="1"/>
  <c r="AR1147" i="1"/>
  <c r="AS1147" i="1" s="1"/>
  <c r="T124" i="1"/>
  <c r="T1774" i="1"/>
  <c r="T932" i="1"/>
  <c r="U887" i="1"/>
  <c r="V887" i="1" s="1"/>
  <c r="T354" i="1"/>
  <c r="T329" i="1"/>
  <c r="U1629" i="1"/>
  <c r="V1629" i="1" s="1"/>
  <c r="T598" i="1"/>
  <c r="S1492" i="1"/>
  <c r="U1380" i="1"/>
  <c r="V1380" i="1" s="1"/>
  <c r="T210" i="1"/>
  <c r="S1151" i="1"/>
  <c r="T926" i="1"/>
  <c r="U812" i="1"/>
  <c r="V812" i="1" s="1"/>
  <c r="AR789" i="1"/>
  <c r="AS789" i="1" s="1"/>
  <c r="S350" i="1"/>
  <c r="Y2001" i="1"/>
  <c r="Z2001" i="1" s="1"/>
  <c r="AA2001" i="1" s="1"/>
  <c r="S1646" i="1"/>
  <c r="U1502" i="1"/>
  <c r="V1502" i="1" s="1"/>
  <c r="T1392" i="1"/>
  <c r="Y1931" i="1"/>
  <c r="Z1931" i="1" s="1"/>
  <c r="AA1931" i="1" s="1"/>
  <c r="W500" i="1"/>
  <c r="X500" i="1" s="1"/>
  <c r="Y500" i="1" s="1"/>
  <c r="Z500" i="1" s="1"/>
  <c r="AA500" i="1" s="1"/>
  <c r="T995" i="1"/>
  <c r="S374" i="1"/>
  <c r="T679" i="1"/>
  <c r="T1639" i="1"/>
  <c r="S267" i="1"/>
  <c r="S1436" i="1"/>
  <c r="T1223" i="1"/>
  <c r="S171" i="1"/>
  <c r="U1174" i="1"/>
  <c r="V1174" i="1" s="1"/>
  <c r="U1105" i="1"/>
  <c r="V1105" i="1" s="1"/>
  <c r="AR1006" i="1"/>
  <c r="AS1006" i="1" s="1"/>
  <c r="AT922" i="1"/>
  <c r="AU922" i="1" s="1"/>
  <c r="AV922" i="1" s="1"/>
  <c r="AW922" i="1" s="1"/>
  <c r="AR856" i="1"/>
  <c r="AS856" i="1" s="1"/>
  <c r="T44" i="1"/>
  <c r="U1725" i="1"/>
  <c r="T1389" i="1"/>
  <c r="S1684" i="1"/>
  <c r="U1549" i="1"/>
  <c r="V1549" i="1" s="1"/>
  <c r="U1461" i="1"/>
  <c r="V1461" i="1" s="1"/>
  <c r="U1956" i="1"/>
  <c r="V1956" i="1" s="1"/>
  <c r="T1310" i="1"/>
  <c r="Y1795" i="1"/>
  <c r="Z1795" i="1" s="1"/>
  <c r="AA1795" i="1" s="1"/>
  <c r="S455" i="1"/>
  <c r="S808" i="1"/>
  <c r="T757" i="1"/>
  <c r="S1714" i="1"/>
  <c r="X1714" i="1"/>
  <c r="U92" i="1"/>
  <c r="V92" i="1" s="1"/>
  <c r="T612" i="1"/>
  <c r="S554" i="1"/>
  <c r="U1309" i="1"/>
  <c r="V1309" i="1" s="1"/>
  <c r="U143" i="1"/>
  <c r="V143" i="1" s="1"/>
  <c r="AR1021" i="1"/>
  <c r="AS1021" i="1" s="1"/>
  <c r="AR642" i="1"/>
  <c r="AS642" i="1" s="1"/>
  <c r="T626" i="1"/>
  <c r="Y1985" i="1"/>
  <c r="Z1985" i="1" s="1"/>
  <c r="AA1985" i="1" s="1"/>
  <c r="S1854" i="1"/>
  <c r="X1854" i="1"/>
  <c r="T561" i="1"/>
  <c r="Y1947" i="1"/>
  <c r="Z1947" i="1" s="1"/>
  <c r="AA1947" i="1" s="1"/>
  <c r="U1332" i="1"/>
  <c r="V1332" i="1" s="1"/>
  <c r="S1115" i="1"/>
  <c r="S976" i="1"/>
  <c r="U838" i="1"/>
  <c r="V838" i="1" s="1"/>
  <c r="S1874" i="1"/>
  <c r="X1874" i="1"/>
  <c r="T743" i="1"/>
  <c r="T669" i="1"/>
  <c r="U1945" i="1"/>
  <c r="V1945" i="1" s="1"/>
  <c r="T1995" i="1"/>
  <c r="T568" i="1"/>
  <c r="S1023" i="1"/>
  <c r="U384" i="1"/>
  <c r="V384" i="1" s="1"/>
  <c r="T737" i="1"/>
  <c r="AY968" i="1"/>
  <c r="AZ968" i="1" s="1"/>
  <c r="BA968" i="1" s="1"/>
  <c r="BB968" i="1" s="1"/>
  <c r="T1067" i="1"/>
  <c r="U104" i="1"/>
  <c r="V104" i="1" s="1"/>
  <c r="T99" i="1"/>
  <c r="T999" i="1"/>
  <c r="X1771" i="1"/>
  <c r="S1771" i="1"/>
  <c r="S459" i="1"/>
  <c r="T1006" i="1"/>
  <c r="U60" i="1"/>
  <c r="V60" i="1" s="1"/>
  <c r="AC2000" i="1"/>
  <c r="AB1852" i="1"/>
  <c r="AC1979" i="1"/>
  <c r="AJ1979" i="1"/>
  <c r="AC1807" i="1"/>
  <c r="AC1933" i="1"/>
  <c r="AJ1933" i="1"/>
  <c r="AC1901" i="1"/>
  <c r="AJ1901" i="1"/>
  <c r="AC1881" i="1"/>
  <c r="AJ1881" i="1"/>
  <c r="AC1879" i="1"/>
  <c r="AJ1879" i="1"/>
  <c r="AJ1863" i="1"/>
  <c r="AC1863" i="1"/>
  <c r="Y1862" i="1"/>
  <c r="Z1862" i="1" s="1"/>
  <c r="AA1862" i="1" s="1"/>
  <c r="T1610" i="1"/>
  <c r="AT1409" i="1"/>
  <c r="AU1409" i="1" s="1"/>
  <c r="AV1409" i="1" s="1"/>
  <c r="AW1409" i="1" s="1"/>
  <c r="U1320" i="1"/>
  <c r="V1320" i="1" s="1"/>
  <c r="T1125" i="1"/>
  <c r="T1114" i="1"/>
  <c r="AR1087" i="1"/>
  <c r="AS1087" i="1" s="1"/>
  <c r="U978" i="1"/>
  <c r="V978" i="1" s="1"/>
  <c r="AT909" i="1"/>
  <c r="AU909" i="1" s="1"/>
  <c r="AV909" i="1" s="1"/>
  <c r="AW909" i="1" s="1"/>
  <c r="AX909" i="1" s="1"/>
  <c r="AY909" i="1" s="1"/>
  <c r="AZ909" i="1" s="1"/>
  <c r="BA909" i="1" s="1"/>
  <c r="BB909" i="1" s="1"/>
  <c r="AT770" i="1"/>
  <c r="AU770" i="1" s="1"/>
  <c r="AV770" i="1" s="1"/>
  <c r="AW770" i="1" s="1"/>
  <c r="U1866" i="1"/>
  <c r="T1707" i="1"/>
  <c r="AD1806" i="1"/>
  <c r="U1495" i="1"/>
  <c r="V1495" i="1" s="1"/>
  <c r="T1942" i="1"/>
  <c r="AT1257" i="1"/>
  <c r="AU1257" i="1" s="1"/>
  <c r="AV1257" i="1" s="1"/>
  <c r="AW1257" i="1" s="1"/>
  <c r="U134" i="1"/>
  <c r="V134" i="1" s="1"/>
  <c r="T1061" i="1"/>
  <c r="U1000" i="1"/>
  <c r="V1000" i="1" s="1"/>
  <c r="S97" i="1"/>
  <c r="T843" i="1"/>
  <c r="U393" i="1"/>
  <c r="V393" i="1" s="1"/>
  <c r="Y1720" i="1"/>
  <c r="Z1720" i="1" s="1"/>
  <c r="AA1720" i="1" s="1"/>
  <c r="AB1720" i="1" s="1"/>
  <c r="U336" i="1"/>
  <c r="V336" i="1" s="1"/>
  <c r="T1421" i="1"/>
  <c r="T1352" i="1"/>
  <c r="Y1792" i="1"/>
  <c r="Z1792" i="1" s="1"/>
  <c r="AA1792" i="1" s="1"/>
  <c r="AB1792" i="1" s="1"/>
  <c r="AC1792" i="1" s="1"/>
  <c r="AD1792" i="1" s="1"/>
  <c r="AE1792" i="1" s="1"/>
  <c r="AF1792" i="1" s="1"/>
  <c r="AG1792" i="1" s="1"/>
  <c r="AH1792" i="1" s="1"/>
  <c r="AI1792" i="1" s="1"/>
  <c r="AJ1792" i="1" s="1"/>
  <c r="AK1792" i="1" s="1"/>
  <c r="T1135" i="1"/>
  <c r="S1750" i="1"/>
  <c r="X1750" i="1"/>
  <c r="U1877" i="1"/>
  <c r="V1877" i="1" s="1"/>
  <c r="T744" i="1"/>
  <c r="S1998" i="1"/>
  <c r="X1998" i="1"/>
  <c r="T820" i="1"/>
  <c r="AT1418" i="1"/>
  <c r="AU1418" i="1" s="1"/>
  <c r="AV1418" i="1" s="1"/>
  <c r="AW1418" i="1" s="1"/>
  <c r="U1110" i="1"/>
  <c r="V1110" i="1" s="1"/>
  <c r="T88" i="1"/>
  <c r="U1742" i="1"/>
  <c r="U872" i="1"/>
  <c r="V872" i="1" s="1"/>
  <c r="T796" i="1"/>
  <c r="T1522" i="1"/>
  <c r="AY1098" i="1"/>
  <c r="AZ1098" i="1" s="1"/>
  <c r="BA1098" i="1" s="1"/>
  <c r="BB1098" i="1" s="1"/>
  <c r="BC1098" i="1" s="1"/>
  <c r="BD1098" i="1" s="1"/>
  <c r="S1640" i="1"/>
  <c r="S1988" i="1"/>
  <c r="X1988" i="1"/>
  <c r="U1567" i="1"/>
  <c r="V1567" i="1" s="1"/>
  <c r="S1512" i="1"/>
  <c r="T1813" i="1"/>
  <c r="T1311" i="1"/>
  <c r="U1187" i="1"/>
  <c r="V1187" i="1" s="1"/>
  <c r="Y1783" i="1"/>
  <c r="Z1783" i="1" s="1"/>
  <c r="AA1783" i="1" s="1"/>
  <c r="AB1783" i="1" s="1"/>
  <c r="AC1783" i="1" s="1"/>
  <c r="AD1783" i="1" s="1"/>
  <c r="AE1783" i="1" s="1"/>
  <c r="AF1783" i="1" s="1"/>
  <c r="AG1783" i="1" s="1"/>
  <c r="AH1783" i="1" s="1"/>
  <c r="AI1783" i="1" s="1"/>
  <c r="AJ1783" i="1" s="1"/>
  <c r="T477" i="1"/>
  <c r="U959" i="1"/>
  <c r="V959" i="1" s="1"/>
  <c r="T1856" i="1"/>
  <c r="T1247" i="1"/>
  <c r="AT1200" i="1"/>
  <c r="AU1200" i="1" s="1"/>
  <c r="AV1200" i="1" s="1"/>
  <c r="AW1200" i="1" s="1"/>
  <c r="AX1200" i="1" s="1"/>
  <c r="AY1200" i="1" s="1"/>
  <c r="AZ1200" i="1" s="1"/>
  <c r="BA1200" i="1" s="1"/>
  <c r="BB1200" i="1" s="1"/>
  <c r="U1065" i="1"/>
  <c r="V1065" i="1" s="1"/>
  <c r="U674" i="1"/>
  <c r="V674" i="1" s="1"/>
  <c r="U425" i="1"/>
  <c r="V425" i="1" s="1"/>
  <c r="U620" i="1"/>
  <c r="V620" i="1" s="1"/>
  <c r="U1986" i="1"/>
  <c r="V1986" i="1" s="1"/>
  <c r="U299" i="1"/>
  <c r="V299" i="1" s="1"/>
  <c r="U1441" i="1"/>
  <c r="V1441" i="1" s="1"/>
  <c r="AT1364" i="1"/>
  <c r="AU1364" i="1" s="1"/>
  <c r="AV1364" i="1" s="1"/>
  <c r="AW1364" i="1" s="1"/>
  <c r="AX1364" i="1" s="1"/>
  <c r="AY1364" i="1" s="1"/>
  <c r="AZ1364" i="1" s="1"/>
  <c r="T1128" i="1"/>
  <c r="T85" i="1"/>
  <c r="T69" i="1"/>
  <c r="U735" i="1"/>
  <c r="V735" i="1" s="1"/>
  <c r="U664" i="1"/>
  <c r="V664" i="1" s="1"/>
  <c r="T2" i="1"/>
  <c r="U281" i="1"/>
  <c r="V281" i="1" s="1"/>
  <c r="AR1468" i="1"/>
  <c r="AS1468" i="1" s="1"/>
  <c r="U523" i="1"/>
  <c r="V523" i="1" s="1"/>
  <c r="U1933" i="1"/>
  <c r="V1933" i="1" s="1"/>
  <c r="U148" i="1"/>
  <c r="V148" i="1" s="1"/>
  <c r="Y1774" i="1"/>
  <c r="Z1774" i="1" s="1"/>
  <c r="AA1774" i="1" s="1"/>
  <c r="AB1774" i="1" s="1"/>
  <c r="AC1774" i="1" s="1"/>
  <c r="AD1774" i="1" s="1"/>
  <c r="AE1774" i="1" s="1"/>
  <c r="AF1774" i="1" s="1"/>
  <c r="AG1774" i="1" s="1"/>
  <c r="AH1774" i="1" s="1"/>
  <c r="AI1774" i="1" s="1"/>
  <c r="AJ1774" i="1" s="1"/>
  <c r="AK1774" i="1" s="1"/>
  <c r="T965" i="1"/>
  <c r="S404" i="1"/>
  <c r="AY1641" i="1"/>
  <c r="AZ1641" i="1" s="1"/>
  <c r="BA1641" i="1" s="1"/>
  <c r="BB1641" i="1" s="1"/>
  <c r="S243" i="1"/>
  <c r="U1228" i="1"/>
  <c r="V1228" i="1" s="1"/>
  <c r="AE1764" i="1"/>
  <c r="AF1764" i="1" s="1"/>
  <c r="AG1764" i="1" s="1"/>
  <c r="T703" i="1"/>
  <c r="T2001" i="1"/>
  <c r="AR1635" i="1"/>
  <c r="AS1635" i="1" s="1"/>
  <c r="W1427" i="1"/>
  <c r="X1427" i="1" s="1"/>
  <c r="Y1427" i="1" s="1"/>
  <c r="Z1427" i="1" s="1"/>
  <c r="AA1427" i="1" s="1"/>
  <c r="AT1415" i="1"/>
  <c r="AU1415" i="1" s="1"/>
  <c r="AV1415" i="1" s="1"/>
  <c r="AW1415" i="1" s="1"/>
  <c r="AX1415" i="1" s="1"/>
  <c r="AY1415" i="1" s="1"/>
  <c r="AZ1415" i="1" s="1"/>
  <c r="BA1415" i="1" s="1"/>
  <c r="BB1415" i="1" s="1"/>
  <c r="AY1368" i="1"/>
  <c r="AZ1368" i="1" s="1"/>
  <c r="BA1368" i="1" s="1"/>
  <c r="BB1368" i="1" s="1"/>
  <c r="T1931" i="1"/>
  <c r="S1886" i="1"/>
  <c r="X1886" i="1"/>
  <c r="U65" i="1"/>
  <c r="V65" i="1" s="1"/>
  <c r="U861" i="1"/>
  <c r="V861" i="1" s="1"/>
  <c r="U783" i="1"/>
  <c r="V783" i="1" s="1"/>
  <c r="T1695" i="1"/>
  <c r="U1987" i="1"/>
  <c r="AR1433" i="1"/>
  <c r="AS1433" i="1" s="1"/>
  <c r="AT1302" i="1"/>
  <c r="AU1302" i="1" s="1"/>
  <c r="AV1302" i="1" s="1"/>
  <c r="AW1302" i="1" s="1"/>
  <c r="AX1302" i="1" s="1"/>
  <c r="AY1302" i="1" s="1"/>
  <c r="AZ1302" i="1" s="1"/>
  <c r="BA1302" i="1" s="1"/>
  <c r="BB1302" i="1" s="1"/>
  <c r="U1890" i="1"/>
  <c r="V1890" i="1" s="1"/>
  <c r="S1753" i="1"/>
  <c r="X1753" i="1"/>
  <c r="T353" i="1"/>
  <c r="U1654" i="1"/>
  <c r="V1654" i="1" s="1"/>
  <c r="U1560" i="1"/>
  <c r="V1560" i="1" s="1"/>
  <c r="T1795" i="1"/>
  <c r="T1137" i="1"/>
  <c r="AT1113" i="1"/>
  <c r="AU1113" i="1" s="1"/>
  <c r="AV1113" i="1" s="1"/>
  <c r="AW1113" i="1" s="1"/>
  <c r="U1050" i="1"/>
  <c r="V1050" i="1" s="1"/>
  <c r="U877" i="1"/>
  <c r="V877" i="1" s="1"/>
  <c r="U1683" i="1"/>
  <c r="V1683" i="1" s="1"/>
  <c r="U1545" i="1"/>
  <c r="V1545" i="1" s="1"/>
  <c r="U1552" i="1"/>
  <c r="V1552" i="1" s="1"/>
  <c r="U1371" i="1"/>
  <c r="V1371" i="1" s="1"/>
  <c r="AT1366" i="1"/>
  <c r="AU1366" i="1" s="1"/>
  <c r="AV1366" i="1" s="1"/>
  <c r="AW1366" i="1" s="1"/>
  <c r="U469" i="1"/>
  <c r="V469" i="1" s="1"/>
  <c r="U434" i="1"/>
  <c r="V434" i="1" s="1"/>
  <c r="T415" i="1"/>
  <c r="T1985" i="1"/>
  <c r="U1515" i="1"/>
  <c r="V1515" i="1" s="1"/>
  <c r="U256" i="1"/>
  <c r="V256" i="1" s="1"/>
  <c r="T1947" i="1"/>
  <c r="U1199" i="1"/>
  <c r="V1199" i="1" s="1"/>
  <c r="U1155" i="1"/>
  <c r="V1155" i="1" s="1"/>
  <c r="AR1109" i="1"/>
  <c r="AS1109" i="1" s="1"/>
  <c r="T924" i="1"/>
  <c r="T1617" i="1"/>
  <c r="U1596" i="1"/>
  <c r="V1596" i="1" s="1"/>
  <c r="T1844" i="1"/>
  <c r="U1517" i="1"/>
  <c r="V1517" i="1" s="1"/>
  <c r="S224" i="1"/>
  <c r="T501" i="1"/>
  <c r="T1158" i="1"/>
  <c r="T1092" i="1"/>
  <c r="S123" i="1"/>
  <c r="T89" i="1"/>
  <c r="T380" i="1"/>
  <c r="T707" i="1"/>
  <c r="T426" i="1"/>
  <c r="AE191" i="1"/>
  <c r="AF191" i="1" s="1"/>
  <c r="AG191" i="1" s="1"/>
  <c r="AJ1992" i="1"/>
  <c r="AC1992" i="1"/>
  <c r="T457" i="1"/>
  <c r="T1154" i="1"/>
  <c r="T1712" i="1"/>
  <c r="S211" i="1"/>
  <c r="T1934" i="1"/>
  <c r="T1730" i="1"/>
  <c r="U43" i="1"/>
  <c r="V43" i="1" s="1"/>
  <c r="U1529" i="1"/>
  <c r="V1529" i="1" s="1"/>
  <c r="S880" i="1"/>
  <c r="S1225" i="1"/>
  <c r="T172" i="1"/>
  <c r="AC1842" i="1"/>
  <c r="AC1848" i="1"/>
  <c r="AC1835" i="1"/>
  <c r="AC1832" i="1"/>
  <c r="AJ1954" i="1"/>
  <c r="AC1954" i="1"/>
  <c r="AJ1939" i="1"/>
  <c r="AC1939" i="1"/>
  <c r="AC1934" i="1"/>
  <c r="AJ1934" i="1"/>
  <c r="AC1922" i="1"/>
  <c r="AJ1922" i="1"/>
  <c r="AC1914" i="1"/>
  <c r="AC1912" i="1"/>
  <c r="AJ1912" i="1"/>
  <c r="AC1795" i="1"/>
  <c r="AJ1864" i="1"/>
  <c r="AC1864" i="1"/>
  <c r="T1369" i="1"/>
  <c r="T1384" i="1"/>
  <c r="T1378" i="1"/>
  <c r="AT1408" i="1"/>
  <c r="AU1408" i="1" s="1"/>
  <c r="AV1408" i="1" s="1"/>
  <c r="AW1408" i="1" s="1"/>
  <c r="T1321" i="1"/>
  <c r="S497" i="1"/>
  <c r="S1191" i="1"/>
  <c r="T1136" i="1"/>
  <c r="S1075" i="1"/>
  <c r="S652" i="1"/>
  <c r="S311" i="1"/>
  <c r="U257" i="1"/>
  <c r="V257" i="1" s="1"/>
  <c r="S1429" i="1"/>
  <c r="T1347" i="1"/>
  <c r="S1338" i="1"/>
  <c r="S1797" i="1"/>
  <c r="X1797" i="1"/>
  <c r="S476" i="1"/>
  <c r="S450" i="1"/>
  <c r="U52" i="1"/>
  <c r="V52" i="1" s="1"/>
  <c r="T314" i="1"/>
  <c r="X1993" i="1"/>
  <c r="S1993" i="1"/>
  <c r="U1847" i="1"/>
  <c r="V1847" i="1" s="1"/>
  <c r="S1568" i="1"/>
  <c r="S276" i="1"/>
  <c r="U515" i="1"/>
  <c r="V515" i="1" s="1"/>
  <c r="Y1889" i="1"/>
  <c r="Z1889" i="1" s="1"/>
  <c r="AA1889" i="1" s="1"/>
  <c r="Y1754" i="1"/>
  <c r="Z1754" i="1" s="1"/>
  <c r="AA1754" i="1" s="1"/>
  <c r="AB1754" i="1" s="1"/>
  <c r="Y1718" i="1"/>
  <c r="Z1718" i="1" s="1"/>
  <c r="AA1718" i="1" s="1"/>
  <c r="AB1718" i="1" s="1"/>
  <c r="AT1594" i="1"/>
  <c r="AU1594" i="1" s="1"/>
  <c r="AV1594" i="1" s="1"/>
  <c r="AW1594" i="1" s="1"/>
  <c r="AX1594" i="1" s="1"/>
  <c r="AY1594" i="1" s="1"/>
  <c r="AZ1594" i="1" s="1"/>
  <c r="S1246" i="1"/>
  <c r="T1201" i="1"/>
  <c r="T906" i="1"/>
  <c r="S860" i="1"/>
  <c r="X1873" i="1"/>
  <c r="S1873" i="1"/>
  <c r="S1496" i="1"/>
  <c r="U1013" i="1"/>
  <c r="V1013" i="1" s="1"/>
  <c r="S630" i="1"/>
  <c r="S1598" i="1"/>
  <c r="U268" i="1"/>
  <c r="V268" i="1" s="1"/>
  <c r="AR1430" i="1"/>
  <c r="AS1430" i="1" s="1"/>
  <c r="Y1955" i="1"/>
  <c r="Z1955" i="1" s="1"/>
  <c r="AA1955" i="1" s="1"/>
  <c r="X1810" i="1"/>
  <c r="S1810" i="1"/>
  <c r="U169" i="1"/>
  <c r="V169" i="1" s="1"/>
  <c r="T1145" i="1"/>
  <c r="U475" i="1"/>
  <c r="V475" i="1" s="1"/>
  <c r="S1746" i="1"/>
  <c r="X1746" i="1"/>
  <c r="T371" i="1"/>
  <c r="S1374" i="1"/>
  <c r="AX1680" i="1"/>
  <c r="S624" i="1"/>
  <c r="U1534" i="1"/>
  <c r="V1534" i="1" s="1"/>
  <c r="Y1937" i="1"/>
  <c r="Z1937" i="1" s="1"/>
  <c r="AA1937" i="1" s="1"/>
  <c r="S1801" i="1"/>
  <c r="X1801" i="1"/>
  <c r="U116" i="1"/>
  <c r="V116" i="1" s="1"/>
  <c r="S1037" i="1"/>
  <c r="T972" i="1"/>
  <c r="T686" i="1"/>
  <c r="S893" i="1"/>
  <c r="X1990" i="1"/>
  <c r="S1990" i="1"/>
  <c r="T1977" i="1"/>
  <c r="T1901" i="1"/>
  <c r="S1141" i="1"/>
  <c r="S991" i="1"/>
  <c r="T829" i="1"/>
  <c r="T1681" i="1"/>
  <c r="T1565" i="1"/>
  <c r="S1537" i="1"/>
  <c r="AR1375" i="1"/>
  <c r="AS1375" i="1" s="1"/>
  <c r="S1402" i="1"/>
  <c r="U1279" i="1"/>
  <c r="V1279" i="1" s="1"/>
  <c r="S789" i="1"/>
  <c r="S1558" i="1"/>
  <c r="Y1976" i="1"/>
  <c r="Z1976" i="1" s="1"/>
  <c r="AA1976" i="1" s="1"/>
  <c r="AR231" i="1"/>
  <c r="AS231" i="1" s="1"/>
  <c r="S1209" i="1"/>
  <c r="S1089" i="1"/>
  <c r="X1752" i="1"/>
  <c r="S1752" i="1"/>
  <c r="U902" i="1"/>
  <c r="V902" i="1" s="1"/>
  <c r="W694" i="1"/>
  <c r="X694" i="1" s="1"/>
  <c r="Y694" i="1" s="1"/>
  <c r="Z694" i="1" s="1"/>
  <c r="AA694" i="1" s="1"/>
  <c r="U274" i="1"/>
  <c r="V274" i="1" s="1"/>
  <c r="S288" i="1"/>
  <c r="AR1514" i="1"/>
  <c r="AS1514" i="1" s="1"/>
  <c r="T1207" i="1"/>
  <c r="S142" i="1"/>
  <c r="U1024" i="1"/>
  <c r="V1024" i="1" s="1"/>
  <c r="T992" i="1"/>
  <c r="S61" i="1"/>
  <c r="S50" i="1"/>
  <c r="S781" i="1"/>
  <c r="T1600" i="1"/>
  <c r="T1664" i="1"/>
  <c r="S1692" i="1"/>
  <c r="S616" i="1"/>
  <c r="S1538" i="1"/>
  <c r="T1822" i="1"/>
  <c r="AE1782" i="1"/>
  <c r="AF1782" i="1" s="1"/>
  <c r="AG1782" i="1" s="1"/>
  <c r="T465" i="1"/>
  <c r="U954" i="1"/>
  <c r="V954" i="1" s="1"/>
  <c r="T709" i="1"/>
  <c r="S1370" i="1"/>
  <c r="S1591" i="1"/>
  <c r="AB1426" i="1"/>
  <c r="AC1426" i="1" s="1"/>
  <c r="AD1426" i="1" s="1"/>
  <c r="T1287" i="1"/>
  <c r="U170" i="1"/>
  <c r="V170" i="1" s="1"/>
  <c r="Y1785" i="1"/>
  <c r="Z1785" i="1" s="1"/>
  <c r="AA1785" i="1" s="1"/>
  <c r="AB1785" i="1" s="1"/>
  <c r="T114" i="1"/>
  <c r="S1049" i="1"/>
  <c r="S1005" i="1"/>
  <c r="S935" i="1"/>
  <c r="U659" i="1"/>
  <c r="V659" i="1" s="1"/>
  <c r="S562" i="1"/>
  <c r="BE1656" i="1"/>
  <c r="BF1656" i="1" s="1"/>
  <c r="AR1591" i="1"/>
  <c r="AS1591" i="1" s="1"/>
  <c r="T555" i="1"/>
  <c r="T724" i="1"/>
  <c r="AX1668" i="1"/>
  <c r="U545" i="1"/>
  <c r="V545" i="1" s="1"/>
  <c r="U1355" i="1"/>
  <c r="V1355" i="1" s="1"/>
  <c r="U517" i="1"/>
  <c r="V517" i="1" s="1"/>
  <c r="S1222" i="1"/>
  <c r="U479" i="1"/>
  <c r="V479" i="1" s="1"/>
  <c r="T436" i="1"/>
  <c r="U851" i="1"/>
  <c r="V851" i="1" s="1"/>
  <c r="T800" i="1"/>
  <c r="U1256" i="1"/>
  <c r="V1256" i="1" s="1"/>
  <c r="Y1844" i="1"/>
  <c r="Z1844" i="1" s="1"/>
  <c r="AA1844" i="1" s="1"/>
  <c r="AB1844" i="1" s="1"/>
  <c r="U252" i="1"/>
  <c r="V252" i="1" s="1"/>
  <c r="U258" i="1"/>
  <c r="V258" i="1" s="1"/>
  <c r="U1438" i="1"/>
  <c r="V1438" i="1" s="1"/>
  <c r="T189" i="1"/>
  <c r="T811" i="1"/>
  <c r="T351" i="1"/>
  <c r="U615" i="1"/>
  <c r="V615" i="1" s="1"/>
  <c r="U1157" i="1"/>
  <c r="V1157" i="1" s="1"/>
  <c r="T1705" i="1"/>
  <c r="U198" i="1"/>
  <c r="V198" i="1" s="1"/>
  <c r="S1479" i="1"/>
  <c r="T1652" i="1"/>
  <c r="T1095" i="1"/>
  <c r="S1123" i="1"/>
  <c r="AT765" i="1"/>
  <c r="AU765" i="1" s="1"/>
  <c r="AV765" i="1" s="1"/>
  <c r="AW765" i="1" s="1"/>
  <c r="AX765" i="1" s="1"/>
  <c r="AY765" i="1" s="1"/>
  <c r="AZ765" i="1" s="1"/>
  <c r="BA765" i="1" s="1"/>
  <c r="BB765" i="1" s="1"/>
  <c r="BC765" i="1" s="1"/>
  <c r="BD765" i="1" s="1"/>
  <c r="U1363" i="1"/>
  <c r="V1363" i="1" s="1"/>
  <c r="AR1218" i="1"/>
  <c r="AS1218" i="1" s="1"/>
  <c r="U1463" i="1"/>
  <c r="V1463" i="1" s="1"/>
  <c r="U108" i="1"/>
  <c r="V108" i="1" s="1"/>
  <c r="U367" i="1"/>
  <c r="V367" i="1" s="1"/>
  <c r="S1401" i="1"/>
  <c r="Y1829" i="1"/>
  <c r="Z1829" i="1" s="1"/>
  <c r="AA1829" i="1" s="1"/>
  <c r="AR1334" i="1"/>
  <c r="AS1334" i="1" s="1"/>
  <c r="S706" i="1"/>
  <c r="AC1984" i="1"/>
  <c r="AJ1984" i="1"/>
  <c r="AC1978" i="1"/>
  <c r="AJ1978" i="1"/>
  <c r="AJ1962" i="1"/>
  <c r="AC1962" i="1"/>
  <c r="AC1828" i="1"/>
  <c r="AJ1951" i="1"/>
  <c r="AC1951" i="1"/>
  <c r="AB1811" i="1"/>
  <c r="AB1808" i="1"/>
  <c r="AC1803" i="1"/>
  <c r="AJ1928" i="1"/>
  <c r="AC1928" i="1"/>
  <c r="AC1923" i="1"/>
  <c r="AC1788" i="1"/>
  <c r="AJ1899" i="1"/>
  <c r="AC1899" i="1"/>
  <c r="AC1762" i="1"/>
  <c r="AJ1878" i="1"/>
  <c r="AC1878" i="1"/>
  <c r="AC1725" i="1"/>
  <c r="AT1539" i="1"/>
  <c r="AU1539" i="1" s="1"/>
  <c r="AV1539" i="1" s="1"/>
  <c r="AW1539" i="1" s="1"/>
  <c r="AX1539" i="1" s="1"/>
  <c r="AY1539" i="1" s="1"/>
  <c r="AZ1539" i="1" s="1"/>
  <c r="U1464" i="1"/>
  <c r="V1464" i="1" s="1"/>
  <c r="T1248" i="1"/>
  <c r="U80" i="1"/>
  <c r="V80" i="1" s="1"/>
  <c r="U900" i="1"/>
  <c r="V900" i="1" s="1"/>
  <c r="AT698" i="1"/>
  <c r="AU698" i="1" s="1"/>
  <c r="AV698" i="1" s="1"/>
  <c r="AW698" i="1" s="1"/>
  <c r="S1616" i="1"/>
  <c r="U576" i="1"/>
  <c r="V576" i="1" s="1"/>
  <c r="AT1266" i="1"/>
  <c r="AU1266" i="1" s="1"/>
  <c r="AV1266" i="1" s="1"/>
  <c r="AW1266" i="1" s="1"/>
  <c r="U1143" i="1"/>
  <c r="V1143" i="1" s="1"/>
  <c r="AT678" i="1"/>
  <c r="AU678" i="1" s="1"/>
  <c r="AV678" i="1" s="1"/>
  <c r="AW678" i="1" s="1"/>
  <c r="AX678" i="1" s="1"/>
  <c r="AY678" i="1" s="1"/>
  <c r="AZ678" i="1" s="1"/>
  <c r="BA678" i="1" s="1"/>
  <c r="BB678" i="1" s="1"/>
  <c r="U1599" i="1"/>
  <c r="V1599" i="1" s="1"/>
  <c r="U242" i="1"/>
  <c r="V242" i="1" s="1"/>
  <c r="T1325" i="1"/>
  <c r="T1254" i="1"/>
  <c r="T1219" i="1"/>
  <c r="AT1174" i="1"/>
  <c r="AU1174" i="1" s="1"/>
  <c r="AV1174" i="1" s="1"/>
  <c r="AW1174" i="1" s="1"/>
  <c r="U136" i="1"/>
  <c r="V136" i="1" s="1"/>
  <c r="T1889" i="1"/>
  <c r="AT82" i="1"/>
  <c r="AU82" i="1" s="1"/>
  <c r="AV82" i="1" s="1"/>
  <c r="AW82" i="1" s="1"/>
  <c r="AX82" i="1" s="1"/>
  <c r="AY82" i="1" s="1"/>
  <c r="AZ82" i="1" s="1"/>
  <c r="BA82" i="1" s="1"/>
  <c r="BB82" i="1" s="1"/>
  <c r="T1754" i="1"/>
  <c r="T915" i="1"/>
  <c r="AY866" i="1"/>
  <c r="AZ866" i="1" s="1"/>
  <c r="BA866" i="1" s="1"/>
  <c r="BB866" i="1" s="1"/>
  <c r="U801" i="1"/>
  <c r="V801" i="1" s="1"/>
  <c r="T1718" i="1"/>
  <c r="T1698" i="1"/>
  <c r="U339" i="1"/>
  <c r="V339" i="1" s="1"/>
  <c r="W325" i="1"/>
  <c r="X325" i="1" s="1"/>
  <c r="Y325" i="1" s="1"/>
  <c r="Z325" i="1" s="1"/>
  <c r="AA325" i="1" s="1"/>
  <c r="T577" i="1"/>
  <c r="T1487" i="1"/>
  <c r="AE1816" i="1"/>
  <c r="AF1816" i="1" s="1"/>
  <c r="AG1816" i="1" s="1"/>
  <c r="S1293" i="1"/>
  <c r="U474" i="1"/>
  <c r="V474" i="1" s="1"/>
  <c r="T471" i="1"/>
  <c r="AE1749" i="1"/>
  <c r="AF1749" i="1" s="1"/>
  <c r="AG1749" i="1" s="1"/>
  <c r="U1602" i="1"/>
  <c r="V1602" i="1" s="1"/>
  <c r="T1955" i="1"/>
  <c r="U1367" i="1"/>
  <c r="V1367" i="1" s="1"/>
  <c r="S1244" i="1"/>
  <c r="T1175" i="1"/>
  <c r="T126" i="1"/>
  <c r="W466" i="1"/>
  <c r="X466" i="1" s="1"/>
  <c r="Y466" i="1" s="1"/>
  <c r="Z466" i="1" s="1"/>
  <c r="AA466" i="1" s="1"/>
  <c r="U964" i="1"/>
  <c r="V964" i="1" s="1"/>
  <c r="T850" i="1"/>
  <c r="U1872" i="1"/>
  <c r="V1872" i="1" s="1"/>
  <c r="AE1860" i="1"/>
  <c r="AF1860" i="1" s="1"/>
  <c r="AG1860" i="1" s="1"/>
  <c r="U1574" i="1"/>
  <c r="V1574" i="1" s="1"/>
  <c r="T262" i="1"/>
  <c r="U1442" i="1"/>
  <c r="V1442" i="1" s="1"/>
  <c r="U540" i="1"/>
  <c r="V540" i="1" s="1"/>
  <c r="S193" i="1"/>
  <c r="T1937" i="1"/>
  <c r="AT1110" i="1"/>
  <c r="AU1110" i="1" s="1"/>
  <c r="AV1110" i="1" s="1"/>
  <c r="AW1110" i="1" s="1"/>
  <c r="T64" i="1"/>
  <c r="T853" i="1"/>
  <c r="Y1977" i="1"/>
  <c r="Z1977" i="1" s="1"/>
  <c r="AA1977" i="1" s="1"/>
  <c r="AT1482" i="1"/>
  <c r="AU1482" i="1" s="1"/>
  <c r="AV1482" i="1" s="1"/>
  <c r="AW1482" i="1" s="1"/>
  <c r="T1462" i="1"/>
  <c r="T1382" i="1"/>
  <c r="W1281" i="1"/>
  <c r="X1281" i="1" s="1"/>
  <c r="Y1281" i="1" s="1"/>
  <c r="Z1281" i="1" s="1"/>
  <c r="AA1281" i="1" s="1"/>
  <c r="T1173" i="1"/>
  <c r="Y1901" i="1"/>
  <c r="Z1901" i="1" s="1"/>
  <c r="AA1901" i="1" s="1"/>
  <c r="U1035" i="1"/>
  <c r="V1035" i="1" s="1"/>
  <c r="S1745" i="1"/>
  <c r="X1745" i="1"/>
  <c r="T31" i="1"/>
  <c r="W1590" i="1"/>
  <c r="X1590" i="1" s="1"/>
  <c r="Y1590" i="1" s="1"/>
  <c r="Z1590" i="1" s="1"/>
  <c r="AA1590" i="1" s="1"/>
  <c r="S1459" i="1"/>
  <c r="U525" i="1"/>
  <c r="V525" i="1" s="1"/>
  <c r="T507" i="1"/>
  <c r="U155" i="1"/>
  <c r="V155" i="1" s="1"/>
  <c r="T147" i="1"/>
  <c r="U1731" i="1"/>
  <c r="V1731" i="1" s="1"/>
  <c r="T702" i="1"/>
  <c r="T879" i="1"/>
  <c r="T1976" i="1"/>
  <c r="U1428" i="1"/>
  <c r="V1428" i="1" s="1"/>
  <c r="AY1432" i="1"/>
  <c r="AZ1432" i="1" s="1"/>
  <c r="BA1432" i="1" s="1"/>
  <c r="BB1432" i="1" s="1"/>
  <c r="BC1432" i="1" s="1"/>
  <c r="BD1432" i="1" s="1"/>
  <c r="T1300" i="1"/>
  <c r="S1282" i="1"/>
  <c r="U1274" i="1"/>
  <c r="V1274" i="1" s="1"/>
  <c r="U1770" i="1"/>
  <c r="V1770" i="1" s="1"/>
  <c r="U766" i="1"/>
  <c r="V766" i="1" s="1"/>
  <c r="T1655" i="1"/>
  <c r="U1582" i="1"/>
  <c r="V1582" i="1" s="1"/>
  <c r="U1385" i="1"/>
  <c r="V1385" i="1" s="1"/>
  <c r="AT201" i="1"/>
  <c r="AU201" i="1" s="1"/>
  <c r="AV201" i="1" s="1"/>
  <c r="AW201" i="1" s="1"/>
  <c r="AX201" i="1" s="1"/>
  <c r="AY201" i="1" s="1"/>
  <c r="AZ201" i="1" s="1"/>
  <c r="BA201" i="1" s="1"/>
  <c r="BB201" i="1" s="1"/>
  <c r="T1316" i="1"/>
  <c r="T731" i="1"/>
  <c r="U1715" i="1"/>
  <c r="U1666" i="1"/>
  <c r="V1666" i="1" s="1"/>
  <c r="U316" i="1"/>
  <c r="V316" i="1" s="1"/>
  <c r="Y1822" i="1"/>
  <c r="Z1822" i="1" s="1"/>
  <c r="AA1822" i="1" s="1"/>
  <c r="AB1822" i="1" s="1"/>
  <c r="U1394" i="1"/>
  <c r="V1394" i="1" s="1"/>
  <c r="U1235" i="1"/>
  <c r="V1235" i="1" s="1"/>
  <c r="T71" i="1"/>
  <c r="T48" i="1"/>
  <c r="U586" i="1"/>
  <c r="V586" i="1" s="1"/>
  <c r="U1828" i="1"/>
  <c r="V1828" i="1" s="1"/>
  <c r="U1927" i="1"/>
  <c r="V1927" i="1" s="1"/>
  <c r="T1159" i="1"/>
  <c r="T1785" i="1"/>
  <c r="U387" i="1"/>
  <c r="V387" i="1" s="1"/>
  <c r="U23" i="1"/>
  <c r="V23" i="1" s="1"/>
  <c r="U452" i="1"/>
  <c r="V452" i="1" s="1"/>
  <c r="U322" i="1"/>
  <c r="V322" i="1" s="1"/>
  <c r="S301" i="1"/>
  <c r="AT1463" i="1"/>
  <c r="AU1463" i="1" s="1"/>
  <c r="AV1463" i="1" s="1"/>
  <c r="AW1463" i="1" s="1"/>
  <c r="AX1463" i="1" s="1"/>
  <c r="AY1463" i="1" s="1"/>
  <c r="AZ1463" i="1" s="1"/>
  <c r="U1950" i="1"/>
  <c r="V1950" i="1" s="1"/>
  <c r="U227" i="1"/>
  <c r="V227" i="1" s="1"/>
  <c r="S1803" i="1"/>
  <c r="X1803" i="1"/>
  <c r="U1186" i="1"/>
  <c r="V1186" i="1" s="1"/>
  <c r="S1791" i="1"/>
  <c r="X1791" i="1"/>
  <c r="T464" i="1"/>
  <c r="AT987" i="1"/>
  <c r="AU987" i="1" s="1"/>
  <c r="AV987" i="1" s="1"/>
  <c r="AW987" i="1" s="1"/>
  <c r="T956" i="1"/>
  <c r="S1865" i="1"/>
  <c r="X1865" i="1"/>
  <c r="W516" i="1"/>
  <c r="X516" i="1" s="1"/>
  <c r="Y516" i="1" s="1"/>
  <c r="Z516" i="1" s="1"/>
  <c r="AA516" i="1" s="1"/>
  <c r="U248" i="1"/>
  <c r="V248" i="1" s="1"/>
  <c r="U1830" i="1"/>
  <c r="V1830" i="1" s="1"/>
  <c r="AY1304" i="1"/>
  <c r="AZ1304" i="1" s="1"/>
  <c r="BA1304" i="1" s="1"/>
  <c r="BB1304" i="1" s="1"/>
  <c r="BC1304" i="1" s="1"/>
  <c r="BD1304" i="1" s="1"/>
  <c r="AT1127" i="1"/>
  <c r="AU1127" i="1" s="1"/>
  <c r="AV1127" i="1" s="1"/>
  <c r="AW1127" i="1" s="1"/>
  <c r="T1052" i="1"/>
  <c r="U1045" i="1"/>
  <c r="V1045" i="1" s="1"/>
  <c r="S642" i="1"/>
  <c r="T1704" i="1"/>
  <c r="T1554" i="1"/>
  <c r="AR1487" i="1"/>
  <c r="AS1487" i="1" s="1"/>
  <c r="T213" i="1"/>
  <c r="T1301" i="1"/>
  <c r="T1258" i="1"/>
  <c r="U1171" i="1"/>
  <c r="V1171" i="1" s="1"/>
  <c r="S1898" i="1"/>
  <c r="X1898" i="1"/>
  <c r="U979" i="1"/>
  <c r="V979" i="1" s="1"/>
  <c r="T918" i="1"/>
  <c r="S400" i="1"/>
  <c r="U710" i="1"/>
  <c r="V710" i="1" s="1"/>
  <c r="U682" i="1"/>
  <c r="V682" i="1" s="1"/>
  <c r="S925" i="1"/>
  <c r="AJ1973" i="1"/>
  <c r="AC1973" i="1"/>
  <c r="AC1890" i="1"/>
  <c r="U1482" i="1"/>
  <c r="V1482" i="1" s="1"/>
  <c r="Y1895" i="1"/>
  <c r="Z1895" i="1" s="1"/>
  <c r="AA1895" i="1" s="1"/>
  <c r="U869" i="1"/>
  <c r="V869" i="1" s="1"/>
  <c r="S767" i="1"/>
  <c r="U1328" i="1"/>
  <c r="V1328" i="1" s="1"/>
  <c r="T5" i="1"/>
  <c r="U582" i="1"/>
  <c r="V582" i="1" s="1"/>
  <c r="T352" i="1"/>
  <c r="AT1173" i="1"/>
  <c r="AU1173" i="1" s="1"/>
  <c r="AV1173" i="1" s="1"/>
  <c r="AW1173" i="1" s="1"/>
  <c r="U121" i="1"/>
  <c r="V121" i="1" s="1"/>
  <c r="T717" i="1"/>
  <c r="AX1307" i="1"/>
  <c r="AC1997" i="1"/>
  <c r="AJ1997" i="1"/>
  <c r="AC1977" i="1"/>
  <c r="AJ1977" i="1"/>
  <c r="AJ1976" i="1"/>
  <c r="AC1976" i="1"/>
  <c r="AJ1971" i="1"/>
  <c r="AC1971" i="1"/>
  <c r="AC1959" i="1"/>
  <c r="AJ1959" i="1"/>
  <c r="AC1902" i="1"/>
  <c r="AJ1902" i="1"/>
  <c r="AC1895" i="1"/>
  <c r="AJ1895" i="1"/>
  <c r="AC1778" i="1"/>
  <c r="AJ1883" i="1"/>
  <c r="AC1883" i="1"/>
  <c r="AC1877" i="1"/>
  <c r="AJ1877" i="1"/>
  <c r="T1982" i="1"/>
  <c r="S1579" i="1"/>
  <c r="AB1490" i="1"/>
  <c r="AC1490" i="1" s="1"/>
  <c r="AD1490" i="1" s="1"/>
  <c r="U556" i="1"/>
  <c r="V556" i="1" s="1"/>
  <c r="U1368" i="1"/>
  <c r="V1368" i="1" s="1"/>
  <c r="S1344" i="1"/>
  <c r="T1122" i="1"/>
  <c r="U1139" i="1"/>
  <c r="V1139" i="1" s="1"/>
  <c r="S1083" i="1"/>
  <c r="T912" i="1"/>
  <c r="S871" i="1"/>
  <c r="AE362" i="1"/>
  <c r="AF362" i="1" s="1"/>
  <c r="AG362" i="1" s="1"/>
  <c r="T587" i="1"/>
  <c r="T220" i="1"/>
  <c r="Y1943" i="1"/>
  <c r="Z1943" i="1" s="1"/>
  <c r="AA1943" i="1" s="1"/>
  <c r="T199" i="1"/>
  <c r="U1322" i="1"/>
  <c r="V1322" i="1" s="1"/>
  <c r="S1910" i="1"/>
  <c r="X1910" i="1"/>
  <c r="S1091" i="1"/>
  <c r="U989" i="1"/>
  <c r="V989" i="1" s="1"/>
  <c r="AX904" i="1"/>
  <c r="T420" i="1"/>
  <c r="U405" i="1"/>
  <c r="V405" i="1" s="1"/>
  <c r="U794" i="1"/>
  <c r="V794" i="1" s="1"/>
  <c r="T1540" i="1"/>
  <c r="U302" i="1"/>
  <c r="V302" i="1" s="1"/>
  <c r="U1511" i="1"/>
  <c r="V1511" i="1" s="1"/>
  <c r="T1356" i="1"/>
  <c r="U1319" i="1"/>
  <c r="V1319" i="1" s="1"/>
  <c r="U1051" i="1"/>
  <c r="V1051" i="1" s="1"/>
  <c r="AR85" i="1"/>
  <c r="AS85" i="1" s="1"/>
  <c r="AR903" i="1"/>
  <c r="AS903" i="1" s="1"/>
  <c r="X1733" i="1"/>
  <c r="S1733" i="1"/>
  <c r="T658" i="1"/>
  <c r="T1675" i="1"/>
  <c r="Y1983" i="1"/>
  <c r="Z1983" i="1" s="1"/>
  <c r="AA1983" i="1" s="1"/>
  <c r="AR1512" i="1"/>
  <c r="AS1512" i="1" s="1"/>
  <c r="S1816" i="1"/>
  <c r="X1816" i="1"/>
  <c r="S182" i="1"/>
  <c r="T1204" i="1"/>
  <c r="S1093" i="1"/>
  <c r="S1748" i="1"/>
  <c r="X1748" i="1"/>
  <c r="S660" i="1"/>
  <c r="U1360" i="1"/>
  <c r="V1360" i="1" s="1"/>
  <c r="S196" i="1"/>
  <c r="S1226" i="1"/>
  <c r="T1127" i="1"/>
  <c r="U451" i="1"/>
  <c r="V451" i="1" s="1"/>
  <c r="S740" i="1"/>
  <c r="T1581" i="1"/>
  <c r="S1620" i="1"/>
  <c r="S1359" i="1"/>
  <c r="S1340" i="1"/>
  <c r="AR1123" i="1"/>
  <c r="AS1123" i="1" s="1"/>
  <c r="S77" i="1"/>
  <c r="S377" i="1"/>
  <c r="Y1973" i="1"/>
  <c r="Z1973" i="1" s="1"/>
  <c r="AA1973" i="1" s="1"/>
  <c r="T557" i="1"/>
  <c r="T157" i="1"/>
  <c r="S166" i="1"/>
  <c r="U137" i="1"/>
  <c r="V137" i="1" s="1"/>
  <c r="T997" i="1"/>
  <c r="U974" i="1"/>
  <c r="V974" i="1" s="1"/>
  <c r="Y1741" i="1"/>
  <c r="Z1741" i="1" s="1"/>
  <c r="AA1741" i="1" s="1"/>
  <c r="AB1741" i="1" s="1"/>
  <c r="S406" i="1"/>
  <c r="T715" i="1"/>
  <c r="U331" i="1"/>
  <c r="V331" i="1" s="1"/>
  <c r="U1273" i="1"/>
  <c r="V1273" i="1" s="1"/>
  <c r="U319" i="1"/>
  <c r="V319" i="1" s="1"/>
  <c r="AT1535" i="1"/>
  <c r="AU1535" i="1" s="1"/>
  <c r="AV1535" i="1" s="1"/>
  <c r="AW1535" i="1" s="1"/>
  <c r="AY302" i="1"/>
  <c r="AZ302" i="1" s="1"/>
  <c r="BA302" i="1" s="1"/>
  <c r="BB302" i="1" s="1"/>
  <c r="AT1291" i="1"/>
  <c r="AU1291" i="1" s="1"/>
  <c r="AV1291" i="1" s="1"/>
  <c r="AW1291" i="1" s="1"/>
  <c r="S498" i="1"/>
  <c r="T1124" i="1"/>
  <c r="AR1057" i="1"/>
  <c r="AS1057" i="1" s="1"/>
  <c r="W862" i="1"/>
  <c r="X862" i="1" s="1"/>
  <c r="Y862" i="1" s="1"/>
  <c r="Z862" i="1" s="1"/>
  <c r="AA862" i="1" s="1"/>
  <c r="T876" i="1"/>
  <c r="AH1824" i="1"/>
  <c r="AI1824" i="1" s="1"/>
  <c r="AJ1824" i="1" s="1"/>
  <c r="T1250" i="1"/>
  <c r="S1147" i="1"/>
  <c r="Y1768" i="1"/>
  <c r="Z1768" i="1" s="1"/>
  <c r="AA1768" i="1" s="1"/>
  <c r="AB1768" i="1" s="1"/>
  <c r="S944" i="1"/>
  <c r="S419" i="1"/>
  <c r="U40" i="1"/>
  <c r="V40" i="1" s="1"/>
  <c r="Y1870" i="1"/>
  <c r="Z1870" i="1" s="1"/>
  <c r="AA1870" i="1" s="1"/>
  <c r="S675" i="1"/>
  <c r="S1702" i="1"/>
  <c r="AR1583" i="1"/>
  <c r="AS1583" i="1" s="1"/>
  <c r="U1526" i="1"/>
  <c r="V1526" i="1" s="1"/>
  <c r="T264" i="1"/>
  <c r="S537" i="1"/>
  <c r="S1932" i="1"/>
  <c r="X1932" i="1"/>
  <c r="T159" i="1"/>
  <c r="T1756" i="1"/>
  <c r="S894" i="1"/>
  <c r="U797" i="1"/>
  <c r="V797" i="1" s="1"/>
  <c r="T332" i="1"/>
  <c r="T1665" i="1"/>
  <c r="T317" i="1"/>
  <c r="AR1606" i="1"/>
  <c r="AS1606" i="1" s="1"/>
  <c r="Y1836" i="1"/>
  <c r="Z1836" i="1" s="1"/>
  <c r="AA1836" i="1" s="1"/>
  <c r="T1410" i="1"/>
  <c r="T118" i="1"/>
  <c r="S8" i="1"/>
  <c r="S209" i="1"/>
  <c r="S1536" i="1"/>
  <c r="S1504" i="1"/>
  <c r="S1450" i="1"/>
  <c r="T1926" i="1"/>
  <c r="AE1761" i="1"/>
  <c r="AF1761" i="1" s="1"/>
  <c r="AG1761" i="1" s="1"/>
  <c r="AR788" i="1"/>
  <c r="AS788" i="1" s="1"/>
  <c r="S230" i="1"/>
  <c r="T1703" i="1"/>
  <c r="U578" i="1"/>
  <c r="V578" i="1" s="1"/>
  <c r="T1345" i="1"/>
  <c r="T158" i="1"/>
  <c r="U1087" i="1"/>
  <c r="V1087" i="1" s="1"/>
  <c r="T103" i="1"/>
  <c r="T75" i="1"/>
  <c r="U937" i="1"/>
  <c r="V937" i="1" s="1"/>
  <c r="U837" i="1"/>
  <c r="V837" i="1" s="1"/>
  <c r="T803" i="1"/>
  <c r="T13" i="1"/>
  <c r="T1605" i="1"/>
  <c r="Y1967" i="1"/>
  <c r="Z1967" i="1" s="1"/>
  <c r="AA1967" i="1" s="1"/>
  <c r="U722" i="1"/>
  <c r="V722" i="1" s="1"/>
  <c r="W1414" i="1"/>
  <c r="X1414" i="1" s="1"/>
  <c r="Y1414" i="1" s="1"/>
  <c r="Z1414" i="1" s="1"/>
  <c r="AA1414" i="1" s="1"/>
  <c r="U1400" i="1"/>
  <c r="V1400" i="1" s="1"/>
  <c r="U1100" i="1"/>
  <c r="V1100" i="1" s="1"/>
  <c r="U1437" i="1"/>
  <c r="V1437" i="1" s="1"/>
  <c r="AC1856" i="1"/>
  <c r="AJ1871" i="1"/>
  <c r="AC1871" i="1"/>
  <c r="S1372" i="1"/>
  <c r="S943" i="1"/>
  <c r="T1979" i="1"/>
  <c r="T1677" i="1"/>
  <c r="T430" i="1"/>
  <c r="T286" i="1"/>
  <c r="T164" i="1"/>
  <c r="S1236" i="1"/>
  <c r="U292" i="1"/>
  <c r="V292" i="1" s="1"/>
  <c r="S145" i="1"/>
  <c r="AR1223" i="1"/>
  <c r="AS1223" i="1" s="1"/>
  <c r="U417" i="1"/>
  <c r="V417" i="1" s="1"/>
  <c r="U1448" i="1"/>
  <c r="V1448" i="1" s="1"/>
  <c r="AJ1986" i="1"/>
  <c r="AC1986" i="1"/>
  <c r="AJ1996" i="1"/>
  <c r="AC1996" i="1"/>
  <c r="AJ1994" i="1"/>
  <c r="AC1994" i="1"/>
  <c r="AC1969" i="1"/>
  <c r="AJ1969" i="1"/>
  <c r="AB1830" i="1"/>
  <c r="AJ1950" i="1"/>
  <c r="AC1950" i="1"/>
  <c r="AJ1944" i="1"/>
  <c r="AC1944" i="1"/>
  <c r="AC1793" i="1"/>
  <c r="AJ1905" i="1"/>
  <c r="AC1905" i="1"/>
  <c r="AJ1886" i="1"/>
  <c r="AC1886" i="1"/>
  <c r="AB1732" i="1"/>
  <c r="U343" i="1"/>
  <c r="V343" i="1" s="1"/>
  <c r="T340" i="1"/>
  <c r="AT1600" i="1"/>
  <c r="AU1600" i="1" s="1"/>
  <c r="AV1600" i="1" s="1"/>
  <c r="AW1600" i="1" s="1"/>
  <c r="AX1600" i="1" s="1"/>
  <c r="AY1600" i="1" s="1"/>
  <c r="AZ1600" i="1" s="1"/>
  <c r="Y1982" i="1"/>
  <c r="Z1982" i="1" s="1"/>
  <c r="AA1982" i="1" s="1"/>
  <c r="AT1290" i="1"/>
  <c r="AU1290" i="1" s="1"/>
  <c r="AV1290" i="1" s="1"/>
  <c r="AW1290" i="1" s="1"/>
  <c r="AX1290" i="1" s="1"/>
  <c r="AY1290" i="1" s="1"/>
  <c r="AZ1290" i="1" s="1"/>
  <c r="BA1290" i="1" s="1"/>
  <c r="BB1290" i="1" s="1"/>
  <c r="U1245" i="1"/>
  <c r="V1245" i="1" s="1"/>
  <c r="U1097" i="1"/>
  <c r="V1097" i="1" s="1"/>
  <c r="U42" i="1"/>
  <c r="V42" i="1" s="1"/>
  <c r="T334" i="1"/>
  <c r="T621" i="1"/>
  <c r="AT1615" i="1"/>
  <c r="AU1615" i="1" s="1"/>
  <c r="AV1615" i="1" s="1"/>
  <c r="AW1615" i="1" s="1"/>
  <c r="AX1615" i="1" s="1"/>
  <c r="AY1615" i="1" s="1"/>
  <c r="AZ1615" i="1" s="1"/>
  <c r="BA1615" i="1" s="1"/>
  <c r="BB1615" i="1" s="1"/>
  <c r="T1541" i="1"/>
  <c r="T272" i="1"/>
  <c r="T1943" i="1"/>
  <c r="S1046" i="1"/>
  <c r="W741" i="1"/>
  <c r="X741" i="1" s="1"/>
  <c r="Y741" i="1" s="1"/>
  <c r="Z741" i="1" s="1"/>
  <c r="AA741" i="1" s="1"/>
  <c r="T828" i="1"/>
  <c r="U622" i="1"/>
  <c r="V622" i="1" s="1"/>
  <c r="T596" i="1"/>
  <c r="S1465" i="1"/>
  <c r="U225" i="1"/>
  <c r="V225" i="1" s="1"/>
  <c r="S1925" i="1"/>
  <c r="X1925" i="1"/>
  <c r="U1918" i="1"/>
  <c r="T1150" i="1"/>
  <c r="AY1122" i="1"/>
  <c r="AZ1122" i="1" s="1"/>
  <c r="T66" i="1"/>
  <c r="T1607" i="1"/>
  <c r="T1983" i="1"/>
  <c r="U1975" i="1"/>
  <c r="U1452" i="1"/>
  <c r="V1452" i="1" s="1"/>
  <c r="T521" i="1"/>
  <c r="U59" i="1"/>
  <c r="V59" i="1" s="1"/>
  <c r="U391" i="1"/>
  <c r="V391" i="1" s="1"/>
  <c r="S1721" i="1"/>
  <c r="X1721" i="1"/>
  <c r="T552" i="1"/>
  <c r="AT1657" i="1"/>
  <c r="AU1657" i="1" s="1"/>
  <c r="AV1657" i="1" s="1"/>
  <c r="AW1657" i="1" s="1"/>
  <c r="T1576" i="1"/>
  <c r="U1948" i="1"/>
  <c r="AT1160" i="1"/>
  <c r="AU1160" i="1" s="1"/>
  <c r="AV1160" i="1" s="1"/>
  <c r="AW1160" i="1" s="1"/>
  <c r="T1002" i="1"/>
  <c r="T792" i="1"/>
  <c r="U11" i="1"/>
  <c r="V11" i="1" s="1"/>
  <c r="U1802" i="1"/>
  <c r="V1802" i="1" s="1"/>
  <c r="T1691" i="1"/>
  <c r="T1634" i="1"/>
  <c r="T1505" i="1"/>
  <c r="T1469" i="1"/>
  <c r="U1447" i="1"/>
  <c r="V1447" i="1" s="1"/>
  <c r="U1289" i="1"/>
  <c r="V1289" i="1" s="1"/>
  <c r="T1096" i="1"/>
  <c r="U1054" i="1"/>
  <c r="V1054" i="1" s="1"/>
  <c r="S1012" i="1"/>
  <c r="W416" i="1"/>
  <c r="X416" i="1" s="1"/>
  <c r="Y416" i="1" s="1"/>
  <c r="Z416" i="1" s="1"/>
  <c r="AA416" i="1" s="1"/>
  <c r="U835" i="1"/>
  <c r="V835" i="1" s="1"/>
  <c r="T222" i="1"/>
  <c r="U1871" i="1"/>
  <c r="V1871" i="1" s="1"/>
  <c r="U1631" i="1"/>
  <c r="V1631" i="1" s="1"/>
  <c r="U1595" i="1"/>
  <c r="V1595" i="1" s="1"/>
  <c r="U604" i="1"/>
  <c r="V604" i="1" s="1"/>
  <c r="T1973" i="1"/>
  <c r="U1827" i="1"/>
  <c r="U429" i="1"/>
  <c r="V429" i="1" s="1"/>
  <c r="T1741" i="1"/>
  <c r="AT1660" i="1"/>
  <c r="AU1660" i="1" s="1"/>
  <c r="AV1660" i="1" s="1"/>
  <c r="AW1660" i="1" s="1"/>
  <c r="U1518" i="1"/>
  <c r="V1518" i="1" s="1"/>
  <c r="T117" i="1"/>
  <c r="T969" i="1"/>
  <c r="T967" i="1"/>
  <c r="U929" i="1"/>
  <c r="V929" i="1" s="1"/>
  <c r="U817" i="1"/>
  <c r="V817" i="1" s="1"/>
  <c r="T382" i="1"/>
  <c r="T689" i="1"/>
  <c r="U1645" i="1"/>
  <c r="V1645" i="1" s="1"/>
  <c r="T1476" i="1"/>
  <c r="U1839" i="1"/>
  <c r="AT1399" i="1"/>
  <c r="AU1399" i="1" s="1"/>
  <c r="AV1399" i="1" s="1"/>
  <c r="AW1399" i="1" s="1"/>
  <c r="U522" i="1"/>
  <c r="V522" i="1" s="1"/>
  <c r="U1192" i="1"/>
  <c r="V1192" i="1" s="1"/>
  <c r="T1768" i="1"/>
  <c r="T1870" i="1"/>
  <c r="U1501" i="1"/>
  <c r="V1501" i="1" s="1"/>
  <c r="S632" i="1"/>
  <c r="T1444" i="1"/>
  <c r="S544" i="1"/>
  <c r="U190" i="1"/>
  <c r="V190" i="1" s="1"/>
  <c r="AT1053" i="1"/>
  <c r="AU1053" i="1" s="1"/>
  <c r="AV1053" i="1" s="1"/>
  <c r="AW1053" i="1" s="1"/>
  <c r="S86" i="1"/>
  <c r="Y1756" i="1"/>
  <c r="Z1756" i="1" s="1"/>
  <c r="AA1756" i="1" s="1"/>
  <c r="AB1756" i="1" s="1"/>
  <c r="W366" i="1"/>
  <c r="X366" i="1" s="1"/>
  <c r="Y366" i="1" s="1"/>
  <c r="Z366" i="1" s="1"/>
  <c r="AA366" i="1" s="1"/>
  <c r="AR1554" i="1"/>
  <c r="AS1554" i="1" s="1"/>
  <c r="S1503" i="1"/>
  <c r="T1836" i="1"/>
  <c r="U503" i="1"/>
  <c r="V503" i="1" s="1"/>
  <c r="T149" i="1"/>
  <c r="U98" i="1"/>
  <c r="V98" i="1" s="1"/>
  <c r="T985" i="1"/>
  <c r="U411" i="1"/>
  <c r="V411" i="1" s="1"/>
  <c r="U839" i="1"/>
  <c r="V839" i="1" s="1"/>
  <c r="U376" i="1"/>
  <c r="V376" i="1" s="1"/>
  <c r="T337" i="1"/>
  <c r="U1978" i="1"/>
  <c r="V1978" i="1" s="1"/>
  <c r="U259" i="1"/>
  <c r="V259" i="1" s="1"/>
  <c r="T207" i="1"/>
  <c r="U1276" i="1"/>
  <c r="V1276" i="1" s="1"/>
  <c r="Y1926" i="1"/>
  <c r="Z1926" i="1" s="1"/>
  <c r="AA1926" i="1" s="1"/>
  <c r="U91" i="1"/>
  <c r="V91" i="1" s="1"/>
  <c r="W746" i="1"/>
  <c r="X746" i="1" s="1"/>
  <c r="Y746" i="1" s="1"/>
  <c r="Z746" i="1" s="1"/>
  <c r="AA746" i="1" s="1"/>
  <c r="U1708" i="1"/>
  <c r="V1708" i="1" s="1"/>
  <c r="U1597" i="1"/>
  <c r="V1597" i="1" s="1"/>
  <c r="AT1632" i="1"/>
  <c r="AU1632" i="1" s="1"/>
  <c r="AV1632" i="1" s="1"/>
  <c r="AW1632" i="1" s="1"/>
  <c r="AX1632" i="1" s="1"/>
  <c r="AY1632" i="1" s="1"/>
  <c r="AZ1632" i="1" s="1"/>
  <c r="BA1632" i="1" s="1"/>
  <c r="BB1632" i="1" s="1"/>
  <c r="T1088" i="1"/>
  <c r="AT164" i="1"/>
  <c r="AU164" i="1" s="1"/>
  <c r="AV164" i="1" s="1"/>
  <c r="AW164" i="1" s="1"/>
  <c r="AX164" i="1" s="1"/>
  <c r="AY164" i="1" s="1"/>
  <c r="AZ164" i="1" s="1"/>
  <c r="BA164" i="1" s="1"/>
  <c r="BB164" i="1" s="1"/>
  <c r="T1531" i="1"/>
  <c r="T1967" i="1"/>
  <c r="S559" i="1"/>
  <c r="U1946" i="1"/>
  <c r="AE1817" i="1"/>
  <c r="AF1817" i="1" s="1"/>
  <c r="AG1817" i="1" s="1"/>
  <c r="AT1277" i="1"/>
  <c r="AU1277" i="1" s="1"/>
  <c r="AV1277" i="1" s="1"/>
  <c r="AW1277" i="1" s="1"/>
  <c r="AT1133" i="1"/>
  <c r="AU1133" i="1" s="1"/>
  <c r="AV1133" i="1" s="1"/>
  <c r="AW1133" i="1" s="1"/>
  <c r="AX1133" i="1" s="1"/>
  <c r="AY1133" i="1" s="1"/>
  <c r="AZ1133" i="1" s="1"/>
  <c r="T1085" i="1"/>
  <c r="U1070" i="1"/>
  <c r="V1070" i="1" s="1"/>
  <c r="U460" i="1"/>
  <c r="V460" i="1" s="1"/>
  <c r="T901" i="1"/>
  <c r="AT802" i="1"/>
  <c r="AU802" i="1" s="1"/>
  <c r="AV802" i="1" s="1"/>
  <c r="AW802" i="1" s="1"/>
  <c r="AX1687" i="1"/>
  <c r="X1860" i="1"/>
  <c r="S1860" i="1"/>
  <c r="X1857" i="1"/>
  <c r="S1857" i="1"/>
  <c r="AR1530" i="1"/>
  <c r="AS1530" i="1" s="1"/>
  <c r="T567" i="1"/>
  <c r="T1364" i="1"/>
  <c r="Y1814" i="1"/>
  <c r="Z1814" i="1" s="1"/>
  <c r="AA1814" i="1" s="1"/>
  <c r="AB1814" i="1" s="1"/>
  <c r="T1253" i="1"/>
  <c r="AX1221" i="1"/>
  <c r="AR1125" i="1"/>
  <c r="AS1125" i="1" s="1"/>
  <c r="W884" i="1"/>
  <c r="X884" i="1" s="1"/>
  <c r="Y884" i="1" s="1"/>
  <c r="Z884" i="1" s="1"/>
  <c r="AA884" i="1" s="1"/>
  <c r="T750" i="1"/>
  <c r="AR726" i="1"/>
  <c r="AS726" i="1" s="1"/>
  <c r="S381" i="1"/>
  <c r="AC1974" i="1"/>
  <c r="AJ1974" i="1"/>
  <c r="Y1804" i="1"/>
  <c r="Z1804" i="1" s="1"/>
  <c r="AA1804" i="1" s="1"/>
  <c r="Y1832" i="1"/>
  <c r="Z1832" i="1" s="1"/>
  <c r="AA1832" i="1" s="1"/>
  <c r="Y1757" i="1"/>
  <c r="Z1757" i="1" s="1"/>
  <c r="AA1757" i="1" s="1"/>
  <c r="AB1757" i="1" s="1"/>
  <c r="Y1989" i="1"/>
  <c r="Z1989" i="1" s="1"/>
  <c r="AA1989" i="1" s="1"/>
  <c r="S1329" i="1"/>
  <c r="S1509" i="1"/>
  <c r="AR820" i="1"/>
  <c r="AS820" i="1" s="1"/>
  <c r="BC1270" i="1"/>
  <c r="BD1270" i="1" s="1"/>
  <c r="S1383" i="1"/>
  <c r="T795" i="1"/>
  <c r="U696" i="1"/>
  <c r="V696" i="1" s="1"/>
  <c r="U733" i="1"/>
  <c r="V733" i="1" s="1"/>
  <c r="AC1991" i="1"/>
  <c r="AC1862" i="1"/>
  <c r="AC1999" i="1"/>
  <c r="AJ1999" i="1"/>
  <c r="AJ1975" i="1"/>
  <c r="AC1975" i="1"/>
  <c r="AJ1949" i="1"/>
  <c r="AC1949" i="1"/>
  <c r="AJ1945" i="1"/>
  <c r="AC1945" i="1"/>
  <c r="AC1815" i="1"/>
  <c r="AJ1938" i="1"/>
  <c r="AC1938" i="1"/>
  <c r="AC1911" i="1"/>
  <c r="AJ1911" i="1"/>
  <c r="AC1781" i="1"/>
  <c r="AC1893" i="1"/>
  <c r="AC1876" i="1"/>
  <c r="AC1869" i="1"/>
  <c r="AJ1866" i="1"/>
  <c r="AC1866" i="1"/>
  <c r="AT1642" i="1"/>
  <c r="AU1642" i="1" s="1"/>
  <c r="AV1642" i="1" s="1"/>
  <c r="AW1642" i="1" s="1"/>
  <c r="AX1642" i="1" s="1"/>
  <c r="AY1642" i="1" s="1"/>
  <c r="AZ1642" i="1" s="1"/>
  <c r="BA1642" i="1" s="1"/>
  <c r="BB1642" i="1" s="1"/>
  <c r="BC1642" i="1" s="1"/>
  <c r="BD1642" i="1" s="1"/>
  <c r="S1632" i="1"/>
  <c r="U530" i="1"/>
  <c r="V530" i="1" s="1"/>
  <c r="S1214" i="1"/>
  <c r="S1215" i="1"/>
  <c r="S484" i="1"/>
  <c r="S948" i="1"/>
  <c r="S818" i="1"/>
  <c r="S361" i="1"/>
  <c r="U1644" i="1"/>
  <c r="V1644" i="1" s="1"/>
  <c r="T1688" i="1"/>
  <c r="T536" i="1"/>
  <c r="S1296" i="1"/>
  <c r="S180" i="1"/>
  <c r="S1894" i="1"/>
  <c r="X1894" i="1"/>
  <c r="T445" i="1"/>
  <c r="S802" i="1"/>
  <c r="S25" i="1"/>
  <c r="Y1980" i="1"/>
  <c r="Z1980" i="1" s="1"/>
  <c r="AA1980" i="1" s="1"/>
  <c r="T338" i="1"/>
  <c r="T591" i="1"/>
  <c r="S1972" i="1"/>
  <c r="X1972" i="1"/>
  <c r="U1420" i="1"/>
  <c r="V1420" i="1" s="1"/>
  <c r="S235" i="1"/>
  <c r="S1892" i="1"/>
  <c r="X1892" i="1"/>
  <c r="S1763" i="1"/>
  <c r="X1763" i="1"/>
  <c r="U427" i="1"/>
  <c r="V427" i="1" s="1"/>
  <c r="S841" i="1"/>
  <c r="U392" i="1"/>
  <c r="V392" i="1" s="1"/>
  <c r="U732" i="1"/>
  <c r="V732" i="1" s="1"/>
  <c r="U1181" i="1"/>
  <c r="V1181" i="1" s="1"/>
  <c r="T635" i="1"/>
  <c r="AT1545" i="1"/>
  <c r="AU1545" i="1" s="1"/>
  <c r="AV1545" i="1" s="1"/>
  <c r="AW1545" i="1" s="1"/>
  <c r="S1846" i="1"/>
  <c r="X1846" i="1"/>
  <c r="S1525" i="1"/>
  <c r="U1366" i="1"/>
  <c r="V1366" i="1" s="1"/>
  <c r="S1188" i="1"/>
  <c r="S483" i="1"/>
  <c r="T1076" i="1"/>
  <c r="T105" i="1"/>
  <c r="AB768" i="1"/>
  <c r="AC768" i="1" s="1"/>
  <c r="AD768" i="1" s="1"/>
  <c r="Y1953" i="1"/>
  <c r="Z1953" i="1" s="1"/>
  <c r="AA1953" i="1" s="1"/>
  <c r="T1842" i="1"/>
  <c r="S1308" i="1"/>
  <c r="S156" i="1"/>
  <c r="T1111" i="1"/>
  <c r="T473" i="1"/>
  <c r="T443" i="1"/>
  <c r="T819" i="1"/>
  <c r="S22" i="1"/>
  <c r="S1638" i="1"/>
  <c r="U1690" i="1"/>
  <c r="V1690" i="1" s="1"/>
  <c r="U1608" i="1"/>
  <c r="V1608" i="1" s="1"/>
  <c r="AH1849" i="1"/>
  <c r="AI1849" i="1" s="1"/>
  <c r="AJ1849" i="1" s="1"/>
  <c r="S1527" i="1"/>
  <c r="T543" i="1"/>
  <c r="S1101" i="1"/>
  <c r="AR998" i="1"/>
  <c r="AS998" i="1" s="1"/>
  <c r="S970" i="1"/>
  <c r="U1680" i="1"/>
  <c r="V1680" i="1" s="1"/>
  <c r="S628" i="1"/>
  <c r="S1477" i="1"/>
  <c r="S1284" i="1"/>
  <c r="AR1213" i="1"/>
  <c r="AS1213" i="1" s="1"/>
  <c r="T1148" i="1"/>
  <c r="S407" i="1"/>
  <c r="S723" i="1"/>
  <c r="U1669" i="1"/>
  <c r="V1669" i="1" s="1"/>
  <c r="S1220" i="1"/>
  <c r="AR1513" i="1"/>
  <c r="AS1513" i="1" s="1"/>
  <c r="S1242" i="1"/>
  <c r="U163" i="1"/>
  <c r="V163" i="1" s="1"/>
  <c r="AT1140" i="1"/>
  <c r="AU1140" i="1" s="1"/>
  <c r="AV1140" i="1" s="1"/>
  <c r="AW1140" i="1" s="1"/>
  <c r="T941" i="1"/>
  <c r="U857" i="1"/>
  <c r="V857" i="1" s="1"/>
  <c r="S775" i="1"/>
  <c r="Y1981" i="1"/>
  <c r="Z1981" i="1" s="1"/>
  <c r="AA1981" i="1" s="1"/>
  <c r="S572" i="1"/>
  <c r="S1337" i="1"/>
  <c r="T1060" i="1"/>
  <c r="U1031" i="1"/>
  <c r="V1031" i="1" s="1"/>
  <c r="U76" i="1"/>
  <c r="V76" i="1" s="1"/>
  <c r="AX756" i="1"/>
  <c r="T1687" i="1"/>
  <c r="U600" i="1"/>
  <c r="V600" i="1" s="1"/>
  <c r="U589" i="1"/>
  <c r="V589" i="1" s="1"/>
  <c r="S1343" i="1"/>
  <c r="U133" i="1"/>
  <c r="V133" i="1" s="1"/>
  <c r="T106" i="1"/>
  <c r="S412" i="1"/>
  <c r="AR811" i="1"/>
  <c r="AS811" i="1" s="1"/>
  <c r="U661" i="1"/>
  <c r="V661" i="1" s="1"/>
  <c r="U1660" i="1"/>
  <c r="V1660" i="1" s="1"/>
  <c r="T282" i="1"/>
  <c r="U1399" i="1"/>
  <c r="V1399" i="1" s="1"/>
  <c r="U1406" i="1"/>
  <c r="V1406" i="1" s="1"/>
  <c r="T1334" i="1"/>
  <c r="Y1916" i="1"/>
  <c r="Z1916" i="1" s="1"/>
  <c r="AA1916" i="1" s="1"/>
  <c r="AR1134" i="1"/>
  <c r="AS1134" i="1" s="1"/>
  <c r="S461" i="1"/>
  <c r="U923" i="1"/>
  <c r="V923" i="1" s="1"/>
  <c r="T45" i="1"/>
  <c r="S805" i="1"/>
  <c r="T1820" i="1"/>
  <c r="X1818" i="1"/>
  <c r="S1818" i="1"/>
  <c r="U177" i="1"/>
  <c r="V177" i="1" s="1"/>
  <c r="T1102" i="1"/>
  <c r="T1014" i="1"/>
  <c r="U945" i="1"/>
  <c r="V945" i="1" s="1"/>
  <c r="T855" i="1"/>
  <c r="U631" i="1"/>
  <c r="V631" i="1" s="1"/>
  <c r="U533" i="1"/>
  <c r="V533" i="1" s="1"/>
  <c r="U1443" i="1"/>
  <c r="V1443" i="1" s="1"/>
  <c r="T535" i="1"/>
  <c r="T139" i="1"/>
  <c r="S1109" i="1"/>
  <c r="T984" i="1"/>
  <c r="Y1875" i="1"/>
  <c r="Z1875" i="1" s="1"/>
  <c r="AA1875" i="1" s="1"/>
  <c r="T15" i="1"/>
  <c r="U345" i="1"/>
  <c r="V345" i="1" s="1"/>
  <c r="T1425" i="1"/>
  <c r="AX1106" i="1"/>
  <c r="Y1777" i="1"/>
  <c r="Z1777" i="1" s="1"/>
  <c r="AA1777" i="1" s="1"/>
  <c r="AB1777" i="1" s="1"/>
  <c r="T996" i="1"/>
  <c r="S836" i="1"/>
  <c r="U38" i="1"/>
  <c r="V38" i="1" s="1"/>
  <c r="T16" i="1"/>
  <c r="U1551" i="1"/>
  <c r="V1551" i="1" s="1"/>
  <c r="T1814" i="1"/>
  <c r="U1084" i="1"/>
  <c r="V1084" i="1" s="1"/>
  <c r="T951" i="1"/>
  <c r="AT1322" i="1"/>
  <c r="AU1322" i="1" s="1"/>
  <c r="AV1322" i="1" s="1"/>
  <c r="AW1322" i="1" s="1"/>
  <c r="AC1937" i="1"/>
  <c r="AJ1937" i="1"/>
  <c r="AC1719" i="1"/>
  <c r="T323" i="1"/>
  <c r="T183" i="1"/>
  <c r="S973" i="1"/>
  <c r="T1397" i="1"/>
  <c r="X1909" i="1"/>
  <c r="S1909" i="1"/>
  <c r="S788" i="1"/>
  <c r="Y1782" i="1"/>
  <c r="Z1782" i="1" s="1"/>
  <c r="AA1782" i="1" s="1"/>
  <c r="T617" i="1"/>
  <c r="S1903" i="1"/>
  <c r="X1903" i="1"/>
  <c r="S1524" i="1"/>
  <c r="AC1995" i="1"/>
  <c r="AJ1995" i="1"/>
  <c r="AC1964" i="1"/>
  <c r="AJ1964" i="1"/>
  <c r="AC1829" i="1"/>
  <c r="AC1953" i="1"/>
  <c r="AC1947" i="1"/>
  <c r="AJ1947" i="1"/>
  <c r="AC1943" i="1"/>
  <c r="AJ1941" i="1"/>
  <c r="AC1941" i="1"/>
  <c r="AJ1930" i="1"/>
  <c r="AC1930" i="1"/>
  <c r="AJ1917" i="1"/>
  <c r="AC1917" i="1"/>
  <c r="AJ1910" i="1"/>
  <c r="AC1910" i="1"/>
  <c r="AC1898" i="1"/>
  <c r="AJ1898" i="1"/>
  <c r="AC1894" i="1"/>
  <c r="AJ1894" i="1"/>
  <c r="AC1892" i="1"/>
  <c r="AC1737" i="1"/>
  <c r="AJ1872" i="1"/>
  <c r="AC1872" i="1"/>
  <c r="T1514" i="1"/>
  <c r="U592" i="1"/>
  <c r="V592" i="1" s="1"/>
  <c r="U1388" i="1"/>
  <c r="V1388" i="1" s="1"/>
  <c r="T234" i="1"/>
  <c r="AT1274" i="1"/>
  <c r="AU1274" i="1" s="1"/>
  <c r="AV1274" i="1" s="1"/>
  <c r="AW1274" i="1" s="1"/>
  <c r="U1153" i="1"/>
  <c r="V1153" i="1" s="1"/>
  <c r="U1066" i="1"/>
  <c r="V1066" i="1" s="1"/>
  <c r="U67" i="1"/>
  <c r="V67" i="1" s="1"/>
  <c r="AT830" i="1"/>
  <c r="AU830" i="1" s="1"/>
  <c r="AV830" i="1" s="1"/>
  <c r="AW830" i="1" s="1"/>
  <c r="T18" i="1"/>
  <c r="T782" i="1"/>
  <c r="U297" i="1"/>
  <c r="V297" i="1" s="1"/>
  <c r="U266" i="1"/>
  <c r="V266" i="1" s="1"/>
  <c r="U583" i="1"/>
  <c r="V583" i="1" s="1"/>
  <c r="U1466" i="1"/>
  <c r="V1466" i="1" s="1"/>
  <c r="U546" i="1"/>
  <c r="V546" i="1" s="1"/>
  <c r="U1132" i="1"/>
  <c r="V1132" i="1" s="1"/>
  <c r="U1033" i="1"/>
  <c r="V1033" i="1" s="1"/>
  <c r="T852" i="1"/>
  <c r="T816" i="1"/>
  <c r="T1980" i="1"/>
  <c r="T386" i="1"/>
  <c r="S602" i="1"/>
  <c r="W528" i="1"/>
  <c r="X528" i="1" s="1"/>
  <c r="Y528" i="1" s="1"/>
  <c r="Z528" i="1" s="1"/>
  <c r="AA528" i="1" s="1"/>
  <c r="U1251" i="1"/>
  <c r="V1251" i="1" s="1"/>
  <c r="AT1155" i="1"/>
  <c r="AU1155" i="1" s="1"/>
  <c r="AV1155" i="1" s="1"/>
  <c r="AW1155" i="1" s="1"/>
  <c r="T1030" i="1"/>
  <c r="AT641" i="1"/>
  <c r="AU641" i="1" s="1"/>
  <c r="AV641" i="1" s="1"/>
  <c r="AW641" i="1" s="1"/>
  <c r="U1699" i="1"/>
  <c r="V1699" i="1" s="1"/>
  <c r="T1405" i="1"/>
  <c r="U1941" i="1"/>
  <c r="V1941" i="1" s="1"/>
  <c r="T1285" i="1"/>
  <c r="T980" i="1"/>
  <c r="U936" i="1"/>
  <c r="V936" i="1" s="1"/>
  <c r="T20" i="1"/>
  <c r="U639" i="1"/>
  <c r="V639" i="1" s="1"/>
  <c r="T1953" i="1"/>
  <c r="U913" i="1"/>
  <c r="V913" i="1" s="1"/>
  <c r="Y1842" i="1"/>
  <c r="Z1842" i="1" s="1"/>
  <c r="AA1842" i="1" s="1"/>
  <c r="T246" i="1"/>
  <c r="U152" i="1"/>
  <c r="V152" i="1" s="1"/>
  <c r="U1896" i="1"/>
  <c r="U454" i="1"/>
  <c r="V454" i="1" s="1"/>
  <c r="AT928" i="1"/>
  <c r="AU928" i="1" s="1"/>
  <c r="AV928" i="1" s="1"/>
  <c r="AW928" i="1" s="1"/>
  <c r="T774" i="1"/>
  <c r="U355" i="1"/>
  <c r="V355" i="1" s="1"/>
  <c r="T1542" i="1"/>
  <c r="U277" i="1"/>
  <c r="V277" i="1" s="1"/>
  <c r="S1451" i="1"/>
  <c r="U1357" i="1"/>
  <c r="V1357" i="1" s="1"/>
  <c r="W520" i="1"/>
  <c r="X520" i="1" s="1"/>
  <c r="Y520" i="1" s="1"/>
  <c r="Z520" i="1" s="1"/>
  <c r="AA520" i="1" s="1"/>
  <c r="U1259" i="1"/>
  <c r="V1259" i="1" s="1"/>
  <c r="X1902" i="1"/>
  <c r="S1902" i="1"/>
  <c r="T26" i="1"/>
  <c r="S179" i="1"/>
  <c r="U1570" i="1"/>
  <c r="V1570" i="1" s="1"/>
  <c r="U560" i="1"/>
  <c r="V560" i="1" s="1"/>
  <c r="U1949" i="1"/>
  <c r="V1949" i="1" s="1"/>
  <c r="U194" i="1"/>
  <c r="V194" i="1" s="1"/>
  <c r="U975" i="1"/>
  <c r="V975" i="1" s="1"/>
  <c r="T778" i="1"/>
  <c r="T627" i="1"/>
  <c r="U342" i="1"/>
  <c r="V342" i="1" s="1"/>
  <c r="U1557" i="1"/>
  <c r="V1557" i="1" s="1"/>
  <c r="T593" i="1"/>
  <c r="T1408" i="1"/>
  <c r="T551" i="1"/>
  <c r="U203" i="1"/>
  <c r="V203" i="1" s="1"/>
  <c r="S195" i="1"/>
  <c r="T1277" i="1"/>
  <c r="U949" i="1"/>
  <c r="V949" i="1" s="1"/>
  <c r="AT888" i="1"/>
  <c r="AU888" i="1" s="1"/>
  <c r="AV888" i="1" s="1"/>
  <c r="AW888" i="1" s="1"/>
  <c r="U779" i="1"/>
  <c r="V779" i="1" s="1"/>
  <c r="T625" i="1"/>
  <c r="T1981" i="1"/>
  <c r="W1449" i="1"/>
  <c r="X1449" i="1" s="1"/>
  <c r="Y1449" i="1" s="1"/>
  <c r="Z1449" i="1" s="1"/>
  <c r="AA1449" i="1" s="1"/>
  <c r="W1295" i="1"/>
  <c r="X1295" i="1" s="1"/>
  <c r="Y1295" i="1" s="1"/>
  <c r="Z1295" i="1" s="1"/>
  <c r="AA1295" i="1" s="1"/>
  <c r="T519" i="1"/>
  <c r="S1883" i="1"/>
  <c r="X1883" i="1"/>
  <c r="U1878" i="1"/>
  <c r="V1878" i="1" s="1"/>
  <c r="T287" i="1"/>
  <c r="U1478" i="1"/>
  <c r="V1478" i="1" s="1"/>
  <c r="T1431" i="1"/>
  <c r="S231" i="1"/>
  <c r="AT1313" i="1"/>
  <c r="AU1313" i="1" s="1"/>
  <c r="AV1313" i="1" s="1"/>
  <c r="AW1313" i="1" s="1"/>
  <c r="T890" i="1"/>
  <c r="U1144" i="1"/>
  <c r="V1144" i="1" s="1"/>
  <c r="AT1685" i="1"/>
  <c r="AU1685" i="1" s="1"/>
  <c r="AV1685" i="1" s="1"/>
  <c r="AW1685" i="1" s="1"/>
  <c r="T300" i="1"/>
  <c r="W579" i="1"/>
  <c r="X579" i="1" s="1"/>
  <c r="Y579" i="1" s="1"/>
  <c r="Z579" i="1" s="1"/>
  <c r="AA579" i="1" s="1"/>
  <c r="T1916" i="1"/>
  <c r="U1043" i="1"/>
  <c r="V1043" i="1" s="1"/>
  <c r="T867" i="1"/>
  <c r="U1868" i="1"/>
  <c r="V1868" i="1" s="1"/>
  <c r="U1627" i="1"/>
  <c r="V1627" i="1" s="1"/>
  <c r="T285" i="1"/>
  <c r="S1439" i="1"/>
  <c r="S1395" i="1"/>
  <c r="U1178" i="1"/>
  <c r="V1178" i="1" s="1"/>
  <c r="U34" i="1"/>
  <c r="V34" i="1" s="1"/>
  <c r="U309" i="1"/>
  <c r="V309" i="1" s="1"/>
  <c r="S1561" i="1"/>
  <c r="U1390" i="1"/>
  <c r="V1390" i="1" s="1"/>
  <c r="U1318" i="1"/>
  <c r="V1318" i="1" s="1"/>
  <c r="T1875" i="1"/>
  <c r="U1494" i="1"/>
  <c r="V1494" i="1" s="1"/>
  <c r="S238" i="1"/>
  <c r="T1812" i="1"/>
  <c r="W1286" i="1"/>
  <c r="X1286" i="1" s="1"/>
  <c r="Y1286" i="1" s="1"/>
  <c r="Z1286" i="1" s="1"/>
  <c r="AA1286" i="1" s="1"/>
  <c r="U1929" i="1"/>
  <c r="V1929" i="1" s="1"/>
  <c r="U1099" i="1"/>
  <c r="V1099" i="1" s="1"/>
  <c r="T1777" i="1"/>
  <c r="S68" i="1"/>
  <c r="AT638" i="1"/>
  <c r="AU638" i="1" s="1"/>
  <c r="AV638" i="1" s="1"/>
  <c r="AW638" i="1" s="1"/>
  <c r="AX638" i="1" s="1"/>
  <c r="AY638" i="1" s="1"/>
  <c r="AZ638" i="1" s="1"/>
  <c r="BA638" i="1" s="1"/>
  <c r="BB638" i="1" s="1"/>
  <c r="U1586" i="1"/>
  <c r="V1586" i="1" s="1"/>
  <c r="T1422" i="1"/>
  <c r="AT1175" i="1"/>
  <c r="AU1175" i="1" s="1"/>
  <c r="AV1175" i="1" s="1"/>
  <c r="AW1175" i="1" s="1"/>
  <c r="T122" i="1"/>
  <c r="T910" i="1"/>
  <c r="S881" i="1"/>
  <c r="T756" i="1"/>
  <c r="U708" i="1"/>
  <c r="V708" i="1" s="1"/>
  <c r="U667" i="1"/>
  <c r="V667" i="1" s="1"/>
  <c r="Y1899" i="1"/>
  <c r="Z1899" i="1" s="1"/>
  <c r="AA1899" i="1" s="1"/>
  <c r="S304" i="1"/>
  <c r="T1079" i="1"/>
  <c r="Y1880" i="1"/>
  <c r="Z1880" i="1" s="1"/>
  <c r="AA1880" i="1" s="1"/>
  <c r="Y1740" i="1"/>
  <c r="Z1740" i="1" s="1"/>
  <c r="AA1740" i="1" s="1"/>
  <c r="AB1740" i="1" s="1"/>
  <c r="AC1989" i="1"/>
  <c r="AC1857" i="1"/>
  <c r="AC1993" i="1"/>
  <c r="AJ1993" i="1"/>
  <c r="AC1985" i="1"/>
  <c r="AC1836" i="1"/>
  <c r="AC1968" i="1"/>
  <c r="AJ1968" i="1"/>
  <c r="AC1966" i="1"/>
  <c r="AC1958" i="1"/>
  <c r="AJ1958" i="1"/>
  <c r="AC1952" i="1"/>
  <c r="AJ1935" i="1"/>
  <c r="AC1935" i="1"/>
  <c r="AC1932" i="1"/>
  <c r="AJ1932" i="1"/>
  <c r="AC1926" i="1"/>
  <c r="AJ1926" i="1"/>
  <c r="AC1797" i="1"/>
  <c r="AC1891" i="1"/>
  <c r="AC1763" i="1"/>
  <c r="AB1744" i="1"/>
  <c r="S614" i="1"/>
  <c r="S1530" i="1"/>
  <c r="S215" i="1"/>
  <c r="S1817" i="1"/>
  <c r="X1817" i="1"/>
  <c r="S1326" i="1"/>
  <c r="U173" i="1"/>
  <c r="V173" i="1" s="1"/>
  <c r="S1164" i="1"/>
  <c r="S1107" i="1"/>
  <c r="U1039" i="1"/>
  <c r="V1039" i="1" s="1"/>
  <c r="S982" i="1"/>
  <c r="U914" i="1"/>
  <c r="V914" i="1" s="1"/>
  <c r="T830" i="1"/>
  <c r="U745" i="1"/>
  <c r="V745" i="1" s="1"/>
  <c r="T1571" i="1"/>
  <c r="T730" i="1"/>
  <c r="AT1555" i="1"/>
  <c r="AU1555" i="1" s="1"/>
  <c r="AV1555" i="1" s="1"/>
  <c r="AW1555" i="1" s="1"/>
  <c r="T1961" i="1"/>
  <c r="S495" i="1"/>
  <c r="T1009" i="1"/>
  <c r="U987" i="1"/>
  <c r="V987" i="1" s="1"/>
  <c r="U845" i="1"/>
  <c r="V845" i="1" s="1"/>
  <c r="S14" i="1"/>
  <c r="T1460" i="1"/>
  <c r="T360" i="1"/>
  <c r="U585" i="1"/>
  <c r="V585" i="1" s="1"/>
  <c r="Y1825" i="1"/>
  <c r="Z1825" i="1" s="1"/>
  <c r="AA1825" i="1" s="1"/>
  <c r="AB1825" i="1" s="1"/>
  <c r="T1940" i="1"/>
  <c r="U144" i="1"/>
  <c r="V144" i="1" s="1"/>
  <c r="S131" i="1"/>
  <c r="U112" i="1"/>
  <c r="V112" i="1" s="1"/>
  <c r="Y1885" i="1"/>
  <c r="Z1885" i="1" s="1"/>
  <c r="AA1885" i="1" s="1"/>
  <c r="T58" i="1"/>
  <c r="T825" i="1"/>
  <c r="S668" i="1"/>
  <c r="T1580" i="1"/>
  <c r="U1432" i="1"/>
  <c r="V1432" i="1" s="1"/>
  <c r="T1458" i="1"/>
  <c r="U509" i="1"/>
  <c r="V509" i="1" s="1"/>
  <c r="Y1789" i="1"/>
  <c r="Z1789" i="1" s="1"/>
  <c r="AA1789" i="1" s="1"/>
  <c r="AB1789" i="1" s="1"/>
  <c r="S141" i="1"/>
  <c r="AR1088" i="1"/>
  <c r="AS1088" i="1" s="1"/>
  <c r="S986" i="1"/>
  <c r="T56" i="1"/>
  <c r="T849" i="1"/>
  <c r="T736" i="1"/>
  <c r="X1863" i="1"/>
  <c r="S1863" i="1"/>
  <c r="S418" i="1"/>
  <c r="U324" i="1"/>
  <c r="V324" i="1" s="1"/>
  <c r="Y1992" i="1"/>
  <c r="Z1992" i="1" s="1"/>
  <c r="AA1992" i="1" s="1"/>
  <c r="S1516" i="1"/>
  <c r="T1262" i="1"/>
  <c r="T1176" i="1"/>
  <c r="X1772" i="1"/>
  <c r="S1772" i="1"/>
  <c r="T1760" i="1"/>
  <c r="T726" i="1"/>
  <c r="T691" i="1"/>
  <c r="Y1887" i="1"/>
  <c r="Z1887" i="1" s="1"/>
  <c r="AA1887" i="1" s="1"/>
  <c r="T1575" i="1"/>
  <c r="U1489" i="1"/>
  <c r="V1489" i="1" s="1"/>
  <c r="U1523" i="1"/>
  <c r="V1523" i="1" s="1"/>
  <c r="T1381" i="1"/>
  <c r="T1166" i="1"/>
  <c r="T1117" i="1"/>
  <c r="S1062" i="1"/>
  <c r="S920" i="1"/>
  <c r="U821" i="1"/>
  <c r="V821" i="1" s="1"/>
  <c r="AR1459" i="1"/>
  <c r="AS1459" i="1" s="1"/>
  <c r="S1468" i="1"/>
  <c r="AT1192" i="1"/>
  <c r="AU1192" i="1" s="1"/>
  <c r="AV1192" i="1" s="1"/>
  <c r="AW1192" i="1" s="1"/>
  <c r="U489" i="1"/>
  <c r="V489" i="1" s="1"/>
  <c r="S1170" i="1"/>
  <c r="T1767" i="1"/>
  <c r="X1765" i="1"/>
  <c r="S1765" i="1"/>
  <c r="T1867" i="1"/>
  <c r="S492" i="1"/>
  <c r="T273" i="1"/>
  <c r="Y1838" i="1"/>
  <c r="Z1838" i="1" s="1"/>
  <c r="AA1838" i="1" s="1"/>
  <c r="AB1838" i="1" s="1"/>
  <c r="T218" i="1"/>
  <c r="U532" i="1"/>
  <c r="V532" i="1" s="1"/>
  <c r="T1243" i="1"/>
  <c r="Y1919" i="1"/>
  <c r="Z1919" i="1" s="1"/>
  <c r="AA1919" i="1" s="1"/>
  <c r="T154" i="1"/>
  <c r="S1090" i="1"/>
  <c r="S957" i="1"/>
  <c r="S909" i="1"/>
  <c r="U49" i="1"/>
  <c r="V49" i="1" s="1"/>
  <c r="T24" i="1"/>
  <c r="T662" i="1"/>
  <c r="T174" i="1"/>
  <c r="T1635" i="1"/>
  <c r="U581" i="1"/>
  <c r="V581" i="1" s="1"/>
  <c r="U1315" i="1"/>
  <c r="V1315" i="1" s="1"/>
  <c r="AT1118" i="1"/>
  <c r="AU1118" i="1" s="1"/>
  <c r="AV1118" i="1" s="1"/>
  <c r="AW1118" i="1" s="1"/>
  <c r="T952" i="1"/>
  <c r="AR910" i="1"/>
  <c r="AS910" i="1" s="1"/>
  <c r="X1881" i="1"/>
  <c r="S1881" i="1"/>
  <c r="T37" i="1"/>
  <c r="X1869" i="1"/>
  <c r="S1869" i="1"/>
  <c r="S1659" i="1"/>
  <c r="T1851" i="1"/>
  <c r="AR1541" i="1"/>
  <c r="AS1541" i="1" s="1"/>
  <c r="U1474" i="1"/>
  <c r="V1474" i="1" s="1"/>
  <c r="S1480" i="1"/>
  <c r="AR1337" i="1"/>
  <c r="AS1337" i="1" s="1"/>
  <c r="U1349" i="1"/>
  <c r="V1349" i="1" s="1"/>
  <c r="T510" i="1"/>
  <c r="U1190" i="1"/>
  <c r="V1190" i="1" s="1"/>
  <c r="S1134" i="1"/>
  <c r="S135" i="1"/>
  <c r="S942" i="1"/>
  <c r="S897" i="1"/>
  <c r="AR805" i="1"/>
  <c r="AS805" i="1" s="1"/>
  <c r="U370" i="1"/>
  <c r="V370" i="1" s="1"/>
  <c r="S663" i="1"/>
  <c r="S1104" i="1"/>
  <c r="X1966" i="1"/>
  <c r="S1966" i="1"/>
  <c r="Y1928" i="1"/>
  <c r="Z1928" i="1" s="1"/>
  <c r="AA1928" i="1" s="1"/>
  <c r="U1211" i="1"/>
  <c r="V1211" i="1" s="1"/>
  <c r="T1149" i="1"/>
  <c r="U1016" i="1"/>
  <c r="V1016" i="1" s="1"/>
  <c r="T1751" i="1"/>
  <c r="S657" i="1"/>
  <c r="U440" i="1"/>
  <c r="V440" i="1" s="1"/>
  <c r="AT1643" i="1"/>
  <c r="AU1643" i="1" s="1"/>
  <c r="AV1643" i="1" s="1"/>
  <c r="AW1643" i="1" s="1"/>
  <c r="AR1561" i="1"/>
  <c r="AS1561" i="1" s="1"/>
  <c r="AR1473" i="1"/>
  <c r="AS1473" i="1" s="1"/>
  <c r="S1959" i="1"/>
  <c r="X1959" i="1"/>
  <c r="T214" i="1"/>
  <c r="U1291" i="1"/>
  <c r="V1291" i="1" s="1"/>
  <c r="U1003" i="1"/>
  <c r="V1003" i="1" s="1"/>
  <c r="T946" i="1"/>
  <c r="U895" i="1"/>
  <c r="V895" i="1" s="1"/>
  <c r="S844" i="1"/>
  <c r="T760" i="1"/>
  <c r="S21" i="1"/>
  <c r="S1621" i="1"/>
  <c r="U1445" i="1"/>
  <c r="V1445" i="1" s="1"/>
  <c r="U547" i="1"/>
  <c r="V547" i="1" s="1"/>
  <c r="T165" i="1"/>
  <c r="U125" i="1"/>
  <c r="V125" i="1" s="1"/>
  <c r="U1047" i="1"/>
  <c r="V1047" i="1" s="1"/>
  <c r="T1727" i="1"/>
  <c r="T6" i="1"/>
  <c r="AR1695" i="1"/>
  <c r="AS1695" i="1" s="1"/>
  <c r="T1440" i="1"/>
  <c r="X1958" i="1"/>
  <c r="S1958" i="1"/>
  <c r="T1263" i="1"/>
  <c r="S1218" i="1"/>
  <c r="S1196" i="1"/>
  <c r="S1082" i="1"/>
  <c r="T441" i="1"/>
  <c r="T833" i="1"/>
  <c r="T784" i="1"/>
  <c r="T647" i="1"/>
  <c r="U1672" i="1"/>
  <c r="V1672" i="1" s="1"/>
  <c r="AT1652" i="1"/>
  <c r="AU1652" i="1" s="1"/>
  <c r="AV1652" i="1" s="1"/>
  <c r="AW1652" i="1" s="1"/>
  <c r="T1497" i="1"/>
  <c r="U1965" i="1"/>
  <c r="V1965" i="1" s="1"/>
  <c r="U1819" i="1"/>
  <c r="V1819" i="1" s="1"/>
  <c r="S1260" i="1"/>
  <c r="T1021" i="1"/>
  <c r="U971" i="1"/>
  <c r="V971" i="1" s="1"/>
  <c r="S36" i="1"/>
  <c r="U527" i="1"/>
  <c r="V527" i="1" s="1"/>
  <c r="T676" i="1"/>
  <c r="AE636" i="1"/>
  <c r="AF636" i="1" s="1"/>
  <c r="AG636" i="1" s="1"/>
  <c r="AH1593" i="1" l="1"/>
  <c r="AI1593" i="1" s="1"/>
  <c r="AJ1593" i="1" s="1"/>
  <c r="BA1596" i="1"/>
  <c r="BB1596" i="1" s="1"/>
  <c r="BC1596" i="1" s="1"/>
  <c r="BD1596" i="1" s="1"/>
  <c r="BE1596" i="1" s="1"/>
  <c r="BF1596" i="1" s="1"/>
  <c r="AH711" i="1"/>
  <c r="AI711" i="1" s="1"/>
  <c r="AJ711" i="1" s="1"/>
  <c r="AK711" i="1" s="1"/>
  <c r="AX830" i="1"/>
  <c r="AY830" i="1" s="1"/>
  <c r="AZ830" i="1" s="1"/>
  <c r="BA830" i="1" s="1"/>
  <c r="BB830" i="1" s="1"/>
  <c r="BC830" i="1" s="1"/>
  <c r="BD830" i="1" s="1"/>
  <c r="BE830" i="1" s="1"/>
  <c r="BF830" i="1" s="1"/>
  <c r="AX1110" i="1"/>
  <c r="AY1110" i="1" s="1"/>
  <c r="AZ1110" i="1" s="1"/>
  <c r="BA1110" i="1" s="1"/>
  <c r="BB1110" i="1" s="1"/>
  <c r="BC1110" i="1" s="1"/>
  <c r="BD1110" i="1" s="1"/>
  <c r="BE1110" i="1" s="1"/>
  <c r="BF1110" i="1" s="1"/>
  <c r="AX1175" i="1"/>
  <c r="AY1175" i="1" s="1"/>
  <c r="AZ1175" i="1" s="1"/>
  <c r="BA1175" i="1" s="1"/>
  <c r="BB1175" i="1" s="1"/>
  <c r="BC1175" i="1" s="1"/>
  <c r="BD1175" i="1" s="1"/>
  <c r="BE1175" i="1" s="1"/>
  <c r="BF1175" i="1" s="1"/>
  <c r="BC1166" i="1"/>
  <c r="BD1166" i="1" s="1"/>
  <c r="BE1166" i="1" s="1"/>
  <c r="BF1166" i="1" s="1"/>
  <c r="AX698" i="1"/>
  <c r="AY698" i="1" s="1"/>
  <c r="AZ698" i="1" s="1"/>
  <c r="BA698" i="1" s="1"/>
  <c r="BB698" i="1" s="1"/>
  <c r="BC698" i="1" s="1"/>
  <c r="BD698" i="1" s="1"/>
  <c r="BE698" i="1" s="1"/>
  <c r="BF698" i="1" s="1"/>
  <c r="AX928" i="1"/>
  <c r="AY928" i="1" s="1"/>
  <c r="AZ928" i="1" s="1"/>
  <c r="BA928" i="1" s="1"/>
  <c r="BB928" i="1" s="1"/>
  <c r="BC928" i="1" s="1"/>
  <c r="BD928" i="1" s="1"/>
  <c r="BE928" i="1" s="1"/>
  <c r="BF928" i="1" s="1"/>
  <c r="AX1657" i="1"/>
  <c r="AY1657" i="1" s="1"/>
  <c r="AZ1657" i="1" s="1"/>
  <c r="BA1657" i="1" s="1"/>
  <c r="BB1657" i="1" s="1"/>
  <c r="BC1657" i="1" s="1"/>
  <c r="BD1657" i="1" s="1"/>
  <c r="BE1657" i="1" s="1"/>
  <c r="BF1657" i="1" s="1"/>
  <c r="BC968" i="1"/>
  <c r="BD968" i="1" s="1"/>
  <c r="BE968" i="1" s="1"/>
  <c r="BF968" i="1" s="1"/>
  <c r="AX1140" i="1"/>
  <c r="AY1140" i="1" s="1"/>
  <c r="AZ1140" i="1" s="1"/>
  <c r="BA1140" i="1" s="1"/>
  <c r="BB1140" i="1" s="1"/>
  <c r="BC1140" i="1" s="1"/>
  <c r="BD1140" i="1" s="1"/>
  <c r="BE1140" i="1" s="1"/>
  <c r="BF1140" i="1" s="1"/>
  <c r="AX1277" i="1"/>
  <c r="AY1277" i="1" s="1"/>
  <c r="AZ1277" i="1" s="1"/>
  <c r="BA1277" i="1" s="1"/>
  <c r="BB1277" i="1" s="1"/>
  <c r="BC1277" i="1" s="1"/>
  <c r="BD1277" i="1" s="1"/>
  <c r="BE1277" i="1" s="1"/>
  <c r="BF1277" i="1" s="1"/>
  <c r="AX1077" i="1"/>
  <c r="AY1077" i="1" s="1"/>
  <c r="AZ1077" i="1" s="1"/>
  <c r="BA1077" i="1" s="1"/>
  <c r="BB1077" i="1" s="1"/>
  <c r="BC1077" i="1" s="1"/>
  <c r="BD1077" i="1" s="1"/>
  <c r="BE1077" i="1" s="1"/>
  <c r="BF1077" i="1" s="1"/>
  <c r="BA1539" i="1"/>
  <c r="BB1539" i="1" s="1"/>
  <c r="BC1539" i="1" s="1"/>
  <c r="BD1539" i="1" s="1"/>
  <c r="BE1539" i="1" s="1"/>
  <c r="BF1539" i="1" s="1"/>
  <c r="AX1482" i="1"/>
  <c r="AY1482" i="1" s="1"/>
  <c r="AZ1482" i="1" s="1"/>
  <c r="BA1482" i="1" s="1"/>
  <c r="BB1482" i="1" s="1"/>
  <c r="BC1482" i="1" s="1"/>
  <c r="BD1482" i="1" s="1"/>
  <c r="BE1482" i="1" s="1"/>
  <c r="BF1482" i="1" s="1"/>
  <c r="AX722" i="1"/>
  <c r="AY722" i="1" s="1"/>
  <c r="AZ722" i="1" s="1"/>
  <c r="BA722" i="1" s="1"/>
  <c r="BB722" i="1" s="1"/>
  <c r="BC722" i="1" s="1"/>
  <c r="BD722" i="1" s="1"/>
  <c r="BE722" i="1" s="1"/>
  <c r="BF722" i="1" s="1"/>
  <c r="AX1416" i="1"/>
  <c r="AY1416" i="1" s="1"/>
  <c r="AZ1416" i="1" s="1"/>
  <c r="BA1416" i="1" s="1"/>
  <c r="BB1416" i="1" s="1"/>
  <c r="BC1416" i="1" s="1"/>
  <c r="BD1416" i="1" s="1"/>
  <c r="BE1416" i="1" s="1"/>
  <c r="BF1416" i="1" s="1"/>
  <c r="BA1069" i="1"/>
  <c r="BB1069" i="1" s="1"/>
  <c r="BC1069" i="1" s="1"/>
  <c r="BD1069" i="1" s="1"/>
  <c r="BE1069" i="1" s="1"/>
  <c r="BF1069" i="1" s="1"/>
  <c r="BC1683" i="1"/>
  <c r="BD1683" i="1" s="1"/>
  <c r="BE1683" i="1" s="1"/>
  <c r="BF1683" i="1" s="1"/>
  <c r="BA1122" i="1"/>
  <c r="BB1122" i="1" s="1"/>
  <c r="BC1122" i="1" s="1"/>
  <c r="BD1122" i="1" s="1"/>
  <c r="BA1463" i="1"/>
  <c r="BB1463" i="1" s="1"/>
  <c r="BC1463" i="1" s="1"/>
  <c r="BD1463" i="1" s="1"/>
  <c r="BE1463" i="1" s="1"/>
  <c r="BF1463" i="1" s="1"/>
  <c r="AX1409" i="1"/>
  <c r="AY1409" i="1" s="1"/>
  <c r="AZ1409" i="1" s="1"/>
  <c r="BA1409" i="1" s="1"/>
  <c r="BB1409" i="1" s="1"/>
  <c r="BC1409" i="1" s="1"/>
  <c r="BD1409" i="1" s="1"/>
  <c r="BE1409" i="1" s="1"/>
  <c r="BF1409" i="1" s="1"/>
  <c r="AX1538" i="1"/>
  <c r="AY1538" i="1" s="1"/>
  <c r="AZ1538" i="1" s="1"/>
  <c r="BA1538" i="1" s="1"/>
  <c r="BB1538" i="1" s="1"/>
  <c r="BC1538" i="1" s="1"/>
  <c r="BD1538" i="1" s="1"/>
  <c r="BE1538" i="1" s="1"/>
  <c r="BF1538" i="1" s="1"/>
  <c r="BA1559" i="1"/>
  <c r="BB1559" i="1" s="1"/>
  <c r="BC1559" i="1" s="1"/>
  <c r="BD1559" i="1" s="1"/>
  <c r="BE1559" i="1" s="1"/>
  <c r="BF1559" i="1" s="1"/>
  <c r="BA1364" i="1"/>
  <c r="BB1364" i="1" s="1"/>
  <c r="BC1364" i="1" s="1"/>
  <c r="BD1364" i="1" s="1"/>
  <c r="AX1660" i="1"/>
  <c r="AY1660" i="1" s="1"/>
  <c r="AZ1660" i="1" s="1"/>
  <c r="BA1660" i="1" s="1"/>
  <c r="BB1660" i="1" s="1"/>
  <c r="BC1660" i="1" s="1"/>
  <c r="BD1660" i="1" s="1"/>
  <c r="BE1660" i="1" s="1"/>
  <c r="BF1660" i="1" s="1"/>
  <c r="AX1402" i="1"/>
  <c r="AY1402" i="1" s="1"/>
  <c r="AZ1402" i="1" s="1"/>
  <c r="BA1402" i="1" s="1"/>
  <c r="BB1402" i="1" s="1"/>
  <c r="BC1402" i="1" s="1"/>
  <c r="BD1402" i="1" s="1"/>
  <c r="BE1402" i="1" s="1"/>
  <c r="BF1402" i="1" s="1"/>
  <c r="BA1133" i="1"/>
  <c r="BB1133" i="1" s="1"/>
  <c r="BC1133" i="1" s="1"/>
  <c r="BD1133" i="1" s="1"/>
  <c r="BA736" i="1"/>
  <c r="BB736" i="1" s="1"/>
  <c r="BC736" i="1" s="1"/>
  <c r="BD736" i="1" s="1"/>
  <c r="BE736" i="1" s="1"/>
  <c r="BF736" i="1" s="1"/>
  <c r="AX1675" i="1"/>
  <c r="AY1675" i="1" s="1"/>
  <c r="AZ1675" i="1" s="1"/>
  <c r="BA1675" i="1" s="1"/>
  <c r="BB1675" i="1" s="1"/>
  <c r="BC1675" i="1" s="1"/>
  <c r="BD1675" i="1" s="1"/>
  <c r="BE1675" i="1" s="1"/>
  <c r="BF1675" i="1" s="1"/>
  <c r="AX1417" i="1"/>
  <c r="AY1417" i="1" s="1"/>
  <c r="AZ1417" i="1" s="1"/>
  <c r="BA1417" i="1" s="1"/>
  <c r="BB1417" i="1" s="1"/>
  <c r="BC1417" i="1" s="1"/>
  <c r="BD1417" i="1" s="1"/>
  <c r="BE1417" i="1" s="1"/>
  <c r="BF1417" i="1" s="1"/>
  <c r="AX1511" i="1"/>
  <c r="AY1511" i="1" s="1"/>
  <c r="AZ1511" i="1" s="1"/>
  <c r="BA1511" i="1" s="1"/>
  <c r="BB1511" i="1" s="1"/>
  <c r="BC1511" i="1" s="1"/>
  <c r="BD1511" i="1" s="1"/>
  <c r="BE1511" i="1" s="1"/>
  <c r="BF1511" i="1" s="1"/>
  <c r="AX1605" i="1"/>
  <c r="AY1605" i="1" s="1"/>
  <c r="AZ1605" i="1" s="1"/>
  <c r="BA1605" i="1" s="1"/>
  <c r="BB1605" i="1" s="1"/>
  <c r="BC1605" i="1" s="1"/>
  <c r="BD1605" i="1" s="1"/>
  <c r="BE1605" i="1" s="1"/>
  <c r="BF1605" i="1" s="1"/>
  <c r="BA1600" i="1"/>
  <c r="BB1600" i="1" s="1"/>
  <c r="BC1600" i="1" s="1"/>
  <c r="BD1600" i="1" s="1"/>
  <c r="BE1600" i="1" s="1"/>
  <c r="BF1600" i="1" s="1"/>
  <c r="BA1594" i="1"/>
  <c r="BB1594" i="1" s="1"/>
  <c r="BC1594" i="1" s="1"/>
  <c r="BD1594" i="1" s="1"/>
  <c r="BE1594" i="1" s="1"/>
  <c r="BF1594" i="1" s="1"/>
  <c r="AE1716" i="1"/>
  <c r="AF1716" i="1" s="1"/>
  <c r="AG1716" i="1" s="1"/>
  <c r="AH1716" i="1" s="1"/>
  <c r="AI1716" i="1" s="1"/>
  <c r="AJ1716" i="1" s="1"/>
  <c r="AK1716" i="1" s="1"/>
  <c r="AL1716" i="1" s="1"/>
  <c r="AM1716" i="1" s="1"/>
  <c r="AN1716" i="1" s="1"/>
  <c r="AO1716" i="1" s="1"/>
  <c r="AP1716" i="1" s="1"/>
  <c r="AQ1716" i="1" s="1"/>
  <c r="Z1707" i="1"/>
  <c r="AA1707" i="1" s="1"/>
  <c r="Z1833" i="1"/>
  <c r="AA1833" i="1" s="1"/>
  <c r="Y1800" i="1"/>
  <c r="Z1800" i="1" s="1"/>
  <c r="AA1800" i="1" s="1"/>
  <c r="AE29" i="1"/>
  <c r="AF29" i="1" s="1"/>
  <c r="AG29" i="1" s="1"/>
  <c r="AH29" i="1" s="1"/>
  <c r="AH191" i="1"/>
  <c r="AI191" i="1" s="1"/>
  <c r="AJ191" i="1" s="1"/>
  <c r="AK191" i="1" s="1"/>
  <c r="W1929" i="1"/>
  <c r="W1708" i="1"/>
  <c r="V1742" i="1"/>
  <c r="W1742" i="1" s="1"/>
  <c r="W1872" i="1"/>
  <c r="W1945" i="1"/>
  <c r="W1790" i="1"/>
  <c r="V1749" i="1"/>
  <c r="W1749" i="1" s="1"/>
  <c r="W1878" i="1"/>
  <c r="W1949" i="1"/>
  <c r="W1805" i="1"/>
  <c r="V1960" i="1"/>
  <c r="W1960" i="1" s="1"/>
  <c r="V1732" i="1"/>
  <c r="W1732" i="1" s="1"/>
  <c r="V1827" i="1"/>
  <c r="W1827" i="1" s="1"/>
  <c r="V1850" i="1"/>
  <c r="W1850" i="1" s="1"/>
  <c r="W1888" i="1"/>
  <c r="U1761" i="1"/>
  <c r="V1761" i="1" s="1"/>
  <c r="V1713" i="1"/>
  <c r="W1713" i="1" s="1"/>
  <c r="W1726" i="1"/>
  <c r="V1987" i="1"/>
  <c r="W1987" i="1" s="1"/>
  <c r="W1823" i="1"/>
  <c r="W1731" i="1"/>
  <c r="W1762" i="1"/>
  <c r="W1849" i="1"/>
  <c r="V1996" i="1"/>
  <c r="W1996" i="1" s="1"/>
  <c r="V1948" i="1"/>
  <c r="W1948" i="1" s="1"/>
  <c r="W1933" i="1"/>
  <c r="W1744" i="1"/>
  <c r="W1984" i="1"/>
  <c r="W1840" i="1"/>
  <c r="V1794" i="1"/>
  <c r="W1794" i="1" s="1"/>
  <c r="V1725" i="1"/>
  <c r="W1725" i="1" s="1"/>
  <c r="V1946" i="1"/>
  <c r="W1946" i="1" s="1"/>
  <c r="W1871" i="1"/>
  <c r="W1927" i="1"/>
  <c r="W1890" i="1"/>
  <c r="W1956" i="1"/>
  <c r="W1994" i="1"/>
  <c r="V1811" i="1"/>
  <c r="W1811" i="1" s="1"/>
  <c r="V1798" i="1"/>
  <c r="W1798" i="1" s="1"/>
  <c r="W1868" i="1"/>
  <c r="W1828" i="1"/>
  <c r="W1847" i="1"/>
  <c r="W1877" i="1"/>
  <c r="V1776" i="1"/>
  <c r="W1776" i="1" s="1"/>
  <c r="V1969" i="1"/>
  <c r="W1969" i="1" s="1"/>
  <c r="V1780" i="1"/>
  <c r="W1780" i="1" s="1"/>
  <c r="X1780" i="1" s="1"/>
  <c r="Y1780" i="1" s="1"/>
  <c r="Z1780" i="1" s="1"/>
  <c r="AA1780" i="1" s="1"/>
  <c r="AB1780" i="1" s="1"/>
  <c r="AC1780" i="1" s="1"/>
  <c r="AD1780" i="1" s="1"/>
  <c r="AE1780" i="1" s="1"/>
  <c r="AF1780" i="1" s="1"/>
  <c r="AG1780" i="1" s="1"/>
  <c r="AH1780" i="1" s="1"/>
  <c r="AI1780" i="1" s="1"/>
  <c r="AJ1780" i="1" s="1"/>
  <c r="V1951" i="1"/>
  <c r="W1951" i="1" s="1"/>
  <c r="V1715" i="1"/>
  <c r="W1715" i="1" s="1"/>
  <c r="W1941" i="1"/>
  <c r="W1770" i="1"/>
  <c r="W1716" i="1"/>
  <c r="V1918" i="1"/>
  <c r="W1918" i="1" s="1"/>
  <c r="W1802" i="1"/>
  <c r="W1830" i="1"/>
  <c r="W1950" i="1"/>
  <c r="W1852" i="1"/>
  <c r="W1808" i="1"/>
  <c r="W1799" i="1"/>
  <c r="V1821" i="1"/>
  <c r="W1821" i="1" s="1"/>
  <c r="V1896" i="1"/>
  <c r="W1896" i="1" s="1"/>
  <c r="V1738" i="1"/>
  <c r="W1738" i="1" s="1"/>
  <c r="V1975" i="1"/>
  <c r="W1975" i="1" s="1"/>
  <c r="W1965" i="1"/>
  <c r="W1819" i="1"/>
  <c r="W1978" i="1"/>
  <c r="W1986" i="1"/>
  <c r="V1839" i="1"/>
  <c r="W1839" i="1" s="1"/>
  <c r="V1806" i="1"/>
  <c r="W1806" i="1" s="1"/>
  <c r="V1729" i="1"/>
  <c r="W1729" i="1" s="1"/>
  <c r="V1911" i="1"/>
  <c r="W1911" i="1" s="1"/>
  <c r="V1866" i="1"/>
  <c r="W1866" i="1" s="1"/>
  <c r="T349" i="1"/>
  <c r="U347" i="1"/>
  <c r="V347" i="1" s="1"/>
  <c r="Y1761" i="1"/>
  <c r="Z1761" i="1" s="1"/>
  <c r="AA1761" i="1" s="1"/>
  <c r="AT1440" i="1"/>
  <c r="AU1440" i="1" s="1"/>
  <c r="AV1440" i="1" s="1"/>
  <c r="AW1440" i="1" s="1"/>
  <c r="AX1440" i="1" s="1"/>
  <c r="AY1440" i="1" s="1"/>
  <c r="AZ1440" i="1" s="1"/>
  <c r="BA1440" i="1" s="1"/>
  <c r="BB1440" i="1" s="1"/>
  <c r="AT1573" i="1"/>
  <c r="AU1573" i="1" s="1"/>
  <c r="AV1573" i="1" s="1"/>
  <c r="AW1573" i="1" s="1"/>
  <c r="AT761" i="1"/>
  <c r="AU761" i="1" s="1"/>
  <c r="AV761" i="1" s="1"/>
  <c r="AW761" i="1" s="1"/>
  <c r="AX761" i="1" s="1"/>
  <c r="AY1471" i="1"/>
  <c r="AZ1471" i="1" s="1"/>
  <c r="BA1471" i="1" s="1"/>
  <c r="BB1471" i="1" s="1"/>
  <c r="BE1248" i="1"/>
  <c r="BF1248" i="1" s="1"/>
  <c r="AT1562" i="1"/>
  <c r="AU1562" i="1" s="1"/>
  <c r="AV1562" i="1" s="1"/>
  <c r="AW1562" i="1" s="1"/>
  <c r="AX1562" i="1" s="1"/>
  <c r="AY1562" i="1" s="1"/>
  <c r="AZ1562" i="1" s="1"/>
  <c r="BA1562" i="1" s="1"/>
  <c r="BB1562" i="1" s="1"/>
  <c r="AT1212" i="1"/>
  <c r="AU1212" i="1" s="1"/>
  <c r="AV1212" i="1" s="1"/>
  <c r="AW1212" i="1" s="1"/>
  <c r="AX1212" i="1" s="1"/>
  <c r="BC965" i="1"/>
  <c r="BD965" i="1" s="1"/>
  <c r="BE965" i="1" s="1"/>
  <c r="BF965" i="1" s="1"/>
  <c r="AY1273" i="1"/>
  <c r="AZ1273" i="1" s="1"/>
  <c r="BA1273" i="1" s="1"/>
  <c r="BB1273" i="1" s="1"/>
  <c r="BC1273" i="1" s="1"/>
  <c r="BD1273" i="1" s="1"/>
  <c r="BE1273" i="1" s="1"/>
  <c r="BF1273" i="1" s="1"/>
  <c r="BC302" i="1"/>
  <c r="BD302" i="1" s="1"/>
  <c r="AC1740" i="1"/>
  <c r="AB366" i="1"/>
  <c r="AC366" i="1" s="1"/>
  <c r="AD366" i="1" s="1"/>
  <c r="AC1785" i="1"/>
  <c r="AC1754" i="1"/>
  <c r="AX1257" i="1"/>
  <c r="AE1499" i="1"/>
  <c r="AF1499" i="1" s="1"/>
  <c r="AG1499" i="1" s="1"/>
  <c r="AB1508" i="1"/>
  <c r="AC1508" i="1" s="1"/>
  <c r="AD1508" i="1" s="1"/>
  <c r="AK1849" i="1"/>
  <c r="AX1053" i="1"/>
  <c r="AB1414" i="1"/>
  <c r="AC1414" i="1" s="1"/>
  <c r="AD1414" i="1" s="1"/>
  <c r="AX987" i="1"/>
  <c r="AH1770" i="1"/>
  <c r="AI1770" i="1" s="1"/>
  <c r="AJ1770" i="1" s="1"/>
  <c r="AH1817" i="1"/>
  <c r="AI1817" i="1" s="1"/>
  <c r="AJ1817" i="1" s="1"/>
  <c r="AH790" i="1"/>
  <c r="AB261" i="1"/>
  <c r="AC261" i="1" s="1"/>
  <c r="AD261" i="1" s="1"/>
  <c r="AB416" i="1"/>
  <c r="AC416" i="1" s="1"/>
  <c r="AD416" i="1" s="1"/>
  <c r="AH1833" i="1"/>
  <c r="AI1833" i="1" s="1"/>
  <c r="AJ1833" i="1" s="1"/>
  <c r="AX823" i="1"/>
  <c r="AE369" i="1"/>
  <c r="AF369" i="1" s="1"/>
  <c r="AG369" i="1" s="1"/>
  <c r="AB694" i="1"/>
  <c r="AC694" i="1" s="1"/>
  <c r="AD694" i="1" s="1"/>
  <c r="AX1577" i="1"/>
  <c r="AX1295" i="1"/>
  <c r="AB1281" i="1"/>
  <c r="AC1281" i="1" s="1"/>
  <c r="AD1281" i="1" s="1"/>
  <c r="AE365" i="1"/>
  <c r="AF365" i="1" s="1"/>
  <c r="AG365" i="1" s="1"/>
  <c r="AX1322" i="1"/>
  <c r="AX1274" i="1"/>
  <c r="AH1840" i="1"/>
  <c r="AI1840" i="1" s="1"/>
  <c r="AJ1840" i="1" s="1"/>
  <c r="AX1526" i="1"/>
  <c r="AH1812" i="1"/>
  <c r="AI1812" i="1" s="1"/>
  <c r="AJ1812" i="1" s="1"/>
  <c r="AC1789" i="1"/>
  <c r="BE1304" i="1"/>
  <c r="BF1304" i="1" s="1"/>
  <c r="AE1426" i="1"/>
  <c r="AF1426" i="1" s="1"/>
  <c r="AG1426" i="1" s="1"/>
  <c r="AX1677" i="1"/>
  <c r="AX1148" i="1"/>
  <c r="AH1810" i="1"/>
  <c r="AI1810" i="1" s="1"/>
  <c r="AJ1810" i="1" s="1"/>
  <c r="AC1786" i="1"/>
  <c r="AB1449" i="1"/>
  <c r="AC1449" i="1" s="1"/>
  <c r="AD1449" i="1" s="1"/>
  <c r="AH1860" i="1"/>
  <c r="AI1860" i="1" s="1"/>
  <c r="AJ1860" i="1" s="1"/>
  <c r="AH1749" i="1"/>
  <c r="AI1749" i="1" s="1"/>
  <c r="AJ1749" i="1" s="1"/>
  <c r="AX981" i="1"/>
  <c r="AB807" i="1"/>
  <c r="AC807" i="1" s="1"/>
  <c r="AD807" i="1" s="1"/>
  <c r="AX1355" i="1"/>
  <c r="AX1158" i="1"/>
  <c r="AX1174" i="1"/>
  <c r="AB741" i="1"/>
  <c r="AC741" i="1" s="1"/>
  <c r="AD741" i="1" s="1"/>
  <c r="AC1741" i="1"/>
  <c r="AC1822" i="1"/>
  <c r="AB1590" i="1"/>
  <c r="AC1590" i="1" s="1"/>
  <c r="AD1590" i="1" s="1"/>
  <c r="BC82" i="1"/>
  <c r="BD82" i="1" s="1"/>
  <c r="AC1787" i="1"/>
  <c r="AC1739" i="1"/>
  <c r="AX1399" i="1"/>
  <c r="AC1728" i="1"/>
  <c r="AX1555" i="1"/>
  <c r="BE1461" i="1"/>
  <c r="BF1461" i="1" s="1"/>
  <c r="AC1757" i="1"/>
  <c r="AC1814" i="1"/>
  <c r="AX1127" i="1"/>
  <c r="BE1177" i="1"/>
  <c r="BF1177" i="1" s="1"/>
  <c r="AC1711" i="1"/>
  <c r="AB364" i="1"/>
  <c r="AC364" i="1" s="1"/>
  <c r="AD364" i="1" s="1"/>
  <c r="BE1270" i="1"/>
  <c r="BF1270" i="1" s="1"/>
  <c r="AB325" i="1"/>
  <c r="AC325" i="1" s="1"/>
  <c r="AD325" i="1" s="1"/>
  <c r="AC1777" i="1"/>
  <c r="AX1173" i="1"/>
  <c r="AC1735" i="1"/>
  <c r="AB1206" i="1"/>
  <c r="AC1206" i="1" s="1"/>
  <c r="AD1206" i="1" s="1"/>
  <c r="AX1268" i="1"/>
  <c r="AE1022" i="1"/>
  <c r="AF1022" i="1" s="1"/>
  <c r="AG1022" i="1" s="1"/>
  <c r="AK1824" i="1"/>
  <c r="BE1122" i="1"/>
  <c r="BF1122" i="1" s="1"/>
  <c r="AC1838" i="1"/>
  <c r="AB1427" i="1"/>
  <c r="AC1427" i="1" s="1"/>
  <c r="AD1427" i="1" s="1"/>
  <c r="BE1098" i="1"/>
  <c r="BF1098" i="1" s="1"/>
  <c r="AX876" i="1"/>
  <c r="AK1722" i="1"/>
  <c r="AC1768" i="1"/>
  <c r="AB466" i="1"/>
  <c r="AC466" i="1" s="1"/>
  <c r="AD466" i="1" s="1"/>
  <c r="AX1058" i="1"/>
  <c r="AX1361" i="1"/>
  <c r="AX1314" i="1"/>
  <c r="AC1756" i="1"/>
  <c r="AC1825" i="1"/>
  <c r="AX1160" i="1"/>
  <c r="AH1761" i="1"/>
  <c r="AI1761" i="1" s="1"/>
  <c r="AJ1761" i="1" s="1"/>
  <c r="AH362" i="1"/>
  <c r="AH1816" i="1"/>
  <c r="AI1816" i="1" s="1"/>
  <c r="AJ1816" i="1" s="1"/>
  <c r="AH1782" i="1"/>
  <c r="AI1782" i="1" s="1"/>
  <c r="AJ1782" i="1" s="1"/>
  <c r="BE1432" i="1"/>
  <c r="BF1432" i="1" s="1"/>
  <c r="AB961" i="1"/>
  <c r="AC961" i="1" s="1"/>
  <c r="AD961" i="1" s="1"/>
  <c r="AC1743" i="1"/>
  <c r="BE1642" i="1"/>
  <c r="BF1642" i="1" s="1"/>
  <c r="AX1291" i="1"/>
  <c r="AB516" i="1"/>
  <c r="AC516" i="1" s="1"/>
  <c r="AD516" i="1" s="1"/>
  <c r="AH1710" i="1"/>
  <c r="AI1710" i="1" s="1"/>
  <c r="AJ1710" i="1" s="1"/>
  <c r="AC1844" i="1"/>
  <c r="AC1718" i="1"/>
  <c r="AC1759" i="1"/>
  <c r="AB1641" i="1"/>
  <c r="AC1641" i="1" s="1"/>
  <c r="AD1641" i="1" s="1"/>
  <c r="AB47" i="1"/>
  <c r="AC47" i="1" s="1"/>
  <c r="AD47" i="1" s="1"/>
  <c r="U386" i="1"/>
  <c r="V386" i="1" s="1"/>
  <c r="AC1760" i="1"/>
  <c r="T1075" i="1"/>
  <c r="U1125" i="1"/>
  <c r="V1125" i="1" s="1"/>
  <c r="W1217" i="1"/>
  <c r="X1217" i="1" s="1"/>
  <c r="Y1217" i="1" s="1"/>
  <c r="Z1217" i="1" s="1"/>
  <c r="AA1217" i="1" s="1"/>
  <c r="T957" i="1"/>
  <c r="T141" i="1"/>
  <c r="U1460" i="1"/>
  <c r="V1460" i="1" s="1"/>
  <c r="U1440" i="1"/>
  <c r="V1440" i="1" s="1"/>
  <c r="U760" i="1"/>
  <c r="V760" i="1" s="1"/>
  <c r="Y1959" i="1"/>
  <c r="Z1959" i="1" s="1"/>
  <c r="AA1959" i="1" s="1"/>
  <c r="U1751" i="1"/>
  <c r="T1104" i="1"/>
  <c r="T135" i="1"/>
  <c r="T1480" i="1"/>
  <c r="T1881" i="1"/>
  <c r="T1090" i="1"/>
  <c r="U273" i="1"/>
  <c r="V273" i="1" s="1"/>
  <c r="T1170" i="1"/>
  <c r="W655" i="1"/>
  <c r="X655" i="1" s="1"/>
  <c r="Y655" i="1" s="1"/>
  <c r="Z655" i="1" s="1"/>
  <c r="AA655" i="1" s="1"/>
  <c r="T1863" i="1"/>
  <c r="T668" i="1"/>
  <c r="T131" i="1"/>
  <c r="T215" i="1"/>
  <c r="AD1926" i="1"/>
  <c r="U1422" i="1"/>
  <c r="V1422" i="1" s="1"/>
  <c r="AK1917" i="1"/>
  <c r="W649" i="1"/>
  <c r="X649" i="1" s="1"/>
  <c r="Y649" i="1" s="1"/>
  <c r="Z649" i="1" s="1"/>
  <c r="AA649" i="1" s="1"/>
  <c r="U15" i="1"/>
  <c r="V15" i="1" s="1"/>
  <c r="AT278" i="1"/>
  <c r="AU278" i="1" s="1"/>
  <c r="AV278" i="1" s="1"/>
  <c r="AW278" i="1" s="1"/>
  <c r="AX278" i="1" s="1"/>
  <c r="AY278" i="1" s="1"/>
  <c r="AZ278" i="1" s="1"/>
  <c r="BA278" i="1" s="1"/>
  <c r="BB278" i="1" s="1"/>
  <c r="U106" i="1"/>
  <c r="V106" i="1" s="1"/>
  <c r="AY1663" i="1"/>
  <c r="AZ1663" i="1" s="1"/>
  <c r="BA1663" i="1" s="1"/>
  <c r="BB1663" i="1" s="1"/>
  <c r="T156" i="1"/>
  <c r="U105" i="1"/>
  <c r="V105" i="1" s="1"/>
  <c r="T1892" i="1"/>
  <c r="W678" i="1"/>
  <c r="X678" i="1" s="1"/>
  <c r="Y678" i="1" s="1"/>
  <c r="Z678" i="1" s="1"/>
  <c r="AA678" i="1" s="1"/>
  <c r="U536" i="1"/>
  <c r="V536" i="1" s="1"/>
  <c r="AK1866" i="1"/>
  <c r="AD1862" i="1"/>
  <c r="AD1974" i="1"/>
  <c r="U1253" i="1"/>
  <c r="V1253" i="1" s="1"/>
  <c r="AY1687" i="1"/>
  <c r="AZ1687" i="1" s="1"/>
  <c r="BA1687" i="1" s="1"/>
  <c r="BB1687" i="1" s="1"/>
  <c r="AT1256" i="1"/>
  <c r="AU1256" i="1" s="1"/>
  <c r="AV1256" i="1" s="1"/>
  <c r="AW1256" i="1" s="1"/>
  <c r="U1531" i="1"/>
  <c r="V1531" i="1" s="1"/>
  <c r="U1476" i="1"/>
  <c r="V1476" i="1" s="1"/>
  <c r="U1469" i="1"/>
  <c r="V1469" i="1" s="1"/>
  <c r="U66" i="1"/>
  <c r="V66" i="1" s="1"/>
  <c r="U596" i="1"/>
  <c r="V596" i="1" s="1"/>
  <c r="U272" i="1"/>
  <c r="V272" i="1" s="1"/>
  <c r="W78" i="1"/>
  <c r="X78" i="1" s="1"/>
  <c r="Y78" i="1" s="1"/>
  <c r="Z78" i="1" s="1"/>
  <c r="AA78" i="1" s="1"/>
  <c r="AK1994" i="1"/>
  <c r="AN1994" i="1"/>
  <c r="AO1994" i="1" s="1"/>
  <c r="AP1994" i="1" s="1"/>
  <c r="AQ1994" i="1" s="1"/>
  <c r="W1233" i="1"/>
  <c r="X1233" i="1" s="1"/>
  <c r="Y1233" i="1" s="1"/>
  <c r="Z1233" i="1" s="1"/>
  <c r="AA1233" i="1" s="1"/>
  <c r="U75" i="1"/>
  <c r="V75" i="1" s="1"/>
  <c r="U1703" i="1"/>
  <c r="V1703" i="1" s="1"/>
  <c r="U118" i="1"/>
  <c r="V118" i="1" s="1"/>
  <c r="T1748" i="1"/>
  <c r="T1910" i="1"/>
  <c r="AN1977" i="1"/>
  <c r="AO1977" i="1" s="1"/>
  <c r="AP1977" i="1" s="1"/>
  <c r="AQ1977" i="1" s="1"/>
  <c r="AK1977" i="1"/>
  <c r="U352" i="1"/>
  <c r="V352" i="1" s="1"/>
  <c r="AL1800" i="1"/>
  <c r="AM1800" i="1" s="1"/>
  <c r="AN1800" i="1" s="1"/>
  <c r="AO1800" i="1" s="1"/>
  <c r="AP1800" i="1" s="1"/>
  <c r="AQ1800" i="1" s="1"/>
  <c r="AT1100" i="1"/>
  <c r="AU1100" i="1" s="1"/>
  <c r="AV1100" i="1" s="1"/>
  <c r="AW1100" i="1" s="1"/>
  <c r="U1159" i="1"/>
  <c r="V1159" i="1" s="1"/>
  <c r="U48" i="1"/>
  <c r="V48" i="1" s="1"/>
  <c r="U1316" i="1"/>
  <c r="V1316" i="1" s="1"/>
  <c r="AT783" i="1"/>
  <c r="AU783" i="1" s="1"/>
  <c r="AV783" i="1" s="1"/>
  <c r="AW783" i="1" s="1"/>
  <c r="U147" i="1"/>
  <c r="V147" i="1" s="1"/>
  <c r="W673" i="1"/>
  <c r="X673" i="1" s="1"/>
  <c r="Y673" i="1" s="1"/>
  <c r="Z673" i="1" s="1"/>
  <c r="AA673" i="1" s="1"/>
  <c r="U850" i="1"/>
  <c r="V850" i="1" s="1"/>
  <c r="U1955" i="1"/>
  <c r="V1955" i="1" s="1"/>
  <c r="T1293" i="1"/>
  <c r="U1698" i="1"/>
  <c r="V1698" i="1" s="1"/>
  <c r="AT1168" i="1"/>
  <c r="AU1168" i="1" s="1"/>
  <c r="AV1168" i="1" s="1"/>
  <c r="AW1168" i="1" s="1"/>
  <c r="T1479" i="1"/>
  <c r="U351" i="1"/>
  <c r="V351" i="1" s="1"/>
  <c r="U1378" i="1"/>
  <c r="V1378" i="1" s="1"/>
  <c r="AD1832" i="1"/>
  <c r="T880" i="1"/>
  <c r="U1154" i="1"/>
  <c r="V1154" i="1" s="1"/>
  <c r="U1844" i="1"/>
  <c r="U1067" i="1"/>
  <c r="V1067" i="1" s="1"/>
  <c r="AT1333" i="1"/>
  <c r="AU1333" i="1" s="1"/>
  <c r="AV1333" i="1" s="1"/>
  <c r="AW1333" i="1" s="1"/>
  <c r="U612" i="1"/>
  <c r="V612" i="1" s="1"/>
  <c r="U210" i="1"/>
  <c r="V210" i="1" s="1"/>
  <c r="T1906" i="1"/>
  <c r="U640" i="1"/>
  <c r="V640" i="1" s="1"/>
  <c r="T1543" i="1"/>
  <c r="U186" i="1"/>
  <c r="V186" i="1" s="1"/>
  <c r="U1862" i="1"/>
  <c r="V1862" i="1" s="1"/>
  <c r="AK1913" i="1"/>
  <c r="U111" i="1"/>
  <c r="V111" i="1" s="1"/>
  <c r="T684" i="1"/>
  <c r="U1473" i="1"/>
  <c r="V1473" i="1" s="1"/>
  <c r="U883" i="1"/>
  <c r="V883" i="1" s="1"/>
  <c r="AT799" i="1"/>
  <c r="AU799" i="1" s="1"/>
  <c r="AV799" i="1" s="1"/>
  <c r="AW799" i="1" s="1"/>
  <c r="T1430" i="1"/>
  <c r="U734" i="1"/>
  <c r="V734" i="1" s="1"/>
  <c r="T1939" i="1"/>
  <c r="U1658" i="1"/>
  <c r="V1658" i="1" s="1"/>
  <c r="U1213" i="1"/>
  <c r="V1213" i="1" s="1"/>
  <c r="AD1868" i="1"/>
  <c r="AD1970" i="1"/>
  <c r="AK1980" i="1"/>
  <c r="AN1980" i="1"/>
  <c r="AO1980" i="1" s="1"/>
  <c r="AP1980" i="1" s="1"/>
  <c r="AQ1980" i="1" s="1"/>
  <c r="T719" i="1"/>
  <c r="U305" i="1"/>
  <c r="V305" i="1" s="1"/>
  <c r="Y1843" i="1"/>
  <c r="Z1843" i="1" s="1"/>
  <c r="AA1843" i="1" s="1"/>
  <c r="AB1843" i="1" s="1"/>
  <c r="AE763" i="1"/>
  <c r="AF763" i="1" s="1"/>
  <c r="AG763" i="1" s="1"/>
  <c r="AN1961" i="1"/>
  <c r="AO1961" i="1" s="1"/>
  <c r="AP1961" i="1" s="1"/>
  <c r="AQ1961" i="1" s="1"/>
  <c r="AK1961" i="1"/>
  <c r="U487" i="1"/>
  <c r="V487" i="1" s="1"/>
  <c r="U1689" i="1"/>
  <c r="V1689" i="1" s="1"/>
  <c r="U468" i="1"/>
  <c r="V468" i="1" s="1"/>
  <c r="U1954" i="1"/>
  <c r="T388" i="1"/>
  <c r="W438" i="1"/>
  <c r="X438" i="1" s="1"/>
  <c r="Y438" i="1" s="1"/>
  <c r="Z438" i="1" s="1"/>
  <c r="AA438" i="1" s="1"/>
  <c r="U1833" i="1"/>
  <c r="W1622" i="1"/>
  <c r="X1622" i="1" s="1"/>
  <c r="Y1622" i="1" s="1"/>
  <c r="Z1622" i="1" s="1"/>
  <c r="AA1622" i="1" s="1"/>
  <c r="AH1707" i="1"/>
  <c r="AI1707" i="1" s="1"/>
  <c r="AJ1707" i="1" s="1"/>
  <c r="W389" i="1"/>
  <c r="X389" i="1" s="1"/>
  <c r="Y389" i="1" s="1"/>
  <c r="Z389" i="1" s="1"/>
  <c r="AA389" i="1" s="1"/>
  <c r="W161" i="1"/>
  <c r="X161" i="1" s="1"/>
  <c r="Y161" i="1" s="1"/>
  <c r="Z161" i="1" s="1"/>
  <c r="AA161" i="1" s="1"/>
  <c r="AT1095" i="1"/>
  <c r="AU1095" i="1" s="1"/>
  <c r="AV1095" i="1" s="1"/>
  <c r="AW1095" i="1" s="1"/>
  <c r="U563" i="1"/>
  <c r="V563" i="1" s="1"/>
  <c r="AK1897" i="1"/>
  <c r="U765" i="1"/>
  <c r="V765" i="1" s="1"/>
  <c r="T249" i="1"/>
  <c r="T493" i="1"/>
  <c r="T330" i="1"/>
  <c r="T192" i="1"/>
  <c r="U1455" i="1"/>
  <c r="V1455" i="1" s="1"/>
  <c r="U1824" i="1"/>
  <c r="V1824" i="1" s="1"/>
  <c r="T1161" i="1"/>
  <c r="U1855" i="1"/>
  <c r="V1855" i="1" s="1"/>
  <c r="U1786" i="1"/>
  <c r="T1651" i="1"/>
  <c r="Y1879" i="1"/>
  <c r="Z1879" i="1" s="1"/>
  <c r="AA1879" i="1" s="1"/>
  <c r="AD1813" i="1"/>
  <c r="T1864" i="1"/>
  <c r="T1317" i="1"/>
  <c r="AD1865" i="1"/>
  <c r="AK1907" i="1"/>
  <c r="AN1907" i="1"/>
  <c r="AO1907" i="1" s="1"/>
  <c r="AP1907" i="1" s="1"/>
  <c r="AQ1907" i="1" s="1"/>
  <c r="AL1792" i="1"/>
  <c r="AM1792" i="1" s="1"/>
  <c r="AN1792" i="1" s="1"/>
  <c r="AO1792" i="1" s="1"/>
  <c r="AP1792" i="1" s="1"/>
  <c r="AQ1792" i="1" s="1"/>
  <c r="T1959" i="1"/>
  <c r="U1262" i="1"/>
  <c r="V1262" i="1" s="1"/>
  <c r="U1581" i="1"/>
  <c r="V1581" i="1" s="1"/>
  <c r="T1692" i="1"/>
  <c r="AT1692" i="1"/>
  <c r="AU1692" i="1" s="1"/>
  <c r="AV1692" i="1" s="1"/>
  <c r="AW1692" i="1" s="1"/>
  <c r="T240" i="1"/>
  <c r="U82" i="1"/>
  <c r="V82" i="1" s="1"/>
  <c r="AT1617" i="1"/>
  <c r="AU1617" i="1" s="1"/>
  <c r="AV1617" i="1" s="1"/>
  <c r="AW1617" i="1" s="1"/>
  <c r="AX1617" i="1" s="1"/>
  <c r="AY1617" i="1" s="1"/>
  <c r="AZ1617" i="1" s="1"/>
  <c r="BA1617" i="1" s="1"/>
  <c r="BB1617" i="1" s="1"/>
  <c r="W1297" i="1"/>
  <c r="X1297" i="1" s="1"/>
  <c r="Y1297" i="1" s="1"/>
  <c r="Z1297" i="1" s="1"/>
  <c r="AA1297" i="1" s="1"/>
  <c r="AT1523" i="1"/>
  <c r="AU1523" i="1" s="1"/>
  <c r="AV1523" i="1" s="1"/>
  <c r="AW1523" i="1" s="1"/>
  <c r="AT1275" i="1"/>
  <c r="AU1275" i="1" s="1"/>
  <c r="AV1275" i="1" s="1"/>
  <c r="AW1275" i="1" s="1"/>
  <c r="AX1275" i="1" s="1"/>
  <c r="U217" i="1"/>
  <c r="V217" i="1" s="1"/>
  <c r="T844" i="1"/>
  <c r="T663" i="1"/>
  <c r="W776" i="1"/>
  <c r="X776" i="1" s="1"/>
  <c r="Y776" i="1" s="1"/>
  <c r="Z776" i="1" s="1"/>
  <c r="AA776" i="1" s="1"/>
  <c r="U1381" i="1"/>
  <c r="V1381" i="1" s="1"/>
  <c r="T12" i="1"/>
  <c r="T1107" i="1"/>
  <c r="AT1424" i="1"/>
  <c r="AU1424" i="1" s="1"/>
  <c r="AV1424" i="1" s="1"/>
  <c r="AW1424" i="1" s="1"/>
  <c r="AC1744" i="1"/>
  <c r="AD1932" i="1"/>
  <c r="Y1883" i="1"/>
  <c r="Z1883" i="1" s="1"/>
  <c r="AA1883" i="1" s="1"/>
  <c r="AX641" i="1"/>
  <c r="T1903" i="1"/>
  <c r="T973" i="1"/>
  <c r="W41" i="1"/>
  <c r="X41" i="1" s="1"/>
  <c r="Y41" i="1" s="1"/>
  <c r="Z41" i="1" s="1"/>
  <c r="AA41" i="1" s="1"/>
  <c r="AY1106" i="1"/>
  <c r="AZ1106" i="1" s="1"/>
  <c r="BA1106" i="1" s="1"/>
  <c r="BB1106" i="1" s="1"/>
  <c r="U941" i="1"/>
  <c r="V941" i="1" s="1"/>
  <c r="U1076" i="1"/>
  <c r="V1076" i="1" s="1"/>
  <c r="AD1911" i="1"/>
  <c r="AD1991" i="1"/>
  <c r="T381" i="1"/>
  <c r="U207" i="1"/>
  <c r="V207" i="1" s="1"/>
  <c r="U1836" i="1"/>
  <c r="U1768" i="1"/>
  <c r="AT1534" i="1"/>
  <c r="AU1534" i="1" s="1"/>
  <c r="AV1534" i="1" s="1"/>
  <c r="AW1534" i="1" s="1"/>
  <c r="U967" i="1"/>
  <c r="V967" i="1" s="1"/>
  <c r="T1012" i="1"/>
  <c r="U1505" i="1"/>
  <c r="V1505" i="1" s="1"/>
  <c r="W864" i="1"/>
  <c r="X864" i="1" s="1"/>
  <c r="Y864" i="1" s="1"/>
  <c r="Z864" i="1" s="1"/>
  <c r="AA864" i="1" s="1"/>
  <c r="U1541" i="1"/>
  <c r="V1541" i="1" s="1"/>
  <c r="U340" i="1"/>
  <c r="V340" i="1" s="1"/>
  <c r="AK1996" i="1"/>
  <c r="AN1996" i="1"/>
  <c r="AO1996" i="1" s="1"/>
  <c r="AP1996" i="1" s="1"/>
  <c r="AQ1996" i="1" s="1"/>
  <c r="U103" i="1"/>
  <c r="V103" i="1" s="1"/>
  <c r="U1410" i="1"/>
  <c r="V1410" i="1" s="1"/>
  <c r="AT1522" i="1"/>
  <c r="AU1522" i="1" s="1"/>
  <c r="AV1522" i="1" s="1"/>
  <c r="AW1522" i="1" s="1"/>
  <c r="AX1522" i="1" s="1"/>
  <c r="U1258" i="1"/>
  <c r="V1258" i="1" s="1"/>
  <c r="T642" i="1"/>
  <c r="T1791" i="1"/>
  <c r="T301" i="1"/>
  <c r="U71" i="1"/>
  <c r="V71" i="1" s="1"/>
  <c r="U1976" i="1"/>
  <c r="V1976" i="1" s="1"/>
  <c r="W637" i="1"/>
  <c r="X637" i="1" s="1"/>
  <c r="Y637" i="1" s="1"/>
  <c r="Z637" i="1" s="1"/>
  <c r="AA637" i="1" s="1"/>
  <c r="AT1338" i="1"/>
  <c r="AU1338" i="1" s="1"/>
  <c r="AV1338" i="1" s="1"/>
  <c r="AW1338" i="1" s="1"/>
  <c r="U853" i="1"/>
  <c r="V853" i="1" s="1"/>
  <c r="AT1324" i="1"/>
  <c r="AU1324" i="1" s="1"/>
  <c r="AV1324" i="1" s="1"/>
  <c r="AW1324" i="1" s="1"/>
  <c r="AX1324" i="1" s="1"/>
  <c r="AY1324" i="1" s="1"/>
  <c r="AZ1324" i="1" s="1"/>
  <c r="BA1324" i="1" s="1"/>
  <c r="BB1324" i="1" s="1"/>
  <c r="AT1524" i="1"/>
  <c r="AU1524" i="1" s="1"/>
  <c r="AV1524" i="1" s="1"/>
  <c r="AW1524" i="1" s="1"/>
  <c r="U1889" i="1"/>
  <c r="AC1811" i="1"/>
  <c r="U811" i="1"/>
  <c r="V811" i="1" s="1"/>
  <c r="T142" i="1"/>
  <c r="U972" i="1"/>
  <c r="V972" i="1" s="1"/>
  <c r="U1347" i="1"/>
  <c r="V1347" i="1" s="1"/>
  <c r="U1384" i="1"/>
  <c r="V1384" i="1" s="1"/>
  <c r="AD1912" i="1"/>
  <c r="AD1835" i="1"/>
  <c r="AG1835" i="1"/>
  <c r="U457" i="1"/>
  <c r="V457" i="1" s="1"/>
  <c r="U89" i="1"/>
  <c r="V89" i="1" s="1"/>
  <c r="BC1641" i="1"/>
  <c r="BD1641" i="1" s="1"/>
  <c r="AD1863" i="1"/>
  <c r="AD1798" i="1"/>
  <c r="AX922" i="1"/>
  <c r="T267" i="1"/>
  <c r="AB500" i="1"/>
  <c r="AC500" i="1" s="1"/>
  <c r="AD500" i="1" s="1"/>
  <c r="U932" i="1"/>
  <c r="V932" i="1" s="1"/>
  <c r="U993" i="1"/>
  <c r="V993" i="1" s="1"/>
  <c r="T1488" i="1"/>
  <c r="U704" i="1"/>
  <c r="V704" i="1" s="1"/>
  <c r="AK1874" i="1"/>
  <c r="AN1874" i="1"/>
  <c r="AO1874" i="1" s="1"/>
  <c r="AP1874" i="1" s="1"/>
  <c r="AQ1874" i="1" s="1"/>
  <c r="AK1593" i="1"/>
  <c r="AT1099" i="1"/>
  <c r="AU1099" i="1" s="1"/>
  <c r="AV1099" i="1" s="1"/>
  <c r="AW1099" i="1" s="1"/>
  <c r="AX1099" i="1" s="1"/>
  <c r="U549" i="1"/>
  <c r="V549" i="1" s="1"/>
  <c r="AT1070" i="1"/>
  <c r="AU1070" i="1" s="1"/>
  <c r="AV1070" i="1" s="1"/>
  <c r="AW1070" i="1" s="1"/>
  <c r="W1074" i="1"/>
  <c r="X1074" i="1" s="1"/>
  <c r="Y1074" i="1" s="1"/>
  <c r="Z1074" i="1" s="1"/>
  <c r="AA1074" i="1" s="1"/>
  <c r="T1796" i="1"/>
  <c r="W671" i="1"/>
  <c r="X671" i="1" s="1"/>
  <c r="Y671" i="1" s="1"/>
  <c r="Z671" i="1" s="1"/>
  <c r="AA671" i="1" s="1"/>
  <c r="U1628" i="1"/>
  <c r="V1628" i="1" s="1"/>
  <c r="U1415" i="1"/>
  <c r="V1415" i="1" s="1"/>
  <c r="AT797" i="1"/>
  <c r="AU797" i="1" s="1"/>
  <c r="AV797" i="1" s="1"/>
  <c r="AW797" i="1" s="1"/>
  <c r="U1922" i="1"/>
  <c r="W402" i="1"/>
  <c r="X402" i="1" s="1"/>
  <c r="Y402" i="1" s="1"/>
  <c r="Z402" i="1" s="1"/>
  <c r="AA402" i="1" s="1"/>
  <c r="AT1357" i="1"/>
  <c r="AU1357" i="1" s="1"/>
  <c r="AV1357" i="1" s="1"/>
  <c r="AW1357" i="1" s="1"/>
  <c r="U94" i="1"/>
  <c r="V94" i="1" s="1"/>
  <c r="AD1724" i="1"/>
  <c r="AK1981" i="1"/>
  <c r="AN1981" i="1"/>
  <c r="AO1981" i="1" s="1"/>
  <c r="AP1981" i="1" s="1"/>
  <c r="AQ1981" i="1" s="1"/>
  <c r="AY1099" i="1"/>
  <c r="AZ1099" i="1" s="1"/>
  <c r="BA1099" i="1" s="1"/>
  <c r="BB1099" i="1" s="1"/>
  <c r="U462" i="1"/>
  <c r="V462" i="1" s="1"/>
  <c r="AT1667" i="1"/>
  <c r="AU1667" i="1" s="1"/>
  <c r="AV1667" i="1" s="1"/>
  <c r="AW1667" i="1" s="1"/>
  <c r="AK1906" i="1"/>
  <c r="AN1906" i="1"/>
  <c r="AO1906" i="1" s="1"/>
  <c r="AP1906" i="1" s="1"/>
  <c r="AQ1906" i="1" s="1"/>
  <c r="AN1963" i="1"/>
  <c r="AO1963" i="1" s="1"/>
  <c r="AP1963" i="1" s="1"/>
  <c r="AQ1963" i="1" s="1"/>
  <c r="AK1963" i="1"/>
  <c r="U1264" i="1"/>
  <c r="V1264" i="1" s="1"/>
  <c r="AT1117" i="1"/>
  <c r="AU1117" i="1" s="1"/>
  <c r="AV1117" i="1" s="1"/>
  <c r="AW1117" i="1" s="1"/>
  <c r="AT1481" i="1"/>
  <c r="AU1481" i="1" s="1"/>
  <c r="AV1481" i="1" s="1"/>
  <c r="AW1481" i="1" s="1"/>
  <c r="AX1481" i="1" s="1"/>
  <c r="AY1481" i="1" s="1"/>
  <c r="AZ1481" i="1" s="1"/>
  <c r="BA1481" i="1" s="1"/>
  <c r="BB1481" i="1" s="1"/>
  <c r="U823" i="1"/>
  <c r="V823" i="1" s="1"/>
  <c r="T1283" i="1"/>
  <c r="U1764" i="1"/>
  <c r="V1764" i="1" s="1"/>
  <c r="AT971" i="1"/>
  <c r="AU971" i="1" s="1"/>
  <c r="AV971" i="1" s="1"/>
  <c r="AW971" i="1" s="1"/>
  <c r="T697" i="1"/>
  <c r="AT1564" i="1"/>
  <c r="AU1564" i="1" s="1"/>
  <c r="AV1564" i="1" s="1"/>
  <c r="AW1564" i="1" s="1"/>
  <c r="AX1564" i="1" s="1"/>
  <c r="U1734" i="1"/>
  <c r="T513" i="1"/>
  <c r="U1077" i="1"/>
  <c r="V1077" i="1" s="1"/>
  <c r="T439" i="1"/>
  <c r="U202" i="1"/>
  <c r="V202" i="1" s="1"/>
  <c r="BC1085" i="1"/>
  <c r="BD1085" i="1" s="1"/>
  <c r="U1098" i="1"/>
  <c r="V1098" i="1" s="1"/>
  <c r="T1032" i="1"/>
  <c r="T162" i="1"/>
  <c r="U1697" i="1"/>
  <c r="V1697" i="1" s="1"/>
  <c r="Y1917" i="1"/>
  <c r="Z1917" i="1" s="1"/>
  <c r="AA1917" i="1" s="1"/>
  <c r="AC1717" i="1"/>
  <c r="T931" i="1"/>
  <c r="W1298" i="1"/>
  <c r="X1298" i="1" s="1"/>
  <c r="Y1298" i="1" s="1"/>
  <c r="Z1298" i="1" s="1"/>
  <c r="AA1298" i="1" s="1"/>
  <c r="T201" i="1"/>
  <c r="BC1302" i="1"/>
  <c r="BD1302" i="1" s="1"/>
  <c r="BC226" i="1"/>
  <c r="BD226" i="1" s="1"/>
  <c r="AK1884" i="1"/>
  <c r="AN1884" i="1"/>
  <c r="AO1884" i="1" s="1"/>
  <c r="AP1884" i="1" s="1"/>
  <c r="AQ1884" i="1" s="1"/>
  <c r="W472" i="1"/>
  <c r="X472" i="1" s="1"/>
  <c r="Y472" i="1" s="1"/>
  <c r="Z472" i="1" s="1"/>
  <c r="AA472" i="1" s="1"/>
  <c r="AT1119" i="1"/>
  <c r="AU1119" i="1" s="1"/>
  <c r="AV1119" i="1" s="1"/>
  <c r="AW1119" i="1" s="1"/>
  <c r="T840" i="1"/>
  <c r="U618" i="1"/>
  <c r="V618" i="1" s="1"/>
  <c r="AB1303" i="1"/>
  <c r="AC1303" i="1" s="1"/>
  <c r="AD1303" i="1" s="1"/>
  <c r="AH1794" i="1"/>
  <c r="AI1794" i="1" s="1"/>
  <c r="AJ1794" i="1" s="1"/>
  <c r="AC1715" i="1"/>
  <c r="AD1916" i="1"/>
  <c r="AE601" i="1"/>
  <c r="AF601" i="1" s="1"/>
  <c r="AG601" i="1" s="1"/>
  <c r="U1687" i="1"/>
  <c r="V1687" i="1" s="1"/>
  <c r="U1795" i="1"/>
  <c r="Y1796" i="1"/>
  <c r="Z1796" i="1" s="1"/>
  <c r="AA1796" i="1" s="1"/>
  <c r="AB1796" i="1" s="1"/>
  <c r="U888" i="1"/>
  <c r="V888" i="1" s="1"/>
  <c r="T747" i="1"/>
  <c r="T1082" i="1"/>
  <c r="U1635" i="1"/>
  <c r="V1635" i="1" s="1"/>
  <c r="U165" i="1"/>
  <c r="V165" i="1" s="1"/>
  <c r="T1134" i="1"/>
  <c r="U726" i="1"/>
  <c r="V726" i="1" s="1"/>
  <c r="U736" i="1"/>
  <c r="V736" i="1" s="1"/>
  <c r="AD1935" i="1"/>
  <c r="U756" i="1"/>
  <c r="V756" i="1" s="1"/>
  <c r="AT1653" i="1"/>
  <c r="AU1653" i="1" s="1"/>
  <c r="AV1653" i="1" s="1"/>
  <c r="AW1653" i="1" s="1"/>
  <c r="AT249" i="1"/>
  <c r="AU249" i="1" s="1"/>
  <c r="AV249" i="1" s="1"/>
  <c r="AW249" i="1" s="1"/>
  <c r="AX249" i="1" s="1"/>
  <c r="AY249" i="1" s="1"/>
  <c r="AZ249" i="1" s="1"/>
  <c r="BA249" i="1" s="1"/>
  <c r="BB249" i="1" s="1"/>
  <c r="T1883" i="1"/>
  <c r="U1981" i="1"/>
  <c r="V1981" i="1" s="1"/>
  <c r="AT848" i="1"/>
  <c r="AU848" i="1" s="1"/>
  <c r="AV848" i="1" s="1"/>
  <c r="AW848" i="1" s="1"/>
  <c r="T1451" i="1"/>
  <c r="U1285" i="1"/>
  <c r="V1285" i="1" s="1"/>
  <c r="U1980" i="1"/>
  <c r="U234" i="1"/>
  <c r="V234" i="1" s="1"/>
  <c r="AD1930" i="1"/>
  <c r="AD1829" i="1"/>
  <c r="AG1829" i="1"/>
  <c r="U617" i="1"/>
  <c r="V617" i="1" s="1"/>
  <c r="U984" i="1"/>
  <c r="V984" i="1" s="1"/>
  <c r="T1818" i="1"/>
  <c r="T1638" i="1"/>
  <c r="U1842" i="1"/>
  <c r="T483" i="1"/>
  <c r="T235" i="1"/>
  <c r="T802" i="1"/>
  <c r="U1688" i="1"/>
  <c r="V1688" i="1" s="1"/>
  <c r="T1214" i="1"/>
  <c r="T1509" i="1"/>
  <c r="U1364" i="1"/>
  <c r="V1364" i="1" s="1"/>
  <c r="U969" i="1"/>
  <c r="V969" i="1" s="1"/>
  <c r="AD1986" i="1"/>
  <c r="T1236" i="1"/>
  <c r="U1979" i="1"/>
  <c r="V1979" i="1" s="1"/>
  <c r="T1450" i="1"/>
  <c r="T377" i="1"/>
  <c r="T196" i="1"/>
  <c r="T1083" i="1"/>
  <c r="T1579" i="1"/>
  <c r="AD1778" i="1"/>
  <c r="U1301" i="1"/>
  <c r="V1301" i="1" s="1"/>
  <c r="BC678" i="1"/>
  <c r="BD678" i="1" s="1"/>
  <c r="BC1290" i="1"/>
  <c r="BD1290" i="1" s="1"/>
  <c r="AT1353" i="1"/>
  <c r="AU1353" i="1" s="1"/>
  <c r="AV1353" i="1" s="1"/>
  <c r="AW1353" i="1" s="1"/>
  <c r="AT1176" i="1"/>
  <c r="AU1176" i="1" s="1"/>
  <c r="AV1176" i="1" s="1"/>
  <c r="AW1176" i="1" s="1"/>
  <c r="T1558" i="1"/>
  <c r="U1977" i="1"/>
  <c r="T1037" i="1"/>
  <c r="T1429" i="1"/>
  <c r="U1136" i="1"/>
  <c r="V1136" i="1" s="1"/>
  <c r="U1947" i="1"/>
  <c r="U415" i="1"/>
  <c r="V415" i="1" s="1"/>
  <c r="W188" i="1"/>
  <c r="X188" i="1" s="1"/>
  <c r="Y188" i="1" s="1"/>
  <c r="Z188" i="1" s="1"/>
  <c r="AA188" i="1" s="1"/>
  <c r="U1931" i="1"/>
  <c r="U703" i="1"/>
  <c r="V703" i="1" s="1"/>
  <c r="T1512" i="1"/>
  <c r="U796" i="1"/>
  <c r="V796" i="1" s="1"/>
  <c r="U820" i="1"/>
  <c r="V820" i="1" s="1"/>
  <c r="U1942" i="1"/>
  <c r="V1942" i="1" s="1"/>
  <c r="W1197" i="1"/>
  <c r="X1197" i="1" s="1"/>
  <c r="Y1197" i="1" s="1"/>
  <c r="Z1197" i="1" s="1"/>
  <c r="AA1197" i="1" s="1"/>
  <c r="AK1863" i="1"/>
  <c r="AT1694" i="1"/>
  <c r="AU1694" i="1" s="1"/>
  <c r="AV1694" i="1" s="1"/>
  <c r="AW1694" i="1" s="1"/>
  <c r="W831" i="1"/>
  <c r="X831" i="1" s="1"/>
  <c r="Y831" i="1" s="1"/>
  <c r="Z831" i="1" s="1"/>
  <c r="AA831" i="1" s="1"/>
  <c r="T350" i="1"/>
  <c r="W1288" i="1"/>
  <c r="X1288" i="1" s="1"/>
  <c r="Y1288" i="1" s="1"/>
  <c r="Z1288" i="1" s="1"/>
  <c r="AA1288" i="1" s="1"/>
  <c r="U208" i="1"/>
  <c r="V208" i="1" s="1"/>
  <c r="AD1874" i="1"/>
  <c r="AD1870" i="1"/>
  <c r="AD1988" i="1"/>
  <c r="U1657" i="1"/>
  <c r="V1657" i="1" s="1"/>
  <c r="T1498" i="1"/>
  <c r="T223" i="1"/>
  <c r="U181" i="1"/>
  <c r="V181" i="1" s="1"/>
  <c r="T865" i="1"/>
  <c r="U1227" i="1"/>
  <c r="V1227" i="1" s="1"/>
  <c r="T1290" i="1"/>
  <c r="AT1661" i="1"/>
  <c r="AU1661" i="1" s="1"/>
  <c r="AV1661" i="1" s="1"/>
  <c r="AW1661" i="1" s="1"/>
  <c r="T1126" i="1"/>
  <c r="U1185" i="1"/>
  <c r="V1185" i="1" s="1"/>
  <c r="T397" i="1"/>
  <c r="AC1712" i="1"/>
  <c r="AD1906" i="1"/>
  <c r="AD1963" i="1"/>
  <c r="U428" i="1"/>
  <c r="V428" i="1" s="1"/>
  <c r="U759" i="1"/>
  <c r="V759" i="1" s="1"/>
  <c r="AD1784" i="1"/>
  <c r="AG1784" i="1"/>
  <c r="AD1827" i="1"/>
  <c r="AG1827" i="1"/>
  <c r="U458" i="1"/>
  <c r="V458" i="1" s="1"/>
  <c r="T786" i="1"/>
  <c r="U30" i="1"/>
  <c r="V30" i="1" s="1"/>
  <c r="AT1247" i="1"/>
  <c r="AU1247" i="1" s="1"/>
  <c r="AV1247" i="1" s="1"/>
  <c r="AW1247" i="1" s="1"/>
  <c r="AX1247" i="1" s="1"/>
  <c r="AY1247" i="1" s="1"/>
  <c r="AZ1247" i="1" s="1"/>
  <c r="BA1247" i="1" s="1"/>
  <c r="BB1247" i="1" s="1"/>
  <c r="U1685" i="1"/>
  <c r="V1685" i="1" s="1"/>
  <c r="T1917" i="1"/>
  <c r="AD1955" i="1"/>
  <c r="T1376" i="1"/>
  <c r="W748" i="1"/>
  <c r="X748" i="1" s="1"/>
  <c r="Y748" i="1" s="1"/>
  <c r="Z748" i="1" s="1"/>
  <c r="AA748" i="1" s="1"/>
  <c r="U467" i="1"/>
  <c r="V467" i="1" s="1"/>
  <c r="AT1276" i="1"/>
  <c r="AU1276" i="1" s="1"/>
  <c r="AV1276" i="1" s="1"/>
  <c r="AW1276" i="1" s="1"/>
  <c r="AT337" i="1"/>
  <c r="AU337" i="1" s="1"/>
  <c r="AV337" i="1" s="1"/>
  <c r="AW337" i="1" s="1"/>
  <c r="AX337" i="1" s="1"/>
  <c r="AY337" i="1" s="1"/>
  <c r="AZ337" i="1" s="1"/>
  <c r="BA337" i="1" s="1"/>
  <c r="BB337" i="1" s="1"/>
  <c r="U1619" i="1"/>
  <c r="V1619" i="1" s="1"/>
  <c r="AT1170" i="1"/>
  <c r="AU1170" i="1" s="1"/>
  <c r="AV1170" i="1" s="1"/>
  <c r="AW1170" i="1" s="1"/>
  <c r="W981" i="1"/>
  <c r="X981" i="1" s="1"/>
  <c r="Y981" i="1" s="1"/>
  <c r="Z981" i="1" s="1"/>
  <c r="AA981" i="1" s="1"/>
  <c r="U187" i="1"/>
  <c r="V187" i="1" s="1"/>
  <c r="AT808" i="1"/>
  <c r="AU808" i="1" s="1"/>
  <c r="AV808" i="1" s="1"/>
  <c r="AW808" i="1" s="1"/>
  <c r="AX808" i="1" s="1"/>
  <c r="AY808" i="1" s="1"/>
  <c r="AZ808" i="1" s="1"/>
  <c r="BA808" i="1" s="1"/>
  <c r="BB808" i="1" s="1"/>
  <c r="AT1336" i="1"/>
  <c r="AU1336" i="1" s="1"/>
  <c r="AV1336" i="1" s="1"/>
  <c r="AW1336" i="1" s="1"/>
  <c r="U1804" i="1"/>
  <c r="V1804" i="1" s="1"/>
  <c r="AT1480" i="1"/>
  <c r="AU1480" i="1" s="1"/>
  <c r="AV1480" i="1" s="1"/>
  <c r="AW1480" i="1" s="1"/>
  <c r="T83" i="1"/>
  <c r="AT907" i="1"/>
  <c r="AU907" i="1" s="1"/>
  <c r="AV907" i="1" s="1"/>
  <c r="AW907" i="1" s="1"/>
  <c r="U1362" i="1"/>
  <c r="V1362" i="1" s="1"/>
  <c r="U815" i="1"/>
  <c r="V815" i="1" s="1"/>
  <c r="U725" i="1"/>
  <c r="V725" i="1" s="1"/>
  <c r="U1701" i="1"/>
  <c r="V1701" i="1" s="1"/>
  <c r="AK1873" i="1"/>
  <c r="AN1921" i="1"/>
  <c r="AO1921" i="1" s="1"/>
  <c r="AP1921" i="1" s="1"/>
  <c r="AQ1921" i="1" s="1"/>
  <c r="AK1921" i="1"/>
  <c r="W422" i="1"/>
  <c r="X422" i="1" s="1"/>
  <c r="Y422" i="1" s="1"/>
  <c r="Z422" i="1" s="1"/>
  <c r="AA422" i="1" s="1"/>
  <c r="AD1892" i="1"/>
  <c r="AD1719" i="1"/>
  <c r="U16" i="1"/>
  <c r="V16" i="1" s="1"/>
  <c r="Y1818" i="1"/>
  <c r="Z1818" i="1" s="1"/>
  <c r="AA1818" i="1" s="1"/>
  <c r="AB1818" i="1" s="1"/>
  <c r="U282" i="1"/>
  <c r="V282" i="1" s="1"/>
  <c r="T1337" i="1"/>
  <c r="T628" i="1"/>
  <c r="T1101" i="1"/>
  <c r="AD1869" i="1"/>
  <c r="W1305" i="1"/>
  <c r="X1305" i="1" s="1"/>
  <c r="Y1305" i="1" s="1"/>
  <c r="Z1305" i="1" s="1"/>
  <c r="AA1305" i="1" s="1"/>
  <c r="U1088" i="1"/>
  <c r="V1088" i="1" s="1"/>
  <c r="U985" i="1"/>
  <c r="V985" i="1" s="1"/>
  <c r="T1503" i="1"/>
  <c r="W1063" i="1"/>
  <c r="X1063" i="1" s="1"/>
  <c r="Y1063" i="1" s="1"/>
  <c r="Z1063" i="1" s="1"/>
  <c r="AA1063" i="1" s="1"/>
  <c r="U1741" i="1"/>
  <c r="AT1472" i="1"/>
  <c r="AU1472" i="1" s="1"/>
  <c r="AV1472" i="1" s="1"/>
  <c r="AW1472" i="1" s="1"/>
  <c r="AT62" i="1"/>
  <c r="AU62" i="1" s="1"/>
  <c r="AV62" i="1" s="1"/>
  <c r="AW62" i="1" s="1"/>
  <c r="AX62" i="1" s="1"/>
  <c r="AY62" i="1" s="1"/>
  <c r="AZ62" i="1" s="1"/>
  <c r="BA62" i="1" s="1"/>
  <c r="BB62" i="1" s="1"/>
  <c r="AT1457" i="1"/>
  <c r="AU1457" i="1" s="1"/>
  <c r="AV1457" i="1" s="1"/>
  <c r="AW1457" i="1" s="1"/>
  <c r="U1150" i="1"/>
  <c r="V1150" i="1" s="1"/>
  <c r="U828" i="1"/>
  <c r="V828" i="1" s="1"/>
  <c r="W1184" i="1"/>
  <c r="X1184" i="1" s="1"/>
  <c r="Y1184" i="1" s="1"/>
  <c r="Z1184" i="1" s="1"/>
  <c r="AA1184" i="1" s="1"/>
  <c r="AD1944" i="1"/>
  <c r="AK1986" i="1"/>
  <c r="U1605" i="1"/>
  <c r="V1605" i="1" s="1"/>
  <c r="T894" i="1"/>
  <c r="AB862" i="1"/>
  <c r="AC862" i="1" s="1"/>
  <c r="AD862" i="1" s="1"/>
  <c r="T740" i="1"/>
  <c r="U1675" i="1"/>
  <c r="V1675" i="1" s="1"/>
  <c r="U199" i="1"/>
  <c r="V199" i="1" s="1"/>
  <c r="AK1895" i="1"/>
  <c r="AN1895" i="1"/>
  <c r="AO1895" i="1" s="1"/>
  <c r="AP1895" i="1" s="1"/>
  <c r="AQ1895" i="1" s="1"/>
  <c r="AK1997" i="1"/>
  <c r="W720" i="1"/>
  <c r="X720" i="1" s="1"/>
  <c r="Y720" i="1" s="1"/>
  <c r="Z720" i="1" s="1"/>
  <c r="AA720" i="1" s="1"/>
  <c r="AT1645" i="1"/>
  <c r="AU1645" i="1" s="1"/>
  <c r="AV1645" i="1" s="1"/>
  <c r="AW1645" i="1" s="1"/>
  <c r="AT1161" i="1"/>
  <c r="AU1161" i="1" s="1"/>
  <c r="AV1161" i="1" s="1"/>
  <c r="AW1161" i="1" s="1"/>
  <c r="U507" i="1"/>
  <c r="V507" i="1" s="1"/>
  <c r="U31" i="1"/>
  <c r="V31" i="1" s="1"/>
  <c r="U1382" i="1"/>
  <c r="V1382" i="1" s="1"/>
  <c r="U64" i="1"/>
  <c r="V64" i="1" s="1"/>
  <c r="U262" i="1"/>
  <c r="V262" i="1" s="1"/>
  <c r="AD1899" i="1"/>
  <c r="AD1951" i="1"/>
  <c r="T1401" i="1"/>
  <c r="U1664" i="1"/>
  <c r="V1664" i="1" s="1"/>
  <c r="AY1680" i="1"/>
  <c r="AZ1680" i="1" s="1"/>
  <c r="BA1680" i="1" s="1"/>
  <c r="BB1680" i="1" s="1"/>
  <c r="U1369" i="1"/>
  <c r="V1369" i="1" s="1"/>
  <c r="AD1914" i="1"/>
  <c r="AD1848" i="1"/>
  <c r="AD1992" i="1"/>
  <c r="T123" i="1"/>
  <c r="BC638" i="1"/>
  <c r="BD638" i="1" s="1"/>
  <c r="BC1368" i="1"/>
  <c r="BD1368" i="1" s="1"/>
  <c r="Y1998" i="1"/>
  <c r="Z1998" i="1" s="1"/>
  <c r="AA1998" i="1" s="1"/>
  <c r="AX770" i="1"/>
  <c r="AK1933" i="1"/>
  <c r="AN1933" i="1"/>
  <c r="AO1933" i="1" s="1"/>
  <c r="AP1933" i="1" s="1"/>
  <c r="AQ1933" i="1" s="1"/>
  <c r="T1023" i="1"/>
  <c r="U669" i="1"/>
  <c r="V669" i="1" s="1"/>
  <c r="Y1714" i="1"/>
  <c r="Z1714" i="1" s="1"/>
  <c r="AA1714" i="1" s="1"/>
  <c r="AB1714" i="1" s="1"/>
  <c r="T1492" i="1"/>
  <c r="T1611" i="1"/>
  <c r="U1203" i="1"/>
  <c r="V1203" i="1" s="1"/>
  <c r="U1609" i="1"/>
  <c r="V1609" i="1" s="1"/>
  <c r="U1720" i="1"/>
  <c r="T541" i="1"/>
  <c r="AC1751" i="1"/>
  <c r="T359" i="1"/>
  <c r="U1787" i="1"/>
  <c r="V1787" i="1" s="1"/>
  <c r="U1306" i="1"/>
  <c r="V1306" i="1" s="1"/>
  <c r="W1333" i="1"/>
  <c r="X1333" i="1" s="1"/>
  <c r="Y1333" i="1" s="1"/>
  <c r="Z1333" i="1" s="1"/>
  <c r="AA1333" i="1" s="1"/>
  <c r="AB764" i="1"/>
  <c r="AC764" i="1" s="1"/>
  <c r="AD764" i="1" s="1"/>
  <c r="T1068" i="1"/>
  <c r="AT1198" i="1"/>
  <c r="AU1198" i="1" s="1"/>
  <c r="AV1198" i="1" s="1"/>
  <c r="AW1198" i="1" s="1"/>
  <c r="W898" i="1"/>
  <c r="X898" i="1" s="1"/>
  <c r="Y898" i="1" s="1"/>
  <c r="Z898" i="1" s="1"/>
  <c r="AA898" i="1" s="1"/>
  <c r="AT844" i="1"/>
  <c r="AU844" i="1" s="1"/>
  <c r="AV844" i="1" s="1"/>
  <c r="AW844" i="1" s="1"/>
  <c r="U245" i="1"/>
  <c r="V245" i="1" s="1"/>
  <c r="U645" i="1"/>
  <c r="V645" i="1" s="1"/>
  <c r="T1379" i="1"/>
  <c r="AK1988" i="1"/>
  <c r="AN1988" i="1"/>
  <c r="AO1988" i="1" s="1"/>
  <c r="AP1988" i="1" s="1"/>
  <c r="AQ1988" i="1" s="1"/>
  <c r="U1997" i="1"/>
  <c r="V1997" i="1" s="1"/>
  <c r="U435" i="1"/>
  <c r="V435" i="1" s="1"/>
  <c r="AY1301" i="1"/>
  <c r="AZ1301" i="1" s="1"/>
  <c r="BA1301" i="1" s="1"/>
  <c r="BB1301" i="1" s="1"/>
  <c r="AK1908" i="1"/>
  <c r="AN1908" i="1"/>
  <c r="AO1908" i="1" s="1"/>
  <c r="AP1908" i="1" s="1"/>
  <c r="AQ1908" i="1" s="1"/>
  <c r="AC1839" i="1"/>
  <c r="U344" i="1"/>
  <c r="V344" i="1" s="1"/>
  <c r="AT917" i="1"/>
  <c r="AU917" i="1" s="1"/>
  <c r="AV917" i="1" s="1"/>
  <c r="AW917" i="1" s="1"/>
  <c r="U1555" i="1"/>
  <c r="V1555" i="1" s="1"/>
  <c r="T1057" i="1"/>
  <c r="T672" i="1"/>
  <c r="W315" i="1"/>
  <c r="X315" i="1" s="1"/>
  <c r="Y315" i="1" s="1"/>
  <c r="Z315" i="1" s="1"/>
  <c r="AA315" i="1" s="1"/>
  <c r="AT1115" i="1"/>
  <c r="AU1115" i="1" s="1"/>
  <c r="AV1115" i="1" s="1"/>
  <c r="AW1115" i="1" s="1"/>
  <c r="U1208" i="1"/>
  <c r="V1208" i="1" s="1"/>
  <c r="U313" i="1"/>
  <c r="V313" i="1" s="1"/>
  <c r="T1342" i="1"/>
  <c r="U255" i="1"/>
  <c r="V255" i="1" s="1"/>
  <c r="T538" i="1"/>
  <c r="T1923" i="1"/>
  <c r="T1520" i="1"/>
  <c r="BE1569" i="1"/>
  <c r="BF1569" i="1" s="1"/>
  <c r="Y1775" i="1"/>
  <c r="Z1775" i="1" s="1"/>
  <c r="AA1775" i="1" s="1"/>
  <c r="AB1775" i="1" s="1"/>
  <c r="U1963" i="1"/>
  <c r="BC158" i="1"/>
  <c r="BD158" i="1" s="1"/>
  <c r="W643" i="1"/>
  <c r="X643" i="1" s="1"/>
  <c r="Y643" i="1" s="1"/>
  <c r="Z643" i="1" s="1"/>
  <c r="AA643" i="1" s="1"/>
  <c r="T685" i="1"/>
  <c r="U113" i="1"/>
  <c r="V113" i="1" s="1"/>
  <c r="T1944" i="1"/>
  <c r="Y1723" i="1"/>
  <c r="Z1723" i="1" s="1"/>
  <c r="AA1723" i="1" s="1"/>
  <c r="AB1723" i="1" s="1"/>
  <c r="BC902" i="1"/>
  <c r="BD902" i="1" s="1"/>
  <c r="Y1905" i="1"/>
  <c r="Z1905" i="1" s="1"/>
  <c r="AA1905" i="1" s="1"/>
  <c r="AK1900" i="1"/>
  <c r="AN1900" i="1"/>
  <c r="AO1900" i="1" s="1"/>
  <c r="AP1900" i="1" s="1"/>
  <c r="AQ1900" i="1" s="1"/>
  <c r="AN1956" i="1"/>
  <c r="AO1956" i="1" s="1"/>
  <c r="AP1956" i="1" s="1"/>
  <c r="AQ1956" i="1" s="1"/>
  <c r="AK1956" i="1"/>
  <c r="BC1303" i="1"/>
  <c r="BD1303" i="1" s="1"/>
  <c r="AT1590" i="1"/>
  <c r="AU1590" i="1" s="1"/>
  <c r="AV1590" i="1" s="1"/>
  <c r="AW1590" i="1" s="1"/>
  <c r="W939" i="1"/>
  <c r="X939" i="1" s="1"/>
  <c r="Y939" i="1" s="1"/>
  <c r="Z939" i="1" s="1"/>
  <c r="AA939" i="1" s="1"/>
  <c r="AD1873" i="1"/>
  <c r="AD1921" i="1"/>
  <c r="AY959" i="1"/>
  <c r="AZ959" i="1" s="1"/>
  <c r="BA959" i="1" s="1"/>
  <c r="BB959" i="1" s="1"/>
  <c r="AE1446" i="1"/>
  <c r="AF1446" i="1" s="1"/>
  <c r="AG1446" i="1" s="1"/>
  <c r="AY674" i="1"/>
  <c r="AZ674" i="1" s="1"/>
  <c r="BA674" i="1" s="1"/>
  <c r="BB674" i="1" s="1"/>
  <c r="AK1932" i="1"/>
  <c r="AN1932" i="1"/>
  <c r="AO1932" i="1" s="1"/>
  <c r="AP1932" i="1" s="1"/>
  <c r="AQ1932" i="1" s="1"/>
  <c r="U26" i="1"/>
  <c r="V26" i="1" s="1"/>
  <c r="AX802" i="1"/>
  <c r="T944" i="1"/>
  <c r="AE1490" i="1"/>
  <c r="AF1490" i="1" s="1"/>
  <c r="AG1490" i="1" s="1"/>
  <c r="Y1791" i="1"/>
  <c r="Z1791" i="1" s="1"/>
  <c r="AA1791" i="1" s="1"/>
  <c r="AB1791" i="1" s="1"/>
  <c r="AC1791" i="1" s="1"/>
  <c r="AD1791" i="1" s="1"/>
  <c r="AE1791" i="1" s="1"/>
  <c r="AF1791" i="1" s="1"/>
  <c r="AG1791" i="1" s="1"/>
  <c r="AX1266" i="1"/>
  <c r="U1145" i="1"/>
  <c r="V1145" i="1" s="1"/>
  <c r="U110" i="1"/>
  <c r="V110" i="1" s="1"/>
  <c r="AY1120" i="1"/>
  <c r="AZ1120" i="1" s="1"/>
  <c r="BA1120" i="1" s="1"/>
  <c r="BB1120" i="1" s="1"/>
  <c r="AX1192" i="1"/>
  <c r="AT1493" i="1"/>
  <c r="AU1493" i="1" s="1"/>
  <c r="AV1493" i="1" s="1"/>
  <c r="AW1493" i="1" s="1"/>
  <c r="AT846" i="1"/>
  <c r="AU846" i="1" s="1"/>
  <c r="AV846" i="1" s="1"/>
  <c r="AW846" i="1" s="1"/>
  <c r="T36" i="1"/>
  <c r="T1196" i="1"/>
  <c r="U1149" i="1"/>
  <c r="V1149" i="1" s="1"/>
  <c r="U174" i="1"/>
  <c r="V174" i="1" s="1"/>
  <c r="AD1985" i="1"/>
  <c r="W1341" i="1"/>
  <c r="X1341" i="1" s="1"/>
  <c r="Y1341" i="1" s="1"/>
  <c r="Z1341" i="1" s="1"/>
  <c r="AA1341" i="1" s="1"/>
  <c r="AT740" i="1"/>
  <c r="AU740" i="1" s="1"/>
  <c r="AV740" i="1" s="1"/>
  <c r="AW740" i="1" s="1"/>
  <c r="U285" i="1"/>
  <c r="V285" i="1" s="1"/>
  <c r="W755" i="1"/>
  <c r="X755" i="1" s="1"/>
  <c r="Y755" i="1" s="1"/>
  <c r="Z755" i="1" s="1"/>
  <c r="AA755" i="1" s="1"/>
  <c r="W1116" i="1"/>
  <c r="X1116" i="1" s="1"/>
  <c r="Y1116" i="1" s="1"/>
  <c r="Z1116" i="1" s="1"/>
  <c r="AA1116" i="1" s="1"/>
  <c r="AT1602" i="1"/>
  <c r="AU1602" i="1" s="1"/>
  <c r="AV1602" i="1" s="1"/>
  <c r="AW1602" i="1" s="1"/>
  <c r="U1277" i="1"/>
  <c r="V1277" i="1" s="1"/>
  <c r="U1953" i="1"/>
  <c r="AT1294" i="1"/>
  <c r="AU1294" i="1" s="1"/>
  <c r="AV1294" i="1" s="1"/>
  <c r="AW1294" i="1" s="1"/>
  <c r="U1030" i="1"/>
  <c r="V1030" i="1" s="1"/>
  <c r="AK1894" i="1"/>
  <c r="AK1937" i="1"/>
  <c r="AN1937" i="1"/>
  <c r="AO1937" i="1" s="1"/>
  <c r="AP1937" i="1" s="1"/>
  <c r="AQ1937" i="1" s="1"/>
  <c r="U1820" i="1"/>
  <c r="T461" i="1"/>
  <c r="T572" i="1"/>
  <c r="T723" i="1"/>
  <c r="T22" i="1"/>
  <c r="AD1938" i="1"/>
  <c r="AD1975" i="1"/>
  <c r="T1329" i="1"/>
  <c r="U567" i="1"/>
  <c r="V567" i="1" s="1"/>
  <c r="AC1732" i="1"/>
  <c r="AK1944" i="1"/>
  <c r="AN1944" i="1"/>
  <c r="AO1944" i="1" s="1"/>
  <c r="AP1944" i="1" s="1"/>
  <c r="AQ1944" i="1" s="1"/>
  <c r="T943" i="1"/>
  <c r="U158" i="1"/>
  <c r="V158" i="1" s="1"/>
  <c r="T1504" i="1"/>
  <c r="U1756" i="1"/>
  <c r="V1756" i="1" s="1"/>
  <c r="T1702" i="1"/>
  <c r="T1147" i="1"/>
  <c r="U997" i="1"/>
  <c r="V997" i="1" s="1"/>
  <c r="T77" i="1"/>
  <c r="AT834" i="1"/>
  <c r="AU834" i="1" s="1"/>
  <c r="AV834" i="1" s="1"/>
  <c r="AW834" i="1" s="1"/>
  <c r="U1982" i="1"/>
  <c r="AD1895" i="1"/>
  <c r="AD1997" i="1"/>
  <c r="U213" i="1"/>
  <c r="V213" i="1" s="1"/>
  <c r="BC923" i="1"/>
  <c r="BD923" i="1" s="1"/>
  <c r="Y1803" i="1"/>
  <c r="Z1803" i="1" s="1"/>
  <c r="AA1803" i="1" s="1"/>
  <c r="AT346" i="1"/>
  <c r="AU346" i="1" s="1"/>
  <c r="AV346" i="1" s="1"/>
  <c r="AW346" i="1" s="1"/>
  <c r="AX346" i="1" s="1"/>
  <c r="AY346" i="1" s="1"/>
  <c r="AZ346" i="1" s="1"/>
  <c r="BA346" i="1" s="1"/>
  <c r="BB346" i="1" s="1"/>
  <c r="Y1745" i="1"/>
  <c r="Z1745" i="1" s="1"/>
  <c r="AA1745" i="1" s="1"/>
  <c r="AB1745" i="1" s="1"/>
  <c r="AK1899" i="1"/>
  <c r="AN1899" i="1"/>
  <c r="AO1899" i="1" s="1"/>
  <c r="AP1899" i="1" s="1"/>
  <c r="AQ1899" i="1" s="1"/>
  <c r="AK1951" i="1"/>
  <c r="AN1951" i="1"/>
  <c r="AO1951" i="1" s="1"/>
  <c r="AP1951" i="1" s="1"/>
  <c r="AQ1951" i="1" s="1"/>
  <c r="U1705" i="1"/>
  <c r="V1705" i="1" s="1"/>
  <c r="T935" i="1"/>
  <c r="U1600" i="1"/>
  <c r="V1600" i="1" s="1"/>
  <c r="T1752" i="1"/>
  <c r="T1990" i="1"/>
  <c r="T1374" i="1"/>
  <c r="T1810" i="1"/>
  <c r="T1496" i="1"/>
  <c r="T276" i="1"/>
  <c r="AT1163" i="1"/>
  <c r="AU1163" i="1" s="1"/>
  <c r="AV1163" i="1" s="1"/>
  <c r="AW1163" i="1" s="1"/>
  <c r="AK1992" i="1"/>
  <c r="AN1992" i="1"/>
  <c r="AO1992" i="1" s="1"/>
  <c r="AP1992" i="1" s="1"/>
  <c r="AQ1992" i="1" s="1"/>
  <c r="U1617" i="1"/>
  <c r="V1617" i="1" s="1"/>
  <c r="W896" i="1"/>
  <c r="X896" i="1" s="1"/>
  <c r="Y896" i="1" s="1"/>
  <c r="Z896" i="1" s="1"/>
  <c r="AA896" i="1" s="1"/>
  <c r="AT652" i="1"/>
  <c r="AU652" i="1" s="1"/>
  <c r="AV652" i="1" s="1"/>
  <c r="AW652" i="1" s="1"/>
  <c r="AT908" i="1"/>
  <c r="AU908" i="1" s="1"/>
  <c r="AV908" i="1" s="1"/>
  <c r="AW908" i="1" s="1"/>
  <c r="U1247" i="1"/>
  <c r="V1247" i="1" s="1"/>
  <c r="U477" i="1"/>
  <c r="V477" i="1" s="1"/>
  <c r="T1998" i="1"/>
  <c r="AT1310" i="1"/>
  <c r="AU1310" i="1" s="1"/>
  <c r="AV1310" i="1" s="1"/>
  <c r="AW1310" i="1" s="1"/>
  <c r="W1216" i="1"/>
  <c r="X1216" i="1" s="1"/>
  <c r="Y1216" i="1" s="1"/>
  <c r="Z1216" i="1" s="1"/>
  <c r="AA1216" i="1" s="1"/>
  <c r="AD1933" i="1"/>
  <c r="U1006" i="1"/>
  <c r="V1006" i="1" s="1"/>
  <c r="T1714" i="1"/>
  <c r="U1774" i="1"/>
  <c r="U109" i="1"/>
  <c r="V109" i="1" s="1"/>
  <c r="U842" i="1"/>
  <c r="V842" i="1" s="1"/>
  <c r="AK1889" i="1"/>
  <c r="AN1889" i="1"/>
  <c r="AO1889" i="1" s="1"/>
  <c r="AP1889" i="1" s="1"/>
  <c r="AQ1889" i="1" s="1"/>
  <c r="U1728" i="1"/>
  <c r="Y1841" i="1"/>
  <c r="Z1841" i="1" s="1"/>
  <c r="AA1841" i="1" s="1"/>
  <c r="AB1841" i="1" s="1"/>
  <c r="BC1467" i="1"/>
  <c r="BD1467" i="1" s="1"/>
  <c r="AK2001" i="1"/>
  <c r="W718" i="1"/>
  <c r="X718" i="1" s="1"/>
  <c r="Y718" i="1" s="1"/>
  <c r="Z718" i="1" s="1"/>
  <c r="AA718" i="1" s="1"/>
  <c r="T226" i="1"/>
  <c r="T814" i="1"/>
  <c r="U1271" i="1"/>
  <c r="V1271" i="1" s="1"/>
  <c r="T265" i="1"/>
  <c r="T1904" i="1"/>
  <c r="AT1622" i="1"/>
  <c r="AU1622" i="1" s="1"/>
  <c r="AV1622" i="1" s="1"/>
  <c r="AW1622" i="1" s="1"/>
  <c r="Y1784" i="1"/>
  <c r="Z1784" i="1" s="1"/>
  <c r="AA1784" i="1" s="1"/>
  <c r="AD1908" i="1"/>
  <c r="AT1508" i="1"/>
  <c r="AU1508" i="1" s="1"/>
  <c r="AV1508" i="1" s="1"/>
  <c r="AW1508" i="1" s="1"/>
  <c r="BC1632" i="1"/>
  <c r="BD1632" i="1" s="1"/>
  <c r="Y1747" i="1"/>
  <c r="Z1747" i="1" s="1"/>
  <c r="AA1747" i="1" s="1"/>
  <c r="AB1747" i="1" s="1"/>
  <c r="AT1327" i="1"/>
  <c r="AU1327" i="1" s="1"/>
  <c r="AV1327" i="1" s="1"/>
  <c r="AW1327" i="1" s="1"/>
  <c r="Y1923" i="1"/>
  <c r="Z1923" i="1" s="1"/>
  <c r="AA1923" i="1" s="1"/>
  <c r="T1775" i="1"/>
  <c r="AC1730" i="1"/>
  <c r="AD1965" i="1"/>
  <c r="Y1944" i="1"/>
  <c r="Z1944" i="1" s="1"/>
  <c r="AA1944" i="1" s="1"/>
  <c r="U1884" i="1"/>
  <c r="V1884" i="1" s="1"/>
  <c r="U1829" i="1"/>
  <c r="T1723" i="1"/>
  <c r="U184" i="1"/>
  <c r="V184" i="1" s="1"/>
  <c r="U648" i="1"/>
  <c r="V648" i="1" s="1"/>
  <c r="AT1315" i="1"/>
  <c r="AU1315" i="1" s="1"/>
  <c r="AV1315" i="1" s="1"/>
  <c r="AW1315" i="1" s="1"/>
  <c r="U699" i="1"/>
  <c r="V699" i="1" s="1"/>
  <c r="T1905" i="1"/>
  <c r="U399" i="1"/>
  <c r="V399" i="1" s="1"/>
  <c r="AT1372" i="1"/>
  <c r="AU1372" i="1" s="1"/>
  <c r="AV1372" i="1" s="1"/>
  <c r="AW1372" i="1" s="1"/>
  <c r="AT1500" i="1"/>
  <c r="AU1500" i="1" s="1"/>
  <c r="AV1500" i="1" s="1"/>
  <c r="AW1500" i="1" s="1"/>
  <c r="U1398" i="1"/>
  <c r="V1398" i="1" s="1"/>
  <c r="AD1900" i="1"/>
  <c r="AD1956" i="1"/>
  <c r="T280" i="1"/>
  <c r="U856" i="1"/>
  <c r="V856" i="1" s="1"/>
  <c r="T1583" i="1"/>
  <c r="U1838" i="1"/>
  <c r="AT884" i="1"/>
  <c r="AU884" i="1" s="1"/>
  <c r="AV884" i="1" s="1"/>
  <c r="AW884" i="1" s="1"/>
  <c r="U1647" i="1"/>
  <c r="V1647" i="1" s="1"/>
  <c r="U57" i="1"/>
  <c r="V57" i="1" s="1"/>
  <c r="AC1738" i="1"/>
  <c r="AD1929" i="1"/>
  <c r="AT1190" i="1"/>
  <c r="AU1190" i="1" s="1"/>
  <c r="AV1190" i="1" s="1"/>
  <c r="AW1190" i="1" s="1"/>
  <c r="AD1737" i="1"/>
  <c r="T1220" i="1"/>
  <c r="AB746" i="1"/>
  <c r="AC746" i="1" s="1"/>
  <c r="AD746" i="1" s="1"/>
  <c r="U912" i="1"/>
  <c r="V912" i="1" s="1"/>
  <c r="AC1808" i="1"/>
  <c r="U1287" i="1"/>
  <c r="V1287" i="1" s="1"/>
  <c r="T624" i="1"/>
  <c r="U1354" i="1"/>
  <c r="V1354" i="1" s="1"/>
  <c r="AT1306" i="1"/>
  <c r="AU1306" i="1" s="1"/>
  <c r="AV1306" i="1" s="1"/>
  <c r="AW1306" i="1" s="1"/>
  <c r="T1484" i="1"/>
  <c r="T492" i="1"/>
  <c r="U730" i="1"/>
  <c r="V730" i="1" s="1"/>
  <c r="U1916" i="1"/>
  <c r="U510" i="1"/>
  <c r="V510" i="1" s="1"/>
  <c r="AX1118" i="1"/>
  <c r="U1867" i="1"/>
  <c r="T920" i="1"/>
  <c r="T1516" i="1"/>
  <c r="BE1410" i="1"/>
  <c r="BF1410" i="1" s="1"/>
  <c r="U825" i="1"/>
  <c r="V825" i="1" s="1"/>
  <c r="U1940" i="1"/>
  <c r="U1571" i="1"/>
  <c r="V1571" i="1" s="1"/>
  <c r="T1164" i="1"/>
  <c r="T1530" i="1"/>
  <c r="AX1155" i="1"/>
  <c r="AD1894" i="1"/>
  <c r="AK1964" i="1"/>
  <c r="AN1964" i="1"/>
  <c r="AO1964" i="1" s="1"/>
  <c r="AP1964" i="1" s="1"/>
  <c r="AQ1964" i="1" s="1"/>
  <c r="U183" i="1"/>
  <c r="V183" i="1" s="1"/>
  <c r="AD1937" i="1"/>
  <c r="U951" i="1"/>
  <c r="V951" i="1" s="1"/>
  <c r="T1109" i="1"/>
  <c r="T1343" i="1"/>
  <c r="U543" i="1"/>
  <c r="V543" i="1" s="1"/>
  <c r="T1188" i="1"/>
  <c r="AD1876" i="1"/>
  <c r="AK1938" i="1"/>
  <c r="AK1975" i="1"/>
  <c r="U750" i="1"/>
  <c r="V750" i="1" s="1"/>
  <c r="U901" i="1"/>
  <c r="V901" i="1" s="1"/>
  <c r="AT1297" i="1"/>
  <c r="AU1297" i="1" s="1"/>
  <c r="AV1297" i="1" s="1"/>
  <c r="AW1297" i="1" s="1"/>
  <c r="T544" i="1"/>
  <c r="U117" i="1"/>
  <c r="V117" i="1" s="1"/>
  <c r="U1096" i="1"/>
  <c r="V1096" i="1" s="1"/>
  <c r="U1002" i="1"/>
  <c r="V1002" i="1" s="1"/>
  <c r="U1576" i="1"/>
  <c r="V1576" i="1" s="1"/>
  <c r="AT1066" i="1"/>
  <c r="AU1066" i="1" s="1"/>
  <c r="AV1066" i="1" s="1"/>
  <c r="AW1066" i="1" s="1"/>
  <c r="U1983" i="1"/>
  <c r="V1983" i="1" s="1"/>
  <c r="U621" i="1"/>
  <c r="V621" i="1" s="1"/>
  <c r="AD1950" i="1"/>
  <c r="W46" i="1"/>
  <c r="X46" i="1" s="1"/>
  <c r="Y46" i="1" s="1"/>
  <c r="Z46" i="1" s="1"/>
  <c r="AA46" i="1" s="1"/>
  <c r="AX1535" i="1"/>
  <c r="U1204" i="1"/>
  <c r="V1204" i="1" s="1"/>
  <c r="U658" i="1"/>
  <c r="V658" i="1" s="1"/>
  <c r="U1356" i="1"/>
  <c r="V1356" i="1" s="1"/>
  <c r="U420" i="1"/>
  <c r="V420" i="1" s="1"/>
  <c r="AK1902" i="1"/>
  <c r="AN1902" i="1"/>
  <c r="AO1902" i="1" s="1"/>
  <c r="AP1902" i="1" s="1"/>
  <c r="AQ1902" i="1" s="1"/>
  <c r="T1803" i="1"/>
  <c r="U731" i="1"/>
  <c r="V731" i="1" s="1"/>
  <c r="U879" i="1"/>
  <c r="V879" i="1" s="1"/>
  <c r="T1745" i="1"/>
  <c r="U1462" i="1"/>
  <c r="V1462" i="1" s="1"/>
  <c r="U126" i="1"/>
  <c r="V126" i="1" s="1"/>
  <c r="U1718" i="1"/>
  <c r="W629" i="1"/>
  <c r="X629" i="1" s="1"/>
  <c r="Y629" i="1" s="1"/>
  <c r="Z629" i="1" s="1"/>
  <c r="AA629" i="1" s="1"/>
  <c r="AT919" i="1"/>
  <c r="AU919" i="1" s="1"/>
  <c r="AV919" i="1" s="1"/>
  <c r="AW919" i="1" s="1"/>
  <c r="AT1633" i="1"/>
  <c r="AU1633" i="1" s="1"/>
  <c r="AV1633" i="1" s="1"/>
  <c r="AW1633" i="1" s="1"/>
  <c r="AX1633" i="1" s="1"/>
  <c r="AY1633" i="1" s="1"/>
  <c r="AZ1633" i="1" s="1"/>
  <c r="BA1633" i="1" s="1"/>
  <c r="BB1633" i="1" s="1"/>
  <c r="AD1828" i="1"/>
  <c r="U800" i="1"/>
  <c r="V800" i="1" s="1"/>
  <c r="U555" i="1"/>
  <c r="V555" i="1" s="1"/>
  <c r="U465" i="1"/>
  <c r="V465" i="1" s="1"/>
  <c r="U1207" i="1"/>
  <c r="V1207" i="1" s="1"/>
  <c r="Y1752" i="1"/>
  <c r="Z1752" i="1" s="1"/>
  <c r="AA1752" i="1" s="1"/>
  <c r="AB1752" i="1" s="1"/>
  <c r="AC1752" i="1" s="1"/>
  <c r="AD1752" i="1" s="1"/>
  <c r="AE1752" i="1" s="1"/>
  <c r="AF1752" i="1" s="1"/>
  <c r="AG1752" i="1" s="1"/>
  <c r="AH1752" i="1" s="1"/>
  <c r="AI1752" i="1" s="1"/>
  <c r="AJ1752" i="1" s="1"/>
  <c r="W1592" i="1"/>
  <c r="X1592" i="1" s="1"/>
  <c r="Y1592" i="1" s="1"/>
  <c r="Z1592" i="1" s="1"/>
  <c r="AA1592" i="1" s="1"/>
  <c r="AT1331" i="1"/>
  <c r="AU1331" i="1" s="1"/>
  <c r="AV1331" i="1" s="1"/>
  <c r="AW1331" i="1" s="1"/>
  <c r="Y1990" i="1"/>
  <c r="Z1990" i="1" s="1"/>
  <c r="AA1990" i="1" s="1"/>
  <c r="Y1810" i="1"/>
  <c r="Z1810" i="1" s="1"/>
  <c r="AA1810" i="1" s="1"/>
  <c r="U1730" i="1"/>
  <c r="BC201" i="1"/>
  <c r="BD201" i="1" s="1"/>
  <c r="AH1764" i="1"/>
  <c r="AI1764" i="1" s="1"/>
  <c r="AJ1764" i="1" s="1"/>
  <c r="T459" i="1"/>
  <c r="U743" i="1"/>
  <c r="V743" i="1" s="1"/>
  <c r="U598" i="1"/>
  <c r="V598" i="1" s="1"/>
  <c r="U124" i="1"/>
  <c r="V124" i="1" s="1"/>
  <c r="T1142" i="1"/>
  <c r="T930" i="1"/>
  <c r="U504" i="1"/>
  <c r="V504" i="1" s="1"/>
  <c r="AT1631" i="1"/>
  <c r="AU1631" i="1" s="1"/>
  <c r="AV1631" i="1" s="1"/>
  <c r="AW1631" i="1" s="1"/>
  <c r="AD1889" i="1"/>
  <c r="AD1948" i="1"/>
  <c r="U1957" i="1"/>
  <c r="T1841" i="1"/>
  <c r="AT1693" i="1"/>
  <c r="AU1693" i="1" s="1"/>
  <c r="AV1693" i="1" s="1"/>
  <c r="AW1693" i="1" s="1"/>
  <c r="AT659" i="1"/>
  <c r="AU659" i="1" s="1"/>
  <c r="AV659" i="1" s="1"/>
  <c r="AW659" i="1" s="1"/>
  <c r="AX659" i="1" s="1"/>
  <c r="AY659" i="1" s="1"/>
  <c r="AZ659" i="1" s="1"/>
  <c r="BA659" i="1" s="1"/>
  <c r="BB659" i="1" s="1"/>
  <c r="U953" i="1"/>
  <c r="V953" i="1" s="1"/>
  <c r="U1240" i="1"/>
  <c r="V1240" i="1" s="1"/>
  <c r="W988" i="1"/>
  <c r="X988" i="1" s="1"/>
  <c r="Y988" i="1" s="1"/>
  <c r="Z988" i="1" s="1"/>
  <c r="AA988" i="1" s="1"/>
  <c r="AT1251" i="1"/>
  <c r="AU1251" i="1" s="1"/>
  <c r="AV1251" i="1" s="1"/>
  <c r="AW1251" i="1" s="1"/>
  <c r="U372" i="1"/>
  <c r="V372" i="1" s="1"/>
  <c r="AD2001" i="1"/>
  <c r="AT821" i="1"/>
  <c r="AU821" i="1" s="1"/>
  <c r="AV821" i="1" s="1"/>
  <c r="AW821" i="1" s="1"/>
  <c r="U87" i="1"/>
  <c r="V87" i="1" s="1"/>
  <c r="AX1305" i="1"/>
  <c r="U785" i="1"/>
  <c r="V785" i="1" s="1"/>
  <c r="Y1904" i="1"/>
  <c r="Z1904" i="1" s="1"/>
  <c r="AA1904" i="1" s="1"/>
  <c r="AY646" i="1"/>
  <c r="AZ646" i="1" s="1"/>
  <c r="BA646" i="1" s="1"/>
  <c r="BB646" i="1" s="1"/>
  <c r="U453" i="1"/>
  <c r="V453" i="1" s="1"/>
  <c r="T1784" i="1"/>
  <c r="AD1867" i="1"/>
  <c r="AK1919" i="1"/>
  <c r="AN1919" i="1"/>
  <c r="AO1919" i="1" s="1"/>
  <c r="AP1919" i="1" s="1"/>
  <c r="AQ1919" i="1" s="1"/>
  <c r="U714" i="1"/>
  <c r="V714" i="1" s="1"/>
  <c r="U1229" i="1"/>
  <c r="V1229" i="1" s="1"/>
  <c r="T1606" i="1"/>
  <c r="U70" i="1"/>
  <c r="V70" i="1" s="1"/>
  <c r="U1781" i="1"/>
  <c r="V1781" i="1" s="1"/>
  <c r="T1747" i="1"/>
  <c r="W677" i="1"/>
  <c r="X677" i="1" s="1"/>
  <c r="Y677" i="1" s="1"/>
  <c r="Z677" i="1" s="1"/>
  <c r="AA677" i="1" s="1"/>
  <c r="U1331" i="1"/>
  <c r="V1331" i="1" s="1"/>
  <c r="U588" i="1"/>
  <c r="V588" i="1" s="1"/>
  <c r="AK1927" i="1"/>
  <c r="T1968" i="1"/>
  <c r="T1386" i="1"/>
  <c r="T17" i="1"/>
  <c r="T610" i="1"/>
  <c r="T1921" i="1"/>
  <c r="AT1114" i="1"/>
  <c r="AU1114" i="1" s="1"/>
  <c r="AV1114" i="1" s="1"/>
  <c r="AW1114" i="1" s="1"/>
  <c r="T1550" i="1"/>
  <c r="T542" i="1"/>
  <c r="T771" i="1"/>
  <c r="AK1965" i="1"/>
  <c r="W1189" i="1"/>
  <c r="X1189" i="1" s="1"/>
  <c r="Y1189" i="1" s="1"/>
  <c r="Z1189" i="1" s="1"/>
  <c r="AA1189" i="1" s="1"/>
  <c r="T916" i="1"/>
  <c r="AB753" i="1"/>
  <c r="AC753" i="1" s="1"/>
  <c r="AD753" i="1" s="1"/>
  <c r="U713" i="1"/>
  <c r="V713" i="1" s="1"/>
  <c r="AX930" i="1"/>
  <c r="AX1429" i="1"/>
  <c r="AD1904" i="1"/>
  <c r="AK1972" i="1"/>
  <c r="AN1972" i="1"/>
  <c r="AO1972" i="1" s="1"/>
  <c r="AP1972" i="1" s="1"/>
  <c r="AQ1972" i="1" s="1"/>
  <c r="T934" i="1"/>
  <c r="T780" i="1"/>
  <c r="T1081" i="1"/>
  <c r="AX1475" i="1"/>
  <c r="AK1882" i="1"/>
  <c r="AK1929" i="1"/>
  <c r="AE651" i="1"/>
  <c r="AF651" i="1" s="1"/>
  <c r="AG651" i="1" s="1"/>
  <c r="AE698" i="1"/>
  <c r="AF698" i="1" s="1"/>
  <c r="AG698" i="1" s="1"/>
  <c r="AH1533" i="1"/>
  <c r="U676" i="1"/>
  <c r="V676" i="1" s="1"/>
  <c r="Y1863" i="1"/>
  <c r="Z1863" i="1" s="1"/>
  <c r="AA1863" i="1" s="1"/>
  <c r="AT1137" i="1"/>
  <c r="AU1137" i="1" s="1"/>
  <c r="AV1137" i="1" s="1"/>
  <c r="AW1137" i="1" s="1"/>
  <c r="W1019" i="1"/>
  <c r="X1019" i="1" s="1"/>
  <c r="Y1019" i="1" s="1"/>
  <c r="Z1019" i="1" s="1"/>
  <c r="AA1019" i="1" s="1"/>
  <c r="U709" i="1"/>
  <c r="V709" i="1" s="1"/>
  <c r="T482" i="1"/>
  <c r="AX1652" i="1"/>
  <c r="U154" i="1"/>
  <c r="V154" i="1" s="1"/>
  <c r="BE1510" i="1"/>
  <c r="BF1510" i="1" s="1"/>
  <c r="W754" i="1"/>
  <c r="X754" i="1" s="1"/>
  <c r="Y754" i="1" s="1"/>
  <c r="Z754" i="1" s="1"/>
  <c r="AA754" i="1" s="1"/>
  <c r="T1218" i="1"/>
  <c r="U946" i="1"/>
  <c r="V946" i="1" s="1"/>
  <c r="U662" i="1"/>
  <c r="V662" i="1" s="1"/>
  <c r="U849" i="1"/>
  <c r="V849" i="1" s="1"/>
  <c r="AD1891" i="1"/>
  <c r="AD1952" i="1"/>
  <c r="AK1993" i="1"/>
  <c r="U1079" i="1"/>
  <c r="V1079" i="1" s="1"/>
  <c r="U910" i="1"/>
  <c r="V910" i="1" s="1"/>
  <c r="U1812" i="1"/>
  <c r="V1812" i="1" s="1"/>
  <c r="W1224" i="1"/>
  <c r="X1224" i="1" s="1"/>
  <c r="Y1224" i="1" s="1"/>
  <c r="Z1224" i="1" s="1"/>
  <c r="AA1224" i="1" s="1"/>
  <c r="T231" i="1"/>
  <c r="W1177" i="1"/>
  <c r="X1177" i="1" s="1"/>
  <c r="Y1177" i="1" s="1"/>
  <c r="Z1177" i="1" s="1"/>
  <c r="AA1177" i="1" s="1"/>
  <c r="U625" i="1"/>
  <c r="V625" i="1" s="1"/>
  <c r="T195" i="1"/>
  <c r="U627" i="1"/>
  <c r="V627" i="1" s="1"/>
  <c r="U1542" i="1"/>
  <c r="V1542" i="1" s="1"/>
  <c r="W1265" i="1"/>
  <c r="X1265" i="1" s="1"/>
  <c r="Y1265" i="1" s="1"/>
  <c r="Z1265" i="1" s="1"/>
  <c r="AA1265" i="1" s="1"/>
  <c r="U816" i="1"/>
  <c r="V816" i="1" s="1"/>
  <c r="AK1898" i="1"/>
  <c r="AN1898" i="1"/>
  <c r="AO1898" i="1" s="1"/>
  <c r="AP1898" i="1" s="1"/>
  <c r="AQ1898" i="1" s="1"/>
  <c r="AD1941" i="1"/>
  <c r="AD1964" i="1"/>
  <c r="U323" i="1"/>
  <c r="V323" i="1" s="1"/>
  <c r="T836" i="1"/>
  <c r="U855" i="1"/>
  <c r="V855" i="1" s="1"/>
  <c r="AY756" i="1"/>
  <c r="AZ756" i="1" s="1"/>
  <c r="BA756" i="1" s="1"/>
  <c r="BB756" i="1" s="1"/>
  <c r="T407" i="1"/>
  <c r="T1527" i="1"/>
  <c r="T841" i="1"/>
  <c r="Y1972" i="1"/>
  <c r="Z1972" i="1" s="1"/>
  <c r="AA1972" i="1" s="1"/>
  <c r="U445" i="1"/>
  <c r="V445" i="1" s="1"/>
  <c r="Y1925" i="1"/>
  <c r="Z1925" i="1" s="1"/>
  <c r="AA1925" i="1" s="1"/>
  <c r="AK1950" i="1"/>
  <c r="T1536" i="1"/>
  <c r="T182" i="1"/>
  <c r="T1733" i="1"/>
  <c r="U1122" i="1"/>
  <c r="V1122" i="1" s="1"/>
  <c r="AD1902" i="1"/>
  <c r="T400" i="1"/>
  <c r="Y1865" i="1"/>
  <c r="Z1865" i="1" s="1"/>
  <c r="AA1865" i="1" s="1"/>
  <c r="BC1154" i="1"/>
  <c r="BD1154" i="1" s="1"/>
  <c r="AD1788" i="1"/>
  <c r="T1005" i="1"/>
  <c r="T781" i="1"/>
  <c r="T1089" i="1"/>
  <c r="U829" i="1"/>
  <c r="V829" i="1" s="1"/>
  <c r="Y1801" i="1"/>
  <c r="Z1801" i="1" s="1"/>
  <c r="AA1801" i="1" s="1"/>
  <c r="AB1801" i="1" s="1"/>
  <c r="AC1801" i="1" s="1"/>
  <c r="AD1801" i="1" s="1"/>
  <c r="AE1801" i="1" s="1"/>
  <c r="AF1801" i="1" s="1"/>
  <c r="AG1801" i="1" s="1"/>
  <c r="AH1801" i="1" s="1"/>
  <c r="AI1801" i="1" s="1"/>
  <c r="AJ1801" i="1" s="1"/>
  <c r="AT1470" i="1"/>
  <c r="AU1470" i="1" s="1"/>
  <c r="AV1470" i="1" s="1"/>
  <c r="AW1470" i="1" s="1"/>
  <c r="T1568" i="1"/>
  <c r="AD1864" i="1"/>
  <c r="AK1922" i="1"/>
  <c r="AD1842" i="1"/>
  <c r="U1092" i="1"/>
  <c r="V1092" i="1" s="1"/>
  <c r="U924" i="1"/>
  <c r="V924" i="1" s="1"/>
  <c r="AT1388" i="1"/>
  <c r="AU1388" i="1" s="1"/>
  <c r="AV1388" i="1" s="1"/>
  <c r="AW1388" i="1" s="1"/>
  <c r="AT1536" i="1"/>
  <c r="AU1536" i="1" s="1"/>
  <c r="AV1536" i="1" s="1"/>
  <c r="AW1536" i="1" s="1"/>
  <c r="AX1536" i="1" s="1"/>
  <c r="AY1536" i="1" s="1"/>
  <c r="AZ1536" i="1" s="1"/>
  <c r="BA1536" i="1" s="1"/>
  <c r="BB1536" i="1" s="1"/>
  <c r="U1695" i="1"/>
  <c r="V1695" i="1" s="1"/>
  <c r="U69" i="1"/>
  <c r="V69" i="1" s="1"/>
  <c r="U744" i="1"/>
  <c r="V744" i="1" s="1"/>
  <c r="U1352" i="1"/>
  <c r="V1352" i="1" s="1"/>
  <c r="U843" i="1"/>
  <c r="V843" i="1" s="1"/>
  <c r="AT1570" i="1"/>
  <c r="AU1570" i="1" s="1"/>
  <c r="AV1570" i="1" s="1"/>
  <c r="AW1570" i="1" s="1"/>
  <c r="W809" i="1"/>
  <c r="X809" i="1" s="1"/>
  <c r="Y809" i="1" s="1"/>
  <c r="Z809" i="1" s="1"/>
  <c r="AA809" i="1" s="1"/>
  <c r="AD1807" i="1"/>
  <c r="AG1807" i="1"/>
  <c r="AT1350" i="1"/>
  <c r="AU1350" i="1" s="1"/>
  <c r="AV1350" i="1" s="1"/>
  <c r="AW1350" i="1" s="1"/>
  <c r="U757" i="1"/>
  <c r="V757" i="1" s="1"/>
  <c r="U1639" i="1"/>
  <c r="V1639" i="1" s="1"/>
  <c r="U1392" i="1"/>
  <c r="V1392" i="1" s="1"/>
  <c r="U1493" i="1"/>
  <c r="V1493" i="1" s="1"/>
  <c r="T903" i="1"/>
  <c r="U1532" i="1"/>
  <c r="V1532" i="1" s="1"/>
  <c r="AK1903" i="1"/>
  <c r="AN1903" i="1"/>
  <c r="AO1903" i="1" s="1"/>
  <c r="AP1903" i="1" s="1"/>
  <c r="AQ1903" i="1" s="1"/>
  <c r="AK1960" i="1"/>
  <c r="AN1960" i="1"/>
  <c r="AO1960" i="1" s="1"/>
  <c r="AP1960" i="1" s="1"/>
  <c r="AQ1960" i="1" s="1"/>
  <c r="W1195" i="1"/>
  <c r="X1195" i="1" s="1"/>
  <c r="Y1195" i="1" s="1"/>
  <c r="Z1195" i="1" s="1"/>
  <c r="AA1195" i="1" s="1"/>
  <c r="U623" i="1"/>
  <c r="V623" i="1" s="1"/>
  <c r="AK1946" i="1"/>
  <c r="AN1946" i="1"/>
  <c r="AO1946" i="1" s="1"/>
  <c r="AP1946" i="1" s="1"/>
  <c r="AQ1946" i="1" s="1"/>
  <c r="U160" i="1"/>
  <c r="V160" i="1" s="1"/>
  <c r="T1491" i="1"/>
  <c r="AT1426" i="1"/>
  <c r="AU1426" i="1" s="1"/>
  <c r="AV1426" i="1" s="1"/>
  <c r="AW1426" i="1" s="1"/>
  <c r="Y1736" i="1"/>
  <c r="Z1736" i="1" s="1"/>
  <c r="AA1736" i="1" s="1"/>
  <c r="AB1736" i="1" s="1"/>
  <c r="T1252" i="1"/>
  <c r="T250" i="1"/>
  <c r="T1365" i="1"/>
  <c r="AD1919" i="1"/>
  <c r="AK1982" i="1"/>
  <c r="AN1982" i="1"/>
  <c r="AO1982" i="1" s="1"/>
  <c r="AP1982" i="1" s="1"/>
  <c r="AQ1982" i="1" s="1"/>
  <c r="T599" i="1"/>
  <c r="U140" i="1"/>
  <c r="V140" i="1" s="1"/>
  <c r="BC1200" i="1"/>
  <c r="BD1200" i="1" s="1"/>
  <c r="AD1927" i="1"/>
  <c r="AT1411" i="1"/>
  <c r="AU1411" i="1" s="1"/>
  <c r="AV1411" i="1" s="1"/>
  <c r="AW1411" i="1" s="1"/>
  <c r="U408" i="1"/>
  <c r="V408" i="1" s="1"/>
  <c r="Y1968" i="1"/>
  <c r="Z1968" i="1" s="1"/>
  <c r="AA1968" i="1" s="1"/>
  <c r="T1094" i="1"/>
  <c r="Y1921" i="1"/>
  <c r="Z1921" i="1" s="1"/>
  <c r="AA1921" i="1" s="1"/>
  <c r="W761" i="1"/>
  <c r="X761" i="1" s="1"/>
  <c r="Y761" i="1" s="1"/>
  <c r="Z761" i="1" s="1"/>
  <c r="AA761" i="1" s="1"/>
  <c r="U508" i="1"/>
  <c r="V508" i="1" s="1"/>
  <c r="T729" i="1"/>
  <c r="U1112" i="1"/>
  <c r="V1112" i="1" s="1"/>
  <c r="U221" i="1"/>
  <c r="V221" i="1" s="1"/>
  <c r="U933" i="1"/>
  <c r="V933" i="1" s="1"/>
  <c r="W35" i="1"/>
  <c r="X35" i="1" s="1"/>
  <c r="Y35" i="1" s="1"/>
  <c r="Z35" i="1" s="1"/>
  <c r="AA35" i="1" s="1"/>
  <c r="AT742" i="1"/>
  <c r="AU742" i="1" s="1"/>
  <c r="AV742" i="1" s="1"/>
  <c r="AW742" i="1" s="1"/>
  <c r="AT1546" i="1"/>
  <c r="AU1546" i="1" s="1"/>
  <c r="AV1546" i="1" s="1"/>
  <c r="AW1546" i="1" s="1"/>
  <c r="AK1904" i="1"/>
  <c r="AD1972" i="1"/>
  <c r="U1404" i="1"/>
  <c r="V1404" i="1" s="1"/>
  <c r="T1547" i="1"/>
  <c r="AT1239" i="1"/>
  <c r="AU1239" i="1" s="1"/>
  <c r="AV1239" i="1" s="1"/>
  <c r="AW1239" i="1" s="1"/>
  <c r="T1626" i="1"/>
  <c r="W619" i="1"/>
  <c r="X619" i="1" s="1"/>
  <c r="Y619" i="1" s="1"/>
  <c r="Z619" i="1" s="1"/>
  <c r="AA619" i="1" s="1"/>
  <c r="T1519" i="1"/>
  <c r="U905" i="1"/>
  <c r="V905" i="1" s="1"/>
  <c r="AT279" i="1"/>
  <c r="AU279" i="1" s="1"/>
  <c r="AV279" i="1" s="1"/>
  <c r="AW279" i="1" s="1"/>
  <c r="AX279" i="1" s="1"/>
  <c r="AY279" i="1" s="1"/>
  <c r="AZ279" i="1" s="1"/>
  <c r="BA279" i="1" s="1"/>
  <c r="BB279" i="1" s="1"/>
  <c r="U1887" i="1"/>
  <c r="U1601" i="1"/>
  <c r="V1601" i="1" s="1"/>
  <c r="AD1882" i="1"/>
  <c r="AC1805" i="1"/>
  <c r="AY1328" i="1"/>
  <c r="AZ1328" i="1" s="1"/>
  <c r="BA1328" i="1" s="1"/>
  <c r="BB1328" i="1" s="1"/>
  <c r="U441" i="1"/>
  <c r="V441" i="1" s="1"/>
  <c r="T25" i="1"/>
  <c r="T230" i="1"/>
  <c r="AY969" i="1"/>
  <c r="AZ969" i="1" s="1"/>
  <c r="BA969" i="1" s="1"/>
  <c r="BB969" i="1" s="1"/>
  <c r="U1707" i="1"/>
  <c r="U442" i="1"/>
  <c r="V442" i="1" s="1"/>
  <c r="AK1834" i="1"/>
  <c r="AD1708" i="1"/>
  <c r="BE1454" i="1"/>
  <c r="BF1454" i="1" s="1"/>
  <c r="U1851" i="1"/>
  <c r="U1575" i="1"/>
  <c r="V1575" i="1" s="1"/>
  <c r="U1760" i="1"/>
  <c r="V1760" i="1" s="1"/>
  <c r="U1009" i="1"/>
  <c r="V1009" i="1" s="1"/>
  <c r="T614" i="1"/>
  <c r="AK1958" i="1"/>
  <c r="AN1958" i="1"/>
  <c r="AO1958" i="1" s="1"/>
  <c r="AP1958" i="1" s="1"/>
  <c r="AQ1958" i="1" s="1"/>
  <c r="AD1993" i="1"/>
  <c r="U890" i="1"/>
  <c r="V890" i="1" s="1"/>
  <c r="T1902" i="1"/>
  <c r="AD1898" i="1"/>
  <c r="AK1941" i="1"/>
  <c r="AN1941" i="1"/>
  <c r="AO1941" i="1" s="1"/>
  <c r="AP1941" i="1" s="1"/>
  <c r="AQ1941" i="1" s="1"/>
  <c r="U139" i="1"/>
  <c r="V139" i="1" s="1"/>
  <c r="U819" i="1"/>
  <c r="V819" i="1" s="1"/>
  <c r="T1972" i="1"/>
  <c r="T361" i="1"/>
  <c r="AC1767" i="1"/>
  <c r="AD1815" i="1"/>
  <c r="AG1815" i="1"/>
  <c r="U795" i="1"/>
  <c r="V795" i="1" s="1"/>
  <c r="AT1502" i="1"/>
  <c r="AU1502" i="1" s="1"/>
  <c r="AV1502" i="1" s="1"/>
  <c r="AW1502" i="1" s="1"/>
  <c r="U149" i="1"/>
  <c r="V149" i="1" s="1"/>
  <c r="U1444" i="1"/>
  <c r="V1444" i="1" s="1"/>
  <c r="AT1282" i="1"/>
  <c r="AU1282" i="1" s="1"/>
  <c r="AV1282" i="1" s="1"/>
  <c r="AW1282" i="1" s="1"/>
  <c r="AX1282" i="1" s="1"/>
  <c r="AY1282" i="1" s="1"/>
  <c r="AZ1282" i="1" s="1"/>
  <c r="BA1282" i="1" s="1"/>
  <c r="BB1282" i="1" s="1"/>
  <c r="AT1124" i="1"/>
  <c r="AU1124" i="1" s="1"/>
  <c r="AV1124" i="1" s="1"/>
  <c r="AW1124" i="1" s="1"/>
  <c r="AT1072" i="1"/>
  <c r="AU1072" i="1" s="1"/>
  <c r="AV1072" i="1" s="1"/>
  <c r="AW1072" i="1" s="1"/>
  <c r="U222" i="1"/>
  <c r="V222" i="1" s="1"/>
  <c r="U1634" i="1"/>
  <c r="V1634" i="1" s="1"/>
  <c r="AT1126" i="1"/>
  <c r="AU1126" i="1" s="1"/>
  <c r="AV1126" i="1" s="1"/>
  <c r="AW1126" i="1" s="1"/>
  <c r="AX1126" i="1" s="1"/>
  <c r="AY1126" i="1" s="1"/>
  <c r="AZ1126" i="1" s="1"/>
  <c r="BA1126" i="1" s="1"/>
  <c r="BB1126" i="1" s="1"/>
  <c r="U1607" i="1"/>
  <c r="V1607" i="1" s="1"/>
  <c r="T1925" i="1"/>
  <c r="T1046" i="1"/>
  <c r="U334" i="1"/>
  <c r="V334" i="1" s="1"/>
  <c r="AD1886" i="1"/>
  <c r="AC1830" i="1"/>
  <c r="AY1171" i="1"/>
  <c r="AZ1171" i="1" s="1"/>
  <c r="BA1171" i="1" s="1"/>
  <c r="BB1171" i="1" s="1"/>
  <c r="AT1648" i="1"/>
  <c r="AU1648" i="1" s="1"/>
  <c r="AV1648" i="1" s="1"/>
  <c r="AW1648" i="1" s="1"/>
  <c r="U13" i="1"/>
  <c r="V13" i="1" s="1"/>
  <c r="U159" i="1"/>
  <c r="V159" i="1" s="1"/>
  <c r="U1250" i="1"/>
  <c r="V1250" i="1" s="1"/>
  <c r="Y1733" i="1"/>
  <c r="Z1733" i="1" s="1"/>
  <c r="AA1733" i="1" s="1"/>
  <c r="AB1733" i="1" s="1"/>
  <c r="AY904" i="1"/>
  <c r="AZ904" i="1" s="1"/>
  <c r="BA904" i="1" s="1"/>
  <c r="BB904" i="1" s="1"/>
  <c r="U220" i="1"/>
  <c r="V220" i="1" s="1"/>
  <c r="AY1307" i="1"/>
  <c r="AZ1307" i="1" s="1"/>
  <c r="BA1307" i="1" s="1"/>
  <c r="BB1307" i="1" s="1"/>
  <c r="T1865" i="1"/>
  <c r="W1314" i="1"/>
  <c r="X1314" i="1" s="1"/>
  <c r="Y1314" i="1" s="1"/>
  <c r="Z1314" i="1" s="1"/>
  <c r="AA1314" i="1" s="1"/>
  <c r="U702" i="1"/>
  <c r="V702" i="1" s="1"/>
  <c r="AT1568" i="1"/>
  <c r="AU1568" i="1" s="1"/>
  <c r="AV1568" i="1" s="1"/>
  <c r="AW1568" i="1" s="1"/>
  <c r="U1175" i="1"/>
  <c r="V1175" i="1" s="1"/>
  <c r="U1487" i="1"/>
  <c r="V1487" i="1" s="1"/>
  <c r="AD1962" i="1"/>
  <c r="BC1415" i="1"/>
  <c r="BD1415" i="1" s="1"/>
  <c r="AC1727" i="1"/>
  <c r="U189" i="1"/>
  <c r="V189" i="1" s="1"/>
  <c r="AY1392" i="1"/>
  <c r="AZ1392" i="1" s="1"/>
  <c r="BA1392" i="1" s="1"/>
  <c r="BB1392" i="1" s="1"/>
  <c r="AT1650" i="1"/>
  <c r="AU1650" i="1" s="1"/>
  <c r="AV1650" i="1" s="1"/>
  <c r="AW1650" i="1" s="1"/>
  <c r="T1801" i="1"/>
  <c r="T450" i="1"/>
  <c r="AT1585" i="1"/>
  <c r="AU1585" i="1" s="1"/>
  <c r="AV1585" i="1" s="1"/>
  <c r="AW1585" i="1" s="1"/>
  <c r="AX1585" i="1" s="1"/>
  <c r="AY1585" i="1" s="1"/>
  <c r="AZ1585" i="1" s="1"/>
  <c r="BA1585" i="1" s="1"/>
  <c r="BB1585" i="1" s="1"/>
  <c r="T1191" i="1"/>
  <c r="AK1864" i="1"/>
  <c r="AN1864" i="1"/>
  <c r="AO1864" i="1" s="1"/>
  <c r="AP1864" i="1" s="1"/>
  <c r="AQ1864" i="1" s="1"/>
  <c r="AD1922" i="1"/>
  <c r="U1934" i="1"/>
  <c r="U426" i="1"/>
  <c r="V426" i="1" s="1"/>
  <c r="U1158" i="1"/>
  <c r="V1158" i="1" s="1"/>
  <c r="Y1988" i="1"/>
  <c r="Z1988" i="1" s="1"/>
  <c r="AA1988" i="1" s="1"/>
  <c r="AK1879" i="1"/>
  <c r="AN1879" i="1"/>
  <c r="AO1879" i="1" s="1"/>
  <c r="AP1879" i="1" s="1"/>
  <c r="AQ1879" i="1" s="1"/>
  <c r="T1771" i="1"/>
  <c r="Y1874" i="1"/>
  <c r="Z1874" i="1" s="1"/>
  <c r="AA1874" i="1" s="1"/>
  <c r="U561" i="1"/>
  <c r="V561" i="1" s="1"/>
  <c r="T808" i="1"/>
  <c r="T1684" i="1"/>
  <c r="AT1613" i="1"/>
  <c r="AU1613" i="1" s="1"/>
  <c r="AV1613" i="1" s="1"/>
  <c r="AW1613" i="1" s="1"/>
  <c r="T1168" i="1"/>
  <c r="T688" i="1"/>
  <c r="T1485" i="1"/>
  <c r="AD1903" i="1"/>
  <c r="AD1960" i="1"/>
  <c r="U548" i="1"/>
  <c r="V548" i="1" s="1"/>
  <c r="U27" i="1"/>
  <c r="V27" i="1" s="1"/>
  <c r="U132" i="1"/>
  <c r="V132" i="1" s="1"/>
  <c r="U100" i="1"/>
  <c r="V100" i="1" s="1"/>
  <c r="W695" i="1"/>
  <c r="X695" i="1" s="1"/>
  <c r="Y695" i="1" s="1"/>
  <c r="Z695" i="1" s="1"/>
  <c r="AA695" i="1" s="1"/>
  <c r="W1584" i="1"/>
  <c r="X1584" i="1" s="1"/>
  <c r="Y1584" i="1" s="1"/>
  <c r="Z1584" i="1" s="1"/>
  <c r="AA1584" i="1" s="1"/>
  <c r="T998" i="1"/>
  <c r="U512" i="1"/>
  <c r="V512" i="1" s="1"/>
  <c r="AT1326" i="1"/>
  <c r="AU1326" i="1" s="1"/>
  <c r="AV1326" i="1" s="1"/>
  <c r="AW1326" i="1" s="1"/>
  <c r="W1642" i="1"/>
  <c r="X1642" i="1" s="1"/>
  <c r="Y1642" i="1" s="1"/>
  <c r="Z1642" i="1" s="1"/>
  <c r="AA1642" i="1" s="1"/>
  <c r="AT1321" i="1"/>
  <c r="AU1321" i="1" s="1"/>
  <c r="AV1321" i="1" s="1"/>
  <c r="AW1321" i="1" s="1"/>
  <c r="T1419" i="1"/>
  <c r="AD1946" i="1"/>
  <c r="AT1023" i="1"/>
  <c r="AU1023" i="1" s="1"/>
  <c r="AV1023" i="1" s="1"/>
  <c r="AW1023" i="1" s="1"/>
  <c r="AX1023" i="1" s="1"/>
  <c r="AY1023" i="1" s="1"/>
  <c r="AZ1023" i="1" s="1"/>
  <c r="BA1023" i="1" s="1"/>
  <c r="BB1023" i="1" s="1"/>
  <c r="U1815" i="1"/>
  <c r="V1815" i="1" s="1"/>
  <c r="U284" i="1"/>
  <c r="V284" i="1" s="1"/>
  <c r="T1736" i="1"/>
  <c r="AK1924" i="1"/>
  <c r="AD1982" i="1"/>
  <c r="W687" i="1"/>
  <c r="X687" i="1" s="1"/>
  <c r="Y687" i="1" s="1"/>
  <c r="Z687" i="1" s="1"/>
  <c r="AA687" i="1" s="1"/>
  <c r="AT1654" i="1"/>
  <c r="AU1654" i="1" s="1"/>
  <c r="AV1654" i="1" s="1"/>
  <c r="AW1654" i="1" s="1"/>
  <c r="AX1654" i="1" s="1"/>
  <c r="AY1654" i="1" s="1"/>
  <c r="AZ1654" i="1" s="1"/>
  <c r="BA1654" i="1" s="1"/>
  <c r="BB1654" i="1" s="1"/>
  <c r="AT1612" i="1"/>
  <c r="AU1612" i="1" s="1"/>
  <c r="AV1612" i="1" s="1"/>
  <c r="AW1612" i="1" s="1"/>
  <c r="AT792" i="1"/>
  <c r="AU792" i="1" s="1"/>
  <c r="AV792" i="1" s="1"/>
  <c r="AW792" i="1" s="1"/>
  <c r="AX792" i="1" s="1"/>
  <c r="AY792" i="1" s="1"/>
  <c r="AZ792" i="1" s="1"/>
  <c r="BA792" i="1" s="1"/>
  <c r="BB792" i="1" s="1"/>
  <c r="U1711" i="1"/>
  <c r="V1711" i="1" s="1"/>
  <c r="U291" i="1"/>
  <c r="V291" i="1" s="1"/>
  <c r="T654" i="1"/>
  <c r="AD1802" i="1"/>
  <c r="Y1826" i="1"/>
  <c r="Z1826" i="1" s="1"/>
  <c r="AA1826" i="1" s="1"/>
  <c r="AB1826" i="1" s="1"/>
  <c r="T1643" i="1"/>
  <c r="T565" i="1"/>
  <c r="T1162" i="1"/>
  <c r="U1559" i="1"/>
  <c r="V1559" i="1" s="1"/>
  <c r="T394" i="1"/>
  <c r="T907" i="1"/>
  <c r="AT1063" i="1"/>
  <c r="AU1063" i="1" s="1"/>
  <c r="AV1063" i="1" s="1"/>
  <c r="AW1063" i="1" s="1"/>
  <c r="U496" i="1"/>
  <c r="V496" i="1" s="1"/>
  <c r="Y1837" i="1"/>
  <c r="Z1837" i="1" s="1"/>
  <c r="AA1837" i="1" s="1"/>
  <c r="AB1837" i="1" s="1"/>
  <c r="AK1885" i="1"/>
  <c r="AD1942" i="1"/>
  <c r="AL1847" i="1"/>
  <c r="AM1847" i="1" s="1"/>
  <c r="AN1847" i="1" s="1"/>
  <c r="AO1847" i="1" s="1"/>
  <c r="AP1847" i="1" s="1"/>
  <c r="AQ1847" i="1" s="1"/>
  <c r="AH28" i="1"/>
  <c r="AE10" i="1"/>
  <c r="AF10" i="1" s="1"/>
  <c r="AG10" i="1" s="1"/>
  <c r="Y1881" i="1"/>
  <c r="Z1881" i="1" s="1"/>
  <c r="AA1881" i="1" s="1"/>
  <c r="T14" i="1"/>
  <c r="U18" i="1"/>
  <c r="V18" i="1" s="1"/>
  <c r="AK1912" i="1"/>
  <c r="AN1912" i="1"/>
  <c r="AO1912" i="1" s="1"/>
  <c r="AP1912" i="1" s="1"/>
  <c r="AQ1912" i="1" s="1"/>
  <c r="AD1897" i="1"/>
  <c r="T1205" i="1"/>
  <c r="W1416" i="1"/>
  <c r="X1416" i="1" s="1"/>
  <c r="Y1416" i="1" s="1"/>
  <c r="Z1416" i="1" s="1"/>
  <c r="AA1416" i="1" s="1"/>
  <c r="AT1064" i="1"/>
  <c r="AU1064" i="1" s="1"/>
  <c r="AV1064" i="1" s="1"/>
  <c r="AW1064" i="1" s="1"/>
  <c r="U1353" i="1"/>
  <c r="V1353" i="1" s="1"/>
  <c r="U356" i="1"/>
  <c r="V356" i="1" s="1"/>
  <c r="AD1884" i="1"/>
  <c r="Y1864" i="1"/>
  <c r="Z1864" i="1" s="1"/>
  <c r="AA1864" i="1" s="1"/>
  <c r="AT1598" i="1"/>
  <c r="AU1598" i="1" s="1"/>
  <c r="AV1598" i="1" s="1"/>
  <c r="AW1598" i="1" s="1"/>
  <c r="U777" i="1"/>
  <c r="V777" i="1" s="1"/>
  <c r="U1919" i="1"/>
  <c r="V1919" i="1" s="1"/>
  <c r="U1323" i="1"/>
  <c r="V1323" i="1" s="1"/>
  <c r="AT1532" i="1"/>
  <c r="AU1532" i="1" s="1"/>
  <c r="AV1532" i="1" s="1"/>
  <c r="AW1532" i="1" s="1"/>
  <c r="AX1532" i="1" s="1"/>
  <c r="AY1532" i="1" s="1"/>
  <c r="AZ1532" i="1" s="1"/>
  <c r="BA1532" i="1" s="1"/>
  <c r="BB1532" i="1" s="1"/>
  <c r="AT1509" i="1"/>
  <c r="AU1509" i="1" s="1"/>
  <c r="AV1509" i="1" s="1"/>
  <c r="AW1509" i="1" s="1"/>
  <c r="AX1509" i="1" s="1"/>
  <c r="AY1509" i="1" s="1"/>
  <c r="AZ1509" i="1" s="1"/>
  <c r="BA1509" i="1" s="1"/>
  <c r="BB1509" i="1" s="1"/>
  <c r="U295" i="1"/>
  <c r="V295" i="1" s="1"/>
  <c r="AK1916" i="1"/>
  <c r="AT782" i="1"/>
  <c r="AU782" i="1" s="1"/>
  <c r="AV782" i="1" s="1"/>
  <c r="AW782" i="1" s="1"/>
  <c r="T881" i="1"/>
  <c r="U647" i="1"/>
  <c r="V647" i="1" s="1"/>
  <c r="T1468" i="1"/>
  <c r="U1021" i="1"/>
  <c r="V1021" i="1" s="1"/>
  <c r="U24" i="1"/>
  <c r="V24" i="1" s="1"/>
  <c r="U1243" i="1"/>
  <c r="V1243" i="1" s="1"/>
  <c r="U56" i="1"/>
  <c r="V56" i="1" s="1"/>
  <c r="U1458" i="1"/>
  <c r="V1458" i="1" s="1"/>
  <c r="U58" i="1"/>
  <c r="V58" i="1" s="1"/>
  <c r="W167" i="1"/>
  <c r="X167" i="1" s="1"/>
  <c r="Y167" i="1" s="1"/>
  <c r="Z167" i="1" s="1"/>
  <c r="AA167" i="1" s="1"/>
  <c r="AD1958" i="1"/>
  <c r="T304" i="1"/>
  <c r="U122" i="1"/>
  <c r="V122" i="1" s="1"/>
  <c r="AT895" i="1"/>
  <c r="AU895" i="1" s="1"/>
  <c r="AV895" i="1" s="1"/>
  <c r="AW895" i="1" s="1"/>
  <c r="T238" i="1"/>
  <c r="AT1477" i="1"/>
  <c r="AU1477" i="1" s="1"/>
  <c r="AV1477" i="1" s="1"/>
  <c r="AW1477" i="1" s="1"/>
  <c r="W1255" i="1"/>
  <c r="X1255" i="1" s="1"/>
  <c r="Y1255" i="1" s="1"/>
  <c r="Z1255" i="1" s="1"/>
  <c r="AA1255" i="1" s="1"/>
  <c r="U1431" i="1"/>
  <c r="V1431" i="1" s="1"/>
  <c r="AT1246" i="1"/>
  <c r="AU1246" i="1" s="1"/>
  <c r="AV1246" i="1" s="1"/>
  <c r="AW1246" i="1" s="1"/>
  <c r="AT1498" i="1"/>
  <c r="AU1498" i="1" s="1"/>
  <c r="AV1498" i="1" s="1"/>
  <c r="AW1498" i="1" s="1"/>
  <c r="Y1902" i="1"/>
  <c r="Z1902" i="1" s="1"/>
  <c r="AA1902" i="1" s="1"/>
  <c r="U20" i="1"/>
  <c r="V20" i="1" s="1"/>
  <c r="U1405" i="1"/>
  <c r="V1405" i="1" s="1"/>
  <c r="U852" i="1"/>
  <c r="V852" i="1" s="1"/>
  <c r="AT1033" i="1"/>
  <c r="AU1033" i="1" s="1"/>
  <c r="AV1033" i="1" s="1"/>
  <c r="AW1033" i="1" s="1"/>
  <c r="AX1033" i="1" s="1"/>
  <c r="AY1033" i="1" s="1"/>
  <c r="AZ1033" i="1" s="1"/>
  <c r="BA1033" i="1" s="1"/>
  <c r="BB1033" i="1" s="1"/>
  <c r="T788" i="1"/>
  <c r="U1425" i="1"/>
  <c r="V1425" i="1" s="1"/>
  <c r="W72" i="1"/>
  <c r="X72" i="1" s="1"/>
  <c r="Y72" i="1" s="1"/>
  <c r="Z72" i="1" s="1"/>
  <c r="AA72" i="1" s="1"/>
  <c r="U443" i="1"/>
  <c r="V443" i="1" s="1"/>
  <c r="T1525" i="1"/>
  <c r="W53" i="1"/>
  <c r="X53" i="1" s="1"/>
  <c r="Y53" i="1" s="1"/>
  <c r="Z53" i="1" s="1"/>
  <c r="AA53" i="1" s="1"/>
  <c r="Y1894" i="1"/>
  <c r="Z1894" i="1" s="1"/>
  <c r="AA1894" i="1" s="1"/>
  <c r="T818" i="1"/>
  <c r="T1632" i="1"/>
  <c r="AD1945" i="1"/>
  <c r="T1383" i="1"/>
  <c r="T1857" i="1"/>
  <c r="U689" i="1"/>
  <c r="V689" i="1" s="1"/>
  <c r="AK1886" i="1"/>
  <c r="AN1886" i="1"/>
  <c r="AO1886" i="1" s="1"/>
  <c r="AP1886" i="1" s="1"/>
  <c r="AQ1886" i="1" s="1"/>
  <c r="AK1969" i="1"/>
  <c r="AT653" i="1"/>
  <c r="AU653" i="1" s="1"/>
  <c r="AV653" i="1" s="1"/>
  <c r="AW653" i="1" s="1"/>
  <c r="T1372" i="1"/>
  <c r="U1345" i="1"/>
  <c r="V1345" i="1" s="1"/>
  <c r="Y1932" i="1"/>
  <c r="Z1932" i="1" s="1"/>
  <c r="AA1932" i="1" s="1"/>
  <c r="T675" i="1"/>
  <c r="U1124" i="1"/>
  <c r="V1124" i="1" s="1"/>
  <c r="T166" i="1"/>
  <c r="T1340" i="1"/>
  <c r="AT1490" i="1"/>
  <c r="AU1490" i="1" s="1"/>
  <c r="AV1490" i="1" s="1"/>
  <c r="AW1490" i="1" s="1"/>
  <c r="AX1490" i="1" s="1"/>
  <c r="AY1490" i="1" s="1"/>
  <c r="AZ1490" i="1" s="1"/>
  <c r="BA1490" i="1" s="1"/>
  <c r="BB1490" i="1" s="1"/>
  <c r="Y1816" i="1"/>
  <c r="Z1816" i="1" s="1"/>
  <c r="AA1816" i="1" s="1"/>
  <c r="T1344" i="1"/>
  <c r="U5" i="1"/>
  <c r="V5" i="1" s="1"/>
  <c r="AD1890" i="1"/>
  <c r="U1554" i="1"/>
  <c r="V1554" i="1" s="1"/>
  <c r="BC866" i="1"/>
  <c r="BD866" i="1" s="1"/>
  <c r="AD1713" i="1"/>
  <c r="AD1923" i="1"/>
  <c r="AK1962" i="1"/>
  <c r="T1123" i="1"/>
  <c r="U436" i="1"/>
  <c r="V436" i="1" s="1"/>
  <c r="T1049" i="1"/>
  <c r="T50" i="1"/>
  <c r="T1402" i="1"/>
  <c r="T991" i="1"/>
  <c r="T1873" i="1"/>
  <c r="W1553" i="1"/>
  <c r="X1553" i="1" s="1"/>
  <c r="Y1553" i="1" s="1"/>
  <c r="Z1553" i="1" s="1"/>
  <c r="AA1553" i="1" s="1"/>
  <c r="T476" i="1"/>
  <c r="T311" i="1"/>
  <c r="AN1934" i="1"/>
  <c r="AO1934" i="1" s="1"/>
  <c r="AP1934" i="1" s="1"/>
  <c r="AQ1934" i="1" s="1"/>
  <c r="AK1934" i="1"/>
  <c r="AT1037" i="1"/>
  <c r="AU1037" i="1" s="1"/>
  <c r="AV1037" i="1" s="1"/>
  <c r="AW1037" i="1" s="1"/>
  <c r="AT1224" i="1"/>
  <c r="AU1224" i="1" s="1"/>
  <c r="AV1224" i="1" s="1"/>
  <c r="AW1224" i="1" s="1"/>
  <c r="T404" i="1"/>
  <c r="U85" i="1"/>
  <c r="V85" i="1" s="1"/>
  <c r="T1988" i="1"/>
  <c r="U88" i="1"/>
  <c r="V88" i="1" s="1"/>
  <c r="AT795" i="1"/>
  <c r="AU795" i="1" s="1"/>
  <c r="AV795" i="1" s="1"/>
  <c r="AW795" i="1" s="1"/>
  <c r="AT1369" i="1"/>
  <c r="AU1369" i="1" s="1"/>
  <c r="AV1369" i="1" s="1"/>
  <c r="AW1369" i="1" s="1"/>
  <c r="AX1369" i="1" s="1"/>
  <c r="AY1369" i="1" s="1"/>
  <c r="AZ1369" i="1" s="1"/>
  <c r="BA1369" i="1" s="1"/>
  <c r="BB1369" i="1" s="1"/>
  <c r="T97" i="1"/>
  <c r="AD1879" i="1"/>
  <c r="Y1771" i="1"/>
  <c r="Z1771" i="1" s="1"/>
  <c r="AA1771" i="1" s="1"/>
  <c r="AB1771" i="1" s="1"/>
  <c r="AC1771" i="1" s="1"/>
  <c r="AD1771" i="1" s="1"/>
  <c r="AE1771" i="1" s="1"/>
  <c r="AF1771" i="1" s="1"/>
  <c r="AG1771" i="1" s="1"/>
  <c r="AH1771" i="1" s="1"/>
  <c r="AI1771" i="1" s="1"/>
  <c r="AJ1771" i="1" s="1"/>
  <c r="T1874" i="1"/>
  <c r="U926" i="1"/>
  <c r="V926" i="1" s="1"/>
  <c r="U791" i="1"/>
  <c r="V791" i="1" s="1"/>
  <c r="U962" i="1"/>
  <c r="V962" i="1" s="1"/>
  <c r="AT1644" i="1"/>
  <c r="AU1644" i="1" s="1"/>
  <c r="AV1644" i="1" s="1"/>
  <c r="AW1644" i="1" s="1"/>
  <c r="AD1909" i="1"/>
  <c r="Y1912" i="1"/>
  <c r="Z1912" i="1" s="1"/>
  <c r="AA1912" i="1" s="1"/>
  <c r="AH1809" i="1"/>
  <c r="AI1809" i="1" s="1"/>
  <c r="AJ1809" i="1" s="1"/>
  <c r="AD1779" i="1"/>
  <c r="T1755" i="1"/>
  <c r="T1900" i="1"/>
  <c r="AT1371" i="1"/>
  <c r="AU1371" i="1" s="1"/>
  <c r="AV1371" i="1" s="1"/>
  <c r="AW1371" i="1" s="1"/>
  <c r="AX1371" i="1" s="1"/>
  <c r="AY1371" i="1" s="1"/>
  <c r="AZ1371" i="1" s="1"/>
  <c r="BA1371" i="1" s="1"/>
  <c r="BB1371" i="1" s="1"/>
  <c r="AT1446" i="1"/>
  <c r="AU1446" i="1" s="1"/>
  <c r="AV1446" i="1" s="1"/>
  <c r="AW1446" i="1" s="1"/>
  <c r="T4" i="1"/>
  <c r="U1778" i="1"/>
  <c r="U1413" i="1"/>
  <c r="V1413" i="1" s="1"/>
  <c r="AD1726" i="1"/>
  <c r="AD1924" i="1"/>
  <c r="AD1983" i="1"/>
  <c r="T239" i="1"/>
  <c r="U772" i="1"/>
  <c r="V772" i="1" s="1"/>
  <c r="U891" i="1"/>
  <c r="V891" i="1" s="1"/>
  <c r="AB1270" i="1"/>
  <c r="AC1270" i="1" s="1"/>
  <c r="AD1270" i="1" s="1"/>
  <c r="T379" i="1"/>
  <c r="U1299" i="1"/>
  <c r="V1299" i="1" s="1"/>
  <c r="AD1875" i="1"/>
  <c r="T1826" i="1"/>
  <c r="U1528" i="1"/>
  <c r="V1528" i="1" s="1"/>
  <c r="U1106" i="1"/>
  <c r="V1106" i="1" s="1"/>
  <c r="T1239" i="1"/>
  <c r="U1120" i="1"/>
  <c r="V1120" i="1" s="1"/>
  <c r="T911" i="1"/>
  <c r="AC1845" i="1"/>
  <c r="U1056" i="1"/>
  <c r="V1056" i="1" s="1"/>
  <c r="AT1623" i="1"/>
  <c r="AU1623" i="1" s="1"/>
  <c r="AV1623" i="1" s="1"/>
  <c r="AW1623" i="1" s="1"/>
  <c r="U1880" i="1"/>
  <c r="V1880" i="1" s="1"/>
  <c r="AT1284" i="1"/>
  <c r="AU1284" i="1" s="1"/>
  <c r="AV1284" i="1" s="1"/>
  <c r="AW1284" i="1" s="1"/>
  <c r="U1757" i="1"/>
  <c r="U1832" i="1"/>
  <c r="AT1579" i="1"/>
  <c r="AU1579" i="1" s="1"/>
  <c r="AV1579" i="1" s="1"/>
  <c r="AW1579" i="1" s="1"/>
  <c r="U1895" i="1"/>
  <c r="AC1850" i="1"/>
  <c r="AY891" i="1"/>
  <c r="AZ891" i="1" s="1"/>
  <c r="BA891" i="1" s="1"/>
  <c r="BB891" i="1" s="1"/>
  <c r="U327" i="1"/>
  <c r="V327" i="1" s="1"/>
  <c r="AT1678" i="1"/>
  <c r="AU1678" i="1" s="1"/>
  <c r="AV1678" i="1" s="1"/>
  <c r="AW1678" i="1" s="1"/>
  <c r="T994" i="1"/>
  <c r="AT1673" i="1"/>
  <c r="AU1673" i="1" s="1"/>
  <c r="AV1673" i="1" s="1"/>
  <c r="AW1673" i="1" s="1"/>
  <c r="T294" i="1"/>
  <c r="U1221" i="1"/>
  <c r="V1221" i="1" s="1"/>
  <c r="T1837" i="1"/>
  <c r="U1825" i="1"/>
  <c r="AD1885" i="1"/>
  <c r="AK1942" i="1"/>
  <c r="AN1942" i="1"/>
  <c r="AO1942" i="1" s="1"/>
  <c r="AP1942" i="1" s="1"/>
  <c r="AQ1942" i="1" s="1"/>
  <c r="U691" i="1"/>
  <c r="V691" i="1" s="1"/>
  <c r="U593" i="1"/>
  <c r="V593" i="1" s="1"/>
  <c r="AD1953" i="1"/>
  <c r="T925" i="1"/>
  <c r="BE1587" i="1"/>
  <c r="BF1587" i="1" s="1"/>
  <c r="AD1961" i="1"/>
  <c r="AD1763" i="1"/>
  <c r="U1263" i="1"/>
  <c r="V1263" i="1" s="1"/>
  <c r="T1062" i="1"/>
  <c r="AX1643" i="1"/>
  <c r="T986" i="1"/>
  <c r="AD1857" i="1"/>
  <c r="AG1857" i="1"/>
  <c r="AB579" i="1"/>
  <c r="AC579" i="1" s="1"/>
  <c r="AD579" i="1" s="1"/>
  <c r="AB528" i="1"/>
  <c r="AC528" i="1" s="1"/>
  <c r="AD528" i="1" s="1"/>
  <c r="AD1943" i="1"/>
  <c r="W1268" i="1"/>
  <c r="X1268" i="1" s="1"/>
  <c r="Y1268" i="1" s="1"/>
  <c r="Z1268" i="1" s="1"/>
  <c r="AA1268" i="1" s="1"/>
  <c r="U591" i="1"/>
  <c r="V591" i="1" s="1"/>
  <c r="T1894" i="1"/>
  <c r="AK1945" i="1"/>
  <c r="AB884" i="1"/>
  <c r="AC884" i="1" s="1"/>
  <c r="AD884" i="1" s="1"/>
  <c r="Y1857" i="1"/>
  <c r="Z1857" i="1" s="1"/>
  <c r="AA1857" i="1" s="1"/>
  <c r="T559" i="1"/>
  <c r="U337" i="1"/>
  <c r="V337" i="1" s="1"/>
  <c r="T632" i="1"/>
  <c r="AT1233" i="1"/>
  <c r="AU1233" i="1" s="1"/>
  <c r="AV1233" i="1" s="1"/>
  <c r="AW1233" i="1" s="1"/>
  <c r="AX1233" i="1" s="1"/>
  <c r="AY1233" i="1" s="1"/>
  <c r="AZ1233" i="1" s="1"/>
  <c r="BA1233" i="1" s="1"/>
  <c r="BB1233" i="1" s="1"/>
  <c r="W670" i="1"/>
  <c r="X670" i="1" s="1"/>
  <c r="Y670" i="1" s="1"/>
  <c r="Z670" i="1" s="1"/>
  <c r="AA670" i="1" s="1"/>
  <c r="AT1244" i="1"/>
  <c r="AU1244" i="1" s="1"/>
  <c r="AV1244" i="1" s="1"/>
  <c r="AW1244" i="1" s="1"/>
  <c r="U1691" i="1"/>
  <c r="V1691" i="1" s="1"/>
  <c r="AT1143" i="1"/>
  <c r="AU1143" i="1" s="1"/>
  <c r="AV1143" i="1" s="1"/>
  <c r="AW1143" i="1" s="1"/>
  <c r="AT1130" i="1"/>
  <c r="AU1130" i="1" s="1"/>
  <c r="AV1130" i="1" s="1"/>
  <c r="AW1130" i="1" s="1"/>
  <c r="AT1413" i="1"/>
  <c r="AU1413" i="1" s="1"/>
  <c r="AV1413" i="1" s="1"/>
  <c r="AW1413" i="1" s="1"/>
  <c r="AD1969" i="1"/>
  <c r="W383" i="1"/>
  <c r="X383" i="1" s="1"/>
  <c r="Y383" i="1" s="1"/>
  <c r="Z383" i="1" s="1"/>
  <c r="AA383" i="1" s="1"/>
  <c r="U803" i="1"/>
  <c r="V803" i="1" s="1"/>
  <c r="U317" i="1"/>
  <c r="V317" i="1" s="1"/>
  <c r="T1932" i="1"/>
  <c r="T1816" i="1"/>
  <c r="AK1877" i="1"/>
  <c r="AN1877" i="1"/>
  <c r="AO1877" i="1" s="1"/>
  <c r="AP1877" i="1" s="1"/>
  <c r="AQ1877" i="1" s="1"/>
  <c r="AK1959" i="1"/>
  <c r="AD1973" i="1"/>
  <c r="U918" i="1"/>
  <c r="V918" i="1" s="1"/>
  <c r="U1052" i="1"/>
  <c r="V1052" i="1" s="1"/>
  <c r="U956" i="1"/>
  <c r="V956" i="1" s="1"/>
  <c r="W1661" i="1"/>
  <c r="X1661" i="1" s="1"/>
  <c r="Y1661" i="1" s="1"/>
  <c r="Z1661" i="1" s="1"/>
  <c r="AA1661" i="1" s="1"/>
  <c r="T1282" i="1"/>
  <c r="T1459" i="1"/>
  <c r="U1937" i="1"/>
  <c r="V1937" i="1" s="1"/>
  <c r="T1244" i="1"/>
  <c r="U577" i="1"/>
  <c r="V577" i="1" s="1"/>
  <c r="U1219" i="1"/>
  <c r="V1219" i="1" s="1"/>
  <c r="T1616" i="1"/>
  <c r="AK1978" i="1"/>
  <c r="AN1978" i="1"/>
  <c r="AO1978" i="1" s="1"/>
  <c r="AP1978" i="1" s="1"/>
  <c r="AQ1978" i="1" s="1"/>
  <c r="U1095" i="1"/>
  <c r="V1095" i="1" s="1"/>
  <c r="U371" i="1"/>
  <c r="V371" i="1" s="1"/>
  <c r="Y1873" i="1"/>
  <c r="Z1873" i="1" s="1"/>
  <c r="AA1873" i="1" s="1"/>
  <c r="T497" i="1"/>
  <c r="AD1934" i="1"/>
  <c r="U707" i="1"/>
  <c r="V707" i="1" s="1"/>
  <c r="U501" i="1"/>
  <c r="V501" i="1" s="1"/>
  <c r="AT1265" i="1"/>
  <c r="AU1265" i="1" s="1"/>
  <c r="AV1265" i="1" s="1"/>
  <c r="AW1265" i="1" s="1"/>
  <c r="AX1265" i="1" s="1"/>
  <c r="AY1265" i="1" s="1"/>
  <c r="AZ1265" i="1" s="1"/>
  <c r="BA1265" i="1" s="1"/>
  <c r="BB1265" i="1" s="1"/>
  <c r="AK1881" i="1"/>
  <c r="U999" i="1"/>
  <c r="V999" i="1" s="1"/>
  <c r="Y1854" i="1"/>
  <c r="Z1854" i="1" s="1"/>
  <c r="AA1854" i="1" s="1"/>
  <c r="AB1854" i="1" s="1"/>
  <c r="T455" i="1"/>
  <c r="U1389" i="1"/>
  <c r="V1389" i="1" s="1"/>
  <c r="T171" i="1"/>
  <c r="U329" i="1"/>
  <c r="V329" i="1" s="1"/>
  <c r="T1974" i="1"/>
  <c r="U608" i="1"/>
  <c r="V608" i="1" s="1"/>
  <c r="AN1909" i="1"/>
  <c r="AO1909" i="1" s="1"/>
  <c r="AP1909" i="1" s="1"/>
  <c r="AQ1909" i="1" s="1"/>
  <c r="AK1909" i="1"/>
  <c r="AT1262" i="1"/>
  <c r="AU1262" i="1" s="1"/>
  <c r="AV1262" i="1" s="1"/>
  <c r="AW1262" i="1" s="1"/>
  <c r="U873" i="1"/>
  <c r="V873" i="1" s="1"/>
  <c r="T1912" i="1"/>
  <c r="T318" i="1"/>
  <c r="U1739" i="1"/>
  <c r="AT1666" i="1"/>
  <c r="AU1666" i="1" s="1"/>
  <c r="AV1666" i="1" s="1"/>
  <c r="AW1666" i="1" s="1"/>
  <c r="U1893" i="1"/>
  <c r="U1636" i="1"/>
  <c r="V1636" i="1" s="1"/>
  <c r="T73" i="1"/>
  <c r="T271" i="1"/>
  <c r="Y1755" i="1"/>
  <c r="Z1755" i="1" s="1"/>
  <c r="AA1755" i="1" s="1"/>
  <c r="AB1755" i="1" s="1"/>
  <c r="Y1900" i="1"/>
  <c r="Z1900" i="1" s="1"/>
  <c r="AA1900" i="1" s="1"/>
  <c r="AT1254" i="1"/>
  <c r="AU1254" i="1" s="1"/>
  <c r="AV1254" i="1" s="1"/>
  <c r="AW1254" i="1" s="1"/>
  <c r="W1198" i="1"/>
  <c r="X1198" i="1" s="1"/>
  <c r="Y1198" i="1" s="1"/>
  <c r="Z1198" i="1" s="1"/>
  <c r="AA1198" i="1" s="1"/>
  <c r="U1615" i="1"/>
  <c r="V1615" i="1" s="1"/>
  <c r="U1882" i="1"/>
  <c r="V1882" i="1" s="1"/>
  <c r="AY889" i="1"/>
  <c r="AZ889" i="1" s="1"/>
  <c r="BA889" i="1" s="1"/>
  <c r="BB889" i="1" s="1"/>
  <c r="U130" i="1"/>
  <c r="V130" i="1" s="1"/>
  <c r="U1330" i="1"/>
  <c r="V1330" i="1" s="1"/>
  <c r="AD1940" i="1"/>
  <c r="AD1990" i="1"/>
  <c r="U1238" i="1"/>
  <c r="V1238" i="1" s="1"/>
  <c r="AN1983" i="1"/>
  <c r="AO1983" i="1" s="1"/>
  <c r="AP1983" i="1" s="1"/>
  <c r="AQ1983" i="1" s="1"/>
  <c r="AK1983" i="1"/>
  <c r="U832" i="1"/>
  <c r="V832" i="1" s="1"/>
  <c r="T1375" i="1"/>
  <c r="U1080" i="1"/>
  <c r="V1080" i="1" s="1"/>
  <c r="AT1055" i="1"/>
  <c r="AU1055" i="1" s="1"/>
  <c r="AV1055" i="1" s="1"/>
  <c r="AW1055" i="1" s="1"/>
  <c r="AT1362" i="1"/>
  <c r="AU1362" i="1" s="1"/>
  <c r="AV1362" i="1" s="1"/>
  <c r="AW1362" i="1" s="1"/>
  <c r="AT813" i="1"/>
  <c r="AU813" i="1" s="1"/>
  <c r="AV813" i="1" s="1"/>
  <c r="AW813" i="1" s="1"/>
  <c r="AX813" i="1" s="1"/>
  <c r="AY813" i="1" s="1"/>
  <c r="AZ813" i="1" s="1"/>
  <c r="BA813" i="1" s="1"/>
  <c r="BB813" i="1" s="1"/>
  <c r="U413" i="1"/>
  <c r="V413" i="1" s="1"/>
  <c r="AT1335" i="1"/>
  <c r="AU1335" i="1" s="1"/>
  <c r="AV1335" i="1" s="1"/>
  <c r="AW1335" i="1" s="1"/>
  <c r="AX1335" i="1" s="1"/>
  <c r="AY1335" i="1" s="1"/>
  <c r="AZ1335" i="1" s="1"/>
  <c r="BA1335" i="1" s="1"/>
  <c r="BB1335" i="1" s="1"/>
  <c r="AK1875" i="1"/>
  <c r="AD1931" i="1"/>
  <c r="U153" i="1"/>
  <c r="V153" i="1" s="1"/>
  <c r="W1630" i="1"/>
  <c r="X1630" i="1" s="1"/>
  <c r="Y1630" i="1" s="1"/>
  <c r="Z1630" i="1" s="1"/>
  <c r="AA1630" i="1" s="1"/>
  <c r="U1861" i="1"/>
  <c r="U1970" i="1"/>
  <c r="V1970" i="1" s="1"/>
  <c r="U564" i="1"/>
  <c r="V564" i="1" s="1"/>
  <c r="AT1150" i="1"/>
  <c r="AU1150" i="1" s="1"/>
  <c r="AV1150" i="1" s="1"/>
  <c r="AW1150" i="1" s="1"/>
  <c r="AX1150" i="1" s="1"/>
  <c r="AY1150" i="1" s="1"/>
  <c r="AZ1150" i="1" s="1"/>
  <c r="BA1150" i="1" s="1"/>
  <c r="BB1150" i="1" s="1"/>
  <c r="W385" i="1"/>
  <c r="X385" i="1" s="1"/>
  <c r="Y385" i="1" s="1"/>
  <c r="Z385" i="1" s="1"/>
  <c r="AA385" i="1" s="1"/>
  <c r="T1671" i="1"/>
  <c r="U1475" i="1"/>
  <c r="V1475" i="1" s="1"/>
  <c r="T1952" i="1"/>
  <c r="U584" i="1"/>
  <c r="V584" i="1" s="1"/>
  <c r="AD1766" i="1"/>
  <c r="T151" i="1"/>
  <c r="AB32" i="1"/>
  <c r="AC32" i="1" s="1"/>
  <c r="AD32" i="1" s="1"/>
  <c r="AH1853" i="1"/>
  <c r="AI1853" i="1" s="1"/>
  <c r="AJ1853" i="1" s="1"/>
  <c r="AB822" i="1"/>
  <c r="AC822" i="1" s="1"/>
  <c r="AD822" i="1" s="1"/>
  <c r="AK1920" i="1"/>
  <c r="AN1920" i="1"/>
  <c r="AO1920" i="1" s="1"/>
  <c r="AP1920" i="1" s="1"/>
  <c r="AQ1920" i="1" s="1"/>
  <c r="BE765" i="1"/>
  <c r="BF765" i="1" s="1"/>
  <c r="AH1858" i="1"/>
  <c r="AI1858" i="1" s="1"/>
  <c r="AJ1858" i="1" s="1"/>
  <c r="AB1163" i="1"/>
  <c r="AC1163" i="1" s="1"/>
  <c r="AD1163" i="1" s="1"/>
  <c r="AB968" i="1"/>
  <c r="AC968" i="1" s="1"/>
  <c r="AD968" i="1" s="1"/>
  <c r="Y1991" i="1"/>
  <c r="Z1991" i="1" s="1"/>
  <c r="AA1991" i="1" s="1"/>
  <c r="AK1887" i="1"/>
  <c r="AD1957" i="1"/>
  <c r="AK1855" i="1"/>
  <c r="AE806" i="1"/>
  <c r="AF806" i="1" s="1"/>
  <c r="AG806" i="1" s="1"/>
  <c r="T1215" i="1"/>
  <c r="U1677" i="1"/>
  <c r="V1677" i="1" s="1"/>
  <c r="T1093" i="1"/>
  <c r="T630" i="1"/>
  <c r="AT812" i="1"/>
  <c r="AU812" i="1" s="1"/>
  <c r="AV812" i="1" s="1"/>
  <c r="AW812" i="1" s="1"/>
  <c r="T1115" i="1"/>
  <c r="AY1443" i="1"/>
  <c r="AZ1443" i="1" s="1"/>
  <c r="BA1443" i="1" s="1"/>
  <c r="BB1443" i="1" s="1"/>
  <c r="AT879" i="1"/>
  <c r="AU879" i="1" s="1"/>
  <c r="AV879" i="1" s="1"/>
  <c r="AW879" i="1" s="1"/>
  <c r="U55" i="1"/>
  <c r="V55" i="1" s="1"/>
  <c r="U728" i="1"/>
  <c r="V728" i="1" s="1"/>
  <c r="T1879" i="1"/>
  <c r="U1673" i="1"/>
  <c r="V1673" i="1" s="1"/>
  <c r="AK1930" i="1"/>
  <c r="AN1930" i="1"/>
  <c r="AO1930" i="1" s="1"/>
  <c r="AP1930" i="1" s="1"/>
  <c r="AQ1930" i="1" s="1"/>
  <c r="U6" i="1"/>
  <c r="V6" i="1" s="1"/>
  <c r="W6" i="1" s="1"/>
  <c r="T1966" i="1"/>
  <c r="T897" i="1"/>
  <c r="T1659" i="1"/>
  <c r="T1765" i="1"/>
  <c r="T1260" i="1"/>
  <c r="U1727" i="1"/>
  <c r="V1727" i="1" s="1"/>
  <c r="Y1966" i="1"/>
  <c r="Z1966" i="1" s="1"/>
  <c r="AA1966" i="1" s="1"/>
  <c r="AY1275" i="1"/>
  <c r="AZ1275" i="1" s="1"/>
  <c r="BA1275" i="1" s="1"/>
  <c r="BB1275" i="1" s="1"/>
  <c r="Y1765" i="1"/>
  <c r="Z1765" i="1" s="1"/>
  <c r="AA1765" i="1" s="1"/>
  <c r="AB1765" i="1" s="1"/>
  <c r="W1042" i="1"/>
  <c r="X1042" i="1" s="1"/>
  <c r="Y1042" i="1" s="1"/>
  <c r="Z1042" i="1" s="1"/>
  <c r="AA1042" i="1" s="1"/>
  <c r="T495" i="1"/>
  <c r="U830" i="1"/>
  <c r="V830" i="1" s="1"/>
  <c r="W326" i="1"/>
  <c r="X326" i="1" s="1"/>
  <c r="Y326" i="1" s="1"/>
  <c r="Z326" i="1" s="1"/>
  <c r="AA326" i="1" s="1"/>
  <c r="AD1966" i="1"/>
  <c r="T68" i="1"/>
  <c r="W335" i="1"/>
  <c r="X335" i="1" s="1"/>
  <c r="Y335" i="1" s="1"/>
  <c r="Z335" i="1" s="1"/>
  <c r="AA335" i="1" s="1"/>
  <c r="U519" i="1"/>
  <c r="V519" i="1" s="1"/>
  <c r="AT818" i="1"/>
  <c r="AU818" i="1" s="1"/>
  <c r="AV818" i="1" s="1"/>
  <c r="AW818" i="1" s="1"/>
  <c r="AX818" i="1" s="1"/>
  <c r="AY818" i="1" s="1"/>
  <c r="AZ818" i="1" s="1"/>
  <c r="BA818" i="1" s="1"/>
  <c r="BB818" i="1" s="1"/>
  <c r="U551" i="1"/>
  <c r="V551" i="1" s="1"/>
  <c r="U778" i="1"/>
  <c r="V778" i="1" s="1"/>
  <c r="U246" i="1"/>
  <c r="V246" i="1" s="1"/>
  <c r="U1514" i="1"/>
  <c r="V1514" i="1" s="1"/>
  <c r="T1909" i="1"/>
  <c r="U1014" i="1"/>
  <c r="V1014" i="1" s="1"/>
  <c r="T775" i="1"/>
  <c r="U1148" i="1"/>
  <c r="V1148" i="1" s="1"/>
  <c r="T970" i="1"/>
  <c r="W1573" i="1"/>
  <c r="X1573" i="1" s="1"/>
  <c r="Y1573" i="1" s="1"/>
  <c r="Z1573" i="1" s="1"/>
  <c r="AA1573" i="1" s="1"/>
  <c r="Y1846" i="1"/>
  <c r="Z1846" i="1" s="1"/>
  <c r="AA1846" i="1" s="1"/>
  <c r="AB1846" i="1" s="1"/>
  <c r="U338" i="1"/>
  <c r="V338" i="1" s="1"/>
  <c r="T180" i="1"/>
  <c r="T948" i="1"/>
  <c r="AD1893" i="1"/>
  <c r="T1860" i="1"/>
  <c r="W19" i="1"/>
  <c r="X19" i="1" s="1"/>
  <c r="Y19" i="1" s="1"/>
  <c r="Z19" i="1" s="1"/>
  <c r="AA19" i="1" s="1"/>
  <c r="U164" i="1"/>
  <c r="V164" i="1" s="1"/>
  <c r="AD1871" i="1"/>
  <c r="AT926" i="1"/>
  <c r="AU926" i="1" s="1"/>
  <c r="AV926" i="1" s="1"/>
  <c r="AW926" i="1" s="1"/>
  <c r="AX926" i="1" s="1"/>
  <c r="AY926" i="1" s="1"/>
  <c r="AZ926" i="1" s="1"/>
  <c r="BA926" i="1" s="1"/>
  <c r="BB926" i="1" s="1"/>
  <c r="AT1384" i="1"/>
  <c r="AU1384" i="1" s="1"/>
  <c r="AV1384" i="1" s="1"/>
  <c r="AW1384" i="1" s="1"/>
  <c r="T209" i="1"/>
  <c r="U1665" i="1"/>
  <c r="V1665" i="1" s="1"/>
  <c r="U587" i="1"/>
  <c r="V587" i="1" s="1"/>
  <c r="AD1877" i="1"/>
  <c r="AD1959" i="1"/>
  <c r="U717" i="1"/>
  <c r="V717" i="1" s="1"/>
  <c r="AK1973" i="1"/>
  <c r="AD1928" i="1"/>
  <c r="AD1978" i="1"/>
  <c r="U114" i="1"/>
  <c r="V114" i="1" s="1"/>
  <c r="T61" i="1"/>
  <c r="T288" i="1"/>
  <c r="T1209" i="1"/>
  <c r="AT1096" i="1"/>
  <c r="AU1096" i="1" s="1"/>
  <c r="AV1096" i="1" s="1"/>
  <c r="AW1096" i="1" s="1"/>
  <c r="Y1746" i="1"/>
  <c r="Z1746" i="1" s="1"/>
  <c r="AA1746" i="1" s="1"/>
  <c r="AB1746" i="1" s="1"/>
  <c r="T860" i="1"/>
  <c r="T1993" i="1"/>
  <c r="AT1689" i="1"/>
  <c r="AU1689" i="1" s="1"/>
  <c r="AV1689" i="1" s="1"/>
  <c r="AW1689" i="1" s="1"/>
  <c r="AD1939" i="1"/>
  <c r="U353" i="1"/>
  <c r="V353" i="1" s="1"/>
  <c r="AT1083" i="1"/>
  <c r="AU1083" i="1" s="1"/>
  <c r="AV1083" i="1" s="1"/>
  <c r="AW1083" i="1" s="1"/>
  <c r="U965" i="1"/>
  <c r="V965" i="1" s="1"/>
  <c r="U1128" i="1"/>
  <c r="V1128" i="1" s="1"/>
  <c r="U1856" i="1"/>
  <c r="T1640" i="1"/>
  <c r="U1421" i="1"/>
  <c r="V1421" i="1" s="1"/>
  <c r="W1613" i="1"/>
  <c r="X1613" i="1" s="1"/>
  <c r="Y1613" i="1" s="1"/>
  <c r="Z1613" i="1" s="1"/>
  <c r="AA1613" i="1" s="1"/>
  <c r="AD1881" i="1"/>
  <c r="AK1979" i="1"/>
  <c r="W446" i="1"/>
  <c r="X446" i="1" s="1"/>
  <c r="Y446" i="1" s="1"/>
  <c r="Z446" i="1" s="1"/>
  <c r="AA446" i="1" s="1"/>
  <c r="U568" i="1"/>
  <c r="V568" i="1" s="1"/>
  <c r="T1854" i="1"/>
  <c r="AT1245" i="1"/>
  <c r="AU1245" i="1" s="1"/>
  <c r="AV1245" i="1" s="1"/>
  <c r="AW1245" i="1" s="1"/>
  <c r="U679" i="1"/>
  <c r="V679" i="1" s="1"/>
  <c r="Y1974" i="1"/>
  <c r="Z1974" i="1" s="1"/>
  <c r="AA1974" i="1" s="1"/>
  <c r="U1156" i="1"/>
  <c r="V1156" i="1" s="1"/>
  <c r="U558" i="1"/>
  <c r="V558" i="1" s="1"/>
  <c r="AD1915" i="1"/>
  <c r="U307" i="1"/>
  <c r="V307" i="1" s="1"/>
  <c r="Y1914" i="1"/>
  <c r="Z1914" i="1" s="1"/>
  <c r="AA1914" i="1" s="1"/>
  <c r="W595" i="1"/>
  <c r="X595" i="1" s="1"/>
  <c r="Y595" i="1" s="1"/>
  <c r="Z595" i="1" s="1"/>
  <c r="AA595" i="1" s="1"/>
  <c r="T799" i="1"/>
  <c r="U1433" i="1"/>
  <c r="V1433" i="1" s="1"/>
  <c r="AL1774" i="1"/>
  <c r="AM1774" i="1" s="1"/>
  <c r="AN1774" i="1" s="1"/>
  <c r="AO1774" i="1" s="1"/>
  <c r="AP1774" i="1" s="1"/>
  <c r="AQ1774" i="1" s="1"/>
  <c r="T960" i="1"/>
  <c r="T1589" i="1"/>
  <c r="U1182" i="1"/>
  <c r="V1182" i="1" s="1"/>
  <c r="AY906" i="1"/>
  <c r="AZ906" i="1" s="1"/>
  <c r="BA906" i="1" s="1"/>
  <c r="BB906" i="1" s="1"/>
  <c r="U289" i="1"/>
  <c r="V289" i="1" s="1"/>
  <c r="AN1940" i="1"/>
  <c r="AO1940" i="1" s="1"/>
  <c r="AP1940" i="1" s="1"/>
  <c r="AQ1940" i="1" s="1"/>
  <c r="AK1940" i="1"/>
  <c r="AL1851" i="1"/>
  <c r="AM1851" i="1" s="1"/>
  <c r="AN1851" i="1" s="1"/>
  <c r="AO1851" i="1" s="1"/>
  <c r="AP1851" i="1" s="1"/>
  <c r="AQ1851" i="1" s="1"/>
  <c r="W749" i="1"/>
  <c r="X749" i="1" s="1"/>
  <c r="Y749" i="1" s="1"/>
  <c r="Z749" i="1" s="1"/>
  <c r="AA749" i="1" s="1"/>
  <c r="AK1880" i="1"/>
  <c r="AK1931" i="1"/>
  <c r="AN1931" i="1"/>
  <c r="AO1931" i="1" s="1"/>
  <c r="AP1931" i="1" s="1"/>
  <c r="AQ1931" i="1" s="1"/>
  <c r="U1152" i="1"/>
  <c r="V1152" i="1" s="1"/>
  <c r="W1412" i="1"/>
  <c r="X1412" i="1" s="1"/>
  <c r="Y1412" i="1" s="1"/>
  <c r="Z1412" i="1" s="1"/>
  <c r="AA1412" i="1" s="1"/>
  <c r="Y1952" i="1"/>
  <c r="Z1952" i="1" s="1"/>
  <c r="AA1952" i="1" s="1"/>
  <c r="W574" i="1"/>
  <c r="X574" i="1" s="1"/>
  <c r="Y574" i="1" s="1"/>
  <c r="Z574" i="1" s="1"/>
  <c r="AA574" i="1" s="1"/>
  <c r="U1625" i="1"/>
  <c r="V1625" i="1" s="1"/>
  <c r="AT1215" i="1"/>
  <c r="AU1215" i="1" s="1"/>
  <c r="AV1215" i="1" s="1"/>
  <c r="AW1215" i="1" s="1"/>
  <c r="U1513" i="1"/>
  <c r="V1513" i="1" s="1"/>
  <c r="U115" i="1"/>
  <c r="V115" i="1" s="1"/>
  <c r="AT1437" i="1"/>
  <c r="AU1437" i="1" s="1"/>
  <c r="AV1437" i="1" s="1"/>
  <c r="AW1437" i="1" s="1"/>
  <c r="AT1690" i="1"/>
  <c r="AU1690" i="1" s="1"/>
  <c r="AV1690" i="1" s="1"/>
  <c r="AW1690" i="1" s="1"/>
  <c r="W431" i="1"/>
  <c r="X431" i="1" s="1"/>
  <c r="Y431" i="1" s="1"/>
  <c r="Z431" i="1" s="1"/>
  <c r="AA431" i="1" s="1"/>
  <c r="W303" i="1"/>
  <c r="X303" i="1" s="1"/>
  <c r="Y303" i="1" s="1"/>
  <c r="Z303" i="1" s="1"/>
  <c r="AA303" i="1" s="1"/>
  <c r="U1899" i="1"/>
  <c r="V1899" i="1" s="1"/>
  <c r="U1650" i="1"/>
  <c r="V1650" i="1" s="1"/>
  <c r="AD1920" i="1"/>
  <c r="U1913" i="1"/>
  <c r="AD1861" i="1"/>
  <c r="U84" i="1"/>
  <c r="V84" i="1" s="1"/>
  <c r="U107" i="1"/>
  <c r="V107" i="1" s="1"/>
  <c r="W1138" i="1"/>
  <c r="X1138" i="1" s="1"/>
  <c r="Y1138" i="1" s="1"/>
  <c r="Z1138" i="1" s="1"/>
  <c r="AA1138" i="1" s="1"/>
  <c r="U1071" i="1"/>
  <c r="V1071" i="1" s="1"/>
  <c r="U1059" i="1"/>
  <c r="V1059" i="1" s="1"/>
  <c r="U1800" i="1"/>
  <c r="V1800" i="1" s="1"/>
  <c r="U762" i="1"/>
  <c r="V762" i="1" s="1"/>
  <c r="T1991" i="1"/>
  <c r="U1789" i="1"/>
  <c r="U539" i="1"/>
  <c r="V539" i="1" s="1"/>
  <c r="AD1887" i="1"/>
  <c r="AY1356" i="1"/>
  <c r="AZ1356" i="1" s="1"/>
  <c r="BA1356" i="1" s="1"/>
  <c r="BB1356" i="1" s="1"/>
  <c r="U1497" i="1"/>
  <c r="V1497" i="1" s="1"/>
  <c r="Y1903" i="1"/>
  <c r="Z1903" i="1" s="1"/>
  <c r="AA1903" i="1" s="1"/>
  <c r="U45" i="1"/>
  <c r="V45" i="1" s="1"/>
  <c r="T1308" i="1"/>
  <c r="AN1911" i="1"/>
  <c r="AO1911" i="1" s="1"/>
  <c r="AP1911" i="1" s="1"/>
  <c r="AQ1911" i="1" s="1"/>
  <c r="AK1911" i="1"/>
  <c r="AD1996" i="1"/>
  <c r="W176" i="1"/>
  <c r="X176" i="1" s="1"/>
  <c r="Y176" i="1" s="1"/>
  <c r="Z176" i="1" s="1"/>
  <c r="AA176" i="1" s="1"/>
  <c r="Y1906" i="1"/>
  <c r="Z1906" i="1" s="1"/>
  <c r="AA1906" i="1" s="1"/>
  <c r="AD1981" i="1"/>
  <c r="U1018" i="1"/>
  <c r="V1018" i="1" s="1"/>
  <c r="U290" i="1"/>
  <c r="V290" i="1" s="1"/>
  <c r="AB1286" i="1"/>
  <c r="AC1286" i="1" s="1"/>
  <c r="AD1286" i="1" s="1"/>
  <c r="W606" i="1"/>
  <c r="X606" i="1" s="1"/>
  <c r="Y606" i="1" s="1"/>
  <c r="Z606" i="1" s="1"/>
  <c r="AA606" i="1" s="1"/>
  <c r="T942" i="1"/>
  <c r="T1869" i="1"/>
  <c r="T909" i="1"/>
  <c r="U218" i="1"/>
  <c r="V218" i="1" s="1"/>
  <c r="U1117" i="1"/>
  <c r="V1117" i="1" s="1"/>
  <c r="T1772" i="1"/>
  <c r="U360" i="1"/>
  <c r="V360" i="1" s="1"/>
  <c r="U1961" i="1"/>
  <c r="V1961" i="1" s="1"/>
  <c r="T1326" i="1"/>
  <c r="AD1797" i="1"/>
  <c r="AG1797" i="1"/>
  <c r="AK1968" i="1"/>
  <c r="AN1968" i="1"/>
  <c r="AO1968" i="1" s="1"/>
  <c r="AP1968" i="1" s="1"/>
  <c r="AQ1968" i="1" s="1"/>
  <c r="AD1989" i="1"/>
  <c r="BC164" i="1"/>
  <c r="BD164" i="1" s="1"/>
  <c r="AB1295" i="1"/>
  <c r="AC1295" i="1" s="1"/>
  <c r="AD1295" i="1" s="1"/>
  <c r="AX888" i="1"/>
  <c r="AB520" i="1"/>
  <c r="AC520" i="1" s="1"/>
  <c r="AD520" i="1" s="1"/>
  <c r="Y1909" i="1"/>
  <c r="Z1909" i="1" s="1"/>
  <c r="AA1909" i="1" s="1"/>
  <c r="AT1162" i="1"/>
  <c r="AU1162" i="1" s="1"/>
  <c r="AV1162" i="1" s="1"/>
  <c r="AW1162" i="1" s="1"/>
  <c r="U535" i="1"/>
  <c r="V535" i="1" s="1"/>
  <c r="U473" i="1"/>
  <c r="V473" i="1" s="1"/>
  <c r="T1846" i="1"/>
  <c r="Y1860" i="1"/>
  <c r="Z1860" i="1" s="1"/>
  <c r="AA1860" i="1" s="1"/>
  <c r="U1085" i="1"/>
  <c r="V1085" i="1" s="1"/>
  <c r="U1967" i="1"/>
  <c r="V1967" i="1" s="1"/>
  <c r="AT1189" i="1"/>
  <c r="AU1189" i="1" s="1"/>
  <c r="AV1189" i="1" s="1"/>
  <c r="AW1189" i="1" s="1"/>
  <c r="AX1189" i="1" s="1"/>
  <c r="AY1189" i="1" s="1"/>
  <c r="AZ1189" i="1" s="1"/>
  <c r="BA1189" i="1" s="1"/>
  <c r="BB1189" i="1" s="1"/>
  <c r="U382" i="1"/>
  <c r="V382" i="1" s="1"/>
  <c r="W529" i="1"/>
  <c r="X529" i="1" s="1"/>
  <c r="Y529" i="1" s="1"/>
  <c r="Z529" i="1" s="1"/>
  <c r="AA529" i="1" s="1"/>
  <c r="U1973" i="1"/>
  <c r="U552" i="1"/>
  <c r="V552" i="1" s="1"/>
  <c r="U521" i="1"/>
  <c r="V521" i="1" s="1"/>
  <c r="U1943" i="1"/>
  <c r="W752" i="1"/>
  <c r="X752" i="1" s="1"/>
  <c r="Y752" i="1" s="1"/>
  <c r="Z752" i="1" s="1"/>
  <c r="AA752" i="1" s="1"/>
  <c r="AD1905" i="1"/>
  <c r="AK1871" i="1"/>
  <c r="AN1871" i="1"/>
  <c r="AO1871" i="1" s="1"/>
  <c r="AP1871" i="1" s="1"/>
  <c r="AQ1871" i="1" s="1"/>
  <c r="W874" i="1"/>
  <c r="X874" i="1" s="1"/>
  <c r="Y874" i="1" s="1"/>
  <c r="Z874" i="1" s="1"/>
  <c r="AA874" i="1" s="1"/>
  <c r="T537" i="1"/>
  <c r="T498" i="1"/>
  <c r="U157" i="1"/>
  <c r="V157" i="1" s="1"/>
  <c r="T1359" i="1"/>
  <c r="AY1427" i="1"/>
  <c r="AZ1427" i="1" s="1"/>
  <c r="BA1427" i="1" s="1"/>
  <c r="BB1427" i="1" s="1"/>
  <c r="AD1883" i="1"/>
  <c r="AD1971" i="1"/>
  <c r="U1655" i="1"/>
  <c r="V1655" i="1" s="1"/>
  <c r="U1300" i="1"/>
  <c r="V1300" i="1" s="1"/>
  <c r="AT960" i="1"/>
  <c r="AU960" i="1" s="1"/>
  <c r="AV960" i="1" s="1"/>
  <c r="AW960" i="1" s="1"/>
  <c r="AX960" i="1" s="1"/>
  <c r="AY960" i="1" s="1"/>
  <c r="AZ960" i="1" s="1"/>
  <c r="BA960" i="1" s="1"/>
  <c r="BB960" i="1" s="1"/>
  <c r="U1173" i="1"/>
  <c r="V1173" i="1" s="1"/>
  <c r="T193" i="1"/>
  <c r="AT1363" i="1"/>
  <c r="AU1363" i="1" s="1"/>
  <c r="AV1363" i="1" s="1"/>
  <c r="AW1363" i="1" s="1"/>
  <c r="AX1363" i="1" s="1"/>
  <c r="AY1363" i="1" s="1"/>
  <c r="AZ1363" i="1" s="1"/>
  <c r="BA1363" i="1" s="1"/>
  <c r="BB1363" i="1" s="1"/>
  <c r="U471" i="1"/>
  <c r="V471" i="1" s="1"/>
  <c r="U915" i="1"/>
  <c r="V915" i="1" s="1"/>
  <c r="U1254" i="1"/>
  <c r="V1254" i="1" s="1"/>
  <c r="AT855" i="1"/>
  <c r="AU855" i="1" s="1"/>
  <c r="AV855" i="1" s="1"/>
  <c r="AW855" i="1" s="1"/>
  <c r="AX855" i="1" s="1"/>
  <c r="AY855" i="1" s="1"/>
  <c r="AZ855" i="1" s="1"/>
  <c r="BA855" i="1" s="1"/>
  <c r="BB855" i="1" s="1"/>
  <c r="AD1725" i="1"/>
  <c r="AK1928" i="1"/>
  <c r="AN1928" i="1"/>
  <c r="AO1928" i="1" s="1"/>
  <c r="AP1928" i="1" s="1"/>
  <c r="AQ1928" i="1" s="1"/>
  <c r="AK1984" i="1"/>
  <c r="AN1984" i="1"/>
  <c r="AO1984" i="1" s="1"/>
  <c r="AP1984" i="1" s="1"/>
  <c r="AQ1984" i="1" s="1"/>
  <c r="AY1668" i="1"/>
  <c r="AZ1668" i="1" s="1"/>
  <c r="BA1668" i="1" s="1"/>
  <c r="BB1668" i="1" s="1"/>
  <c r="T1591" i="1"/>
  <c r="U1822" i="1"/>
  <c r="V1822" i="1" s="1"/>
  <c r="T789" i="1"/>
  <c r="T893" i="1"/>
  <c r="T1746" i="1"/>
  <c r="Y1993" i="1"/>
  <c r="Z1993" i="1" s="1"/>
  <c r="AA1993" i="1" s="1"/>
  <c r="W480" i="1"/>
  <c r="X480" i="1" s="1"/>
  <c r="Y480" i="1" s="1"/>
  <c r="Z480" i="1" s="1"/>
  <c r="AA480" i="1" s="1"/>
  <c r="U1321" i="1"/>
  <c r="V1321" i="1" s="1"/>
  <c r="AK1939" i="1"/>
  <c r="AN1939" i="1"/>
  <c r="AO1939" i="1" s="1"/>
  <c r="AP1939" i="1" s="1"/>
  <c r="AQ1939" i="1" s="1"/>
  <c r="T211" i="1"/>
  <c r="U380" i="1"/>
  <c r="V380" i="1" s="1"/>
  <c r="T224" i="1"/>
  <c r="AX1366" i="1"/>
  <c r="AX1113" i="1"/>
  <c r="BC1352" i="1"/>
  <c r="BD1352" i="1" s="1"/>
  <c r="Y1750" i="1"/>
  <c r="Z1750" i="1" s="1"/>
  <c r="AA1750" i="1" s="1"/>
  <c r="AB1750" i="1" s="1"/>
  <c r="AD1979" i="1"/>
  <c r="U99" i="1"/>
  <c r="V99" i="1" s="1"/>
  <c r="T374" i="1"/>
  <c r="Y1773" i="1"/>
  <c r="Z1773" i="1" s="1"/>
  <c r="AA1773" i="1" s="1"/>
  <c r="AB1773" i="1" s="1"/>
  <c r="AC1773" i="1" s="1"/>
  <c r="AD1773" i="1" s="1"/>
  <c r="AE1773" i="1" s="1"/>
  <c r="AF1773" i="1" s="1"/>
  <c r="AG1773" i="1" s="1"/>
  <c r="AH1773" i="1" s="1"/>
  <c r="AI1773" i="1" s="1"/>
  <c r="AJ1773" i="1" s="1"/>
  <c r="T1809" i="1"/>
  <c r="U1783" i="1"/>
  <c r="W1562" i="1"/>
  <c r="X1562" i="1" s="1"/>
  <c r="Y1562" i="1" s="1"/>
  <c r="Z1562" i="1" s="1"/>
  <c r="AA1562" i="1" s="1"/>
  <c r="U1506" i="1"/>
  <c r="V1506" i="1" s="1"/>
  <c r="AN1915" i="1"/>
  <c r="AO1915" i="1" s="1"/>
  <c r="AP1915" i="1" s="1"/>
  <c r="AQ1915" i="1" s="1"/>
  <c r="AK1915" i="1"/>
  <c r="AK1987" i="1"/>
  <c r="T848" i="1"/>
  <c r="U1709" i="1"/>
  <c r="AT1699" i="1"/>
  <c r="AU1699" i="1" s="1"/>
  <c r="AV1699" i="1" s="1"/>
  <c r="AW1699" i="1" s="1"/>
  <c r="AT974" i="1"/>
  <c r="AU974" i="1" s="1"/>
  <c r="AV974" i="1" s="1"/>
  <c r="AW974" i="1" s="1"/>
  <c r="AX974" i="1" s="1"/>
  <c r="AY974" i="1" s="1"/>
  <c r="AZ974" i="1" s="1"/>
  <c r="BA974" i="1" s="1"/>
  <c r="BB974" i="1" s="1"/>
  <c r="AT1638" i="1"/>
  <c r="AU1638" i="1" s="1"/>
  <c r="AV1638" i="1" s="1"/>
  <c r="AW1638" i="1" s="1"/>
  <c r="U693" i="1"/>
  <c r="V693" i="1" s="1"/>
  <c r="U1269" i="1"/>
  <c r="V1269" i="1" s="1"/>
  <c r="T1028" i="1"/>
  <c r="T1914" i="1"/>
  <c r="U119" i="1"/>
  <c r="V119" i="1" s="1"/>
  <c r="U1897" i="1"/>
  <c r="V1897" i="1" s="1"/>
  <c r="AT643" i="1"/>
  <c r="AU643" i="1" s="1"/>
  <c r="AV643" i="1" s="1"/>
  <c r="AW643" i="1" s="1"/>
  <c r="U298" i="1"/>
  <c r="V298" i="1" s="1"/>
  <c r="AD1896" i="1"/>
  <c r="U1535" i="1"/>
  <c r="V1535" i="1" s="1"/>
  <c r="AT1330" i="1"/>
  <c r="AU1330" i="1" s="1"/>
  <c r="AV1330" i="1" s="1"/>
  <c r="AW1330" i="1" s="1"/>
  <c r="U414" i="1"/>
  <c r="V414" i="1" s="1"/>
  <c r="AD1729" i="1"/>
  <c r="AD1967" i="1"/>
  <c r="AT1391" i="1"/>
  <c r="AU1391" i="1" s="1"/>
  <c r="AV1391" i="1" s="1"/>
  <c r="AW1391" i="1" s="1"/>
  <c r="U1876" i="1"/>
  <c r="U219" i="1"/>
  <c r="V219" i="1" s="1"/>
  <c r="U368" i="1"/>
  <c r="V368" i="1" s="1"/>
  <c r="AT1404" i="1"/>
  <c r="AU1404" i="1" s="1"/>
  <c r="AV1404" i="1" s="1"/>
  <c r="AW1404" i="1" s="1"/>
  <c r="AT1599" i="1"/>
  <c r="AU1599" i="1" s="1"/>
  <c r="AV1599" i="1" s="1"/>
  <c r="AW1599" i="1" s="1"/>
  <c r="AD1880" i="1"/>
  <c r="AG1804" i="1"/>
  <c r="AD1804" i="1"/>
  <c r="T738" i="1"/>
  <c r="T1546" i="1"/>
  <c r="AT1210" i="1"/>
  <c r="AU1210" i="1" s="1"/>
  <c r="AV1210" i="1" s="1"/>
  <c r="AW1210" i="1" s="1"/>
  <c r="W357" i="1"/>
  <c r="X357" i="1" s="1"/>
  <c r="Y357" i="1" s="1"/>
  <c r="Z357" i="1" s="1"/>
  <c r="AA357" i="1" s="1"/>
  <c r="T470" i="1"/>
  <c r="T1507" i="1"/>
  <c r="T463" i="1"/>
  <c r="AD1769" i="1"/>
  <c r="AX1560" i="1"/>
  <c r="U1740" i="1"/>
  <c r="V1740" i="1" s="1"/>
  <c r="AB938" i="1"/>
  <c r="AC938" i="1" s="1"/>
  <c r="AD938" i="1" s="1"/>
  <c r="T824" i="1"/>
  <c r="AB701" i="1"/>
  <c r="AC701" i="1" s="1"/>
  <c r="AD701" i="1" s="1"/>
  <c r="AH854" i="1"/>
  <c r="Y1793" i="1"/>
  <c r="Z1793" i="1" s="1"/>
  <c r="AA1793" i="1" s="1"/>
  <c r="U680" i="1"/>
  <c r="V680" i="1" s="1"/>
  <c r="AY1332" i="1"/>
  <c r="AZ1332" i="1" s="1"/>
  <c r="BA1332" i="1" s="1"/>
  <c r="BB1332" i="1" s="1"/>
  <c r="BC1332" i="1" s="1"/>
  <c r="BD1332" i="1" s="1"/>
  <c r="BE1332" i="1" s="1"/>
  <c r="BF1332" i="1" s="1"/>
  <c r="AK1820" i="1"/>
  <c r="AK1783" i="1"/>
  <c r="T1439" i="1"/>
  <c r="T1477" i="1"/>
  <c r="AD1977" i="1"/>
  <c r="AT1157" i="1"/>
  <c r="AU1157" i="1" s="1"/>
  <c r="AV1157" i="1" s="1"/>
  <c r="AW1157" i="1" s="1"/>
  <c r="U1135" i="1"/>
  <c r="V1135" i="1" s="1"/>
  <c r="AX1394" i="1"/>
  <c r="U1193" i="1"/>
  <c r="V1193" i="1" s="1"/>
  <c r="AD1819" i="1"/>
  <c r="AT1089" i="1"/>
  <c r="AU1089" i="1" s="1"/>
  <c r="AV1089" i="1" s="1"/>
  <c r="AW1089" i="1" s="1"/>
  <c r="AX1313" i="1"/>
  <c r="U784" i="1"/>
  <c r="V784" i="1" s="1"/>
  <c r="T1621" i="1"/>
  <c r="Y1869" i="1"/>
  <c r="Z1869" i="1" s="1"/>
  <c r="AA1869" i="1" s="1"/>
  <c r="U1767" i="1"/>
  <c r="V1767" i="1" s="1"/>
  <c r="Y1772" i="1"/>
  <c r="Z1772" i="1" s="1"/>
  <c r="AA1772" i="1" s="1"/>
  <c r="AB1772" i="1" s="1"/>
  <c r="AD1968" i="1"/>
  <c r="U1777" i="1"/>
  <c r="V1777" i="1" s="1"/>
  <c r="W770" i="1"/>
  <c r="X770" i="1" s="1"/>
  <c r="Y770" i="1" s="1"/>
  <c r="Z770" i="1" s="1"/>
  <c r="AA770" i="1" s="1"/>
  <c r="T1561" i="1"/>
  <c r="T1395" i="1"/>
  <c r="U300" i="1"/>
  <c r="V300" i="1" s="1"/>
  <c r="AT1039" i="1"/>
  <c r="AU1039" i="1" s="1"/>
  <c r="AV1039" i="1" s="1"/>
  <c r="AW1039" i="1" s="1"/>
  <c r="U287" i="1"/>
  <c r="V287" i="1" s="1"/>
  <c r="U1408" i="1"/>
  <c r="V1408" i="1" s="1"/>
  <c r="T179" i="1"/>
  <c r="U774" i="1"/>
  <c r="V774" i="1" s="1"/>
  <c r="W904" i="1"/>
  <c r="X904" i="1" s="1"/>
  <c r="Y904" i="1" s="1"/>
  <c r="Z904" i="1" s="1"/>
  <c r="AA904" i="1" s="1"/>
  <c r="W1594" i="1"/>
  <c r="X1594" i="1" s="1"/>
  <c r="Y1594" i="1" s="1"/>
  <c r="Z1594" i="1" s="1"/>
  <c r="AA1594" i="1" s="1"/>
  <c r="AT1705" i="1"/>
  <c r="AU1705" i="1" s="1"/>
  <c r="AV1705" i="1" s="1"/>
  <c r="AW1705" i="1" s="1"/>
  <c r="AD1910" i="1"/>
  <c r="AK1947" i="1"/>
  <c r="AN1947" i="1"/>
  <c r="AO1947" i="1" s="1"/>
  <c r="AP1947" i="1" s="1"/>
  <c r="AQ1947" i="1" s="1"/>
  <c r="AK1995" i="1"/>
  <c r="AN1995" i="1"/>
  <c r="AO1995" i="1" s="1"/>
  <c r="AP1995" i="1" s="1"/>
  <c r="AQ1995" i="1" s="1"/>
  <c r="W7" i="1"/>
  <c r="X7" i="1" s="1"/>
  <c r="Y7" i="1" s="1"/>
  <c r="Z7" i="1" s="1"/>
  <c r="AA7" i="1" s="1"/>
  <c r="U1102" i="1"/>
  <c r="V1102" i="1" s="1"/>
  <c r="T412" i="1"/>
  <c r="T1242" i="1"/>
  <c r="U1111" i="1"/>
  <c r="V1111" i="1" s="1"/>
  <c r="Y1763" i="1"/>
  <c r="Z1763" i="1" s="1"/>
  <c r="AA1763" i="1" s="1"/>
  <c r="T1296" i="1"/>
  <c r="AG1781" i="1"/>
  <c r="AD1781" i="1"/>
  <c r="AD1949" i="1"/>
  <c r="AN1999" i="1"/>
  <c r="AO1999" i="1" s="1"/>
  <c r="AP1999" i="1" s="1"/>
  <c r="AQ1999" i="1" s="1"/>
  <c r="AK1999" i="1"/>
  <c r="AY1221" i="1"/>
  <c r="AZ1221" i="1" s="1"/>
  <c r="BA1221" i="1" s="1"/>
  <c r="BB1221" i="1" s="1"/>
  <c r="W1470" i="1"/>
  <c r="X1470" i="1" s="1"/>
  <c r="Y1470" i="1" s="1"/>
  <c r="Z1470" i="1" s="1"/>
  <c r="AA1470" i="1" s="1"/>
  <c r="AT809" i="1"/>
  <c r="AU809" i="1" s="1"/>
  <c r="AV809" i="1" s="1"/>
  <c r="AW809" i="1" s="1"/>
  <c r="AT1533" i="1"/>
  <c r="AU1533" i="1" s="1"/>
  <c r="AV1533" i="1" s="1"/>
  <c r="AW1533" i="1" s="1"/>
  <c r="AX1533" i="1" s="1"/>
  <c r="AY1533" i="1" s="1"/>
  <c r="AZ1533" i="1" s="1"/>
  <c r="BA1533" i="1" s="1"/>
  <c r="BB1533" i="1" s="1"/>
  <c r="Y1721" i="1"/>
  <c r="Z1721" i="1" s="1"/>
  <c r="AA1721" i="1" s="1"/>
  <c r="AB1721" i="1" s="1"/>
  <c r="AC1721" i="1" s="1"/>
  <c r="AD1721" i="1" s="1"/>
  <c r="AE1721" i="1" s="1"/>
  <c r="AF1721" i="1" s="1"/>
  <c r="AG1721" i="1" s="1"/>
  <c r="BC1615" i="1"/>
  <c r="BD1615" i="1" s="1"/>
  <c r="AK1905" i="1"/>
  <c r="AN1905" i="1"/>
  <c r="AO1905" i="1" s="1"/>
  <c r="AP1905" i="1" s="1"/>
  <c r="AQ1905" i="1" s="1"/>
  <c r="U286" i="1"/>
  <c r="V286" i="1" s="1"/>
  <c r="U332" i="1"/>
  <c r="V332" i="1" s="1"/>
  <c r="U264" i="1"/>
  <c r="V264" i="1" s="1"/>
  <c r="U557" i="1"/>
  <c r="V557" i="1" s="1"/>
  <c r="T1620" i="1"/>
  <c r="U1127" i="1"/>
  <c r="V1127" i="1" s="1"/>
  <c r="T660" i="1"/>
  <c r="U1540" i="1"/>
  <c r="V1540" i="1" s="1"/>
  <c r="T1091" i="1"/>
  <c r="AK1883" i="1"/>
  <c r="AN1883" i="1"/>
  <c r="AO1883" i="1" s="1"/>
  <c r="AP1883" i="1" s="1"/>
  <c r="AQ1883" i="1" s="1"/>
  <c r="AK1971" i="1"/>
  <c r="T767" i="1"/>
  <c r="AD1859" i="1"/>
  <c r="Y1898" i="1"/>
  <c r="Z1898" i="1" s="1"/>
  <c r="AA1898" i="1" s="1"/>
  <c r="BC909" i="1"/>
  <c r="BD909" i="1" s="1"/>
  <c r="AT1676" i="1"/>
  <c r="AU1676" i="1" s="1"/>
  <c r="AV1676" i="1" s="1"/>
  <c r="AW1676" i="1" s="1"/>
  <c r="AX1676" i="1" s="1"/>
  <c r="AY1676" i="1" s="1"/>
  <c r="AZ1676" i="1" s="1"/>
  <c r="BA1676" i="1" s="1"/>
  <c r="BB1676" i="1" s="1"/>
  <c r="AD1878" i="1"/>
  <c r="AD1984" i="1"/>
  <c r="T1222" i="1"/>
  <c r="T1538" i="1"/>
  <c r="T1537" i="1"/>
  <c r="Y1797" i="1"/>
  <c r="Z1797" i="1" s="1"/>
  <c r="AA1797" i="1" s="1"/>
  <c r="U172" i="1"/>
  <c r="V172" i="1" s="1"/>
  <c r="U1985" i="1"/>
  <c r="W358" i="1"/>
  <c r="X358" i="1" s="1"/>
  <c r="Y358" i="1" s="1"/>
  <c r="Z358" i="1" s="1"/>
  <c r="AA358" i="1" s="1"/>
  <c r="AT1528" i="1"/>
  <c r="AU1528" i="1" s="1"/>
  <c r="AV1528" i="1" s="1"/>
  <c r="AW1528" i="1" s="1"/>
  <c r="AX1528" i="1" s="1"/>
  <c r="AY1528" i="1" s="1"/>
  <c r="AZ1528" i="1" s="1"/>
  <c r="BA1528" i="1" s="1"/>
  <c r="BB1528" i="1" s="1"/>
  <c r="W74" i="1"/>
  <c r="X74" i="1" s="1"/>
  <c r="Y74" i="1" s="1"/>
  <c r="Z74" i="1" s="1"/>
  <c r="AA74" i="1" s="1"/>
  <c r="W308" i="1"/>
  <c r="X308" i="1" s="1"/>
  <c r="Y308" i="1" s="1"/>
  <c r="Z308" i="1" s="1"/>
  <c r="AA308" i="1" s="1"/>
  <c r="U1311" i="1"/>
  <c r="V1311" i="1" s="1"/>
  <c r="W485" i="1"/>
  <c r="X485" i="1" s="1"/>
  <c r="Y485" i="1" s="1"/>
  <c r="Z485" i="1" s="1"/>
  <c r="AA485" i="1" s="1"/>
  <c r="AB485" i="1" s="1"/>
  <c r="AC485" i="1" s="1"/>
  <c r="AD485" i="1" s="1"/>
  <c r="T1750" i="1"/>
  <c r="AT1492" i="1"/>
  <c r="AU1492" i="1" s="1"/>
  <c r="AV1492" i="1" s="1"/>
  <c r="AW1492" i="1" s="1"/>
  <c r="AX1492" i="1" s="1"/>
  <c r="AY1492" i="1" s="1"/>
  <c r="AZ1492" i="1" s="1"/>
  <c r="BA1492" i="1" s="1"/>
  <c r="BB1492" i="1" s="1"/>
  <c r="U1061" i="1"/>
  <c r="V1061" i="1" s="1"/>
  <c r="AK1901" i="1"/>
  <c r="AC1852" i="1"/>
  <c r="W653" i="1"/>
  <c r="X653" i="1" s="1"/>
  <c r="Y653" i="1" s="1"/>
  <c r="Z653" i="1" s="1"/>
  <c r="AA653" i="1" s="1"/>
  <c r="T976" i="1"/>
  <c r="U1223" i="1"/>
  <c r="V1223" i="1" s="1"/>
  <c r="T1773" i="1"/>
  <c r="Y1809" i="1"/>
  <c r="Z1809" i="1" s="1"/>
  <c r="AA1809" i="1" s="1"/>
  <c r="AT1691" i="1"/>
  <c r="AU1691" i="1" s="1"/>
  <c r="AV1691" i="1" s="1"/>
  <c r="AW1691" i="1" s="1"/>
  <c r="U244" i="1"/>
  <c r="V244" i="1" s="1"/>
  <c r="U863" i="1"/>
  <c r="V863" i="1" s="1"/>
  <c r="AD1987" i="1"/>
  <c r="T813" i="1"/>
  <c r="U739" i="1"/>
  <c r="V739" i="1" s="1"/>
  <c r="U378" i="1"/>
  <c r="V378" i="1" s="1"/>
  <c r="T656" i="1"/>
  <c r="T1041" i="1"/>
  <c r="U328" i="1"/>
  <c r="V328" i="1" s="1"/>
  <c r="T1180" i="1"/>
  <c r="T1758" i="1"/>
  <c r="T1908" i="1"/>
  <c r="T977" i="1"/>
  <c r="T341" i="1"/>
  <c r="U1172" i="1"/>
  <c r="V1172" i="1" s="1"/>
  <c r="T603" i="1"/>
  <c r="AD1821" i="1"/>
  <c r="T1566" i="1"/>
  <c r="T81" i="1"/>
  <c r="U716" i="1"/>
  <c r="V716" i="1" s="1"/>
  <c r="U810" i="1"/>
  <c r="V810" i="1" s="1"/>
  <c r="AY1564" i="1"/>
  <c r="AZ1564" i="1" s="1"/>
  <c r="BA1564" i="1" s="1"/>
  <c r="BB1564" i="1" s="1"/>
  <c r="T1696" i="1"/>
  <c r="U922" i="1"/>
  <c r="V922" i="1" s="1"/>
  <c r="U1782" i="1"/>
  <c r="AT1549" i="1"/>
  <c r="AU1549" i="1" s="1"/>
  <c r="AV1549" i="1" s="1"/>
  <c r="AW1549" i="1" s="1"/>
  <c r="AT1348" i="1"/>
  <c r="AU1348" i="1" s="1"/>
  <c r="AV1348" i="1" s="1"/>
  <c r="AW1348" i="1" s="1"/>
  <c r="T1036" i="1"/>
  <c r="U197" i="1"/>
  <c r="V197" i="1" s="1"/>
  <c r="T39" i="1"/>
  <c r="AT1393" i="1"/>
  <c r="AU1393" i="1" s="1"/>
  <c r="AV1393" i="1" s="1"/>
  <c r="AW1393" i="1" s="1"/>
  <c r="U1759" i="1"/>
  <c r="U1845" i="1"/>
  <c r="V1845" i="1" s="1"/>
  <c r="U1146" i="1"/>
  <c r="V1146" i="1" s="1"/>
  <c r="T346" i="1"/>
  <c r="AT1211" i="1"/>
  <c r="AU1211" i="1" s="1"/>
  <c r="AV1211" i="1" s="1"/>
  <c r="AW1211" i="1" s="1"/>
  <c r="AT1671" i="1"/>
  <c r="AU1671" i="1" s="1"/>
  <c r="AV1671" i="1" s="1"/>
  <c r="AW1671" i="1" s="1"/>
  <c r="U1358" i="1"/>
  <c r="V1358" i="1" s="1"/>
  <c r="U1167" i="1"/>
  <c r="V1167" i="1" s="1"/>
  <c r="U1928" i="1"/>
  <c r="V1928" i="1" s="1"/>
  <c r="T1793" i="1"/>
  <c r="U1048" i="1"/>
  <c r="V1048" i="1" s="1"/>
  <c r="T333" i="1"/>
  <c r="U1853" i="1"/>
  <c r="V1853" i="1" s="1"/>
  <c r="AT1289" i="1"/>
  <c r="AU1289" i="1" s="1"/>
  <c r="AV1289" i="1" s="1"/>
  <c r="AW1289" i="1" s="1"/>
  <c r="U1992" i="1"/>
  <c r="V1992" i="1" s="1"/>
  <c r="U206" i="1"/>
  <c r="V206" i="1" s="1"/>
  <c r="U1885" i="1"/>
  <c r="AT1448" i="1"/>
  <c r="AU1448" i="1" s="1"/>
  <c r="AV1448" i="1" s="1"/>
  <c r="AW1448" i="1" s="1"/>
  <c r="AT1611" i="1"/>
  <c r="AU1611" i="1" s="1"/>
  <c r="AV1611" i="1" s="1"/>
  <c r="AW1611" i="1" s="1"/>
  <c r="AY1243" i="1"/>
  <c r="AZ1243" i="1" s="1"/>
  <c r="BA1243" i="1" s="1"/>
  <c r="BB1243" i="1" s="1"/>
  <c r="AY1458" i="1"/>
  <c r="AZ1458" i="1" s="1"/>
  <c r="BA1458" i="1" s="1"/>
  <c r="BB1458" i="1" s="1"/>
  <c r="AD1799" i="1"/>
  <c r="AC1720" i="1"/>
  <c r="T1246" i="1"/>
  <c r="T243" i="1"/>
  <c r="AD1925" i="1"/>
  <c r="U952" i="1"/>
  <c r="V952" i="1" s="1"/>
  <c r="AT1316" i="1"/>
  <c r="AU1316" i="1" s="1"/>
  <c r="AV1316" i="1" s="1"/>
  <c r="AW1316" i="1" s="1"/>
  <c r="T1958" i="1"/>
  <c r="U214" i="1"/>
  <c r="V214" i="1" s="1"/>
  <c r="T982" i="1"/>
  <c r="Y1817" i="1"/>
  <c r="Z1817" i="1" s="1"/>
  <c r="AA1817" i="1" s="1"/>
  <c r="AD1731" i="1"/>
  <c r="AX1685" i="1"/>
  <c r="AH1709" i="1"/>
  <c r="AI1709" i="1" s="1"/>
  <c r="AJ1709" i="1" s="1"/>
  <c r="AD1872" i="1"/>
  <c r="AK1910" i="1"/>
  <c r="AD1947" i="1"/>
  <c r="AD1995" i="1"/>
  <c r="U1814" i="1"/>
  <c r="V1814" i="1" s="1"/>
  <c r="U996" i="1"/>
  <c r="V996" i="1" s="1"/>
  <c r="W1113" i="1"/>
  <c r="X1113" i="1" s="1"/>
  <c r="Y1113" i="1" s="1"/>
  <c r="Z1113" i="1" s="1"/>
  <c r="AA1113" i="1" s="1"/>
  <c r="U1334" i="1"/>
  <c r="V1334" i="1" s="1"/>
  <c r="AE768" i="1"/>
  <c r="AF768" i="1" s="1"/>
  <c r="AG768" i="1" s="1"/>
  <c r="AX1545" i="1"/>
  <c r="T1763" i="1"/>
  <c r="AK1949" i="1"/>
  <c r="AN1949" i="1"/>
  <c r="AO1949" i="1" s="1"/>
  <c r="AP1949" i="1" s="1"/>
  <c r="AQ1949" i="1" s="1"/>
  <c r="AD1999" i="1"/>
  <c r="AT914" i="1"/>
  <c r="AU914" i="1" s="1"/>
  <c r="AV914" i="1" s="1"/>
  <c r="AW914" i="1" s="1"/>
  <c r="W1346" i="1"/>
  <c r="X1346" i="1" s="1"/>
  <c r="Y1346" i="1" s="1"/>
  <c r="Z1346" i="1" s="1"/>
  <c r="AA1346" i="1" s="1"/>
  <c r="T86" i="1"/>
  <c r="U1870" i="1"/>
  <c r="V1870" i="1" s="1"/>
  <c r="AY1522" i="1"/>
  <c r="AZ1522" i="1" s="1"/>
  <c r="BA1522" i="1" s="1"/>
  <c r="BB1522" i="1" s="1"/>
  <c r="AT1396" i="1"/>
  <c r="AU1396" i="1" s="1"/>
  <c r="AV1396" i="1" s="1"/>
  <c r="AW1396" i="1" s="1"/>
  <c r="T1721" i="1"/>
  <c r="AT1406" i="1"/>
  <c r="AU1406" i="1" s="1"/>
  <c r="AV1406" i="1" s="1"/>
  <c r="AW1406" i="1" s="1"/>
  <c r="W798" i="1"/>
  <c r="X798" i="1" s="1"/>
  <c r="Y798" i="1" s="1"/>
  <c r="Z798" i="1" s="1"/>
  <c r="AA798" i="1" s="1"/>
  <c r="T1465" i="1"/>
  <c r="AD1793" i="1"/>
  <c r="AG1793" i="1"/>
  <c r="T8" i="1"/>
  <c r="U715" i="1"/>
  <c r="V715" i="1" s="1"/>
  <c r="AD1976" i="1"/>
  <c r="T1898" i="1"/>
  <c r="U464" i="1"/>
  <c r="V464" i="1" s="1"/>
  <c r="AT1520" i="1"/>
  <c r="AU1520" i="1" s="1"/>
  <c r="AV1520" i="1" s="1"/>
  <c r="AW1520" i="1" s="1"/>
  <c r="U1785" i="1"/>
  <c r="V1785" i="1" s="1"/>
  <c r="W395" i="1"/>
  <c r="X395" i="1" s="1"/>
  <c r="Y395" i="1" s="1"/>
  <c r="Z395" i="1" s="1"/>
  <c r="AA395" i="1" s="1"/>
  <c r="AT1550" i="1"/>
  <c r="AU1550" i="1" s="1"/>
  <c r="AV1550" i="1" s="1"/>
  <c r="AW1550" i="1" s="1"/>
  <c r="AT1255" i="1"/>
  <c r="AU1255" i="1" s="1"/>
  <c r="AV1255" i="1" s="1"/>
  <c r="AW1255" i="1" s="1"/>
  <c r="U1754" i="1"/>
  <c r="U1325" i="1"/>
  <c r="V1325" i="1" s="1"/>
  <c r="U1248" i="1"/>
  <c r="V1248" i="1" s="1"/>
  <c r="AK1878" i="1"/>
  <c r="AN1878" i="1"/>
  <c r="AO1878" i="1" s="1"/>
  <c r="AP1878" i="1" s="1"/>
  <c r="AQ1878" i="1" s="1"/>
  <c r="T706" i="1"/>
  <c r="U724" i="1"/>
  <c r="V724" i="1" s="1"/>
  <c r="U992" i="1"/>
  <c r="V992" i="1" s="1"/>
  <c r="AY858" i="1"/>
  <c r="AZ858" i="1" s="1"/>
  <c r="BA858" i="1" s="1"/>
  <c r="BB858" i="1" s="1"/>
  <c r="T1141" i="1"/>
  <c r="U686" i="1"/>
  <c r="V686" i="1" s="1"/>
  <c r="U906" i="1"/>
  <c r="V906" i="1" s="1"/>
  <c r="T1797" i="1"/>
  <c r="AX1408" i="1"/>
  <c r="AD1954" i="1"/>
  <c r="AT882" i="1"/>
  <c r="AU882" i="1" s="1"/>
  <c r="AV882" i="1" s="1"/>
  <c r="AW882" i="1" s="1"/>
  <c r="AX882" i="1" s="1"/>
  <c r="AY882" i="1" s="1"/>
  <c r="AZ882" i="1" s="1"/>
  <c r="BA882" i="1" s="1"/>
  <c r="BB882" i="1" s="1"/>
  <c r="Y1753" i="1"/>
  <c r="Z1753" i="1" s="1"/>
  <c r="AA1753" i="1" s="1"/>
  <c r="AB1753" i="1" s="1"/>
  <c r="Y1886" i="1"/>
  <c r="Z1886" i="1" s="1"/>
  <c r="AA1886" i="1" s="1"/>
  <c r="AX1418" i="1"/>
  <c r="AE1806" i="1"/>
  <c r="AF1806" i="1" s="1"/>
  <c r="AG1806" i="1" s="1"/>
  <c r="U1114" i="1"/>
  <c r="V1114" i="1" s="1"/>
  <c r="AD1901" i="1"/>
  <c r="AD2000" i="1"/>
  <c r="U737" i="1"/>
  <c r="V737" i="1" s="1"/>
  <c r="U626" i="1"/>
  <c r="V626" i="1" s="1"/>
  <c r="T554" i="1"/>
  <c r="T1436" i="1"/>
  <c r="U995" i="1"/>
  <c r="V995" i="1" s="1"/>
  <c r="T1151" i="1"/>
  <c r="U354" i="1"/>
  <c r="V354" i="1" s="1"/>
  <c r="BE1364" i="1"/>
  <c r="BF1364" i="1" s="1"/>
  <c r="T241" i="1"/>
  <c r="Y1831" i="1"/>
  <c r="Z1831" i="1" s="1"/>
  <c r="AA1831" i="1" s="1"/>
  <c r="AB1831" i="1" s="1"/>
  <c r="AT1152" i="1"/>
  <c r="AU1152" i="1" s="1"/>
  <c r="AV1152" i="1" s="1"/>
  <c r="AW1152" i="1" s="1"/>
  <c r="T526" i="1"/>
  <c r="AD1998" i="1"/>
  <c r="AT1447" i="1"/>
  <c r="AU1447" i="1" s="1"/>
  <c r="AV1447" i="1" s="1"/>
  <c r="AW1447" i="1" s="1"/>
  <c r="AT1205" i="1"/>
  <c r="AU1205" i="1" s="1"/>
  <c r="AV1205" i="1" s="1"/>
  <c r="AW1205" i="1" s="1"/>
  <c r="AT751" i="1"/>
  <c r="AU751" i="1" s="1"/>
  <c r="AV751" i="1" s="1"/>
  <c r="AW751" i="1" s="1"/>
  <c r="AT1145" i="1"/>
  <c r="AU1145" i="1" s="1"/>
  <c r="AV1145" i="1" s="1"/>
  <c r="AW1145" i="1" s="1"/>
  <c r="T1653" i="1"/>
  <c r="U1423" i="1"/>
  <c r="V1423" i="1" s="1"/>
  <c r="AT1696" i="1"/>
  <c r="AU1696" i="1" s="1"/>
  <c r="AV1696" i="1" s="1"/>
  <c r="AW1696" i="1" s="1"/>
  <c r="U1521" i="1"/>
  <c r="V1521" i="1" s="1"/>
  <c r="U396" i="1"/>
  <c r="V396" i="1" s="1"/>
  <c r="U827" i="1"/>
  <c r="V827" i="1" s="1"/>
  <c r="U1569" i="1"/>
  <c r="V1569" i="1" s="1"/>
  <c r="Y1758" i="1"/>
  <c r="Z1758" i="1" s="1"/>
  <c r="AA1758" i="1" s="1"/>
  <c r="AB1758" i="1" s="1"/>
  <c r="AT1453" i="1"/>
  <c r="AU1453" i="1" s="1"/>
  <c r="AV1453" i="1" s="1"/>
  <c r="AW1453" i="1" s="1"/>
  <c r="AX1453" i="1" s="1"/>
  <c r="AY1453" i="1" s="1"/>
  <c r="AZ1453" i="1" s="1"/>
  <c r="BA1453" i="1" s="1"/>
  <c r="BB1453" i="1" s="1"/>
  <c r="Y1908" i="1"/>
  <c r="Z1908" i="1" s="1"/>
  <c r="AA1908" i="1" s="1"/>
  <c r="U448" i="1"/>
  <c r="V448" i="1" s="1"/>
  <c r="U700" i="1"/>
  <c r="V700" i="1" s="1"/>
  <c r="AX1398" i="1"/>
  <c r="U597" i="1"/>
  <c r="V597" i="1" s="1"/>
  <c r="AK1888" i="1"/>
  <c r="AN1888" i="1"/>
  <c r="AO1888" i="1" s="1"/>
  <c r="AP1888" i="1" s="1"/>
  <c r="AQ1888" i="1" s="1"/>
  <c r="U1038" i="1"/>
  <c r="V1038" i="1" s="1"/>
  <c r="U1015" i="1"/>
  <c r="V1015" i="1" s="1"/>
  <c r="AT639" i="1"/>
  <c r="AU639" i="1" s="1"/>
  <c r="AV639" i="1" s="1"/>
  <c r="AW639" i="1" s="1"/>
  <c r="U490" i="1"/>
  <c r="V490" i="1" s="1"/>
  <c r="AT925" i="1"/>
  <c r="AU925" i="1" s="1"/>
  <c r="AV925" i="1" s="1"/>
  <c r="AW925" i="1" s="1"/>
  <c r="U1743" i="1"/>
  <c r="V1743" i="1" s="1"/>
  <c r="W212" i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U1971" i="1"/>
  <c r="V1971" i="1" s="1"/>
  <c r="T1693" i="1"/>
  <c r="T229" i="1"/>
  <c r="AT815" i="1"/>
  <c r="AU815" i="1" s="1"/>
  <c r="AV815" i="1" s="1"/>
  <c r="AW815" i="1" s="1"/>
  <c r="Y1858" i="1"/>
  <c r="Z1858" i="1" s="1"/>
  <c r="AA1858" i="1" s="1"/>
  <c r="T401" i="1"/>
  <c r="T1275" i="1"/>
  <c r="U1735" i="1"/>
  <c r="T870" i="1"/>
  <c r="T1064" i="1"/>
  <c r="T1603" i="1"/>
  <c r="AT315" i="1"/>
  <c r="AU315" i="1" s="1"/>
  <c r="AV315" i="1" s="1"/>
  <c r="AW315" i="1" s="1"/>
  <c r="AX315" i="1" s="1"/>
  <c r="AY315" i="1" s="1"/>
  <c r="AZ315" i="1" s="1"/>
  <c r="BA315" i="1" s="1"/>
  <c r="BB315" i="1" s="1"/>
  <c r="W1086" i="1"/>
  <c r="X1086" i="1" s="1"/>
  <c r="Y1086" i="1" s="1"/>
  <c r="Z1086" i="1" s="1"/>
  <c r="AA1086" i="1" s="1"/>
  <c r="U613" i="1"/>
  <c r="V613" i="1" s="1"/>
  <c r="BE1133" i="1"/>
  <c r="BF1133" i="1" s="1"/>
  <c r="AX1407" i="1"/>
  <c r="AH1776" i="1"/>
  <c r="AI1776" i="1" s="1"/>
  <c r="AJ1776" i="1" s="1"/>
  <c r="BC1544" i="1"/>
  <c r="BD1544" i="1" s="1"/>
  <c r="Y1891" i="1"/>
  <c r="Z1891" i="1" s="1"/>
  <c r="AA1891" i="1" s="1"/>
  <c r="AB1119" i="1"/>
  <c r="AC1119" i="1" s="1"/>
  <c r="AD1119" i="1" s="1"/>
  <c r="AX1319" i="1"/>
  <c r="T553" i="1"/>
  <c r="W665" i="1"/>
  <c r="X665" i="1" s="1"/>
  <c r="Y665" i="1" s="1"/>
  <c r="Z665" i="1" s="1"/>
  <c r="AA665" i="1" s="1"/>
  <c r="AX1438" i="1"/>
  <c r="AX1669" i="1"/>
  <c r="AH594" i="1"/>
  <c r="AL1734" i="1"/>
  <c r="AM1734" i="1" s="1"/>
  <c r="AN1734" i="1" s="1"/>
  <c r="AO1734" i="1" s="1"/>
  <c r="AP1734" i="1" s="1"/>
  <c r="AQ1734" i="1" s="1"/>
  <c r="AD1742" i="1"/>
  <c r="AT1075" i="1"/>
  <c r="AU1075" i="1" s="1"/>
  <c r="AV1075" i="1" s="1"/>
  <c r="AW1075" i="1" s="1"/>
  <c r="AT1097" i="1"/>
  <c r="AU1097" i="1" s="1"/>
  <c r="AV1097" i="1" s="1"/>
  <c r="AW1097" i="1" s="1"/>
  <c r="AD1762" i="1"/>
  <c r="AT849" i="1"/>
  <c r="AU849" i="1" s="1"/>
  <c r="AV849" i="1" s="1"/>
  <c r="AW849" i="1" s="1"/>
  <c r="U1681" i="1"/>
  <c r="V1681" i="1" s="1"/>
  <c r="W432" i="1"/>
  <c r="X432" i="1" s="1"/>
  <c r="Y432" i="1" s="1"/>
  <c r="Z432" i="1" s="1"/>
  <c r="AA432" i="1" s="1"/>
  <c r="AT1618" i="1"/>
  <c r="AU1618" i="1" s="1"/>
  <c r="AV1618" i="1" s="1"/>
  <c r="AW1618" i="1" s="1"/>
  <c r="U1834" i="1"/>
  <c r="V1834" i="1" s="1"/>
  <c r="AT1231" i="1"/>
  <c r="AU1231" i="1" s="1"/>
  <c r="AV1231" i="1" s="1"/>
  <c r="AW1231" i="1" s="1"/>
  <c r="T1131" i="1"/>
  <c r="AK1935" i="1"/>
  <c r="U833" i="1"/>
  <c r="V833" i="1" s="1"/>
  <c r="T21" i="1"/>
  <c r="U37" i="1"/>
  <c r="V37" i="1" s="1"/>
  <c r="U1166" i="1"/>
  <c r="V1166" i="1" s="1"/>
  <c r="T418" i="1"/>
  <c r="Y1958" i="1"/>
  <c r="Z1958" i="1" s="1"/>
  <c r="AA1958" i="1" s="1"/>
  <c r="T657" i="1"/>
  <c r="W966" i="1"/>
  <c r="X966" i="1" s="1"/>
  <c r="Y966" i="1" s="1"/>
  <c r="Z966" i="1" s="1"/>
  <c r="AA966" i="1" s="1"/>
  <c r="U1176" i="1"/>
  <c r="V1176" i="1" s="1"/>
  <c r="U1580" i="1"/>
  <c r="V1580" i="1" s="1"/>
  <c r="T1817" i="1"/>
  <c r="AN1926" i="1"/>
  <c r="AO1926" i="1" s="1"/>
  <c r="AP1926" i="1" s="1"/>
  <c r="AQ1926" i="1" s="1"/>
  <c r="AK1926" i="1"/>
  <c r="AD1836" i="1"/>
  <c r="U1875" i="1"/>
  <c r="AT1621" i="1"/>
  <c r="AU1621" i="1" s="1"/>
  <c r="AV1621" i="1" s="1"/>
  <c r="AW1621" i="1" s="1"/>
  <c r="AT1428" i="1"/>
  <c r="AU1428" i="1" s="1"/>
  <c r="AV1428" i="1" s="1"/>
  <c r="AW1428" i="1" s="1"/>
  <c r="U867" i="1"/>
  <c r="V867" i="1" s="1"/>
  <c r="AT1436" i="1"/>
  <c r="AU1436" i="1" s="1"/>
  <c r="AV1436" i="1" s="1"/>
  <c r="AW1436" i="1" s="1"/>
  <c r="AT1548" i="1"/>
  <c r="AU1548" i="1" s="1"/>
  <c r="AV1548" i="1" s="1"/>
  <c r="AW1548" i="1" s="1"/>
  <c r="U980" i="1"/>
  <c r="V980" i="1" s="1"/>
  <c r="AT1603" i="1"/>
  <c r="AU1603" i="1" s="1"/>
  <c r="AV1603" i="1" s="1"/>
  <c r="AW1603" i="1" s="1"/>
  <c r="T602" i="1"/>
  <c r="W1183" i="1"/>
  <c r="X1183" i="1" s="1"/>
  <c r="Y1183" i="1" s="1"/>
  <c r="Z1183" i="1" s="1"/>
  <c r="AA1183" i="1" s="1"/>
  <c r="U782" i="1"/>
  <c r="V782" i="1" s="1"/>
  <c r="AK1872" i="1"/>
  <c r="AN1872" i="1"/>
  <c r="AO1872" i="1" s="1"/>
  <c r="AP1872" i="1" s="1"/>
  <c r="AQ1872" i="1" s="1"/>
  <c r="AD1917" i="1"/>
  <c r="T1524" i="1"/>
  <c r="U1397" i="1"/>
  <c r="V1397" i="1" s="1"/>
  <c r="T805" i="1"/>
  <c r="U1060" i="1"/>
  <c r="V1060" i="1" s="1"/>
  <c r="T1284" i="1"/>
  <c r="U635" i="1"/>
  <c r="V635" i="1" s="1"/>
  <c r="Y1892" i="1"/>
  <c r="Z1892" i="1" s="1"/>
  <c r="AA1892" i="1" s="1"/>
  <c r="T484" i="1"/>
  <c r="AD1866" i="1"/>
  <c r="AE253" i="1"/>
  <c r="AF253" i="1" s="1"/>
  <c r="AG253" i="1" s="1"/>
  <c r="AO253" i="1" s="1"/>
  <c r="AP253" i="1" s="1"/>
  <c r="AQ253" i="1" s="1"/>
  <c r="AK1974" i="1"/>
  <c r="AN1974" i="1"/>
  <c r="AO1974" i="1" s="1"/>
  <c r="AP1974" i="1" s="1"/>
  <c r="AQ1974" i="1" s="1"/>
  <c r="U792" i="1"/>
  <c r="V792" i="1" s="1"/>
  <c r="AD1994" i="1"/>
  <c r="T145" i="1"/>
  <c r="U430" i="1"/>
  <c r="V430" i="1" s="1"/>
  <c r="AG1856" i="1"/>
  <c r="AD1856" i="1"/>
  <c r="U1926" i="1"/>
  <c r="V1926" i="1" s="1"/>
  <c r="T419" i="1"/>
  <c r="U876" i="1"/>
  <c r="V876" i="1" s="1"/>
  <c r="T406" i="1"/>
  <c r="T1226" i="1"/>
  <c r="Y1748" i="1"/>
  <c r="Z1748" i="1" s="1"/>
  <c r="AA1748" i="1" s="1"/>
  <c r="AB1748" i="1" s="1"/>
  <c r="W9" i="1"/>
  <c r="X9" i="1" s="1"/>
  <c r="Y9" i="1" s="1"/>
  <c r="Z9" i="1" s="1"/>
  <c r="AA9" i="1" s="1"/>
  <c r="Y1910" i="1"/>
  <c r="Z1910" i="1" s="1"/>
  <c r="AA1910" i="1" s="1"/>
  <c r="T871" i="1"/>
  <c r="AK1976" i="1"/>
  <c r="U1704" i="1"/>
  <c r="V1704" i="1" s="1"/>
  <c r="AD1803" i="1"/>
  <c r="U1652" i="1"/>
  <c r="V1652" i="1" s="1"/>
  <c r="T562" i="1"/>
  <c r="T1370" i="1"/>
  <c r="T616" i="1"/>
  <c r="AT1698" i="1"/>
  <c r="AU1698" i="1" s="1"/>
  <c r="AV1698" i="1" s="1"/>
  <c r="AW1698" i="1" s="1"/>
  <c r="U1565" i="1"/>
  <c r="V1565" i="1" s="1"/>
  <c r="U1901" i="1"/>
  <c r="T1598" i="1"/>
  <c r="U1201" i="1"/>
  <c r="V1201" i="1" s="1"/>
  <c r="U314" i="1"/>
  <c r="V314" i="1" s="1"/>
  <c r="T1338" i="1"/>
  <c r="T652" i="1"/>
  <c r="AG1795" i="1"/>
  <c r="AD1795" i="1"/>
  <c r="AK1954" i="1"/>
  <c r="T1225" i="1"/>
  <c r="U1712" i="1"/>
  <c r="V1712" i="1" s="1"/>
  <c r="W712" i="1"/>
  <c r="X712" i="1" s="1"/>
  <c r="Y712" i="1" s="1"/>
  <c r="Z712" i="1" s="1"/>
  <c r="AA712" i="1" s="1"/>
  <c r="U1137" i="1"/>
  <c r="V1137" i="1" s="1"/>
  <c r="T1753" i="1"/>
  <c r="AT1563" i="1"/>
  <c r="AU1563" i="1" s="1"/>
  <c r="AV1563" i="1" s="1"/>
  <c r="AW1563" i="1" s="1"/>
  <c r="T1886" i="1"/>
  <c r="U2001" i="1"/>
  <c r="U2" i="1"/>
  <c r="V2" i="1" s="1"/>
  <c r="U1813" i="1"/>
  <c r="U1522" i="1"/>
  <c r="V1522" i="1" s="1"/>
  <c r="U1610" i="1"/>
  <c r="V1610" i="1" s="1"/>
  <c r="U1995" i="1"/>
  <c r="U1310" i="1"/>
  <c r="V1310" i="1" s="1"/>
  <c r="U44" i="1"/>
  <c r="V44" i="1" s="1"/>
  <c r="T1646" i="1"/>
  <c r="U793" i="1"/>
  <c r="V793" i="1" s="1"/>
  <c r="T1831" i="1"/>
  <c r="U570" i="1"/>
  <c r="V570" i="1" s="1"/>
  <c r="U1792" i="1"/>
  <c r="V1792" i="1" s="1"/>
  <c r="AD1918" i="1"/>
  <c r="AD1913" i="1"/>
  <c r="T1261" i="1"/>
  <c r="Y1939" i="1"/>
  <c r="Z1939" i="1" s="1"/>
  <c r="AA1939" i="1" s="1"/>
  <c r="AK1868" i="1"/>
  <c r="AN1970" i="1"/>
  <c r="AO1970" i="1" s="1"/>
  <c r="AP1970" i="1" s="1"/>
  <c r="AQ1970" i="1" s="1"/>
  <c r="AK1970" i="1"/>
  <c r="T1103" i="1"/>
  <c r="AD1980" i="1"/>
  <c r="U449" i="1"/>
  <c r="V449" i="1" s="1"/>
  <c r="U150" i="1"/>
  <c r="V150" i="1" s="1"/>
  <c r="T96" i="1"/>
  <c r="T1029" i="1"/>
  <c r="T1843" i="1"/>
  <c r="U1040" i="1"/>
  <c r="V1040" i="1" s="1"/>
  <c r="T1417" i="1"/>
  <c r="U1407" i="1"/>
  <c r="V1407" i="1" s="1"/>
  <c r="T1073" i="1"/>
  <c r="U494" i="1"/>
  <c r="V494" i="1" s="1"/>
  <c r="U390" i="1"/>
  <c r="V390" i="1" s="1"/>
  <c r="AD1888" i="1"/>
  <c r="AD1823" i="1"/>
  <c r="U769" i="1"/>
  <c r="V769" i="1" s="1"/>
  <c r="T321" i="1"/>
  <c r="AD1936" i="1"/>
  <c r="T51" i="1"/>
  <c r="T1858" i="1"/>
  <c r="U1915" i="1"/>
  <c r="U1924" i="1"/>
  <c r="V1924" i="1" s="1"/>
  <c r="U1539" i="1"/>
  <c r="V1539" i="1" s="1"/>
  <c r="AD1790" i="1"/>
  <c r="T1674" i="1"/>
  <c r="T917" i="1"/>
  <c r="U1434" i="1"/>
  <c r="V1434" i="1" s="1"/>
  <c r="T1891" i="1"/>
  <c r="U721" i="1"/>
  <c r="V721" i="1" s="1"/>
  <c r="U1361" i="1"/>
  <c r="V1361" i="1" s="1"/>
  <c r="W885" i="1"/>
  <c r="X885" i="1" s="1"/>
  <c r="Y885" i="1" s="1"/>
  <c r="Z885" i="1" s="1"/>
  <c r="AA885" i="1" s="1"/>
  <c r="AT1464" i="1"/>
  <c r="AU1464" i="1" s="1"/>
  <c r="AV1464" i="1" s="1"/>
  <c r="AW1464" i="1" s="1"/>
  <c r="U1989" i="1"/>
  <c r="U306" i="1"/>
  <c r="V306" i="1" s="1"/>
  <c r="U531" i="1"/>
  <c r="V531" i="1" s="1"/>
  <c r="W1435" i="1"/>
  <c r="X1435" i="1" s="1"/>
  <c r="Y1435" i="1" s="1"/>
  <c r="Z1435" i="1" s="1"/>
  <c r="AA1435" i="1" s="1"/>
  <c r="W1272" i="1"/>
  <c r="X1272" i="1" s="1"/>
  <c r="Y1272" i="1" s="1"/>
  <c r="Z1272" i="1" s="1"/>
  <c r="AA1272" i="1" s="1"/>
  <c r="AT1226" i="1"/>
  <c r="AU1226" i="1" s="1"/>
  <c r="AV1226" i="1" s="1"/>
  <c r="AW1226" i="1" s="1"/>
  <c r="U129" i="1"/>
  <c r="V129" i="1" s="1"/>
  <c r="AT1684" i="1"/>
  <c r="AU1684" i="1" s="1"/>
  <c r="AV1684" i="1" s="1"/>
  <c r="AW1684" i="1" s="1"/>
  <c r="U859" i="1"/>
  <c r="V859" i="1" s="1"/>
  <c r="W1411" i="1"/>
  <c r="X1411" i="1" s="1"/>
  <c r="Y1411" i="1" s="1"/>
  <c r="Z1411" i="1" s="1"/>
  <c r="AA1411" i="1" s="1"/>
  <c r="AT1004" i="1"/>
  <c r="AU1004" i="1" s="1"/>
  <c r="AV1004" i="1" s="1"/>
  <c r="AW1004" i="1" s="1"/>
  <c r="U514" i="1"/>
  <c r="V514" i="1" s="1"/>
  <c r="T1676" i="1"/>
  <c r="AD1907" i="1"/>
  <c r="AY1474" i="1"/>
  <c r="AZ1474" i="1" s="1"/>
  <c r="BA1474" i="1" s="1"/>
  <c r="BB1474" i="1" s="1"/>
  <c r="AX636" i="1"/>
  <c r="AY636" i="1" s="1"/>
  <c r="AZ636" i="1" s="1"/>
  <c r="BA636" i="1" s="1"/>
  <c r="BB636" i="1" s="1"/>
  <c r="BC636" i="1" s="1"/>
  <c r="BD636" i="1" s="1"/>
  <c r="AH636" i="1"/>
  <c r="AI636" i="1" s="1"/>
  <c r="AJ636" i="1" s="1"/>
  <c r="AH1499" i="1" l="1"/>
  <c r="AI1499" i="1" s="1"/>
  <c r="AJ1499" i="1" s="1"/>
  <c r="AK1499" i="1" s="1"/>
  <c r="AR1872" i="1"/>
  <c r="AR1915" i="1"/>
  <c r="AX1327" i="1"/>
  <c r="AY1327" i="1" s="1"/>
  <c r="AZ1327" i="1" s="1"/>
  <c r="BA1327" i="1" s="1"/>
  <c r="BB1327" i="1" s="1"/>
  <c r="BC1327" i="1" s="1"/>
  <c r="BD1327" i="1" s="1"/>
  <c r="BE1327" i="1" s="1"/>
  <c r="BF1327" i="1" s="1"/>
  <c r="BC1440" i="1"/>
  <c r="BD1440" i="1" s="1"/>
  <c r="BE1440" i="1" s="1"/>
  <c r="BF1440" i="1" s="1"/>
  <c r="AX1226" i="1"/>
  <c r="AY1226" i="1" s="1"/>
  <c r="AZ1226" i="1" s="1"/>
  <c r="BA1226" i="1" s="1"/>
  <c r="BB1226" i="1" s="1"/>
  <c r="BC1226" i="1" s="1"/>
  <c r="BD1226" i="1" s="1"/>
  <c r="BE1226" i="1" s="1"/>
  <c r="BF1226" i="1" s="1"/>
  <c r="AX1618" i="1"/>
  <c r="AY1618" i="1" s="1"/>
  <c r="AZ1618" i="1" s="1"/>
  <c r="BA1618" i="1" s="1"/>
  <c r="BB1618" i="1" s="1"/>
  <c r="BC1618" i="1" s="1"/>
  <c r="BD1618" i="1" s="1"/>
  <c r="BE1618" i="1" s="1"/>
  <c r="BF1618" i="1" s="1"/>
  <c r="AR1888" i="1"/>
  <c r="AR1999" i="1"/>
  <c r="AR1947" i="1"/>
  <c r="AX1638" i="1"/>
  <c r="AY1638" i="1" s="1"/>
  <c r="AZ1638" i="1" s="1"/>
  <c r="BA1638" i="1" s="1"/>
  <c r="BB1638" i="1" s="1"/>
  <c r="BC1638" i="1" s="1"/>
  <c r="BD1638" i="1" s="1"/>
  <c r="BE1638" i="1" s="1"/>
  <c r="BF1638" i="1" s="1"/>
  <c r="AR1940" i="1"/>
  <c r="AR1920" i="1"/>
  <c r="AR1909" i="1"/>
  <c r="AX1224" i="1"/>
  <c r="AY1224" i="1" s="1"/>
  <c r="AZ1224" i="1" s="1"/>
  <c r="BA1224" i="1" s="1"/>
  <c r="BB1224" i="1" s="1"/>
  <c r="BC1224" i="1" s="1"/>
  <c r="BD1224" i="1" s="1"/>
  <c r="BE1224" i="1" s="1"/>
  <c r="BF1224" i="1" s="1"/>
  <c r="AR1912" i="1"/>
  <c r="BC1307" i="1"/>
  <c r="BD1307" i="1" s="1"/>
  <c r="AX1124" i="1"/>
  <c r="AY1124" i="1" s="1"/>
  <c r="AZ1124" i="1" s="1"/>
  <c r="BA1124" i="1" s="1"/>
  <c r="BB1124" i="1" s="1"/>
  <c r="BC1124" i="1" s="1"/>
  <c r="BD1124" i="1" s="1"/>
  <c r="BE1124" i="1" s="1"/>
  <c r="BF1124" i="1" s="1"/>
  <c r="BC1328" i="1"/>
  <c r="BD1328" i="1" s="1"/>
  <c r="BE1328" i="1" s="1"/>
  <c r="BF1328" i="1" s="1"/>
  <c r="AX742" i="1"/>
  <c r="AY742" i="1" s="1"/>
  <c r="AZ742" i="1" s="1"/>
  <c r="BA742" i="1" s="1"/>
  <c r="BB742" i="1" s="1"/>
  <c r="BC742" i="1" s="1"/>
  <c r="BD742" i="1" s="1"/>
  <c r="BE742" i="1" s="1"/>
  <c r="BF742" i="1" s="1"/>
  <c r="AR1898" i="1"/>
  <c r="AX1297" i="1"/>
  <c r="AY1297" i="1" s="1"/>
  <c r="AZ1297" i="1" s="1"/>
  <c r="BA1297" i="1" s="1"/>
  <c r="BB1297" i="1" s="1"/>
  <c r="BC1297" i="1" s="1"/>
  <c r="BD1297" i="1" s="1"/>
  <c r="BE1297" i="1" s="1"/>
  <c r="BF1297" i="1" s="1"/>
  <c r="AR1889" i="1"/>
  <c r="BC1120" i="1"/>
  <c r="BD1120" i="1" s="1"/>
  <c r="AR1956" i="1"/>
  <c r="AX1176" i="1"/>
  <c r="AY1176" i="1" s="1"/>
  <c r="AZ1176" i="1" s="1"/>
  <c r="BA1176" i="1" s="1"/>
  <c r="BB1176" i="1" s="1"/>
  <c r="BC1176" i="1" s="1"/>
  <c r="BD1176" i="1" s="1"/>
  <c r="BE1176" i="1" s="1"/>
  <c r="BF1176" i="1" s="1"/>
  <c r="BC1106" i="1"/>
  <c r="BD1106" i="1" s="1"/>
  <c r="BE1106" i="1" s="1"/>
  <c r="BF1106" i="1" s="1"/>
  <c r="AR1792" i="1"/>
  <c r="AR1977" i="1"/>
  <c r="AX1255" i="1"/>
  <c r="AY1255" i="1" s="1"/>
  <c r="AZ1255" i="1" s="1"/>
  <c r="BA1255" i="1" s="1"/>
  <c r="BB1255" i="1" s="1"/>
  <c r="BC1255" i="1" s="1"/>
  <c r="BD1255" i="1" s="1"/>
  <c r="BE1255" i="1" s="1"/>
  <c r="BF1255" i="1" s="1"/>
  <c r="AR1905" i="1"/>
  <c r="AR1847" i="1"/>
  <c r="AX1428" i="1"/>
  <c r="AY1428" i="1" s="1"/>
  <c r="AZ1428" i="1" s="1"/>
  <c r="BA1428" i="1" s="1"/>
  <c r="BB1428" i="1" s="1"/>
  <c r="BC1428" i="1" s="1"/>
  <c r="BD1428" i="1" s="1"/>
  <c r="BE1428" i="1" s="1"/>
  <c r="BF1428" i="1" s="1"/>
  <c r="AR1734" i="1"/>
  <c r="AX1404" i="1"/>
  <c r="AY1404" i="1" s="1"/>
  <c r="AZ1404" i="1" s="1"/>
  <c r="BA1404" i="1" s="1"/>
  <c r="BB1404" i="1" s="1"/>
  <c r="BC1404" i="1" s="1"/>
  <c r="BD1404" i="1" s="1"/>
  <c r="BE1404" i="1" s="1"/>
  <c r="BF1404" i="1" s="1"/>
  <c r="AR1931" i="1"/>
  <c r="AX1254" i="1"/>
  <c r="AY1254" i="1" s="1"/>
  <c r="AZ1254" i="1" s="1"/>
  <c r="BA1254" i="1" s="1"/>
  <c r="BB1254" i="1" s="1"/>
  <c r="BC1254" i="1" s="1"/>
  <c r="BD1254" i="1" s="1"/>
  <c r="BE1254" i="1" s="1"/>
  <c r="BF1254" i="1" s="1"/>
  <c r="AX1413" i="1"/>
  <c r="AY1413" i="1" s="1"/>
  <c r="AZ1413" i="1" s="1"/>
  <c r="BA1413" i="1" s="1"/>
  <c r="BB1413" i="1" s="1"/>
  <c r="BC1413" i="1" s="1"/>
  <c r="BD1413" i="1" s="1"/>
  <c r="BE1413" i="1" s="1"/>
  <c r="BF1413" i="1" s="1"/>
  <c r="AR1942" i="1"/>
  <c r="AX1037" i="1"/>
  <c r="AY1037" i="1" s="1"/>
  <c r="AZ1037" i="1" s="1"/>
  <c r="BA1037" i="1" s="1"/>
  <c r="BB1037" i="1" s="1"/>
  <c r="BC1037" i="1" s="1"/>
  <c r="BD1037" i="1" s="1"/>
  <c r="BE1037" i="1" s="1"/>
  <c r="BF1037" i="1" s="1"/>
  <c r="AR1941" i="1"/>
  <c r="AX1426" i="1"/>
  <c r="AY1426" i="1" s="1"/>
  <c r="AZ1426" i="1" s="1"/>
  <c r="BA1426" i="1" s="1"/>
  <c r="BB1426" i="1" s="1"/>
  <c r="BC1426" i="1" s="1"/>
  <c r="BD1426" i="1" s="1"/>
  <c r="BE1426" i="1" s="1"/>
  <c r="BF1426" i="1" s="1"/>
  <c r="AR1960" i="1"/>
  <c r="BC756" i="1"/>
  <c r="BD756" i="1" s="1"/>
  <c r="BE756" i="1" s="1"/>
  <c r="BF756" i="1" s="1"/>
  <c r="AR1951" i="1"/>
  <c r="AR1932" i="1"/>
  <c r="AR1900" i="1"/>
  <c r="AX848" i="1"/>
  <c r="AY848" i="1" s="1"/>
  <c r="AZ848" i="1" s="1"/>
  <c r="BA848" i="1" s="1"/>
  <c r="BB848" i="1" s="1"/>
  <c r="BC848" i="1" s="1"/>
  <c r="BD848" i="1" s="1"/>
  <c r="BE848" i="1" s="1"/>
  <c r="BF848" i="1" s="1"/>
  <c r="AX1117" i="1"/>
  <c r="AY1117" i="1" s="1"/>
  <c r="AZ1117" i="1" s="1"/>
  <c r="BA1117" i="1" s="1"/>
  <c r="BB1117" i="1" s="1"/>
  <c r="BC1117" i="1" s="1"/>
  <c r="BD1117" i="1" s="1"/>
  <c r="BE1117" i="1" s="1"/>
  <c r="BF1117" i="1" s="1"/>
  <c r="AR1907" i="1"/>
  <c r="AR1980" i="1"/>
  <c r="BC1687" i="1"/>
  <c r="BD1687" i="1" s="1"/>
  <c r="BE1687" i="1" s="1"/>
  <c r="BF1687" i="1" s="1"/>
  <c r="AR1974" i="1"/>
  <c r="BC891" i="1"/>
  <c r="BD891" i="1" s="1"/>
  <c r="AR1994" i="1"/>
  <c r="AR1878" i="1"/>
  <c r="AR1883" i="1"/>
  <c r="BC1668" i="1"/>
  <c r="BD1668" i="1" s="1"/>
  <c r="BC1356" i="1"/>
  <c r="BD1356" i="1" s="1"/>
  <c r="BE1356" i="1" s="1"/>
  <c r="BF1356" i="1" s="1"/>
  <c r="AX1689" i="1"/>
  <c r="AY1689" i="1" s="1"/>
  <c r="AZ1689" i="1" s="1"/>
  <c r="BA1689" i="1" s="1"/>
  <c r="BB1689" i="1" s="1"/>
  <c r="BC1689" i="1" s="1"/>
  <c r="BD1689" i="1" s="1"/>
  <c r="BE1689" i="1" s="1"/>
  <c r="BF1689" i="1" s="1"/>
  <c r="AX795" i="1"/>
  <c r="AY795" i="1" s="1"/>
  <c r="AZ795" i="1" s="1"/>
  <c r="BA795" i="1" s="1"/>
  <c r="BB795" i="1" s="1"/>
  <c r="BC795" i="1" s="1"/>
  <c r="BD795" i="1" s="1"/>
  <c r="BE795" i="1" s="1"/>
  <c r="BF795" i="1" s="1"/>
  <c r="AX1321" i="1"/>
  <c r="AY1321" i="1" s="1"/>
  <c r="AZ1321" i="1" s="1"/>
  <c r="BA1321" i="1" s="1"/>
  <c r="BB1321" i="1" s="1"/>
  <c r="BC1321" i="1" s="1"/>
  <c r="BD1321" i="1" s="1"/>
  <c r="BE1321" i="1" s="1"/>
  <c r="BF1321" i="1" s="1"/>
  <c r="AX1650" i="1"/>
  <c r="AY1650" i="1" s="1"/>
  <c r="AZ1650" i="1" s="1"/>
  <c r="BA1650" i="1" s="1"/>
  <c r="BB1650" i="1" s="1"/>
  <c r="BC1650" i="1" s="1"/>
  <c r="BD1650" i="1" s="1"/>
  <c r="BE1650" i="1" s="1"/>
  <c r="BF1650" i="1" s="1"/>
  <c r="BC904" i="1"/>
  <c r="BD904" i="1" s="1"/>
  <c r="AR1982" i="1"/>
  <c r="AR1972" i="1"/>
  <c r="BC646" i="1"/>
  <c r="BD646" i="1" s="1"/>
  <c r="AX652" i="1"/>
  <c r="AY652" i="1" s="1"/>
  <c r="AZ652" i="1" s="1"/>
  <c r="BA652" i="1" s="1"/>
  <c r="BB652" i="1" s="1"/>
  <c r="BC652" i="1" s="1"/>
  <c r="BD652" i="1" s="1"/>
  <c r="BE652" i="1" s="1"/>
  <c r="BF652" i="1" s="1"/>
  <c r="AR1908" i="1"/>
  <c r="AR1988" i="1"/>
  <c r="AR1921" i="1"/>
  <c r="AX907" i="1"/>
  <c r="AY907" i="1" s="1"/>
  <c r="AZ907" i="1" s="1"/>
  <c r="BA907" i="1" s="1"/>
  <c r="BB907" i="1" s="1"/>
  <c r="BC907" i="1" s="1"/>
  <c r="BD907" i="1" s="1"/>
  <c r="BE907" i="1" s="1"/>
  <c r="BF907" i="1" s="1"/>
  <c r="AR1884" i="1"/>
  <c r="AX1424" i="1"/>
  <c r="AY1424" i="1" s="1"/>
  <c r="AZ1424" i="1" s="1"/>
  <c r="BA1424" i="1" s="1"/>
  <c r="BB1424" i="1" s="1"/>
  <c r="BC1424" i="1" s="1"/>
  <c r="BD1424" i="1" s="1"/>
  <c r="BE1424" i="1" s="1"/>
  <c r="BF1424" i="1" s="1"/>
  <c r="AR1961" i="1"/>
  <c r="BC1562" i="1"/>
  <c r="BD1562" i="1" s="1"/>
  <c r="BC1474" i="1"/>
  <c r="BD1474" i="1" s="1"/>
  <c r="AR1970" i="1"/>
  <c r="AR1958" i="1"/>
  <c r="AX844" i="1"/>
  <c r="AY844" i="1" s="1"/>
  <c r="AZ844" i="1" s="1"/>
  <c r="BA844" i="1" s="1"/>
  <c r="BB844" i="1" s="1"/>
  <c r="BC844" i="1" s="1"/>
  <c r="BD844" i="1" s="1"/>
  <c r="BE844" i="1" s="1"/>
  <c r="BF844" i="1" s="1"/>
  <c r="AX1004" i="1"/>
  <c r="AY1004" i="1" s="1"/>
  <c r="AZ1004" i="1" s="1"/>
  <c r="BA1004" i="1" s="1"/>
  <c r="BB1004" i="1" s="1"/>
  <c r="BC1004" i="1" s="1"/>
  <c r="BD1004" i="1" s="1"/>
  <c r="BE1004" i="1" s="1"/>
  <c r="BF1004" i="1" s="1"/>
  <c r="AX925" i="1"/>
  <c r="AY925" i="1" s="1"/>
  <c r="AZ925" i="1" s="1"/>
  <c r="BA925" i="1" s="1"/>
  <c r="BB925" i="1" s="1"/>
  <c r="BC925" i="1" s="1"/>
  <c r="BD925" i="1" s="1"/>
  <c r="BE925" i="1" s="1"/>
  <c r="BF925" i="1" s="1"/>
  <c r="AX1205" i="1"/>
  <c r="AY1205" i="1" s="1"/>
  <c r="AZ1205" i="1" s="1"/>
  <c r="BA1205" i="1" s="1"/>
  <c r="BB1205" i="1" s="1"/>
  <c r="BC1205" i="1" s="1"/>
  <c r="BD1205" i="1" s="1"/>
  <c r="BE1205" i="1" s="1"/>
  <c r="BF1205" i="1" s="1"/>
  <c r="AR1984" i="1"/>
  <c r="BC906" i="1"/>
  <c r="BD906" i="1" s="1"/>
  <c r="AR1934" i="1"/>
  <c r="AX895" i="1"/>
  <c r="AY895" i="1" s="1"/>
  <c r="AZ895" i="1" s="1"/>
  <c r="BA895" i="1" s="1"/>
  <c r="BB895" i="1" s="1"/>
  <c r="BC895" i="1" s="1"/>
  <c r="BD895" i="1" s="1"/>
  <c r="BE895" i="1" s="1"/>
  <c r="BF895" i="1" s="1"/>
  <c r="AX1064" i="1"/>
  <c r="AY1064" i="1" s="1"/>
  <c r="AZ1064" i="1" s="1"/>
  <c r="BA1064" i="1" s="1"/>
  <c r="BB1064" i="1" s="1"/>
  <c r="BC1064" i="1" s="1"/>
  <c r="BD1064" i="1" s="1"/>
  <c r="BE1064" i="1" s="1"/>
  <c r="BF1064" i="1" s="1"/>
  <c r="AX1613" i="1"/>
  <c r="AY1613" i="1" s="1"/>
  <c r="AZ1613" i="1" s="1"/>
  <c r="BA1613" i="1" s="1"/>
  <c r="BB1613" i="1" s="1"/>
  <c r="BC1613" i="1" s="1"/>
  <c r="BD1613" i="1" s="1"/>
  <c r="BE1613" i="1" s="1"/>
  <c r="BF1613" i="1" s="1"/>
  <c r="AR1864" i="1"/>
  <c r="BC1392" i="1"/>
  <c r="BD1392" i="1" s="1"/>
  <c r="BE1392" i="1" s="1"/>
  <c r="BF1392" i="1" s="1"/>
  <c r="AR1903" i="1"/>
  <c r="AX1251" i="1"/>
  <c r="AY1251" i="1" s="1"/>
  <c r="AZ1251" i="1" s="1"/>
  <c r="BA1251" i="1" s="1"/>
  <c r="BB1251" i="1" s="1"/>
  <c r="BC1251" i="1" s="1"/>
  <c r="BD1251" i="1" s="1"/>
  <c r="BE1251" i="1" s="1"/>
  <c r="BF1251" i="1" s="1"/>
  <c r="AX884" i="1"/>
  <c r="AY884" i="1" s="1"/>
  <c r="AZ884" i="1" s="1"/>
  <c r="BA884" i="1" s="1"/>
  <c r="BB884" i="1" s="1"/>
  <c r="BC884" i="1" s="1"/>
  <c r="BD884" i="1" s="1"/>
  <c r="BE884" i="1" s="1"/>
  <c r="BF884" i="1" s="1"/>
  <c r="AR1899" i="1"/>
  <c r="AR1937" i="1"/>
  <c r="BC674" i="1"/>
  <c r="BD674" i="1" s="1"/>
  <c r="AR1996" i="1"/>
  <c r="AR1933" i="1"/>
  <c r="BC858" i="1"/>
  <c r="BD858" i="1" s="1"/>
  <c r="AR1949" i="1"/>
  <c r="AR1879" i="1"/>
  <c r="BC969" i="1"/>
  <c r="BD969" i="1" s="1"/>
  <c r="AR1946" i="1"/>
  <c r="AR1919" i="1"/>
  <c r="AX1306" i="1"/>
  <c r="AY1306" i="1" s="1"/>
  <c r="AZ1306" i="1" s="1"/>
  <c r="BA1306" i="1" s="1"/>
  <c r="BB1306" i="1" s="1"/>
  <c r="BC1306" i="1" s="1"/>
  <c r="BD1306" i="1" s="1"/>
  <c r="BE1306" i="1" s="1"/>
  <c r="BF1306" i="1" s="1"/>
  <c r="AX1500" i="1"/>
  <c r="AY1500" i="1" s="1"/>
  <c r="AZ1500" i="1" s="1"/>
  <c r="BA1500" i="1" s="1"/>
  <c r="BB1500" i="1" s="1"/>
  <c r="BC1500" i="1" s="1"/>
  <c r="BD1500" i="1" s="1"/>
  <c r="BE1500" i="1" s="1"/>
  <c r="BF1500" i="1" s="1"/>
  <c r="BC1301" i="1"/>
  <c r="BD1301" i="1" s="1"/>
  <c r="BC1680" i="1"/>
  <c r="BD1680" i="1" s="1"/>
  <c r="AR1895" i="1"/>
  <c r="AX971" i="1"/>
  <c r="AY971" i="1" s="1"/>
  <c r="AZ971" i="1" s="1"/>
  <c r="BA971" i="1" s="1"/>
  <c r="BB971" i="1" s="1"/>
  <c r="BC971" i="1" s="1"/>
  <c r="BD971" i="1" s="1"/>
  <c r="BE971" i="1" s="1"/>
  <c r="BF971" i="1" s="1"/>
  <c r="AX1095" i="1"/>
  <c r="AY1095" i="1" s="1"/>
  <c r="AZ1095" i="1" s="1"/>
  <c r="BA1095" i="1" s="1"/>
  <c r="BB1095" i="1" s="1"/>
  <c r="BC1095" i="1" s="1"/>
  <c r="BD1095" i="1" s="1"/>
  <c r="BE1095" i="1" s="1"/>
  <c r="BF1095" i="1" s="1"/>
  <c r="BC1427" i="1"/>
  <c r="BD1427" i="1" s="1"/>
  <c r="AR1774" i="1"/>
  <c r="AR1930" i="1"/>
  <c r="AX1163" i="1"/>
  <c r="AY1163" i="1" s="1"/>
  <c r="AZ1163" i="1" s="1"/>
  <c r="BA1163" i="1" s="1"/>
  <c r="BB1163" i="1" s="1"/>
  <c r="BC1163" i="1" s="1"/>
  <c r="BD1163" i="1" s="1"/>
  <c r="BE1163" i="1" s="1"/>
  <c r="BF1163" i="1" s="1"/>
  <c r="AR1944" i="1"/>
  <c r="AX1396" i="1"/>
  <c r="AY1396" i="1" s="1"/>
  <c r="AZ1396" i="1" s="1"/>
  <c r="BA1396" i="1" s="1"/>
  <c r="BB1396" i="1" s="1"/>
  <c r="BC1396" i="1" s="1"/>
  <c r="BD1396" i="1" s="1"/>
  <c r="BE1396" i="1" s="1"/>
  <c r="BF1396" i="1" s="1"/>
  <c r="BC1458" i="1"/>
  <c r="BD1458" i="1" s="1"/>
  <c r="AR1928" i="1"/>
  <c r="AR1871" i="1"/>
  <c r="AR1911" i="1"/>
  <c r="AX1083" i="1"/>
  <c r="AY1083" i="1" s="1"/>
  <c r="AZ1083" i="1" s="1"/>
  <c r="BA1083" i="1" s="1"/>
  <c r="BB1083" i="1" s="1"/>
  <c r="BC1083" i="1" s="1"/>
  <c r="BD1083" i="1" s="1"/>
  <c r="BE1083" i="1" s="1"/>
  <c r="BF1083" i="1" s="1"/>
  <c r="BC889" i="1"/>
  <c r="BD889" i="1" s="1"/>
  <c r="BE889" i="1" s="1"/>
  <c r="BF889" i="1" s="1"/>
  <c r="AX1644" i="1"/>
  <c r="AY1644" i="1" s="1"/>
  <c r="AZ1644" i="1" s="1"/>
  <c r="BA1644" i="1" s="1"/>
  <c r="BB1644" i="1" s="1"/>
  <c r="BC1644" i="1" s="1"/>
  <c r="BD1644" i="1" s="1"/>
  <c r="BE1644" i="1" s="1"/>
  <c r="BF1644" i="1" s="1"/>
  <c r="AR1886" i="1"/>
  <c r="BC1171" i="1"/>
  <c r="BD1171" i="1" s="1"/>
  <c r="BE1171" i="1" s="1"/>
  <c r="BF1171" i="1" s="1"/>
  <c r="AR1902" i="1"/>
  <c r="AR1964" i="1"/>
  <c r="AR1992" i="1"/>
  <c r="AX834" i="1"/>
  <c r="AY834" i="1" s="1"/>
  <c r="AZ834" i="1" s="1"/>
  <c r="BA834" i="1" s="1"/>
  <c r="BB834" i="1" s="1"/>
  <c r="BC834" i="1" s="1"/>
  <c r="BD834" i="1" s="1"/>
  <c r="BE834" i="1" s="1"/>
  <c r="BF834" i="1" s="1"/>
  <c r="AX846" i="1"/>
  <c r="AY846" i="1" s="1"/>
  <c r="AZ846" i="1" s="1"/>
  <c r="BA846" i="1" s="1"/>
  <c r="BB846" i="1" s="1"/>
  <c r="BC846" i="1" s="1"/>
  <c r="BD846" i="1" s="1"/>
  <c r="BE846" i="1" s="1"/>
  <c r="BF846" i="1" s="1"/>
  <c r="BC959" i="1"/>
  <c r="BD959" i="1" s="1"/>
  <c r="BE959" i="1" s="1"/>
  <c r="BF959" i="1" s="1"/>
  <c r="AR1963" i="1"/>
  <c r="AR1981" i="1"/>
  <c r="AR1800" i="1"/>
  <c r="BC1663" i="1"/>
  <c r="BD1663" i="1" s="1"/>
  <c r="AX1573" i="1"/>
  <c r="AY1573" i="1" s="1"/>
  <c r="AZ1573" i="1" s="1"/>
  <c r="BA1573" i="1" s="1"/>
  <c r="BB1573" i="1" s="1"/>
  <c r="BC1573" i="1" s="1"/>
  <c r="BD1573" i="1" s="1"/>
  <c r="BE1573" i="1" s="1"/>
  <c r="BF1573" i="1" s="1"/>
  <c r="AR1716" i="1"/>
  <c r="BC1443" i="1"/>
  <c r="BD1443" i="1" s="1"/>
  <c r="AX1362" i="1"/>
  <c r="AY1362" i="1" s="1"/>
  <c r="AZ1362" i="1" s="1"/>
  <c r="BA1362" i="1" s="1"/>
  <c r="BB1362" i="1" s="1"/>
  <c r="BC1362" i="1" s="1"/>
  <c r="BD1362" i="1" s="1"/>
  <c r="BE1362" i="1" s="1"/>
  <c r="BF1362" i="1" s="1"/>
  <c r="AX1623" i="1"/>
  <c r="AY1623" i="1" s="1"/>
  <c r="AZ1623" i="1" s="1"/>
  <c r="BA1623" i="1" s="1"/>
  <c r="BB1623" i="1" s="1"/>
  <c r="BC1623" i="1" s="1"/>
  <c r="BD1623" i="1" s="1"/>
  <c r="BE1623" i="1" s="1"/>
  <c r="BF1623" i="1" s="1"/>
  <c r="AX1684" i="1"/>
  <c r="AY1684" i="1" s="1"/>
  <c r="AZ1684" i="1" s="1"/>
  <c r="BA1684" i="1" s="1"/>
  <c r="BB1684" i="1" s="1"/>
  <c r="BC1684" i="1" s="1"/>
  <c r="BD1684" i="1" s="1"/>
  <c r="BE1684" i="1" s="1"/>
  <c r="BF1684" i="1" s="1"/>
  <c r="AR1926" i="1"/>
  <c r="BC1243" i="1"/>
  <c r="BD1243" i="1" s="1"/>
  <c r="BE1243" i="1" s="1"/>
  <c r="BF1243" i="1" s="1"/>
  <c r="BC1221" i="1"/>
  <c r="BD1221" i="1" s="1"/>
  <c r="BE1221" i="1" s="1"/>
  <c r="BF1221" i="1" s="1"/>
  <c r="AR1995" i="1"/>
  <c r="AX1089" i="1"/>
  <c r="AY1089" i="1" s="1"/>
  <c r="AZ1089" i="1" s="1"/>
  <c r="BA1089" i="1" s="1"/>
  <c r="BB1089" i="1" s="1"/>
  <c r="BC1089" i="1" s="1"/>
  <c r="BD1089" i="1" s="1"/>
  <c r="BE1089" i="1" s="1"/>
  <c r="BF1089" i="1" s="1"/>
  <c r="AR1939" i="1"/>
  <c r="AR1968" i="1"/>
  <c r="AR1851" i="1"/>
  <c r="AR1983" i="1"/>
  <c r="AR1978" i="1"/>
  <c r="AR1877" i="1"/>
  <c r="AX1246" i="1"/>
  <c r="AY1246" i="1" s="1"/>
  <c r="AZ1246" i="1" s="1"/>
  <c r="BA1246" i="1" s="1"/>
  <c r="BB1246" i="1" s="1"/>
  <c r="BC1246" i="1" s="1"/>
  <c r="BD1246" i="1" s="1"/>
  <c r="BE1246" i="1" s="1"/>
  <c r="BF1246" i="1" s="1"/>
  <c r="AX782" i="1"/>
  <c r="AY782" i="1" s="1"/>
  <c r="AZ782" i="1" s="1"/>
  <c r="BA782" i="1" s="1"/>
  <c r="BB782" i="1" s="1"/>
  <c r="BC782" i="1" s="1"/>
  <c r="BD782" i="1" s="1"/>
  <c r="BE782" i="1" s="1"/>
  <c r="BF782" i="1" s="1"/>
  <c r="AX1612" i="1"/>
  <c r="AY1612" i="1" s="1"/>
  <c r="AZ1612" i="1" s="1"/>
  <c r="BA1612" i="1" s="1"/>
  <c r="BB1612" i="1" s="1"/>
  <c r="BC1612" i="1" s="1"/>
  <c r="BD1612" i="1" s="1"/>
  <c r="BE1612" i="1" s="1"/>
  <c r="BF1612" i="1" s="1"/>
  <c r="AX1336" i="1"/>
  <c r="AY1336" i="1" s="1"/>
  <c r="AZ1336" i="1" s="1"/>
  <c r="BA1336" i="1" s="1"/>
  <c r="BB1336" i="1" s="1"/>
  <c r="BC1336" i="1" s="1"/>
  <c r="BD1336" i="1" s="1"/>
  <c r="BE1336" i="1" s="1"/>
  <c r="BF1336" i="1" s="1"/>
  <c r="AR1906" i="1"/>
  <c r="AR1874" i="1"/>
  <c r="AB167" i="1"/>
  <c r="AC167" i="1" s="1"/>
  <c r="AD167" i="1" s="1"/>
  <c r="AE167" i="1" s="1"/>
  <c r="AF167" i="1" s="1"/>
  <c r="AG167" i="1" s="1"/>
  <c r="AH167" i="1" s="1"/>
  <c r="W1767" i="1"/>
  <c r="W1961" i="1"/>
  <c r="W1740" i="1"/>
  <c r="W1761" i="1"/>
  <c r="V1895" i="1"/>
  <c r="W1895" i="1" s="1"/>
  <c r="V1751" i="1"/>
  <c r="W1751" i="1" s="1"/>
  <c r="W1937" i="1"/>
  <c r="W1870" i="1"/>
  <c r="W1812" i="1"/>
  <c r="V1832" i="1"/>
  <c r="W1832" i="1" s="1"/>
  <c r="V1915" i="1"/>
  <c r="W1915" i="1" s="1"/>
  <c r="V1851" i="1"/>
  <c r="W1851" i="1" s="1"/>
  <c r="W1814" i="1"/>
  <c r="W1897" i="1"/>
  <c r="W1862" i="1"/>
  <c r="V1913" i="1"/>
  <c r="W1913" i="1" s="1"/>
  <c r="V1782" i="1"/>
  <c r="W1782" i="1" s="1"/>
  <c r="W1971" i="1"/>
  <c r="W1992" i="1"/>
  <c r="W1967" i="1"/>
  <c r="W1899" i="1"/>
  <c r="W1880" i="1"/>
  <c r="V1885" i="1"/>
  <c r="W1885" i="1" s="1"/>
  <c r="V1963" i="1"/>
  <c r="W1963" i="1" s="1"/>
  <c r="V1757" i="1"/>
  <c r="W1757" i="1" s="1"/>
  <c r="V1833" i="1"/>
  <c r="W1833" i="1" s="1"/>
  <c r="W1970" i="1"/>
  <c r="W1792" i="1"/>
  <c r="W1884" i="1"/>
  <c r="W1804" i="1"/>
  <c r="V1989" i="1"/>
  <c r="W1989" i="1" s="1"/>
  <c r="V1922" i="1"/>
  <c r="W1922" i="1" s="1"/>
  <c r="V1887" i="1"/>
  <c r="W1887" i="1" s="1"/>
  <c r="V1838" i="1"/>
  <c r="W1838" i="1" s="1"/>
  <c r="V1783" i="1"/>
  <c r="W1783" i="1" s="1"/>
  <c r="V1957" i="1"/>
  <c r="W1957" i="1" s="1"/>
  <c r="V1876" i="1"/>
  <c r="W1876" i="1" s="1"/>
  <c r="V1728" i="1"/>
  <c r="W1728" i="1" s="1"/>
  <c r="W1845" i="1"/>
  <c r="W1976" i="1"/>
  <c r="V1730" i="1"/>
  <c r="W1730" i="1" s="1"/>
  <c r="V1829" i="1"/>
  <c r="W1829" i="1" s="1"/>
  <c r="V1754" i="1"/>
  <c r="W1754" i="1" s="1"/>
  <c r="V1774" i="1"/>
  <c r="W1774" i="1" s="1"/>
  <c r="W1743" i="1"/>
  <c r="W1853" i="1"/>
  <c r="W1777" i="1"/>
  <c r="W1882" i="1"/>
  <c r="W1756" i="1"/>
  <c r="V1825" i="1"/>
  <c r="W1825" i="1" s="1"/>
  <c r="V1778" i="1"/>
  <c r="W1778" i="1" s="1"/>
  <c r="V1735" i="1"/>
  <c r="W1735" i="1" s="1"/>
  <c r="V1995" i="1"/>
  <c r="W1995" i="1" s="1"/>
  <c r="V1795" i="1"/>
  <c r="W1795" i="1" s="1"/>
  <c r="W1785" i="1"/>
  <c r="W1822" i="1"/>
  <c r="W1800" i="1"/>
  <c r="W1942" i="1"/>
  <c r="V1947" i="1"/>
  <c r="W1947" i="1" s="1"/>
  <c r="V1861" i="1"/>
  <c r="W1861" i="1" s="1"/>
  <c r="V1875" i="1"/>
  <c r="W1875" i="1" s="1"/>
  <c r="V2001" i="1"/>
  <c r="W2001" i="1" s="1"/>
  <c r="V1813" i="1"/>
  <c r="W1813" i="1" s="1"/>
  <c r="V1718" i="1"/>
  <c r="W1718" i="1" s="1"/>
  <c r="W1924" i="1"/>
  <c r="W1981" i="1"/>
  <c r="W1764" i="1"/>
  <c r="W1855" i="1"/>
  <c r="W1955" i="1"/>
  <c r="V1789" i="1"/>
  <c r="W1789" i="1" s="1"/>
  <c r="V1786" i="1"/>
  <c r="W1786" i="1" s="1"/>
  <c r="V1934" i="1"/>
  <c r="W1934" i="1" s="1"/>
  <c r="V1768" i="1"/>
  <c r="W1768" i="1" s="1"/>
  <c r="V1709" i="1"/>
  <c r="W1709" i="1" s="1"/>
  <c r="V1734" i="1"/>
  <c r="W1734" i="1" s="1"/>
  <c r="V1867" i="1"/>
  <c r="W1867" i="1" s="1"/>
  <c r="V1977" i="1"/>
  <c r="W1977" i="1" s="1"/>
  <c r="V1953" i="1"/>
  <c r="W1953" i="1" s="1"/>
  <c r="V1741" i="1"/>
  <c r="W1741" i="1" s="1"/>
  <c r="V1985" i="1"/>
  <c r="W1985" i="1" s="1"/>
  <c r="W1712" i="1"/>
  <c r="W1834" i="1"/>
  <c r="W1919" i="1"/>
  <c r="W1815" i="1"/>
  <c r="W1997" i="1"/>
  <c r="W1979" i="1"/>
  <c r="V1836" i="1"/>
  <c r="W1836" i="1" s="1"/>
  <c r="V1973" i="1"/>
  <c r="W1973" i="1" s="1"/>
  <c r="V1759" i="1"/>
  <c r="W1759" i="1" s="1"/>
  <c r="V1844" i="1"/>
  <c r="W1844" i="1" s="1"/>
  <c r="V1943" i="1"/>
  <c r="W1943" i="1" s="1"/>
  <c r="W1711" i="1"/>
  <c r="W1824" i="1"/>
  <c r="V1893" i="1"/>
  <c r="W1893" i="1" s="1"/>
  <c r="V1820" i="1"/>
  <c r="W1820" i="1" s="1"/>
  <c r="V1720" i="1"/>
  <c r="W1720" i="1" s="1"/>
  <c r="V1889" i="1"/>
  <c r="W1889" i="1" s="1"/>
  <c r="V1842" i="1"/>
  <c r="W1842" i="1" s="1"/>
  <c r="V1954" i="1"/>
  <c r="W1954" i="1" s="1"/>
  <c r="V1901" i="1"/>
  <c r="W1901" i="1" s="1"/>
  <c r="V1916" i="1"/>
  <c r="W1916" i="1" s="1"/>
  <c r="W1926" i="1"/>
  <c r="W1928" i="1"/>
  <c r="W1727" i="1"/>
  <c r="W1760" i="1"/>
  <c r="W1781" i="1"/>
  <c r="W1983" i="1"/>
  <c r="W1787" i="1"/>
  <c r="V1931" i="1"/>
  <c r="W1931" i="1" s="1"/>
  <c r="V1980" i="1"/>
  <c r="W1980" i="1" s="1"/>
  <c r="V1856" i="1"/>
  <c r="W1856" i="1" s="1"/>
  <c r="V1707" i="1"/>
  <c r="W1707" i="1" s="1"/>
  <c r="V1739" i="1"/>
  <c r="W1739" i="1" s="1"/>
  <c r="V1982" i="1"/>
  <c r="W1982" i="1" s="1"/>
  <c r="V1940" i="1"/>
  <c r="W1940" i="1" s="1"/>
  <c r="W348" i="1"/>
  <c r="X348" i="1" s="1"/>
  <c r="Y348" i="1" s="1"/>
  <c r="Z348" i="1" s="1"/>
  <c r="AA348" i="1" s="1"/>
  <c r="U349" i="1"/>
  <c r="V349" i="1" s="1"/>
  <c r="AY761" i="1"/>
  <c r="AZ761" i="1" s="1"/>
  <c r="BA761" i="1" s="1"/>
  <c r="BB761" i="1" s="1"/>
  <c r="BC1471" i="1"/>
  <c r="BD1471" i="1" s="1"/>
  <c r="AY1212" i="1"/>
  <c r="AZ1212" i="1" s="1"/>
  <c r="BA1212" i="1" s="1"/>
  <c r="BB1212" i="1" s="1"/>
  <c r="BC1212" i="1" s="1"/>
  <c r="BD1212" i="1" s="1"/>
  <c r="BE1212" i="1" s="1"/>
  <c r="BF1212" i="1" s="1"/>
  <c r="W979" i="1"/>
  <c r="X979" i="1" s="1"/>
  <c r="Y979" i="1" s="1"/>
  <c r="Z979" i="1" s="1"/>
  <c r="AA979" i="1" s="1"/>
  <c r="AH1806" i="1"/>
  <c r="AI1806" i="1" s="1"/>
  <c r="AJ1806" i="1" s="1"/>
  <c r="AL1984" i="1"/>
  <c r="AM1984" i="1" s="1"/>
  <c r="W1597" i="1"/>
  <c r="X1597" i="1" s="1"/>
  <c r="Y1597" i="1" s="1"/>
  <c r="Z1597" i="1" s="1"/>
  <c r="AA1597" i="1" s="1"/>
  <c r="AB446" i="1"/>
  <c r="AC446" i="1" s="1"/>
  <c r="AD446" i="1" s="1"/>
  <c r="AX1244" i="1"/>
  <c r="AB72" i="1"/>
  <c r="AC72" i="1" s="1"/>
  <c r="AD72" i="1" s="1"/>
  <c r="BC62" i="1"/>
  <c r="BD62" i="1" s="1"/>
  <c r="W812" i="1"/>
  <c r="X812" i="1" s="1"/>
  <c r="Y812" i="1" s="1"/>
  <c r="Z812" i="1" s="1"/>
  <c r="AA812" i="1" s="1"/>
  <c r="U1723" i="1"/>
  <c r="V1723" i="1" s="1"/>
  <c r="AB1116" i="1"/>
  <c r="AC1116" i="1" s="1"/>
  <c r="AD1116" i="1" s="1"/>
  <c r="AX1119" i="1"/>
  <c r="AB649" i="1"/>
  <c r="AC649" i="1" s="1"/>
  <c r="AD649" i="1" s="1"/>
  <c r="W1443" i="1"/>
  <c r="X1443" i="1" s="1"/>
  <c r="Y1443" i="1" s="1"/>
  <c r="Z1443" i="1" s="1"/>
  <c r="AA1443" i="1" s="1"/>
  <c r="W1066" i="1"/>
  <c r="X1066" i="1" s="1"/>
  <c r="Y1066" i="1" s="1"/>
  <c r="Z1066" i="1" s="1"/>
  <c r="AA1066" i="1" s="1"/>
  <c r="AK1780" i="1"/>
  <c r="AH806" i="1"/>
  <c r="W23" i="1"/>
  <c r="X23" i="1" s="1"/>
  <c r="Y23" i="1" s="1"/>
  <c r="Z23" i="1" s="1"/>
  <c r="AA23" i="1" s="1"/>
  <c r="AE1857" i="1"/>
  <c r="AF1857" i="1" s="1"/>
  <c r="W1251" i="1"/>
  <c r="X1251" i="1" s="1"/>
  <c r="Y1251" i="1" s="1"/>
  <c r="Z1251" i="1" s="1"/>
  <c r="AA1251" i="1" s="1"/>
  <c r="W1237" i="1"/>
  <c r="X1237" i="1" s="1"/>
  <c r="Y1237" i="1" s="1"/>
  <c r="Z1237" i="1" s="1"/>
  <c r="AA1237" i="1" s="1"/>
  <c r="W80" i="1"/>
  <c r="X80" i="1" s="1"/>
  <c r="Y80" i="1" s="1"/>
  <c r="Z80" i="1" s="1"/>
  <c r="AA80" i="1" s="1"/>
  <c r="AT1287" i="1"/>
  <c r="AU1287" i="1" s="1"/>
  <c r="AV1287" i="1" s="1"/>
  <c r="AW1287" i="1" s="1"/>
  <c r="AK1707" i="1"/>
  <c r="AE1281" i="1"/>
  <c r="AF1281" i="1" s="1"/>
  <c r="AG1281" i="1" s="1"/>
  <c r="AX1472" i="1"/>
  <c r="AX815" i="1"/>
  <c r="AE1925" i="1"/>
  <c r="AF1925" i="1" s="1"/>
  <c r="AG1925" i="1" s="1"/>
  <c r="AB7" i="1"/>
  <c r="AC7" i="1" s="1"/>
  <c r="AD7" i="1" s="1"/>
  <c r="AK1853" i="1"/>
  <c r="AB695" i="1"/>
  <c r="AC695" i="1" s="1"/>
  <c r="AD695" i="1" s="1"/>
  <c r="AE1842" i="1"/>
  <c r="AF1842" i="1" s="1"/>
  <c r="AG1842" i="1" s="1"/>
  <c r="AY1429" i="1"/>
  <c r="AZ1429" i="1" s="1"/>
  <c r="BA1429" i="1" s="1"/>
  <c r="BB1429" i="1" s="1"/>
  <c r="W586" i="1"/>
  <c r="X586" i="1" s="1"/>
  <c r="Y586" i="1" s="1"/>
  <c r="Z586" i="1" s="1"/>
  <c r="AA586" i="1" s="1"/>
  <c r="AC1723" i="1"/>
  <c r="W491" i="1"/>
  <c r="X491" i="1" s="1"/>
  <c r="Y491" i="1" s="1"/>
  <c r="Z491" i="1" s="1"/>
  <c r="AA491" i="1" s="1"/>
  <c r="AX1310" i="1"/>
  <c r="AB1086" i="1"/>
  <c r="AC1086" i="1" s="1"/>
  <c r="AD1086" i="1" s="1"/>
  <c r="W1706" i="1"/>
  <c r="X1706" i="1" s="1"/>
  <c r="Y1706" i="1" s="1"/>
  <c r="Z1706" i="1" s="1"/>
  <c r="AA1706" i="1" s="1"/>
  <c r="AH768" i="1"/>
  <c r="AB595" i="1"/>
  <c r="AC595" i="1" s="1"/>
  <c r="AD595" i="1" s="1"/>
  <c r="AE1978" i="1"/>
  <c r="AF1978" i="1" s="1"/>
  <c r="AG1978" i="1" s="1"/>
  <c r="AB19" i="1"/>
  <c r="AC19" i="1" s="1"/>
  <c r="AD19" i="1" s="1"/>
  <c r="AC1854" i="1"/>
  <c r="AB1268" i="1"/>
  <c r="AC1268" i="1" s="1"/>
  <c r="AD1268" i="1" s="1"/>
  <c r="W1662" i="1"/>
  <c r="X1662" i="1" s="1"/>
  <c r="Y1662" i="1" s="1"/>
  <c r="Z1662" i="1" s="1"/>
  <c r="AA1662" i="1" s="1"/>
  <c r="AI28" i="1"/>
  <c r="AJ28" i="1" s="1"/>
  <c r="AX1063" i="1"/>
  <c r="AB1019" i="1"/>
  <c r="AC1019" i="1" s="1"/>
  <c r="AD1019" i="1" s="1"/>
  <c r="AX1114" i="1"/>
  <c r="AB1288" i="1"/>
  <c r="AC1288" i="1" s="1"/>
  <c r="AD1288" i="1" s="1"/>
  <c r="AB1622" i="1"/>
  <c r="AC1622" i="1" s="1"/>
  <c r="AD1622" i="1" s="1"/>
  <c r="AY1398" i="1"/>
  <c r="AZ1398" i="1" s="1"/>
  <c r="BA1398" i="1" s="1"/>
  <c r="BB1398" i="1" s="1"/>
  <c r="AE1976" i="1"/>
  <c r="AF1976" i="1" s="1"/>
  <c r="AG1976" i="1" s="1"/>
  <c r="AE1880" i="1"/>
  <c r="AF1880" i="1" s="1"/>
  <c r="AG1880" i="1" s="1"/>
  <c r="W1055" i="1"/>
  <c r="X1055" i="1" s="1"/>
  <c r="Y1055" i="1" s="1"/>
  <c r="Z1055" i="1" s="1"/>
  <c r="AA1055" i="1" s="1"/>
  <c r="W387" i="1"/>
  <c r="X387" i="1" s="1"/>
  <c r="Y387" i="1" s="1"/>
  <c r="Z387" i="1" s="1"/>
  <c r="AA387" i="1" s="1"/>
  <c r="BC278" i="1"/>
  <c r="BD278" i="1" s="1"/>
  <c r="AE1163" i="1"/>
  <c r="AF1163" i="1" s="1"/>
  <c r="AG1163" i="1" s="1"/>
  <c r="AB1198" i="1"/>
  <c r="AC1198" i="1" s="1"/>
  <c r="AD1198" i="1" s="1"/>
  <c r="BC249" i="1"/>
  <c r="BD249" i="1" s="1"/>
  <c r="W1629" i="1"/>
  <c r="X1629" i="1" s="1"/>
  <c r="Y1629" i="1" s="1"/>
  <c r="Z1629" i="1" s="1"/>
  <c r="AA1629" i="1" s="1"/>
  <c r="BE1154" i="1"/>
  <c r="BF1154" i="1" s="1"/>
  <c r="AE1950" i="1"/>
  <c r="AF1950" i="1" s="1"/>
  <c r="AG1950" i="1" s="1"/>
  <c r="AB1217" i="1"/>
  <c r="AC1217" i="1" s="1"/>
  <c r="AD1217" i="1" s="1"/>
  <c r="AK1817" i="1"/>
  <c r="W1399" i="1"/>
  <c r="X1399" i="1" s="1"/>
  <c r="Y1399" i="1" s="1"/>
  <c r="Z1399" i="1" s="1"/>
  <c r="AA1399" i="1" s="1"/>
  <c r="AH365" i="1"/>
  <c r="W847" i="1"/>
  <c r="X847" i="1" s="1"/>
  <c r="Y847" i="1" s="1"/>
  <c r="Z847" i="1" s="1"/>
  <c r="AA847" i="1" s="1"/>
  <c r="AK1858" i="1"/>
  <c r="W882" i="1"/>
  <c r="X882" i="1" s="1"/>
  <c r="Y882" i="1" s="1"/>
  <c r="Z882" i="1" s="1"/>
  <c r="AA882" i="1" s="1"/>
  <c r="U1419" i="1"/>
  <c r="V1419" i="1" s="1"/>
  <c r="AE1708" i="1"/>
  <c r="AF1708" i="1" s="1"/>
  <c r="AG1708" i="1" s="1"/>
  <c r="AE1964" i="1"/>
  <c r="AF1964" i="1" s="1"/>
  <c r="AG1964" i="1" s="1"/>
  <c r="AX1137" i="1"/>
  <c r="AX821" i="1"/>
  <c r="AX1631" i="1"/>
  <c r="AB1592" i="1"/>
  <c r="AC1592" i="1" s="1"/>
  <c r="AD1592" i="1" s="1"/>
  <c r="AB188" i="1"/>
  <c r="AC188" i="1" s="1"/>
  <c r="AD188" i="1" s="1"/>
  <c r="BE226" i="1"/>
  <c r="BF226" i="1" s="1"/>
  <c r="AE961" i="1"/>
  <c r="AF961" i="1" s="1"/>
  <c r="AG961" i="1" s="1"/>
  <c r="AE1206" i="1"/>
  <c r="AF1206" i="1" s="1"/>
  <c r="AG1206" i="1" s="1"/>
  <c r="AX879" i="1"/>
  <c r="U976" i="1"/>
  <c r="V976" i="1" s="1"/>
  <c r="AE520" i="1"/>
  <c r="AF520" i="1" s="1"/>
  <c r="AG520" i="1" s="1"/>
  <c r="U1801" i="1"/>
  <c r="AX1470" i="1"/>
  <c r="W524" i="1"/>
  <c r="X524" i="1" s="1"/>
  <c r="Y524" i="1" s="1"/>
  <c r="Z524" i="1" s="1"/>
  <c r="AA524" i="1" s="1"/>
  <c r="AT1056" i="1"/>
  <c r="AU1056" i="1" s="1"/>
  <c r="AV1056" i="1" s="1"/>
  <c r="AW1056" i="1" s="1"/>
  <c r="AK1794" i="1"/>
  <c r="AX1338" i="1"/>
  <c r="AB678" i="1"/>
  <c r="AC678" i="1" s="1"/>
  <c r="AD678" i="1" s="1"/>
  <c r="AK1710" i="1"/>
  <c r="AE364" i="1"/>
  <c r="AF364" i="1" s="1"/>
  <c r="AG364" i="1" s="1"/>
  <c r="AY888" i="1"/>
  <c r="AZ888" i="1" s="1"/>
  <c r="BA888" i="1" s="1"/>
  <c r="BB888" i="1" s="1"/>
  <c r="AE1286" i="1"/>
  <c r="AF1286" i="1" s="1"/>
  <c r="AG1286" i="1" s="1"/>
  <c r="W1110" i="1"/>
  <c r="X1110" i="1" s="1"/>
  <c r="Y1110" i="1" s="1"/>
  <c r="Z1110" i="1" s="1"/>
  <c r="AA1110" i="1" s="1"/>
  <c r="U1244" i="1"/>
  <c r="V1244" i="1" s="1"/>
  <c r="AE1958" i="1"/>
  <c r="AF1958" i="1" s="1"/>
  <c r="AG1958" i="1" s="1"/>
  <c r="AE2001" i="1"/>
  <c r="AF2001" i="1" s="1"/>
  <c r="AG2001" i="1" s="1"/>
  <c r="AK1764" i="1"/>
  <c r="AX1622" i="1"/>
  <c r="AB831" i="1"/>
  <c r="AC831" i="1" s="1"/>
  <c r="AD831" i="1" s="1"/>
  <c r="AX1357" i="1"/>
  <c r="AB637" i="1"/>
  <c r="AC637" i="1" s="1"/>
  <c r="AD637" i="1" s="1"/>
  <c r="AX1333" i="1"/>
  <c r="AE516" i="1"/>
  <c r="AF516" i="1" s="1"/>
  <c r="AG516" i="1" s="1"/>
  <c r="AX1039" i="1"/>
  <c r="AX1699" i="1"/>
  <c r="W331" i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E1940" i="1"/>
  <c r="AF1940" i="1" s="1"/>
  <c r="AG1940" i="1" s="1"/>
  <c r="W611" i="1"/>
  <c r="X611" i="1" s="1"/>
  <c r="Y611" i="1" s="1"/>
  <c r="Z611" i="1" s="1"/>
  <c r="AA611" i="1" s="1"/>
  <c r="BE1632" i="1"/>
  <c r="BF1632" i="1" s="1"/>
  <c r="AL1899" i="1"/>
  <c r="AM1899" i="1" s="1"/>
  <c r="AX1115" i="1"/>
  <c r="AX1276" i="1"/>
  <c r="AX1694" i="1"/>
  <c r="AE1427" i="1"/>
  <c r="AF1427" i="1" s="1"/>
  <c r="AG1427" i="1" s="1"/>
  <c r="AK1770" i="1"/>
  <c r="U1858" i="1"/>
  <c r="V1858" i="1" s="1"/>
  <c r="AX1316" i="1"/>
  <c r="AT860" i="1"/>
  <c r="AU860" i="1" s="1"/>
  <c r="AV860" i="1" s="1"/>
  <c r="AW860" i="1" s="1"/>
  <c r="AB9" i="1"/>
  <c r="AC9" i="1" s="1"/>
  <c r="AD9" i="1" s="1"/>
  <c r="W1140" i="1"/>
  <c r="X1140" i="1" s="1"/>
  <c r="Y1140" i="1" s="1"/>
  <c r="Z1140" i="1" s="1"/>
  <c r="AA1140" i="1" s="1"/>
  <c r="AE1819" i="1"/>
  <c r="AF1819" i="1" s="1"/>
  <c r="AG1819" i="1" s="1"/>
  <c r="W1070" i="1"/>
  <c r="X1070" i="1" s="1"/>
  <c r="Y1070" i="1" s="1"/>
  <c r="Z1070" i="1" s="1"/>
  <c r="AA1070" i="1" s="1"/>
  <c r="AE1923" i="1"/>
  <c r="AF1923" i="1" s="1"/>
  <c r="AG1923" i="1" s="1"/>
  <c r="AC1736" i="1"/>
  <c r="W666" i="1"/>
  <c r="X666" i="1" s="1"/>
  <c r="Y666" i="1" s="1"/>
  <c r="Z666" i="1" s="1"/>
  <c r="AA666" i="1" s="1"/>
  <c r="W204" i="1"/>
  <c r="X204" i="1" s="1"/>
  <c r="Y204" i="1" s="1"/>
  <c r="Z204" i="1" s="1"/>
  <c r="AA204" i="1" s="1"/>
  <c r="AE1894" i="1"/>
  <c r="AF1894" i="1" s="1"/>
  <c r="AG1894" i="1" s="1"/>
  <c r="AX1190" i="1"/>
  <c r="BE1641" i="1"/>
  <c r="BF1641" i="1" s="1"/>
  <c r="AE694" i="1"/>
  <c r="AF694" i="1" s="1"/>
  <c r="AG694" i="1" s="1"/>
  <c r="AX809" i="1"/>
  <c r="AX1210" i="1"/>
  <c r="AC1750" i="1"/>
  <c r="W1437" i="1"/>
  <c r="X1437" i="1" s="1"/>
  <c r="Y1437" i="1" s="1"/>
  <c r="Z1437" i="1" s="1"/>
  <c r="AA1437" i="1" s="1"/>
  <c r="W1279" i="1"/>
  <c r="X1279" i="1" s="1"/>
  <c r="Y1279" i="1" s="1"/>
  <c r="Z1279" i="1" s="1"/>
  <c r="AA1279" i="1" s="1"/>
  <c r="W34" i="1"/>
  <c r="X34" i="1" s="1"/>
  <c r="Y34" i="1" s="1"/>
  <c r="Z34" i="1" s="1"/>
  <c r="AA34" i="1" s="1"/>
  <c r="AX1508" i="1"/>
  <c r="AX1661" i="1"/>
  <c r="AK1801" i="1"/>
  <c r="AK1816" i="1"/>
  <c r="W1577" i="1"/>
  <c r="X1577" i="1" s="1"/>
  <c r="Y1577" i="1" s="1"/>
  <c r="Z1577" i="1" s="1"/>
  <c r="AA1577" i="1" s="1"/>
  <c r="AB798" i="1"/>
  <c r="AC798" i="1" s="1"/>
  <c r="AD798" i="1" s="1"/>
  <c r="W76" i="1"/>
  <c r="X76" i="1" s="1"/>
  <c r="Y76" i="1" s="1"/>
  <c r="Z76" i="1" s="1"/>
  <c r="AA76" i="1" s="1"/>
  <c r="AC1746" i="1"/>
  <c r="AB1630" i="1"/>
  <c r="AC1630" i="1" s="1"/>
  <c r="AD1630" i="1" s="1"/>
  <c r="W1373" i="1"/>
  <c r="X1373" i="1" s="1"/>
  <c r="Y1373" i="1" s="1"/>
  <c r="Z1373" i="1" s="1"/>
  <c r="AA1373" i="1" s="1"/>
  <c r="AB53" i="1"/>
  <c r="AC53" i="1" s="1"/>
  <c r="AD53" i="1" s="1"/>
  <c r="AT819" i="1"/>
  <c r="AU819" i="1" s="1"/>
  <c r="AV819" i="1" s="1"/>
  <c r="AW819" i="1" s="1"/>
  <c r="W1274" i="1"/>
  <c r="X1274" i="1" s="1"/>
  <c r="Y1274" i="1" s="1"/>
  <c r="Z1274" i="1" s="1"/>
  <c r="AA1274" i="1" s="1"/>
  <c r="AX1411" i="1"/>
  <c r="AB754" i="1"/>
  <c r="AC754" i="1" s="1"/>
  <c r="AD754" i="1" s="1"/>
  <c r="AB1189" i="1"/>
  <c r="AC1189" i="1" s="1"/>
  <c r="AD1189" i="1" s="1"/>
  <c r="U1775" i="1"/>
  <c r="V1775" i="1" s="1"/>
  <c r="AB896" i="1"/>
  <c r="AC896" i="1" s="1"/>
  <c r="AD896" i="1" s="1"/>
  <c r="BE1290" i="1"/>
  <c r="BF1290" i="1" s="1"/>
  <c r="AX1698" i="1"/>
  <c r="U8" i="1"/>
  <c r="V8" i="1" s="1"/>
  <c r="AX1603" i="1"/>
  <c r="AY1438" i="1"/>
  <c r="AZ1438" i="1" s="1"/>
  <c r="BA1438" i="1" s="1"/>
  <c r="BB1438" i="1" s="1"/>
  <c r="AT1635" i="1"/>
  <c r="AU1635" i="1" s="1"/>
  <c r="AV1635" i="1" s="1"/>
  <c r="AW1635" i="1" s="1"/>
  <c r="AX1096" i="1"/>
  <c r="AX1446" i="1"/>
  <c r="W783" i="1"/>
  <c r="X783" i="1" s="1"/>
  <c r="Y783" i="1" s="1"/>
  <c r="Z783" i="1" s="1"/>
  <c r="AA783" i="1" s="1"/>
  <c r="AE1927" i="1"/>
  <c r="AF1927" i="1" s="1"/>
  <c r="AG1927" i="1" s="1"/>
  <c r="W1489" i="1"/>
  <c r="X1489" i="1" s="1"/>
  <c r="Y1489" i="1" s="1"/>
  <c r="Z1489" i="1" s="1"/>
  <c r="AA1489" i="1" s="1"/>
  <c r="BE638" i="1"/>
  <c r="BF638" i="1" s="1"/>
  <c r="AX1256" i="1"/>
  <c r="AE466" i="1"/>
  <c r="AF466" i="1" s="1"/>
  <c r="AG466" i="1" s="1"/>
  <c r="AK1840" i="1"/>
  <c r="U1831" i="1"/>
  <c r="AB755" i="1"/>
  <c r="AC755" i="1" s="1"/>
  <c r="AD755" i="1" s="1"/>
  <c r="AX1152" i="1"/>
  <c r="AE579" i="1"/>
  <c r="AF579" i="1" s="1"/>
  <c r="AG579" i="1" s="1"/>
  <c r="AE1953" i="1"/>
  <c r="AF1953" i="1" s="1"/>
  <c r="AG1953" i="1" s="1"/>
  <c r="U1826" i="1"/>
  <c r="V1826" i="1" s="1"/>
  <c r="W62" i="1"/>
  <c r="X62" i="1" s="1"/>
  <c r="Y62" i="1" s="1"/>
  <c r="Z62" i="1" s="1"/>
  <c r="AA62" i="1" s="1"/>
  <c r="U166" i="1"/>
  <c r="V166" i="1" s="1"/>
  <c r="AC1837" i="1"/>
  <c r="AL1904" i="1"/>
  <c r="AM1904" i="1" s="1"/>
  <c r="AN1904" i="1" s="1"/>
  <c r="AO1904" i="1" s="1"/>
  <c r="AP1904" i="1" s="1"/>
  <c r="AQ1904" i="1" s="1"/>
  <c r="BE1200" i="1"/>
  <c r="BF1200" i="1" s="1"/>
  <c r="W429" i="1"/>
  <c r="X429" i="1" s="1"/>
  <c r="Y429" i="1" s="1"/>
  <c r="Z429" i="1" s="1"/>
  <c r="AA429" i="1" s="1"/>
  <c r="AE325" i="1"/>
  <c r="AF325" i="1" s="1"/>
  <c r="AG325" i="1" s="1"/>
  <c r="AK1749" i="1"/>
  <c r="AE1414" i="1"/>
  <c r="AF1414" i="1" s="1"/>
  <c r="AG1414" i="1" s="1"/>
  <c r="AB712" i="1"/>
  <c r="AC712" i="1" s="1"/>
  <c r="AD712" i="1" s="1"/>
  <c r="AT820" i="1"/>
  <c r="AU820" i="1" s="1"/>
  <c r="AV820" i="1" s="1"/>
  <c r="AW820" i="1" s="1"/>
  <c r="AC1831" i="1"/>
  <c r="U706" i="1"/>
  <c r="V706" i="1" s="1"/>
  <c r="AE1947" i="1"/>
  <c r="AF1947" i="1" s="1"/>
  <c r="AG1947" i="1" s="1"/>
  <c r="U346" i="1"/>
  <c r="V346" i="1" s="1"/>
  <c r="U1914" i="1"/>
  <c r="U1359" i="1"/>
  <c r="V1359" i="1" s="1"/>
  <c r="AT1283" i="1"/>
  <c r="AU1283" i="1" s="1"/>
  <c r="AV1283" i="1" s="1"/>
  <c r="AW1283" i="1" s="1"/>
  <c r="W1320" i="1"/>
  <c r="X1320" i="1" s="1"/>
  <c r="Y1320" i="1" s="1"/>
  <c r="Z1320" i="1" s="1"/>
  <c r="AA1320" i="1" s="1"/>
  <c r="AE1641" i="1"/>
  <c r="AF1641" i="1" s="1"/>
  <c r="AG1641" i="1" s="1"/>
  <c r="AK1833" i="1"/>
  <c r="BE302" i="1"/>
  <c r="BF302" i="1" s="1"/>
  <c r="U1674" i="1"/>
  <c r="V1674" i="1" s="1"/>
  <c r="U1417" i="1"/>
  <c r="V1417" i="1" s="1"/>
  <c r="W1024" i="1"/>
  <c r="X1024" i="1" s="1"/>
  <c r="Y1024" i="1" s="1"/>
  <c r="Z1024" i="1" s="1"/>
  <c r="AA1024" i="1" s="1"/>
  <c r="U1284" i="1"/>
  <c r="V1284" i="1" s="1"/>
  <c r="U418" i="1"/>
  <c r="V418" i="1" s="1"/>
  <c r="U1131" i="1"/>
  <c r="V1131" i="1" s="1"/>
  <c r="U554" i="1"/>
  <c r="V554" i="1" s="1"/>
  <c r="AE1731" i="1"/>
  <c r="AF1731" i="1" s="1"/>
  <c r="AG1731" i="1" s="1"/>
  <c r="U1908" i="1"/>
  <c r="U1222" i="1"/>
  <c r="V1222" i="1" s="1"/>
  <c r="U767" i="1"/>
  <c r="V767" i="1" s="1"/>
  <c r="U1477" i="1"/>
  <c r="V1477" i="1" s="1"/>
  <c r="W1212" i="1"/>
  <c r="X1212" i="1" s="1"/>
  <c r="Y1212" i="1" s="1"/>
  <c r="Z1212" i="1" s="1"/>
  <c r="AA1212" i="1" s="1"/>
  <c r="U211" i="1"/>
  <c r="V211" i="1" s="1"/>
  <c r="U893" i="1"/>
  <c r="V893" i="1" s="1"/>
  <c r="W835" i="1"/>
  <c r="X835" i="1" s="1"/>
  <c r="Y835" i="1" s="1"/>
  <c r="Z835" i="1" s="1"/>
  <c r="AA835" i="1" s="1"/>
  <c r="U909" i="1"/>
  <c r="V909" i="1" s="1"/>
  <c r="W251" i="1"/>
  <c r="X251" i="1" s="1"/>
  <c r="Y251" i="1" s="1"/>
  <c r="Z251" i="1" s="1"/>
  <c r="AA251" i="1" s="1"/>
  <c r="W928" i="1"/>
  <c r="X928" i="1" s="1"/>
  <c r="Y928" i="1" s="1"/>
  <c r="Z928" i="1" s="1"/>
  <c r="AA928" i="1" s="1"/>
  <c r="U180" i="1"/>
  <c r="V180" i="1" s="1"/>
  <c r="U775" i="1"/>
  <c r="V775" i="1" s="1"/>
  <c r="U495" i="1"/>
  <c r="V495" i="1" s="1"/>
  <c r="W517" i="1"/>
  <c r="X517" i="1" s="1"/>
  <c r="Y517" i="1" s="1"/>
  <c r="Z517" i="1" s="1"/>
  <c r="AA517" i="1" s="1"/>
  <c r="AT833" i="1"/>
  <c r="AU833" i="1" s="1"/>
  <c r="AV833" i="1" s="1"/>
  <c r="AW833" i="1" s="1"/>
  <c r="W1502" i="1"/>
  <c r="X1502" i="1" s="1"/>
  <c r="Y1502" i="1" s="1"/>
  <c r="Z1502" i="1" s="1"/>
  <c r="AA1502" i="1" s="1"/>
  <c r="AH1857" i="1"/>
  <c r="AI1857" i="1" s="1"/>
  <c r="AJ1857" i="1" s="1"/>
  <c r="W722" i="1"/>
  <c r="X722" i="1" s="1"/>
  <c r="Y722" i="1" s="1"/>
  <c r="Z722" i="1" s="1"/>
  <c r="AA722" i="1" s="1"/>
  <c r="U1383" i="1"/>
  <c r="V1383" i="1" s="1"/>
  <c r="U881" i="1"/>
  <c r="V881" i="1" s="1"/>
  <c r="U1643" i="1"/>
  <c r="V1643" i="1" s="1"/>
  <c r="U1771" i="1"/>
  <c r="U250" i="1"/>
  <c r="V250" i="1" s="1"/>
  <c r="U1921" i="1"/>
  <c r="V1921" i="1" s="1"/>
  <c r="BC1023" i="1"/>
  <c r="BD1023" i="1" s="1"/>
  <c r="W705" i="1"/>
  <c r="X705" i="1" s="1"/>
  <c r="Y705" i="1" s="1"/>
  <c r="Z705" i="1" s="1"/>
  <c r="AA705" i="1" s="1"/>
  <c r="U1164" i="1"/>
  <c r="V1164" i="1" s="1"/>
  <c r="U624" i="1"/>
  <c r="V624" i="1" s="1"/>
  <c r="U226" i="1"/>
  <c r="V226" i="1" s="1"/>
  <c r="BC1528" i="1"/>
  <c r="BD1528" i="1" s="1"/>
  <c r="W257" i="1"/>
  <c r="X257" i="1" s="1"/>
  <c r="Y257" i="1" s="1"/>
  <c r="Z257" i="1" s="1"/>
  <c r="AA257" i="1" s="1"/>
  <c r="U22" i="1"/>
  <c r="V22" i="1" s="1"/>
  <c r="AY802" i="1"/>
  <c r="AZ802" i="1" s="1"/>
  <c r="BA802" i="1" s="1"/>
  <c r="BB802" i="1" s="1"/>
  <c r="W575" i="1"/>
  <c r="X575" i="1" s="1"/>
  <c r="Y575" i="1" s="1"/>
  <c r="Z575" i="1" s="1"/>
  <c r="AA575" i="1" s="1"/>
  <c r="BC1324" i="1"/>
  <c r="BD1324" i="1" s="1"/>
  <c r="AE1951" i="1"/>
  <c r="AF1951" i="1" s="1"/>
  <c r="AG1951" i="1" s="1"/>
  <c r="U628" i="1"/>
  <c r="V628" i="1" s="1"/>
  <c r="AE1870" i="1"/>
  <c r="AF1870" i="1" s="1"/>
  <c r="AG1870" i="1" s="1"/>
  <c r="U350" i="1"/>
  <c r="V350" i="1" s="1"/>
  <c r="W1355" i="1"/>
  <c r="X1355" i="1" s="1"/>
  <c r="Y1355" i="1" s="1"/>
  <c r="Z1355" i="1" s="1"/>
  <c r="AA1355" i="1" s="1"/>
  <c r="W533" i="1"/>
  <c r="X533" i="1" s="1"/>
  <c r="Y533" i="1" s="1"/>
  <c r="Z533" i="1" s="1"/>
  <c r="AA533" i="1" s="1"/>
  <c r="AE1935" i="1"/>
  <c r="AF1935" i="1" s="1"/>
  <c r="AG1935" i="1" s="1"/>
  <c r="W1604" i="1"/>
  <c r="X1604" i="1" s="1"/>
  <c r="Y1604" i="1" s="1"/>
  <c r="Z1604" i="1" s="1"/>
  <c r="AA1604" i="1" s="1"/>
  <c r="U162" i="1"/>
  <c r="V162" i="1" s="1"/>
  <c r="U1651" i="1"/>
  <c r="V1651" i="1" s="1"/>
  <c r="U1906" i="1"/>
  <c r="AT1218" i="1"/>
  <c r="AU1218" i="1" s="1"/>
  <c r="AV1218" i="1" s="1"/>
  <c r="AW1218" i="1" s="1"/>
  <c r="AL1977" i="1"/>
  <c r="AM1977" i="1" s="1"/>
  <c r="AI362" i="1"/>
  <c r="AJ362" i="1" s="1"/>
  <c r="AD1711" i="1"/>
  <c r="U1923" i="1"/>
  <c r="V1923" i="1" s="1"/>
  <c r="W974" i="1"/>
  <c r="X974" i="1" s="1"/>
  <c r="Y974" i="1" s="1"/>
  <c r="Z974" i="1" s="1"/>
  <c r="AA974" i="1" s="1"/>
  <c r="W571" i="1"/>
  <c r="X571" i="1" s="1"/>
  <c r="Y571" i="1" s="1"/>
  <c r="Z571" i="1" s="1"/>
  <c r="AA571" i="1" s="1"/>
  <c r="W1278" i="1"/>
  <c r="X1278" i="1" s="1"/>
  <c r="Y1278" i="1" s="1"/>
  <c r="Z1278" i="1" s="1"/>
  <c r="AA1278" i="1" s="1"/>
  <c r="U642" i="1"/>
  <c r="V642" i="1" s="1"/>
  <c r="W622" i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L1897" i="1"/>
  <c r="AM1897" i="1" s="1"/>
  <c r="AN1897" i="1" s="1"/>
  <c r="AO1897" i="1" s="1"/>
  <c r="AP1897" i="1" s="1"/>
  <c r="AQ1897" i="1" s="1"/>
  <c r="W1294" i="1"/>
  <c r="X1294" i="1" s="1"/>
  <c r="Y1294" i="1" s="1"/>
  <c r="Z1294" i="1" s="1"/>
  <c r="AA1294" i="1" s="1"/>
  <c r="W604" i="1"/>
  <c r="X604" i="1" s="1"/>
  <c r="Y604" i="1" s="1"/>
  <c r="Z604" i="1" s="1"/>
  <c r="AA604" i="1" s="1"/>
  <c r="W1039" i="1"/>
  <c r="X1039" i="1" s="1"/>
  <c r="Y1039" i="1" s="1"/>
  <c r="Z1039" i="1" s="1"/>
  <c r="AA1039" i="1" s="1"/>
  <c r="W125" i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C1748" i="1"/>
  <c r="AE1856" i="1"/>
  <c r="AF1856" i="1" s="1"/>
  <c r="U1275" i="1"/>
  <c r="V1275" i="1" s="1"/>
  <c r="AK1773" i="1"/>
  <c r="AX1550" i="1"/>
  <c r="W878" i="1"/>
  <c r="X878" i="1" s="1"/>
  <c r="Y878" i="1" s="1"/>
  <c r="Z878" i="1" s="1"/>
  <c r="AA878" i="1" s="1"/>
  <c r="AE1799" i="1"/>
  <c r="AF1799" i="1" s="1"/>
  <c r="AG1799" i="1" s="1"/>
  <c r="U1566" i="1"/>
  <c r="V1566" i="1" s="1"/>
  <c r="U1758" i="1"/>
  <c r="AB653" i="1"/>
  <c r="AC653" i="1" s="1"/>
  <c r="AD653" i="1" s="1"/>
  <c r="W65" i="1"/>
  <c r="X65" i="1" s="1"/>
  <c r="Y65" i="1" s="1"/>
  <c r="Z65" i="1" s="1"/>
  <c r="AA65" i="1" s="1"/>
  <c r="U1620" i="1"/>
  <c r="V1620" i="1" s="1"/>
  <c r="AL1999" i="1"/>
  <c r="AM1999" i="1" s="1"/>
  <c r="AT1213" i="1"/>
  <c r="AU1213" i="1" s="1"/>
  <c r="AV1213" i="1" s="1"/>
  <c r="AW1213" i="1" s="1"/>
  <c r="AB1594" i="1"/>
  <c r="AC1594" i="1" s="1"/>
  <c r="AD1594" i="1" s="1"/>
  <c r="BC1509" i="1"/>
  <c r="BD1509" i="1" s="1"/>
  <c r="W440" i="1"/>
  <c r="X440" i="1" s="1"/>
  <c r="Y440" i="1" s="1"/>
  <c r="Z440" i="1" s="1"/>
  <c r="AA440" i="1" s="1"/>
  <c r="AX1599" i="1"/>
  <c r="AB1562" i="1"/>
  <c r="AC1562" i="1" s="1"/>
  <c r="AD1562" i="1" s="1"/>
  <c r="U374" i="1"/>
  <c r="V374" i="1" s="1"/>
  <c r="AE485" i="1"/>
  <c r="AF485" i="1" s="1"/>
  <c r="AG485" i="1" s="1"/>
  <c r="AE1295" i="1"/>
  <c r="AF1295" i="1" s="1"/>
  <c r="AG1295" i="1" s="1"/>
  <c r="AB176" i="1"/>
  <c r="AC176" i="1" s="1"/>
  <c r="AD176" i="1" s="1"/>
  <c r="AL1979" i="1"/>
  <c r="AM1979" i="1" s="1"/>
  <c r="AN1979" i="1" s="1"/>
  <c r="AO1979" i="1" s="1"/>
  <c r="AP1979" i="1" s="1"/>
  <c r="AQ1979" i="1" s="1"/>
  <c r="AE1928" i="1"/>
  <c r="AF1928" i="1" s="1"/>
  <c r="AG1928" i="1" s="1"/>
  <c r="AB1042" i="1"/>
  <c r="AC1042" i="1" s="1"/>
  <c r="AD1042" i="1" s="1"/>
  <c r="U1093" i="1"/>
  <c r="V1093" i="1" s="1"/>
  <c r="AE1957" i="1"/>
  <c r="AF1957" i="1" s="1"/>
  <c r="AG1957" i="1" s="1"/>
  <c r="AE32" i="1"/>
  <c r="AF32" i="1" s="1"/>
  <c r="AG32" i="1" s="1"/>
  <c r="U1671" i="1"/>
  <c r="V1671" i="1" s="1"/>
  <c r="AX1666" i="1"/>
  <c r="U171" i="1"/>
  <c r="V171" i="1" s="1"/>
  <c r="AB670" i="1"/>
  <c r="AC670" i="1" s="1"/>
  <c r="AD670" i="1" s="1"/>
  <c r="W547" i="1"/>
  <c r="X547" i="1" s="1"/>
  <c r="Y547" i="1" s="1"/>
  <c r="Z547" i="1" s="1"/>
  <c r="AA547" i="1" s="1"/>
  <c r="U994" i="1"/>
  <c r="V994" i="1" s="1"/>
  <c r="AE1875" i="1"/>
  <c r="AF1875" i="1" s="1"/>
  <c r="AG1875" i="1" s="1"/>
  <c r="U239" i="1"/>
  <c r="V239" i="1" s="1"/>
  <c r="U311" i="1"/>
  <c r="V311" i="1" s="1"/>
  <c r="AT1514" i="1"/>
  <c r="AU1514" i="1" s="1"/>
  <c r="AV1514" i="1" s="1"/>
  <c r="AW1514" i="1" s="1"/>
  <c r="AX1514" i="1" s="1"/>
  <c r="AY1514" i="1" s="1"/>
  <c r="AZ1514" i="1" s="1"/>
  <c r="BA1514" i="1" s="1"/>
  <c r="BB1514" i="1" s="1"/>
  <c r="U1344" i="1"/>
  <c r="V1344" i="1" s="1"/>
  <c r="U1372" i="1"/>
  <c r="V1372" i="1" s="1"/>
  <c r="AE1945" i="1"/>
  <c r="AF1945" i="1" s="1"/>
  <c r="AG1945" i="1" s="1"/>
  <c r="AB1255" i="1"/>
  <c r="AC1255" i="1" s="1"/>
  <c r="AD1255" i="1" s="1"/>
  <c r="W1044" i="1"/>
  <c r="X1044" i="1" s="1"/>
  <c r="Y1044" i="1" s="1"/>
  <c r="Z1044" i="1" s="1"/>
  <c r="AA1044" i="1" s="1"/>
  <c r="AB687" i="1"/>
  <c r="AC687" i="1" s="1"/>
  <c r="AD687" i="1" s="1"/>
  <c r="BC1585" i="1"/>
  <c r="BD1585" i="1" s="1"/>
  <c r="AH1815" i="1"/>
  <c r="AI1815" i="1" s="1"/>
  <c r="AJ1815" i="1" s="1"/>
  <c r="AB761" i="1"/>
  <c r="AC761" i="1" s="1"/>
  <c r="AD761" i="1" s="1"/>
  <c r="U1252" i="1"/>
  <c r="V1252" i="1" s="1"/>
  <c r="W373" i="1"/>
  <c r="X373" i="1" s="1"/>
  <c r="Y373" i="1" s="1"/>
  <c r="Z373" i="1" s="1"/>
  <c r="AA373" i="1" s="1"/>
  <c r="AB809" i="1"/>
  <c r="AC809" i="1" s="1"/>
  <c r="AD809" i="1" s="1"/>
  <c r="U1089" i="1"/>
  <c r="V1089" i="1" s="1"/>
  <c r="U1733" i="1"/>
  <c r="V1733" i="1" s="1"/>
  <c r="U407" i="1"/>
  <c r="V407" i="1" s="1"/>
  <c r="W1105" i="1"/>
  <c r="X1105" i="1" s="1"/>
  <c r="Y1105" i="1" s="1"/>
  <c r="Z1105" i="1" s="1"/>
  <c r="AA1105" i="1" s="1"/>
  <c r="BE201" i="1"/>
  <c r="BF201" i="1" s="1"/>
  <c r="U920" i="1"/>
  <c r="V920" i="1" s="1"/>
  <c r="U1714" i="1"/>
  <c r="U276" i="1"/>
  <c r="V276" i="1" s="1"/>
  <c r="U1752" i="1"/>
  <c r="AC1745" i="1"/>
  <c r="W1139" i="1"/>
  <c r="X1139" i="1" s="1"/>
  <c r="Y1139" i="1" s="1"/>
  <c r="Z1139" i="1" s="1"/>
  <c r="AA1139" i="1" s="1"/>
  <c r="U1504" i="1"/>
  <c r="V1504" i="1" s="1"/>
  <c r="U1329" i="1"/>
  <c r="V1329" i="1" s="1"/>
  <c r="AX1294" i="1"/>
  <c r="W1690" i="1"/>
  <c r="X1690" i="1" s="1"/>
  <c r="Y1690" i="1" s="1"/>
  <c r="Z1690" i="1" s="1"/>
  <c r="AA1690" i="1" s="1"/>
  <c r="AH1446" i="1"/>
  <c r="AC1775" i="1"/>
  <c r="U538" i="1"/>
  <c r="V538" i="1" s="1"/>
  <c r="AX917" i="1"/>
  <c r="U1611" i="1"/>
  <c r="V1611" i="1" s="1"/>
  <c r="U1023" i="1"/>
  <c r="V1023" i="1" s="1"/>
  <c r="U123" i="1"/>
  <c r="V123" i="1" s="1"/>
  <c r="AE1899" i="1"/>
  <c r="AF1899" i="1" s="1"/>
  <c r="AG1899" i="1" s="1"/>
  <c r="AE862" i="1"/>
  <c r="AF862" i="1" s="1"/>
  <c r="AG862" i="1" s="1"/>
  <c r="AB1184" i="1"/>
  <c r="AC1184" i="1" s="1"/>
  <c r="AD1184" i="1" s="1"/>
  <c r="AB422" i="1"/>
  <c r="AC422" i="1" s="1"/>
  <c r="AD422" i="1" s="1"/>
  <c r="AB748" i="1"/>
  <c r="AC748" i="1" s="1"/>
  <c r="AD748" i="1" s="1"/>
  <c r="W1129" i="1"/>
  <c r="X1129" i="1" s="1"/>
  <c r="Y1129" i="1" s="1"/>
  <c r="Z1129" i="1" s="1"/>
  <c r="AA1129" i="1" s="1"/>
  <c r="U1037" i="1"/>
  <c r="V1037" i="1" s="1"/>
  <c r="U1579" i="1"/>
  <c r="V1579" i="1" s="1"/>
  <c r="U1450" i="1"/>
  <c r="V1450" i="1" s="1"/>
  <c r="U201" i="1"/>
  <c r="V201" i="1" s="1"/>
  <c r="U1032" i="1"/>
  <c r="V1032" i="1" s="1"/>
  <c r="U439" i="1"/>
  <c r="V439" i="1" s="1"/>
  <c r="AB402" i="1"/>
  <c r="AC402" i="1" s="1"/>
  <c r="AD402" i="1" s="1"/>
  <c r="AL1593" i="1"/>
  <c r="AM1593" i="1" s="1"/>
  <c r="AN1593" i="1" s="1"/>
  <c r="AO1593" i="1" s="1"/>
  <c r="W92" i="1"/>
  <c r="X92" i="1" s="1"/>
  <c r="Y92" i="1" s="1"/>
  <c r="Z92" i="1" s="1"/>
  <c r="AA92" i="1" s="1"/>
  <c r="AX1534" i="1"/>
  <c r="AB776" i="1"/>
  <c r="AC776" i="1" s="1"/>
  <c r="AD776" i="1" s="1"/>
  <c r="AE1865" i="1"/>
  <c r="AF1865" i="1" s="1"/>
  <c r="AG1865" i="1" s="1"/>
  <c r="AE1813" i="1"/>
  <c r="AF1813" i="1" s="1"/>
  <c r="AG1813" i="1" s="1"/>
  <c r="U192" i="1"/>
  <c r="V192" i="1" s="1"/>
  <c r="AL1961" i="1"/>
  <c r="AM1961" i="1" s="1"/>
  <c r="AT1334" i="1"/>
  <c r="AU1334" i="1" s="1"/>
  <c r="AV1334" i="1" s="1"/>
  <c r="AW1334" i="1" s="1"/>
  <c r="AB78" i="1"/>
  <c r="AC78" i="1" s="1"/>
  <c r="AD78" i="1" s="1"/>
  <c r="U131" i="1"/>
  <c r="V131" i="1" s="1"/>
  <c r="U1881" i="1"/>
  <c r="AK1761" i="1"/>
  <c r="AD1741" i="1"/>
  <c r="AH1426" i="1"/>
  <c r="AK1812" i="1"/>
  <c r="AH369" i="1"/>
  <c r="W1054" i="1"/>
  <c r="X1054" i="1" s="1"/>
  <c r="Y1054" i="1" s="1"/>
  <c r="Z1054" i="1" s="1"/>
  <c r="AA1054" i="1" s="1"/>
  <c r="W1013" i="1"/>
  <c r="X1013" i="1" s="1"/>
  <c r="Y1013" i="1" s="1"/>
  <c r="Z1013" i="1" s="1"/>
  <c r="AA1013" i="1" s="1"/>
  <c r="W1130" i="1"/>
  <c r="X1130" i="1" s="1"/>
  <c r="Y1130" i="1" s="1"/>
  <c r="Z1130" i="1" s="1"/>
  <c r="AA1130" i="1" s="1"/>
  <c r="W1461" i="1"/>
  <c r="X1461" i="1" s="1"/>
  <c r="Y1461" i="1" s="1"/>
  <c r="Z1461" i="1" s="1"/>
  <c r="AA1461" i="1" s="1"/>
  <c r="AL1907" i="1"/>
  <c r="AM1907" i="1" s="1"/>
  <c r="W63" i="1"/>
  <c r="X63" i="1" s="1"/>
  <c r="Y63" i="1" s="1"/>
  <c r="Z63" i="1" s="1"/>
  <c r="AA63" i="1" s="1"/>
  <c r="U719" i="1"/>
  <c r="V719" i="1" s="1"/>
  <c r="AE1832" i="1"/>
  <c r="AF1832" i="1" s="1"/>
  <c r="AG1832" i="1" s="1"/>
  <c r="W316" i="1"/>
  <c r="X316" i="1" s="1"/>
  <c r="Y316" i="1" s="1"/>
  <c r="Z316" i="1" s="1"/>
  <c r="AA316" i="1" s="1"/>
  <c r="AL1994" i="1"/>
  <c r="AM1994" i="1" s="1"/>
  <c r="W581" i="1"/>
  <c r="X581" i="1" s="1"/>
  <c r="Y581" i="1" s="1"/>
  <c r="Z581" i="1" s="1"/>
  <c r="AA581" i="1" s="1"/>
  <c r="AT1541" i="1"/>
  <c r="AU1541" i="1" s="1"/>
  <c r="AV1541" i="1" s="1"/>
  <c r="AW1541" i="1" s="1"/>
  <c r="AY876" i="1"/>
  <c r="AZ876" i="1" s="1"/>
  <c r="BA876" i="1" s="1"/>
  <c r="BB876" i="1" s="1"/>
  <c r="AY1257" i="1"/>
  <c r="AZ1257" i="1" s="1"/>
  <c r="BA1257" i="1" s="1"/>
  <c r="BB1257" i="1" s="1"/>
  <c r="AE1790" i="1"/>
  <c r="AF1790" i="1" s="1"/>
  <c r="AG1790" i="1" s="1"/>
  <c r="U616" i="1"/>
  <c r="V616" i="1" s="1"/>
  <c r="AH253" i="1"/>
  <c r="U1524" i="1"/>
  <c r="V1524" i="1" s="1"/>
  <c r="AX1231" i="1"/>
  <c r="AB665" i="1"/>
  <c r="AC665" i="1" s="1"/>
  <c r="AD665" i="1" s="1"/>
  <c r="AX1406" i="1"/>
  <c r="AT1455" i="1"/>
  <c r="AU1455" i="1" s="1"/>
  <c r="AV1455" i="1" s="1"/>
  <c r="AW1455" i="1" s="1"/>
  <c r="U1891" i="1"/>
  <c r="V1891" i="1" s="1"/>
  <c r="U51" i="1"/>
  <c r="V51" i="1" s="1"/>
  <c r="AE1823" i="1"/>
  <c r="AF1823" i="1" s="1"/>
  <c r="AG1823" i="1" s="1"/>
  <c r="W1228" i="1"/>
  <c r="X1228" i="1" s="1"/>
  <c r="Y1228" i="1" s="1"/>
  <c r="Z1228" i="1" s="1"/>
  <c r="AA1228" i="1" s="1"/>
  <c r="W1199" i="1"/>
  <c r="X1199" i="1" s="1"/>
  <c r="Y1199" i="1" s="1"/>
  <c r="Z1199" i="1" s="1"/>
  <c r="AA1199" i="1" s="1"/>
  <c r="AH1856" i="1"/>
  <c r="AI1856" i="1"/>
  <c r="AJ1856" i="1" s="1"/>
  <c r="AT1513" i="1"/>
  <c r="AU1513" i="1" s="1"/>
  <c r="AV1513" i="1" s="1"/>
  <c r="AW1513" i="1" s="1"/>
  <c r="W1099" i="1"/>
  <c r="X1099" i="1" s="1"/>
  <c r="Y1099" i="1" s="1"/>
  <c r="Z1099" i="1" s="1"/>
  <c r="AA1099" i="1" s="1"/>
  <c r="W292" i="1"/>
  <c r="X292" i="1" s="1"/>
  <c r="Y292" i="1" s="1"/>
  <c r="Z292" i="1" s="1"/>
  <c r="AA292" i="1" s="1"/>
  <c r="W1007" i="1"/>
  <c r="X1007" i="1" s="1"/>
  <c r="Y1007" i="1" s="1"/>
  <c r="Z1007" i="1" s="1"/>
  <c r="AA1007" i="1" s="1"/>
  <c r="W609" i="1"/>
  <c r="X609" i="1" s="1"/>
  <c r="Y609" i="1" s="1"/>
  <c r="Z609" i="1" s="1"/>
  <c r="AA609" i="1" s="1"/>
  <c r="U1653" i="1"/>
  <c r="V1653" i="1" s="1"/>
  <c r="W683" i="1"/>
  <c r="X683" i="1" s="1"/>
  <c r="Y683" i="1" s="1"/>
  <c r="Z683" i="1" s="1"/>
  <c r="AA683" i="1" s="1"/>
  <c r="AE1954" i="1"/>
  <c r="AF1954" i="1" s="1"/>
  <c r="AG1954" i="1" s="1"/>
  <c r="AT231" i="1"/>
  <c r="AU231" i="1" s="1"/>
  <c r="AV231" i="1" s="1"/>
  <c r="AW231" i="1" s="1"/>
  <c r="AX231" i="1" s="1"/>
  <c r="AY231" i="1" s="1"/>
  <c r="AZ231" i="1" s="1"/>
  <c r="BA231" i="1" s="1"/>
  <c r="BB231" i="1" s="1"/>
  <c r="AL1878" i="1"/>
  <c r="AM1878" i="1" s="1"/>
  <c r="BC1189" i="1"/>
  <c r="BD1189" i="1" s="1"/>
  <c r="U86" i="1"/>
  <c r="V86" i="1" s="1"/>
  <c r="AT998" i="1"/>
  <c r="AU998" i="1" s="1"/>
  <c r="AV998" i="1" s="1"/>
  <c r="AW998" i="1" s="1"/>
  <c r="AL1910" i="1"/>
  <c r="AM1910" i="1" s="1"/>
  <c r="AN1910" i="1" s="1"/>
  <c r="AO1910" i="1" s="1"/>
  <c r="AP1910" i="1" s="1"/>
  <c r="AQ1910" i="1" s="1"/>
  <c r="W1020" i="1"/>
  <c r="X1020" i="1" s="1"/>
  <c r="Y1020" i="1" s="1"/>
  <c r="Z1020" i="1" s="1"/>
  <c r="AA1020" i="1" s="1"/>
  <c r="U1036" i="1"/>
  <c r="V1036" i="1" s="1"/>
  <c r="U1750" i="1"/>
  <c r="V1750" i="1" s="1"/>
  <c r="AE1984" i="1"/>
  <c r="AF1984" i="1" s="1"/>
  <c r="AG1984" i="1" s="1"/>
  <c r="AL1971" i="1"/>
  <c r="AM1971" i="1" s="1"/>
  <c r="AN1971" i="1" s="1"/>
  <c r="AO1971" i="1" s="1"/>
  <c r="AP1971" i="1" s="1"/>
  <c r="AQ1971" i="1" s="1"/>
  <c r="W1556" i="1"/>
  <c r="X1556" i="1" s="1"/>
  <c r="Y1556" i="1" s="1"/>
  <c r="Z1556" i="1" s="1"/>
  <c r="AA1556" i="1" s="1"/>
  <c r="W296" i="1"/>
  <c r="X296" i="1" s="1"/>
  <c r="Y296" i="1" s="1"/>
  <c r="Z296" i="1" s="1"/>
  <c r="AA296" i="1" s="1"/>
  <c r="W1387" i="1"/>
  <c r="X1387" i="1" s="1"/>
  <c r="Y1387" i="1" s="1"/>
  <c r="Z1387" i="1" s="1"/>
  <c r="AA1387" i="1" s="1"/>
  <c r="W1614" i="1"/>
  <c r="X1614" i="1" s="1"/>
  <c r="Y1614" i="1" s="1"/>
  <c r="Z1614" i="1" s="1"/>
  <c r="AA1614" i="1" s="1"/>
  <c r="W1335" i="1"/>
  <c r="X1335" i="1" s="1"/>
  <c r="Y1335" i="1" s="1"/>
  <c r="Z1335" i="1" s="1"/>
  <c r="AA1335" i="1" s="1"/>
  <c r="AL1939" i="1"/>
  <c r="AM1939" i="1" s="1"/>
  <c r="AT1375" i="1"/>
  <c r="AU1375" i="1" s="1"/>
  <c r="AV1375" i="1" s="1"/>
  <c r="AW1375" i="1" s="1"/>
  <c r="AL1928" i="1"/>
  <c r="AM1928" i="1" s="1"/>
  <c r="U193" i="1"/>
  <c r="V193" i="1" s="1"/>
  <c r="W121" i="1"/>
  <c r="X121" i="1" s="1"/>
  <c r="Y121" i="1" s="1"/>
  <c r="Z121" i="1" s="1"/>
  <c r="AA121" i="1" s="1"/>
  <c r="AE1905" i="1"/>
  <c r="AF1905" i="1" s="1"/>
  <c r="AG1905" i="1" s="1"/>
  <c r="W1315" i="1"/>
  <c r="X1315" i="1" s="1"/>
  <c r="Y1315" i="1" s="1"/>
  <c r="Z1315" i="1" s="1"/>
  <c r="AA1315" i="1" s="1"/>
  <c r="W1699" i="1"/>
  <c r="X1699" i="1" s="1"/>
  <c r="Y1699" i="1" s="1"/>
  <c r="Z1699" i="1" s="1"/>
  <c r="AA1699" i="1" s="1"/>
  <c r="AE1920" i="1"/>
  <c r="AF1920" i="1" s="1"/>
  <c r="AG1920" i="1" s="1"/>
  <c r="W216" i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T1505" i="1"/>
  <c r="AU1505" i="1" s="1"/>
  <c r="AV1505" i="1" s="1"/>
  <c r="AW1505" i="1" s="1"/>
  <c r="W425" i="1"/>
  <c r="X425" i="1" s="1"/>
  <c r="Y425" i="1" s="1"/>
  <c r="Z425" i="1" s="1"/>
  <c r="AA425" i="1" s="1"/>
  <c r="W1050" i="1"/>
  <c r="X1050" i="1" s="1"/>
  <c r="Y1050" i="1" s="1"/>
  <c r="Z1050" i="1" s="1"/>
  <c r="AA1050" i="1" s="1"/>
  <c r="AL1973" i="1"/>
  <c r="AM1973" i="1" s="1"/>
  <c r="AN1973" i="1" s="1"/>
  <c r="AO1973" i="1" s="1"/>
  <c r="AP1973" i="1" s="1"/>
  <c r="AQ1973" i="1" s="1"/>
  <c r="W600" i="1"/>
  <c r="X600" i="1" s="1"/>
  <c r="Y600" i="1" s="1"/>
  <c r="Z600" i="1" s="1"/>
  <c r="AA600" i="1" s="1"/>
  <c r="W297" i="1"/>
  <c r="X297" i="1" s="1"/>
  <c r="Y297" i="1" s="1"/>
  <c r="Z297" i="1" s="1"/>
  <c r="AA297" i="1" s="1"/>
  <c r="W1494" i="1"/>
  <c r="X1494" i="1" s="1"/>
  <c r="Y1494" i="1" s="1"/>
  <c r="Z1494" i="1" s="1"/>
  <c r="AA1494" i="1" s="1"/>
  <c r="U1260" i="1"/>
  <c r="V1260" i="1" s="1"/>
  <c r="W283" i="1"/>
  <c r="X283" i="1" s="1"/>
  <c r="Y283" i="1" s="1"/>
  <c r="Z283" i="1" s="1"/>
  <c r="AA283" i="1" s="1"/>
  <c r="AE1934" i="1"/>
  <c r="AF1934" i="1" s="1"/>
  <c r="AG1934" i="1" s="1"/>
  <c r="AE1969" i="1"/>
  <c r="AF1969" i="1" s="1"/>
  <c r="AG1969" i="1" s="1"/>
  <c r="W60" i="1"/>
  <c r="X60" i="1" s="1"/>
  <c r="Y60" i="1" s="1"/>
  <c r="Z60" i="1" s="1"/>
  <c r="AA60" i="1" s="1"/>
  <c r="U911" i="1"/>
  <c r="V911" i="1" s="1"/>
  <c r="W1454" i="1"/>
  <c r="X1454" i="1" s="1"/>
  <c r="Y1454" i="1" s="1"/>
  <c r="Z1454" i="1" s="1"/>
  <c r="AA1454" i="1" s="1"/>
  <c r="AT1433" i="1"/>
  <c r="AU1433" i="1" s="1"/>
  <c r="AV1433" i="1" s="1"/>
  <c r="AW1433" i="1" s="1"/>
  <c r="AE1713" i="1"/>
  <c r="AF1713" i="1" s="1"/>
  <c r="AG1713" i="1" s="1"/>
  <c r="W1273" i="1"/>
  <c r="X1273" i="1" s="1"/>
  <c r="Y1273" i="1" s="1"/>
  <c r="Z1273" i="1" s="1"/>
  <c r="AA1273" i="1" s="1"/>
  <c r="AT805" i="1"/>
  <c r="AU805" i="1" s="1"/>
  <c r="AV805" i="1" s="1"/>
  <c r="AW805" i="1" s="1"/>
  <c r="AX805" i="1" s="1"/>
  <c r="AY805" i="1" s="1"/>
  <c r="AZ805" i="1" s="1"/>
  <c r="BA805" i="1" s="1"/>
  <c r="BB805" i="1" s="1"/>
  <c r="W1441" i="1"/>
  <c r="X1441" i="1" s="1"/>
  <c r="Y1441" i="1" s="1"/>
  <c r="Z1441" i="1" s="1"/>
  <c r="AA1441" i="1" s="1"/>
  <c r="AT1101" i="1"/>
  <c r="AU1101" i="1" s="1"/>
  <c r="AV1101" i="1" s="1"/>
  <c r="AW1101" i="1" s="1"/>
  <c r="W983" i="1"/>
  <c r="X983" i="1" s="1"/>
  <c r="Y983" i="1" s="1"/>
  <c r="Z983" i="1" s="1"/>
  <c r="AA983" i="1" s="1"/>
  <c r="AE1960" i="1"/>
  <c r="AF1960" i="1" s="1"/>
  <c r="AG1960" i="1" s="1"/>
  <c r="W1174" i="1"/>
  <c r="X1174" i="1" s="1"/>
  <c r="Y1174" i="1" s="1"/>
  <c r="Z1174" i="1" s="1"/>
  <c r="AA1174" i="1" s="1"/>
  <c r="AL1879" i="1"/>
  <c r="AM1879" i="1" s="1"/>
  <c r="AE1922" i="1"/>
  <c r="AF1922" i="1" s="1"/>
  <c r="AG1922" i="1" s="1"/>
  <c r="W1582" i="1"/>
  <c r="X1582" i="1" s="1"/>
  <c r="Y1582" i="1" s="1"/>
  <c r="Z1582" i="1" s="1"/>
  <c r="AA1582" i="1" s="1"/>
  <c r="AT1554" i="1"/>
  <c r="AU1554" i="1" s="1"/>
  <c r="AV1554" i="1" s="1"/>
  <c r="AW1554" i="1" s="1"/>
  <c r="AE1815" i="1"/>
  <c r="AF1815" i="1" s="1"/>
  <c r="AL1834" i="1"/>
  <c r="AM1834" i="1" s="1"/>
  <c r="AN1834" i="1" s="1"/>
  <c r="AO1834" i="1" s="1"/>
  <c r="AP1834" i="1" s="1"/>
  <c r="AQ1834" i="1" s="1"/>
  <c r="W1144" i="1"/>
  <c r="X1144" i="1" s="1"/>
  <c r="Y1144" i="1" s="1"/>
  <c r="Z1144" i="1" s="1"/>
  <c r="AA1144" i="1" s="1"/>
  <c r="W875" i="1"/>
  <c r="X875" i="1" s="1"/>
  <c r="Y875" i="1" s="1"/>
  <c r="Z875" i="1" s="1"/>
  <c r="AA875" i="1" s="1"/>
  <c r="U1519" i="1"/>
  <c r="V1519" i="1" s="1"/>
  <c r="W1471" i="1"/>
  <c r="X1471" i="1" s="1"/>
  <c r="Y1471" i="1" s="1"/>
  <c r="Z1471" i="1" s="1"/>
  <c r="AA1471" i="1" s="1"/>
  <c r="W1200" i="1"/>
  <c r="X1200" i="1" s="1"/>
  <c r="Y1200" i="1" s="1"/>
  <c r="Z1200" i="1" s="1"/>
  <c r="AA1200" i="1" s="1"/>
  <c r="AT1519" i="1"/>
  <c r="AU1519" i="1" s="1"/>
  <c r="AV1519" i="1" s="1"/>
  <c r="AW1519" i="1" s="1"/>
  <c r="W523" i="1"/>
  <c r="X523" i="1" s="1"/>
  <c r="Y523" i="1" s="1"/>
  <c r="Z523" i="1" s="1"/>
  <c r="AA523" i="1" s="1"/>
  <c r="AL1922" i="1"/>
  <c r="AM1922" i="1" s="1"/>
  <c r="AN1922" i="1" s="1"/>
  <c r="AO1922" i="1" s="1"/>
  <c r="AP1922" i="1" s="1"/>
  <c r="AQ1922" i="1" s="1"/>
  <c r="U1536" i="1"/>
  <c r="V1536" i="1" s="1"/>
  <c r="AE1941" i="1"/>
  <c r="AF1941" i="1" s="1"/>
  <c r="AG1941" i="1" s="1"/>
  <c r="W560" i="1"/>
  <c r="X560" i="1" s="1"/>
  <c r="Y560" i="1" s="1"/>
  <c r="Z560" i="1" s="1"/>
  <c r="AA560" i="1" s="1"/>
  <c r="W1390" i="1"/>
  <c r="X1390" i="1" s="1"/>
  <c r="Y1390" i="1" s="1"/>
  <c r="Z1390" i="1" s="1"/>
  <c r="AA1390" i="1" s="1"/>
  <c r="AY1475" i="1"/>
  <c r="AZ1475" i="1" s="1"/>
  <c r="BA1475" i="1" s="1"/>
  <c r="BB1475" i="1" s="1"/>
  <c r="AY930" i="1"/>
  <c r="AZ930" i="1" s="1"/>
  <c r="BA930" i="1" s="1"/>
  <c r="BB930" i="1" s="1"/>
  <c r="AL1965" i="1"/>
  <c r="AM1965" i="1" s="1"/>
  <c r="AN1965" i="1" s="1"/>
  <c r="AO1965" i="1" s="1"/>
  <c r="AP1965" i="1" s="1"/>
  <c r="AQ1965" i="1" s="1"/>
  <c r="W1587" i="1"/>
  <c r="X1587" i="1" s="1"/>
  <c r="Y1587" i="1" s="1"/>
  <c r="Z1587" i="1" s="1"/>
  <c r="AA1587" i="1" s="1"/>
  <c r="U1747" i="1"/>
  <c r="V1747" i="1" s="1"/>
  <c r="W1678" i="1"/>
  <c r="X1678" i="1" s="1"/>
  <c r="Y1678" i="1" s="1"/>
  <c r="Z1678" i="1" s="1"/>
  <c r="AA1678" i="1" s="1"/>
  <c r="W566" i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E1828" i="1"/>
  <c r="AF1828" i="1" s="1"/>
  <c r="AG1828" i="1" s="1"/>
  <c r="W1574" i="1"/>
  <c r="X1574" i="1" s="1"/>
  <c r="Y1574" i="1" s="1"/>
  <c r="Z1574" i="1" s="1"/>
  <c r="AA1574" i="1" s="1"/>
  <c r="U1803" i="1"/>
  <c r="W1245" i="1"/>
  <c r="X1245" i="1" s="1"/>
  <c r="Y1245" i="1" s="1"/>
  <c r="Z1245" i="1" s="1"/>
  <c r="AA1245" i="1" s="1"/>
  <c r="AL1975" i="1"/>
  <c r="AM1975" i="1" s="1"/>
  <c r="AN1975" i="1" s="1"/>
  <c r="AO1975" i="1" s="1"/>
  <c r="AP1975" i="1" s="1"/>
  <c r="AQ1975" i="1" s="1"/>
  <c r="U1343" i="1"/>
  <c r="V1343" i="1" s="1"/>
  <c r="AY1155" i="1"/>
  <c r="AZ1155" i="1" s="1"/>
  <c r="BA1155" i="1" s="1"/>
  <c r="BB1155" i="1" s="1"/>
  <c r="U1998" i="1"/>
  <c r="V1998" i="1" s="1"/>
  <c r="W1560" i="1"/>
  <c r="X1560" i="1" s="1"/>
  <c r="Y1560" i="1" s="1"/>
  <c r="Z1560" i="1" s="1"/>
  <c r="AA1560" i="1" s="1"/>
  <c r="W1680" i="1"/>
  <c r="X1680" i="1" s="1"/>
  <c r="Y1680" i="1" s="1"/>
  <c r="Z1680" i="1" s="1"/>
  <c r="AA1680" i="1" s="1"/>
  <c r="W38" i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W895" i="1"/>
  <c r="X895" i="1" s="1"/>
  <c r="Y895" i="1" s="1"/>
  <c r="Z895" i="1" s="1"/>
  <c r="AA895" i="1" s="1"/>
  <c r="AE1921" i="1"/>
  <c r="AF1921" i="1" s="1"/>
  <c r="AG1921" i="1" s="1"/>
  <c r="W590" i="1"/>
  <c r="X590" i="1" s="1"/>
  <c r="Y590" i="1" s="1"/>
  <c r="Z590" i="1" s="1"/>
  <c r="AA590" i="1" s="1"/>
  <c r="AD1751" i="1"/>
  <c r="W169" i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W582" i="1"/>
  <c r="X582" i="1" s="1"/>
  <c r="Y582" i="1" s="1"/>
  <c r="Z582" i="1" s="1"/>
  <c r="AA582" i="1" s="1"/>
  <c r="W1631" i="1"/>
  <c r="X1631" i="1" s="1"/>
  <c r="Y1631" i="1" s="1"/>
  <c r="Z1631" i="1" s="1"/>
  <c r="AA1631" i="1" s="1"/>
  <c r="U1337" i="1"/>
  <c r="V1337" i="1" s="1"/>
  <c r="U83" i="1"/>
  <c r="V83" i="1" s="1"/>
  <c r="AT991" i="1"/>
  <c r="AU991" i="1" s="1"/>
  <c r="AV991" i="1" s="1"/>
  <c r="AW991" i="1" s="1"/>
  <c r="U786" i="1"/>
  <c r="V786" i="1" s="1"/>
  <c r="AT642" i="1"/>
  <c r="AU642" i="1" s="1"/>
  <c r="AV642" i="1" s="1"/>
  <c r="AW642" i="1" s="1"/>
  <c r="W1545" i="1"/>
  <c r="X1545" i="1" s="1"/>
  <c r="Y1545" i="1" s="1"/>
  <c r="Z1545" i="1" s="1"/>
  <c r="AA1545" i="1" s="1"/>
  <c r="AT726" i="1"/>
  <c r="AU726" i="1" s="1"/>
  <c r="AV726" i="1" s="1"/>
  <c r="AW726" i="1" s="1"/>
  <c r="AX726" i="1" s="1"/>
  <c r="AY726" i="1" s="1"/>
  <c r="AZ726" i="1" s="1"/>
  <c r="BA726" i="1" s="1"/>
  <c r="BB726" i="1" s="1"/>
  <c r="U1883" i="1"/>
  <c r="V1883" i="1" s="1"/>
  <c r="W845" i="1"/>
  <c r="X845" i="1" s="1"/>
  <c r="Y845" i="1" s="1"/>
  <c r="Z845" i="1" s="1"/>
  <c r="AA845" i="1" s="1"/>
  <c r="U747" i="1"/>
  <c r="V747" i="1" s="1"/>
  <c r="W1396" i="1"/>
  <c r="X1396" i="1" s="1"/>
  <c r="Y1396" i="1" s="1"/>
  <c r="Z1396" i="1" s="1"/>
  <c r="AA1396" i="1" s="1"/>
  <c r="W155" i="1"/>
  <c r="X155" i="1" s="1"/>
  <c r="Y155" i="1" s="1"/>
  <c r="Z155" i="1" s="1"/>
  <c r="AA155" i="1" s="1"/>
  <c r="W1452" i="1"/>
  <c r="X1452" i="1" s="1"/>
  <c r="Y1452" i="1" s="1"/>
  <c r="Z1452" i="1" s="1"/>
  <c r="AA1452" i="1" s="1"/>
  <c r="AE1991" i="1"/>
  <c r="AF1991" i="1" s="1"/>
  <c r="AG1991" i="1" s="1"/>
  <c r="W1551" i="1"/>
  <c r="X1551" i="1" s="1"/>
  <c r="Y1551" i="1" s="1"/>
  <c r="Z1551" i="1" s="1"/>
  <c r="AA1551" i="1" s="1"/>
  <c r="AE1932" i="1"/>
  <c r="AF1932" i="1" s="1"/>
  <c r="AG1932" i="1" s="1"/>
  <c r="AL1980" i="1"/>
  <c r="AM1980" i="1" s="1"/>
  <c r="W1670" i="1"/>
  <c r="X1670" i="1" s="1"/>
  <c r="Y1670" i="1" s="1"/>
  <c r="Z1670" i="1" s="1"/>
  <c r="AA1670" i="1" s="1"/>
  <c r="W887" i="1"/>
  <c r="X887" i="1" s="1"/>
  <c r="Y887" i="1" s="1"/>
  <c r="Z887" i="1" s="1"/>
  <c r="AA887" i="1" s="1"/>
  <c r="U1910" i="1"/>
  <c r="W1518" i="1"/>
  <c r="X1518" i="1" s="1"/>
  <c r="Y1518" i="1" s="1"/>
  <c r="Z1518" i="1" s="1"/>
  <c r="AA1518" i="1" s="1"/>
  <c r="U1892" i="1"/>
  <c r="AD1759" i="1"/>
  <c r="AD1743" i="1"/>
  <c r="AY1555" i="1"/>
  <c r="AZ1555" i="1" s="1"/>
  <c r="BA1555" i="1" s="1"/>
  <c r="BB1555" i="1" s="1"/>
  <c r="AD1739" i="1"/>
  <c r="AY1355" i="1"/>
  <c r="AZ1355" i="1" s="1"/>
  <c r="BA1355" i="1" s="1"/>
  <c r="BB1355" i="1" s="1"/>
  <c r="AY1053" i="1"/>
  <c r="AZ1053" i="1" s="1"/>
  <c r="BA1053" i="1" s="1"/>
  <c r="BB1053" i="1" s="1"/>
  <c r="AX1691" i="1"/>
  <c r="AE1878" i="1"/>
  <c r="AF1878" i="1" s="1"/>
  <c r="AG1878" i="1" s="1"/>
  <c r="AE1949" i="1"/>
  <c r="AF1949" i="1" s="1"/>
  <c r="AG1949" i="1" s="1"/>
  <c r="U1242" i="1"/>
  <c r="V1242" i="1" s="1"/>
  <c r="AB904" i="1"/>
  <c r="AC904" i="1" s="1"/>
  <c r="AD904" i="1" s="1"/>
  <c r="U1621" i="1"/>
  <c r="V1621" i="1" s="1"/>
  <c r="W1309" i="1"/>
  <c r="X1309" i="1" s="1"/>
  <c r="Y1309" i="1" s="1"/>
  <c r="Z1309" i="1" s="1"/>
  <c r="AA1309" i="1" s="1"/>
  <c r="AB752" i="1"/>
  <c r="AC752" i="1" s="1"/>
  <c r="AD752" i="1" s="1"/>
  <c r="AX1215" i="1"/>
  <c r="BC792" i="1"/>
  <c r="BD792" i="1" s="1"/>
  <c r="U1589" i="1"/>
  <c r="V1589" i="1" s="1"/>
  <c r="U799" i="1"/>
  <c r="V799" i="1" s="1"/>
  <c r="U1209" i="1"/>
  <c r="V1209" i="1" s="1"/>
  <c r="U209" i="1"/>
  <c r="V209" i="1" s="1"/>
  <c r="AT811" i="1"/>
  <c r="AU811" i="1" s="1"/>
  <c r="AV811" i="1" s="1"/>
  <c r="AW811" i="1" s="1"/>
  <c r="BC1532" i="1"/>
  <c r="BD1532" i="1" s="1"/>
  <c r="AE884" i="1"/>
  <c r="AF884" i="1" s="1"/>
  <c r="AG884" i="1" s="1"/>
  <c r="AX1678" i="1"/>
  <c r="U1900" i="1"/>
  <c r="V1900" i="1" s="1"/>
  <c r="AK1809" i="1"/>
  <c r="BC1492" i="1"/>
  <c r="BD1492" i="1" s="1"/>
  <c r="U476" i="1"/>
  <c r="V476" i="1" s="1"/>
  <c r="W989" i="1"/>
  <c r="X989" i="1" s="1"/>
  <c r="Y989" i="1" s="1"/>
  <c r="Z989" i="1" s="1"/>
  <c r="AA989" i="1" s="1"/>
  <c r="AX653" i="1"/>
  <c r="U1632" i="1"/>
  <c r="V1632" i="1" s="1"/>
  <c r="AH10" i="1"/>
  <c r="W1624" i="1"/>
  <c r="X1624" i="1" s="1"/>
  <c r="Y1624" i="1" s="1"/>
  <c r="Z1624" i="1" s="1"/>
  <c r="AA1624" i="1" s="1"/>
  <c r="AC1826" i="1"/>
  <c r="BC1150" i="1"/>
  <c r="BD1150" i="1" s="1"/>
  <c r="AB1642" i="1"/>
  <c r="AC1642" i="1" s="1"/>
  <c r="AD1642" i="1" s="1"/>
  <c r="U1684" i="1"/>
  <c r="V1684" i="1" s="1"/>
  <c r="AB619" i="1"/>
  <c r="AC619" i="1" s="1"/>
  <c r="AD619" i="1" s="1"/>
  <c r="AX1570" i="1"/>
  <c r="U182" i="1"/>
  <c r="V182" i="1" s="1"/>
  <c r="U1081" i="1"/>
  <c r="V1081" i="1" s="1"/>
  <c r="W787" i="1"/>
  <c r="X787" i="1" s="1"/>
  <c r="Y787" i="1" s="1"/>
  <c r="Z787" i="1" s="1"/>
  <c r="AA787" i="1" s="1"/>
  <c r="W1058" i="1"/>
  <c r="X1058" i="1" s="1"/>
  <c r="Y1058" i="1" s="1"/>
  <c r="Z1058" i="1" s="1"/>
  <c r="AA1058" i="1" s="1"/>
  <c r="U930" i="1"/>
  <c r="V930" i="1" s="1"/>
  <c r="BC1654" i="1"/>
  <c r="BD1654" i="1" s="1"/>
  <c r="AB718" i="1"/>
  <c r="AC718" i="1" s="1"/>
  <c r="AD718" i="1" s="1"/>
  <c r="W963" i="1"/>
  <c r="X963" i="1" s="1"/>
  <c r="Y963" i="1" s="1"/>
  <c r="Z963" i="1" s="1"/>
  <c r="AA963" i="1" s="1"/>
  <c r="AE764" i="1"/>
  <c r="AF764" i="1" s="1"/>
  <c r="AG764" i="1" s="1"/>
  <c r="U1492" i="1"/>
  <c r="V1492" i="1" s="1"/>
  <c r="AE1992" i="1"/>
  <c r="AF1992" i="1" s="1"/>
  <c r="AG1992" i="1" s="1"/>
  <c r="AB1305" i="1"/>
  <c r="AC1305" i="1" s="1"/>
  <c r="AD1305" i="1" s="1"/>
  <c r="AX1480" i="1"/>
  <c r="U1376" i="1"/>
  <c r="V1376" i="1" s="1"/>
  <c r="U1126" i="1"/>
  <c r="V1126" i="1" s="1"/>
  <c r="U865" i="1"/>
  <c r="V865" i="1" s="1"/>
  <c r="AT1444" i="1"/>
  <c r="AU1444" i="1" s="1"/>
  <c r="AV1444" i="1" s="1"/>
  <c r="AW1444" i="1" s="1"/>
  <c r="U1083" i="1"/>
  <c r="V1083" i="1" s="1"/>
  <c r="U1509" i="1"/>
  <c r="V1509" i="1" s="1"/>
  <c r="U1638" i="1"/>
  <c r="V1638" i="1" s="1"/>
  <c r="W168" i="1"/>
  <c r="X168" i="1" s="1"/>
  <c r="Y168" i="1" s="1"/>
  <c r="Z168" i="1" s="1"/>
  <c r="AA168" i="1" s="1"/>
  <c r="AB1298" i="1"/>
  <c r="AC1298" i="1" s="1"/>
  <c r="AD1298" i="1" s="1"/>
  <c r="W1336" i="1"/>
  <c r="X1336" i="1" s="1"/>
  <c r="Y1336" i="1" s="1"/>
  <c r="Z1336" i="1" s="1"/>
  <c r="AA1336" i="1" s="1"/>
  <c r="AB671" i="1"/>
  <c r="AC671" i="1" s="1"/>
  <c r="AD671" i="1" s="1"/>
  <c r="AX1524" i="1"/>
  <c r="AB864" i="1"/>
  <c r="AC864" i="1" s="1"/>
  <c r="AD864" i="1" s="1"/>
  <c r="AB41" i="1"/>
  <c r="AC41" i="1" s="1"/>
  <c r="AD41" i="1" s="1"/>
  <c r="AX1523" i="1"/>
  <c r="W899" i="1"/>
  <c r="X899" i="1" s="1"/>
  <c r="Y899" i="1" s="1"/>
  <c r="Z899" i="1" s="1"/>
  <c r="AA899" i="1" s="1"/>
  <c r="AB438" i="1"/>
  <c r="AC438" i="1" s="1"/>
  <c r="AD438" i="1" s="1"/>
  <c r="W1249" i="1"/>
  <c r="X1249" i="1" s="1"/>
  <c r="Y1249" i="1" s="1"/>
  <c r="Z1249" i="1" s="1"/>
  <c r="AA1249" i="1" s="1"/>
  <c r="U668" i="1"/>
  <c r="V668" i="1" s="1"/>
  <c r="U1480" i="1"/>
  <c r="V1480" i="1" s="1"/>
  <c r="AL1824" i="1"/>
  <c r="AM1824" i="1" s="1"/>
  <c r="AN1824" i="1" s="1"/>
  <c r="AO1824" i="1" s="1"/>
  <c r="AP1824" i="1" s="1"/>
  <c r="AQ1824" i="1" s="1"/>
  <c r="AD1728" i="1"/>
  <c r="AD1787" i="1"/>
  <c r="AE741" i="1"/>
  <c r="AF741" i="1" s="1"/>
  <c r="AG741" i="1" s="1"/>
  <c r="AE807" i="1"/>
  <c r="AF807" i="1" s="1"/>
  <c r="AG807" i="1" s="1"/>
  <c r="AD1754" i="1"/>
  <c r="W312" i="1"/>
  <c r="X312" i="1" s="1"/>
  <c r="Y312" i="1" s="1"/>
  <c r="Z312" i="1" s="1"/>
  <c r="AA312" i="1" s="1"/>
  <c r="AB720" i="1"/>
  <c r="AC720" i="1" s="1"/>
  <c r="AD720" i="1" s="1"/>
  <c r="W259" i="1"/>
  <c r="X259" i="1" s="1"/>
  <c r="Y259" i="1" s="1"/>
  <c r="Z259" i="1" s="1"/>
  <c r="AA259" i="1" s="1"/>
  <c r="W1578" i="1"/>
  <c r="X1578" i="1" s="1"/>
  <c r="Y1578" i="1" s="1"/>
  <c r="Z1578" i="1" s="1"/>
  <c r="AA1578" i="1" s="1"/>
  <c r="U483" i="1"/>
  <c r="V483" i="1" s="1"/>
  <c r="W1481" i="1"/>
  <c r="X1481" i="1" s="1"/>
  <c r="Y1481" i="1" s="1"/>
  <c r="Z1481" i="1" s="1"/>
  <c r="AA1481" i="1" s="1"/>
  <c r="W1596" i="1"/>
  <c r="X1596" i="1" s="1"/>
  <c r="Y1596" i="1" s="1"/>
  <c r="Z1596" i="1" s="1"/>
  <c r="AA1596" i="1" s="1"/>
  <c r="W454" i="1"/>
  <c r="X454" i="1" s="1"/>
  <c r="Y454" i="1" s="1"/>
  <c r="Z454" i="1" s="1"/>
  <c r="AA454" i="1" s="1"/>
  <c r="AX1289" i="1"/>
  <c r="U463" i="1"/>
  <c r="V463" i="1" s="1"/>
  <c r="AX1391" i="1"/>
  <c r="AX643" i="1"/>
  <c r="BE1352" i="1"/>
  <c r="BF1352" i="1" s="1"/>
  <c r="U498" i="1"/>
  <c r="V498" i="1" s="1"/>
  <c r="AB529" i="1"/>
  <c r="AC529" i="1" s="1"/>
  <c r="AD529" i="1" s="1"/>
  <c r="BE164" i="1"/>
  <c r="BF164" i="1" s="1"/>
  <c r="U1765" i="1"/>
  <c r="W1078" i="1"/>
  <c r="X1078" i="1" s="1"/>
  <c r="Y1078" i="1" s="1"/>
  <c r="Z1078" i="1" s="1"/>
  <c r="AA1078" i="1" s="1"/>
  <c r="AE1888" i="1"/>
  <c r="AF1888" i="1" s="1"/>
  <c r="AG1888" i="1" s="1"/>
  <c r="W1171" i="1"/>
  <c r="X1171" i="1" s="1"/>
  <c r="Y1171" i="1" s="1"/>
  <c r="Z1171" i="1" s="1"/>
  <c r="AA1171" i="1" s="1"/>
  <c r="W857" i="1"/>
  <c r="X857" i="1" s="1"/>
  <c r="Y857" i="1" s="1"/>
  <c r="Z857" i="1" s="1"/>
  <c r="AA857" i="1" s="1"/>
  <c r="W433" i="1"/>
  <c r="X433" i="1" s="1"/>
  <c r="Y433" i="1" s="1"/>
  <c r="Z433" i="1" s="1"/>
  <c r="AA433" i="1" s="1"/>
  <c r="AY1418" i="1"/>
  <c r="AZ1418" i="1" s="1"/>
  <c r="BA1418" i="1" s="1"/>
  <c r="BB1418" i="1" s="1"/>
  <c r="AY1408" i="1"/>
  <c r="AZ1408" i="1" s="1"/>
  <c r="BA1408" i="1" s="1"/>
  <c r="BB1408" i="1" s="1"/>
  <c r="W1100" i="1"/>
  <c r="X1100" i="1" s="1"/>
  <c r="Y1100" i="1" s="1"/>
  <c r="Z1100" i="1" s="1"/>
  <c r="AA1100" i="1" s="1"/>
  <c r="W205" i="1"/>
  <c r="X205" i="1" s="1"/>
  <c r="Y205" i="1" s="1"/>
  <c r="Z205" i="1" s="1"/>
  <c r="AA205" i="1" s="1"/>
  <c r="W1682" i="1"/>
  <c r="X1682" i="1" s="1"/>
  <c r="Y1682" i="1" s="1"/>
  <c r="Z1682" i="1" s="1"/>
  <c r="AA1682" i="1" s="1"/>
  <c r="U1180" i="1"/>
  <c r="V1180" i="1" s="1"/>
  <c r="U656" i="1"/>
  <c r="V656" i="1" s="1"/>
  <c r="W268" i="1"/>
  <c r="X268" i="1" s="1"/>
  <c r="Y268" i="1" s="1"/>
  <c r="Z268" i="1" s="1"/>
  <c r="AA268" i="1" s="1"/>
  <c r="AL1883" i="1"/>
  <c r="AM1883" i="1" s="1"/>
  <c r="AL1905" i="1"/>
  <c r="AM1905" i="1" s="1"/>
  <c r="AL1995" i="1"/>
  <c r="AM1995" i="1" s="1"/>
  <c r="U1395" i="1"/>
  <c r="V1395" i="1" s="1"/>
  <c r="AT1088" i="1"/>
  <c r="AU1088" i="1" s="1"/>
  <c r="AV1088" i="1" s="1"/>
  <c r="AW1088" i="1" s="1"/>
  <c r="AY1394" i="1"/>
  <c r="AZ1394" i="1" s="1"/>
  <c r="BA1394" i="1" s="1"/>
  <c r="BB1394" i="1" s="1"/>
  <c r="BC1394" i="1" s="1"/>
  <c r="BD1394" i="1" s="1"/>
  <c r="BE1394" i="1" s="1"/>
  <c r="BF1394" i="1" s="1"/>
  <c r="U1439" i="1"/>
  <c r="V1439" i="1" s="1"/>
  <c r="W437" i="1"/>
  <c r="X437" i="1" s="1"/>
  <c r="Y437" i="1" s="1"/>
  <c r="Z437" i="1" s="1"/>
  <c r="AA437" i="1" s="1"/>
  <c r="U1028" i="1"/>
  <c r="V1028" i="1" s="1"/>
  <c r="W1232" i="1"/>
  <c r="X1232" i="1" s="1"/>
  <c r="Y1232" i="1" s="1"/>
  <c r="Z1232" i="1" s="1"/>
  <c r="AA1232" i="1" s="1"/>
  <c r="W1010" i="1"/>
  <c r="X1010" i="1" s="1"/>
  <c r="Y1010" i="1" s="1"/>
  <c r="Z1010" i="1" s="1"/>
  <c r="AA1010" i="1" s="1"/>
  <c r="U789" i="1"/>
  <c r="V789" i="1" s="1"/>
  <c r="AE1725" i="1"/>
  <c r="AF1725" i="1" s="1"/>
  <c r="AG1725" i="1" s="1"/>
  <c r="AE1971" i="1"/>
  <c r="AF1971" i="1" s="1"/>
  <c r="AG1971" i="1" s="1"/>
  <c r="U1869" i="1"/>
  <c r="W309" i="1"/>
  <c r="X309" i="1" s="1"/>
  <c r="Y309" i="1" s="1"/>
  <c r="Z309" i="1" s="1"/>
  <c r="AA309" i="1" s="1"/>
  <c r="W858" i="1"/>
  <c r="X858" i="1" s="1"/>
  <c r="Y858" i="1" s="1"/>
  <c r="Z858" i="1" s="1"/>
  <c r="AA858" i="1" s="1"/>
  <c r="W1679" i="1"/>
  <c r="X1679" i="1" s="1"/>
  <c r="Y1679" i="1" s="1"/>
  <c r="Z1679" i="1" s="1"/>
  <c r="AA1679" i="1" s="1"/>
  <c r="W1302" i="1"/>
  <c r="X1302" i="1" s="1"/>
  <c r="Y1302" i="1" s="1"/>
  <c r="Z1302" i="1" s="1"/>
  <c r="AA1302" i="1" s="1"/>
  <c r="AE1881" i="1"/>
  <c r="AF1881" i="1" s="1"/>
  <c r="AG1881" i="1" s="1"/>
  <c r="U1860" i="1"/>
  <c r="V1860" i="1" s="1"/>
  <c r="W427" i="1"/>
  <c r="X427" i="1" s="1"/>
  <c r="Y427" i="1" s="1"/>
  <c r="Z427" i="1" s="1"/>
  <c r="AA427" i="1" s="1"/>
  <c r="W1033" i="1"/>
  <c r="X1033" i="1" s="1"/>
  <c r="Y1033" i="1" s="1"/>
  <c r="Z1033" i="1" s="1"/>
  <c r="AA1033" i="1" s="1"/>
  <c r="U68" i="1"/>
  <c r="V68" i="1" s="1"/>
  <c r="AL1930" i="1"/>
  <c r="AM1930" i="1" s="1"/>
  <c r="AL1887" i="1"/>
  <c r="AM1887" i="1" s="1"/>
  <c r="AN1887" i="1" s="1"/>
  <c r="AO1887" i="1" s="1"/>
  <c r="AP1887" i="1" s="1"/>
  <c r="AQ1887" i="1" s="1"/>
  <c r="U151" i="1"/>
  <c r="V151" i="1" s="1"/>
  <c r="W1169" i="1"/>
  <c r="X1169" i="1" s="1"/>
  <c r="Y1169" i="1" s="1"/>
  <c r="Z1169" i="1" s="1"/>
  <c r="AA1169" i="1" s="1"/>
  <c r="W908" i="1"/>
  <c r="X908" i="1" s="1"/>
  <c r="Y908" i="1" s="1"/>
  <c r="Z908" i="1" s="1"/>
  <c r="AA908" i="1" s="1"/>
  <c r="W237" i="1"/>
  <c r="X237" i="1" s="1"/>
  <c r="Y237" i="1" s="1"/>
  <c r="Z237" i="1" s="1"/>
  <c r="AA237" i="1" s="1"/>
  <c r="W1663" i="1"/>
  <c r="X1663" i="1" s="1"/>
  <c r="Y1663" i="1" s="1"/>
  <c r="Z1663" i="1" s="1"/>
  <c r="AA1663" i="1" s="1"/>
  <c r="W1623" i="1"/>
  <c r="X1623" i="1" s="1"/>
  <c r="Y1623" i="1" s="1"/>
  <c r="Z1623" i="1" s="1"/>
  <c r="AA1623" i="1" s="1"/>
  <c r="W1324" i="1"/>
  <c r="X1324" i="1" s="1"/>
  <c r="Y1324" i="1" s="1"/>
  <c r="Z1324" i="1" s="1"/>
  <c r="AA1324" i="1" s="1"/>
  <c r="U497" i="1"/>
  <c r="V497" i="1" s="1"/>
  <c r="AL1978" i="1"/>
  <c r="AM1978" i="1" s="1"/>
  <c r="U1459" i="1"/>
  <c r="V1459" i="1" s="1"/>
  <c r="U1816" i="1"/>
  <c r="V1816" i="1" s="1"/>
  <c r="AL1499" i="1"/>
  <c r="AM1499" i="1" s="1"/>
  <c r="AN1499" i="1" s="1"/>
  <c r="AO1499" i="1" s="1"/>
  <c r="AP1499" i="1" s="1"/>
  <c r="AQ1499" i="1" s="1"/>
  <c r="W585" i="1"/>
  <c r="X585" i="1" s="1"/>
  <c r="Y585" i="1" s="1"/>
  <c r="Z585" i="1" s="1"/>
  <c r="AA585" i="1" s="1"/>
  <c r="W1552" i="1"/>
  <c r="X1552" i="1" s="1"/>
  <c r="Y1552" i="1" s="1"/>
  <c r="Z1552" i="1" s="1"/>
  <c r="AA1552" i="1" s="1"/>
  <c r="AL191" i="1"/>
  <c r="AM191" i="1" s="1"/>
  <c r="AN191" i="1" s="1"/>
  <c r="AO191" i="1" s="1"/>
  <c r="AR191" i="1" s="1"/>
  <c r="AS191" i="1" s="1"/>
  <c r="W1025" i="1"/>
  <c r="X1025" i="1" s="1"/>
  <c r="Y1025" i="1" s="1"/>
  <c r="Z1025" i="1" s="1"/>
  <c r="AA1025" i="1" s="1"/>
  <c r="AE1983" i="1"/>
  <c r="AF1983" i="1" s="1"/>
  <c r="AG1983" i="1" s="1"/>
  <c r="W1654" i="1"/>
  <c r="X1654" i="1" s="1"/>
  <c r="Y1654" i="1" s="1"/>
  <c r="Z1654" i="1" s="1"/>
  <c r="AA1654" i="1" s="1"/>
  <c r="U50" i="1"/>
  <c r="V50" i="1" s="1"/>
  <c r="U788" i="1"/>
  <c r="V788" i="1" s="1"/>
  <c r="W1627" i="1"/>
  <c r="X1627" i="1" s="1"/>
  <c r="Y1627" i="1" s="1"/>
  <c r="Z1627" i="1" s="1"/>
  <c r="AA1627" i="1" s="1"/>
  <c r="AT1561" i="1"/>
  <c r="AU1561" i="1" s="1"/>
  <c r="AV1561" i="1" s="1"/>
  <c r="AW1561" i="1" s="1"/>
  <c r="W370" i="1"/>
  <c r="X370" i="1" s="1"/>
  <c r="Y370" i="1" s="1"/>
  <c r="Z370" i="1" s="1"/>
  <c r="AA370" i="1" s="1"/>
  <c r="W1700" i="1"/>
  <c r="X1700" i="1" s="1"/>
  <c r="Y1700" i="1" s="1"/>
  <c r="Z1700" i="1" s="1"/>
  <c r="AA1700" i="1" s="1"/>
  <c r="AL1912" i="1"/>
  <c r="AM1912" i="1" s="1"/>
  <c r="AE1903" i="1"/>
  <c r="AF1903" i="1" s="1"/>
  <c r="AG1903" i="1" s="1"/>
  <c r="AL1864" i="1"/>
  <c r="AM1864" i="1" s="1"/>
  <c r="W801" i="1"/>
  <c r="X801" i="1" s="1"/>
  <c r="Y801" i="1" s="1"/>
  <c r="Z801" i="1" s="1"/>
  <c r="AA801" i="1" s="1"/>
  <c r="AD1767" i="1"/>
  <c r="W1084" i="1"/>
  <c r="X1084" i="1" s="1"/>
  <c r="Y1084" i="1" s="1"/>
  <c r="Z1084" i="1" s="1"/>
  <c r="AA1084" i="1" s="1"/>
  <c r="W1350" i="1"/>
  <c r="X1350" i="1" s="1"/>
  <c r="Y1350" i="1" s="1"/>
  <c r="Z1350" i="1" s="1"/>
  <c r="AA1350" i="1" s="1"/>
  <c r="W236" i="1"/>
  <c r="X236" i="1" s="1"/>
  <c r="Y236" i="1" s="1"/>
  <c r="Z236" i="1" s="1"/>
  <c r="AA236" i="1" s="1"/>
  <c r="W919" i="1"/>
  <c r="X919" i="1" s="1"/>
  <c r="Y919" i="1" s="1"/>
  <c r="Z919" i="1" s="1"/>
  <c r="AA919" i="1" s="1"/>
  <c r="U1491" i="1"/>
  <c r="V1491" i="1" s="1"/>
  <c r="AL1960" i="1"/>
  <c r="AM1960" i="1" s="1"/>
  <c r="AE1864" i="1"/>
  <c r="AF1864" i="1" s="1"/>
  <c r="AG1864" i="1" s="1"/>
  <c r="AL1898" i="1"/>
  <c r="AM1898" i="1" s="1"/>
  <c r="W1211" i="1"/>
  <c r="X1211" i="1" s="1"/>
  <c r="Y1211" i="1" s="1"/>
  <c r="Z1211" i="1" s="1"/>
  <c r="AA1211" i="1" s="1"/>
  <c r="AL1927" i="1"/>
  <c r="AM1927" i="1" s="1"/>
  <c r="AN1927" i="1" s="1"/>
  <c r="AO1927" i="1" s="1"/>
  <c r="AP1927" i="1" s="1"/>
  <c r="AQ1927" i="1" s="1"/>
  <c r="W403" i="1"/>
  <c r="X403" i="1" s="1"/>
  <c r="Y403" i="1" s="1"/>
  <c r="Z403" i="1" s="1"/>
  <c r="AA403" i="1" s="1"/>
  <c r="AL1919" i="1"/>
  <c r="AM1919" i="1" s="1"/>
  <c r="AY1305" i="1"/>
  <c r="AZ1305" i="1" s="1"/>
  <c r="BA1305" i="1" s="1"/>
  <c r="BB1305" i="1" s="1"/>
  <c r="W1549" i="1"/>
  <c r="X1549" i="1" s="1"/>
  <c r="Y1549" i="1" s="1"/>
  <c r="Z1549" i="1" s="1"/>
  <c r="AA1549" i="1" s="1"/>
  <c r="W710" i="1"/>
  <c r="X710" i="1" s="1"/>
  <c r="Y710" i="1" s="1"/>
  <c r="Z710" i="1" s="1"/>
  <c r="AA710" i="1" s="1"/>
  <c r="W1360" i="1"/>
  <c r="X1360" i="1" s="1"/>
  <c r="Y1360" i="1" s="1"/>
  <c r="Z1360" i="1" s="1"/>
  <c r="AA1360" i="1" s="1"/>
  <c r="AL1938" i="1"/>
  <c r="AM1938" i="1" s="1"/>
  <c r="AN1938" i="1" s="1"/>
  <c r="AO1938" i="1" s="1"/>
  <c r="AP1938" i="1" s="1"/>
  <c r="AQ1938" i="1" s="1"/>
  <c r="U1109" i="1"/>
  <c r="V1109" i="1" s="1"/>
  <c r="W987" i="1"/>
  <c r="X987" i="1" s="1"/>
  <c r="Y987" i="1" s="1"/>
  <c r="Z987" i="1" s="1"/>
  <c r="AA987" i="1" s="1"/>
  <c r="U492" i="1"/>
  <c r="V492" i="1" s="1"/>
  <c r="AD1808" i="1"/>
  <c r="AE1929" i="1"/>
  <c r="AF1929" i="1" s="1"/>
  <c r="AG1929" i="1" s="1"/>
  <c r="U280" i="1"/>
  <c r="V280" i="1" s="1"/>
  <c r="U1905" i="1"/>
  <c r="V1905" i="1" s="1"/>
  <c r="AE1908" i="1"/>
  <c r="AF1908" i="1" s="1"/>
  <c r="AG1908" i="1" s="1"/>
  <c r="U1904" i="1"/>
  <c r="V1904" i="1" s="1"/>
  <c r="AL1889" i="1"/>
  <c r="AM1889" i="1" s="1"/>
  <c r="AT1021" i="1"/>
  <c r="AU1021" i="1" s="1"/>
  <c r="AV1021" i="1" s="1"/>
  <c r="AW1021" i="1" s="1"/>
  <c r="AX1021" i="1" s="1"/>
  <c r="AY1021" i="1" s="1"/>
  <c r="AZ1021" i="1" s="1"/>
  <c r="BA1021" i="1" s="1"/>
  <c r="BB1021" i="1" s="1"/>
  <c r="W872" i="1"/>
  <c r="X872" i="1" s="1"/>
  <c r="Y872" i="1" s="1"/>
  <c r="Z872" i="1" s="1"/>
  <c r="AA872" i="1" s="1"/>
  <c r="W1683" i="1"/>
  <c r="X1683" i="1" s="1"/>
  <c r="Y1683" i="1" s="1"/>
  <c r="Z1683" i="1" s="1"/>
  <c r="AA1683" i="1" s="1"/>
  <c r="W696" i="1"/>
  <c r="X696" i="1" s="1"/>
  <c r="Y696" i="1" s="1"/>
  <c r="Z696" i="1" s="1"/>
  <c r="AA696" i="1" s="1"/>
  <c r="U723" i="1"/>
  <c r="V723" i="1" s="1"/>
  <c r="AL1937" i="1"/>
  <c r="AM1937" i="1" s="1"/>
  <c r="W959" i="1"/>
  <c r="X959" i="1" s="1"/>
  <c r="Y959" i="1" s="1"/>
  <c r="Z959" i="1" s="1"/>
  <c r="AA959" i="1" s="1"/>
  <c r="AE1873" i="1"/>
  <c r="AF1873" i="1" s="1"/>
  <c r="AG1873" i="1" s="1"/>
  <c r="W1668" i="1"/>
  <c r="X1668" i="1" s="1"/>
  <c r="Y1668" i="1" s="1"/>
  <c r="Z1668" i="1" s="1"/>
  <c r="AA1668" i="1" s="1"/>
  <c r="W633" i="1"/>
  <c r="X633" i="1" s="1"/>
  <c r="Y633" i="1" s="1"/>
  <c r="Z633" i="1" s="1"/>
  <c r="AA633" i="1" s="1"/>
  <c r="AB633" i="1" s="1"/>
  <c r="AC633" i="1" s="1"/>
  <c r="AD633" i="1" s="1"/>
  <c r="W1563" i="1"/>
  <c r="X1563" i="1" s="1"/>
  <c r="Y1563" i="1" s="1"/>
  <c r="Z1563" i="1" s="1"/>
  <c r="AA1563" i="1" s="1"/>
  <c r="AT1395" i="1"/>
  <c r="AU1395" i="1" s="1"/>
  <c r="AV1395" i="1" s="1"/>
  <c r="AW1395" i="1" s="1"/>
  <c r="AX1395" i="1" s="1"/>
  <c r="AY1395" i="1" s="1"/>
  <c r="AZ1395" i="1" s="1"/>
  <c r="BA1395" i="1" s="1"/>
  <c r="BB1395" i="1" s="1"/>
  <c r="U541" i="1"/>
  <c r="V541" i="1" s="1"/>
  <c r="AL1933" i="1"/>
  <c r="AM1933" i="1" s="1"/>
  <c r="W900" i="1"/>
  <c r="X900" i="1" s="1"/>
  <c r="Y900" i="1" s="1"/>
  <c r="Z900" i="1" s="1"/>
  <c r="AA900" i="1" s="1"/>
  <c r="AL1997" i="1"/>
  <c r="AM1997" i="1" s="1"/>
  <c r="AN1997" i="1" s="1"/>
  <c r="AO1997" i="1" s="1"/>
  <c r="AP1997" i="1" s="1"/>
  <c r="AQ1997" i="1" s="1"/>
  <c r="AT1583" i="1"/>
  <c r="AU1583" i="1" s="1"/>
  <c r="AV1583" i="1" s="1"/>
  <c r="AW1583" i="1" s="1"/>
  <c r="W1457" i="1"/>
  <c r="X1457" i="1" s="1"/>
  <c r="Y1457" i="1" s="1"/>
  <c r="Z1457" i="1" s="1"/>
  <c r="AA1457" i="1" s="1"/>
  <c r="W506" i="1"/>
  <c r="X506" i="1" s="1"/>
  <c r="Y506" i="1" s="1"/>
  <c r="Z506" i="1" s="1"/>
  <c r="AA506" i="1" s="1"/>
  <c r="W1332" i="1"/>
  <c r="X1332" i="1" s="1"/>
  <c r="Y1332" i="1" s="1"/>
  <c r="Z1332" i="1" s="1"/>
  <c r="AA1332" i="1" s="1"/>
  <c r="U1512" i="1"/>
  <c r="V1512" i="1" s="1"/>
  <c r="W1087" i="1"/>
  <c r="X1087" i="1" s="1"/>
  <c r="Y1087" i="1" s="1"/>
  <c r="Z1087" i="1" s="1"/>
  <c r="AA1087" i="1" s="1"/>
  <c r="W509" i="1"/>
  <c r="X509" i="1" s="1"/>
  <c r="Y509" i="1" s="1"/>
  <c r="Z509" i="1" s="1"/>
  <c r="AA509" i="1" s="1"/>
  <c r="W1474" i="1"/>
  <c r="X1474" i="1" s="1"/>
  <c r="Y1474" i="1" s="1"/>
  <c r="Z1474" i="1" s="1"/>
  <c r="AA1474" i="1" s="1"/>
  <c r="AL1884" i="1"/>
  <c r="AM1884" i="1" s="1"/>
  <c r="W1483" i="1"/>
  <c r="X1483" i="1" s="1"/>
  <c r="Y1483" i="1" s="1"/>
  <c r="Z1483" i="1" s="1"/>
  <c r="AA1483" i="1" s="1"/>
  <c r="W95" i="1"/>
  <c r="X95" i="1" s="1"/>
  <c r="Y95" i="1" s="1"/>
  <c r="Z95" i="1" s="1"/>
  <c r="AA95" i="1" s="1"/>
  <c r="AL1874" i="1"/>
  <c r="AM1874" i="1" s="1"/>
  <c r="W263" i="1"/>
  <c r="X263" i="1" s="1"/>
  <c r="Y263" i="1" s="1"/>
  <c r="Z263" i="1" s="1"/>
  <c r="AA263" i="1" s="1"/>
  <c r="U142" i="1"/>
  <c r="V142" i="1" s="1"/>
  <c r="W1400" i="1"/>
  <c r="X1400" i="1" s="1"/>
  <c r="Y1400" i="1" s="1"/>
  <c r="Z1400" i="1" s="1"/>
  <c r="AA1400" i="1" s="1"/>
  <c r="AE1911" i="1"/>
  <c r="AF1911" i="1" s="1"/>
  <c r="AG1911" i="1" s="1"/>
  <c r="AD1744" i="1"/>
  <c r="W489" i="1"/>
  <c r="X489" i="1" s="1"/>
  <c r="Y489" i="1" s="1"/>
  <c r="Z489" i="1" s="1"/>
  <c r="AA489" i="1" s="1"/>
  <c r="AE1970" i="1"/>
  <c r="AF1970" i="1" s="1"/>
  <c r="AG1970" i="1" s="1"/>
  <c r="W90" i="1"/>
  <c r="X90" i="1" s="1"/>
  <c r="Y90" i="1" s="1"/>
  <c r="Z90" i="1" s="1"/>
  <c r="AA90" i="1" s="1"/>
  <c r="W641" i="1"/>
  <c r="X641" i="1" s="1"/>
  <c r="Y641" i="1" s="1"/>
  <c r="Z641" i="1" s="1"/>
  <c r="AA641" i="1" s="1"/>
  <c r="W1464" i="1"/>
  <c r="X1464" i="1" s="1"/>
  <c r="Y1464" i="1" s="1"/>
  <c r="Z1464" i="1" s="1"/>
  <c r="AA1464" i="1" s="1"/>
  <c r="W540" i="1"/>
  <c r="X540" i="1" s="1"/>
  <c r="Y540" i="1" s="1"/>
  <c r="Z540" i="1" s="1"/>
  <c r="AA540" i="1" s="1"/>
  <c r="U1748" i="1"/>
  <c r="V1748" i="1" s="1"/>
  <c r="W929" i="1"/>
  <c r="X929" i="1" s="1"/>
  <c r="Y929" i="1" s="1"/>
  <c r="Z929" i="1" s="1"/>
  <c r="AA929" i="1" s="1"/>
  <c r="AL1917" i="1"/>
  <c r="AM1917" i="1" s="1"/>
  <c r="AN1917" i="1" s="1"/>
  <c r="AO1917" i="1" s="1"/>
  <c r="AP1917" i="1" s="1"/>
  <c r="AQ1917" i="1" s="1"/>
  <c r="U1075" i="1"/>
  <c r="V1075" i="1" s="1"/>
  <c r="AD1718" i="1"/>
  <c r="AY1291" i="1"/>
  <c r="AZ1291" i="1" s="1"/>
  <c r="BA1291" i="1" s="1"/>
  <c r="BB1291" i="1" s="1"/>
  <c r="AL711" i="1"/>
  <c r="AM711" i="1" s="1"/>
  <c r="AN711" i="1" s="1"/>
  <c r="AY1160" i="1"/>
  <c r="AZ1160" i="1" s="1"/>
  <c r="BA1160" i="1" s="1"/>
  <c r="BB1160" i="1" s="1"/>
  <c r="AY1314" i="1"/>
  <c r="AZ1314" i="1" s="1"/>
  <c r="BA1314" i="1" s="1"/>
  <c r="BB1314" i="1" s="1"/>
  <c r="AD1768" i="1"/>
  <c r="AY1173" i="1"/>
  <c r="AZ1173" i="1" s="1"/>
  <c r="BA1173" i="1" s="1"/>
  <c r="BB1173" i="1" s="1"/>
  <c r="AY1127" i="1"/>
  <c r="AZ1127" i="1" s="1"/>
  <c r="BA1127" i="1" s="1"/>
  <c r="BB1127" i="1" s="1"/>
  <c r="AD1786" i="1"/>
  <c r="AY1526" i="1"/>
  <c r="AZ1526" i="1" s="1"/>
  <c r="BA1526" i="1" s="1"/>
  <c r="BB1526" i="1" s="1"/>
  <c r="W527" i="1"/>
  <c r="X527" i="1" s="1"/>
  <c r="Y527" i="1" s="1"/>
  <c r="Z527" i="1" s="1"/>
  <c r="AA527" i="1" s="1"/>
  <c r="U1226" i="1"/>
  <c r="V1226" i="1" s="1"/>
  <c r="AX1348" i="1"/>
  <c r="AB1411" i="1"/>
  <c r="AC1411" i="1" s="1"/>
  <c r="AD1411" i="1" s="1"/>
  <c r="W170" i="1"/>
  <c r="X170" i="1" s="1"/>
  <c r="Y170" i="1" s="1"/>
  <c r="Z170" i="1" s="1"/>
  <c r="AA170" i="1" s="1"/>
  <c r="U145" i="1"/>
  <c r="V145" i="1" s="1"/>
  <c r="BC1676" i="1"/>
  <c r="BD1676" i="1" s="1"/>
  <c r="AK1709" i="1"/>
  <c r="AC1772" i="1"/>
  <c r="AL1783" i="1"/>
  <c r="AM1783" i="1" s="1"/>
  <c r="AN1783" i="1" s="1"/>
  <c r="AO1783" i="1" s="1"/>
  <c r="AP1783" i="1" s="1"/>
  <c r="AQ1783" i="1" s="1"/>
  <c r="AE938" i="1"/>
  <c r="AF938" i="1" s="1"/>
  <c r="AG938" i="1" s="1"/>
  <c r="U1507" i="1"/>
  <c r="V1507" i="1" s="1"/>
  <c r="AB480" i="1"/>
  <c r="AC480" i="1" s="1"/>
  <c r="AD480" i="1" s="1"/>
  <c r="AE1883" i="1"/>
  <c r="AF1883" i="1" s="1"/>
  <c r="AG1883" i="1" s="1"/>
  <c r="AX1162" i="1"/>
  <c r="AB1138" i="1"/>
  <c r="AC1138" i="1" s="1"/>
  <c r="AD1138" i="1" s="1"/>
  <c r="AX1690" i="1"/>
  <c r="W398" i="1"/>
  <c r="X398" i="1" s="1"/>
  <c r="Y398" i="1" s="1"/>
  <c r="Z398" i="1" s="1"/>
  <c r="AA398" i="1" s="1"/>
  <c r="AB398" i="1" s="1"/>
  <c r="AC398" i="1" s="1"/>
  <c r="AD398" i="1" s="1"/>
  <c r="AL1940" i="1"/>
  <c r="AM1940" i="1" s="1"/>
  <c r="AX1384" i="1"/>
  <c r="AT1125" i="1"/>
  <c r="AU1125" i="1" s="1"/>
  <c r="AV1125" i="1" s="1"/>
  <c r="AW1125" i="1" s="1"/>
  <c r="AC1846" i="1"/>
  <c r="W49" i="1"/>
  <c r="X49" i="1" s="1"/>
  <c r="Y49" i="1" s="1"/>
  <c r="Z49" i="1" s="1"/>
  <c r="AA49" i="1" s="1"/>
  <c r="U1215" i="1"/>
  <c r="V1215" i="1" s="1"/>
  <c r="AC1755" i="1"/>
  <c r="AX1262" i="1"/>
  <c r="U1974" i="1"/>
  <c r="U455" i="1"/>
  <c r="V455" i="1" s="1"/>
  <c r="U1239" i="1"/>
  <c r="V1239" i="1" s="1"/>
  <c r="U1755" i="1"/>
  <c r="AB1553" i="1"/>
  <c r="AC1553" i="1" s="1"/>
  <c r="AD1553" i="1" s="1"/>
  <c r="U1049" i="1"/>
  <c r="V1049" i="1" s="1"/>
  <c r="BE866" i="1"/>
  <c r="BF866" i="1" s="1"/>
  <c r="W1511" i="1"/>
  <c r="X1511" i="1" s="1"/>
  <c r="Y1511" i="1" s="1"/>
  <c r="Z1511" i="1" s="1"/>
  <c r="AA1511" i="1" s="1"/>
  <c r="BC1282" i="1"/>
  <c r="BD1282" i="1" s="1"/>
  <c r="U818" i="1"/>
  <c r="V818" i="1" s="1"/>
  <c r="AX1477" i="1"/>
  <c r="AX1598" i="1"/>
  <c r="AE1942" i="1"/>
  <c r="AF1942" i="1" s="1"/>
  <c r="AG1942" i="1" s="1"/>
  <c r="AT1434" i="1"/>
  <c r="AU1434" i="1" s="1"/>
  <c r="AV1434" i="1" s="1"/>
  <c r="AW1434" i="1" s="1"/>
  <c r="AX1434" i="1" s="1"/>
  <c r="AY1434" i="1" s="1"/>
  <c r="AZ1434" i="1" s="1"/>
  <c r="BA1434" i="1" s="1"/>
  <c r="BB1434" i="1" s="1"/>
  <c r="U1162" i="1"/>
  <c r="V1162" i="1" s="1"/>
  <c r="AE1802" i="1"/>
  <c r="AF1802" i="1" s="1"/>
  <c r="AG1802" i="1" s="1"/>
  <c r="U1485" i="1"/>
  <c r="V1485" i="1" s="1"/>
  <c r="U808" i="1"/>
  <c r="V808" i="1" s="1"/>
  <c r="U1191" i="1"/>
  <c r="V1191" i="1" s="1"/>
  <c r="W851" i="1"/>
  <c r="X851" i="1" s="1"/>
  <c r="Y851" i="1" s="1"/>
  <c r="Z851" i="1" s="1"/>
  <c r="AA851" i="1" s="1"/>
  <c r="AB1314" i="1"/>
  <c r="AC1314" i="1" s="1"/>
  <c r="AD1314" i="1" s="1"/>
  <c r="AD1830" i="1"/>
  <c r="AH212" i="1"/>
  <c r="U1568" i="1"/>
  <c r="V1568" i="1" s="1"/>
  <c r="U781" i="1"/>
  <c r="V781" i="1" s="1"/>
  <c r="W661" i="1"/>
  <c r="X661" i="1" s="1"/>
  <c r="Y661" i="1" s="1"/>
  <c r="Z661" i="1" s="1"/>
  <c r="AA661" i="1" s="1"/>
  <c r="AH698" i="1"/>
  <c r="U780" i="1"/>
  <c r="V780" i="1" s="1"/>
  <c r="U771" i="1"/>
  <c r="V771" i="1" s="1"/>
  <c r="U610" i="1"/>
  <c r="V610" i="1" s="1"/>
  <c r="U1142" i="1"/>
  <c r="V1142" i="1" s="1"/>
  <c r="W143" i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BC1633" i="1"/>
  <c r="BD1633" i="1" s="1"/>
  <c r="AX919" i="1"/>
  <c r="W1482" i="1"/>
  <c r="X1482" i="1" s="1"/>
  <c r="Y1482" i="1" s="1"/>
  <c r="Z1482" i="1" s="1"/>
  <c r="AA1482" i="1" s="1"/>
  <c r="AD1738" i="1"/>
  <c r="U265" i="1"/>
  <c r="V265" i="1" s="1"/>
  <c r="U1496" i="1"/>
  <c r="V1496" i="1" s="1"/>
  <c r="U77" i="1"/>
  <c r="V77" i="1" s="1"/>
  <c r="U572" i="1"/>
  <c r="V572" i="1" s="1"/>
  <c r="AX740" i="1"/>
  <c r="U1196" i="1"/>
  <c r="V1196" i="1" s="1"/>
  <c r="BE902" i="1"/>
  <c r="BF902" i="1" s="1"/>
  <c r="BC1335" i="1"/>
  <c r="BD1335" i="1" s="1"/>
  <c r="U1342" i="1"/>
  <c r="V1342" i="1" s="1"/>
  <c r="BC974" i="1"/>
  <c r="BD974" i="1" s="1"/>
  <c r="AB898" i="1"/>
  <c r="AC898" i="1" s="1"/>
  <c r="AD898" i="1" s="1"/>
  <c r="AB1333" i="1"/>
  <c r="AC1333" i="1" s="1"/>
  <c r="AD1333" i="1" s="1"/>
  <c r="AY770" i="1"/>
  <c r="AZ770" i="1" s="1"/>
  <c r="BA770" i="1" s="1"/>
  <c r="BB770" i="1" s="1"/>
  <c r="W43" i="1"/>
  <c r="X43" i="1" s="1"/>
  <c r="Y43" i="1" s="1"/>
  <c r="Z43" i="1" s="1"/>
  <c r="AA43" i="1" s="1"/>
  <c r="BC926" i="1"/>
  <c r="BD926" i="1" s="1"/>
  <c r="AC1818" i="1"/>
  <c r="AB981" i="1"/>
  <c r="AC981" i="1" s="1"/>
  <c r="AD981" i="1" s="1"/>
  <c r="AE1955" i="1"/>
  <c r="AF1955" i="1" s="1"/>
  <c r="AG1955" i="1" s="1"/>
  <c r="BE678" i="1"/>
  <c r="BF678" i="1" s="1"/>
  <c r="W405" i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X1653" i="1"/>
  <c r="AE1303" i="1"/>
  <c r="AF1303" i="1" s="1"/>
  <c r="AG1303" i="1" s="1"/>
  <c r="U697" i="1"/>
  <c r="V697" i="1" s="1"/>
  <c r="BC1099" i="1"/>
  <c r="BD1099" i="1" s="1"/>
  <c r="U1796" i="1"/>
  <c r="BC1490" i="1"/>
  <c r="BD1490" i="1" s="1"/>
  <c r="AB1297" i="1"/>
  <c r="AC1297" i="1" s="1"/>
  <c r="AD1297" i="1" s="1"/>
  <c r="U240" i="1"/>
  <c r="V240" i="1" s="1"/>
  <c r="AB161" i="1"/>
  <c r="AC161" i="1" s="1"/>
  <c r="AD161" i="1" s="1"/>
  <c r="AH763" i="1"/>
  <c r="AX1168" i="1"/>
  <c r="AB673" i="1"/>
  <c r="AC673" i="1" s="1"/>
  <c r="AD673" i="1" s="1"/>
  <c r="U135" i="1"/>
  <c r="V135" i="1" s="1"/>
  <c r="U141" i="1"/>
  <c r="V141" i="1" s="1"/>
  <c r="AY981" i="1"/>
  <c r="AZ981" i="1" s="1"/>
  <c r="BA981" i="1" s="1"/>
  <c r="BB981" i="1" s="1"/>
  <c r="AK1810" i="1"/>
  <c r="AH1721" i="1"/>
  <c r="AI1721" i="1" s="1"/>
  <c r="AJ1721" i="1" s="1"/>
  <c r="BC346" i="1"/>
  <c r="BD346" i="1" s="1"/>
  <c r="AX914" i="1"/>
  <c r="AX1549" i="1"/>
  <c r="AB358" i="1"/>
  <c r="AC358" i="1" s="1"/>
  <c r="AD358" i="1" s="1"/>
  <c r="W40" i="1"/>
  <c r="X40" i="1" s="1"/>
  <c r="Y40" i="1" s="1"/>
  <c r="Z40" i="1" s="1"/>
  <c r="AA40" i="1" s="1"/>
  <c r="BE1615" i="1"/>
  <c r="BF1615" i="1" s="1"/>
  <c r="AE1781" i="1"/>
  <c r="AF1781" i="1" s="1"/>
  <c r="W681" i="1"/>
  <c r="X681" i="1" s="1"/>
  <c r="Y681" i="1" s="1"/>
  <c r="Z681" i="1" s="1"/>
  <c r="AA681" i="1" s="1"/>
  <c r="W634" i="1"/>
  <c r="X634" i="1" s="1"/>
  <c r="Y634" i="1" s="1"/>
  <c r="Z634" i="1" s="1"/>
  <c r="AA634" i="1" s="1"/>
  <c r="W1564" i="1"/>
  <c r="X1564" i="1" s="1"/>
  <c r="Y1564" i="1" s="1"/>
  <c r="Z1564" i="1" s="1"/>
  <c r="AA1564" i="1" s="1"/>
  <c r="U1843" i="1"/>
  <c r="V1843" i="1" s="1"/>
  <c r="AE1980" i="1"/>
  <c r="AF1980" i="1" s="1"/>
  <c r="AG1980" i="1" s="1"/>
  <c r="AE1913" i="1"/>
  <c r="AF1913" i="1" s="1"/>
  <c r="AG1913" i="1" s="1"/>
  <c r="W134" i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U1886" i="1"/>
  <c r="U1225" i="1"/>
  <c r="V1225" i="1" s="1"/>
  <c r="W475" i="1"/>
  <c r="X475" i="1" s="1"/>
  <c r="Y475" i="1" s="1"/>
  <c r="Z475" i="1" s="1"/>
  <c r="AA475" i="1" s="1"/>
  <c r="AE1866" i="1"/>
  <c r="AF1866" i="1" s="1"/>
  <c r="AG1866" i="1" s="1"/>
  <c r="AL1872" i="1"/>
  <c r="AM1872" i="1" s="1"/>
  <c r="W949" i="1"/>
  <c r="X949" i="1" s="1"/>
  <c r="Y949" i="1" s="1"/>
  <c r="Z949" i="1" s="1"/>
  <c r="AA949" i="1" s="1"/>
  <c r="W667" i="1"/>
  <c r="X667" i="1" s="1"/>
  <c r="Y667" i="1" s="1"/>
  <c r="Z667" i="1" s="1"/>
  <c r="AA667" i="1" s="1"/>
  <c r="AT113" i="1"/>
  <c r="AU113" i="1" s="1"/>
  <c r="AV113" i="1" s="1"/>
  <c r="AW113" i="1" s="1"/>
  <c r="AX113" i="1" s="1"/>
  <c r="AY113" i="1" s="1"/>
  <c r="AZ113" i="1" s="1"/>
  <c r="BA113" i="1" s="1"/>
  <c r="BB113" i="1" s="1"/>
  <c r="W1108" i="1"/>
  <c r="X1108" i="1" s="1"/>
  <c r="Y1108" i="1" s="1"/>
  <c r="Z1108" i="1" s="1"/>
  <c r="AA1108" i="1" s="1"/>
  <c r="W1648" i="1"/>
  <c r="X1648" i="1" s="1"/>
  <c r="Y1648" i="1" s="1"/>
  <c r="Z1648" i="1" s="1"/>
  <c r="AA1648" i="1" s="1"/>
  <c r="AE1998" i="1"/>
  <c r="AF1998" i="1" s="1"/>
  <c r="AG1998" i="1" s="1"/>
  <c r="AT1512" i="1"/>
  <c r="AU1512" i="1" s="1"/>
  <c r="AV1512" i="1" s="1"/>
  <c r="AW1512" i="1" s="1"/>
  <c r="AX1512" i="1" s="1"/>
  <c r="AY1512" i="1" s="1"/>
  <c r="AZ1512" i="1" s="1"/>
  <c r="BA1512" i="1" s="1"/>
  <c r="BB1512" i="1" s="1"/>
  <c r="U243" i="1"/>
  <c r="V243" i="1" s="1"/>
  <c r="AE1821" i="1"/>
  <c r="AF1821" i="1" s="1"/>
  <c r="AG1821" i="1" s="1"/>
  <c r="AD1852" i="1"/>
  <c r="AH1781" i="1"/>
  <c r="AI1781" i="1"/>
  <c r="AJ1781" i="1" s="1"/>
  <c r="BC818" i="1"/>
  <c r="BD818" i="1" s="1"/>
  <c r="AL1947" i="1"/>
  <c r="AM1947" i="1" s="1"/>
  <c r="U1561" i="1"/>
  <c r="V1561" i="1" s="1"/>
  <c r="W868" i="1"/>
  <c r="X868" i="1" s="1"/>
  <c r="Y868" i="1" s="1"/>
  <c r="Z868" i="1" s="1"/>
  <c r="AA868" i="1" s="1"/>
  <c r="U1546" i="1"/>
  <c r="V1546" i="1" s="1"/>
  <c r="AT1012" i="1"/>
  <c r="AU1012" i="1" s="1"/>
  <c r="AV1012" i="1" s="1"/>
  <c r="AW1012" i="1" s="1"/>
  <c r="W1194" i="1"/>
  <c r="X1194" i="1" s="1"/>
  <c r="Y1194" i="1" s="1"/>
  <c r="Z1194" i="1" s="1"/>
  <c r="AA1194" i="1" s="1"/>
  <c r="U537" i="1"/>
  <c r="V537" i="1" s="1"/>
  <c r="AE1989" i="1"/>
  <c r="AF1989" i="1" s="1"/>
  <c r="AG1989" i="1" s="1"/>
  <c r="W324" i="1"/>
  <c r="X324" i="1" s="1"/>
  <c r="Y324" i="1" s="1"/>
  <c r="Z324" i="1" s="1"/>
  <c r="AA324" i="1" s="1"/>
  <c r="AT1337" i="1"/>
  <c r="AU1337" i="1" s="1"/>
  <c r="AV1337" i="1" s="1"/>
  <c r="AW1337" i="1" s="1"/>
  <c r="W511" i="1"/>
  <c r="X511" i="1" s="1"/>
  <c r="Y511" i="1" s="1"/>
  <c r="Z511" i="1" s="1"/>
  <c r="AA511" i="1" s="1"/>
  <c r="AT142" i="1"/>
  <c r="AU142" i="1" s="1"/>
  <c r="AV142" i="1" s="1"/>
  <c r="AW142" i="1" s="1"/>
  <c r="AX142" i="1" s="1"/>
  <c r="AY142" i="1" s="1"/>
  <c r="AZ142" i="1" s="1"/>
  <c r="BA142" i="1" s="1"/>
  <c r="BB142" i="1" s="1"/>
  <c r="W478" i="1"/>
  <c r="X478" i="1" s="1"/>
  <c r="Y478" i="1" s="1"/>
  <c r="Z478" i="1" s="1"/>
  <c r="AA478" i="1" s="1"/>
  <c r="AB478" i="1" s="1"/>
  <c r="AC478" i="1" s="1"/>
  <c r="AD478" i="1" s="1"/>
  <c r="AE478" i="1" s="1"/>
  <c r="AF478" i="1" s="1"/>
  <c r="AG478" i="1" s="1"/>
  <c r="W978" i="1"/>
  <c r="X978" i="1" s="1"/>
  <c r="Y978" i="1" s="1"/>
  <c r="Z978" i="1" s="1"/>
  <c r="AA978" i="1" s="1"/>
  <c r="AT1468" i="1"/>
  <c r="AU1468" i="1" s="1"/>
  <c r="AV1468" i="1" s="1"/>
  <c r="AW1468" i="1" s="1"/>
  <c r="AX1468" i="1" s="1"/>
  <c r="AY1468" i="1" s="1"/>
  <c r="AZ1468" i="1" s="1"/>
  <c r="BA1468" i="1" s="1"/>
  <c r="BB1468" i="1" s="1"/>
  <c r="BC808" i="1"/>
  <c r="BD808" i="1" s="1"/>
  <c r="U288" i="1"/>
  <c r="V288" i="1" s="1"/>
  <c r="AE1959" i="1"/>
  <c r="AF1959" i="1" s="1"/>
  <c r="AG1959" i="1" s="1"/>
  <c r="W936" i="1"/>
  <c r="X936" i="1" s="1"/>
  <c r="Y936" i="1" s="1"/>
  <c r="Z936" i="1" s="1"/>
  <c r="AA936" i="1" s="1"/>
  <c r="AT1459" i="1"/>
  <c r="AU1459" i="1" s="1"/>
  <c r="AV1459" i="1" s="1"/>
  <c r="AW1459" i="1" s="1"/>
  <c r="AL1920" i="1"/>
  <c r="AM1920" i="1" s="1"/>
  <c r="W742" i="1"/>
  <c r="X742" i="1" s="1"/>
  <c r="Y742" i="1" s="1"/>
  <c r="Z742" i="1" s="1"/>
  <c r="AA742" i="1" s="1"/>
  <c r="U1282" i="1"/>
  <c r="V1282" i="1" s="1"/>
  <c r="W451" i="1"/>
  <c r="X451" i="1" s="1"/>
  <c r="Y451" i="1" s="1"/>
  <c r="Z451" i="1" s="1"/>
  <c r="AA451" i="1" s="1"/>
  <c r="W522" i="1"/>
  <c r="X522" i="1" s="1"/>
  <c r="Y522" i="1" s="1"/>
  <c r="Z522" i="1" s="1"/>
  <c r="AA522" i="1" s="1"/>
  <c r="AL1945" i="1"/>
  <c r="AM1945" i="1" s="1"/>
  <c r="AN1945" i="1" s="1"/>
  <c r="AO1945" i="1" s="1"/>
  <c r="AP1945" i="1" s="1"/>
  <c r="AQ1945" i="1" s="1"/>
  <c r="AE1943" i="1"/>
  <c r="AF1943" i="1" s="1"/>
  <c r="AG1943" i="1" s="1"/>
  <c r="W1432" i="1"/>
  <c r="X1432" i="1" s="1"/>
  <c r="Y1432" i="1" s="1"/>
  <c r="Z1432" i="1" s="1"/>
  <c r="AA1432" i="1" s="1"/>
  <c r="U1837" i="1"/>
  <c r="V1837" i="1" s="1"/>
  <c r="W33" i="1"/>
  <c r="X33" i="1" s="1"/>
  <c r="Y33" i="1" s="1"/>
  <c r="Z33" i="1" s="1"/>
  <c r="AA33" i="1" s="1"/>
  <c r="W1510" i="1"/>
  <c r="X1510" i="1" s="1"/>
  <c r="Y1510" i="1" s="1"/>
  <c r="Z1510" i="1" s="1"/>
  <c r="AA1510" i="1" s="1"/>
  <c r="W1313" i="1"/>
  <c r="X1313" i="1" s="1"/>
  <c r="Y1313" i="1" s="1"/>
  <c r="Z1313" i="1" s="1"/>
  <c r="AA1313" i="1" s="1"/>
  <c r="U1874" i="1"/>
  <c r="U1988" i="1"/>
  <c r="V1988" i="1" s="1"/>
  <c r="W877" i="1"/>
  <c r="X877" i="1" s="1"/>
  <c r="Y877" i="1" s="1"/>
  <c r="Z877" i="1" s="1"/>
  <c r="AA877" i="1" s="1"/>
  <c r="AL1969" i="1"/>
  <c r="AM1969" i="1" s="1"/>
  <c r="AN1969" i="1" s="1"/>
  <c r="AO1969" i="1" s="1"/>
  <c r="AP1969" i="1" s="1"/>
  <c r="AQ1969" i="1" s="1"/>
  <c r="W589" i="1"/>
  <c r="X589" i="1" s="1"/>
  <c r="Y589" i="1" s="1"/>
  <c r="Z589" i="1" s="1"/>
  <c r="AA589" i="1" s="1"/>
  <c r="AL1916" i="1"/>
  <c r="AM1916" i="1" s="1"/>
  <c r="AN1916" i="1" s="1"/>
  <c r="AO1916" i="1" s="1"/>
  <c r="AP1916" i="1" s="1"/>
  <c r="AQ1916" i="1" s="1"/>
  <c r="AE1982" i="1"/>
  <c r="AF1982" i="1" s="1"/>
  <c r="AG1982" i="1" s="1"/>
  <c r="U1736" i="1"/>
  <c r="W1500" i="1"/>
  <c r="X1500" i="1" s="1"/>
  <c r="Y1500" i="1" s="1"/>
  <c r="Z1500" i="1" s="1"/>
  <c r="AA1500" i="1" s="1"/>
  <c r="W375" i="1"/>
  <c r="X375" i="1" s="1"/>
  <c r="Y375" i="1" s="1"/>
  <c r="Z375" i="1" s="1"/>
  <c r="AA375" i="1" s="1"/>
  <c r="W91" i="1"/>
  <c r="X91" i="1" s="1"/>
  <c r="Y91" i="1" s="1"/>
  <c r="Z91" i="1" s="1"/>
  <c r="AA91" i="1" s="1"/>
  <c r="U361" i="1"/>
  <c r="V361" i="1" s="1"/>
  <c r="AE1993" i="1"/>
  <c r="AF1993" i="1" s="1"/>
  <c r="AG1993" i="1" s="1"/>
  <c r="W127" i="1"/>
  <c r="X127" i="1" s="1"/>
  <c r="Y127" i="1" s="1"/>
  <c r="Z127" i="1" s="1"/>
  <c r="AA127" i="1" s="1"/>
  <c r="U1626" i="1"/>
  <c r="V1626" i="1" s="1"/>
  <c r="W1348" i="1"/>
  <c r="X1348" i="1" s="1"/>
  <c r="Y1348" i="1" s="1"/>
  <c r="Z1348" i="1" s="1"/>
  <c r="AA1348" i="1" s="1"/>
  <c r="W1391" i="1"/>
  <c r="X1391" i="1" s="1"/>
  <c r="Y1391" i="1" s="1"/>
  <c r="Z1391" i="1" s="1"/>
  <c r="AA1391" i="1" s="1"/>
  <c r="U1094" i="1"/>
  <c r="V1094" i="1" s="1"/>
  <c r="W233" i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L1903" i="1"/>
  <c r="AM1903" i="1" s="1"/>
  <c r="W67" i="1"/>
  <c r="X67" i="1" s="1"/>
  <c r="Y67" i="1" s="1"/>
  <c r="Z67" i="1" s="1"/>
  <c r="AA67" i="1" s="1"/>
  <c r="U195" i="1"/>
  <c r="V195" i="1" s="1"/>
  <c r="W1667" i="1"/>
  <c r="X1667" i="1" s="1"/>
  <c r="Y1667" i="1" s="1"/>
  <c r="Z1667" i="1" s="1"/>
  <c r="AA1667" i="1" s="1"/>
  <c r="AE1867" i="1"/>
  <c r="AF1867" i="1" s="1"/>
  <c r="AG1867" i="1" s="1"/>
  <c r="AT1503" i="1"/>
  <c r="AU1503" i="1" s="1"/>
  <c r="AV1503" i="1" s="1"/>
  <c r="AW1503" i="1" s="1"/>
  <c r="AT1419" i="1"/>
  <c r="AU1419" i="1" s="1"/>
  <c r="AV1419" i="1" s="1"/>
  <c r="AW1419" i="1" s="1"/>
  <c r="U1745" i="1"/>
  <c r="V1745" i="1" s="1"/>
  <c r="AY1535" i="1"/>
  <c r="AZ1535" i="1" s="1"/>
  <c r="BA1535" i="1" s="1"/>
  <c r="BB1535" i="1" s="1"/>
  <c r="W1192" i="1"/>
  <c r="X1192" i="1" s="1"/>
  <c r="Y1192" i="1" s="1"/>
  <c r="Z1192" i="1" s="1"/>
  <c r="AA1192" i="1" s="1"/>
  <c r="AE1876" i="1"/>
  <c r="AF1876" i="1" s="1"/>
  <c r="AG1876" i="1" s="1"/>
  <c r="U1484" i="1"/>
  <c r="V1484" i="1" s="1"/>
  <c r="AE1956" i="1"/>
  <c r="AF1956" i="1" s="1"/>
  <c r="AG1956" i="1" s="1"/>
  <c r="W1456" i="1"/>
  <c r="X1456" i="1" s="1"/>
  <c r="Y1456" i="1" s="1"/>
  <c r="Z1456" i="1" s="1"/>
  <c r="AA1456" i="1" s="1"/>
  <c r="AL2001" i="1"/>
  <c r="AM2001" i="1" s="1"/>
  <c r="AN2001" i="1" s="1"/>
  <c r="AO2001" i="1" s="1"/>
  <c r="AP2001" i="1" s="1"/>
  <c r="AQ2001" i="1" s="1"/>
  <c r="W434" i="1"/>
  <c r="X434" i="1" s="1"/>
  <c r="Y434" i="1" s="1"/>
  <c r="Z434" i="1" s="1"/>
  <c r="AA434" i="1" s="1"/>
  <c r="U935" i="1"/>
  <c r="V935" i="1" s="1"/>
  <c r="AE1975" i="1"/>
  <c r="AF1975" i="1" s="1"/>
  <c r="AG1975" i="1" s="1"/>
  <c r="W152" i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L1932" i="1"/>
  <c r="AM1932" i="1" s="1"/>
  <c r="W947" i="1"/>
  <c r="X947" i="1" s="1"/>
  <c r="Y947" i="1" s="1"/>
  <c r="Z947" i="1" s="1"/>
  <c r="AA947" i="1" s="1"/>
  <c r="W1472" i="1"/>
  <c r="X1472" i="1" s="1"/>
  <c r="Y1472" i="1" s="1"/>
  <c r="Z1472" i="1" s="1"/>
  <c r="AA1472" i="1" s="1"/>
  <c r="AT789" i="1"/>
  <c r="AU789" i="1" s="1"/>
  <c r="AV789" i="1" s="1"/>
  <c r="AW789" i="1" s="1"/>
  <c r="AX789" i="1" s="1"/>
  <c r="AY789" i="1" s="1"/>
  <c r="AZ789" i="1" s="1"/>
  <c r="BA789" i="1" s="1"/>
  <c r="BB789" i="1" s="1"/>
  <c r="W1599" i="1"/>
  <c r="X1599" i="1" s="1"/>
  <c r="Y1599" i="1" s="1"/>
  <c r="Z1599" i="1" s="1"/>
  <c r="AA1599" i="1" s="1"/>
  <c r="W1385" i="1"/>
  <c r="X1385" i="1" s="1"/>
  <c r="Y1385" i="1" s="1"/>
  <c r="Z1385" i="1" s="1"/>
  <c r="AA1385" i="1" s="1"/>
  <c r="AL1895" i="1"/>
  <c r="AM1895" i="1" s="1"/>
  <c r="U894" i="1"/>
  <c r="V894" i="1" s="1"/>
  <c r="W1645" i="1"/>
  <c r="X1645" i="1" s="1"/>
  <c r="Y1645" i="1" s="1"/>
  <c r="Z1645" i="1" s="1"/>
  <c r="AA1645" i="1" s="1"/>
  <c r="AE1963" i="1"/>
  <c r="AF1963" i="1" s="1"/>
  <c r="AG1963" i="1" s="1"/>
  <c r="AT1405" i="1"/>
  <c r="AU1405" i="1" s="1"/>
  <c r="AV1405" i="1" s="1"/>
  <c r="AW1405" i="1" s="1"/>
  <c r="AE1874" i="1"/>
  <c r="AF1874" i="1" s="1"/>
  <c r="AG1874" i="1" s="1"/>
  <c r="W299" i="1"/>
  <c r="X299" i="1" s="1"/>
  <c r="Y299" i="1" s="1"/>
  <c r="Z299" i="1" s="1"/>
  <c r="AA299" i="1" s="1"/>
  <c r="U1558" i="1"/>
  <c r="V1558" i="1" s="1"/>
  <c r="U1214" i="1"/>
  <c r="V1214" i="1" s="1"/>
  <c r="W1669" i="1"/>
  <c r="X1669" i="1" s="1"/>
  <c r="Y1669" i="1" s="1"/>
  <c r="Z1669" i="1" s="1"/>
  <c r="AA1669" i="1" s="1"/>
  <c r="W913" i="1"/>
  <c r="X913" i="1" s="1"/>
  <c r="Y913" i="1" s="1"/>
  <c r="Z913" i="1" s="1"/>
  <c r="AA913" i="1" s="1"/>
  <c r="W1016" i="1"/>
  <c r="X1016" i="1" s="1"/>
  <c r="Y1016" i="1" s="1"/>
  <c r="Z1016" i="1" s="1"/>
  <c r="AA1016" i="1" s="1"/>
  <c r="U931" i="1"/>
  <c r="V931" i="1" s="1"/>
  <c r="U1283" i="1"/>
  <c r="V1283" i="1" s="1"/>
  <c r="W1529" i="1"/>
  <c r="X1529" i="1" s="1"/>
  <c r="Y1529" i="1" s="1"/>
  <c r="Z1529" i="1" s="1"/>
  <c r="AA1529" i="1" s="1"/>
  <c r="W659" i="1"/>
  <c r="X659" i="1" s="1"/>
  <c r="Y659" i="1" s="1"/>
  <c r="Z659" i="1" s="1"/>
  <c r="AA659" i="1" s="1"/>
  <c r="W1666" i="1"/>
  <c r="X1666" i="1" s="1"/>
  <c r="Y1666" i="1" s="1"/>
  <c r="Z1666" i="1" s="1"/>
  <c r="AA1666" i="1" s="1"/>
  <c r="AL1996" i="1"/>
  <c r="AM1996" i="1" s="1"/>
  <c r="U973" i="1"/>
  <c r="V973" i="1" s="1"/>
  <c r="U1959" i="1"/>
  <c r="V1959" i="1" s="1"/>
  <c r="U1161" i="1"/>
  <c r="V1161" i="1" s="1"/>
  <c r="U388" i="1"/>
  <c r="V388" i="1" s="1"/>
  <c r="AE1868" i="1"/>
  <c r="AF1868" i="1" s="1"/>
  <c r="AG1868" i="1" s="1"/>
  <c r="U1430" i="1"/>
  <c r="V1430" i="1" s="1"/>
  <c r="W1165" i="1"/>
  <c r="X1165" i="1" s="1"/>
  <c r="Y1165" i="1" s="1"/>
  <c r="Z1165" i="1" s="1"/>
  <c r="AA1165" i="1" s="1"/>
  <c r="W646" i="1"/>
  <c r="X646" i="1" s="1"/>
  <c r="Y646" i="1" s="1"/>
  <c r="Z646" i="1" s="1"/>
  <c r="AA646" i="1" s="1"/>
  <c r="AE1974" i="1"/>
  <c r="AF1974" i="1" s="1"/>
  <c r="AG1974" i="1" s="1"/>
  <c r="U156" i="1"/>
  <c r="V156" i="1" s="1"/>
  <c r="U1863" i="1"/>
  <c r="AD1760" i="1"/>
  <c r="AY1361" i="1"/>
  <c r="AZ1361" i="1" s="1"/>
  <c r="BA1361" i="1" s="1"/>
  <c r="BB1361" i="1" s="1"/>
  <c r="AY1399" i="1"/>
  <c r="AZ1399" i="1" s="1"/>
  <c r="BA1399" i="1" s="1"/>
  <c r="BB1399" i="1" s="1"/>
  <c r="AY823" i="1"/>
  <c r="AZ823" i="1" s="1"/>
  <c r="BA823" i="1" s="1"/>
  <c r="BB823" i="1" s="1"/>
  <c r="AL1849" i="1"/>
  <c r="AM1849" i="1" s="1"/>
  <c r="AN1849" i="1" s="1"/>
  <c r="AO1849" i="1" s="1"/>
  <c r="AP1849" i="1" s="1"/>
  <c r="AQ1849" i="1" s="1"/>
  <c r="AD1785" i="1"/>
  <c r="AE1917" i="1"/>
  <c r="AF1917" i="1" s="1"/>
  <c r="AG1917" i="1" s="1"/>
  <c r="U562" i="1"/>
  <c r="V562" i="1" s="1"/>
  <c r="AX1436" i="1"/>
  <c r="U21" i="1"/>
  <c r="V21" i="1" s="1"/>
  <c r="AB1113" i="1"/>
  <c r="AC1113" i="1" s="1"/>
  <c r="AD1113" i="1" s="1"/>
  <c r="AX1611" i="1"/>
  <c r="U603" i="1"/>
  <c r="V603" i="1" s="1"/>
  <c r="AL1901" i="1"/>
  <c r="AM1901" i="1" s="1"/>
  <c r="AN1901" i="1" s="1"/>
  <c r="AO1901" i="1" s="1"/>
  <c r="AP1901" i="1" s="1"/>
  <c r="AQ1901" i="1" s="1"/>
  <c r="AB308" i="1"/>
  <c r="AC308" i="1" s="1"/>
  <c r="AD308" i="1" s="1"/>
  <c r="U1537" i="1"/>
  <c r="V1537" i="1" s="1"/>
  <c r="BE909" i="1"/>
  <c r="BF909" i="1" s="1"/>
  <c r="AE1910" i="1"/>
  <c r="AF1910" i="1" s="1"/>
  <c r="AG1910" i="1" s="1"/>
  <c r="AB770" i="1"/>
  <c r="AC770" i="1" s="1"/>
  <c r="AD770" i="1" s="1"/>
  <c r="AL1820" i="1"/>
  <c r="AM1820" i="1" s="1"/>
  <c r="AN1820" i="1" s="1"/>
  <c r="AO1820" i="1" s="1"/>
  <c r="AP1820" i="1" s="1"/>
  <c r="AQ1820" i="1" s="1"/>
  <c r="U470" i="1"/>
  <c r="V470" i="1" s="1"/>
  <c r="U738" i="1"/>
  <c r="V738" i="1" s="1"/>
  <c r="AX1330" i="1"/>
  <c r="U848" i="1"/>
  <c r="V848" i="1" s="1"/>
  <c r="U1809" i="1"/>
  <c r="V1809" i="1" s="1"/>
  <c r="AH1791" i="1"/>
  <c r="AI1791" i="1" s="1"/>
  <c r="AJ1791" i="1" s="1"/>
  <c r="U942" i="1"/>
  <c r="V942" i="1" s="1"/>
  <c r="AB303" i="1"/>
  <c r="AC303" i="1" s="1"/>
  <c r="AD303" i="1" s="1"/>
  <c r="AB574" i="1"/>
  <c r="AC574" i="1" s="1"/>
  <c r="AD574" i="1" s="1"/>
  <c r="AB1613" i="1"/>
  <c r="AC1613" i="1" s="1"/>
  <c r="AD1613" i="1" s="1"/>
  <c r="U61" i="1"/>
  <c r="V61" i="1" s="1"/>
  <c r="AB1573" i="1"/>
  <c r="AC1573" i="1" s="1"/>
  <c r="AD1573" i="1" s="1"/>
  <c r="W345" i="1"/>
  <c r="X345" i="1" s="1"/>
  <c r="Y345" i="1" s="1"/>
  <c r="Z345" i="1" s="1"/>
  <c r="AA345" i="1" s="1"/>
  <c r="AC1765" i="1"/>
  <c r="U1659" i="1"/>
  <c r="V1659" i="1" s="1"/>
  <c r="AE968" i="1"/>
  <c r="AF968" i="1" s="1"/>
  <c r="AG968" i="1" s="1"/>
  <c r="AB385" i="1"/>
  <c r="AC385" i="1" s="1"/>
  <c r="AD385" i="1" s="1"/>
  <c r="AL1983" i="1"/>
  <c r="AM1983" i="1" s="1"/>
  <c r="W409" i="1"/>
  <c r="X409" i="1" s="1"/>
  <c r="Y409" i="1" s="1"/>
  <c r="Z409" i="1" s="1"/>
  <c r="AA409" i="1" s="1"/>
  <c r="AE1973" i="1"/>
  <c r="AF1973" i="1" s="1"/>
  <c r="AG1973" i="1" s="1"/>
  <c r="AX1130" i="1"/>
  <c r="AE528" i="1"/>
  <c r="AF528" i="1" s="1"/>
  <c r="AG528" i="1" s="1"/>
  <c r="U986" i="1"/>
  <c r="V986" i="1" s="1"/>
  <c r="AX1284" i="1"/>
  <c r="W260" i="1"/>
  <c r="X260" i="1" s="1"/>
  <c r="Y260" i="1" s="1"/>
  <c r="Z260" i="1" s="1"/>
  <c r="AA260" i="1" s="1"/>
  <c r="AE1779" i="1"/>
  <c r="AF1779" i="1" s="1"/>
  <c r="AG1779" i="1" s="1"/>
  <c r="U675" i="1"/>
  <c r="V675" i="1" s="1"/>
  <c r="AX1498" i="1"/>
  <c r="U1468" i="1"/>
  <c r="V1468" i="1" s="1"/>
  <c r="W278" i="1"/>
  <c r="X278" i="1" s="1"/>
  <c r="Y278" i="1" s="1"/>
  <c r="Z278" i="1" s="1"/>
  <c r="AA278" i="1" s="1"/>
  <c r="U394" i="1"/>
  <c r="V394" i="1" s="1"/>
  <c r="BC315" i="1"/>
  <c r="BD315" i="1" s="1"/>
  <c r="AL1924" i="1"/>
  <c r="AM1924" i="1" s="1"/>
  <c r="AN1924" i="1" s="1"/>
  <c r="AO1924" i="1" s="1"/>
  <c r="AP1924" i="1" s="1"/>
  <c r="AQ1924" i="1" s="1"/>
  <c r="AX1326" i="1"/>
  <c r="U688" i="1"/>
  <c r="V688" i="1" s="1"/>
  <c r="AE1886" i="1"/>
  <c r="AF1886" i="1" s="1"/>
  <c r="AG1886" i="1" s="1"/>
  <c r="AX1072" i="1"/>
  <c r="AX1502" i="1"/>
  <c r="AX1239" i="1"/>
  <c r="U599" i="1"/>
  <c r="V599" i="1" s="1"/>
  <c r="AX1388" i="1"/>
  <c r="U1005" i="1"/>
  <c r="V1005" i="1" s="1"/>
  <c r="AT1487" i="1"/>
  <c r="AU1487" i="1" s="1"/>
  <c r="AV1487" i="1" s="1"/>
  <c r="AW1487" i="1" s="1"/>
  <c r="AX1487" i="1" s="1"/>
  <c r="AY1487" i="1" s="1"/>
  <c r="AZ1487" i="1" s="1"/>
  <c r="BA1487" i="1" s="1"/>
  <c r="BB1487" i="1" s="1"/>
  <c r="AH651" i="1"/>
  <c r="U934" i="1"/>
  <c r="V934" i="1" s="1"/>
  <c r="U542" i="1"/>
  <c r="V542" i="1" s="1"/>
  <c r="AB988" i="1"/>
  <c r="AC988" i="1" s="1"/>
  <c r="AD988" i="1" s="1"/>
  <c r="BC855" i="1"/>
  <c r="BD855" i="1" s="1"/>
  <c r="AX1066" i="1"/>
  <c r="W1644" i="1"/>
  <c r="X1644" i="1" s="1"/>
  <c r="Y1644" i="1" s="1"/>
  <c r="Z1644" i="1" s="1"/>
  <c r="AA1644" i="1" s="1"/>
  <c r="AE746" i="1"/>
  <c r="AF746" i="1" s="1"/>
  <c r="AG746" i="1" s="1"/>
  <c r="BC337" i="1"/>
  <c r="BD337" i="1" s="1"/>
  <c r="AC1747" i="1"/>
  <c r="BE1467" i="1"/>
  <c r="BF1467" i="1" s="1"/>
  <c r="U1810" i="1"/>
  <c r="BE923" i="1"/>
  <c r="BF923" i="1" s="1"/>
  <c r="U943" i="1"/>
  <c r="V943" i="1" s="1"/>
  <c r="AB1341" i="1"/>
  <c r="AC1341" i="1" s="1"/>
  <c r="AD1341" i="1" s="1"/>
  <c r="AY1266" i="1"/>
  <c r="AZ1266" i="1" s="1"/>
  <c r="BA1266" i="1" s="1"/>
  <c r="BB1266" i="1" s="1"/>
  <c r="AB939" i="1"/>
  <c r="AC939" i="1" s="1"/>
  <c r="AD939" i="1" s="1"/>
  <c r="AT1610" i="1"/>
  <c r="AU1610" i="1" s="1"/>
  <c r="AV1610" i="1" s="1"/>
  <c r="AW1610" i="1" s="1"/>
  <c r="AX1610" i="1" s="1"/>
  <c r="AY1610" i="1" s="1"/>
  <c r="AZ1610" i="1" s="1"/>
  <c r="BA1610" i="1" s="1"/>
  <c r="BB1610" i="1" s="1"/>
  <c r="AB315" i="1"/>
  <c r="AC315" i="1" s="1"/>
  <c r="AD315" i="1" s="1"/>
  <c r="AT1006" i="1"/>
  <c r="AU1006" i="1" s="1"/>
  <c r="AV1006" i="1" s="1"/>
  <c r="AW1006" i="1" s="1"/>
  <c r="AE1848" i="1"/>
  <c r="AF1848" i="1" s="1"/>
  <c r="AG1848" i="1" s="1"/>
  <c r="AX1161" i="1"/>
  <c r="AB1063" i="1"/>
  <c r="AC1063" i="1" s="1"/>
  <c r="AD1063" i="1" s="1"/>
  <c r="AX1170" i="1"/>
  <c r="AH1827" i="1"/>
  <c r="AI1827" i="1" s="1"/>
  <c r="AJ1827" i="1" s="1"/>
  <c r="W902" i="1"/>
  <c r="X902" i="1" s="1"/>
  <c r="Y902" i="1" s="1"/>
  <c r="Z902" i="1" s="1"/>
  <c r="AA902" i="1" s="1"/>
  <c r="W1319" i="1"/>
  <c r="X1319" i="1" s="1"/>
  <c r="Y1319" i="1" s="1"/>
  <c r="Z1319" i="1" s="1"/>
  <c r="AA1319" i="1" s="1"/>
  <c r="U1236" i="1"/>
  <c r="V1236" i="1" s="1"/>
  <c r="AH1829" i="1"/>
  <c r="AI1829" i="1" s="1"/>
  <c r="AJ1829" i="1" s="1"/>
  <c r="AC1796" i="1"/>
  <c r="U513" i="1"/>
  <c r="V513" i="1" s="1"/>
  <c r="AL1963" i="1"/>
  <c r="AM1963" i="1" s="1"/>
  <c r="AB1074" i="1"/>
  <c r="AC1074" i="1" s="1"/>
  <c r="AD1074" i="1" s="1"/>
  <c r="AH1835" i="1"/>
  <c r="AI1835" i="1" s="1"/>
  <c r="AJ1835" i="1" s="1"/>
  <c r="W1181" i="1"/>
  <c r="X1181" i="1" s="1"/>
  <c r="Y1181" i="1" s="1"/>
  <c r="Z1181" i="1" s="1"/>
  <c r="AA1181" i="1" s="1"/>
  <c r="U1107" i="1"/>
  <c r="V1107" i="1" s="1"/>
  <c r="U663" i="1"/>
  <c r="V663" i="1" s="1"/>
  <c r="AX1692" i="1"/>
  <c r="U330" i="1"/>
  <c r="V330" i="1" s="1"/>
  <c r="BC1247" i="1"/>
  <c r="BD1247" i="1" s="1"/>
  <c r="AT856" i="1"/>
  <c r="AU856" i="1" s="1"/>
  <c r="AV856" i="1" s="1"/>
  <c r="AW856" i="1" s="1"/>
  <c r="BC960" i="1"/>
  <c r="BD960" i="1" s="1"/>
  <c r="AX1100" i="1"/>
  <c r="AB655" i="1"/>
  <c r="AC655" i="1" s="1"/>
  <c r="AD655" i="1" s="1"/>
  <c r="U1104" i="1"/>
  <c r="V1104" i="1" s="1"/>
  <c r="U957" i="1"/>
  <c r="V957" i="1" s="1"/>
  <c r="AL1722" i="1"/>
  <c r="AM1722" i="1" s="1"/>
  <c r="AN1722" i="1" s="1"/>
  <c r="AO1722" i="1" s="1"/>
  <c r="AP1722" i="1" s="1"/>
  <c r="AQ1722" i="1" s="1"/>
  <c r="AH1022" i="1"/>
  <c r="AD1777" i="1"/>
  <c r="AD1814" i="1"/>
  <c r="AK1771" i="1"/>
  <c r="AE1508" i="1"/>
  <c r="AF1508" i="1" s="1"/>
  <c r="AG1508" i="1" s="1"/>
  <c r="AE366" i="1"/>
  <c r="AF366" i="1" s="1"/>
  <c r="AG366" i="1" s="1"/>
  <c r="U359" i="1"/>
  <c r="V359" i="1" s="1"/>
  <c r="AX1548" i="1"/>
  <c r="U401" i="1"/>
  <c r="V401" i="1" s="1"/>
  <c r="AB395" i="1"/>
  <c r="AC395" i="1" s="1"/>
  <c r="AD395" i="1" s="1"/>
  <c r="U982" i="1"/>
  <c r="V982" i="1" s="1"/>
  <c r="U1646" i="1"/>
  <c r="V1646" i="1" s="1"/>
  <c r="U406" i="1"/>
  <c r="V406" i="1" s="1"/>
  <c r="AB966" i="1"/>
  <c r="AC966" i="1" s="1"/>
  <c r="AD966" i="1" s="1"/>
  <c r="AX1075" i="1"/>
  <c r="AK1776" i="1"/>
  <c r="AX751" i="1"/>
  <c r="BC1617" i="1"/>
  <c r="BD1617" i="1" s="1"/>
  <c r="W101" i="1"/>
  <c r="X101" i="1" s="1"/>
  <c r="Y101" i="1" s="1"/>
  <c r="Z101" i="1" s="1"/>
  <c r="AA101" i="1" s="1"/>
  <c r="AX1563" i="1"/>
  <c r="W1534" i="1"/>
  <c r="X1534" i="1" s="1"/>
  <c r="Y1534" i="1" s="1"/>
  <c r="Z1534" i="1" s="1"/>
  <c r="AA1534" i="1" s="1"/>
  <c r="AB432" i="1"/>
  <c r="AC432" i="1" s="1"/>
  <c r="AD432" i="1" s="1"/>
  <c r="U1603" i="1"/>
  <c r="V1603" i="1" s="1"/>
  <c r="W1234" i="1"/>
  <c r="X1234" i="1" s="1"/>
  <c r="Y1234" i="1" s="1"/>
  <c r="Z1234" i="1" s="1"/>
  <c r="AA1234" i="1" s="1"/>
  <c r="W104" i="1"/>
  <c r="X104" i="1" s="1"/>
  <c r="Y104" i="1" s="1"/>
  <c r="Z104" i="1" s="1"/>
  <c r="AA104" i="1" s="1"/>
  <c r="AX1520" i="1"/>
  <c r="U1246" i="1"/>
  <c r="V1246" i="1" s="1"/>
  <c r="U1091" i="1"/>
  <c r="V1091" i="1" s="1"/>
  <c r="W1241" i="1"/>
  <c r="X1241" i="1" s="1"/>
  <c r="Y1241" i="1" s="1"/>
  <c r="Z1241" i="1" s="1"/>
  <c r="AA1241" i="1" s="1"/>
  <c r="AE1936" i="1"/>
  <c r="AF1936" i="1" s="1"/>
  <c r="AG1936" i="1" s="1"/>
  <c r="U1103" i="1"/>
  <c r="V1103" i="1" s="1"/>
  <c r="W336" i="1"/>
  <c r="X336" i="1" s="1"/>
  <c r="Y336" i="1" s="1"/>
  <c r="Z336" i="1" s="1"/>
  <c r="AA336" i="1" s="1"/>
  <c r="AL1954" i="1"/>
  <c r="AM1954" i="1" s="1"/>
  <c r="AN1954" i="1" s="1"/>
  <c r="AO1954" i="1" s="1"/>
  <c r="AP1954" i="1" s="1"/>
  <c r="AQ1954" i="1" s="1"/>
  <c r="AL1976" i="1"/>
  <c r="AM1976" i="1" s="1"/>
  <c r="AN1976" i="1" s="1"/>
  <c r="AO1976" i="1" s="1"/>
  <c r="AP1976" i="1" s="1"/>
  <c r="AQ1976" i="1" s="1"/>
  <c r="AE1994" i="1"/>
  <c r="AF1994" i="1" s="1"/>
  <c r="AG1994" i="1" s="1"/>
  <c r="U484" i="1"/>
  <c r="V484" i="1" s="1"/>
  <c r="W1406" i="1"/>
  <c r="X1406" i="1" s="1"/>
  <c r="Y1406" i="1" s="1"/>
  <c r="Z1406" i="1" s="1"/>
  <c r="AA1406" i="1" s="1"/>
  <c r="W1153" i="1"/>
  <c r="X1153" i="1" s="1"/>
  <c r="Y1153" i="1" s="1"/>
  <c r="Z1153" i="1" s="1"/>
  <c r="AA1153" i="1" s="1"/>
  <c r="AE1742" i="1"/>
  <c r="AF1742" i="1" s="1"/>
  <c r="AG1742" i="1" s="1"/>
  <c r="AY1407" i="1"/>
  <c r="AZ1407" i="1" s="1"/>
  <c r="BA1407" i="1" s="1"/>
  <c r="BB1407" i="1" s="1"/>
  <c r="W178" i="1"/>
  <c r="X178" i="1" s="1"/>
  <c r="Y178" i="1" s="1"/>
  <c r="Z178" i="1" s="1"/>
  <c r="AA178" i="1" s="1"/>
  <c r="W363" i="1"/>
  <c r="X363" i="1" s="1"/>
  <c r="Y363" i="1" s="1"/>
  <c r="Z363" i="1" s="1"/>
  <c r="AA363" i="1" s="1"/>
  <c r="W607" i="1"/>
  <c r="X607" i="1" s="1"/>
  <c r="Y607" i="1" s="1"/>
  <c r="Z607" i="1" s="1"/>
  <c r="AA607" i="1" s="1"/>
  <c r="U1797" i="1"/>
  <c r="W11" i="1"/>
  <c r="X11" i="1" s="1"/>
  <c r="Y11" i="1" s="1"/>
  <c r="Z11" i="1" s="1"/>
  <c r="AA11" i="1" s="1"/>
  <c r="AE1999" i="1"/>
  <c r="AF1999" i="1" s="1"/>
  <c r="AG1999" i="1" s="1"/>
  <c r="W1544" i="1"/>
  <c r="X1544" i="1" s="1"/>
  <c r="Y1544" i="1" s="1"/>
  <c r="Z1544" i="1" s="1"/>
  <c r="AA1544" i="1" s="1"/>
  <c r="U1773" i="1"/>
  <c r="W1031" i="1"/>
  <c r="X1031" i="1" s="1"/>
  <c r="Y1031" i="1" s="1"/>
  <c r="Z1031" i="1" s="1"/>
  <c r="AA1031" i="1" s="1"/>
  <c r="U179" i="1"/>
  <c r="V179" i="1" s="1"/>
  <c r="AI854" i="1"/>
  <c r="AJ854" i="1" s="1"/>
  <c r="AE1967" i="1"/>
  <c r="AF1967" i="1" s="1"/>
  <c r="AG1967" i="1" s="1"/>
  <c r="AY1113" i="1"/>
  <c r="AZ1113" i="1" s="1"/>
  <c r="BA1113" i="1" s="1"/>
  <c r="BB1113" i="1" s="1"/>
  <c r="U1591" i="1"/>
  <c r="V1591" i="1" s="1"/>
  <c r="W225" i="1"/>
  <c r="X225" i="1" s="1"/>
  <c r="Y225" i="1" s="1"/>
  <c r="Z225" i="1" s="1"/>
  <c r="AA225" i="1" s="1"/>
  <c r="W1501" i="1"/>
  <c r="X1501" i="1" s="1"/>
  <c r="Y1501" i="1" s="1"/>
  <c r="Z1501" i="1" s="1"/>
  <c r="AA1501" i="1" s="1"/>
  <c r="AL1968" i="1"/>
  <c r="AM1968" i="1" s="1"/>
  <c r="U1772" i="1"/>
  <c r="V1772" i="1" s="1"/>
  <c r="AE1996" i="1"/>
  <c r="AF1996" i="1" s="1"/>
  <c r="AG1996" i="1" s="1"/>
  <c r="U1991" i="1"/>
  <c r="AT1422" i="1"/>
  <c r="AU1422" i="1" s="1"/>
  <c r="AV1422" i="1" s="1"/>
  <c r="AW1422" i="1" s="1"/>
  <c r="AX1422" i="1" s="1"/>
  <c r="AY1422" i="1" s="1"/>
  <c r="AZ1422" i="1" s="1"/>
  <c r="BA1422" i="1" s="1"/>
  <c r="BB1422" i="1" s="1"/>
  <c r="W102" i="1"/>
  <c r="X102" i="1" s="1"/>
  <c r="Y102" i="1" s="1"/>
  <c r="Z102" i="1" s="1"/>
  <c r="AA102" i="1" s="1"/>
  <c r="AL1931" i="1"/>
  <c r="AM1931" i="1" s="1"/>
  <c r="W1409" i="1"/>
  <c r="X1409" i="1" s="1"/>
  <c r="Y1409" i="1" s="1"/>
  <c r="Z1409" i="1" s="1"/>
  <c r="AA1409" i="1" s="1"/>
  <c r="AE1915" i="1"/>
  <c r="AF1915" i="1" s="1"/>
  <c r="AG1915" i="1" s="1"/>
  <c r="AE1939" i="1"/>
  <c r="AF1939" i="1" s="1"/>
  <c r="AG1939" i="1" s="1"/>
  <c r="AE1877" i="1"/>
  <c r="AF1877" i="1" s="1"/>
  <c r="AG1877" i="1" s="1"/>
  <c r="W1478" i="1"/>
  <c r="X1478" i="1" s="1"/>
  <c r="Y1478" i="1" s="1"/>
  <c r="Z1478" i="1" s="1"/>
  <c r="AA1478" i="1" s="1"/>
  <c r="AE1966" i="1"/>
  <c r="AF1966" i="1" s="1"/>
  <c r="AG1966" i="1" s="1"/>
  <c r="W1523" i="1"/>
  <c r="X1523" i="1" s="1"/>
  <c r="Y1523" i="1" s="1"/>
  <c r="Z1523" i="1" s="1"/>
  <c r="AA1523" i="1" s="1"/>
  <c r="W177" i="1"/>
  <c r="X177" i="1" s="1"/>
  <c r="Y177" i="1" s="1"/>
  <c r="Z177" i="1" s="1"/>
  <c r="AA177" i="1" s="1"/>
  <c r="AE1766" i="1"/>
  <c r="AF1766" i="1" s="1"/>
  <c r="AG1766" i="1" s="1"/>
  <c r="W310" i="1"/>
  <c r="X310" i="1" s="1"/>
  <c r="Y310" i="1" s="1"/>
  <c r="Z310" i="1" s="1"/>
  <c r="AA310" i="1" s="1"/>
  <c r="U271" i="1"/>
  <c r="V271" i="1" s="1"/>
  <c r="W481" i="1"/>
  <c r="X481" i="1" s="1"/>
  <c r="Y481" i="1" s="1"/>
  <c r="Z481" i="1" s="1"/>
  <c r="AA481" i="1" s="1"/>
  <c r="U1932" i="1"/>
  <c r="U632" i="1"/>
  <c r="V632" i="1" s="1"/>
  <c r="U1894" i="1"/>
  <c r="V1894" i="1" s="1"/>
  <c r="AE1763" i="1"/>
  <c r="AF1763" i="1" s="1"/>
  <c r="AG1763" i="1" s="1"/>
  <c r="W692" i="1"/>
  <c r="X692" i="1" s="1"/>
  <c r="Y692" i="1" s="1"/>
  <c r="Z692" i="1" s="1"/>
  <c r="AA692" i="1" s="1"/>
  <c r="U379" i="1"/>
  <c r="V379" i="1" s="1"/>
  <c r="W1187" i="1"/>
  <c r="X1187" i="1" s="1"/>
  <c r="Y1187" i="1" s="1"/>
  <c r="Z1187" i="1" s="1"/>
  <c r="AA1187" i="1" s="1"/>
  <c r="U1873" i="1"/>
  <c r="V1873" i="1" s="1"/>
  <c r="AT903" i="1"/>
  <c r="AU903" i="1" s="1"/>
  <c r="AV903" i="1" s="1"/>
  <c r="AW903" i="1" s="1"/>
  <c r="AL1886" i="1"/>
  <c r="AM1886" i="1" s="1"/>
  <c r="AT1134" i="1"/>
  <c r="AU1134" i="1" s="1"/>
  <c r="AV1134" i="1" s="1"/>
  <c r="AW1134" i="1" s="1"/>
  <c r="W592" i="1"/>
  <c r="X592" i="1" s="1"/>
  <c r="Y592" i="1" s="1"/>
  <c r="Z592" i="1" s="1"/>
  <c r="AA592" i="1" s="1"/>
  <c r="U238" i="1"/>
  <c r="V238" i="1" s="1"/>
  <c r="AL1885" i="1"/>
  <c r="AM1885" i="1" s="1"/>
  <c r="AN1885" i="1" s="1"/>
  <c r="AO1885" i="1" s="1"/>
  <c r="AP1885" i="1" s="1"/>
  <c r="AQ1885" i="1" s="1"/>
  <c r="W1686" i="1"/>
  <c r="X1686" i="1" s="1"/>
  <c r="Y1686" i="1" s="1"/>
  <c r="Z1686" i="1" s="1"/>
  <c r="AA1686" i="1" s="1"/>
  <c r="W1548" i="1"/>
  <c r="X1548" i="1" s="1"/>
  <c r="Y1548" i="1" s="1"/>
  <c r="Z1548" i="1" s="1"/>
  <c r="AA1548" i="1" s="1"/>
  <c r="W452" i="1"/>
  <c r="X452" i="1" s="1"/>
  <c r="Y452" i="1" s="1"/>
  <c r="Z452" i="1" s="1"/>
  <c r="AA452" i="1" s="1"/>
  <c r="AT1606" i="1"/>
  <c r="AU1606" i="1" s="1"/>
  <c r="AV1606" i="1" s="1"/>
  <c r="AW1606" i="1" s="1"/>
  <c r="U1972" i="1"/>
  <c r="V1972" i="1" s="1"/>
  <c r="AL1941" i="1"/>
  <c r="AM1941" i="1" s="1"/>
  <c r="AL1958" i="1"/>
  <c r="AM1958" i="1" s="1"/>
  <c r="W1003" i="1"/>
  <c r="X1003" i="1" s="1"/>
  <c r="Y1003" i="1" s="1"/>
  <c r="Z1003" i="1" s="1"/>
  <c r="AA1003" i="1" s="1"/>
  <c r="W1027" i="1"/>
  <c r="X1027" i="1" s="1"/>
  <c r="Y1027" i="1" s="1"/>
  <c r="Z1027" i="1" s="1"/>
  <c r="AA1027" i="1" s="1"/>
  <c r="W1633" i="1"/>
  <c r="X1633" i="1" s="1"/>
  <c r="Y1633" i="1" s="1"/>
  <c r="Z1633" i="1" s="1"/>
  <c r="AA1633" i="1" s="1"/>
  <c r="W1118" i="1"/>
  <c r="X1118" i="1" s="1"/>
  <c r="Y1118" i="1" s="1"/>
  <c r="Z1118" i="1" s="1"/>
  <c r="AA1118" i="1" s="1"/>
  <c r="AL1946" i="1"/>
  <c r="AM1946" i="1" s="1"/>
  <c r="AT1123" i="1"/>
  <c r="AU1123" i="1" s="1"/>
  <c r="AV1123" i="1" s="1"/>
  <c r="AW1123" i="1" s="1"/>
  <c r="W417" i="1"/>
  <c r="X417" i="1" s="1"/>
  <c r="Y417" i="1" s="1"/>
  <c r="Z417" i="1" s="1"/>
  <c r="AA417" i="1" s="1"/>
  <c r="AB417" i="1" s="1"/>
  <c r="AC417" i="1" s="1"/>
  <c r="AD417" i="1" s="1"/>
  <c r="AE417" i="1" s="1"/>
  <c r="AF417" i="1" s="1"/>
  <c r="AG417" i="1" s="1"/>
  <c r="W583" i="1"/>
  <c r="X583" i="1" s="1"/>
  <c r="Y583" i="1" s="1"/>
  <c r="Z583" i="1" s="1"/>
  <c r="AA583" i="1" s="1"/>
  <c r="AY1652" i="1"/>
  <c r="AZ1652" i="1" s="1"/>
  <c r="BA1652" i="1" s="1"/>
  <c r="BB1652" i="1" s="1"/>
  <c r="BC1652" i="1" s="1"/>
  <c r="BD1652" i="1" s="1"/>
  <c r="BE1652" i="1" s="1"/>
  <c r="BF1652" i="1" s="1"/>
  <c r="U17" i="1"/>
  <c r="V17" i="1" s="1"/>
  <c r="U1784" i="1"/>
  <c r="W279" i="1"/>
  <c r="X279" i="1" s="1"/>
  <c r="Y279" i="1" s="1"/>
  <c r="Z279" i="1" s="1"/>
  <c r="AA279" i="1" s="1"/>
  <c r="AE1948" i="1"/>
  <c r="AF1948" i="1" s="1"/>
  <c r="AG1948" i="1" s="1"/>
  <c r="W576" i="1"/>
  <c r="X576" i="1" s="1"/>
  <c r="Y576" i="1" s="1"/>
  <c r="Z576" i="1" s="1"/>
  <c r="AA576" i="1" s="1"/>
  <c r="W525" i="1"/>
  <c r="X525" i="1" s="1"/>
  <c r="Y525" i="1" s="1"/>
  <c r="Z525" i="1" s="1"/>
  <c r="AA525" i="1" s="1"/>
  <c r="AT1057" i="1"/>
  <c r="AU1057" i="1" s="1"/>
  <c r="AV1057" i="1" s="1"/>
  <c r="AW1057" i="1" s="1"/>
  <c r="AX1057" i="1" s="1"/>
  <c r="AY1057" i="1" s="1"/>
  <c r="AZ1057" i="1" s="1"/>
  <c r="BA1057" i="1" s="1"/>
  <c r="BB1057" i="1" s="1"/>
  <c r="U544" i="1"/>
  <c r="V544" i="1" s="1"/>
  <c r="AY1118" i="1"/>
  <c r="AZ1118" i="1" s="1"/>
  <c r="BA1118" i="1" s="1"/>
  <c r="BB1118" i="1" s="1"/>
  <c r="U1583" i="1"/>
  <c r="V1583" i="1" s="1"/>
  <c r="AE1900" i="1"/>
  <c r="AF1900" i="1" s="1"/>
  <c r="AG1900" i="1" s="1"/>
  <c r="AE1933" i="1"/>
  <c r="AF1933" i="1" s="1"/>
  <c r="AG1933" i="1" s="1"/>
  <c r="W256" i="1"/>
  <c r="X256" i="1" s="1"/>
  <c r="Y256" i="1" s="1"/>
  <c r="Z256" i="1" s="1"/>
  <c r="AA256" i="1" s="1"/>
  <c r="W545" i="1"/>
  <c r="X545" i="1" s="1"/>
  <c r="Y545" i="1" s="1"/>
  <c r="Z545" i="1" s="1"/>
  <c r="AA545" i="1" s="1"/>
  <c r="AE1938" i="1"/>
  <c r="AF1938" i="1" s="1"/>
  <c r="AG1938" i="1" s="1"/>
  <c r="W1660" i="1"/>
  <c r="X1660" i="1" s="1"/>
  <c r="Y1660" i="1" s="1"/>
  <c r="Z1660" i="1" s="1"/>
  <c r="AA1660" i="1" s="1"/>
  <c r="AL1894" i="1"/>
  <c r="AM1894" i="1" s="1"/>
  <c r="AN1894" i="1" s="1"/>
  <c r="AO1894" i="1" s="1"/>
  <c r="AP1894" i="1" s="1"/>
  <c r="AQ1894" i="1" s="1"/>
  <c r="W277" i="1"/>
  <c r="X277" i="1" s="1"/>
  <c r="Y277" i="1" s="1"/>
  <c r="Z277" i="1" s="1"/>
  <c r="AA277" i="1" s="1"/>
  <c r="U36" i="1"/>
  <c r="V36" i="1" s="1"/>
  <c r="U685" i="1"/>
  <c r="V685" i="1" s="1"/>
  <c r="W1453" i="1"/>
  <c r="X1453" i="1" s="1"/>
  <c r="Y1453" i="1" s="1"/>
  <c r="Z1453" i="1" s="1"/>
  <c r="AA1453" i="1" s="1"/>
  <c r="W275" i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W1256" i="1"/>
  <c r="X1256" i="1" s="1"/>
  <c r="Y1256" i="1" s="1"/>
  <c r="Z1256" i="1" s="1"/>
  <c r="AA1256" i="1" s="1"/>
  <c r="W1602" i="1"/>
  <c r="X1602" i="1" s="1"/>
  <c r="Y1602" i="1" s="1"/>
  <c r="Z1602" i="1" s="1"/>
  <c r="AA1602" i="1" s="1"/>
  <c r="AT788" i="1"/>
  <c r="AU788" i="1" s="1"/>
  <c r="AV788" i="1" s="1"/>
  <c r="AW788" i="1" s="1"/>
  <c r="W59" i="1"/>
  <c r="X59" i="1" s="1"/>
  <c r="Y59" i="1" s="1"/>
  <c r="Z59" i="1" s="1"/>
  <c r="AA59" i="1" s="1"/>
  <c r="W727" i="1"/>
  <c r="X727" i="1" s="1"/>
  <c r="Y727" i="1" s="1"/>
  <c r="Z727" i="1" s="1"/>
  <c r="AA727" i="1" s="1"/>
  <c r="U1917" i="1"/>
  <c r="V1917" i="1" s="1"/>
  <c r="AE1827" i="1"/>
  <c r="AF1827" i="1" s="1"/>
  <c r="AE1906" i="1"/>
  <c r="AF1906" i="1" s="1"/>
  <c r="AG1906" i="1" s="1"/>
  <c r="U223" i="1"/>
  <c r="V223" i="1" s="1"/>
  <c r="W735" i="1"/>
  <c r="X735" i="1" s="1"/>
  <c r="Y735" i="1" s="1"/>
  <c r="Z735" i="1" s="1"/>
  <c r="AA735" i="1" s="1"/>
  <c r="AE1829" i="1"/>
  <c r="AF1829" i="1" s="1"/>
  <c r="U1451" i="1"/>
  <c r="V1451" i="1" s="1"/>
  <c r="W1318" i="1"/>
  <c r="X1318" i="1" s="1"/>
  <c r="Y1318" i="1" s="1"/>
  <c r="Z1318" i="1" s="1"/>
  <c r="AA1318" i="1" s="1"/>
  <c r="W1001" i="1"/>
  <c r="X1001" i="1" s="1"/>
  <c r="Y1001" i="1" s="1"/>
  <c r="Z1001" i="1" s="1"/>
  <c r="AA1001" i="1" s="1"/>
  <c r="W320" i="1"/>
  <c r="X320" i="1" s="1"/>
  <c r="Y320" i="1" s="1"/>
  <c r="Z320" i="1" s="1"/>
  <c r="AA320" i="1" s="1"/>
  <c r="W866" i="1"/>
  <c r="X866" i="1" s="1"/>
  <c r="Y866" i="1" s="1"/>
  <c r="Z866" i="1" s="1"/>
  <c r="AA866" i="1" s="1"/>
  <c r="W1380" i="1"/>
  <c r="X1380" i="1" s="1"/>
  <c r="Y1380" i="1" s="1"/>
  <c r="Z1380" i="1" s="1"/>
  <c r="AA1380" i="1" s="1"/>
  <c r="AE1798" i="1"/>
  <c r="AF1798" i="1" s="1"/>
  <c r="AG1798" i="1" s="1"/>
  <c r="AE1835" i="1"/>
  <c r="AF1835" i="1" s="1"/>
  <c r="W964" i="1"/>
  <c r="X964" i="1" s="1"/>
  <c r="Y964" i="1" s="1"/>
  <c r="Z964" i="1" s="1"/>
  <c r="AA964" i="1" s="1"/>
  <c r="W1322" i="1"/>
  <c r="X1322" i="1" s="1"/>
  <c r="Y1322" i="1" s="1"/>
  <c r="Z1322" i="1" s="1"/>
  <c r="AA1322" i="1" s="1"/>
  <c r="U1903" i="1"/>
  <c r="W200" i="1"/>
  <c r="X200" i="1" s="1"/>
  <c r="Y200" i="1" s="1"/>
  <c r="Z200" i="1" s="1"/>
  <c r="AA200" i="1" s="1"/>
  <c r="W758" i="1"/>
  <c r="X758" i="1" s="1"/>
  <c r="Y758" i="1" s="1"/>
  <c r="Z758" i="1" s="1"/>
  <c r="AA758" i="1" s="1"/>
  <c r="W1612" i="1"/>
  <c r="X1612" i="1" s="1"/>
  <c r="Y1612" i="1" s="1"/>
  <c r="Z1612" i="1" s="1"/>
  <c r="AA1612" i="1" s="1"/>
  <c r="U684" i="1"/>
  <c r="V684" i="1" s="1"/>
  <c r="W1143" i="1"/>
  <c r="X1143" i="1" s="1"/>
  <c r="Y1143" i="1" s="1"/>
  <c r="Z1143" i="1" s="1"/>
  <c r="AA1143" i="1" s="1"/>
  <c r="AD1844" i="1"/>
  <c r="AD1825" i="1"/>
  <c r="AY1058" i="1"/>
  <c r="AZ1058" i="1" s="1"/>
  <c r="BA1058" i="1" s="1"/>
  <c r="BB1058" i="1" s="1"/>
  <c r="AD1838" i="1"/>
  <c r="AY1148" i="1"/>
  <c r="AZ1148" i="1" s="1"/>
  <c r="BA1148" i="1" s="1"/>
  <c r="BB1148" i="1" s="1"/>
  <c r="AY1295" i="1"/>
  <c r="AZ1295" i="1" s="1"/>
  <c r="BA1295" i="1" s="1"/>
  <c r="BB1295" i="1" s="1"/>
  <c r="W892" i="1"/>
  <c r="X892" i="1" s="1"/>
  <c r="Y892" i="1" s="1"/>
  <c r="Z892" i="1" s="1"/>
  <c r="AA892" i="1" s="1"/>
  <c r="W546" i="1"/>
  <c r="X546" i="1" s="1"/>
  <c r="Y546" i="1" s="1"/>
  <c r="Z546" i="1" s="1"/>
  <c r="AA546" i="1" s="1"/>
  <c r="AB546" i="1" s="1"/>
  <c r="AC546" i="1" s="1"/>
  <c r="AD546" i="1" s="1"/>
  <c r="AT1240" i="1"/>
  <c r="AU1240" i="1" s="1"/>
  <c r="AV1240" i="1" s="1"/>
  <c r="AW1240" i="1" s="1"/>
  <c r="U1721" i="1"/>
  <c r="U1029" i="1"/>
  <c r="V1029" i="1" s="1"/>
  <c r="W556" i="1"/>
  <c r="X556" i="1" s="1"/>
  <c r="Y556" i="1" s="1"/>
  <c r="Z556" i="1" s="1"/>
  <c r="AA556" i="1" s="1"/>
  <c r="AB556" i="1" s="1"/>
  <c r="AC556" i="1" s="1"/>
  <c r="AD556" i="1" s="1"/>
  <c r="U805" i="1"/>
  <c r="V805" i="1" s="1"/>
  <c r="AC1758" i="1"/>
  <c r="U1151" i="1"/>
  <c r="V1151" i="1" s="1"/>
  <c r="AE2000" i="1"/>
  <c r="AF2000" i="1" s="1"/>
  <c r="AG2000" i="1" s="1"/>
  <c r="BC1233" i="1"/>
  <c r="BD1233" i="1" s="1"/>
  <c r="AH1793" i="1"/>
  <c r="AI1793" i="1" s="1"/>
  <c r="AJ1793" i="1" s="1"/>
  <c r="AX1448" i="1"/>
  <c r="AX1393" i="1"/>
  <c r="U1041" i="1"/>
  <c r="V1041" i="1" s="1"/>
  <c r="W674" i="1"/>
  <c r="X674" i="1" s="1"/>
  <c r="Y674" i="1" s="1"/>
  <c r="Z674" i="1" s="1"/>
  <c r="AA674" i="1" s="1"/>
  <c r="AX1705" i="1"/>
  <c r="AX1157" i="1"/>
  <c r="AE701" i="1"/>
  <c r="AF701" i="1" s="1"/>
  <c r="AG701" i="1" s="1"/>
  <c r="AH1797" i="1"/>
  <c r="AI1797" i="1" s="1"/>
  <c r="AJ1797" i="1" s="1"/>
  <c r="AB606" i="1"/>
  <c r="AC606" i="1" s="1"/>
  <c r="AD606" i="1" s="1"/>
  <c r="AL1911" i="1"/>
  <c r="AM1911" i="1" s="1"/>
  <c r="AB431" i="1"/>
  <c r="AC431" i="1" s="1"/>
  <c r="AD431" i="1" s="1"/>
  <c r="AX1437" i="1"/>
  <c r="U960" i="1"/>
  <c r="V960" i="1" s="1"/>
  <c r="AX1245" i="1"/>
  <c r="W1368" i="1"/>
  <c r="X1368" i="1" s="1"/>
  <c r="Y1368" i="1" s="1"/>
  <c r="Z1368" i="1" s="1"/>
  <c r="AA1368" i="1" s="1"/>
  <c r="AE1871" i="1"/>
  <c r="AF1871" i="1" s="1"/>
  <c r="AG1871" i="1" s="1"/>
  <c r="U970" i="1"/>
  <c r="V970" i="1" s="1"/>
  <c r="AB326" i="1"/>
  <c r="AC326" i="1" s="1"/>
  <c r="AD326" i="1" s="1"/>
  <c r="U897" i="1"/>
  <c r="V897" i="1" s="1"/>
  <c r="U1115" i="1"/>
  <c r="V1115" i="1" s="1"/>
  <c r="AL1855" i="1"/>
  <c r="AM1855" i="1" s="1"/>
  <c r="AN1855" i="1" s="1"/>
  <c r="AO1855" i="1" s="1"/>
  <c r="AP1855" i="1" s="1"/>
  <c r="AQ1855" i="1" s="1"/>
  <c r="AE822" i="1"/>
  <c r="AF822" i="1" s="1"/>
  <c r="AG822" i="1" s="1"/>
  <c r="W1230" i="1"/>
  <c r="X1230" i="1" s="1"/>
  <c r="Y1230" i="1" s="1"/>
  <c r="Z1230" i="1" s="1"/>
  <c r="AA1230" i="1" s="1"/>
  <c r="AE1931" i="1"/>
  <c r="AF1931" i="1" s="1"/>
  <c r="AG1931" i="1" s="1"/>
  <c r="AX1055" i="1"/>
  <c r="W838" i="1"/>
  <c r="X838" i="1" s="1"/>
  <c r="Y838" i="1" s="1"/>
  <c r="Z838" i="1" s="1"/>
  <c r="AA838" i="1" s="1"/>
  <c r="W1328" i="1"/>
  <c r="X1328" i="1" s="1"/>
  <c r="Y1328" i="1" s="1"/>
  <c r="Z1328" i="1" s="1"/>
  <c r="AA1328" i="1" s="1"/>
  <c r="W1349" i="1"/>
  <c r="X1349" i="1" s="1"/>
  <c r="Y1349" i="1" s="1"/>
  <c r="Z1349" i="1" s="1"/>
  <c r="AA1349" i="1" s="1"/>
  <c r="AD1850" i="1"/>
  <c r="U4" i="1"/>
  <c r="V4" i="1" s="1"/>
  <c r="U991" i="1"/>
  <c r="V991" i="1" s="1"/>
  <c r="W945" i="1"/>
  <c r="X945" i="1" s="1"/>
  <c r="Y945" i="1" s="1"/>
  <c r="Z945" i="1" s="1"/>
  <c r="AA945" i="1" s="1"/>
  <c r="AB1416" i="1"/>
  <c r="AC1416" i="1" s="1"/>
  <c r="AD1416" i="1" s="1"/>
  <c r="U907" i="1"/>
  <c r="V907" i="1" s="1"/>
  <c r="W1403" i="1"/>
  <c r="X1403" i="1" s="1"/>
  <c r="Y1403" i="1" s="1"/>
  <c r="Z1403" i="1" s="1"/>
  <c r="AA1403" i="1" s="1"/>
  <c r="W79" i="1"/>
  <c r="X79" i="1" s="1"/>
  <c r="Y79" i="1" s="1"/>
  <c r="Z79" i="1" s="1"/>
  <c r="AA79" i="1" s="1"/>
  <c r="AX1568" i="1"/>
  <c r="W794" i="1"/>
  <c r="X794" i="1" s="1"/>
  <c r="Y794" i="1" s="1"/>
  <c r="Z794" i="1" s="1"/>
  <c r="AA794" i="1" s="1"/>
  <c r="AD1805" i="1"/>
  <c r="AX1546" i="1"/>
  <c r="W444" i="1"/>
  <c r="X444" i="1" s="1"/>
  <c r="Y444" i="1" s="1"/>
  <c r="Z444" i="1" s="1"/>
  <c r="AA444" i="1" s="1"/>
  <c r="AX1350" i="1"/>
  <c r="U841" i="1"/>
  <c r="V841" i="1" s="1"/>
  <c r="AB1177" i="1"/>
  <c r="AC1177" i="1" s="1"/>
  <c r="AD1177" i="1" s="1"/>
  <c r="AE753" i="1"/>
  <c r="AF753" i="1" s="1"/>
  <c r="AG753" i="1" s="1"/>
  <c r="BC813" i="1"/>
  <c r="BD813" i="1" s="1"/>
  <c r="U1386" i="1"/>
  <c r="V1386" i="1" s="1"/>
  <c r="AX1693" i="1"/>
  <c r="AB629" i="1"/>
  <c r="AC629" i="1" s="1"/>
  <c r="AD629" i="1" s="1"/>
  <c r="AX1315" i="1"/>
  <c r="AE1965" i="1"/>
  <c r="AF1965" i="1" s="1"/>
  <c r="AG1965" i="1" s="1"/>
  <c r="U814" i="1"/>
  <c r="V814" i="1" s="1"/>
  <c r="AB1216" i="1"/>
  <c r="AC1216" i="1" s="1"/>
  <c r="AD1216" i="1" s="1"/>
  <c r="U1374" i="1"/>
  <c r="V1374" i="1" s="1"/>
  <c r="W1448" i="1"/>
  <c r="X1448" i="1" s="1"/>
  <c r="Y1448" i="1" s="1"/>
  <c r="Z1448" i="1" s="1"/>
  <c r="AA1448" i="1" s="1"/>
  <c r="U461" i="1"/>
  <c r="V461" i="1" s="1"/>
  <c r="AX1198" i="1"/>
  <c r="BC882" i="1"/>
  <c r="BD882" i="1" s="1"/>
  <c r="AX1457" i="1"/>
  <c r="AL1921" i="1"/>
  <c r="AM1921" i="1" s="1"/>
  <c r="AH1784" i="1"/>
  <c r="AI1784" i="1" s="1"/>
  <c r="AJ1784" i="1" s="1"/>
  <c r="U1498" i="1"/>
  <c r="V1498" i="1" s="1"/>
  <c r="BC1369" i="1"/>
  <c r="BD1369" i="1" s="1"/>
  <c r="BC1126" i="1"/>
  <c r="BD1126" i="1" s="1"/>
  <c r="U802" i="1"/>
  <c r="V802" i="1" s="1"/>
  <c r="W133" i="1"/>
  <c r="X133" i="1" s="1"/>
  <c r="Y133" i="1" s="1"/>
  <c r="Z133" i="1" s="1"/>
  <c r="AA133" i="1" s="1"/>
  <c r="AD1717" i="1"/>
  <c r="W569" i="1"/>
  <c r="X569" i="1" s="1"/>
  <c r="Y569" i="1" s="1"/>
  <c r="Z569" i="1" s="1"/>
  <c r="AA569" i="1" s="1"/>
  <c r="AX1070" i="1"/>
  <c r="W1069" i="1"/>
  <c r="X1069" i="1" s="1"/>
  <c r="Y1069" i="1" s="1"/>
  <c r="Z1069" i="1" s="1"/>
  <c r="AA1069" i="1" s="1"/>
  <c r="AE500" i="1"/>
  <c r="AF500" i="1" s="1"/>
  <c r="AG500" i="1" s="1"/>
  <c r="U844" i="1"/>
  <c r="V844" i="1" s="1"/>
  <c r="U1692" i="1"/>
  <c r="V1692" i="1" s="1"/>
  <c r="U493" i="1"/>
  <c r="V493" i="1" s="1"/>
  <c r="AB389" i="1"/>
  <c r="AC389" i="1" s="1"/>
  <c r="AD389" i="1" s="1"/>
  <c r="AX799" i="1"/>
  <c r="BC1371" i="1"/>
  <c r="BD1371" i="1" s="1"/>
  <c r="U1543" i="1"/>
  <c r="V1543" i="1" s="1"/>
  <c r="W708" i="1"/>
  <c r="X708" i="1" s="1"/>
  <c r="Y708" i="1" s="1"/>
  <c r="Z708" i="1" s="1"/>
  <c r="AA708" i="1" s="1"/>
  <c r="U1170" i="1"/>
  <c r="V1170" i="1" s="1"/>
  <c r="AD1757" i="1"/>
  <c r="BE82" i="1"/>
  <c r="BF82" i="1" s="1"/>
  <c r="AE416" i="1"/>
  <c r="AF416" i="1" s="1"/>
  <c r="AG416" i="1" s="1"/>
  <c r="W343" i="1"/>
  <c r="X343" i="1" s="1"/>
  <c r="Y343" i="1" s="1"/>
  <c r="Z343" i="1" s="1"/>
  <c r="AA343" i="1" s="1"/>
  <c r="W1486" i="1"/>
  <c r="X1486" i="1" s="1"/>
  <c r="Y1486" i="1" s="1"/>
  <c r="Z1486" i="1" s="1"/>
  <c r="AA1486" i="1" s="1"/>
  <c r="AE1778" i="1"/>
  <c r="AF1778" i="1" s="1"/>
  <c r="AG1778" i="1" s="1"/>
  <c r="AB472" i="1"/>
  <c r="AC472" i="1" s="1"/>
  <c r="AD472" i="1" s="1"/>
  <c r="W927" i="1"/>
  <c r="X927" i="1" s="1"/>
  <c r="Y927" i="1" s="1"/>
  <c r="Z927" i="1" s="1"/>
  <c r="AA927" i="1" s="1"/>
  <c r="W505" i="1"/>
  <c r="X505" i="1" s="1"/>
  <c r="Y505" i="1" s="1"/>
  <c r="Z505" i="1" s="1"/>
  <c r="AA505" i="1" s="1"/>
  <c r="U1370" i="1"/>
  <c r="V1370" i="1" s="1"/>
  <c r="U553" i="1"/>
  <c r="V553" i="1" s="1"/>
  <c r="AL1970" i="1"/>
  <c r="AM1970" i="1" s="1"/>
  <c r="AE1795" i="1"/>
  <c r="AF1795" i="1" s="1"/>
  <c r="U419" i="1"/>
  <c r="V419" i="1" s="1"/>
  <c r="AX639" i="1"/>
  <c r="U1958" i="1"/>
  <c r="V1958" i="1" s="1"/>
  <c r="U813" i="1"/>
  <c r="V813" i="1" s="1"/>
  <c r="W269" i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W940" i="1"/>
  <c r="X940" i="1" s="1"/>
  <c r="Y940" i="1" s="1"/>
  <c r="Z940" i="1" s="1"/>
  <c r="AA940" i="1" s="1"/>
  <c r="W846" i="1"/>
  <c r="X846" i="1" s="1"/>
  <c r="Y846" i="1" s="1"/>
  <c r="Z846" i="1" s="1"/>
  <c r="AA846" i="1" s="1"/>
  <c r="AE1918" i="1"/>
  <c r="AF1918" i="1" s="1"/>
  <c r="AG1918" i="1" s="1"/>
  <c r="U1753" i="1"/>
  <c r="V1753" i="1" s="1"/>
  <c r="AH1795" i="1"/>
  <c r="AI1795" i="1" s="1"/>
  <c r="AJ1795" i="1" s="1"/>
  <c r="AE1836" i="1"/>
  <c r="AF1836" i="1" s="1"/>
  <c r="AG1836" i="1" s="1"/>
  <c r="U657" i="1"/>
  <c r="V657" i="1" s="1"/>
  <c r="AI594" i="1"/>
  <c r="AJ594" i="1" s="1"/>
  <c r="U1064" i="1"/>
  <c r="V1064" i="1" s="1"/>
  <c r="U1693" i="1"/>
  <c r="V1693" i="1" s="1"/>
  <c r="AT1296" i="1"/>
  <c r="AU1296" i="1" s="1"/>
  <c r="AV1296" i="1" s="1"/>
  <c r="AW1296" i="1" s="1"/>
  <c r="W1304" i="1"/>
  <c r="X1304" i="1" s="1"/>
  <c r="Y1304" i="1" s="1"/>
  <c r="Z1304" i="1" s="1"/>
  <c r="AA1304" i="1" s="1"/>
  <c r="W258" i="1"/>
  <c r="X258" i="1" s="1"/>
  <c r="Y258" i="1" s="1"/>
  <c r="Z258" i="1" s="1"/>
  <c r="AA258" i="1" s="1"/>
  <c r="W339" i="1"/>
  <c r="X339" i="1" s="1"/>
  <c r="Y339" i="1" s="1"/>
  <c r="Z339" i="1" s="1"/>
  <c r="AA339" i="1" s="1"/>
  <c r="AE1793" i="1"/>
  <c r="AF1793" i="1" s="1"/>
  <c r="W1447" i="1"/>
  <c r="X1447" i="1" s="1"/>
  <c r="Y1447" i="1" s="1"/>
  <c r="Z1447" i="1" s="1"/>
  <c r="AA1447" i="1" s="1"/>
  <c r="AL1949" i="1"/>
  <c r="AM1949" i="1" s="1"/>
  <c r="W797" i="1"/>
  <c r="X797" i="1" s="1"/>
  <c r="Y797" i="1" s="1"/>
  <c r="Z797" i="1" s="1"/>
  <c r="AA797" i="1" s="1"/>
  <c r="U333" i="1"/>
  <c r="V333" i="1" s="1"/>
  <c r="U81" i="1"/>
  <c r="V81" i="1" s="1"/>
  <c r="AT1087" i="1"/>
  <c r="AU1087" i="1" s="1"/>
  <c r="AV1087" i="1" s="1"/>
  <c r="AW1087" i="1" s="1"/>
  <c r="W1155" i="1"/>
  <c r="X1155" i="1" s="1"/>
  <c r="Y1155" i="1" s="1"/>
  <c r="Z1155" i="1" s="1"/>
  <c r="AA1155" i="1" s="1"/>
  <c r="W766" i="1"/>
  <c r="X766" i="1" s="1"/>
  <c r="Y766" i="1" s="1"/>
  <c r="Z766" i="1" s="1"/>
  <c r="AA766" i="1" s="1"/>
  <c r="BC1033" i="1"/>
  <c r="BD1033" i="1" s="1"/>
  <c r="W975" i="1"/>
  <c r="X975" i="1" s="1"/>
  <c r="Y975" i="1" s="1"/>
  <c r="Z975" i="1" s="1"/>
  <c r="AA975" i="1" s="1"/>
  <c r="AY1313" i="1"/>
  <c r="AZ1313" i="1" s="1"/>
  <c r="BA1313" i="1" s="1"/>
  <c r="BB1313" i="1" s="1"/>
  <c r="AY1560" i="1"/>
  <c r="AZ1560" i="1" s="1"/>
  <c r="BA1560" i="1" s="1"/>
  <c r="BB1560" i="1" s="1"/>
  <c r="W499" i="1"/>
  <c r="X499" i="1" s="1"/>
  <c r="Y499" i="1" s="1"/>
  <c r="Z499" i="1" s="1"/>
  <c r="AA499" i="1" s="1"/>
  <c r="AE1729" i="1"/>
  <c r="AF1729" i="1" s="1"/>
  <c r="AG1729" i="1" s="1"/>
  <c r="W534" i="1"/>
  <c r="X534" i="1" s="1"/>
  <c r="Y534" i="1" s="1"/>
  <c r="Z534" i="1" s="1"/>
  <c r="AA534" i="1" s="1"/>
  <c r="AL1987" i="1"/>
  <c r="AM1987" i="1" s="1"/>
  <c r="AN1987" i="1" s="1"/>
  <c r="AO1987" i="1" s="1"/>
  <c r="AP1987" i="1" s="1"/>
  <c r="AQ1987" i="1" s="1"/>
  <c r="AE1979" i="1"/>
  <c r="AF1979" i="1" s="1"/>
  <c r="AG1979" i="1" s="1"/>
  <c r="AY1366" i="1"/>
  <c r="AZ1366" i="1" s="1"/>
  <c r="BA1366" i="1" s="1"/>
  <c r="BB1366" i="1" s="1"/>
  <c r="AT1430" i="1"/>
  <c r="AU1430" i="1" s="1"/>
  <c r="AV1430" i="1" s="1"/>
  <c r="AW1430" i="1" s="1"/>
  <c r="W302" i="1"/>
  <c r="X302" i="1" s="1"/>
  <c r="Y302" i="1" s="1"/>
  <c r="Z302" i="1" s="1"/>
  <c r="AA302" i="1" s="1"/>
  <c r="W837" i="1"/>
  <c r="X837" i="1" s="1"/>
  <c r="Y837" i="1" s="1"/>
  <c r="Z837" i="1" s="1"/>
  <c r="AA837" i="1" s="1"/>
  <c r="W503" i="1"/>
  <c r="X503" i="1" s="1"/>
  <c r="Y503" i="1" s="1"/>
  <c r="Z503" i="1" s="1"/>
  <c r="AA503" i="1" s="1"/>
  <c r="AE1797" i="1"/>
  <c r="AF1797" i="1" s="1"/>
  <c r="AT832" i="1"/>
  <c r="AU832" i="1" s="1"/>
  <c r="AV832" i="1" s="1"/>
  <c r="AW832" i="1" s="1"/>
  <c r="AX832" i="1" s="1"/>
  <c r="AY832" i="1" s="1"/>
  <c r="AZ832" i="1" s="1"/>
  <c r="BA832" i="1" s="1"/>
  <c r="BB832" i="1" s="1"/>
  <c r="W421" i="1"/>
  <c r="X421" i="1" s="1"/>
  <c r="Y421" i="1" s="1"/>
  <c r="Z421" i="1" s="1"/>
  <c r="AA421" i="1" s="1"/>
  <c r="AL1880" i="1"/>
  <c r="AM1880" i="1" s="1"/>
  <c r="AN1880" i="1" s="1"/>
  <c r="AO1880" i="1" s="1"/>
  <c r="AP1880" i="1" s="1"/>
  <c r="AQ1880" i="1" s="1"/>
  <c r="AT295" i="1"/>
  <c r="AU295" i="1" s="1"/>
  <c r="AV295" i="1" s="1"/>
  <c r="AW295" i="1" s="1"/>
  <c r="AX295" i="1" s="1"/>
  <c r="AY295" i="1" s="1"/>
  <c r="AZ295" i="1" s="1"/>
  <c r="BA295" i="1" s="1"/>
  <c r="BB295" i="1" s="1"/>
  <c r="W1000" i="1"/>
  <c r="X1000" i="1" s="1"/>
  <c r="Y1000" i="1" s="1"/>
  <c r="Z1000" i="1" s="1"/>
  <c r="AA1000" i="1" s="1"/>
  <c r="W355" i="1"/>
  <c r="X355" i="1" s="1"/>
  <c r="Y355" i="1" s="1"/>
  <c r="Z355" i="1" s="1"/>
  <c r="AA355" i="1" s="1"/>
  <c r="W532" i="1"/>
  <c r="X532" i="1" s="1"/>
  <c r="Y532" i="1" s="1"/>
  <c r="Z532" i="1" s="1"/>
  <c r="AA532" i="1" s="1"/>
  <c r="W1357" i="1"/>
  <c r="X1357" i="1" s="1"/>
  <c r="Y1357" i="1" s="1"/>
  <c r="Z1357" i="1" s="1"/>
  <c r="AA1357" i="1" s="1"/>
  <c r="U73" i="1"/>
  <c r="V73" i="1" s="1"/>
  <c r="U318" i="1"/>
  <c r="V318" i="1" s="1"/>
  <c r="W1179" i="1"/>
  <c r="X1179" i="1" s="1"/>
  <c r="Y1179" i="1" s="1"/>
  <c r="Z1179" i="1" s="1"/>
  <c r="AA1179" i="1" s="1"/>
  <c r="AT1109" i="1"/>
  <c r="AU1109" i="1" s="1"/>
  <c r="AV1109" i="1" s="1"/>
  <c r="AW1109" i="1" s="1"/>
  <c r="AX1109" i="1" s="1"/>
  <c r="AY1109" i="1" s="1"/>
  <c r="AZ1109" i="1" s="1"/>
  <c r="BA1109" i="1" s="1"/>
  <c r="BB1109" i="1" s="1"/>
  <c r="U1616" i="1"/>
  <c r="V1616" i="1" s="1"/>
  <c r="W821" i="1"/>
  <c r="X821" i="1" s="1"/>
  <c r="Y821" i="1" s="1"/>
  <c r="Z821" i="1" s="1"/>
  <c r="AA821" i="1" s="1"/>
  <c r="U925" i="1"/>
  <c r="V925" i="1" s="1"/>
  <c r="AL1942" i="1"/>
  <c r="AM1942" i="1" s="1"/>
  <c r="U294" i="1"/>
  <c r="V294" i="1" s="1"/>
  <c r="W886" i="1"/>
  <c r="X886" i="1" s="1"/>
  <c r="Y886" i="1" s="1"/>
  <c r="Z886" i="1" s="1"/>
  <c r="AA886" i="1" s="1"/>
  <c r="W488" i="1"/>
  <c r="X488" i="1" s="1"/>
  <c r="Y488" i="1" s="1"/>
  <c r="Z488" i="1" s="1"/>
  <c r="AA488" i="1" s="1"/>
  <c r="AE1924" i="1"/>
  <c r="AF1924" i="1" s="1"/>
  <c r="AG1924" i="1" s="1"/>
  <c r="W1618" i="1"/>
  <c r="X1618" i="1" s="1"/>
  <c r="Y1618" i="1" s="1"/>
  <c r="Z1618" i="1" s="1"/>
  <c r="AA1618" i="1" s="1"/>
  <c r="W620" i="1"/>
  <c r="X620" i="1" s="1"/>
  <c r="Y620" i="1" s="1"/>
  <c r="Z620" i="1" s="1"/>
  <c r="AA620" i="1" s="1"/>
  <c r="W1515" i="1"/>
  <c r="X1515" i="1" s="1"/>
  <c r="Y1515" i="1" s="1"/>
  <c r="Z1515" i="1" s="1"/>
  <c r="AA1515" i="1" s="1"/>
  <c r="W203" i="1"/>
  <c r="X203" i="1" s="1"/>
  <c r="Y203" i="1" s="1"/>
  <c r="Z203" i="1" s="1"/>
  <c r="AA203" i="1" s="1"/>
  <c r="W751" i="1"/>
  <c r="X751" i="1" s="1"/>
  <c r="Y751" i="1" s="1"/>
  <c r="Z751" i="1" s="1"/>
  <c r="AA751" i="1" s="1"/>
  <c r="U654" i="1"/>
  <c r="V654" i="1" s="1"/>
  <c r="W1034" i="1"/>
  <c r="X1034" i="1" s="1"/>
  <c r="Y1034" i="1" s="1"/>
  <c r="Z1034" i="1" s="1"/>
  <c r="AA1034" i="1" s="1"/>
  <c r="AI29" i="1"/>
  <c r="AJ29" i="1" s="1"/>
  <c r="U450" i="1"/>
  <c r="V450" i="1" s="1"/>
  <c r="AD1727" i="1"/>
  <c r="W227" i="1"/>
  <c r="X227" i="1" s="1"/>
  <c r="Y227" i="1" s="1"/>
  <c r="Z227" i="1" s="1"/>
  <c r="AA227" i="1" s="1"/>
  <c r="W460" i="1"/>
  <c r="X460" i="1" s="1"/>
  <c r="Y460" i="1" s="1"/>
  <c r="Z460" i="1" s="1"/>
  <c r="AA460" i="1" s="1"/>
  <c r="AE1898" i="1"/>
  <c r="AF1898" i="1" s="1"/>
  <c r="AG1898" i="1" s="1"/>
  <c r="U1547" i="1"/>
  <c r="V1547" i="1" s="1"/>
  <c r="AL1982" i="1"/>
  <c r="AM1982" i="1" s="1"/>
  <c r="W469" i="1"/>
  <c r="X469" i="1" s="1"/>
  <c r="Y469" i="1" s="1"/>
  <c r="Z469" i="1" s="1"/>
  <c r="AA469" i="1" s="1"/>
  <c r="AT1591" i="1"/>
  <c r="AU1591" i="1" s="1"/>
  <c r="AV1591" i="1" s="1"/>
  <c r="AW1591" i="1" s="1"/>
  <c r="U400" i="1"/>
  <c r="V400" i="1" s="1"/>
  <c r="W137" i="1"/>
  <c r="X137" i="1" s="1"/>
  <c r="Y137" i="1" s="1"/>
  <c r="Z137" i="1" s="1"/>
  <c r="AA137" i="1" s="1"/>
  <c r="AL1950" i="1"/>
  <c r="AM1950" i="1" s="1"/>
  <c r="AN1950" i="1" s="1"/>
  <c r="AO1950" i="1" s="1"/>
  <c r="AP1950" i="1" s="1"/>
  <c r="AQ1950" i="1" s="1"/>
  <c r="AL1993" i="1"/>
  <c r="AM1993" i="1" s="1"/>
  <c r="AN1993" i="1" s="1"/>
  <c r="AO1993" i="1" s="1"/>
  <c r="AP1993" i="1" s="1"/>
  <c r="AQ1993" i="1" s="1"/>
  <c r="U1218" i="1"/>
  <c r="V1218" i="1" s="1"/>
  <c r="U482" i="1"/>
  <c r="V482" i="1" s="1"/>
  <c r="AI1533" i="1"/>
  <c r="AJ1533" i="1" s="1"/>
  <c r="U1606" i="1"/>
  <c r="V1606" i="1" s="1"/>
  <c r="W93" i="1"/>
  <c r="X93" i="1" s="1"/>
  <c r="Y93" i="1" s="1"/>
  <c r="Z93" i="1" s="1"/>
  <c r="AA93" i="1" s="1"/>
  <c r="AE1889" i="1"/>
  <c r="AF1889" i="1" s="1"/>
  <c r="AG1889" i="1" s="1"/>
  <c r="W1656" i="1"/>
  <c r="X1656" i="1" s="1"/>
  <c r="Y1656" i="1" s="1"/>
  <c r="Z1656" i="1" s="1"/>
  <c r="AA1656" i="1" s="1"/>
  <c r="AL1902" i="1"/>
  <c r="AM1902" i="1" s="1"/>
  <c r="W98" i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E1937" i="1"/>
  <c r="AF1937" i="1" s="1"/>
  <c r="AG1937" i="1" s="1"/>
  <c r="W175" i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W1388" i="1"/>
  <c r="X1388" i="1" s="1"/>
  <c r="Y1388" i="1" s="1"/>
  <c r="Z1388" i="1" s="1"/>
  <c r="AA1388" i="1" s="1"/>
  <c r="W342" i="1"/>
  <c r="X342" i="1" s="1"/>
  <c r="Y342" i="1" s="1"/>
  <c r="Z342" i="1" s="1"/>
  <c r="AA342" i="1" s="1"/>
  <c r="AE1985" i="1"/>
  <c r="AF1985" i="1" s="1"/>
  <c r="AG1985" i="1" s="1"/>
  <c r="W54" i="1"/>
  <c r="X54" i="1" s="1"/>
  <c r="Y54" i="1" s="1"/>
  <c r="Z54" i="1" s="1"/>
  <c r="AA54" i="1" s="1"/>
  <c r="W573" i="1"/>
  <c r="X573" i="1" s="1"/>
  <c r="Y573" i="1" s="1"/>
  <c r="Z573" i="1" s="1"/>
  <c r="AA573" i="1" s="1"/>
  <c r="U672" i="1"/>
  <c r="V672" i="1" s="1"/>
  <c r="AD1839" i="1"/>
  <c r="AL1988" i="1"/>
  <c r="AM1988" i="1" s="1"/>
  <c r="W1377" i="1"/>
  <c r="X1377" i="1" s="1"/>
  <c r="Y1377" i="1" s="1"/>
  <c r="Z1377" i="1" s="1"/>
  <c r="AA1377" i="1" s="1"/>
  <c r="BC1536" i="1"/>
  <c r="BD1536" i="1" s="1"/>
  <c r="AE1914" i="1"/>
  <c r="AF1914" i="1" s="1"/>
  <c r="AG1914" i="1" s="1"/>
  <c r="W322" i="1"/>
  <c r="X322" i="1" s="1"/>
  <c r="Y322" i="1" s="1"/>
  <c r="Z322" i="1" s="1"/>
  <c r="AA322" i="1" s="1"/>
  <c r="W190" i="1"/>
  <c r="X190" i="1" s="1"/>
  <c r="Y190" i="1" s="1"/>
  <c r="Z190" i="1" s="1"/>
  <c r="AA190" i="1" s="1"/>
  <c r="W733" i="1"/>
  <c r="X733" i="1" s="1"/>
  <c r="Y733" i="1" s="1"/>
  <c r="Z733" i="1" s="1"/>
  <c r="AA733" i="1" s="1"/>
  <c r="W1572" i="1"/>
  <c r="X1572" i="1" s="1"/>
  <c r="Y1572" i="1" s="1"/>
  <c r="Z1572" i="1" s="1"/>
  <c r="AA1572" i="1" s="1"/>
  <c r="AE1784" i="1"/>
  <c r="AF1784" i="1" s="1"/>
  <c r="AD1712" i="1"/>
  <c r="AL1863" i="1"/>
  <c r="AM1863" i="1" s="1"/>
  <c r="AN1863" i="1" s="1"/>
  <c r="AO1863" i="1" s="1"/>
  <c r="AP1863" i="1" s="1"/>
  <c r="AQ1863" i="1" s="1"/>
  <c r="W148" i="1"/>
  <c r="X148" i="1" s="1"/>
  <c r="Y148" i="1" s="1"/>
  <c r="Z148" i="1" s="1"/>
  <c r="AA148" i="1" s="1"/>
  <c r="AE1986" i="1"/>
  <c r="AF1986" i="1" s="1"/>
  <c r="AG1986" i="1" s="1"/>
  <c r="AE1930" i="1"/>
  <c r="AF1930" i="1" s="1"/>
  <c r="AG1930" i="1" s="1"/>
  <c r="W1586" i="1"/>
  <c r="X1586" i="1" s="1"/>
  <c r="Y1586" i="1" s="1"/>
  <c r="Z1586" i="1" s="1"/>
  <c r="AA1586" i="1" s="1"/>
  <c r="AT910" i="1"/>
  <c r="AU910" i="1" s="1"/>
  <c r="AV910" i="1" s="1"/>
  <c r="AW910" i="1" s="1"/>
  <c r="U1082" i="1"/>
  <c r="V1082" i="1" s="1"/>
  <c r="W247" i="1"/>
  <c r="X247" i="1" s="1"/>
  <c r="Y247" i="1" s="1"/>
  <c r="Z247" i="1" s="1"/>
  <c r="AA247" i="1" s="1"/>
  <c r="W1393" i="1"/>
  <c r="X1393" i="1" s="1"/>
  <c r="Y1393" i="1" s="1"/>
  <c r="Z1393" i="1" s="1"/>
  <c r="AA1393" i="1" s="1"/>
  <c r="AL1906" i="1"/>
  <c r="AM1906" i="1" s="1"/>
  <c r="AL1981" i="1"/>
  <c r="AM1981" i="1" s="1"/>
  <c r="W1694" i="1"/>
  <c r="X1694" i="1" s="1"/>
  <c r="Y1694" i="1" s="1"/>
  <c r="Z1694" i="1" s="1"/>
  <c r="AA1694" i="1" s="1"/>
  <c r="AE1863" i="1"/>
  <c r="AF1863" i="1" s="1"/>
  <c r="AG1863" i="1" s="1"/>
  <c r="AE1912" i="1"/>
  <c r="AF1912" i="1" s="1"/>
  <c r="AG1912" i="1" s="1"/>
  <c r="W198" i="1"/>
  <c r="X198" i="1" s="1"/>
  <c r="Y198" i="1" s="1"/>
  <c r="Z198" i="1" s="1"/>
  <c r="AA198" i="1" s="1"/>
  <c r="W1442" i="1"/>
  <c r="X1442" i="1" s="1"/>
  <c r="Y1442" i="1" s="1"/>
  <c r="Z1442" i="1" s="1"/>
  <c r="AA1442" i="1" s="1"/>
  <c r="U301" i="1"/>
  <c r="V301" i="1" s="1"/>
  <c r="W411" i="1"/>
  <c r="X411" i="1" s="1"/>
  <c r="Y411" i="1" s="1"/>
  <c r="Z411" i="1" s="1"/>
  <c r="AA411" i="1" s="1"/>
  <c r="AY641" i="1"/>
  <c r="AZ641" i="1" s="1"/>
  <c r="BA641" i="1" s="1"/>
  <c r="BB641" i="1" s="1"/>
  <c r="W252" i="1"/>
  <c r="X252" i="1" s="1"/>
  <c r="Y252" i="1" s="1"/>
  <c r="Z252" i="1" s="1"/>
  <c r="AA252" i="1" s="1"/>
  <c r="W242" i="1"/>
  <c r="X242" i="1" s="1"/>
  <c r="Y242" i="1" s="1"/>
  <c r="Z242" i="1" s="1"/>
  <c r="AA242" i="1" s="1"/>
  <c r="W1428" i="1"/>
  <c r="X1428" i="1" s="1"/>
  <c r="Y1428" i="1" s="1"/>
  <c r="Z1428" i="1" s="1"/>
  <c r="AA1428" i="1" s="1"/>
  <c r="W391" i="1"/>
  <c r="X391" i="1" s="1"/>
  <c r="Y391" i="1" s="1"/>
  <c r="Z391" i="1" s="1"/>
  <c r="AA391" i="1" s="1"/>
  <c r="W839" i="1"/>
  <c r="X839" i="1" s="1"/>
  <c r="Y839" i="1" s="1"/>
  <c r="Z839" i="1" s="1"/>
  <c r="AA839" i="1" s="1"/>
  <c r="AE1862" i="1"/>
  <c r="AF1862" i="1" s="1"/>
  <c r="AG1862" i="1" s="1"/>
  <c r="AY1268" i="1"/>
  <c r="AZ1268" i="1" s="1"/>
  <c r="BA1268" i="1" s="1"/>
  <c r="BB1268" i="1" s="1"/>
  <c r="AY1174" i="1"/>
  <c r="AZ1174" i="1" s="1"/>
  <c r="BA1174" i="1" s="1"/>
  <c r="BB1174" i="1" s="1"/>
  <c r="U1598" i="1"/>
  <c r="V1598" i="1" s="1"/>
  <c r="U241" i="1"/>
  <c r="V241" i="1" s="1"/>
  <c r="U96" i="1"/>
  <c r="V96" i="1" s="1"/>
  <c r="AX849" i="1"/>
  <c r="AX1447" i="1"/>
  <c r="AX1671" i="1"/>
  <c r="U1696" i="1"/>
  <c r="V1696" i="1" s="1"/>
  <c r="U341" i="1"/>
  <c r="V341" i="1" s="1"/>
  <c r="U1296" i="1"/>
  <c r="V1296" i="1" s="1"/>
  <c r="U412" i="1"/>
  <c r="V412" i="1" s="1"/>
  <c r="W502" i="1"/>
  <c r="X502" i="1" s="1"/>
  <c r="Y502" i="1" s="1"/>
  <c r="Z502" i="1" s="1"/>
  <c r="AA502" i="1" s="1"/>
  <c r="W1257" i="1"/>
  <c r="X1257" i="1" s="1"/>
  <c r="Y1257" i="1" s="1"/>
  <c r="Z1257" i="1" s="1"/>
  <c r="AA1257" i="1" s="1"/>
  <c r="AL1915" i="1"/>
  <c r="AM1915" i="1" s="1"/>
  <c r="W232" i="1"/>
  <c r="X232" i="1" s="1"/>
  <c r="Y232" i="1" s="1"/>
  <c r="Z232" i="1" s="1"/>
  <c r="AA232" i="1" s="1"/>
  <c r="U224" i="1"/>
  <c r="V224" i="1" s="1"/>
  <c r="AB874" i="1"/>
  <c r="AC874" i="1" s="1"/>
  <c r="AD874" i="1" s="1"/>
  <c r="W376" i="1"/>
  <c r="X376" i="1" s="1"/>
  <c r="Y376" i="1" s="1"/>
  <c r="Z376" i="1" s="1"/>
  <c r="AA376" i="1" s="1"/>
  <c r="AB376" i="1" s="1"/>
  <c r="AC376" i="1" s="1"/>
  <c r="AD376" i="1" s="1"/>
  <c r="AE376" i="1" s="1"/>
  <c r="AF376" i="1" s="1"/>
  <c r="AG376" i="1" s="1"/>
  <c r="BC279" i="1"/>
  <c r="BD279" i="1" s="1"/>
  <c r="W1291" i="1"/>
  <c r="X1291" i="1" s="1"/>
  <c r="Y1291" i="1" s="1"/>
  <c r="Z1291" i="1" s="1"/>
  <c r="AA1291" i="1" s="1"/>
  <c r="AE1981" i="1"/>
  <c r="AF1981" i="1" s="1"/>
  <c r="AG1981" i="1" s="1"/>
  <c r="U1308" i="1"/>
  <c r="V1308" i="1" s="1"/>
  <c r="U1993" i="1"/>
  <c r="V1993" i="1" s="1"/>
  <c r="W479" i="1"/>
  <c r="X479" i="1" s="1"/>
  <c r="Y479" i="1" s="1"/>
  <c r="Z479" i="1" s="1"/>
  <c r="AA479" i="1" s="1"/>
  <c r="AE1893" i="1"/>
  <c r="AF1893" i="1" s="1"/>
  <c r="AG1893" i="1" s="1"/>
  <c r="AB335" i="1"/>
  <c r="AC335" i="1" s="1"/>
  <c r="AD335" i="1" s="1"/>
  <c r="W173" i="1"/>
  <c r="X173" i="1" s="1"/>
  <c r="Y173" i="1" s="1"/>
  <c r="Z173" i="1" s="1"/>
  <c r="AA173" i="1" s="1"/>
  <c r="BC1275" i="1"/>
  <c r="BD1275" i="1" s="1"/>
  <c r="U1966" i="1"/>
  <c r="V1966" i="1" s="1"/>
  <c r="AX812" i="1"/>
  <c r="AK1752" i="1"/>
  <c r="U1952" i="1"/>
  <c r="AL1909" i="1"/>
  <c r="AM1909" i="1" s="1"/>
  <c r="AX1143" i="1"/>
  <c r="AE1270" i="1"/>
  <c r="AF1270" i="1" s="1"/>
  <c r="AG1270" i="1" s="1"/>
  <c r="AT129" i="1"/>
  <c r="AU129" i="1" s="1"/>
  <c r="AV129" i="1" s="1"/>
  <c r="AW129" i="1" s="1"/>
  <c r="AX129" i="1" s="1"/>
  <c r="AY129" i="1" s="1"/>
  <c r="AZ129" i="1" s="1"/>
  <c r="BA129" i="1" s="1"/>
  <c r="BB129" i="1" s="1"/>
  <c r="U1402" i="1"/>
  <c r="V1402" i="1" s="1"/>
  <c r="U1525" i="1"/>
  <c r="V1525" i="1" s="1"/>
  <c r="AE1884" i="1"/>
  <c r="AF1884" i="1" s="1"/>
  <c r="AG1884" i="1" s="1"/>
  <c r="U1205" i="1"/>
  <c r="V1205" i="1" s="1"/>
  <c r="AT1423" i="1"/>
  <c r="AU1423" i="1" s="1"/>
  <c r="AV1423" i="1" s="1"/>
  <c r="AW1423" i="1" s="1"/>
  <c r="U565" i="1"/>
  <c r="V565" i="1" s="1"/>
  <c r="U1168" i="1"/>
  <c r="V1168" i="1" s="1"/>
  <c r="BC1363" i="1"/>
  <c r="BD1363" i="1" s="1"/>
  <c r="BE1415" i="1"/>
  <c r="BF1415" i="1" s="1"/>
  <c r="AC1733" i="1"/>
  <c r="U614" i="1"/>
  <c r="V614" i="1" s="1"/>
  <c r="U230" i="1"/>
  <c r="V230" i="1" s="1"/>
  <c r="AH1807" i="1"/>
  <c r="AI1807" i="1" s="1"/>
  <c r="AJ1807" i="1" s="1"/>
  <c r="U1550" i="1"/>
  <c r="V1550" i="1" s="1"/>
  <c r="BC1481" i="1"/>
  <c r="BD1481" i="1" s="1"/>
  <c r="AB677" i="1"/>
  <c r="AC677" i="1" s="1"/>
  <c r="AD677" i="1" s="1"/>
  <c r="U459" i="1"/>
  <c r="V459" i="1" s="1"/>
  <c r="AB46" i="1"/>
  <c r="AC46" i="1" s="1"/>
  <c r="AD46" i="1" s="1"/>
  <c r="W392" i="1"/>
  <c r="X392" i="1" s="1"/>
  <c r="Y392" i="1" s="1"/>
  <c r="Z392" i="1" s="1"/>
  <c r="AA392" i="1" s="1"/>
  <c r="U1516" i="1"/>
  <c r="V1516" i="1" s="1"/>
  <c r="W424" i="1"/>
  <c r="X424" i="1" s="1"/>
  <c r="Y424" i="1" s="1"/>
  <c r="Z424" i="1" s="1"/>
  <c r="AA424" i="1" s="1"/>
  <c r="AC1841" i="1"/>
  <c r="AX908" i="1"/>
  <c r="AE1997" i="1"/>
  <c r="AF1997" i="1" s="1"/>
  <c r="AG1997" i="1" s="1"/>
  <c r="U1147" i="1"/>
  <c r="V1147" i="1" s="1"/>
  <c r="W530" i="1"/>
  <c r="X530" i="1" s="1"/>
  <c r="Y530" i="1" s="1"/>
  <c r="Z530" i="1" s="1"/>
  <c r="AA530" i="1" s="1"/>
  <c r="AX1493" i="1"/>
  <c r="AH1490" i="1"/>
  <c r="AX1590" i="1"/>
  <c r="AL1956" i="1"/>
  <c r="AM1956" i="1" s="1"/>
  <c r="AB643" i="1"/>
  <c r="AC643" i="1" s="1"/>
  <c r="AD643" i="1" s="1"/>
  <c r="W1026" i="1"/>
  <c r="X1026" i="1" s="1"/>
  <c r="Y1026" i="1" s="1"/>
  <c r="Z1026" i="1" s="1"/>
  <c r="AA1026" i="1" s="1"/>
  <c r="BC1453" i="1"/>
  <c r="BD1453" i="1" s="1"/>
  <c r="AC1714" i="1"/>
  <c r="AL1873" i="1"/>
  <c r="AM1873" i="1" s="1"/>
  <c r="AN1873" i="1" s="1"/>
  <c r="AO1873" i="1" s="1"/>
  <c r="AP1873" i="1" s="1"/>
  <c r="AQ1873" i="1" s="1"/>
  <c r="BC659" i="1"/>
  <c r="BD659" i="1" s="1"/>
  <c r="AB1197" i="1"/>
  <c r="AC1197" i="1" s="1"/>
  <c r="AD1197" i="1" s="1"/>
  <c r="U1429" i="1"/>
  <c r="V1429" i="1" s="1"/>
  <c r="W682" i="1"/>
  <c r="X682" i="1" s="1"/>
  <c r="Y682" i="1" s="1"/>
  <c r="Z682" i="1" s="1"/>
  <c r="AA682" i="1" s="1"/>
  <c r="U196" i="1"/>
  <c r="V196" i="1" s="1"/>
  <c r="U235" i="1"/>
  <c r="V235" i="1" s="1"/>
  <c r="AH601" i="1"/>
  <c r="BE1302" i="1"/>
  <c r="BF1302" i="1" s="1"/>
  <c r="BE1085" i="1"/>
  <c r="BF1085" i="1" s="1"/>
  <c r="AX797" i="1"/>
  <c r="U267" i="1"/>
  <c r="V267" i="1" s="1"/>
  <c r="BC1533" i="1"/>
  <c r="BD1533" i="1" s="1"/>
  <c r="U1317" i="1"/>
  <c r="V1317" i="1" s="1"/>
  <c r="U249" i="1"/>
  <c r="V249" i="1" s="1"/>
  <c r="AC1843" i="1"/>
  <c r="AX783" i="1"/>
  <c r="W869" i="1"/>
  <c r="X869" i="1" s="1"/>
  <c r="Y869" i="1" s="1"/>
  <c r="Z869" i="1" s="1"/>
  <c r="AA869" i="1" s="1"/>
  <c r="AB1233" i="1"/>
  <c r="AC1233" i="1" s="1"/>
  <c r="AD1233" i="1" s="1"/>
  <c r="AE47" i="1"/>
  <c r="AF47" i="1" s="1"/>
  <c r="AG47" i="1" s="1"/>
  <c r="AK1782" i="1"/>
  <c r="AE1590" i="1"/>
  <c r="AF1590" i="1" s="1"/>
  <c r="AG1590" i="1" s="1"/>
  <c r="AK1860" i="1"/>
  <c r="AY1677" i="1"/>
  <c r="AZ1677" i="1" s="1"/>
  <c r="BA1677" i="1" s="1"/>
  <c r="BB1677" i="1" s="1"/>
  <c r="AE261" i="1"/>
  <c r="AF261" i="1" s="1"/>
  <c r="AG261" i="1" s="1"/>
  <c r="AB1272" i="1"/>
  <c r="AC1272" i="1" s="1"/>
  <c r="AD1272" i="1" s="1"/>
  <c r="AB1346" i="1"/>
  <c r="AC1346" i="1" s="1"/>
  <c r="AD1346" i="1" s="1"/>
  <c r="U1073" i="1"/>
  <c r="V1073" i="1" s="1"/>
  <c r="AL1868" i="1"/>
  <c r="AM1868" i="1" s="1"/>
  <c r="AN1868" i="1" s="1"/>
  <c r="AO1868" i="1" s="1"/>
  <c r="AP1868" i="1" s="1"/>
  <c r="AQ1868" i="1" s="1"/>
  <c r="AB1183" i="1"/>
  <c r="AC1183" i="1" s="1"/>
  <c r="AD1183" i="1" s="1"/>
  <c r="AL1926" i="1"/>
  <c r="AM1926" i="1" s="1"/>
  <c r="AX1696" i="1"/>
  <c r="U526" i="1"/>
  <c r="V526" i="1" s="1"/>
  <c r="AC1753" i="1"/>
  <c r="BC1522" i="1"/>
  <c r="BD1522" i="1" s="1"/>
  <c r="AE1907" i="1"/>
  <c r="AF1907" i="1" s="1"/>
  <c r="AG1907" i="1" s="1"/>
  <c r="W1133" i="1"/>
  <c r="X1133" i="1" s="1"/>
  <c r="Y1133" i="1" s="1"/>
  <c r="Z1133" i="1" s="1"/>
  <c r="AA1133" i="1" s="1"/>
  <c r="AT1214" i="1"/>
  <c r="AU1214" i="1" s="1"/>
  <c r="AV1214" i="1" s="1"/>
  <c r="AW1214" i="1" s="1"/>
  <c r="AX1214" i="1" s="1"/>
  <c r="AY1214" i="1" s="1"/>
  <c r="AZ1214" i="1" s="1"/>
  <c r="BA1214" i="1" s="1"/>
  <c r="BB1214" i="1" s="1"/>
  <c r="U652" i="1"/>
  <c r="V652" i="1" s="1"/>
  <c r="AL1935" i="1"/>
  <c r="AM1935" i="1" s="1"/>
  <c r="AN1935" i="1" s="1"/>
  <c r="AO1935" i="1" s="1"/>
  <c r="AP1935" i="1" s="1"/>
  <c r="AQ1935" i="1" s="1"/>
  <c r="AY1319" i="1"/>
  <c r="AZ1319" i="1" s="1"/>
  <c r="BA1319" i="1" s="1"/>
  <c r="BB1319" i="1" s="1"/>
  <c r="U870" i="1"/>
  <c r="V870" i="1" s="1"/>
  <c r="W138" i="1"/>
  <c r="X138" i="1" s="1"/>
  <c r="Y138" i="1" s="1"/>
  <c r="Z138" i="1" s="1"/>
  <c r="AA138" i="1" s="1"/>
  <c r="W550" i="1"/>
  <c r="X550" i="1" s="1"/>
  <c r="Y550" i="1" s="1"/>
  <c r="Z550" i="1" s="1"/>
  <c r="AA550" i="1" s="1"/>
  <c r="AL1888" i="1"/>
  <c r="AM1888" i="1" s="1"/>
  <c r="AE1901" i="1"/>
  <c r="AF1901" i="1" s="1"/>
  <c r="AG1901" i="1" s="1"/>
  <c r="W615" i="1"/>
  <c r="X615" i="1" s="1"/>
  <c r="Y615" i="1" s="1"/>
  <c r="Z615" i="1" s="1"/>
  <c r="AA615" i="1" s="1"/>
  <c r="W474" i="1"/>
  <c r="X474" i="1" s="1"/>
  <c r="Y474" i="1" s="1"/>
  <c r="Z474" i="1" s="1"/>
  <c r="AA474" i="1" s="1"/>
  <c r="U1898" i="1"/>
  <c r="V1898" i="1" s="1"/>
  <c r="W42" i="1"/>
  <c r="X42" i="1" s="1"/>
  <c r="Y42" i="1" s="1"/>
  <c r="Z42" i="1" s="1"/>
  <c r="AA42" i="1" s="1"/>
  <c r="U1763" i="1"/>
  <c r="V1763" i="1" s="1"/>
  <c r="U39" i="1"/>
  <c r="V39" i="1" s="1"/>
  <c r="W921" i="1"/>
  <c r="X921" i="1" s="1"/>
  <c r="Y921" i="1" s="1"/>
  <c r="Z921" i="1" s="1"/>
  <c r="AA921" i="1" s="1"/>
  <c r="AE1987" i="1"/>
  <c r="AF1987" i="1" s="1"/>
  <c r="AG1987" i="1" s="1"/>
  <c r="W281" i="1"/>
  <c r="X281" i="1" s="1"/>
  <c r="Y281" i="1" s="1"/>
  <c r="Z281" i="1" s="1"/>
  <c r="AA281" i="1" s="1"/>
  <c r="W274" i="1"/>
  <c r="X274" i="1" s="1"/>
  <c r="Y274" i="1" s="1"/>
  <c r="Z274" i="1" s="1"/>
  <c r="AA274" i="1" s="1"/>
  <c r="W578" i="1"/>
  <c r="X578" i="1" s="1"/>
  <c r="Y578" i="1" s="1"/>
  <c r="Z578" i="1" s="1"/>
  <c r="AA578" i="1" s="1"/>
  <c r="AE1968" i="1"/>
  <c r="AF1968" i="1" s="1"/>
  <c r="AG1968" i="1" s="1"/>
  <c r="AE1977" i="1"/>
  <c r="AF1977" i="1" s="1"/>
  <c r="AG1977" i="1" s="1"/>
  <c r="W804" i="1"/>
  <c r="X804" i="1" s="1"/>
  <c r="Y804" i="1" s="1"/>
  <c r="Z804" i="1" s="1"/>
  <c r="AA804" i="1" s="1"/>
  <c r="AE1896" i="1"/>
  <c r="AF1896" i="1" s="1"/>
  <c r="AG1896" i="1" s="1"/>
  <c r="U1746" i="1"/>
  <c r="V1746" i="1" s="1"/>
  <c r="W1438" i="1"/>
  <c r="X1438" i="1" s="1"/>
  <c r="Y1438" i="1" s="1"/>
  <c r="Z1438" i="1" s="1"/>
  <c r="AA1438" i="1" s="1"/>
  <c r="U1846" i="1"/>
  <c r="V1846" i="1" s="1"/>
  <c r="AE1887" i="1"/>
  <c r="AF1887" i="1" s="1"/>
  <c r="AG1887" i="1" s="1"/>
  <c r="W456" i="1"/>
  <c r="X456" i="1" s="1"/>
  <c r="Y456" i="1" s="1"/>
  <c r="Z456" i="1" s="1"/>
  <c r="AA456" i="1" s="1"/>
  <c r="W1053" i="1"/>
  <c r="X1053" i="1" s="1"/>
  <c r="Y1053" i="1" s="1"/>
  <c r="Z1053" i="1" s="1"/>
  <c r="AA1053" i="1" s="1"/>
  <c r="U1854" i="1"/>
  <c r="W861" i="1"/>
  <c r="X861" i="1" s="1"/>
  <c r="Y861" i="1" s="1"/>
  <c r="Z861" i="1" s="1"/>
  <c r="AA861" i="1" s="1"/>
  <c r="U1909" i="1"/>
  <c r="W1259" i="1"/>
  <c r="X1259" i="1" s="1"/>
  <c r="Y1259" i="1" s="1"/>
  <c r="Z1259" i="1" s="1"/>
  <c r="AA1259" i="1" s="1"/>
  <c r="U1879" i="1"/>
  <c r="V1879" i="1" s="1"/>
  <c r="W1160" i="1"/>
  <c r="X1160" i="1" s="1"/>
  <c r="Y1160" i="1" s="1"/>
  <c r="Z1160" i="1" s="1"/>
  <c r="AA1160" i="1" s="1"/>
  <c r="AL1875" i="1"/>
  <c r="AM1875" i="1" s="1"/>
  <c r="AN1875" i="1" s="1"/>
  <c r="AO1875" i="1" s="1"/>
  <c r="AP1875" i="1" s="1"/>
  <c r="AQ1875" i="1" s="1"/>
  <c r="W1351" i="1"/>
  <c r="X1351" i="1" s="1"/>
  <c r="Y1351" i="1" s="1"/>
  <c r="Z1351" i="1" s="1"/>
  <c r="AA1351" i="1" s="1"/>
  <c r="W486" i="1"/>
  <c r="X486" i="1" s="1"/>
  <c r="Y486" i="1" s="1"/>
  <c r="Z486" i="1" s="1"/>
  <c r="AA486" i="1" s="1"/>
  <c r="U1912" i="1"/>
  <c r="W1394" i="1"/>
  <c r="X1394" i="1" s="1"/>
  <c r="Y1394" i="1" s="1"/>
  <c r="Z1394" i="1" s="1"/>
  <c r="AA1394" i="1" s="1"/>
  <c r="AL1959" i="1"/>
  <c r="AM1959" i="1" s="1"/>
  <c r="AN1959" i="1" s="1"/>
  <c r="AO1959" i="1" s="1"/>
  <c r="AP1959" i="1" s="1"/>
  <c r="AQ1959" i="1" s="1"/>
  <c r="AY1643" i="1"/>
  <c r="AZ1643" i="1" s="1"/>
  <c r="BA1643" i="1" s="1"/>
  <c r="BB1643" i="1" s="1"/>
  <c r="W1280" i="1"/>
  <c r="X1280" i="1" s="1"/>
  <c r="Y1280" i="1" s="1"/>
  <c r="Z1280" i="1" s="1"/>
  <c r="AA1280" i="1" s="1"/>
  <c r="AE1885" i="1"/>
  <c r="AF1885" i="1" s="1"/>
  <c r="AG1885" i="1" s="1"/>
  <c r="W605" i="1"/>
  <c r="X605" i="1" s="1"/>
  <c r="Y605" i="1" s="1"/>
  <c r="Z605" i="1" s="1"/>
  <c r="AA605" i="1" s="1"/>
  <c r="AE1726" i="1"/>
  <c r="AF1726" i="1" s="1"/>
  <c r="AG1726" i="1" s="1"/>
  <c r="W1072" i="1"/>
  <c r="X1072" i="1" s="1"/>
  <c r="Y1072" i="1" s="1"/>
  <c r="Z1072" i="1" s="1"/>
  <c r="AA1072" i="1" s="1"/>
  <c r="AT1147" i="1"/>
  <c r="AU1147" i="1" s="1"/>
  <c r="AV1147" i="1" s="1"/>
  <c r="AW1147" i="1" s="1"/>
  <c r="AE1879" i="1"/>
  <c r="AF1879" i="1" s="1"/>
  <c r="AG1879" i="1" s="1"/>
  <c r="U1123" i="1"/>
  <c r="V1123" i="1" s="1"/>
  <c r="W266" i="1"/>
  <c r="X266" i="1" s="1"/>
  <c r="Y266" i="1" s="1"/>
  <c r="Z266" i="1" s="1"/>
  <c r="AA266" i="1" s="1"/>
  <c r="W779" i="1"/>
  <c r="X779" i="1" s="1"/>
  <c r="Y779" i="1" s="1"/>
  <c r="Z779" i="1" s="1"/>
  <c r="AA779" i="1" s="1"/>
  <c r="W1043" i="1"/>
  <c r="X1043" i="1" s="1"/>
  <c r="Y1043" i="1" s="1"/>
  <c r="Z1043" i="1" s="1"/>
  <c r="AA1043" i="1" s="1"/>
  <c r="W650" i="1"/>
  <c r="X650" i="1" s="1"/>
  <c r="Y650" i="1" s="1"/>
  <c r="Z650" i="1" s="1"/>
  <c r="AA650" i="1" s="1"/>
  <c r="W950" i="1"/>
  <c r="X950" i="1" s="1"/>
  <c r="Y950" i="1" s="1"/>
  <c r="Z950" i="1" s="1"/>
  <c r="AA950" i="1" s="1"/>
  <c r="U998" i="1"/>
  <c r="V998" i="1" s="1"/>
  <c r="W1035" i="1"/>
  <c r="X1035" i="1" s="1"/>
  <c r="Y1035" i="1" s="1"/>
  <c r="Z1035" i="1" s="1"/>
  <c r="AA1035" i="1" s="1"/>
  <c r="U1865" i="1"/>
  <c r="V1865" i="1" s="1"/>
  <c r="U1046" i="1"/>
  <c r="V1046" i="1" s="1"/>
  <c r="AT1530" i="1"/>
  <c r="AU1530" i="1" s="1"/>
  <c r="AV1530" i="1" s="1"/>
  <c r="AW1530" i="1" s="1"/>
  <c r="AE1882" i="1"/>
  <c r="AF1882" i="1" s="1"/>
  <c r="AG1882" i="1" s="1"/>
  <c r="W1008" i="1"/>
  <c r="X1008" i="1" s="1"/>
  <c r="Y1008" i="1" s="1"/>
  <c r="Z1008" i="1" s="1"/>
  <c r="AA1008" i="1" s="1"/>
  <c r="AT1028" i="1"/>
  <c r="AU1028" i="1" s="1"/>
  <c r="AV1028" i="1" s="1"/>
  <c r="AW1028" i="1" s="1"/>
  <c r="AX1028" i="1" s="1"/>
  <c r="AY1028" i="1" s="1"/>
  <c r="AZ1028" i="1" s="1"/>
  <c r="BA1028" i="1" s="1"/>
  <c r="BB1028" i="1" s="1"/>
  <c r="AE1919" i="1"/>
  <c r="AF1919" i="1" s="1"/>
  <c r="AG1919" i="1" s="1"/>
  <c r="W1266" i="1"/>
  <c r="X1266" i="1" s="1"/>
  <c r="Y1266" i="1" s="1"/>
  <c r="Z1266" i="1" s="1"/>
  <c r="AA1266" i="1" s="1"/>
  <c r="U903" i="1"/>
  <c r="V903" i="1" s="1"/>
  <c r="AE1807" i="1"/>
  <c r="AF1807" i="1" s="1"/>
  <c r="W1567" i="1"/>
  <c r="X1567" i="1" s="1"/>
  <c r="Y1567" i="1" s="1"/>
  <c r="Z1567" i="1" s="1"/>
  <c r="AA1567" i="1" s="1"/>
  <c r="AE1902" i="1"/>
  <c r="AF1902" i="1" s="1"/>
  <c r="AG1902" i="1" s="1"/>
  <c r="W319" i="1"/>
  <c r="X319" i="1" s="1"/>
  <c r="Y319" i="1" s="1"/>
  <c r="Z319" i="1" s="1"/>
  <c r="AA319" i="1" s="1"/>
  <c r="W1366" i="1"/>
  <c r="X1366" i="1" s="1"/>
  <c r="Y1366" i="1" s="1"/>
  <c r="Z1366" i="1" s="1"/>
  <c r="AA1366" i="1" s="1"/>
  <c r="U836" i="1"/>
  <c r="V836" i="1" s="1"/>
  <c r="W639" i="1"/>
  <c r="X639" i="1" s="1"/>
  <c r="Y639" i="1" s="1"/>
  <c r="Z639" i="1" s="1"/>
  <c r="AA639" i="1" s="1"/>
  <c r="U231" i="1"/>
  <c r="V231" i="1" s="1"/>
  <c r="AE1952" i="1"/>
  <c r="AF1952" i="1" s="1"/>
  <c r="AG1952" i="1" s="1"/>
  <c r="W1672" i="1"/>
  <c r="X1672" i="1" s="1"/>
  <c r="Y1672" i="1" s="1"/>
  <c r="Z1672" i="1" s="1"/>
  <c r="AA1672" i="1" s="1"/>
  <c r="AL1929" i="1"/>
  <c r="AM1929" i="1" s="1"/>
  <c r="AN1929" i="1" s="1"/>
  <c r="AO1929" i="1" s="1"/>
  <c r="AP1929" i="1" s="1"/>
  <c r="AQ1929" i="1" s="1"/>
  <c r="AL1972" i="1"/>
  <c r="AM1972" i="1" s="1"/>
  <c r="W1017" i="1"/>
  <c r="X1017" i="1" s="1"/>
  <c r="Y1017" i="1" s="1"/>
  <c r="Z1017" i="1" s="1"/>
  <c r="AA1017" i="1" s="1"/>
  <c r="AT1431" i="1"/>
  <c r="AU1431" i="1" s="1"/>
  <c r="AV1431" i="1" s="1"/>
  <c r="AW1431" i="1" s="1"/>
  <c r="W136" i="1"/>
  <c r="X136" i="1" s="1"/>
  <c r="Y136" i="1" s="1"/>
  <c r="Z136" i="1" s="1"/>
  <c r="AA136" i="1" s="1"/>
  <c r="U1220" i="1"/>
  <c r="V1220" i="1" s="1"/>
  <c r="W3" i="1"/>
  <c r="X3" i="1" s="1"/>
  <c r="Y3" i="1" s="1"/>
  <c r="Z3" i="1" s="1"/>
  <c r="AA3" i="1" s="1"/>
  <c r="W773" i="1"/>
  <c r="X773" i="1" s="1"/>
  <c r="Y773" i="1" s="1"/>
  <c r="Z773" i="1" s="1"/>
  <c r="AA773" i="1" s="1"/>
  <c r="AD1730" i="1"/>
  <c r="W1495" i="1"/>
  <c r="X1495" i="1" s="1"/>
  <c r="Y1495" i="1" s="1"/>
  <c r="Z1495" i="1" s="1"/>
  <c r="AA1495" i="1" s="1"/>
  <c r="AL1992" i="1"/>
  <c r="AM1992" i="1" s="1"/>
  <c r="W116" i="1"/>
  <c r="X116" i="1" s="1"/>
  <c r="Y116" i="1" s="1"/>
  <c r="Z116" i="1" s="1"/>
  <c r="AA116" i="1" s="1"/>
  <c r="AL1944" i="1"/>
  <c r="AM1944" i="1" s="1"/>
  <c r="U1944" i="1"/>
  <c r="V1944" i="1" s="1"/>
  <c r="U1057" i="1"/>
  <c r="V1057" i="1" s="1"/>
  <c r="AL1908" i="1"/>
  <c r="AM1908" i="1" s="1"/>
  <c r="W1424" i="1"/>
  <c r="X1424" i="1" s="1"/>
  <c r="Y1424" i="1" s="1"/>
  <c r="Z1424" i="1" s="1"/>
  <c r="AA1424" i="1" s="1"/>
  <c r="W1363" i="1"/>
  <c r="X1363" i="1" s="1"/>
  <c r="Y1363" i="1" s="1"/>
  <c r="Z1363" i="1" s="1"/>
  <c r="AA1363" i="1" s="1"/>
  <c r="W1186" i="1"/>
  <c r="X1186" i="1" s="1"/>
  <c r="Y1186" i="1" s="1"/>
  <c r="Z1186" i="1" s="1"/>
  <c r="AA1186" i="1" s="1"/>
  <c r="AL1986" i="1"/>
  <c r="AM1986" i="1" s="1"/>
  <c r="AN1986" i="1" s="1"/>
  <c r="AO1986" i="1" s="1"/>
  <c r="AP1986" i="1" s="1"/>
  <c r="AQ1986" i="1" s="1"/>
  <c r="U1503" i="1"/>
  <c r="V1503" i="1" s="1"/>
  <c r="AE1869" i="1"/>
  <c r="AF1869" i="1" s="1"/>
  <c r="AG1869" i="1" s="1"/>
  <c r="AE1719" i="1"/>
  <c r="AF1719" i="1" s="1"/>
  <c r="AG1719" i="1" s="1"/>
  <c r="W834" i="1"/>
  <c r="X834" i="1" s="1"/>
  <c r="Y834" i="1" s="1"/>
  <c r="Z834" i="1" s="1"/>
  <c r="AA834" i="1" s="1"/>
  <c r="W1011" i="1"/>
  <c r="X1011" i="1" s="1"/>
  <c r="Y1011" i="1" s="1"/>
  <c r="Z1011" i="1" s="1"/>
  <c r="AA1011" i="1" s="1"/>
  <c r="W954" i="1"/>
  <c r="X954" i="1" s="1"/>
  <c r="Y954" i="1" s="1"/>
  <c r="Z954" i="1" s="1"/>
  <c r="AA954" i="1" s="1"/>
  <c r="W923" i="1"/>
  <c r="X923" i="1" s="1"/>
  <c r="Y923" i="1" s="1"/>
  <c r="Z923" i="1" s="1"/>
  <c r="AA923" i="1" s="1"/>
  <c r="W194" i="1"/>
  <c r="X194" i="1" s="1"/>
  <c r="Y194" i="1" s="1"/>
  <c r="Z194" i="1" s="1"/>
  <c r="AA194" i="1" s="1"/>
  <c r="U1134" i="1"/>
  <c r="V1134" i="1" s="1"/>
  <c r="W1327" i="1"/>
  <c r="X1327" i="1" s="1"/>
  <c r="Y1327" i="1" s="1"/>
  <c r="Z1327" i="1" s="1"/>
  <c r="AA1327" i="1" s="1"/>
  <c r="AE1916" i="1"/>
  <c r="AF1916" i="1" s="1"/>
  <c r="AG1916" i="1" s="1"/>
  <c r="U840" i="1"/>
  <c r="V840" i="1" s="1"/>
  <c r="W1649" i="1"/>
  <c r="X1649" i="1" s="1"/>
  <c r="Y1649" i="1" s="1"/>
  <c r="Z1649" i="1" s="1"/>
  <c r="AA1649" i="1" s="1"/>
  <c r="W128" i="1"/>
  <c r="X128" i="1" s="1"/>
  <c r="Y128" i="1" s="1"/>
  <c r="Z128" i="1" s="1"/>
  <c r="AA128" i="1" s="1"/>
  <c r="AE1724" i="1"/>
  <c r="AF1724" i="1" s="1"/>
  <c r="AG1724" i="1" s="1"/>
  <c r="U1791" i="1"/>
  <c r="V1791" i="1" s="1"/>
  <c r="W1097" i="1"/>
  <c r="X1097" i="1" s="1"/>
  <c r="Y1097" i="1" s="1"/>
  <c r="Z1097" i="1" s="1"/>
  <c r="AA1097" i="1" s="1"/>
  <c r="U1012" i="1"/>
  <c r="V1012" i="1" s="1"/>
  <c r="W144" i="1"/>
  <c r="X144" i="1" s="1"/>
  <c r="Y144" i="1" s="1"/>
  <c r="Z144" i="1" s="1"/>
  <c r="AA144" i="1" s="1"/>
  <c r="W423" i="1"/>
  <c r="X423" i="1" s="1"/>
  <c r="Y423" i="1" s="1"/>
  <c r="Z423" i="1" s="1"/>
  <c r="AA423" i="1" s="1"/>
  <c r="W638" i="1"/>
  <c r="X638" i="1" s="1"/>
  <c r="Y638" i="1" s="1"/>
  <c r="Z638" i="1" s="1"/>
  <c r="AA638" i="1" s="1"/>
  <c r="U1939" i="1"/>
  <c r="V1939" i="1" s="1"/>
  <c r="W518" i="1"/>
  <c r="X518" i="1" s="1"/>
  <c r="Y518" i="1" s="1"/>
  <c r="Z518" i="1" s="1"/>
  <c r="AA518" i="1" s="1"/>
  <c r="BC1265" i="1"/>
  <c r="BD1265" i="1" s="1"/>
  <c r="W1276" i="1"/>
  <c r="X1276" i="1" s="1"/>
  <c r="Y1276" i="1" s="1"/>
  <c r="Z1276" i="1" s="1"/>
  <c r="AA1276" i="1" s="1"/>
  <c r="AL1866" i="1"/>
  <c r="AM1866" i="1" s="1"/>
  <c r="AN1866" i="1" s="1"/>
  <c r="AO1866" i="1" s="1"/>
  <c r="AP1866" i="1" s="1"/>
  <c r="AQ1866" i="1" s="1"/>
  <c r="AE1926" i="1"/>
  <c r="AF1926" i="1" s="1"/>
  <c r="AG1926" i="1" s="1"/>
  <c r="W1047" i="1"/>
  <c r="X1047" i="1" s="1"/>
  <c r="Y1047" i="1" s="1"/>
  <c r="Z1047" i="1" s="1"/>
  <c r="AA1047" i="1" s="1"/>
  <c r="AD1756" i="1"/>
  <c r="AY1158" i="1"/>
  <c r="AZ1158" i="1" s="1"/>
  <c r="BA1158" i="1" s="1"/>
  <c r="BB1158" i="1" s="1"/>
  <c r="AY1274" i="1"/>
  <c r="AZ1274" i="1" s="1"/>
  <c r="BA1274" i="1" s="1"/>
  <c r="BB1274" i="1" s="1"/>
  <c r="AD1740" i="1"/>
  <c r="AE1449" i="1"/>
  <c r="AF1449" i="1" s="1"/>
  <c r="AG1449" i="1" s="1"/>
  <c r="AX1097" i="1"/>
  <c r="AX1145" i="1"/>
  <c r="W1051" i="1"/>
  <c r="X1051" i="1" s="1"/>
  <c r="Y1051" i="1" s="1"/>
  <c r="Z1051" i="1" s="1"/>
  <c r="AA1051" i="1" s="1"/>
  <c r="AB885" i="1"/>
  <c r="AC885" i="1" s="1"/>
  <c r="AD885" i="1" s="1"/>
  <c r="U321" i="1"/>
  <c r="V321" i="1" s="1"/>
  <c r="U871" i="1"/>
  <c r="V871" i="1" s="1"/>
  <c r="AB1435" i="1"/>
  <c r="AC1435" i="1" s="1"/>
  <c r="AD1435" i="1" s="1"/>
  <c r="U917" i="1"/>
  <c r="V917" i="1" s="1"/>
  <c r="U1436" i="1"/>
  <c r="V1436" i="1" s="1"/>
  <c r="W1517" i="1"/>
  <c r="X1517" i="1" s="1"/>
  <c r="Y1517" i="1" s="1"/>
  <c r="Z1517" i="1" s="1"/>
  <c r="AA1517" i="1" s="1"/>
  <c r="AX1211" i="1"/>
  <c r="BC1564" i="1"/>
  <c r="BD1564" i="1" s="1"/>
  <c r="U977" i="1"/>
  <c r="V977" i="1" s="1"/>
  <c r="AB74" i="1"/>
  <c r="AC74" i="1" s="1"/>
  <c r="AD74" i="1" s="1"/>
  <c r="U1538" i="1"/>
  <c r="V1538" i="1" s="1"/>
  <c r="AE1859" i="1"/>
  <c r="AF1859" i="1" s="1"/>
  <c r="AG1859" i="1" s="1"/>
  <c r="U660" i="1"/>
  <c r="V660" i="1" s="1"/>
  <c r="W937" i="1"/>
  <c r="X937" i="1" s="1"/>
  <c r="Y937" i="1" s="1"/>
  <c r="Z937" i="1" s="1"/>
  <c r="AA937" i="1" s="1"/>
  <c r="AB1470" i="1"/>
  <c r="AC1470" i="1" s="1"/>
  <c r="AD1470" i="1" s="1"/>
  <c r="U824" i="1"/>
  <c r="V824" i="1" s="1"/>
  <c r="AB357" i="1"/>
  <c r="AC357" i="1" s="1"/>
  <c r="AD357" i="1" s="1"/>
  <c r="AE1804" i="1"/>
  <c r="AF1804" i="1" s="1"/>
  <c r="W108" i="1"/>
  <c r="X108" i="1" s="1"/>
  <c r="Y108" i="1" s="1"/>
  <c r="Z108" i="1" s="1"/>
  <c r="AA108" i="1" s="1"/>
  <c r="U1326" i="1"/>
  <c r="V1326" i="1" s="1"/>
  <c r="AB1412" i="1"/>
  <c r="AC1412" i="1" s="1"/>
  <c r="AD1412" i="1" s="1"/>
  <c r="AB749" i="1"/>
  <c r="AC749" i="1" s="1"/>
  <c r="AD749" i="1" s="1"/>
  <c r="U948" i="1"/>
  <c r="V948" i="1" s="1"/>
  <c r="U630" i="1"/>
  <c r="V630" i="1" s="1"/>
  <c r="AL1881" i="1"/>
  <c r="AM1881" i="1" s="1"/>
  <c r="AN1881" i="1" s="1"/>
  <c r="AO1881" i="1" s="1"/>
  <c r="AP1881" i="1" s="1"/>
  <c r="AQ1881" i="1" s="1"/>
  <c r="AB1661" i="1"/>
  <c r="AC1661" i="1" s="1"/>
  <c r="AD1661" i="1" s="1"/>
  <c r="AB383" i="1"/>
  <c r="AC383" i="1" s="1"/>
  <c r="AD383" i="1" s="1"/>
  <c r="U1062" i="1"/>
  <c r="V1062" i="1" s="1"/>
  <c r="AX1673" i="1"/>
  <c r="AX1579" i="1"/>
  <c r="AD1845" i="1"/>
  <c r="AL1934" i="1"/>
  <c r="AM1934" i="1" s="1"/>
  <c r="U1340" i="1"/>
  <c r="V1340" i="1" s="1"/>
  <c r="U1857" i="1"/>
  <c r="V1857" i="1" s="1"/>
  <c r="U304" i="1"/>
  <c r="V304" i="1" s="1"/>
  <c r="AB1584" i="1"/>
  <c r="AC1584" i="1" s="1"/>
  <c r="AD1584" i="1" s="1"/>
  <c r="AX1648" i="1"/>
  <c r="U25" i="1"/>
  <c r="V25" i="1" s="1"/>
  <c r="AB35" i="1"/>
  <c r="AC35" i="1" s="1"/>
  <c r="AD35" i="1" s="1"/>
  <c r="U1365" i="1"/>
  <c r="V1365" i="1" s="1"/>
  <c r="AB1195" i="1"/>
  <c r="AC1195" i="1" s="1"/>
  <c r="AD1195" i="1" s="1"/>
  <c r="U1527" i="1"/>
  <c r="V1527" i="1" s="1"/>
  <c r="AB1265" i="1"/>
  <c r="AC1265" i="1" s="1"/>
  <c r="AD1265" i="1" s="1"/>
  <c r="AB1224" i="1"/>
  <c r="AC1224" i="1" s="1"/>
  <c r="AD1224" i="1" s="1"/>
  <c r="AL1882" i="1"/>
  <c r="AM1882" i="1" s="1"/>
  <c r="AN1882" i="1" s="1"/>
  <c r="AO1882" i="1" s="1"/>
  <c r="AP1882" i="1" s="1"/>
  <c r="AQ1882" i="1" s="1"/>
  <c r="U1968" i="1"/>
  <c r="W1588" i="1"/>
  <c r="X1588" i="1" s="1"/>
  <c r="Y1588" i="1" s="1"/>
  <c r="Z1588" i="1" s="1"/>
  <c r="AA1588" i="1" s="1"/>
  <c r="AX1331" i="1"/>
  <c r="U1530" i="1"/>
  <c r="V1530" i="1" s="1"/>
  <c r="AT1695" i="1"/>
  <c r="AU1695" i="1" s="1"/>
  <c r="AV1695" i="1" s="1"/>
  <c r="AW1695" i="1" s="1"/>
  <c r="AX1695" i="1" s="1"/>
  <c r="AY1695" i="1" s="1"/>
  <c r="AZ1695" i="1" s="1"/>
  <c r="BA1695" i="1" s="1"/>
  <c r="BB1695" i="1" s="1"/>
  <c r="W990" i="1"/>
  <c r="X990" i="1" s="1"/>
  <c r="Y990" i="1" s="1"/>
  <c r="Z990" i="1" s="1"/>
  <c r="AA990" i="1" s="1"/>
  <c r="AX1372" i="1"/>
  <c r="U1990" i="1"/>
  <c r="V1990" i="1" s="1"/>
  <c r="U1702" i="1"/>
  <c r="V1702" i="1" s="1"/>
  <c r="AD1732" i="1"/>
  <c r="W1420" i="1"/>
  <c r="X1420" i="1" s="1"/>
  <c r="Y1420" i="1" s="1"/>
  <c r="Z1420" i="1" s="1"/>
  <c r="AA1420" i="1" s="1"/>
  <c r="W631" i="1"/>
  <c r="X631" i="1" s="1"/>
  <c r="Y631" i="1" s="1"/>
  <c r="Z631" i="1" s="1"/>
  <c r="AA631" i="1" s="1"/>
  <c r="W1466" i="1"/>
  <c r="X1466" i="1" s="1"/>
  <c r="Y1466" i="1" s="1"/>
  <c r="Z1466" i="1" s="1"/>
  <c r="AA1466" i="1" s="1"/>
  <c r="AX1602" i="1"/>
  <c r="W1190" i="1"/>
  <c r="X1190" i="1" s="1"/>
  <c r="Y1190" i="1" s="1"/>
  <c r="Z1190" i="1" s="1"/>
  <c r="AA1190" i="1" s="1"/>
  <c r="U944" i="1"/>
  <c r="V944" i="1" s="1"/>
  <c r="BE1303" i="1"/>
  <c r="BF1303" i="1" s="1"/>
  <c r="BE158" i="1"/>
  <c r="BF158" i="1" s="1"/>
  <c r="U1520" i="1"/>
  <c r="V1520" i="1" s="1"/>
  <c r="BE1368" i="1"/>
  <c r="BF1368" i="1" s="1"/>
  <c r="W52" i="1"/>
  <c r="X52" i="1" s="1"/>
  <c r="Y52" i="1" s="1"/>
  <c r="Z52" i="1" s="1"/>
  <c r="AA52" i="1" s="1"/>
  <c r="U1401" i="1"/>
  <c r="V1401" i="1" s="1"/>
  <c r="AX1645" i="1"/>
  <c r="U740" i="1"/>
  <c r="V740" i="1" s="1"/>
  <c r="U397" i="1"/>
  <c r="V397" i="1" s="1"/>
  <c r="U1290" i="1"/>
  <c r="V1290" i="1" s="1"/>
  <c r="W515" i="1"/>
  <c r="X515" i="1" s="1"/>
  <c r="Y515" i="1" s="1"/>
  <c r="Z515" i="1" s="1"/>
  <c r="AA515" i="1" s="1"/>
  <c r="W732" i="1"/>
  <c r="X732" i="1" s="1"/>
  <c r="Y732" i="1" s="1"/>
  <c r="Z732" i="1" s="1"/>
  <c r="AA732" i="1" s="1"/>
  <c r="U1818" i="1"/>
  <c r="AD1715" i="1"/>
  <c r="W447" i="1"/>
  <c r="X447" i="1" s="1"/>
  <c r="Y447" i="1" s="1"/>
  <c r="Z447" i="1" s="1"/>
  <c r="AA447" i="1" s="1"/>
  <c r="U1488" i="1"/>
  <c r="V1488" i="1" s="1"/>
  <c r="U381" i="1"/>
  <c r="V381" i="1" s="1"/>
  <c r="W384" i="1"/>
  <c r="X384" i="1" s="1"/>
  <c r="Y384" i="1" s="1"/>
  <c r="Z384" i="1" s="1"/>
  <c r="AA384" i="1" s="1"/>
  <c r="U215" i="1"/>
  <c r="V215" i="1" s="1"/>
  <c r="AD1789" i="1"/>
  <c r="AY987" i="1"/>
  <c r="AZ987" i="1" s="1"/>
  <c r="BA987" i="1" s="1"/>
  <c r="BB987" i="1" s="1"/>
  <c r="AE1892" i="1"/>
  <c r="AF1892" i="1" s="1"/>
  <c r="AG1892" i="1" s="1"/>
  <c r="U1261" i="1"/>
  <c r="V1261" i="1" s="1"/>
  <c r="BE1544" i="1"/>
  <c r="BF1544" i="1" s="1"/>
  <c r="AE1872" i="1"/>
  <c r="AF1872" i="1" s="1"/>
  <c r="AG1872" i="1" s="1"/>
  <c r="AX1464" i="1"/>
  <c r="W1526" i="1"/>
  <c r="X1526" i="1" s="1"/>
  <c r="Y1526" i="1" s="1"/>
  <c r="Z1526" i="1" s="1"/>
  <c r="AA1526" i="1" s="1"/>
  <c r="U1338" i="1"/>
  <c r="V1338" i="1" s="1"/>
  <c r="AX1621" i="1"/>
  <c r="AE1119" i="1"/>
  <c r="AF1119" i="1" s="1"/>
  <c r="AG1119" i="1" s="1"/>
  <c r="U1676" i="1"/>
  <c r="V1676" i="1" s="1"/>
  <c r="W1312" i="1"/>
  <c r="X1312" i="1" s="1"/>
  <c r="Y1312" i="1" s="1"/>
  <c r="Z1312" i="1" s="1"/>
  <c r="AA1312" i="1" s="1"/>
  <c r="W1065" i="1"/>
  <c r="X1065" i="1" s="1"/>
  <c r="Y1065" i="1" s="1"/>
  <c r="Z1065" i="1" s="1"/>
  <c r="AA1065" i="1" s="1"/>
  <c r="W1371" i="1"/>
  <c r="X1371" i="1" s="1"/>
  <c r="Y1371" i="1" s="1"/>
  <c r="Z1371" i="1" s="1"/>
  <c r="AA1371" i="1" s="1"/>
  <c r="AE1803" i="1"/>
  <c r="AF1803" i="1" s="1"/>
  <c r="AG1803" i="1" s="1"/>
  <c r="AL1974" i="1"/>
  <c r="AM1974" i="1" s="1"/>
  <c r="W1608" i="1"/>
  <c r="X1608" i="1" s="1"/>
  <c r="Y1608" i="1" s="1"/>
  <c r="Z1608" i="1" s="1"/>
  <c r="AA1608" i="1" s="1"/>
  <c r="U602" i="1"/>
  <c r="V602" i="1" s="1"/>
  <c r="U1817" i="1"/>
  <c r="V1817" i="1" s="1"/>
  <c r="W112" i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AE1762" i="1"/>
  <c r="AF1762" i="1" s="1"/>
  <c r="AG1762" i="1" s="1"/>
  <c r="AY1669" i="1"/>
  <c r="AZ1669" i="1" s="1"/>
  <c r="BA1669" i="1" s="1"/>
  <c r="BB1669" i="1" s="1"/>
  <c r="W955" i="1"/>
  <c r="X955" i="1" s="1"/>
  <c r="Y955" i="1" s="1"/>
  <c r="Z955" i="1" s="1"/>
  <c r="AA955" i="1" s="1"/>
  <c r="U229" i="1"/>
  <c r="V229" i="1" s="1"/>
  <c r="W1004" i="1"/>
  <c r="X1004" i="1" s="1"/>
  <c r="Y1004" i="1" s="1"/>
  <c r="Z1004" i="1" s="1"/>
  <c r="AA1004" i="1" s="1"/>
  <c r="W1210" i="1"/>
  <c r="X1210" i="1" s="1"/>
  <c r="Y1210" i="1" s="1"/>
  <c r="Z1210" i="1" s="1"/>
  <c r="AA1210" i="1" s="1"/>
  <c r="W120" i="1"/>
  <c r="X120" i="1" s="1"/>
  <c r="Y120" i="1" s="1"/>
  <c r="Z120" i="1" s="1"/>
  <c r="AA120" i="1" s="1"/>
  <c r="U1141" i="1"/>
  <c r="V1141" i="1" s="1"/>
  <c r="W1463" i="1"/>
  <c r="X1463" i="1" s="1"/>
  <c r="Y1463" i="1" s="1"/>
  <c r="Z1463" i="1" s="1"/>
  <c r="AA1463" i="1" s="1"/>
  <c r="W1367" i="1"/>
  <c r="X1367" i="1" s="1"/>
  <c r="Y1367" i="1" s="1"/>
  <c r="Z1367" i="1" s="1"/>
  <c r="AA1367" i="1" s="1"/>
  <c r="U1465" i="1"/>
  <c r="V1465" i="1" s="1"/>
  <c r="W817" i="1"/>
  <c r="X817" i="1" s="1"/>
  <c r="Y817" i="1" s="1"/>
  <c r="Z817" i="1" s="1"/>
  <c r="AA817" i="1" s="1"/>
  <c r="AY1545" i="1"/>
  <c r="AZ1545" i="1" s="1"/>
  <c r="BA1545" i="1" s="1"/>
  <c r="BB1545" i="1" s="1"/>
  <c r="AE1995" i="1"/>
  <c r="AF1995" i="1" s="1"/>
  <c r="AG1995" i="1" s="1"/>
  <c r="AY1685" i="1"/>
  <c r="AZ1685" i="1" s="1"/>
  <c r="BA1685" i="1" s="1"/>
  <c r="BB1685" i="1" s="1"/>
  <c r="AD1720" i="1"/>
  <c r="U1793" i="1"/>
  <c r="V1793" i="1" s="1"/>
  <c r="W1467" i="1"/>
  <c r="X1467" i="1" s="1"/>
  <c r="Y1467" i="1" s="1"/>
  <c r="Z1467" i="1" s="1"/>
  <c r="AA1467" i="1" s="1"/>
  <c r="W1132" i="1"/>
  <c r="X1132" i="1" s="1"/>
  <c r="Y1132" i="1" s="1"/>
  <c r="Z1132" i="1" s="1"/>
  <c r="AA1132" i="1" s="1"/>
  <c r="W914" i="1"/>
  <c r="X914" i="1" s="1"/>
  <c r="Y914" i="1" s="1"/>
  <c r="Z914" i="1" s="1"/>
  <c r="AA914" i="1" s="1"/>
  <c r="AE1769" i="1"/>
  <c r="AF1769" i="1" s="1"/>
  <c r="AG1769" i="1" s="1"/>
  <c r="AH1804" i="1"/>
  <c r="AI1804" i="1" s="1"/>
  <c r="AJ1804" i="1" s="1"/>
  <c r="W889" i="1"/>
  <c r="X889" i="1" s="1"/>
  <c r="Y889" i="1" s="1"/>
  <c r="Z889" i="1" s="1"/>
  <c r="AA889" i="1" s="1"/>
  <c r="W644" i="1"/>
  <c r="X644" i="1" s="1"/>
  <c r="Y644" i="1" s="1"/>
  <c r="Z644" i="1" s="1"/>
  <c r="AA644" i="1" s="1"/>
  <c r="AL1871" i="1"/>
  <c r="AM1871" i="1" s="1"/>
  <c r="W1289" i="1"/>
  <c r="X1289" i="1" s="1"/>
  <c r="Y1289" i="1" s="1"/>
  <c r="Z1289" i="1" s="1"/>
  <c r="AA1289" i="1" s="1"/>
  <c r="W580" i="1"/>
  <c r="X580" i="1" s="1"/>
  <c r="Y580" i="1" s="1"/>
  <c r="Z580" i="1" s="1"/>
  <c r="AA580" i="1" s="1"/>
  <c r="AE1861" i="1"/>
  <c r="AF1861" i="1" s="1"/>
  <c r="AG1861" i="1" s="1"/>
  <c r="W270" i="1"/>
  <c r="X270" i="1" s="1"/>
  <c r="Y270" i="1" s="1"/>
  <c r="Z270" i="1" s="1"/>
  <c r="AA270" i="1" s="1"/>
  <c r="W1585" i="1"/>
  <c r="X1585" i="1" s="1"/>
  <c r="Y1585" i="1" s="1"/>
  <c r="Z1585" i="1" s="1"/>
  <c r="AA1585" i="1" s="1"/>
  <c r="U1640" i="1"/>
  <c r="V1640" i="1" s="1"/>
  <c r="U860" i="1"/>
  <c r="V860" i="1" s="1"/>
  <c r="W367" i="1"/>
  <c r="X367" i="1" s="1"/>
  <c r="Y367" i="1" s="1"/>
  <c r="Z367" i="1" s="1"/>
  <c r="AA367" i="1" s="1"/>
  <c r="AT85" i="1"/>
  <c r="AU85" i="1" s="1"/>
  <c r="AV85" i="1" s="1"/>
  <c r="AW85" i="1" s="1"/>
  <c r="AX85" i="1" s="1"/>
  <c r="AY85" i="1" s="1"/>
  <c r="AZ85" i="1" s="1"/>
  <c r="BA85" i="1" s="1"/>
  <c r="BB85" i="1" s="1"/>
  <c r="AT1223" i="1"/>
  <c r="AU1223" i="1" s="1"/>
  <c r="AV1223" i="1" s="1"/>
  <c r="AW1223" i="1" s="1"/>
  <c r="W163" i="1"/>
  <c r="X163" i="1" s="1"/>
  <c r="Y163" i="1" s="1"/>
  <c r="Z163" i="1" s="1"/>
  <c r="AA163" i="1" s="1"/>
  <c r="W1570" i="1"/>
  <c r="X1570" i="1" s="1"/>
  <c r="Y1570" i="1" s="1"/>
  <c r="Z1570" i="1" s="1"/>
  <c r="AA1570" i="1" s="1"/>
  <c r="W1178" i="1"/>
  <c r="X1178" i="1" s="1"/>
  <c r="Y1178" i="1" s="1"/>
  <c r="Z1178" i="1" s="1"/>
  <c r="AA1178" i="1" s="1"/>
  <c r="W1445" i="1"/>
  <c r="X1445" i="1" s="1"/>
  <c r="Y1445" i="1" s="1"/>
  <c r="Z1445" i="1" s="1"/>
  <c r="AA1445" i="1" s="1"/>
  <c r="W958" i="1"/>
  <c r="X958" i="1" s="1"/>
  <c r="Y958" i="1" s="1"/>
  <c r="Z958" i="1" s="1"/>
  <c r="AA958" i="1" s="1"/>
  <c r="U1375" i="1"/>
  <c r="V1375" i="1" s="1"/>
  <c r="AE1990" i="1"/>
  <c r="AF1990" i="1" s="1"/>
  <c r="AG1990" i="1" s="1"/>
  <c r="AL1877" i="1"/>
  <c r="AM1877" i="1" s="1"/>
  <c r="U559" i="1"/>
  <c r="V559" i="1" s="1"/>
  <c r="AE1961" i="1"/>
  <c r="AF1961" i="1" s="1"/>
  <c r="AG1961" i="1" s="1"/>
  <c r="W1292" i="1"/>
  <c r="X1292" i="1" s="1"/>
  <c r="Y1292" i="1" s="1"/>
  <c r="Z1292" i="1" s="1"/>
  <c r="AA1292" i="1" s="1"/>
  <c r="AE1909" i="1"/>
  <c r="AF1909" i="1" s="1"/>
  <c r="AG1909" i="1" s="1"/>
  <c r="U97" i="1"/>
  <c r="V97" i="1" s="1"/>
  <c r="U404" i="1"/>
  <c r="V404" i="1" s="1"/>
  <c r="AL1962" i="1"/>
  <c r="AM1962" i="1" s="1"/>
  <c r="AN1962" i="1" s="1"/>
  <c r="AO1962" i="1" s="1"/>
  <c r="AP1962" i="1" s="1"/>
  <c r="AQ1962" i="1" s="1"/>
  <c r="AE1890" i="1"/>
  <c r="AF1890" i="1" s="1"/>
  <c r="AG1890" i="1" s="1"/>
  <c r="AE1897" i="1"/>
  <c r="AF1897" i="1" s="1"/>
  <c r="AG1897" i="1" s="1"/>
  <c r="U14" i="1"/>
  <c r="V14" i="1" s="1"/>
  <c r="AT911" i="1"/>
  <c r="AU911" i="1" s="1"/>
  <c r="AV911" i="1" s="1"/>
  <c r="AW911" i="1" s="1"/>
  <c r="W185" i="1"/>
  <c r="X185" i="1" s="1"/>
  <c r="Y185" i="1" s="1"/>
  <c r="Z185" i="1" s="1"/>
  <c r="AA185" i="1" s="1"/>
  <c r="W690" i="1"/>
  <c r="X690" i="1" s="1"/>
  <c r="Y690" i="1" s="1"/>
  <c r="Z690" i="1" s="1"/>
  <c r="AA690" i="1" s="1"/>
  <c r="AE1946" i="1"/>
  <c r="AF1946" i="1" s="1"/>
  <c r="AG1946" i="1" s="1"/>
  <c r="AE1962" i="1"/>
  <c r="AF1962" i="1" s="1"/>
  <c r="AG1962" i="1" s="1"/>
  <c r="W1045" i="1"/>
  <c r="X1045" i="1" s="1"/>
  <c r="Y1045" i="1" s="1"/>
  <c r="Z1045" i="1" s="1"/>
  <c r="AA1045" i="1" s="1"/>
  <c r="U1925" i="1"/>
  <c r="V1925" i="1" s="1"/>
  <c r="U1902" i="1"/>
  <c r="W745" i="1"/>
  <c r="X745" i="1" s="1"/>
  <c r="Y745" i="1" s="1"/>
  <c r="Z745" i="1" s="1"/>
  <c r="AA745" i="1" s="1"/>
  <c r="AT1473" i="1"/>
  <c r="AU1473" i="1" s="1"/>
  <c r="AV1473" i="1" s="1"/>
  <c r="AW1473" i="1" s="1"/>
  <c r="W1418" i="1"/>
  <c r="X1418" i="1" s="1"/>
  <c r="Y1418" i="1" s="1"/>
  <c r="Z1418" i="1" s="1"/>
  <c r="AA1418" i="1" s="1"/>
  <c r="AE1972" i="1"/>
  <c r="AF1972" i="1" s="1"/>
  <c r="AG1972" i="1" s="1"/>
  <c r="U729" i="1"/>
  <c r="V729" i="1" s="1"/>
  <c r="AT1451" i="1"/>
  <c r="AU1451" i="1" s="1"/>
  <c r="AV1451" i="1" s="1"/>
  <c r="AW1451" i="1" s="1"/>
  <c r="AE1788" i="1"/>
  <c r="AF1788" i="1" s="1"/>
  <c r="AG1788" i="1" s="1"/>
  <c r="AE1891" i="1"/>
  <c r="AF1891" i="1" s="1"/>
  <c r="AG1891" i="1" s="1"/>
  <c r="W971" i="1"/>
  <c r="X971" i="1" s="1"/>
  <c r="Y971" i="1" s="1"/>
  <c r="Z971" i="1" s="1"/>
  <c r="AA971" i="1" s="1"/>
  <c r="AE1904" i="1"/>
  <c r="AF1904" i="1" s="1"/>
  <c r="AG1904" i="1" s="1"/>
  <c r="U916" i="1"/>
  <c r="V916" i="1" s="1"/>
  <c r="W826" i="1"/>
  <c r="X826" i="1" s="1"/>
  <c r="Y826" i="1" s="1"/>
  <c r="Z826" i="1" s="1"/>
  <c r="AA826" i="1" s="1"/>
  <c r="W1267" i="1"/>
  <c r="X1267" i="1" s="1"/>
  <c r="Y1267" i="1" s="1"/>
  <c r="Z1267" i="1" s="1"/>
  <c r="AA1267" i="1" s="1"/>
  <c r="U1841" i="1"/>
  <c r="W228" i="1"/>
  <c r="X228" i="1" s="1"/>
  <c r="Y228" i="1" s="1"/>
  <c r="Z228" i="1" s="1"/>
  <c r="AA228" i="1" s="1"/>
  <c r="W1157" i="1"/>
  <c r="X1157" i="1" s="1"/>
  <c r="Y1157" i="1" s="1"/>
  <c r="Z1157" i="1" s="1"/>
  <c r="AA1157" i="1" s="1"/>
  <c r="W1235" i="1"/>
  <c r="X1235" i="1" s="1"/>
  <c r="Y1235" i="1" s="1"/>
  <c r="Z1235" i="1" s="1"/>
  <c r="AA1235" i="1" s="1"/>
  <c r="U1188" i="1"/>
  <c r="V1188" i="1" s="1"/>
  <c r="AL1964" i="1"/>
  <c r="AM1964" i="1" s="1"/>
  <c r="W664" i="1"/>
  <c r="X664" i="1" s="1"/>
  <c r="Y664" i="1" s="1"/>
  <c r="Z664" i="1" s="1"/>
  <c r="AA664" i="1" s="1"/>
  <c r="AE1737" i="1"/>
  <c r="AF1737" i="1" s="1"/>
  <c r="AG1737" i="1" s="1"/>
  <c r="W1637" i="1"/>
  <c r="X1637" i="1" s="1"/>
  <c r="Y1637" i="1" s="1"/>
  <c r="Z1637" i="1" s="1"/>
  <c r="AA1637" i="1" s="1"/>
  <c r="AT1293" i="1"/>
  <c r="AU1293" i="1" s="1"/>
  <c r="AV1293" i="1" s="1"/>
  <c r="AW1293" i="1" s="1"/>
  <c r="AX1293" i="1" s="1"/>
  <c r="AY1293" i="1" s="1"/>
  <c r="AZ1293" i="1" s="1"/>
  <c r="BA1293" i="1" s="1"/>
  <c r="BB1293" i="1" s="1"/>
  <c r="W410" i="1"/>
  <c r="X410" i="1" s="1"/>
  <c r="Y410" i="1" s="1"/>
  <c r="Z410" i="1" s="1"/>
  <c r="AA410" i="1" s="1"/>
  <c r="W393" i="1"/>
  <c r="X393" i="1" s="1"/>
  <c r="Y393" i="1" s="1"/>
  <c r="Z393" i="1" s="1"/>
  <c r="AA393" i="1" s="1"/>
  <c r="AL1951" i="1"/>
  <c r="AM1951" i="1" s="1"/>
  <c r="AE1895" i="1"/>
  <c r="AF1895" i="1" s="1"/>
  <c r="AG1895" i="1" s="1"/>
  <c r="AY1192" i="1"/>
  <c r="AZ1192" i="1" s="1"/>
  <c r="BA1192" i="1" s="1"/>
  <c r="BB1192" i="1" s="1"/>
  <c r="AL1900" i="1"/>
  <c r="AM1900" i="1" s="1"/>
  <c r="W254" i="1"/>
  <c r="X254" i="1" s="1"/>
  <c r="Y254" i="1" s="1"/>
  <c r="Z254" i="1" s="1"/>
  <c r="AA254" i="1" s="1"/>
  <c r="W293" i="1"/>
  <c r="X293" i="1" s="1"/>
  <c r="Y293" i="1" s="1"/>
  <c r="Z293" i="1" s="1"/>
  <c r="AA293" i="1" s="1"/>
  <c r="U1379" i="1"/>
  <c r="V1379" i="1" s="1"/>
  <c r="U1068" i="1"/>
  <c r="V1068" i="1" s="1"/>
  <c r="AE1944" i="1"/>
  <c r="AF1944" i="1" s="1"/>
  <c r="AG1944" i="1" s="1"/>
  <c r="U1101" i="1"/>
  <c r="V1101" i="1" s="1"/>
  <c r="AT1425" i="1"/>
  <c r="AU1425" i="1" s="1"/>
  <c r="AV1425" i="1" s="1"/>
  <c r="AW1425" i="1" s="1"/>
  <c r="AE1988" i="1"/>
  <c r="AF1988" i="1" s="1"/>
  <c r="AG1988" i="1" s="1"/>
  <c r="AX1353" i="1"/>
  <c r="U377" i="1"/>
  <c r="V377" i="1" s="1"/>
  <c r="W1557" i="1"/>
  <c r="X1557" i="1" s="1"/>
  <c r="Y1557" i="1" s="1"/>
  <c r="Z1557" i="1" s="1"/>
  <c r="AA1557" i="1" s="1"/>
  <c r="W1121" i="1"/>
  <c r="X1121" i="1" s="1"/>
  <c r="Y1121" i="1" s="1"/>
  <c r="Z1121" i="1" s="1"/>
  <c r="AA1121" i="1" s="1"/>
  <c r="W1202" i="1"/>
  <c r="X1202" i="1" s="1"/>
  <c r="Y1202" i="1" s="1"/>
  <c r="Z1202" i="1" s="1"/>
  <c r="AA1202" i="1" s="1"/>
  <c r="AX1667" i="1"/>
  <c r="AY922" i="1"/>
  <c r="AZ922" i="1" s="1"/>
  <c r="BA922" i="1" s="1"/>
  <c r="BB922" i="1" s="1"/>
  <c r="AD1811" i="1"/>
  <c r="W248" i="1"/>
  <c r="X248" i="1" s="1"/>
  <c r="Y248" i="1" s="1"/>
  <c r="Z248" i="1" s="1"/>
  <c r="AA248" i="1" s="1"/>
  <c r="W1595" i="1"/>
  <c r="X1595" i="1" s="1"/>
  <c r="Y1595" i="1" s="1"/>
  <c r="Z1595" i="1" s="1"/>
  <c r="AA1595" i="1" s="1"/>
  <c r="U12" i="1"/>
  <c r="V12" i="1" s="1"/>
  <c r="U1864" i="1"/>
  <c r="V1864" i="1" s="1"/>
  <c r="W146" i="1"/>
  <c r="X146" i="1" s="1"/>
  <c r="Y146" i="1" s="1"/>
  <c r="Z146" i="1" s="1"/>
  <c r="AA146" i="1" s="1"/>
  <c r="W1307" i="1"/>
  <c r="X1307" i="1" s="1"/>
  <c r="Y1307" i="1" s="1"/>
  <c r="Z1307" i="1" s="1"/>
  <c r="AA1307" i="1" s="1"/>
  <c r="W1231" i="1"/>
  <c r="X1231" i="1" s="1"/>
  <c r="Y1231" i="1" s="1"/>
  <c r="Z1231" i="1" s="1"/>
  <c r="AA1231" i="1" s="1"/>
  <c r="W1339" i="1"/>
  <c r="X1339" i="1" s="1"/>
  <c r="Y1339" i="1" s="1"/>
  <c r="Z1339" i="1" s="1"/>
  <c r="AA1339" i="1" s="1"/>
  <c r="AL1913" i="1"/>
  <c r="AM1913" i="1" s="1"/>
  <c r="AN1913" i="1" s="1"/>
  <c r="AO1913" i="1" s="1"/>
  <c r="AP1913" i="1" s="1"/>
  <c r="AQ1913" i="1" s="1"/>
  <c r="U880" i="1"/>
  <c r="V880" i="1" s="1"/>
  <c r="U1479" i="1"/>
  <c r="V1479" i="1" s="1"/>
  <c r="U1293" i="1"/>
  <c r="V1293" i="1" s="1"/>
  <c r="U1090" i="1"/>
  <c r="V1090" i="1" s="1"/>
  <c r="AD1735" i="1"/>
  <c r="AD1822" i="1"/>
  <c r="AY1322" i="1"/>
  <c r="AZ1322" i="1" s="1"/>
  <c r="BA1322" i="1" s="1"/>
  <c r="BB1322" i="1" s="1"/>
  <c r="AY1577" i="1"/>
  <c r="AZ1577" i="1" s="1"/>
  <c r="BA1577" i="1" s="1"/>
  <c r="BB1577" i="1" s="1"/>
  <c r="AI790" i="1"/>
  <c r="AJ790" i="1" s="1"/>
  <c r="BE636" i="1"/>
  <c r="BF636" i="1" s="1"/>
  <c r="AK636" i="1"/>
  <c r="AL636" i="1" s="1"/>
  <c r="AM636" i="1" s="1"/>
  <c r="AN636" i="1" s="1"/>
  <c r="AO636" i="1" s="1"/>
  <c r="AS1926" i="1" l="1"/>
  <c r="AT1926" i="1" s="1"/>
  <c r="AU1926" i="1" s="1"/>
  <c r="AV1926" i="1" s="1"/>
  <c r="AW1926" i="1" s="1"/>
  <c r="AX1926" i="1" s="1"/>
  <c r="AY1926" i="1" s="1"/>
  <c r="AZ1926" i="1" s="1"/>
  <c r="BA1926" i="1" s="1"/>
  <c r="BB1926" i="1" s="1"/>
  <c r="BC1926" i="1" s="1"/>
  <c r="BD1926" i="1" s="1"/>
  <c r="BE1926" i="1" s="1"/>
  <c r="BF1926" i="1" s="1"/>
  <c r="M1926" i="1" s="1"/>
  <c r="BG1926" i="1" s="1"/>
  <c r="N1926" i="1" s="1"/>
  <c r="AS1878" i="1"/>
  <c r="AT1878" i="1" s="1"/>
  <c r="AU1878" i="1" s="1"/>
  <c r="AV1878" i="1" s="1"/>
  <c r="AW1878" i="1" s="1"/>
  <c r="AX1878" i="1" s="1"/>
  <c r="AY1878" i="1" s="1"/>
  <c r="AZ1878" i="1" s="1"/>
  <c r="BA1878" i="1" s="1"/>
  <c r="BB1878" i="1" s="1"/>
  <c r="BC1878" i="1" s="1"/>
  <c r="BD1878" i="1" s="1"/>
  <c r="BE1878" i="1" s="1"/>
  <c r="BF1878" i="1" s="1"/>
  <c r="M1878" i="1" s="1"/>
  <c r="BG1878" i="1" s="1"/>
  <c r="N1878" i="1" s="1"/>
  <c r="AS1888" i="1"/>
  <c r="AT1888" i="1" s="1"/>
  <c r="AU1888" i="1" s="1"/>
  <c r="AV1888" i="1" s="1"/>
  <c r="AW1888" i="1" s="1"/>
  <c r="AX1888" i="1" s="1"/>
  <c r="AY1888" i="1" s="1"/>
  <c r="AZ1888" i="1" s="1"/>
  <c r="BA1888" i="1" s="1"/>
  <c r="BB1888" i="1" s="1"/>
  <c r="BC1888" i="1" s="1"/>
  <c r="BD1888" i="1" s="1"/>
  <c r="BE1888" i="1" s="1"/>
  <c r="BF1888" i="1" s="1"/>
  <c r="M1888" i="1" s="1"/>
  <c r="BG1888" i="1" s="1"/>
  <c r="N1888" i="1" s="1"/>
  <c r="AS1906" i="1"/>
  <c r="AT1906" i="1" s="1"/>
  <c r="AU1906" i="1" s="1"/>
  <c r="AV1906" i="1" s="1"/>
  <c r="AW1906" i="1" s="1"/>
  <c r="AX1906" i="1" s="1"/>
  <c r="AY1906" i="1" s="1"/>
  <c r="AZ1906" i="1" s="1"/>
  <c r="BA1906" i="1" s="1"/>
  <c r="BB1906" i="1" s="1"/>
  <c r="BC1906" i="1" s="1"/>
  <c r="BD1906" i="1" s="1"/>
  <c r="BE1906" i="1" s="1"/>
  <c r="BF1906" i="1" s="1"/>
  <c r="M1906" i="1" s="1"/>
  <c r="BG1906" i="1" s="1"/>
  <c r="N1906" i="1" s="1"/>
  <c r="AS1851" i="1"/>
  <c r="AT1851" i="1" s="1"/>
  <c r="AU1851" i="1" s="1"/>
  <c r="AV1851" i="1" s="1"/>
  <c r="AW1851" i="1" s="1"/>
  <c r="AX1851" i="1" s="1"/>
  <c r="AY1851" i="1" s="1"/>
  <c r="AZ1851" i="1" s="1"/>
  <c r="BA1851" i="1" s="1"/>
  <c r="BB1851" i="1" s="1"/>
  <c r="BC1851" i="1" s="1"/>
  <c r="BD1851" i="1" s="1"/>
  <c r="BE1851" i="1" s="1"/>
  <c r="BF1851" i="1" s="1"/>
  <c r="M1851" i="1" s="1"/>
  <c r="BG1851" i="1" s="1"/>
  <c r="N1851" i="1" s="1"/>
  <c r="AS1981" i="1"/>
  <c r="AT1981" i="1" s="1"/>
  <c r="AU1981" i="1" s="1"/>
  <c r="AV1981" i="1" s="1"/>
  <c r="AW1981" i="1" s="1"/>
  <c r="AX1981" i="1" s="1"/>
  <c r="AY1981" i="1" s="1"/>
  <c r="AZ1981" i="1" s="1"/>
  <c r="BA1981" i="1" s="1"/>
  <c r="BB1981" i="1" s="1"/>
  <c r="BC1981" i="1" s="1"/>
  <c r="BD1981" i="1" s="1"/>
  <c r="BE1981" i="1" s="1"/>
  <c r="BF1981" i="1" s="1"/>
  <c r="M1981" i="1" s="1"/>
  <c r="BG1981" i="1" s="1"/>
  <c r="N1981" i="1" s="1"/>
  <c r="AS1899" i="1"/>
  <c r="AT1899" i="1" s="1"/>
  <c r="AU1899" i="1" s="1"/>
  <c r="AV1899" i="1" s="1"/>
  <c r="AW1899" i="1" s="1"/>
  <c r="AX1899" i="1" s="1"/>
  <c r="AY1899" i="1" s="1"/>
  <c r="AZ1899" i="1" s="1"/>
  <c r="BA1899" i="1" s="1"/>
  <c r="BB1899" i="1" s="1"/>
  <c r="BC1899" i="1" s="1"/>
  <c r="BD1899" i="1" s="1"/>
  <c r="BE1899" i="1" s="1"/>
  <c r="BF1899" i="1" s="1"/>
  <c r="M1899" i="1" s="1"/>
  <c r="BG1899" i="1" s="1"/>
  <c r="N1899" i="1" s="1"/>
  <c r="AS1958" i="1"/>
  <c r="AT1958" i="1" s="1"/>
  <c r="AU1958" i="1" s="1"/>
  <c r="AV1958" i="1" s="1"/>
  <c r="AW1958" i="1" s="1"/>
  <c r="AX1958" i="1" s="1"/>
  <c r="AY1958" i="1" s="1"/>
  <c r="AZ1958" i="1" s="1"/>
  <c r="BA1958" i="1" s="1"/>
  <c r="BB1958" i="1" s="1"/>
  <c r="BC1958" i="1" s="1"/>
  <c r="BD1958" i="1" s="1"/>
  <c r="BE1958" i="1" s="1"/>
  <c r="BF1958" i="1" s="1"/>
  <c r="M1958" i="1" s="1"/>
  <c r="BG1958" i="1" s="1"/>
  <c r="N1958" i="1" s="1"/>
  <c r="AS1921" i="1"/>
  <c r="AT1921" i="1" s="1"/>
  <c r="AU1921" i="1" s="1"/>
  <c r="AV1921" i="1" s="1"/>
  <c r="AW1921" i="1" s="1"/>
  <c r="AX1921" i="1" s="1"/>
  <c r="AY1921" i="1" s="1"/>
  <c r="AZ1921" i="1" s="1"/>
  <c r="BA1921" i="1" s="1"/>
  <c r="BB1921" i="1" s="1"/>
  <c r="BC1921" i="1" s="1"/>
  <c r="BD1921" i="1" s="1"/>
  <c r="BE1921" i="1" s="1"/>
  <c r="BF1921" i="1" s="1"/>
  <c r="M1921" i="1" s="1"/>
  <c r="BG1921" i="1" s="1"/>
  <c r="N1921" i="1" s="1"/>
  <c r="AS1994" i="1"/>
  <c r="AT1994" i="1" s="1"/>
  <c r="AU1994" i="1" s="1"/>
  <c r="AV1994" i="1" s="1"/>
  <c r="AW1994" i="1" s="1"/>
  <c r="AX1994" i="1" s="1"/>
  <c r="AY1994" i="1" s="1"/>
  <c r="AZ1994" i="1" s="1"/>
  <c r="BA1994" i="1" s="1"/>
  <c r="BB1994" i="1" s="1"/>
  <c r="BC1994" i="1" s="1"/>
  <c r="BD1994" i="1" s="1"/>
  <c r="BE1994" i="1" s="1"/>
  <c r="BF1994" i="1" s="1"/>
  <c r="M1994" i="1" s="1"/>
  <c r="BG1994" i="1" s="1"/>
  <c r="N1994" i="1" s="1"/>
  <c r="AS1900" i="1"/>
  <c r="AT1900" i="1" s="1"/>
  <c r="AU1900" i="1" s="1"/>
  <c r="AV1900" i="1" s="1"/>
  <c r="AW1900" i="1" s="1"/>
  <c r="AX1900" i="1" s="1"/>
  <c r="AY1900" i="1" s="1"/>
  <c r="AZ1900" i="1" s="1"/>
  <c r="BA1900" i="1" s="1"/>
  <c r="BB1900" i="1" s="1"/>
  <c r="BC1900" i="1" s="1"/>
  <c r="BD1900" i="1" s="1"/>
  <c r="BE1900" i="1" s="1"/>
  <c r="BF1900" i="1" s="1"/>
  <c r="M1900" i="1" s="1"/>
  <c r="BG1900" i="1" s="1"/>
  <c r="N1900" i="1" s="1"/>
  <c r="AS1942" i="1"/>
  <c r="AT1942" i="1" s="1"/>
  <c r="AU1942" i="1" s="1"/>
  <c r="AV1942" i="1" s="1"/>
  <c r="AW1942" i="1" s="1"/>
  <c r="AX1942" i="1" s="1"/>
  <c r="AY1942" i="1" s="1"/>
  <c r="AZ1942" i="1" s="1"/>
  <c r="BA1942" i="1" s="1"/>
  <c r="BB1942" i="1" s="1"/>
  <c r="BC1942" i="1" s="1"/>
  <c r="BD1942" i="1" s="1"/>
  <c r="BE1942" i="1" s="1"/>
  <c r="BF1942" i="1" s="1"/>
  <c r="M1942" i="1" s="1"/>
  <c r="BG1942" i="1" s="1"/>
  <c r="N1942" i="1" s="1"/>
  <c r="AS1905" i="1"/>
  <c r="AT1905" i="1" s="1"/>
  <c r="AU1905" i="1" s="1"/>
  <c r="AV1905" i="1" s="1"/>
  <c r="AW1905" i="1" s="1"/>
  <c r="AX1905" i="1" s="1"/>
  <c r="AY1905" i="1" s="1"/>
  <c r="AZ1905" i="1" s="1"/>
  <c r="BA1905" i="1" s="1"/>
  <c r="BB1905" i="1" s="1"/>
  <c r="BC1905" i="1" s="1"/>
  <c r="BD1905" i="1" s="1"/>
  <c r="BE1905" i="1" s="1"/>
  <c r="BF1905" i="1" s="1"/>
  <c r="M1905" i="1" s="1"/>
  <c r="BG1905" i="1" s="1"/>
  <c r="N1905" i="1" s="1"/>
  <c r="AS1889" i="1"/>
  <c r="AT1889" i="1" s="1"/>
  <c r="AU1889" i="1" s="1"/>
  <c r="AV1889" i="1" s="1"/>
  <c r="AW1889" i="1" s="1"/>
  <c r="AX1889" i="1" s="1"/>
  <c r="AY1889" i="1" s="1"/>
  <c r="AZ1889" i="1" s="1"/>
  <c r="BA1889" i="1" s="1"/>
  <c r="BB1889" i="1" s="1"/>
  <c r="BC1889" i="1" s="1"/>
  <c r="BD1889" i="1" s="1"/>
  <c r="BE1889" i="1" s="1"/>
  <c r="BF1889" i="1" s="1"/>
  <c r="M1889" i="1" s="1"/>
  <c r="BG1889" i="1" s="1"/>
  <c r="N1889" i="1" s="1"/>
  <c r="AS1874" i="1"/>
  <c r="AT1874" i="1" s="1"/>
  <c r="AU1874" i="1" s="1"/>
  <c r="AV1874" i="1" s="1"/>
  <c r="AW1874" i="1" s="1"/>
  <c r="AX1874" i="1" s="1"/>
  <c r="AY1874" i="1" s="1"/>
  <c r="AZ1874" i="1" s="1"/>
  <c r="BA1874" i="1" s="1"/>
  <c r="BB1874" i="1" s="1"/>
  <c r="BC1874" i="1" s="1"/>
  <c r="BD1874" i="1" s="1"/>
  <c r="BE1874" i="1" s="1"/>
  <c r="BF1874" i="1" s="1"/>
  <c r="M1874" i="1" s="1"/>
  <c r="BG1874" i="1" s="1"/>
  <c r="N1874" i="1" s="1"/>
  <c r="AS1983" i="1"/>
  <c r="AT1983" i="1" s="1"/>
  <c r="AU1983" i="1" s="1"/>
  <c r="AV1983" i="1" s="1"/>
  <c r="AW1983" i="1" s="1"/>
  <c r="AX1983" i="1" s="1"/>
  <c r="AY1983" i="1" s="1"/>
  <c r="AZ1983" i="1" s="1"/>
  <c r="BA1983" i="1" s="1"/>
  <c r="BB1983" i="1" s="1"/>
  <c r="BC1983" i="1" s="1"/>
  <c r="BD1983" i="1" s="1"/>
  <c r="BE1983" i="1" s="1"/>
  <c r="BF1983" i="1" s="1"/>
  <c r="M1983" i="1" s="1"/>
  <c r="BG1983" i="1" s="1"/>
  <c r="N1983" i="1" s="1"/>
  <c r="AS1800" i="1"/>
  <c r="AT1800" i="1" s="1"/>
  <c r="AU1800" i="1" s="1"/>
  <c r="AV1800" i="1" s="1"/>
  <c r="AW1800" i="1" s="1"/>
  <c r="AX1800" i="1" s="1"/>
  <c r="AY1800" i="1" s="1"/>
  <c r="AZ1800" i="1" s="1"/>
  <c r="BA1800" i="1" s="1"/>
  <c r="BB1800" i="1" s="1"/>
  <c r="BC1800" i="1" s="1"/>
  <c r="BD1800" i="1" s="1"/>
  <c r="BE1800" i="1" s="1"/>
  <c r="BF1800" i="1" s="1"/>
  <c r="M1800" i="1" s="1"/>
  <c r="BG1800" i="1" s="1"/>
  <c r="N1800" i="1" s="1"/>
  <c r="AS1902" i="1"/>
  <c r="AT1902" i="1" s="1"/>
  <c r="AU1902" i="1" s="1"/>
  <c r="AV1902" i="1" s="1"/>
  <c r="AW1902" i="1" s="1"/>
  <c r="AX1902" i="1" s="1"/>
  <c r="AY1902" i="1" s="1"/>
  <c r="AZ1902" i="1" s="1"/>
  <c r="BA1902" i="1" s="1"/>
  <c r="BB1902" i="1" s="1"/>
  <c r="BC1902" i="1" s="1"/>
  <c r="BD1902" i="1" s="1"/>
  <c r="BE1902" i="1" s="1"/>
  <c r="BF1902" i="1" s="1"/>
  <c r="M1902" i="1" s="1"/>
  <c r="BG1902" i="1" s="1"/>
  <c r="N1902" i="1" s="1"/>
  <c r="AS1928" i="1"/>
  <c r="AT1928" i="1" s="1"/>
  <c r="AU1928" i="1" s="1"/>
  <c r="AV1928" i="1" s="1"/>
  <c r="AW1928" i="1" s="1"/>
  <c r="AX1928" i="1" s="1"/>
  <c r="AY1928" i="1" s="1"/>
  <c r="AZ1928" i="1" s="1"/>
  <c r="BA1928" i="1" s="1"/>
  <c r="BB1928" i="1" s="1"/>
  <c r="BC1928" i="1" s="1"/>
  <c r="BD1928" i="1" s="1"/>
  <c r="BE1928" i="1" s="1"/>
  <c r="BF1928" i="1" s="1"/>
  <c r="M1928" i="1" s="1"/>
  <c r="BG1928" i="1" s="1"/>
  <c r="N1928" i="1" s="1"/>
  <c r="AS1912" i="1"/>
  <c r="AT1912" i="1" s="1"/>
  <c r="AU1912" i="1" s="1"/>
  <c r="AV1912" i="1" s="1"/>
  <c r="AW1912" i="1" s="1"/>
  <c r="AX1912" i="1" s="1"/>
  <c r="AY1912" i="1" s="1"/>
  <c r="AZ1912" i="1" s="1"/>
  <c r="BA1912" i="1" s="1"/>
  <c r="BB1912" i="1" s="1"/>
  <c r="BC1912" i="1" s="1"/>
  <c r="BD1912" i="1" s="1"/>
  <c r="BE1912" i="1" s="1"/>
  <c r="BF1912" i="1" s="1"/>
  <c r="M1912" i="1" s="1"/>
  <c r="BG1912" i="1" s="1"/>
  <c r="N1912" i="1" s="1"/>
  <c r="AS1968" i="1"/>
  <c r="AT1968" i="1" s="1"/>
  <c r="AU1968" i="1" s="1"/>
  <c r="AV1968" i="1" s="1"/>
  <c r="AW1968" i="1" s="1"/>
  <c r="AX1968" i="1" s="1"/>
  <c r="AY1968" i="1" s="1"/>
  <c r="AZ1968" i="1" s="1"/>
  <c r="BA1968" i="1" s="1"/>
  <c r="BB1968" i="1" s="1"/>
  <c r="BC1968" i="1" s="1"/>
  <c r="BD1968" i="1" s="1"/>
  <c r="BE1968" i="1" s="1"/>
  <c r="BF1968" i="1" s="1"/>
  <c r="M1968" i="1" s="1"/>
  <c r="BG1968" i="1" s="1"/>
  <c r="N1968" i="1" s="1"/>
  <c r="AS1963" i="1"/>
  <c r="AT1963" i="1" s="1"/>
  <c r="AU1963" i="1" s="1"/>
  <c r="AV1963" i="1" s="1"/>
  <c r="AW1963" i="1" s="1"/>
  <c r="AX1963" i="1" s="1"/>
  <c r="AY1963" i="1" s="1"/>
  <c r="AZ1963" i="1" s="1"/>
  <c r="BA1963" i="1" s="1"/>
  <c r="BB1963" i="1" s="1"/>
  <c r="BC1963" i="1" s="1"/>
  <c r="BD1963" i="1" s="1"/>
  <c r="BE1963" i="1" s="1"/>
  <c r="BF1963" i="1" s="1"/>
  <c r="M1963" i="1" s="1"/>
  <c r="BG1963" i="1" s="1"/>
  <c r="N1963" i="1" s="1"/>
  <c r="AS1886" i="1"/>
  <c r="AT1886" i="1" s="1"/>
  <c r="AU1886" i="1" s="1"/>
  <c r="AV1886" i="1" s="1"/>
  <c r="AW1886" i="1" s="1"/>
  <c r="AX1886" i="1" s="1"/>
  <c r="AY1886" i="1" s="1"/>
  <c r="AZ1886" i="1" s="1"/>
  <c r="BA1886" i="1" s="1"/>
  <c r="BB1886" i="1" s="1"/>
  <c r="BC1886" i="1" s="1"/>
  <c r="BD1886" i="1" s="1"/>
  <c r="BE1886" i="1" s="1"/>
  <c r="BF1886" i="1" s="1"/>
  <c r="M1886" i="1" s="1"/>
  <c r="BG1886" i="1" s="1"/>
  <c r="N1886" i="1" s="1"/>
  <c r="AS1895" i="1"/>
  <c r="AT1895" i="1" s="1"/>
  <c r="AU1895" i="1" s="1"/>
  <c r="AV1895" i="1" s="1"/>
  <c r="AW1895" i="1" s="1"/>
  <c r="AX1895" i="1" s="1"/>
  <c r="AY1895" i="1" s="1"/>
  <c r="AZ1895" i="1" s="1"/>
  <c r="BA1895" i="1" s="1"/>
  <c r="BB1895" i="1" s="1"/>
  <c r="BC1895" i="1" s="1"/>
  <c r="BD1895" i="1" s="1"/>
  <c r="BE1895" i="1" s="1"/>
  <c r="BF1895" i="1" s="1"/>
  <c r="M1895" i="1" s="1"/>
  <c r="BG1895" i="1" s="1"/>
  <c r="N1895" i="1" s="1"/>
  <c r="AS1879" i="1"/>
  <c r="AT1879" i="1" s="1"/>
  <c r="AU1879" i="1" s="1"/>
  <c r="AV1879" i="1" s="1"/>
  <c r="AW1879" i="1" s="1"/>
  <c r="AX1879" i="1" s="1"/>
  <c r="AY1879" i="1" s="1"/>
  <c r="AZ1879" i="1" s="1"/>
  <c r="BA1879" i="1" s="1"/>
  <c r="BB1879" i="1" s="1"/>
  <c r="BC1879" i="1" s="1"/>
  <c r="BD1879" i="1" s="1"/>
  <c r="BE1879" i="1" s="1"/>
  <c r="BF1879" i="1" s="1"/>
  <c r="M1879" i="1" s="1"/>
  <c r="BG1879" i="1" s="1"/>
  <c r="N1879" i="1" s="1"/>
  <c r="AS1934" i="1"/>
  <c r="AT1934" i="1" s="1"/>
  <c r="AU1934" i="1" s="1"/>
  <c r="AV1934" i="1" s="1"/>
  <c r="AW1934" i="1" s="1"/>
  <c r="AX1934" i="1" s="1"/>
  <c r="AY1934" i="1" s="1"/>
  <c r="AZ1934" i="1" s="1"/>
  <c r="BA1934" i="1" s="1"/>
  <c r="BB1934" i="1" s="1"/>
  <c r="BC1934" i="1" s="1"/>
  <c r="BD1934" i="1" s="1"/>
  <c r="BE1934" i="1" s="1"/>
  <c r="BF1934" i="1" s="1"/>
  <c r="M1934" i="1" s="1"/>
  <c r="BG1934" i="1" s="1"/>
  <c r="N1934" i="1" s="1"/>
  <c r="AS1970" i="1"/>
  <c r="AT1970" i="1" s="1"/>
  <c r="AU1970" i="1" s="1"/>
  <c r="AV1970" i="1" s="1"/>
  <c r="AW1970" i="1" s="1"/>
  <c r="AX1970" i="1" s="1"/>
  <c r="AY1970" i="1" s="1"/>
  <c r="AZ1970" i="1" s="1"/>
  <c r="BA1970" i="1" s="1"/>
  <c r="BB1970" i="1" s="1"/>
  <c r="BC1970" i="1" s="1"/>
  <c r="BD1970" i="1" s="1"/>
  <c r="BE1970" i="1" s="1"/>
  <c r="BF1970" i="1" s="1"/>
  <c r="M1970" i="1" s="1"/>
  <c r="BG1970" i="1" s="1"/>
  <c r="N1970" i="1" s="1"/>
  <c r="AS1988" i="1"/>
  <c r="AT1988" i="1" s="1"/>
  <c r="AU1988" i="1" s="1"/>
  <c r="AV1988" i="1" s="1"/>
  <c r="AW1988" i="1" s="1"/>
  <c r="AX1988" i="1" s="1"/>
  <c r="AY1988" i="1" s="1"/>
  <c r="AZ1988" i="1" s="1"/>
  <c r="BA1988" i="1" s="1"/>
  <c r="BB1988" i="1" s="1"/>
  <c r="BC1988" i="1" s="1"/>
  <c r="BD1988" i="1" s="1"/>
  <c r="BE1988" i="1" s="1"/>
  <c r="BF1988" i="1" s="1"/>
  <c r="M1988" i="1" s="1"/>
  <c r="BG1988" i="1" s="1"/>
  <c r="N1988" i="1" s="1"/>
  <c r="AS1932" i="1"/>
  <c r="AT1932" i="1" s="1"/>
  <c r="AU1932" i="1" s="1"/>
  <c r="AV1932" i="1" s="1"/>
  <c r="AW1932" i="1" s="1"/>
  <c r="AX1932" i="1" s="1"/>
  <c r="AY1932" i="1" s="1"/>
  <c r="AZ1932" i="1" s="1"/>
  <c r="BA1932" i="1" s="1"/>
  <c r="BB1932" i="1" s="1"/>
  <c r="BC1932" i="1" s="1"/>
  <c r="BD1932" i="1" s="1"/>
  <c r="BE1932" i="1" s="1"/>
  <c r="BF1932" i="1" s="1"/>
  <c r="M1932" i="1" s="1"/>
  <c r="BG1932" i="1" s="1"/>
  <c r="N1932" i="1" s="1"/>
  <c r="AS1909" i="1"/>
  <c r="AT1909" i="1" s="1"/>
  <c r="AU1909" i="1" s="1"/>
  <c r="AV1909" i="1" s="1"/>
  <c r="AW1909" i="1" s="1"/>
  <c r="AX1909" i="1" s="1"/>
  <c r="AY1909" i="1" s="1"/>
  <c r="AZ1909" i="1" s="1"/>
  <c r="BA1909" i="1" s="1"/>
  <c r="BB1909" i="1" s="1"/>
  <c r="BC1909" i="1" s="1"/>
  <c r="BD1909" i="1" s="1"/>
  <c r="BE1909" i="1" s="1"/>
  <c r="BF1909" i="1" s="1"/>
  <c r="M1909" i="1" s="1"/>
  <c r="BG1909" i="1" s="1"/>
  <c r="N1909" i="1" s="1"/>
  <c r="AS1847" i="1"/>
  <c r="AT1847" i="1" s="1"/>
  <c r="AU1847" i="1" s="1"/>
  <c r="AV1847" i="1" s="1"/>
  <c r="AW1847" i="1" s="1"/>
  <c r="AX1847" i="1" s="1"/>
  <c r="AY1847" i="1" s="1"/>
  <c r="AZ1847" i="1" s="1"/>
  <c r="BA1847" i="1" s="1"/>
  <c r="BB1847" i="1" s="1"/>
  <c r="BC1847" i="1" s="1"/>
  <c r="BD1847" i="1" s="1"/>
  <c r="BE1847" i="1" s="1"/>
  <c r="BF1847" i="1" s="1"/>
  <c r="M1847" i="1" s="1"/>
  <c r="BG1847" i="1" s="1"/>
  <c r="N1847" i="1" s="1"/>
  <c r="AS1939" i="1"/>
  <c r="AT1939" i="1" s="1"/>
  <c r="AU1939" i="1" s="1"/>
  <c r="AV1939" i="1" s="1"/>
  <c r="AW1939" i="1" s="1"/>
  <c r="AX1939" i="1" s="1"/>
  <c r="AY1939" i="1" s="1"/>
  <c r="AZ1939" i="1" s="1"/>
  <c r="BA1939" i="1" s="1"/>
  <c r="BB1939" i="1" s="1"/>
  <c r="BC1939" i="1" s="1"/>
  <c r="BD1939" i="1" s="1"/>
  <c r="BE1939" i="1" s="1"/>
  <c r="BF1939" i="1" s="1"/>
  <c r="M1939" i="1" s="1"/>
  <c r="BG1939" i="1" s="1"/>
  <c r="N1939" i="1" s="1"/>
  <c r="AS1944" i="1"/>
  <c r="AT1944" i="1" s="1"/>
  <c r="AU1944" i="1" s="1"/>
  <c r="AV1944" i="1" s="1"/>
  <c r="AW1944" i="1" s="1"/>
  <c r="AX1944" i="1" s="1"/>
  <c r="AY1944" i="1" s="1"/>
  <c r="AZ1944" i="1" s="1"/>
  <c r="BA1944" i="1" s="1"/>
  <c r="BB1944" i="1" s="1"/>
  <c r="BC1944" i="1" s="1"/>
  <c r="BD1944" i="1" s="1"/>
  <c r="BE1944" i="1" s="1"/>
  <c r="BF1944" i="1" s="1"/>
  <c r="M1944" i="1" s="1"/>
  <c r="BG1944" i="1" s="1"/>
  <c r="N1944" i="1" s="1"/>
  <c r="AS1949" i="1"/>
  <c r="AT1949" i="1" s="1"/>
  <c r="AU1949" i="1" s="1"/>
  <c r="AV1949" i="1" s="1"/>
  <c r="AW1949" i="1" s="1"/>
  <c r="AX1949" i="1" s="1"/>
  <c r="AY1949" i="1" s="1"/>
  <c r="AZ1949" i="1" s="1"/>
  <c r="BA1949" i="1" s="1"/>
  <c r="BB1949" i="1" s="1"/>
  <c r="BC1949" i="1" s="1"/>
  <c r="BD1949" i="1" s="1"/>
  <c r="BE1949" i="1" s="1"/>
  <c r="BF1949" i="1" s="1"/>
  <c r="M1949" i="1" s="1"/>
  <c r="BG1949" i="1" s="1"/>
  <c r="N1949" i="1" s="1"/>
  <c r="AS1908" i="1"/>
  <c r="AT1908" i="1" s="1"/>
  <c r="AU1908" i="1" s="1"/>
  <c r="AV1908" i="1" s="1"/>
  <c r="AW1908" i="1" s="1"/>
  <c r="AX1908" i="1" s="1"/>
  <c r="AY1908" i="1" s="1"/>
  <c r="AZ1908" i="1" s="1"/>
  <c r="BA1908" i="1" s="1"/>
  <c r="BB1908" i="1" s="1"/>
  <c r="BC1908" i="1" s="1"/>
  <c r="BD1908" i="1" s="1"/>
  <c r="BE1908" i="1" s="1"/>
  <c r="BF1908" i="1" s="1"/>
  <c r="M1908" i="1" s="1"/>
  <c r="BG1908" i="1" s="1"/>
  <c r="N1908" i="1" s="1"/>
  <c r="AS1974" i="1"/>
  <c r="AT1974" i="1" s="1"/>
  <c r="AU1974" i="1" s="1"/>
  <c r="AV1974" i="1" s="1"/>
  <c r="AW1974" i="1" s="1"/>
  <c r="AX1974" i="1" s="1"/>
  <c r="AY1974" i="1" s="1"/>
  <c r="AZ1974" i="1" s="1"/>
  <c r="BA1974" i="1" s="1"/>
  <c r="BB1974" i="1" s="1"/>
  <c r="BC1974" i="1" s="1"/>
  <c r="BD1974" i="1" s="1"/>
  <c r="BE1974" i="1" s="1"/>
  <c r="BF1974" i="1" s="1"/>
  <c r="M1974" i="1" s="1"/>
  <c r="BG1974" i="1" s="1"/>
  <c r="N1974" i="1" s="1"/>
  <c r="AS1951" i="1"/>
  <c r="AT1951" i="1" s="1"/>
  <c r="AU1951" i="1" s="1"/>
  <c r="AV1951" i="1" s="1"/>
  <c r="AW1951" i="1" s="1"/>
  <c r="AX1951" i="1" s="1"/>
  <c r="AY1951" i="1" s="1"/>
  <c r="AZ1951" i="1" s="1"/>
  <c r="BA1951" i="1" s="1"/>
  <c r="BB1951" i="1" s="1"/>
  <c r="BC1951" i="1" s="1"/>
  <c r="BD1951" i="1" s="1"/>
  <c r="BE1951" i="1" s="1"/>
  <c r="BF1951" i="1" s="1"/>
  <c r="M1951" i="1" s="1"/>
  <c r="BG1951" i="1" s="1"/>
  <c r="N1951" i="1" s="1"/>
  <c r="AS1977" i="1"/>
  <c r="AT1977" i="1" s="1"/>
  <c r="AU1977" i="1" s="1"/>
  <c r="AV1977" i="1" s="1"/>
  <c r="AW1977" i="1" s="1"/>
  <c r="AX1977" i="1" s="1"/>
  <c r="AY1977" i="1" s="1"/>
  <c r="AZ1977" i="1" s="1"/>
  <c r="BA1977" i="1" s="1"/>
  <c r="BB1977" i="1" s="1"/>
  <c r="BC1977" i="1" s="1"/>
  <c r="BD1977" i="1" s="1"/>
  <c r="BE1977" i="1" s="1"/>
  <c r="BF1977" i="1" s="1"/>
  <c r="M1977" i="1" s="1"/>
  <c r="BG1977" i="1" s="1"/>
  <c r="N1977" i="1" s="1"/>
  <c r="AS1898" i="1"/>
  <c r="AT1898" i="1" s="1"/>
  <c r="AU1898" i="1" s="1"/>
  <c r="AV1898" i="1" s="1"/>
  <c r="AW1898" i="1" s="1"/>
  <c r="AX1898" i="1" s="1"/>
  <c r="AY1898" i="1" s="1"/>
  <c r="AZ1898" i="1" s="1"/>
  <c r="BA1898" i="1" s="1"/>
  <c r="BB1898" i="1" s="1"/>
  <c r="BC1898" i="1" s="1"/>
  <c r="BD1898" i="1" s="1"/>
  <c r="BE1898" i="1" s="1"/>
  <c r="BF1898" i="1" s="1"/>
  <c r="M1898" i="1" s="1"/>
  <c r="BG1898" i="1" s="1"/>
  <c r="N1898" i="1" s="1"/>
  <c r="AS1920" i="1"/>
  <c r="AT1920" i="1" s="1"/>
  <c r="AU1920" i="1" s="1"/>
  <c r="AV1920" i="1" s="1"/>
  <c r="AW1920" i="1" s="1"/>
  <c r="AX1920" i="1" s="1"/>
  <c r="AY1920" i="1" s="1"/>
  <c r="AZ1920" i="1" s="1"/>
  <c r="BA1920" i="1" s="1"/>
  <c r="BB1920" i="1" s="1"/>
  <c r="BC1920" i="1" s="1"/>
  <c r="BD1920" i="1" s="1"/>
  <c r="BE1920" i="1" s="1"/>
  <c r="BF1920" i="1" s="1"/>
  <c r="M1920" i="1" s="1"/>
  <c r="BG1920" i="1" s="1"/>
  <c r="N1920" i="1" s="1"/>
  <c r="AS1903" i="1"/>
  <c r="AT1903" i="1" s="1"/>
  <c r="AU1903" i="1" s="1"/>
  <c r="AV1903" i="1" s="1"/>
  <c r="AW1903" i="1" s="1"/>
  <c r="AX1903" i="1" s="1"/>
  <c r="AY1903" i="1" s="1"/>
  <c r="AZ1903" i="1" s="1"/>
  <c r="BA1903" i="1" s="1"/>
  <c r="BB1903" i="1" s="1"/>
  <c r="BC1903" i="1" s="1"/>
  <c r="BD1903" i="1" s="1"/>
  <c r="BE1903" i="1" s="1"/>
  <c r="BF1903" i="1" s="1"/>
  <c r="M1903" i="1" s="1"/>
  <c r="BG1903" i="1" s="1"/>
  <c r="N1903" i="1" s="1"/>
  <c r="AS1984" i="1"/>
  <c r="AT1984" i="1" s="1"/>
  <c r="AU1984" i="1" s="1"/>
  <c r="AV1984" i="1" s="1"/>
  <c r="AW1984" i="1" s="1"/>
  <c r="AX1984" i="1" s="1"/>
  <c r="AY1984" i="1" s="1"/>
  <c r="AZ1984" i="1" s="1"/>
  <c r="BA1984" i="1" s="1"/>
  <c r="BB1984" i="1" s="1"/>
  <c r="BC1984" i="1" s="1"/>
  <c r="BD1984" i="1" s="1"/>
  <c r="BE1984" i="1" s="1"/>
  <c r="BF1984" i="1" s="1"/>
  <c r="M1984" i="1" s="1"/>
  <c r="BG1984" i="1" s="1"/>
  <c r="N1984" i="1" s="1"/>
  <c r="AS1931" i="1"/>
  <c r="AT1931" i="1" s="1"/>
  <c r="AU1931" i="1" s="1"/>
  <c r="AV1931" i="1" s="1"/>
  <c r="AW1931" i="1" s="1"/>
  <c r="AX1931" i="1" s="1"/>
  <c r="AY1931" i="1" s="1"/>
  <c r="AZ1931" i="1" s="1"/>
  <c r="BA1931" i="1" s="1"/>
  <c r="BB1931" i="1" s="1"/>
  <c r="BC1931" i="1" s="1"/>
  <c r="BD1931" i="1" s="1"/>
  <c r="BE1931" i="1" s="1"/>
  <c r="BF1931" i="1" s="1"/>
  <c r="M1931" i="1" s="1"/>
  <c r="BG1931" i="1" s="1"/>
  <c r="N1931" i="1" s="1"/>
  <c r="AS1792" i="1"/>
  <c r="AT1792" i="1" s="1"/>
  <c r="AU1792" i="1" s="1"/>
  <c r="AV1792" i="1" s="1"/>
  <c r="AW1792" i="1" s="1"/>
  <c r="AX1792" i="1" s="1"/>
  <c r="AY1792" i="1" s="1"/>
  <c r="AZ1792" i="1" s="1"/>
  <c r="BA1792" i="1" s="1"/>
  <c r="BB1792" i="1" s="1"/>
  <c r="BC1792" i="1" s="1"/>
  <c r="BD1792" i="1" s="1"/>
  <c r="BE1792" i="1" s="1"/>
  <c r="BF1792" i="1" s="1"/>
  <c r="M1792" i="1" s="1"/>
  <c r="BG1792" i="1" s="1"/>
  <c r="N1792" i="1" s="1"/>
  <c r="AS1940" i="1"/>
  <c r="AT1940" i="1" s="1"/>
  <c r="AU1940" i="1" s="1"/>
  <c r="AV1940" i="1" s="1"/>
  <c r="AW1940" i="1" s="1"/>
  <c r="AX1940" i="1" s="1"/>
  <c r="AY1940" i="1" s="1"/>
  <c r="AZ1940" i="1" s="1"/>
  <c r="BA1940" i="1" s="1"/>
  <c r="BB1940" i="1" s="1"/>
  <c r="BC1940" i="1" s="1"/>
  <c r="BD1940" i="1" s="1"/>
  <c r="BE1940" i="1" s="1"/>
  <c r="BF1940" i="1" s="1"/>
  <c r="M1940" i="1" s="1"/>
  <c r="BG1940" i="1" s="1"/>
  <c r="N1940" i="1" s="1"/>
  <c r="AS1937" i="1"/>
  <c r="AT1937" i="1" s="1"/>
  <c r="AU1937" i="1" s="1"/>
  <c r="AV1937" i="1" s="1"/>
  <c r="AW1937" i="1" s="1"/>
  <c r="AX1937" i="1" s="1"/>
  <c r="AY1937" i="1" s="1"/>
  <c r="AZ1937" i="1" s="1"/>
  <c r="BA1937" i="1" s="1"/>
  <c r="BB1937" i="1" s="1"/>
  <c r="BC1937" i="1" s="1"/>
  <c r="BD1937" i="1" s="1"/>
  <c r="BE1937" i="1" s="1"/>
  <c r="BF1937" i="1" s="1"/>
  <c r="M1937" i="1" s="1"/>
  <c r="BG1937" i="1" s="1"/>
  <c r="N1937" i="1" s="1"/>
  <c r="AS1995" i="1"/>
  <c r="AT1995" i="1" s="1"/>
  <c r="AU1995" i="1" s="1"/>
  <c r="AV1995" i="1" s="1"/>
  <c r="AW1995" i="1" s="1"/>
  <c r="AX1995" i="1" s="1"/>
  <c r="AY1995" i="1" s="1"/>
  <c r="AZ1995" i="1" s="1"/>
  <c r="BA1995" i="1" s="1"/>
  <c r="BB1995" i="1" s="1"/>
  <c r="BC1995" i="1" s="1"/>
  <c r="BD1995" i="1" s="1"/>
  <c r="BE1995" i="1" s="1"/>
  <c r="BF1995" i="1" s="1"/>
  <c r="M1995" i="1" s="1"/>
  <c r="BG1995" i="1" s="1"/>
  <c r="N1995" i="1" s="1"/>
  <c r="AS1716" i="1"/>
  <c r="AT1716" i="1" s="1"/>
  <c r="AU1716" i="1" s="1"/>
  <c r="AV1716" i="1" s="1"/>
  <c r="AW1716" i="1" s="1"/>
  <c r="AX1716" i="1" s="1"/>
  <c r="AY1716" i="1" s="1"/>
  <c r="AZ1716" i="1" s="1"/>
  <c r="BA1716" i="1" s="1"/>
  <c r="BB1716" i="1" s="1"/>
  <c r="BC1716" i="1" s="1"/>
  <c r="BD1716" i="1" s="1"/>
  <c r="BE1716" i="1" s="1"/>
  <c r="BF1716" i="1" s="1"/>
  <c r="M1716" i="1" s="1"/>
  <c r="BG1716" i="1" s="1"/>
  <c r="N1716" i="1" s="1"/>
  <c r="AS1930" i="1"/>
  <c r="AT1930" i="1" s="1"/>
  <c r="AU1930" i="1" s="1"/>
  <c r="AV1930" i="1" s="1"/>
  <c r="AW1930" i="1" s="1"/>
  <c r="AX1930" i="1" s="1"/>
  <c r="AY1930" i="1" s="1"/>
  <c r="AZ1930" i="1" s="1"/>
  <c r="BA1930" i="1" s="1"/>
  <c r="BB1930" i="1" s="1"/>
  <c r="BC1930" i="1" s="1"/>
  <c r="BD1930" i="1" s="1"/>
  <c r="BE1930" i="1" s="1"/>
  <c r="BF1930" i="1" s="1"/>
  <c r="M1930" i="1" s="1"/>
  <c r="BG1930" i="1" s="1"/>
  <c r="N1930" i="1" s="1"/>
  <c r="AS1933" i="1"/>
  <c r="AT1933" i="1" s="1"/>
  <c r="AU1933" i="1" s="1"/>
  <c r="AV1933" i="1" s="1"/>
  <c r="AW1933" i="1" s="1"/>
  <c r="AX1933" i="1" s="1"/>
  <c r="AY1933" i="1" s="1"/>
  <c r="AZ1933" i="1" s="1"/>
  <c r="BA1933" i="1" s="1"/>
  <c r="BB1933" i="1" s="1"/>
  <c r="BC1933" i="1" s="1"/>
  <c r="BD1933" i="1" s="1"/>
  <c r="BE1933" i="1" s="1"/>
  <c r="BF1933" i="1" s="1"/>
  <c r="M1933" i="1" s="1"/>
  <c r="BG1933" i="1" s="1"/>
  <c r="N1933" i="1" s="1"/>
  <c r="AS1961" i="1"/>
  <c r="AT1961" i="1" s="1"/>
  <c r="AU1961" i="1" s="1"/>
  <c r="AV1961" i="1" s="1"/>
  <c r="AW1961" i="1" s="1"/>
  <c r="AX1961" i="1" s="1"/>
  <c r="AY1961" i="1" s="1"/>
  <c r="AZ1961" i="1" s="1"/>
  <c r="BA1961" i="1" s="1"/>
  <c r="BB1961" i="1" s="1"/>
  <c r="BC1961" i="1" s="1"/>
  <c r="BD1961" i="1" s="1"/>
  <c r="BE1961" i="1" s="1"/>
  <c r="BF1961" i="1" s="1"/>
  <c r="M1961" i="1" s="1"/>
  <c r="BG1961" i="1" s="1"/>
  <c r="N1961" i="1" s="1"/>
  <c r="AS1980" i="1"/>
  <c r="AT1980" i="1" s="1"/>
  <c r="AU1980" i="1" s="1"/>
  <c r="AV1980" i="1" s="1"/>
  <c r="AW1980" i="1" s="1"/>
  <c r="AX1980" i="1" s="1"/>
  <c r="AY1980" i="1" s="1"/>
  <c r="AZ1980" i="1" s="1"/>
  <c r="BA1980" i="1" s="1"/>
  <c r="BB1980" i="1" s="1"/>
  <c r="BC1980" i="1" s="1"/>
  <c r="BD1980" i="1" s="1"/>
  <c r="BE1980" i="1" s="1"/>
  <c r="BF1980" i="1" s="1"/>
  <c r="M1980" i="1" s="1"/>
  <c r="BG1980" i="1" s="1"/>
  <c r="N1980" i="1" s="1"/>
  <c r="AS1960" i="1"/>
  <c r="AT1960" i="1" s="1"/>
  <c r="AU1960" i="1" s="1"/>
  <c r="AV1960" i="1" s="1"/>
  <c r="AW1960" i="1" s="1"/>
  <c r="AX1960" i="1" s="1"/>
  <c r="AY1960" i="1" s="1"/>
  <c r="AZ1960" i="1" s="1"/>
  <c r="BA1960" i="1" s="1"/>
  <c r="BB1960" i="1" s="1"/>
  <c r="BC1960" i="1" s="1"/>
  <c r="BD1960" i="1" s="1"/>
  <c r="BE1960" i="1" s="1"/>
  <c r="BF1960" i="1" s="1"/>
  <c r="M1960" i="1" s="1"/>
  <c r="BG1960" i="1" s="1"/>
  <c r="N1960" i="1" s="1"/>
  <c r="AS1915" i="1"/>
  <c r="AT1915" i="1" s="1"/>
  <c r="AU1915" i="1" s="1"/>
  <c r="AV1915" i="1" s="1"/>
  <c r="AW1915" i="1" s="1"/>
  <c r="AX1915" i="1" s="1"/>
  <c r="AY1915" i="1" s="1"/>
  <c r="AZ1915" i="1" s="1"/>
  <c r="BA1915" i="1" s="1"/>
  <c r="BB1915" i="1" s="1"/>
  <c r="BC1915" i="1" s="1"/>
  <c r="BD1915" i="1" s="1"/>
  <c r="BE1915" i="1" s="1"/>
  <c r="BF1915" i="1" s="1"/>
  <c r="M1915" i="1" s="1"/>
  <c r="BG1915" i="1" s="1"/>
  <c r="N1915" i="1" s="1"/>
  <c r="AS1877" i="1"/>
  <c r="AT1877" i="1" s="1"/>
  <c r="AU1877" i="1" s="1"/>
  <c r="AV1877" i="1" s="1"/>
  <c r="AW1877" i="1" s="1"/>
  <c r="AX1877" i="1" s="1"/>
  <c r="AY1877" i="1" s="1"/>
  <c r="AZ1877" i="1" s="1"/>
  <c r="BA1877" i="1" s="1"/>
  <c r="BB1877" i="1" s="1"/>
  <c r="BC1877" i="1" s="1"/>
  <c r="BD1877" i="1" s="1"/>
  <c r="BE1877" i="1" s="1"/>
  <c r="BF1877" i="1" s="1"/>
  <c r="M1877" i="1" s="1"/>
  <c r="BG1877" i="1" s="1"/>
  <c r="N1877" i="1" s="1"/>
  <c r="AS1992" i="1"/>
  <c r="AT1992" i="1" s="1"/>
  <c r="AU1992" i="1" s="1"/>
  <c r="AV1992" i="1" s="1"/>
  <c r="AW1992" i="1" s="1"/>
  <c r="AX1992" i="1" s="1"/>
  <c r="AY1992" i="1" s="1"/>
  <c r="AZ1992" i="1" s="1"/>
  <c r="BA1992" i="1" s="1"/>
  <c r="BB1992" i="1" s="1"/>
  <c r="BC1992" i="1" s="1"/>
  <c r="BD1992" i="1" s="1"/>
  <c r="BE1992" i="1" s="1"/>
  <c r="BF1992" i="1" s="1"/>
  <c r="M1992" i="1" s="1"/>
  <c r="BG1992" i="1" s="1"/>
  <c r="N1992" i="1" s="1"/>
  <c r="AS1911" i="1"/>
  <c r="AT1911" i="1" s="1"/>
  <c r="AU1911" i="1" s="1"/>
  <c r="AV1911" i="1" s="1"/>
  <c r="AW1911" i="1" s="1"/>
  <c r="AX1911" i="1" s="1"/>
  <c r="AY1911" i="1" s="1"/>
  <c r="AZ1911" i="1" s="1"/>
  <c r="BA1911" i="1" s="1"/>
  <c r="BB1911" i="1" s="1"/>
  <c r="BC1911" i="1" s="1"/>
  <c r="BD1911" i="1" s="1"/>
  <c r="BE1911" i="1" s="1"/>
  <c r="BF1911" i="1" s="1"/>
  <c r="M1911" i="1" s="1"/>
  <c r="BG1911" i="1" s="1"/>
  <c r="N1911" i="1" s="1"/>
  <c r="AS1774" i="1"/>
  <c r="AT1774" i="1" s="1"/>
  <c r="AU1774" i="1" s="1"/>
  <c r="AV1774" i="1" s="1"/>
  <c r="AW1774" i="1" s="1"/>
  <c r="AX1774" i="1" s="1"/>
  <c r="AY1774" i="1" s="1"/>
  <c r="AZ1774" i="1" s="1"/>
  <c r="BA1774" i="1" s="1"/>
  <c r="BB1774" i="1" s="1"/>
  <c r="BC1774" i="1" s="1"/>
  <c r="BD1774" i="1" s="1"/>
  <c r="BE1774" i="1" s="1"/>
  <c r="BF1774" i="1" s="1"/>
  <c r="M1774" i="1" s="1"/>
  <c r="BG1774" i="1" s="1"/>
  <c r="N1774" i="1" s="1"/>
  <c r="AS1996" i="1"/>
  <c r="AT1996" i="1" s="1"/>
  <c r="AU1996" i="1" s="1"/>
  <c r="AV1996" i="1" s="1"/>
  <c r="AW1996" i="1" s="1"/>
  <c r="AX1996" i="1" s="1"/>
  <c r="AY1996" i="1" s="1"/>
  <c r="AZ1996" i="1" s="1"/>
  <c r="BA1996" i="1" s="1"/>
  <c r="BB1996" i="1" s="1"/>
  <c r="BC1996" i="1" s="1"/>
  <c r="BD1996" i="1" s="1"/>
  <c r="BE1996" i="1" s="1"/>
  <c r="BF1996" i="1" s="1"/>
  <c r="M1996" i="1" s="1"/>
  <c r="BG1996" i="1" s="1"/>
  <c r="N1996" i="1" s="1"/>
  <c r="AS1864" i="1"/>
  <c r="AT1864" i="1" s="1"/>
  <c r="AU1864" i="1" s="1"/>
  <c r="AV1864" i="1" s="1"/>
  <c r="AW1864" i="1" s="1"/>
  <c r="AX1864" i="1" s="1"/>
  <c r="AY1864" i="1" s="1"/>
  <c r="AZ1864" i="1" s="1"/>
  <c r="BA1864" i="1" s="1"/>
  <c r="BB1864" i="1" s="1"/>
  <c r="BC1864" i="1" s="1"/>
  <c r="BD1864" i="1" s="1"/>
  <c r="BE1864" i="1" s="1"/>
  <c r="BF1864" i="1" s="1"/>
  <c r="M1864" i="1" s="1"/>
  <c r="BG1864" i="1" s="1"/>
  <c r="N1864" i="1" s="1"/>
  <c r="AS1972" i="1"/>
  <c r="AT1972" i="1" s="1"/>
  <c r="AU1972" i="1" s="1"/>
  <c r="AV1972" i="1" s="1"/>
  <c r="AW1972" i="1" s="1"/>
  <c r="AX1972" i="1" s="1"/>
  <c r="AY1972" i="1" s="1"/>
  <c r="AZ1972" i="1" s="1"/>
  <c r="BA1972" i="1" s="1"/>
  <c r="BB1972" i="1" s="1"/>
  <c r="BC1972" i="1" s="1"/>
  <c r="BD1972" i="1" s="1"/>
  <c r="BE1972" i="1" s="1"/>
  <c r="BF1972" i="1" s="1"/>
  <c r="M1972" i="1" s="1"/>
  <c r="BG1972" i="1" s="1"/>
  <c r="N1972" i="1" s="1"/>
  <c r="AS1907" i="1"/>
  <c r="AT1907" i="1" s="1"/>
  <c r="AU1907" i="1" s="1"/>
  <c r="AV1907" i="1" s="1"/>
  <c r="AW1907" i="1" s="1"/>
  <c r="AX1907" i="1" s="1"/>
  <c r="AY1907" i="1" s="1"/>
  <c r="AZ1907" i="1" s="1"/>
  <c r="BA1907" i="1" s="1"/>
  <c r="BB1907" i="1" s="1"/>
  <c r="BC1907" i="1" s="1"/>
  <c r="BD1907" i="1" s="1"/>
  <c r="BE1907" i="1" s="1"/>
  <c r="BF1907" i="1" s="1"/>
  <c r="M1907" i="1" s="1"/>
  <c r="BG1907" i="1" s="1"/>
  <c r="N1907" i="1" s="1"/>
  <c r="AS1734" i="1"/>
  <c r="AT1734" i="1" s="1"/>
  <c r="AU1734" i="1" s="1"/>
  <c r="AV1734" i="1" s="1"/>
  <c r="AW1734" i="1" s="1"/>
  <c r="AX1734" i="1" s="1"/>
  <c r="AY1734" i="1" s="1"/>
  <c r="AZ1734" i="1" s="1"/>
  <c r="BA1734" i="1" s="1"/>
  <c r="BB1734" i="1" s="1"/>
  <c r="BC1734" i="1" s="1"/>
  <c r="BD1734" i="1" s="1"/>
  <c r="BE1734" i="1" s="1"/>
  <c r="BF1734" i="1" s="1"/>
  <c r="M1734" i="1" s="1"/>
  <c r="BG1734" i="1" s="1"/>
  <c r="N1734" i="1" s="1"/>
  <c r="AS1947" i="1"/>
  <c r="AT1947" i="1" s="1"/>
  <c r="AU1947" i="1" s="1"/>
  <c r="AV1947" i="1" s="1"/>
  <c r="AW1947" i="1" s="1"/>
  <c r="AX1947" i="1" s="1"/>
  <c r="AY1947" i="1" s="1"/>
  <c r="AZ1947" i="1" s="1"/>
  <c r="BA1947" i="1" s="1"/>
  <c r="BB1947" i="1" s="1"/>
  <c r="BC1947" i="1" s="1"/>
  <c r="BD1947" i="1" s="1"/>
  <c r="BE1947" i="1" s="1"/>
  <c r="BF1947" i="1" s="1"/>
  <c r="M1947" i="1" s="1"/>
  <c r="BG1947" i="1" s="1"/>
  <c r="N1947" i="1" s="1"/>
  <c r="AS1872" i="1"/>
  <c r="AT1872" i="1" s="1"/>
  <c r="AU1872" i="1" s="1"/>
  <c r="AV1872" i="1" s="1"/>
  <c r="AW1872" i="1" s="1"/>
  <c r="AX1872" i="1" s="1"/>
  <c r="AY1872" i="1" s="1"/>
  <c r="AZ1872" i="1" s="1"/>
  <c r="BA1872" i="1" s="1"/>
  <c r="BB1872" i="1" s="1"/>
  <c r="BC1872" i="1" s="1"/>
  <c r="BD1872" i="1" s="1"/>
  <c r="BE1872" i="1" s="1"/>
  <c r="BF1872" i="1" s="1"/>
  <c r="M1872" i="1" s="1"/>
  <c r="BG1872" i="1" s="1"/>
  <c r="N1872" i="1" s="1"/>
  <c r="AS1946" i="1"/>
  <c r="AT1946" i="1" s="1"/>
  <c r="AU1946" i="1" s="1"/>
  <c r="AV1946" i="1" s="1"/>
  <c r="AW1946" i="1" s="1"/>
  <c r="AX1946" i="1" s="1"/>
  <c r="AY1946" i="1" s="1"/>
  <c r="AZ1946" i="1" s="1"/>
  <c r="BA1946" i="1" s="1"/>
  <c r="BB1946" i="1" s="1"/>
  <c r="BC1946" i="1" s="1"/>
  <c r="BD1946" i="1" s="1"/>
  <c r="BE1946" i="1" s="1"/>
  <c r="BF1946" i="1" s="1"/>
  <c r="M1946" i="1" s="1"/>
  <c r="BG1946" i="1" s="1"/>
  <c r="N1946" i="1" s="1"/>
  <c r="AS1978" i="1"/>
  <c r="AT1978" i="1" s="1"/>
  <c r="AU1978" i="1" s="1"/>
  <c r="AV1978" i="1" s="1"/>
  <c r="AW1978" i="1" s="1"/>
  <c r="AX1978" i="1" s="1"/>
  <c r="AY1978" i="1" s="1"/>
  <c r="AZ1978" i="1" s="1"/>
  <c r="BA1978" i="1" s="1"/>
  <c r="BB1978" i="1" s="1"/>
  <c r="BC1978" i="1" s="1"/>
  <c r="BD1978" i="1" s="1"/>
  <c r="BE1978" i="1" s="1"/>
  <c r="BF1978" i="1" s="1"/>
  <c r="M1978" i="1" s="1"/>
  <c r="BG1978" i="1" s="1"/>
  <c r="N1978" i="1" s="1"/>
  <c r="AS1964" i="1"/>
  <c r="AT1964" i="1" s="1"/>
  <c r="AU1964" i="1" s="1"/>
  <c r="AV1964" i="1" s="1"/>
  <c r="AW1964" i="1" s="1"/>
  <c r="AX1964" i="1" s="1"/>
  <c r="AY1964" i="1" s="1"/>
  <c r="AZ1964" i="1" s="1"/>
  <c r="BA1964" i="1" s="1"/>
  <c r="BB1964" i="1" s="1"/>
  <c r="BC1964" i="1" s="1"/>
  <c r="BD1964" i="1" s="1"/>
  <c r="BE1964" i="1" s="1"/>
  <c r="BF1964" i="1" s="1"/>
  <c r="M1964" i="1" s="1"/>
  <c r="BG1964" i="1" s="1"/>
  <c r="N1964" i="1" s="1"/>
  <c r="AS1871" i="1"/>
  <c r="AT1871" i="1" s="1"/>
  <c r="AU1871" i="1" s="1"/>
  <c r="AV1871" i="1" s="1"/>
  <c r="AW1871" i="1" s="1"/>
  <c r="AX1871" i="1" s="1"/>
  <c r="AY1871" i="1" s="1"/>
  <c r="AZ1871" i="1" s="1"/>
  <c r="BA1871" i="1" s="1"/>
  <c r="BB1871" i="1" s="1"/>
  <c r="BC1871" i="1" s="1"/>
  <c r="BD1871" i="1" s="1"/>
  <c r="BE1871" i="1" s="1"/>
  <c r="BF1871" i="1" s="1"/>
  <c r="M1871" i="1" s="1"/>
  <c r="BG1871" i="1" s="1"/>
  <c r="N1871" i="1" s="1"/>
  <c r="AS1919" i="1"/>
  <c r="AT1919" i="1" s="1"/>
  <c r="AU1919" i="1" s="1"/>
  <c r="AV1919" i="1" s="1"/>
  <c r="AW1919" i="1" s="1"/>
  <c r="AX1919" i="1" s="1"/>
  <c r="AY1919" i="1" s="1"/>
  <c r="AZ1919" i="1" s="1"/>
  <c r="BA1919" i="1" s="1"/>
  <c r="BB1919" i="1" s="1"/>
  <c r="BC1919" i="1" s="1"/>
  <c r="BD1919" i="1" s="1"/>
  <c r="BE1919" i="1" s="1"/>
  <c r="BF1919" i="1" s="1"/>
  <c r="M1919" i="1" s="1"/>
  <c r="BG1919" i="1" s="1"/>
  <c r="N1919" i="1" s="1"/>
  <c r="AS1884" i="1"/>
  <c r="AT1884" i="1" s="1"/>
  <c r="AU1884" i="1" s="1"/>
  <c r="AV1884" i="1" s="1"/>
  <c r="AW1884" i="1" s="1"/>
  <c r="AX1884" i="1" s="1"/>
  <c r="AY1884" i="1" s="1"/>
  <c r="AZ1884" i="1" s="1"/>
  <c r="BA1884" i="1" s="1"/>
  <c r="BB1884" i="1" s="1"/>
  <c r="BC1884" i="1" s="1"/>
  <c r="BD1884" i="1" s="1"/>
  <c r="BE1884" i="1" s="1"/>
  <c r="BF1884" i="1" s="1"/>
  <c r="M1884" i="1" s="1"/>
  <c r="BG1884" i="1" s="1"/>
  <c r="N1884" i="1" s="1"/>
  <c r="AS1982" i="1"/>
  <c r="AT1982" i="1" s="1"/>
  <c r="AU1982" i="1" s="1"/>
  <c r="AV1982" i="1" s="1"/>
  <c r="AW1982" i="1" s="1"/>
  <c r="AX1982" i="1" s="1"/>
  <c r="AY1982" i="1" s="1"/>
  <c r="AZ1982" i="1" s="1"/>
  <c r="BA1982" i="1" s="1"/>
  <c r="BB1982" i="1" s="1"/>
  <c r="BC1982" i="1" s="1"/>
  <c r="BD1982" i="1" s="1"/>
  <c r="BE1982" i="1" s="1"/>
  <c r="BF1982" i="1" s="1"/>
  <c r="M1982" i="1" s="1"/>
  <c r="BG1982" i="1" s="1"/>
  <c r="N1982" i="1" s="1"/>
  <c r="AS1883" i="1"/>
  <c r="AT1883" i="1" s="1"/>
  <c r="AU1883" i="1" s="1"/>
  <c r="AV1883" i="1" s="1"/>
  <c r="AW1883" i="1" s="1"/>
  <c r="AX1883" i="1" s="1"/>
  <c r="AY1883" i="1" s="1"/>
  <c r="AZ1883" i="1" s="1"/>
  <c r="BA1883" i="1" s="1"/>
  <c r="BB1883" i="1" s="1"/>
  <c r="BC1883" i="1" s="1"/>
  <c r="BD1883" i="1" s="1"/>
  <c r="BE1883" i="1" s="1"/>
  <c r="BF1883" i="1" s="1"/>
  <c r="M1883" i="1" s="1"/>
  <c r="BG1883" i="1" s="1"/>
  <c r="N1883" i="1" s="1"/>
  <c r="AS1941" i="1"/>
  <c r="AT1941" i="1" s="1"/>
  <c r="AU1941" i="1" s="1"/>
  <c r="AV1941" i="1" s="1"/>
  <c r="AW1941" i="1" s="1"/>
  <c r="AX1941" i="1" s="1"/>
  <c r="AY1941" i="1" s="1"/>
  <c r="AZ1941" i="1" s="1"/>
  <c r="BA1941" i="1" s="1"/>
  <c r="BB1941" i="1" s="1"/>
  <c r="BC1941" i="1" s="1"/>
  <c r="BD1941" i="1" s="1"/>
  <c r="BE1941" i="1" s="1"/>
  <c r="BF1941" i="1" s="1"/>
  <c r="M1941" i="1" s="1"/>
  <c r="BG1941" i="1" s="1"/>
  <c r="N1941" i="1" s="1"/>
  <c r="AS1956" i="1"/>
  <c r="AT1956" i="1" s="1"/>
  <c r="AU1956" i="1" s="1"/>
  <c r="AV1956" i="1" s="1"/>
  <c r="AW1956" i="1" s="1"/>
  <c r="AX1956" i="1" s="1"/>
  <c r="AY1956" i="1" s="1"/>
  <c r="AZ1956" i="1" s="1"/>
  <c r="BA1956" i="1" s="1"/>
  <c r="BB1956" i="1" s="1"/>
  <c r="BC1956" i="1" s="1"/>
  <c r="BD1956" i="1" s="1"/>
  <c r="BE1956" i="1" s="1"/>
  <c r="BF1956" i="1" s="1"/>
  <c r="M1956" i="1" s="1"/>
  <c r="BG1956" i="1" s="1"/>
  <c r="N1956" i="1" s="1"/>
  <c r="AS1999" i="1"/>
  <c r="AT1999" i="1" s="1"/>
  <c r="AU1999" i="1" s="1"/>
  <c r="AV1999" i="1" s="1"/>
  <c r="AW1999" i="1" s="1"/>
  <c r="AX1999" i="1" s="1"/>
  <c r="AY1999" i="1" s="1"/>
  <c r="AZ1999" i="1" s="1"/>
  <c r="BA1999" i="1" s="1"/>
  <c r="BB1999" i="1" s="1"/>
  <c r="BC1999" i="1" s="1"/>
  <c r="BD1999" i="1" s="1"/>
  <c r="BE1999" i="1" s="1"/>
  <c r="BF1999" i="1" s="1"/>
  <c r="M1999" i="1" s="1"/>
  <c r="BG1999" i="1" s="1"/>
  <c r="N1999" i="1" s="1"/>
  <c r="AH331" i="1"/>
  <c r="AI331" i="1" s="1"/>
  <c r="AJ331" i="1" s="1"/>
  <c r="AO331" i="1"/>
  <c r="AP331" i="1" s="1"/>
  <c r="AQ331" i="1" s="1"/>
  <c r="AH275" i="1"/>
  <c r="AO275" i="1"/>
  <c r="AP275" i="1" s="1"/>
  <c r="AQ275" i="1" s="1"/>
  <c r="AO711" i="1"/>
  <c r="AP711" i="1" s="1"/>
  <c r="AQ711" i="1" s="1"/>
  <c r="AH233" i="1"/>
  <c r="AO233" i="1"/>
  <c r="AP233" i="1" s="1"/>
  <c r="AQ233" i="1" s="1"/>
  <c r="AH741" i="1"/>
  <c r="AI741" i="1" s="1"/>
  <c r="AJ741" i="1" s="1"/>
  <c r="AK741" i="1" s="1"/>
  <c r="AL741" i="1" s="1"/>
  <c r="AM741" i="1" s="1"/>
  <c r="AN741" i="1" s="1"/>
  <c r="AO741" i="1" s="1"/>
  <c r="AH269" i="1"/>
  <c r="AI269" i="1" s="1"/>
  <c r="AJ269" i="1" s="1"/>
  <c r="AO269" i="1"/>
  <c r="AP269" i="1" s="1"/>
  <c r="AQ269" i="1" s="1"/>
  <c r="BE646" i="1"/>
  <c r="BF646" i="1" s="1"/>
  <c r="M646" i="1" s="1"/>
  <c r="BG646" i="1" s="1"/>
  <c r="N646" i="1" s="1"/>
  <c r="BE969" i="1"/>
  <c r="BF969" i="1" s="1"/>
  <c r="M969" i="1" s="1"/>
  <c r="BG969" i="1" s="1"/>
  <c r="N969" i="1" s="1"/>
  <c r="BE891" i="1"/>
  <c r="BF891" i="1" s="1"/>
  <c r="BE1458" i="1"/>
  <c r="BF1458" i="1" s="1"/>
  <c r="BE906" i="1"/>
  <c r="BF906" i="1" s="1"/>
  <c r="M906" i="1" s="1"/>
  <c r="BG906" i="1" s="1"/>
  <c r="N906" i="1" s="1"/>
  <c r="BE1668" i="1"/>
  <c r="BF1668" i="1" s="1"/>
  <c r="BE1301" i="1"/>
  <c r="BF1301" i="1" s="1"/>
  <c r="M1301" i="1" s="1"/>
  <c r="BG1301" i="1" s="1"/>
  <c r="N1301" i="1" s="1"/>
  <c r="BE904" i="1"/>
  <c r="BF904" i="1" s="1"/>
  <c r="BC1053" i="1"/>
  <c r="BD1053" i="1" s="1"/>
  <c r="BE1053" i="1" s="1"/>
  <c r="BF1053" i="1" s="1"/>
  <c r="M1053" i="1" s="1"/>
  <c r="BG1053" i="1" s="1"/>
  <c r="N1053" i="1" s="1"/>
  <c r="BE1663" i="1"/>
  <c r="BF1663" i="1" s="1"/>
  <c r="BE1427" i="1"/>
  <c r="BF1427" i="1" s="1"/>
  <c r="M1427" i="1" s="1"/>
  <c r="BG1427" i="1" s="1"/>
  <c r="N1427" i="1" s="1"/>
  <c r="BE1680" i="1"/>
  <c r="BF1680" i="1" s="1"/>
  <c r="M1680" i="1" s="1"/>
  <c r="BG1680" i="1" s="1"/>
  <c r="N1680" i="1" s="1"/>
  <c r="BE674" i="1"/>
  <c r="BF674" i="1" s="1"/>
  <c r="M674" i="1" s="1"/>
  <c r="BG674" i="1" s="1"/>
  <c r="N674" i="1" s="1"/>
  <c r="BE1474" i="1"/>
  <c r="BF1474" i="1" s="1"/>
  <c r="M1474" i="1" s="1"/>
  <c r="BG1474" i="1" s="1"/>
  <c r="N1474" i="1" s="1"/>
  <c r="AR1929" i="1"/>
  <c r="AR1954" i="1"/>
  <c r="AX856" i="1"/>
  <c r="AY856" i="1" s="1"/>
  <c r="AZ856" i="1" s="1"/>
  <c r="BA856" i="1" s="1"/>
  <c r="BB856" i="1" s="1"/>
  <c r="BC856" i="1" s="1"/>
  <c r="BD856" i="1" s="1"/>
  <c r="BE856" i="1" s="1"/>
  <c r="BF856" i="1" s="1"/>
  <c r="M856" i="1" s="1"/>
  <c r="BG856" i="1" s="1"/>
  <c r="N856" i="1" s="1"/>
  <c r="AR2001" i="1"/>
  <c r="AR1945" i="1"/>
  <c r="BC1127" i="1"/>
  <c r="BD1127" i="1" s="1"/>
  <c r="BC1408" i="1"/>
  <c r="BD1408" i="1" s="1"/>
  <c r="BC1355" i="1"/>
  <c r="BD1355" i="1" s="1"/>
  <c r="BE1355" i="1" s="1"/>
  <c r="BF1355" i="1" s="1"/>
  <c r="BC1155" i="1"/>
  <c r="BD1155" i="1" s="1"/>
  <c r="BE1155" i="1" s="1"/>
  <c r="BF1155" i="1" s="1"/>
  <c r="AX820" i="1"/>
  <c r="AY820" i="1" s="1"/>
  <c r="AZ820" i="1" s="1"/>
  <c r="BA820" i="1" s="1"/>
  <c r="BB820" i="1" s="1"/>
  <c r="BC820" i="1" s="1"/>
  <c r="BD820" i="1" s="1"/>
  <c r="BE820" i="1" s="1"/>
  <c r="BF820" i="1" s="1"/>
  <c r="M820" i="1" s="1"/>
  <c r="BG820" i="1" s="1"/>
  <c r="N820" i="1" s="1"/>
  <c r="AR1824" i="1"/>
  <c r="AR1904" i="1"/>
  <c r="BC1669" i="1"/>
  <c r="BD1669" i="1" s="1"/>
  <c r="AR1875" i="1"/>
  <c r="AR1868" i="1"/>
  <c r="BC1407" i="1"/>
  <c r="BD1407" i="1" s="1"/>
  <c r="BE1407" i="1" s="1"/>
  <c r="BF1407" i="1" s="1"/>
  <c r="M1407" i="1" s="1"/>
  <c r="BG1407" i="1" s="1"/>
  <c r="N1407" i="1" s="1"/>
  <c r="AR1722" i="1"/>
  <c r="AR1901" i="1"/>
  <c r="AX1503" i="1"/>
  <c r="AY1503" i="1" s="1"/>
  <c r="AZ1503" i="1" s="1"/>
  <c r="BA1503" i="1" s="1"/>
  <c r="BB1503" i="1" s="1"/>
  <c r="BC1503" i="1" s="1"/>
  <c r="BD1503" i="1" s="1"/>
  <c r="BE1503" i="1" s="1"/>
  <c r="BF1503" i="1" s="1"/>
  <c r="AX1337" i="1"/>
  <c r="AY1337" i="1" s="1"/>
  <c r="AZ1337" i="1" s="1"/>
  <c r="BA1337" i="1" s="1"/>
  <c r="BB1337" i="1" s="1"/>
  <c r="BC1337" i="1" s="1"/>
  <c r="BD1337" i="1" s="1"/>
  <c r="BE1337" i="1" s="1"/>
  <c r="BF1337" i="1" s="1"/>
  <c r="M1337" i="1" s="1"/>
  <c r="BG1337" i="1" s="1"/>
  <c r="N1337" i="1" s="1"/>
  <c r="BC1173" i="1"/>
  <c r="BD1173" i="1" s="1"/>
  <c r="AR1917" i="1"/>
  <c r="BC1418" i="1"/>
  <c r="BD1418" i="1" s="1"/>
  <c r="BC1257" i="1"/>
  <c r="BD1257" i="1" s="1"/>
  <c r="BE1257" i="1" s="1"/>
  <c r="BF1257" i="1" s="1"/>
  <c r="BC802" i="1"/>
  <c r="BD802" i="1" s="1"/>
  <c r="BE802" i="1" s="1"/>
  <c r="BF802" i="1" s="1"/>
  <c r="M802" i="1" s="1"/>
  <c r="BG802" i="1" s="1"/>
  <c r="N802" i="1" s="1"/>
  <c r="AX1283" i="1"/>
  <c r="AY1283" i="1" s="1"/>
  <c r="AZ1283" i="1" s="1"/>
  <c r="BA1283" i="1" s="1"/>
  <c r="BB1283" i="1" s="1"/>
  <c r="BC1283" i="1" s="1"/>
  <c r="BD1283" i="1" s="1"/>
  <c r="BE1283" i="1" s="1"/>
  <c r="BF1283" i="1" s="1"/>
  <c r="M1283" i="1" s="1"/>
  <c r="BG1283" i="1" s="1"/>
  <c r="N1283" i="1" s="1"/>
  <c r="BE1443" i="1"/>
  <c r="BF1443" i="1" s="1"/>
  <c r="M1443" i="1" s="1"/>
  <c r="BG1443" i="1" s="1"/>
  <c r="N1443" i="1" s="1"/>
  <c r="BE858" i="1"/>
  <c r="BF858" i="1" s="1"/>
  <c r="BE1562" i="1"/>
  <c r="BF1562" i="1" s="1"/>
  <c r="M1562" i="1" s="1"/>
  <c r="BG1562" i="1" s="1"/>
  <c r="N1562" i="1" s="1"/>
  <c r="BE1120" i="1"/>
  <c r="BF1120" i="1" s="1"/>
  <c r="AR1873" i="1"/>
  <c r="AX1240" i="1"/>
  <c r="AY1240" i="1" s="1"/>
  <c r="AZ1240" i="1" s="1"/>
  <c r="BA1240" i="1" s="1"/>
  <c r="BB1240" i="1" s="1"/>
  <c r="BC1240" i="1" s="1"/>
  <c r="BD1240" i="1" s="1"/>
  <c r="BE1240" i="1" s="1"/>
  <c r="BF1240" i="1" s="1"/>
  <c r="M1240" i="1" s="1"/>
  <c r="BG1240" i="1" s="1"/>
  <c r="N1240" i="1" s="1"/>
  <c r="AX1334" i="1"/>
  <c r="AY1334" i="1" s="1"/>
  <c r="AZ1334" i="1" s="1"/>
  <c r="BA1334" i="1" s="1"/>
  <c r="BB1334" i="1" s="1"/>
  <c r="BC1334" i="1" s="1"/>
  <c r="BD1334" i="1" s="1"/>
  <c r="BE1334" i="1" s="1"/>
  <c r="BF1334" i="1" s="1"/>
  <c r="M1334" i="1" s="1"/>
  <c r="BG1334" i="1" s="1"/>
  <c r="N1334" i="1" s="1"/>
  <c r="BE1307" i="1"/>
  <c r="BF1307" i="1" s="1"/>
  <c r="M1307" i="1" s="1"/>
  <c r="BG1307" i="1" s="1"/>
  <c r="N1307" i="1" s="1"/>
  <c r="AR1866" i="1"/>
  <c r="BC1174" i="1"/>
  <c r="BD1174" i="1" s="1"/>
  <c r="BE1174" i="1" s="1"/>
  <c r="BF1174" i="1" s="1"/>
  <c r="M1174" i="1" s="1"/>
  <c r="BG1174" i="1" s="1"/>
  <c r="N1174" i="1" s="1"/>
  <c r="BC1295" i="1"/>
  <c r="BD1295" i="1" s="1"/>
  <c r="AR1894" i="1"/>
  <c r="BC1118" i="1"/>
  <c r="BD1118" i="1" s="1"/>
  <c r="BC1266" i="1"/>
  <c r="BD1266" i="1" s="1"/>
  <c r="BC1555" i="1"/>
  <c r="BD1555" i="1" s="1"/>
  <c r="AR1975" i="1"/>
  <c r="AR1922" i="1"/>
  <c r="AR1834" i="1"/>
  <c r="BC876" i="1"/>
  <c r="BD876" i="1" s="1"/>
  <c r="BE876" i="1" s="1"/>
  <c r="BF876" i="1" s="1"/>
  <c r="M876" i="1" s="1"/>
  <c r="BG876" i="1" s="1"/>
  <c r="N876" i="1" s="1"/>
  <c r="AR1979" i="1"/>
  <c r="AX1218" i="1"/>
  <c r="AY1218" i="1" s="1"/>
  <c r="AZ1218" i="1" s="1"/>
  <c r="BA1218" i="1" s="1"/>
  <c r="BB1218" i="1" s="1"/>
  <c r="BC1218" i="1" s="1"/>
  <c r="BD1218" i="1" s="1"/>
  <c r="BE1218" i="1" s="1"/>
  <c r="BF1218" i="1" s="1"/>
  <c r="M1218" i="1" s="1"/>
  <c r="BG1218" i="1" s="1"/>
  <c r="N1218" i="1" s="1"/>
  <c r="BC1429" i="1"/>
  <c r="BD1429" i="1" s="1"/>
  <c r="BC761" i="1"/>
  <c r="BD761" i="1" s="1"/>
  <c r="BE761" i="1" s="1"/>
  <c r="BF761" i="1" s="1"/>
  <c r="AR1987" i="1"/>
  <c r="AR1938" i="1"/>
  <c r="AR1971" i="1"/>
  <c r="AR1897" i="1"/>
  <c r="BC1643" i="1"/>
  <c r="BD1643" i="1" s="1"/>
  <c r="BE1643" i="1" s="1"/>
  <c r="BF1643" i="1" s="1"/>
  <c r="BC1268" i="1"/>
  <c r="BD1268" i="1" s="1"/>
  <c r="BC641" i="1"/>
  <c r="BD641" i="1" s="1"/>
  <c r="BE641" i="1" s="1"/>
  <c r="BF641" i="1" s="1"/>
  <c r="M641" i="1" s="1"/>
  <c r="BG641" i="1" s="1"/>
  <c r="N641" i="1" s="1"/>
  <c r="BC1560" i="1"/>
  <c r="BD1560" i="1" s="1"/>
  <c r="BE1560" i="1" s="1"/>
  <c r="BF1560" i="1" s="1"/>
  <c r="M1560" i="1" s="1"/>
  <c r="BG1560" i="1" s="1"/>
  <c r="N1560" i="1" s="1"/>
  <c r="BC1148" i="1"/>
  <c r="BD1148" i="1" s="1"/>
  <c r="AX903" i="1"/>
  <c r="AY903" i="1" s="1"/>
  <c r="AZ903" i="1" s="1"/>
  <c r="BA903" i="1" s="1"/>
  <c r="BB903" i="1" s="1"/>
  <c r="BC903" i="1" s="1"/>
  <c r="BD903" i="1" s="1"/>
  <c r="BE903" i="1" s="1"/>
  <c r="BF903" i="1" s="1"/>
  <c r="M903" i="1" s="1"/>
  <c r="BG903" i="1" s="1"/>
  <c r="N903" i="1" s="1"/>
  <c r="AR1820" i="1"/>
  <c r="AR1849" i="1"/>
  <c r="AR1783" i="1"/>
  <c r="BC1314" i="1"/>
  <c r="BD1314" i="1" s="1"/>
  <c r="BE1314" i="1" s="1"/>
  <c r="BF1314" i="1" s="1"/>
  <c r="M1314" i="1" s="1"/>
  <c r="BG1314" i="1" s="1"/>
  <c r="N1314" i="1" s="1"/>
  <c r="BC1305" i="1"/>
  <c r="BD1305" i="1" s="1"/>
  <c r="BE1305" i="1" s="1"/>
  <c r="BF1305" i="1" s="1"/>
  <c r="AR1965" i="1"/>
  <c r="AX1635" i="1"/>
  <c r="AY1635" i="1" s="1"/>
  <c r="AZ1635" i="1" s="1"/>
  <c r="BA1635" i="1" s="1"/>
  <c r="BB1635" i="1" s="1"/>
  <c r="BC1635" i="1" s="1"/>
  <c r="BD1635" i="1" s="1"/>
  <c r="BE1635" i="1" s="1"/>
  <c r="BF1635" i="1" s="1"/>
  <c r="M1635" i="1" s="1"/>
  <c r="BG1635" i="1" s="1"/>
  <c r="N1635" i="1" s="1"/>
  <c r="BC888" i="1"/>
  <c r="BD888" i="1" s="1"/>
  <c r="BE888" i="1" s="1"/>
  <c r="BF888" i="1" s="1"/>
  <c r="M888" i="1" s="1"/>
  <c r="BG888" i="1" s="1"/>
  <c r="N888" i="1" s="1"/>
  <c r="BC1398" i="1"/>
  <c r="BD1398" i="1" s="1"/>
  <c r="BC987" i="1"/>
  <c r="BD987" i="1" s="1"/>
  <c r="AR1855" i="1"/>
  <c r="AR1924" i="1"/>
  <c r="AR1913" i="1"/>
  <c r="BC1685" i="1"/>
  <c r="BD1685" i="1" s="1"/>
  <c r="BE1685" i="1" s="1"/>
  <c r="BF1685" i="1" s="1"/>
  <c r="M1685" i="1" s="1"/>
  <c r="BG1685" i="1" s="1"/>
  <c r="N1685" i="1" s="1"/>
  <c r="AR1959" i="1"/>
  <c r="BC1319" i="1"/>
  <c r="BD1319" i="1" s="1"/>
  <c r="BE1319" i="1" s="1"/>
  <c r="BF1319" i="1" s="1"/>
  <c r="M1319" i="1" s="1"/>
  <c r="BG1319" i="1" s="1"/>
  <c r="N1319" i="1" s="1"/>
  <c r="BC1313" i="1"/>
  <c r="BD1313" i="1" s="1"/>
  <c r="BC1113" i="1"/>
  <c r="BD1113" i="1" s="1"/>
  <c r="BE1113" i="1" s="1"/>
  <c r="BF1113" i="1" s="1"/>
  <c r="BC823" i="1"/>
  <c r="BD823" i="1" s="1"/>
  <c r="BE823" i="1" s="1"/>
  <c r="BF823" i="1" s="1"/>
  <c r="AR1916" i="1"/>
  <c r="BC1160" i="1"/>
  <c r="BD1160" i="1" s="1"/>
  <c r="BE1160" i="1" s="1"/>
  <c r="BF1160" i="1" s="1"/>
  <c r="AX1583" i="1"/>
  <c r="AY1583" i="1" s="1"/>
  <c r="AZ1583" i="1" s="1"/>
  <c r="BA1583" i="1" s="1"/>
  <c r="BB1583" i="1" s="1"/>
  <c r="BC1583" i="1" s="1"/>
  <c r="BD1583" i="1" s="1"/>
  <c r="BE1583" i="1" s="1"/>
  <c r="BF1583" i="1" s="1"/>
  <c r="M1583" i="1" s="1"/>
  <c r="BG1583" i="1" s="1"/>
  <c r="N1583" i="1" s="1"/>
  <c r="BC930" i="1"/>
  <c r="BD930" i="1" s="1"/>
  <c r="AX1519" i="1"/>
  <c r="AY1519" i="1" s="1"/>
  <c r="AZ1519" i="1" s="1"/>
  <c r="BA1519" i="1" s="1"/>
  <c r="BB1519" i="1" s="1"/>
  <c r="BC1519" i="1" s="1"/>
  <c r="BD1519" i="1" s="1"/>
  <c r="BE1519" i="1" s="1"/>
  <c r="BF1519" i="1" s="1"/>
  <c r="M1519" i="1" s="1"/>
  <c r="BG1519" i="1" s="1"/>
  <c r="N1519" i="1" s="1"/>
  <c r="AR1973" i="1"/>
  <c r="AR1910" i="1"/>
  <c r="AX1213" i="1"/>
  <c r="AY1213" i="1" s="1"/>
  <c r="AZ1213" i="1" s="1"/>
  <c r="BA1213" i="1" s="1"/>
  <c r="BB1213" i="1" s="1"/>
  <c r="BC1213" i="1" s="1"/>
  <c r="BD1213" i="1" s="1"/>
  <c r="BE1213" i="1" s="1"/>
  <c r="BF1213" i="1" s="1"/>
  <c r="M1213" i="1" s="1"/>
  <c r="BG1213" i="1" s="1"/>
  <c r="N1213" i="1" s="1"/>
  <c r="AX833" i="1"/>
  <c r="AY833" i="1" s="1"/>
  <c r="AZ833" i="1" s="1"/>
  <c r="BA833" i="1" s="1"/>
  <c r="BB833" i="1" s="1"/>
  <c r="BC833" i="1" s="1"/>
  <c r="BD833" i="1" s="1"/>
  <c r="BE833" i="1" s="1"/>
  <c r="BF833" i="1" s="1"/>
  <c r="BC1438" i="1"/>
  <c r="BD1438" i="1" s="1"/>
  <c r="BE1438" i="1" s="1"/>
  <c r="BF1438" i="1" s="1"/>
  <c r="M1438" i="1" s="1"/>
  <c r="BG1438" i="1" s="1"/>
  <c r="N1438" i="1" s="1"/>
  <c r="AR1976" i="1"/>
  <c r="BC1577" i="1"/>
  <c r="BD1577" i="1" s="1"/>
  <c r="AR1986" i="1"/>
  <c r="BC1322" i="1"/>
  <c r="BD1322" i="1" s="1"/>
  <c r="BE1322" i="1" s="1"/>
  <c r="BF1322" i="1" s="1"/>
  <c r="M1322" i="1" s="1"/>
  <c r="BG1322" i="1" s="1"/>
  <c r="N1322" i="1" s="1"/>
  <c r="AR1882" i="1"/>
  <c r="AR1881" i="1"/>
  <c r="BC1274" i="1"/>
  <c r="BD1274" i="1" s="1"/>
  <c r="BE1274" i="1" s="1"/>
  <c r="BF1274" i="1" s="1"/>
  <c r="M1274" i="1" s="1"/>
  <c r="BG1274" i="1" s="1"/>
  <c r="N1274" i="1" s="1"/>
  <c r="AX1431" i="1"/>
  <c r="AY1431" i="1" s="1"/>
  <c r="AZ1431" i="1" s="1"/>
  <c r="BA1431" i="1" s="1"/>
  <c r="BB1431" i="1" s="1"/>
  <c r="BC1431" i="1" s="1"/>
  <c r="BD1431" i="1" s="1"/>
  <c r="BE1431" i="1" s="1"/>
  <c r="BF1431" i="1" s="1"/>
  <c r="M1431" i="1" s="1"/>
  <c r="BG1431" i="1" s="1"/>
  <c r="N1431" i="1" s="1"/>
  <c r="AR1935" i="1"/>
  <c r="AR1993" i="1"/>
  <c r="AR1880" i="1"/>
  <c r="BC1366" i="1"/>
  <c r="BD1366" i="1" s="1"/>
  <c r="BC1058" i="1"/>
  <c r="BD1058" i="1" s="1"/>
  <c r="BE1058" i="1" s="1"/>
  <c r="BF1058" i="1" s="1"/>
  <c r="BC1399" i="1"/>
  <c r="BD1399" i="1" s="1"/>
  <c r="BE1399" i="1" s="1"/>
  <c r="BF1399" i="1" s="1"/>
  <c r="M1399" i="1" s="1"/>
  <c r="BG1399" i="1" s="1"/>
  <c r="N1399" i="1" s="1"/>
  <c r="AR1997" i="1"/>
  <c r="BC1475" i="1"/>
  <c r="BD1475" i="1" s="1"/>
  <c r="BC922" i="1"/>
  <c r="BD922" i="1" s="1"/>
  <c r="BC1192" i="1"/>
  <c r="BD1192" i="1" s="1"/>
  <c r="AR1962" i="1"/>
  <c r="BC1545" i="1"/>
  <c r="BD1545" i="1" s="1"/>
  <c r="BC1158" i="1"/>
  <c r="BD1158" i="1" s="1"/>
  <c r="BC1677" i="1"/>
  <c r="BD1677" i="1" s="1"/>
  <c r="BE1677" i="1" s="1"/>
  <c r="BF1677" i="1" s="1"/>
  <c r="AR1863" i="1"/>
  <c r="AR1950" i="1"/>
  <c r="AR1885" i="1"/>
  <c r="BC1361" i="1"/>
  <c r="BD1361" i="1" s="1"/>
  <c r="BC1535" i="1"/>
  <c r="BD1535" i="1" s="1"/>
  <c r="BE1535" i="1" s="1"/>
  <c r="BF1535" i="1" s="1"/>
  <c r="M1535" i="1" s="1"/>
  <c r="BG1535" i="1" s="1"/>
  <c r="N1535" i="1" s="1"/>
  <c r="AR1969" i="1"/>
  <c r="BC981" i="1"/>
  <c r="BD981" i="1" s="1"/>
  <c r="BC770" i="1"/>
  <c r="BD770" i="1" s="1"/>
  <c r="BC1526" i="1"/>
  <c r="BD1526" i="1" s="1"/>
  <c r="BE1526" i="1" s="1"/>
  <c r="BF1526" i="1" s="1"/>
  <c r="M1526" i="1" s="1"/>
  <c r="BG1526" i="1" s="1"/>
  <c r="N1526" i="1" s="1"/>
  <c r="BC1291" i="1"/>
  <c r="BD1291" i="1" s="1"/>
  <c r="BE1291" i="1" s="1"/>
  <c r="BF1291" i="1" s="1"/>
  <c r="M1291" i="1" s="1"/>
  <c r="BG1291" i="1" s="1"/>
  <c r="N1291" i="1" s="1"/>
  <c r="AR1927" i="1"/>
  <c r="AR1887" i="1"/>
  <c r="AX642" i="1"/>
  <c r="AY642" i="1" s="1"/>
  <c r="AZ642" i="1" s="1"/>
  <c r="BA642" i="1" s="1"/>
  <c r="BB642" i="1" s="1"/>
  <c r="BC642" i="1" s="1"/>
  <c r="BD642" i="1" s="1"/>
  <c r="BE642" i="1" s="1"/>
  <c r="BF642" i="1" s="1"/>
  <c r="M642" i="1" s="1"/>
  <c r="BG642" i="1" s="1"/>
  <c r="N642" i="1" s="1"/>
  <c r="AH47" i="1"/>
  <c r="AI47" i="1" s="1"/>
  <c r="AJ47" i="1" s="1"/>
  <c r="AK47" i="1" s="1"/>
  <c r="AL47" i="1" s="1"/>
  <c r="AM47" i="1" s="1"/>
  <c r="AN47" i="1" s="1"/>
  <c r="AO47" i="1" s="1"/>
  <c r="AB299" i="1"/>
  <c r="AC299" i="1" s="1"/>
  <c r="AD299" i="1" s="1"/>
  <c r="AE299" i="1" s="1"/>
  <c r="AF299" i="1" s="1"/>
  <c r="AG299" i="1" s="1"/>
  <c r="AB136" i="1"/>
  <c r="AC136" i="1" s="1"/>
  <c r="AD136" i="1" s="1"/>
  <c r="AE136" i="1" s="1"/>
  <c r="AF136" i="1" s="1"/>
  <c r="AG136" i="1" s="1"/>
  <c r="AH136" i="1" s="1"/>
  <c r="AI136" i="1" s="1"/>
  <c r="AJ136" i="1" s="1"/>
  <c r="AE41" i="1"/>
  <c r="AF41" i="1" s="1"/>
  <c r="AG41" i="1" s="1"/>
  <c r="AH41" i="1" s="1"/>
  <c r="AI41" i="1" s="1"/>
  <c r="AJ41" i="1" s="1"/>
  <c r="AK41" i="1" s="1"/>
  <c r="AB190" i="1"/>
  <c r="AC190" i="1" s="1"/>
  <c r="AD190" i="1" s="1"/>
  <c r="AE190" i="1" s="1"/>
  <c r="AF190" i="1" s="1"/>
  <c r="AG190" i="1" s="1"/>
  <c r="AH190" i="1" s="1"/>
  <c r="AI190" i="1" s="1"/>
  <c r="AJ190" i="1" s="1"/>
  <c r="AB266" i="1"/>
  <c r="AC266" i="1" s="1"/>
  <c r="AD266" i="1" s="1"/>
  <c r="AE266" i="1" s="1"/>
  <c r="AF266" i="1" s="1"/>
  <c r="AG266" i="1" s="1"/>
  <c r="AB65" i="1"/>
  <c r="AC65" i="1" s="1"/>
  <c r="AD65" i="1" s="1"/>
  <c r="AE65" i="1" s="1"/>
  <c r="AF65" i="1" s="1"/>
  <c r="AG65" i="1" s="1"/>
  <c r="AH65" i="1" s="1"/>
  <c r="AI65" i="1" s="1"/>
  <c r="AJ65" i="1" s="1"/>
  <c r="V1801" i="1"/>
  <c r="W1801" i="1" s="1"/>
  <c r="W1857" i="1"/>
  <c r="W1816" i="1"/>
  <c r="V1991" i="1"/>
  <c r="W1991" i="1" s="1"/>
  <c r="V1755" i="1"/>
  <c r="W1755" i="1" s="1"/>
  <c r="W1772" i="1"/>
  <c r="W1750" i="1"/>
  <c r="V1968" i="1"/>
  <c r="W1968" i="1" s="1"/>
  <c r="V1758" i="1"/>
  <c r="W1758" i="1" s="1"/>
  <c r="W1939" i="1"/>
  <c r="W1993" i="1"/>
  <c r="W1873" i="1"/>
  <c r="W1998" i="1"/>
  <c r="V1803" i="1"/>
  <c r="W1803" i="1" s="1"/>
  <c r="V1831" i="1"/>
  <c r="W1831" i="1" s="1"/>
  <c r="V1908" i="1"/>
  <c r="W1908" i="1" s="1"/>
  <c r="W1917" i="1"/>
  <c r="W1944" i="1"/>
  <c r="W1846" i="1"/>
  <c r="W1958" i="1"/>
  <c r="V1912" i="1"/>
  <c r="W1912" i="1" s="1"/>
  <c r="W1753" i="1"/>
  <c r="W1972" i="1"/>
  <c r="W1988" i="1"/>
  <c r="W1860" i="1"/>
  <c r="W1900" i="1"/>
  <c r="W1747" i="1"/>
  <c r="W1775" i="1"/>
  <c r="W1858" i="1"/>
  <c r="V1906" i="1"/>
  <c r="W1906" i="1" s="1"/>
  <c r="V1869" i="1"/>
  <c r="W1869" i="1" s="1"/>
  <c r="W1925" i="1"/>
  <c r="W1793" i="1"/>
  <c r="W1745" i="1"/>
  <c r="W1990" i="1"/>
  <c r="W1746" i="1"/>
  <c r="W1809" i="1"/>
  <c r="W1843" i="1"/>
  <c r="W1826" i="1"/>
  <c r="V1914" i="1"/>
  <c r="W1914" i="1" s="1"/>
  <c r="W1763" i="1"/>
  <c r="W1733" i="1"/>
  <c r="W1723" i="1"/>
  <c r="V1796" i="1"/>
  <c r="W1796" i="1" s="1"/>
  <c r="V1910" i="1"/>
  <c r="W1910" i="1" s="1"/>
  <c r="V1863" i="1"/>
  <c r="W1863" i="1" s="1"/>
  <c r="V1886" i="1"/>
  <c r="W1886" i="1" s="1"/>
  <c r="V1773" i="1"/>
  <c r="W1773" i="1" s="1"/>
  <c r="V1903" i="1"/>
  <c r="W1903" i="1" s="1"/>
  <c r="V1765" i="1"/>
  <c r="W1765" i="1" s="1"/>
  <c r="W1865" i="1"/>
  <c r="W1864" i="1"/>
  <c r="W1817" i="1"/>
  <c r="W1959" i="1"/>
  <c r="W1748" i="1"/>
  <c r="W1904" i="1"/>
  <c r="V1818" i="1"/>
  <c r="W1818" i="1" s="1"/>
  <c r="V1797" i="1"/>
  <c r="W1797" i="1" s="1"/>
  <c r="V1974" i="1"/>
  <c r="W1974" i="1" s="1"/>
  <c r="V1854" i="1"/>
  <c r="W1854" i="1" s="1"/>
  <c r="W1898" i="1"/>
  <c r="W1837" i="1"/>
  <c r="V1932" i="1"/>
  <c r="W1932" i="1" s="1"/>
  <c r="V1902" i="1"/>
  <c r="W1902" i="1" s="1"/>
  <c r="W1791" i="1"/>
  <c r="W1879" i="1"/>
  <c r="W1905" i="1"/>
  <c r="W1923" i="1"/>
  <c r="V1810" i="1"/>
  <c r="W1810" i="1" s="1"/>
  <c r="V1714" i="1"/>
  <c r="W1714" i="1" s="1"/>
  <c r="V1874" i="1"/>
  <c r="W1874" i="1" s="1"/>
  <c r="W1966" i="1"/>
  <c r="W1894" i="1"/>
  <c r="W1883" i="1"/>
  <c r="W1891" i="1"/>
  <c r="W1921" i="1"/>
  <c r="V1881" i="1"/>
  <c r="W1881" i="1" s="1"/>
  <c r="V1771" i="1"/>
  <c r="W1771" i="1" s="1"/>
  <c r="V1736" i="1"/>
  <c r="W1736" i="1" s="1"/>
  <c r="V1952" i="1"/>
  <c r="W1952" i="1" s="1"/>
  <c r="V1784" i="1"/>
  <c r="W1784" i="1" s="1"/>
  <c r="V1892" i="1"/>
  <c r="W1892" i="1" s="1"/>
  <c r="V1909" i="1"/>
  <c r="W1909" i="1" s="1"/>
  <c r="V1752" i="1"/>
  <c r="W1752" i="1" s="1"/>
  <c r="V1841" i="1"/>
  <c r="W1841" i="1" s="1"/>
  <c r="V1721" i="1"/>
  <c r="W1721" i="1" s="1"/>
  <c r="AB348" i="1"/>
  <c r="AC348" i="1" s="1"/>
  <c r="AD348" i="1" s="1"/>
  <c r="W347" i="1"/>
  <c r="X347" i="1" s="1"/>
  <c r="Y347" i="1" s="1"/>
  <c r="Z347" i="1" s="1"/>
  <c r="AA347" i="1" s="1"/>
  <c r="BE1471" i="1"/>
  <c r="BF1471" i="1" s="1"/>
  <c r="M1471" i="1" s="1"/>
  <c r="BG1471" i="1" s="1"/>
  <c r="N1471" i="1" s="1"/>
  <c r="AH1926" i="1"/>
  <c r="AI1926" i="1" s="1"/>
  <c r="AB573" i="1"/>
  <c r="AC573" i="1" s="1"/>
  <c r="AD573" i="1" s="1"/>
  <c r="BE1528" i="1"/>
  <c r="BF1528" i="1" s="1"/>
  <c r="M1528" i="1" s="1"/>
  <c r="BG1528" i="1" s="1"/>
  <c r="N1528" i="1" s="1"/>
  <c r="AB228" i="1"/>
  <c r="AC228" i="1" s="1"/>
  <c r="AD228" i="1" s="1"/>
  <c r="AE228" i="1" s="1"/>
  <c r="AF228" i="1" s="1"/>
  <c r="AG228" i="1" s="1"/>
  <c r="W769" i="1"/>
  <c r="X769" i="1" s="1"/>
  <c r="Y769" i="1" s="1"/>
  <c r="Z769" i="1" s="1"/>
  <c r="AA769" i="1" s="1"/>
  <c r="AE1584" i="1"/>
  <c r="AF1584" i="1" s="1"/>
  <c r="AG1584" i="1" s="1"/>
  <c r="AE383" i="1"/>
  <c r="AF383" i="1" s="1"/>
  <c r="AG383" i="1" s="1"/>
  <c r="AB923" i="1"/>
  <c r="AC923" i="1" s="1"/>
  <c r="AD923" i="1" s="1"/>
  <c r="AX1530" i="1"/>
  <c r="AX1147" i="1"/>
  <c r="AB1053" i="1"/>
  <c r="AC1053" i="1" s="1"/>
  <c r="AD1053" i="1" s="1"/>
  <c r="AE1346" i="1"/>
  <c r="AF1346" i="1" s="1"/>
  <c r="AG1346" i="1" s="1"/>
  <c r="W262" i="1"/>
  <c r="X262" i="1" s="1"/>
  <c r="Y262" i="1" s="1"/>
  <c r="Z262" i="1" s="1"/>
  <c r="AA262" i="1" s="1"/>
  <c r="AK1533" i="1"/>
  <c r="AE472" i="1"/>
  <c r="AF472" i="1" s="1"/>
  <c r="AG472" i="1" s="1"/>
  <c r="AH1871" i="1"/>
  <c r="AI1871" i="1" s="1"/>
  <c r="AH1938" i="1"/>
  <c r="AI1938" i="1" s="1"/>
  <c r="AB1523" i="1"/>
  <c r="AC1523" i="1" s="1"/>
  <c r="AD1523" i="1" s="1"/>
  <c r="AE1760" i="1"/>
  <c r="AF1760" i="1" s="1"/>
  <c r="AG1760" i="1" s="1"/>
  <c r="AB667" i="1"/>
  <c r="AC667" i="1" s="1"/>
  <c r="AD667" i="1" s="1"/>
  <c r="AE358" i="1"/>
  <c r="AF358" i="1" s="1"/>
  <c r="AG358" i="1" s="1"/>
  <c r="W1173" i="1"/>
  <c r="X1173" i="1" s="1"/>
  <c r="Y1173" i="1" s="1"/>
  <c r="Z1173" i="1" s="1"/>
  <c r="AA1173" i="1" s="1"/>
  <c r="AB1171" i="1"/>
  <c r="AC1171" i="1" s="1"/>
  <c r="AD1171" i="1" s="1"/>
  <c r="W1015" i="1"/>
  <c r="X1015" i="1" s="1"/>
  <c r="Y1015" i="1" s="1"/>
  <c r="Z1015" i="1" s="1"/>
  <c r="AA1015" i="1" s="1"/>
  <c r="AE665" i="1"/>
  <c r="AF665" i="1" s="1"/>
  <c r="AG665" i="1" s="1"/>
  <c r="AB581" i="1"/>
  <c r="AC581" i="1" s="1"/>
  <c r="AD581" i="1" s="1"/>
  <c r="AB1461" i="1"/>
  <c r="AC1461" i="1" s="1"/>
  <c r="AD1461" i="1" s="1"/>
  <c r="AH1799" i="1"/>
  <c r="AI1799" i="1" s="1"/>
  <c r="AJ1799" i="1" s="1"/>
  <c r="AB1320" i="1"/>
  <c r="AC1320" i="1" s="1"/>
  <c r="AD1320" i="1" s="1"/>
  <c r="AH622" i="1"/>
  <c r="AY1338" i="1"/>
  <c r="AZ1338" i="1" s="1"/>
  <c r="BA1338" i="1" s="1"/>
  <c r="BB1338" i="1" s="1"/>
  <c r="AH1842" i="1"/>
  <c r="AI1842" i="1" s="1"/>
  <c r="AJ1842" i="1" s="1"/>
  <c r="AB203" i="1"/>
  <c r="AC203" i="1" s="1"/>
  <c r="AD203" i="1" s="1"/>
  <c r="AB958" i="1"/>
  <c r="AC958" i="1" s="1"/>
  <c r="AD958" i="1" s="1"/>
  <c r="AB1526" i="1"/>
  <c r="AC1526" i="1" s="1"/>
  <c r="AD1526" i="1" s="1"/>
  <c r="AE1661" i="1"/>
  <c r="AF1661" i="1" s="1"/>
  <c r="AG1661" i="1" s="1"/>
  <c r="W704" i="1"/>
  <c r="X704" i="1" s="1"/>
  <c r="Y704" i="1" s="1"/>
  <c r="Z704" i="1" s="1"/>
  <c r="AA704" i="1" s="1"/>
  <c r="AH1914" i="1"/>
  <c r="AI1914" i="1" s="1"/>
  <c r="AJ1914" i="1" s="1"/>
  <c r="AH1836" i="1"/>
  <c r="AI1836" i="1" s="1"/>
  <c r="AJ1836" i="1" s="1"/>
  <c r="AH500" i="1"/>
  <c r="AH1966" i="1"/>
  <c r="AI1966" i="1" s="1"/>
  <c r="AJ1966" i="1" s="1"/>
  <c r="AK1966" i="1" s="1"/>
  <c r="AH968" i="1"/>
  <c r="AE303" i="1"/>
  <c r="AF303" i="1" s="1"/>
  <c r="AG303" i="1" s="1"/>
  <c r="AB801" i="1"/>
  <c r="AC801" i="1" s="1"/>
  <c r="AD801" i="1" s="1"/>
  <c r="AB454" i="1"/>
  <c r="AC454" i="1" s="1"/>
  <c r="AD454" i="1" s="1"/>
  <c r="BE1492" i="1"/>
  <c r="BF1492" i="1" s="1"/>
  <c r="M1492" i="1" s="1"/>
  <c r="BG1492" i="1" s="1"/>
  <c r="N1492" i="1" s="1"/>
  <c r="AX811" i="1"/>
  <c r="W1152" i="1"/>
  <c r="X1152" i="1" s="1"/>
  <c r="Y1152" i="1" s="1"/>
  <c r="Z1152" i="1" s="1"/>
  <c r="AA1152" i="1" s="1"/>
  <c r="AB92" i="1"/>
  <c r="AC92" i="1" s="1"/>
  <c r="AD92" i="1" s="1"/>
  <c r="AE809" i="1"/>
  <c r="AF809" i="1" s="1"/>
  <c r="AG809" i="1" s="1"/>
  <c r="AB878" i="1"/>
  <c r="AC878" i="1" s="1"/>
  <c r="AD878" i="1" s="1"/>
  <c r="AH1870" i="1"/>
  <c r="AI1870" i="1" s="1"/>
  <c r="AJ1870" i="1" s="1"/>
  <c r="AH1731" i="1"/>
  <c r="AI1731" i="1" s="1"/>
  <c r="AJ1731" i="1" s="1"/>
  <c r="AY1661" i="1"/>
  <c r="AZ1661" i="1" s="1"/>
  <c r="BA1661" i="1" s="1"/>
  <c r="BB1661" i="1" s="1"/>
  <c r="AB892" i="1"/>
  <c r="AC892" i="1" s="1"/>
  <c r="AD892" i="1" s="1"/>
  <c r="AB1595" i="1"/>
  <c r="AC1595" i="1" s="1"/>
  <c r="AD1595" i="1" s="1"/>
  <c r="AH1890" i="1"/>
  <c r="AI1890" i="1" s="1"/>
  <c r="AJ1890" i="1" s="1"/>
  <c r="AK1890" i="1" s="1"/>
  <c r="AL1890" i="1" s="1"/>
  <c r="AM1890" i="1" s="1"/>
  <c r="AN1890" i="1" s="1"/>
  <c r="AO1890" i="1" s="1"/>
  <c r="AP1890" i="1" s="1"/>
  <c r="AQ1890" i="1" s="1"/>
  <c r="AB914" i="1"/>
  <c r="AC914" i="1" s="1"/>
  <c r="AD914" i="1" s="1"/>
  <c r="AB1608" i="1"/>
  <c r="AC1608" i="1" s="1"/>
  <c r="AD1608" i="1" s="1"/>
  <c r="AB108" i="1"/>
  <c r="AC108" i="1" s="1"/>
  <c r="AD108" i="1" s="1"/>
  <c r="AB1051" i="1"/>
  <c r="AC1051" i="1" s="1"/>
  <c r="AD1051" i="1" s="1"/>
  <c r="AB1276" i="1"/>
  <c r="AC1276" i="1" s="1"/>
  <c r="AD1276" i="1" s="1"/>
  <c r="AB1072" i="1"/>
  <c r="AC1072" i="1" s="1"/>
  <c r="AD1072" i="1" s="1"/>
  <c r="AB474" i="1"/>
  <c r="AC474" i="1" s="1"/>
  <c r="AD474" i="1" s="1"/>
  <c r="AE1272" i="1"/>
  <c r="AF1272" i="1" s="1"/>
  <c r="AG1272" i="1" s="1"/>
  <c r="AX1423" i="1"/>
  <c r="AB479" i="1"/>
  <c r="AC479" i="1" s="1"/>
  <c r="AD479" i="1" s="1"/>
  <c r="W800" i="1"/>
  <c r="X800" i="1" s="1"/>
  <c r="Y800" i="1" s="1"/>
  <c r="Z800" i="1" s="1"/>
  <c r="AA800" i="1" s="1"/>
  <c r="AB708" i="1"/>
  <c r="AC708" i="1" s="1"/>
  <c r="AD708" i="1" s="1"/>
  <c r="AH1999" i="1"/>
  <c r="AI1999" i="1" s="1"/>
  <c r="AB104" i="1"/>
  <c r="AC104" i="1" s="1"/>
  <c r="AD104" i="1" s="1"/>
  <c r="AE770" i="1"/>
  <c r="AF770" i="1" s="1"/>
  <c r="AG770" i="1" s="1"/>
  <c r="AB1599" i="1"/>
  <c r="AC1599" i="1" s="1"/>
  <c r="AD1599" i="1" s="1"/>
  <c r="AB877" i="1"/>
  <c r="AC877" i="1" s="1"/>
  <c r="AD877" i="1" s="1"/>
  <c r="AB978" i="1"/>
  <c r="AC978" i="1" s="1"/>
  <c r="AD978" i="1" s="1"/>
  <c r="AB324" i="1"/>
  <c r="AC324" i="1" s="1"/>
  <c r="AD324" i="1" s="1"/>
  <c r="AY1549" i="1"/>
  <c r="AZ1549" i="1" s="1"/>
  <c r="BA1549" i="1" s="1"/>
  <c r="BB1549" i="1" s="1"/>
  <c r="AE1553" i="1"/>
  <c r="AF1553" i="1" s="1"/>
  <c r="AG1553" i="1" s="1"/>
  <c r="W621" i="1"/>
  <c r="X621" i="1" s="1"/>
  <c r="Y621" i="1" s="1"/>
  <c r="Z621" i="1" s="1"/>
  <c r="AA621" i="1" s="1"/>
  <c r="AE904" i="1"/>
  <c r="AF904" i="1" s="1"/>
  <c r="AG904" i="1" s="1"/>
  <c r="AB121" i="1"/>
  <c r="AC121" i="1" s="1"/>
  <c r="AD121" i="1" s="1"/>
  <c r="AX998" i="1"/>
  <c r="AB373" i="1"/>
  <c r="AC373" i="1" s="1"/>
  <c r="AD373" i="1" s="1"/>
  <c r="AH376" i="1"/>
  <c r="AB440" i="1"/>
  <c r="AC440" i="1" s="1"/>
  <c r="AD440" i="1" s="1"/>
  <c r="AB783" i="1"/>
  <c r="AC783" i="1" s="1"/>
  <c r="AD783" i="1" s="1"/>
  <c r="AD1736" i="1"/>
  <c r="AX1056" i="1"/>
  <c r="AH1708" i="1"/>
  <c r="AI1708" i="1" s="1"/>
  <c r="AJ1708" i="1" s="1"/>
  <c r="AX1087" i="1"/>
  <c r="AB835" i="1"/>
  <c r="AC835" i="1" s="1"/>
  <c r="AD835" i="1" s="1"/>
  <c r="AB1231" i="1"/>
  <c r="AC1231" i="1" s="1"/>
  <c r="AD1231" i="1" s="1"/>
  <c r="AB515" i="1"/>
  <c r="AC515" i="1" s="1"/>
  <c r="AD515" i="1" s="1"/>
  <c r="AE74" i="1"/>
  <c r="AF74" i="1" s="1"/>
  <c r="AG74" i="1" s="1"/>
  <c r="AB128" i="1"/>
  <c r="AC128" i="1" s="1"/>
  <c r="AD128" i="1" s="1"/>
  <c r="AE128" i="1" s="1"/>
  <c r="AF128" i="1" s="1"/>
  <c r="AG128" i="1" s="1"/>
  <c r="AH128" i="1" s="1"/>
  <c r="AI128" i="1" s="1"/>
  <c r="AJ128" i="1" s="1"/>
  <c r="AK128" i="1" s="1"/>
  <c r="W623" i="1"/>
  <c r="X623" i="1" s="1"/>
  <c r="Y623" i="1" s="1"/>
  <c r="Z623" i="1" s="1"/>
  <c r="AA623" i="1" s="1"/>
  <c r="AB274" i="1"/>
  <c r="AC274" i="1" s="1"/>
  <c r="AD274" i="1" s="1"/>
  <c r="AB252" i="1"/>
  <c r="AC252" i="1" s="1"/>
  <c r="AD252" i="1" s="1"/>
  <c r="AB1486" i="1"/>
  <c r="AC1486" i="1" s="1"/>
  <c r="AD1486" i="1" s="1"/>
  <c r="AE1216" i="1"/>
  <c r="AF1216" i="1" s="1"/>
  <c r="AG1216" i="1" s="1"/>
  <c r="AY1705" i="1"/>
  <c r="AZ1705" i="1" s="1"/>
  <c r="BA1705" i="1" s="1"/>
  <c r="BB1705" i="1" s="1"/>
  <c r="AB1453" i="1"/>
  <c r="AC1453" i="1" s="1"/>
  <c r="AD1453" i="1" s="1"/>
  <c r="W371" i="1"/>
  <c r="X371" i="1" s="1"/>
  <c r="Y371" i="1" s="1"/>
  <c r="Z371" i="1" s="1"/>
  <c r="AA371" i="1" s="1"/>
  <c r="AB1478" i="1"/>
  <c r="AC1478" i="1" s="1"/>
  <c r="AD1478" i="1" s="1"/>
  <c r="AH1967" i="1"/>
  <c r="AI1967" i="1" s="1"/>
  <c r="AJ1967" i="1" s="1"/>
  <c r="AK1967" i="1" s="1"/>
  <c r="AL1967" i="1" s="1"/>
  <c r="AM1967" i="1" s="1"/>
  <c r="AN1967" i="1" s="1"/>
  <c r="AO1967" i="1" s="1"/>
  <c r="AP1967" i="1" s="1"/>
  <c r="AQ1967" i="1" s="1"/>
  <c r="AE988" i="1"/>
  <c r="AF988" i="1" s="1"/>
  <c r="AG988" i="1" s="1"/>
  <c r="AB278" i="1"/>
  <c r="AC278" i="1" s="1"/>
  <c r="AD278" i="1" s="1"/>
  <c r="AD1765" i="1"/>
  <c r="W932" i="1"/>
  <c r="X932" i="1" s="1"/>
  <c r="Y932" i="1" s="1"/>
  <c r="Z932" i="1" s="1"/>
  <c r="AA932" i="1" s="1"/>
  <c r="W154" i="1"/>
  <c r="X154" i="1" s="1"/>
  <c r="Y154" i="1" s="1"/>
  <c r="Z154" i="1" s="1"/>
  <c r="AA154" i="1" s="1"/>
  <c r="AH1998" i="1"/>
  <c r="AI1998" i="1" s="1"/>
  <c r="AJ1998" i="1" s="1"/>
  <c r="AB929" i="1"/>
  <c r="AC929" i="1" s="1"/>
  <c r="AD929" i="1" s="1"/>
  <c r="AB506" i="1"/>
  <c r="AC506" i="1" s="1"/>
  <c r="AD506" i="1" s="1"/>
  <c r="AB1249" i="1"/>
  <c r="AC1249" i="1" s="1"/>
  <c r="AD1249" i="1" s="1"/>
  <c r="AB845" i="1"/>
  <c r="AC845" i="1" s="1"/>
  <c r="AD845" i="1" s="1"/>
  <c r="AB1007" i="1"/>
  <c r="AC1007" i="1" s="1"/>
  <c r="AD1007" i="1" s="1"/>
  <c r="AH1414" i="1"/>
  <c r="W413" i="1"/>
  <c r="X413" i="1" s="1"/>
  <c r="Y413" i="1" s="1"/>
  <c r="Z413" i="1" s="1"/>
  <c r="AA413" i="1" s="1"/>
  <c r="AB413" i="1" s="1"/>
  <c r="AC413" i="1" s="1"/>
  <c r="AD413" i="1" s="1"/>
  <c r="AH701" i="1"/>
  <c r="AY1653" i="1"/>
  <c r="AZ1653" i="1" s="1"/>
  <c r="BA1653" i="1" s="1"/>
  <c r="BB1653" i="1" s="1"/>
  <c r="AB1355" i="1"/>
  <c r="AC1355" i="1" s="1"/>
  <c r="AD1355" i="1" s="1"/>
  <c r="AB1307" i="1"/>
  <c r="AC1307" i="1" s="1"/>
  <c r="AD1307" i="1" s="1"/>
  <c r="W298" i="1"/>
  <c r="X298" i="1" s="1"/>
  <c r="Y298" i="1" s="1"/>
  <c r="Z298" i="1" s="1"/>
  <c r="AA298" i="1" s="1"/>
  <c r="AB1004" i="1"/>
  <c r="AC1004" i="1" s="1"/>
  <c r="AD1004" i="1" s="1"/>
  <c r="AH1872" i="1"/>
  <c r="AI1872" i="1" s="1"/>
  <c r="AB1649" i="1"/>
  <c r="AC1649" i="1" s="1"/>
  <c r="AD1649" i="1" s="1"/>
  <c r="AB1266" i="1"/>
  <c r="AC1266" i="1" s="1"/>
  <c r="AD1266" i="1" s="1"/>
  <c r="AB281" i="1"/>
  <c r="AC281" i="1" s="1"/>
  <c r="AD281" i="1" s="1"/>
  <c r="BE1522" i="1"/>
  <c r="BF1522" i="1" s="1"/>
  <c r="M1522" i="1" s="1"/>
  <c r="BG1522" i="1" s="1"/>
  <c r="N1522" i="1" s="1"/>
  <c r="AB530" i="1"/>
  <c r="AC530" i="1" s="1"/>
  <c r="AD530" i="1" s="1"/>
  <c r="W1685" i="1"/>
  <c r="X1685" i="1" s="1"/>
  <c r="Y1685" i="1" s="1"/>
  <c r="Z1685" i="1" s="1"/>
  <c r="AA1685" i="1" s="1"/>
  <c r="AB1380" i="1"/>
  <c r="AC1380" i="1" s="1"/>
  <c r="AD1380" i="1" s="1"/>
  <c r="AK854" i="1"/>
  <c r="AH1955" i="1"/>
  <c r="AI1955" i="1" s="1"/>
  <c r="AJ1955" i="1" s="1"/>
  <c r="AK1955" i="1" s="1"/>
  <c r="AB1482" i="1"/>
  <c r="AC1482" i="1" s="1"/>
  <c r="AD1482" i="1" s="1"/>
  <c r="AX1125" i="1"/>
  <c r="AB1302" i="1"/>
  <c r="AC1302" i="1" s="1"/>
  <c r="AD1302" i="1" s="1"/>
  <c r="AB1100" i="1"/>
  <c r="AC1100" i="1" s="1"/>
  <c r="AD1100" i="1" s="1"/>
  <c r="AX1444" i="1"/>
  <c r="AE633" i="1"/>
  <c r="AF633" i="1" s="1"/>
  <c r="AG633" i="1" s="1"/>
  <c r="AH1949" i="1"/>
  <c r="AI1949" i="1" s="1"/>
  <c r="AB1452" i="1"/>
  <c r="AC1452" i="1" s="1"/>
  <c r="AD1452" i="1" s="1"/>
  <c r="AB1200" i="1"/>
  <c r="AC1200" i="1" s="1"/>
  <c r="AD1200" i="1" s="1"/>
  <c r="AB1441" i="1"/>
  <c r="AC1441" i="1" s="1"/>
  <c r="AD1441" i="1" s="1"/>
  <c r="AE78" i="1"/>
  <c r="AF78" i="1" s="1"/>
  <c r="AG78" i="1" s="1"/>
  <c r="AE761" i="1"/>
  <c r="AF761" i="1" s="1"/>
  <c r="AG761" i="1" s="1"/>
  <c r="AH1928" i="1"/>
  <c r="AI1928" i="1" s="1"/>
  <c r="AB705" i="1"/>
  <c r="AC705" i="1" s="1"/>
  <c r="AD705" i="1" s="1"/>
  <c r="AL1749" i="1"/>
  <c r="AM1749" i="1" s="1"/>
  <c r="AN1749" i="1" s="1"/>
  <c r="AO1749" i="1" s="1"/>
  <c r="AP1749" i="1" s="1"/>
  <c r="AQ1749" i="1" s="1"/>
  <c r="AH1923" i="1"/>
  <c r="AI1923" i="1" s="1"/>
  <c r="AJ1923" i="1" s="1"/>
  <c r="AK1923" i="1" s="1"/>
  <c r="W933" i="1"/>
  <c r="X933" i="1" s="1"/>
  <c r="Y933" i="1" s="1"/>
  <c r="Z933" i="1" s="1"/>
  <c r="AA933" i="1" s="1"/>
  <c r="AB1597" i="1"/>
  <c r="AC1597" i="1" s="1"/>
  <c r="AD1597" i="1" s="1"/>
  <c r="AB355" i="1"/>
  <c r="AC355" i="1" s="1"/>
  <c r="AD355" i="1" s="1"/>
  <c r="BE808" i="1"/>
  <c r="BF808" i="1" s="1"/>
  <c r="M808" i="1" s="1"/>
  <c r="BG808" i="1" s="1"/>
  <c r="N808" i="1" s="1"/>
  <c r="W1634" i="1"/>
  <c r="X1634" i="1" s="1"/>
  <c r="Y1634" i="1" s="1"/>
  <c r="Z1634" i="1" s="1"/>
  <c r="AA1634" i="1" s="1"/>
  <c r="BC295" i="1"/>
  <c r="BD295" i="1" s="1"/>
  <c r="AB1132" i="1"/>
  <c r="AC1132" i="1" s="1"/>
  <c r="AD1132" i="1" s="1"/>
  <c r="AB1190" i="1"/>
  <c r="AC1190" i="1" s="1"/>
  <c r="AD1190" i="1" s="1"/>
  <c r="BE1564" i="1"/>
  <c r="BF1564" i="1" s="1"/>
  <c r="AH1449" i="1"/>
  <c r="AB639" i="1"/>
  <c r="AC639" i="1" s="1"/>
  <c r="AD639" i="1" s="1"/>
  <c r="W1243" i="1"/>
  <c r="X1243" i="1" s="1"/>
  <c r="Y1243" i="1" s="1"/>
  <c r="Z1243" i="1" s="1"/>
  <c r="AA1243" i="1" s="1"/>
  <c r="AD1753" i="1"/>
  <c r="AB1656" i="1"/>
  <c r="AC1656" i="1" s="1"/>
  <c r="AD1656" i="1" s="1"/>
  <c r="AB821" i="1"/>
  <c r="AC821" i="1" s="1"/>
  <c r="AD821" i="1" s="1"/>
  <c r="AB1304" i="1"/>
  <c r="AC1304" i="1" s="1"/>
  <c r="AD1304" i="1" s="1"/>
  <c r="AB569" i="1"/>
  <c r="AC569" i="1" s="1"/>
  <c r="AD569" i="1" s="1"/>
  <c r="AB79" i="1"/>
  <c r="AC79" i="1" s="1"/>
  <c r="AD79" i="1" s="1"/>
  <c r="AB674" i="1"/>
  <c r="AC674" i="1" s="1"/>
  <c r="AD674" i="1" s="1"/>
  <c r="AB336" i="1"/>
  <c r="AC336" i="1" s="1"/>
  <c r="AD336" i="1" s="1"/>
  <c r="AH1876" i="1"/>
  <c r="AI1876" i="1" s="1"/>
  <c r="AJ1876" i="1" s="1"/>
  <c r="AK1876" i="1" s="1"/>
  <c r="AB1500" i="1"/>
  <c r="AC1500" i="1" s="1"/>
  <c r="AD1500" i="1" s="1"/>
  <c r="AH1866" i="1"/>
  <c r="AI1866" i="1" s="1"/>
  <c r="W445" i="1"/>
  <c r="X445" i="1" s="1"/>
  <c r="Y445" i="1" s="1"/>
  <c r="Z445" i="1" s="1"/>
  <c r="AA445" i="1" s="1"/>
  <c r="AB710" i="1"/>
  <c r="AC710" i="1" s="1"/>
  <c r="AD710" i="1" s="1"/>
  <c r="AB1350" i="1"/>
  <c r="AC1350" i="1" s="1"/>
  <c r="AD1350" i="1" s="1"/>
  <c r="AB1631" i="1"/>
  <c r="AC1631" i="1" s="1"/>
  <c r="AD1631" i="1" s="1"/>
  <c r="W551" i="1"/>
  <c r="X551" i="1" s="1"/>
  <c r="Y551" i="1" s="1"/>
  <c r="Z551" i="1" s="1"/>
  <c r="AA551" i="1" s="1"/>
  <c r="AB1013" i="1"/>
  <c r="AC1013" i="1" s="1"/>
  <c r="AD1013" i="1" s="1"/>
  <c r="AB1129" i="1"/>
  <c r="AC1129" i="1" s="1"/>
  <c r="AD1129" i="1" s="1"/>
  <c r="AB974" i="1"/>
  <c r="AC974" i="1" s="1"/>
  <c r="AD974" i="1" s="1"/>
  <c r="AB517" i="1"/>
  <c r="AC517" i="1" s="1"/>
  <c r="AD517" i="1" s="1"/>
  <c r="AH1286" i="1"/>
  <c r="BE249" i="1"/>
  <c r="BF249" i="1" s="1"/>
  <c r="M249" i="1" s="1"/>
  <c r="BG249" i="1" s="1"/>
  <c r="N249" i="1" s="1"/>
  <c r="AE1622" i="1"/>
  <c r="AF1622" i="1" s="1"/>
  <c r="AG1622" i="1" s="1"/>
  <c r="W2" i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X1287" i="1"/>
  <c r="AB1393" i="1"/>
  <c r="AC1393" i="1" s="1"/>
  <c r="AD1393" i="1" s="1"/>
  <c r="W284" i="1"/>
  <c r="X284" i="1" s="1"/>
  <c r="Y284" i="1" s="1"/>
  <c r="Z284" i="1" s="1"/>
  <c r="AA284" i="1" s="1"/>
  <c r="AB589" i="1"/>
  <c r="AC589" i="1" s="1"/>
  <c r="AD589" i="1" s="1"/>
  <c r="AH1944" i="1"/>
  <c r="AI1944" i="1" s="1"/>
  <c r="W234" i="1"/>
  <c r="X234" i="1" s="1"/>
  <c r="Y234" i="1" s="1"/>
  <c r="Z234" i="1" s="1"/>
  <c r="AA234" i="1" s="1"/>
  <c r="AH1962" i="1"/>
  <c r="AI1962" i="1" s="1"/>
  <c r="W1691" i="1"/>
  <c r="X1691" i="1" s="1"/>
  <c r="Y1691" i="1" s="1"/>
  <c r="Z1691" i="1" s="1"/>
  <c r="AA1691" i="1" s="1"/>
  <c r="AE1195" i="1"/>
  <c r="AF1195" i="1" s="1"/>
  <c r="AG1195" i="1" s="1"/>
  <c r="W329" i="1"/>
  <c r="X329" i="1" s="1"/>
  <c r="Y329" i="1" s="1"/>
  <c r="Z329" i="1" s="1"/>
  <c r="AA329" i="1" s="1"/>
  <c r="AB804" i="1"/>
  <c r="AC804" i="1" s="1"/>
  <c r="AD804" i="1" s="1"/>
  <c r="AH1987" i="1"/>
  <c r="AI1987" i="1" s="1"/>
  <c r="AB1257" i="1"/>
  <c r="AC1257" i="1" s="1"/>
  <c r="AD1257" i="1" s="1"/>
  <c r="AX1296" i="1"/>
  <c r="AB758" i="1"/>
  <c r="AC758" i="1" s="1"/>
  <c r="AD758" i="1" s="1"/>
  <c r="W757" i="1"/>
  <c r="X757" i="1" s="1"/>
  <c r="Y757" i="1" s="1"/>
  <c r="Z757" i="1" s="1"/>
  <c r="AA757" i="1" s="1"/>
  <c r="AB481" i="1"/>
  <c r="AC481" i="1" s="1"/>
  <c r="AD481" i="1" s="1"/>
  <c r="AE1573" i="1"/>
  <c r="AF1573" i="1" s="1"/>
  <c r="AG1573" i="1" s="1"/>
  <c r="AB1192" i="1"/>
  <c r="AC1192" i="1" s="1"/>
  <c r="AD1192" i="1" s="1"/>
  <c r="AE1411" i="1"/>
  <c r="AF1411" i="1" s="1"/>
  <c r="AG1411" i="1" s="1"/>
  <c r="AB696" i="1"/>
  <c r="AC696" i="1" s="1"/>
  <c r="AD696" i="1" s="1"/>
  <c r="AB585" i="1"/>
  <c r="AC585" i="1" s="1"/>
  <c r="AD585" i="1" s="1"/>
  <c r="AB1679" i="1"/>
  <c r="AC1679" i="1" s="1"/>
  <c r="AD1679" i="1" s="1"/>
  <c r="AB899" i="1"/>
  <c r="AC899" i="1" s="1"/>
  <c r="AD899" i="1" s="1"/>
  <c r="AB1336" i="1"/>
  <c r="AC1336" i="1" s="1"/>
  <c r="AD1336" i="1" s="1"/>
  <c r="AB787" i="1"/>
  <c r="AC787" i="1" s="1"/>
  <c r="AD787" i="1" s="1"/>
  <c r="AX1375" i="1"/>
  <c r="AD1746" i="1"/>
  <c r="AB1143" i="1"/>
  <c r="AC1143" i="1" s="1"/>
  <c r="AD1143" i="1" s="1"/>
  <c r="AB1511" i="1"/>
  <c r="AC1511" i="1" s="1"/>
  <c r="AD1511" i="1" s="1"/>
  <c r="AE720" i="1"/>
  <c r="AF720" i="1" s="1"/>
  <c r="AG720" i="1" s="1"/>
  <c r="AB889" i="1"/>
  <c r="AC889" i="1" s="1"/>
  <c r="AD889" i="1" s="1"/>
  <c r="AB955" i="1"/>
  <c r="AC955" i="1" s="1"/>
  <c r="AD955" i="1" s="1"/>
  <c r="W207" i="1"/>
  <c r="X207" i="1" s="1"/>
  <c r="Y207" i="1" s="1"/>
  <c r="Z207" i="1" s="1"/>
  <c r="AA207" i="1" s="1"/>
  <c r="W1369" i="1"/>
  <c r="X1369" i="1" s="1"/>
  <c r="Y1369" i="1" s="1"/>
  <c r="Z1369" i="1" s="1"/>
  <c r="AA1369" i="1" s="1"/>
  <c r="W1565" i="1"/>
  <c r="X1565" i="1" s="1"/>
  <c r="Y1565" i="1" s="1"/>
  <c r="Z1565" i="1" s="1"/>
  <c r="AA1565" i="1" s="1"/>
  <c r="AD1843" i="1"/>
  <c r="BE1453" i="1"/>
  <c r="BF1453" i="1" s="1"/>
  <c r="M1453" i="1" s="1"/>
  <c r="BG1453" i="1" s="1"/>
  <c r="N1453" i="1" s="1"/>
  <c r="AB502" i="1"/>
  <c r="AC502" i="1" s="1"/>
  <c r="AD502" i="1" s="1"/>
  <c r="AX910" i="1"/>
  <c r="AB1572" i="1"/>
  <c r="AC1572" i="1" s="1"/>
  <c r="AD1572" i="1" s="1"/>
  <c r="AH1937" i="1"/>
  <c r="AI1937" i="1" s="1"/>
  <c r="AY799" i="1"/>
  <c r="AZ799" i="1" s="1"/>
  <c r="BA799" i="1" s="1"/>
  <c r="BB799" i="1" s="1"/>
  <c r="AX1606" i="1"/>
  <c r="AB692" i="1"/>
  <c r="AC692" i="1" s="1"/>
  <c r="AD692" i="1" s="1"/>
  <c r="AB1319" i="1"/>
  <c r="AC1319" i="1" s="1"/>
  <c r="AD1319" i="1" s="1"/>
  <c r="AD1747" i="1"/>
  <c r="AH1973" i="1"/>
  <c r="AI1973" i="1" s="1"/>
  <c r="W306" i="1"/>
  <c r="X306" i="1" s="1"/>
  <c r="Y306" i="1" s="1"/>
  <c r="Z306" i="1" s="1"/>
  <c r="AA306" i="1" s="1"/>
  <c r="BE1099" i="1"/>
  <c r="BF1099" i="1" s="1"/>
  <c r="M1099" i="1" s="1"/>
  <c r="BG1099" i="1" s="1"/>
  <c r="N1099" i="1" s="1"/>
  <c r="AH1942" i="1"/>
  <c r="AI1942" i="1" s="1"/>
  <c r="AB1624" i="1"/>
  <c r="AC1624" i="1" s="1"/>
  <c r="AD1624" i="1" s="1"/>
  <c r="W1473" i="1"/>
  <c r="X1473" i="1" s="1"/>
  <c r="Y1473" i="1" s="1"/>
  <c r="Z1473" i="1" s="1"/>
  <c r="AA1473" i="1" s="1"/>
  <c r="AB1054" i="1"/>
  <c r="AC1054" i="1" s="1"/>
  <c r="AD1054" i="1" s="1"/>
  <c r="AH466" i="1"/>
  <c r="W435" i="1"/>
  <c r="X435" i="1" s="1"/>
  <c r="Y435" i="1" s="1"/>
  <c r="Z435" i="1" s="1"/>
  <c r="AA435" i="1" s="1"/>
  <c r="AB491" i="1"/>
  <c r="AC491" i="1" s="1"/>
  <c r="AD491" i="1" s="1"/>
  <c r="BE855" i="1"/>
  <c r="BF855" i="1" s="1"/>
  <c r="M855" i="1" s="1"/>
  <c r="BG855" i="1" s="1"/>
  <c r="N855" i="1" s="1"/>
  <c r="AH1992" i="1"/>
  <c r="AI1992" i="1" s="1"/>
  <c r="AB393" i="1"/>
  <c r="AC393" i="1" s="1"/>
  <c r="AD393" i="1" s="1"/>
  <c r="AB367" i="1"/>
  <c r="AC367" i="1" s="1"/>
  <c r="AD367" i="1" s="1"/>
  <c r="W1316" i="1"/>
  <c r="X1316" i="1" s="1"/>
  <c r="Y1316" i="1" s="1"/>
  <c r="Z1316" i="1" s="1"/>
  <c r="AA1316" i="1" s="1"/>
  <c r="W45" i="1"/>
  <c r="X45" i="1" s="1"/>
  <c r="Y45" i="1" s="1"/>
  <c r="Z45" i="1" s="1"/>
  <c r="AA45" i="1" s="1"/>
  <c r="AB1517" i="1"/>
  <c r="AC1517" i="1" s="1"/>
  <c r="AD1517" i="1" s="1"/>
  <c r="W1240" i="1"/>
  <c r="X1240" i="1" s="1"/>
  <c r="Y1240" i="1" s="1"/>
  <c r="Z1240" i="1" s="1"/>
  <c r="AA1240" i="1" s="1"/>
  <c r="AB1366" i="1"/>
  <c r="AC1366" i="1" s="1"/>
  <c r="AD1366" i="1" s="1"/>
  <c r="W1158" i="1"/>
  <c r="X1158" i="1" s="1"/>
  <c r="Y1158" i="1" s="1"/>
  <c r="Z1158" i="1" s="1"/>
  <c r="AA1158" i="1" s="1"/>
  <c r="AB779" i="1"/>
  <c r="AC779" i="1" s="1"/>
  <c r="AD779" i="1" s="1"/>
  <c r="AH1981" i="1"/>
  <c r="AI1981" i="1" s="1"/>
  <c r="AB1586" i="1"/>
  <c r="AC1586" i="1" s="1"/>
  <c r="AD1586" i="1" s="1"/>
  <c r="AH1898" i="1"/>
  <c r="AI1898" i="1" s="1"/>
  <c r="AB1534" i="1"/>
  <c r="AC1534" i="1" s="1"/>
  <c r="AD1534" i="1" s="1"/>
  <c r="AH1963" i="1"/>
  <c r="AI1963" i="1" s="1"/>
  <c r="AH1982" i="1"/>
  <c r="AI1982" i="1" s="1"/>
  <c r="AB522" i="1"/>
  <c r="AC522" i="1" s="1"/>
  <c r="AD522" i="1" s="1"/>
  <c r="AB1194" i="1"/>
  <c r="AC1194" i="1" s="1"/>
  <c r="AD1194" i="1" s="1"/>
  <c r="AE161" i="1"/>
  <c r="AF161" i="1" s="1"/>
  <c r="AG161" i="1" s="1"/>
  <c r="AH938" i="1"/>
  <c r="AH1969" i="1"/>
  <c r="AI1969" i="1" s="1"/>
  <c r="AB600" i="1"/>
  <c r="AC600" i="1" s="1"/>
  <c r="AD600" i="1" s="1"/>
  <c r="AH1984" i="1"/>
  <c r="AI1984" i="1" s="1"/>
  <c r="BE1585" i="1"/>
  <c r="BF1585" i="1" s="1"/>
  <c r="M1585" i="1" s="1"/>
  <c r="BG1585" i="1" s="1"/>
  <c r="N1585" i="1" s="1"/>
  <c r="AB1604" i="1"/>
  <c r="AC1604" i="1" s="1"/>
  <c r="AD1604" i="1" s="1"/>
  <c r="AE1189" i="1"/>
  <c r="AF1189" i="1" s="1"/>
  <c r="AG1189" i="1" s="1"/>
  <c r="AE19" i="1"/>
  <c r="AF19" i="1" s="1"/>
  <c r="AG19" i="1" s="1"/>
  <c r="AB1660" i="1"/>
  <c r="AC1660" i="1" s="1"/>
  <c r="AD1660" i="1" s="1"/>
  <c r="AB1391" i="1"/>
  <c r="AC1391" i="1" s="1"/>
  <c r="AD1391" i="1" s="1"/>
  <c r="AB410" i="1"/>
  <c r="AC410" i="1" s="1"/>
  <c r="AD410" i="1" s="1"/>
  <c r="AH1972" i="1"/>
  <c r="AI1972" i="1" s="1"/>
  <c r="AB1367" i="1"/>
  <c r="AC1367" i="1" s="1"/>
  <c r="AD1367" i="1" s="1"/>
  <c r="AB486" i="1"/>
  <c r="AC486" i="1" s="1"/>
  <c r="AD486" i="1" s="1"/>
  <c r="W552" i="1"/>
  <c r="X552" i="1" s="1"/>
  <c r="Y552" i="1" s="1"/>
  <c r="Z552" i="1" s="1"/>
  <c r="AA552" i="1" s="1"/>
  <c r="AH1977" i="1"/>
  <c r="AI1977" i="1" s="1"/>
  <c r="BE1275" i="1"/>
  <c r="BF1275" i="1" s="1"/>
  <c r="M1275" i="1" s="1"/>
  <c r="BG1275" i="1" s="1"/>
  <c r="N1275" i="1" s="1"/>
  <c r="AB1291" i="1"/>
  <c r="AC1291" i="1" s="1"/>
  <c r="AD1291" i="1" s="1"/>
  <c r="AH1862" i="1"/>
  <c r="AI1862" i="1" s="1"/>
  <c r="AJ1862" i="1" s="1"/>
  <c r="AB137" i="1"/>
  <c r="AC137" i="1" s="1"/>
  <c r="AD137" i="1" s="1"/>
  <c r="AH1924" i="1"/>
  <c r="AI1924" i="1" s="1"/>
  <c r="AB534" i="1"/>
  <c r="AC534" i="1" s="1"/>
  <c r="AD534" i="1" s="1"/>
  <c r="W996" i="1"/>
  <c r="X996" i="1" s="1"/>
  <c r="Y996" i="1" s="1"/>
  <c r="Z996" i="1" s="1"/>
  <c r="AA996" i="1" s="1"/>
  <c r="AH1965" i="1"/>
  <c r="AI1965" i="1" s="1"/>
  <c r="AB200" i="1"/>
  <c r="AC200" i="1" s="1"/>
  <c r="AD200" i="1" s="1"/>
  <c r="AB59" i="1"/>
  <c r="AC59" i="1" s="1"/>
  <c r="AD59" i="1" s="1"/>
  <c r="W1271" i="1"/>
  <c r="X1271" i="1" s="1"/>
  <c r="Y1271" i="1" s="1"/>
  <c r="Z1271" i="1" s="1"/>
  <c r="AA1271" i="1" s="1"/>
  <c r="AK1835" i="1"/>
  <c r="AB427" i="1"/>
  <c r="AC427" i="1" s="1"/>
  <c r="AD427" i="1" s="1"/>
  <c r="AB1335" i="1"/>
  <c r="AC1335" i="1" s="1"/>
  <c r="AD1335" i="1" s="1"/>
  <c r="AH1954" i="1"/>
  <c r="AI1954" i="1" s="1"/>
  <c r="AH1935" i="1"/>
  <c r="AI1935" i="1" s="1"/>
  <c r="AH1894" i="1"/>
  <c r="AI1894" i="1" s="1"/>
  <c r="AL1770" i="1"/>
  <c r="AM1770" i="1" s="1"/>
  <c r="AN1770" i="1" s="1"/>
  <c r="AO1770" i="1" s="1"/>
  <c r="AP1770" i="1" s="1"/>
  <c r="AQ1770" i="1" s="1"/>
  <c r="AH1163" i="1"/>
  <c r="AB102" i="1"/>
  <c r="AC102" i="1" s="1"/>
  <c r="AD102" i="1" s="1"/>
  <c r="AE102" i="1" s="1"/>
  <c r="AF102" i="1" s="1"/>
  <c r="AG102" i="1" s="1"/>
  <c r="AH102" i="1" s="1"/>
  <c r="AI102" i="1" s="1"/>
  <c r="AJ102" i="1" s="1"/>
  <c r="AK102" i="1" s="1"/>
  <c r="AB1700" i="1"/>
  <c r="AC1700" i="1" s="1"/>
  <c r="AD1700" i="1" s="1"/>
  <c r="W94" i="1"/>
  <c r="X94" i="1" s="1"/>
  <c r="Y94" i="1" s="1"/>
  <c r="Z94" i="1" s="1"/>
  <c r="AA94" i="1" s="1"/>
  <c r="AB1463" i="1"/>
  <c r="AC1463" i="1" s="1"/>
  <c r="AD1463" i="1" s="1"/>
  <c r="AE1845" i="1"/>
  <c r="AF1845" i="1" s="1"/>
  <c r="AG1845" i="1" s="1"/>
  <c r="AB1097" i="1"/>
  <c r="AC1097" i="1" s="1"/>
  <c r="AD1097" i="1" s="1"/>
  <c r="AB1424" i="1"/>
  <c r="AC1424" i="1" s="1"/>
  <c r="AD1424" i="1" s="1"/>
  <c r="BC85" i="1"/>
  <c r="BD85" i="1" s="1"/>
  <c r="AE1183" i="1"/>
  <c r="AF1183" i="1" s="1"/>
  <c r="AG1183" i="1" s="1"/>
  <c r="AE677" i="1"/>
  <c r="AF677" i="1" s="1"/>
  <c r="AG677" i="1" s="1"/>
  <c r="AH1930" i="1"/>
  <c r="AI1930" i="1" s="1"/>
  <c r="AB1388" i="1"/>
  <c r="AC1388" i="1" s="1"/>
  <c r="AD1388" i="1" s="1"/>
  <c r="AE389" i="1"/>
  <c r="AF389" i="1" s="1"/>
  <c r="AG389" i="1" s="1"/>
  <c r="AB735" i="1"/>
  <c r="AC735" i="1" s="1"/>
  <c r="AD735" i="1" s="1"/>
  <c r="AB1501" i="1"/>
  <c r="AC1501" i="1" s="1"/>
  <c r="AD1501" i="1" s="1"/>
  <c r="AB607" i="1"/>
  <c r="AC607" i="1" s="1"/>
  <c r="AD607" i="1" s="1"/>
  <c r="AH746" i="1"/>
  <c r="W1006" i="1"/>
  <c r="X1006" i="1" s="1"/>
  <c r="Y1006" i="1" s="1"/>
  <c r="Z1006" i="1" s="1"/>
  <c r="AA1006" i="1" s="1"/>
  <c r="W378" i="1"/>
  <c r="X378" i="1" s="1"/>
  <c r="Y378" i="1" s="1"/>
  <c r="Z378" i="1" s="1"/>
  <c r="AA378" i="1" s="1"/>
  <c r="AH478" i="1"/>
  <c r="AB43" i="1"/>
  <c r="AC43" i="1" s="1"/>
  <c r="AD43" i="1" s="1"/>
  <c r="AY1215" i="1"/>
  <c r="AZ1215" i="1" s="1"/>
  <c r="BA1215" i="1" s="1"/>
  <c r="BB1215" i="1" s="1"/>
  <c r="W796" i="1"/>
  <c r="X796" i="1" s="1"/>
  <c r="Y796" i="1" s="1"/>
  <c r="Z796" i="1" s="1"/>
  <c r="AA796" i="1" s="1"/>
  <c r="W487" i="1"/>
  <c r="X487" i="1" s="1"/>
  <c r="Y487" i="1" s="1"/>
  <c r="Z487" i="1" s="1"/>
  <c r="AA487" i="1" s="1"/>
  <c r="AB1105" i="1"/>
  <c r="AC1105" i="1" s="1"/>
  <c r="AD1105" i="1" s="1"/>
  <c r="AE546" i="1"/>
  <c r="AF546" i="1" s="1"/>
  <c r="AG546" i="1" s="1"/>
  <c r="AB575" i="1"/>
  <c r="AC575" i="1" s="1"/>
  <c r="AD575" i="1" s="1"/>
  <c r="BE278" i="1"/>
  <c r="BF278" i="1" s="1"/>
  <c r="M278" i="1" s="1"/>
  <c r="BG278" i="1" s="1"/>
  <c r="N278" i="1" s="1"/>
  <c r="W1407" i="1"/>
  <c r="X1407" i="1" s="1"/>
  <c r="Y1407" i="1" s="1"/>
  <c r="Z1407" i="1" s="1"/>
  <c r="AA1407" i="1" s="1"/>
  <c r="AB42" i="1"/>
  <c r="AC42" i="1" s="1"/>
  <c r="AD42" i="1" s="1"/>
  <c r="AE1197" i="1"/>
  <c r="AF1197" i="1" s="1"/>
  <c r="AG1197" i="1" s="1"/>
  <c r="AB964" i="1"/>
  <c r="AC964" i="1" s="1"/>
  <c r="AD964" i="1" s="1"/>
  <c r="AE1341" i="1"/>
  <c r="AF1341" i="1" s="1"/>
  <c r="AG1341" i="1" s="1"/>
  <c r="BE1654" i="1"/>
  <c r="BF1654" i="1" s="1"/>
  <c r="M1654" i="1" s="1"/>
  <c r="BG1654" i="1" s="1"/>
  <c r="N1654" i="1" s="1"/>
  <c r="AY1333" i="1"/>
  <c r="AZ1333" i="1" s="1"/>
  <c r="BA1333" i="1" s="1"/>
  <c r="BB1333" i="1" s="1"/>
  <c r="AB254" i="1"/>
  <c r="AC254" i="1" s="1"/>
  <c r="AD254" i="1" s="1"/>
  <c r="AB447" i="1"/>
  <c r="AC447" i="1" s="1"/>
  <c r="AD447" i="1" s="1"/>
  <c r="AB52" i="1"/>
  <c r="AC52" i="1" s="1"/>
  <c r="AD52" i="1" s="1"/>
  <c r="AE1435" i="1"/>
  <c r="AF1435" i="1" s="1"/>
  <c r="AG1435" i="1" s="1"/>
  <c r="AH1719" i="1"/>
  <c r="AI1719" i="1" s="1"/>
  <c r="AJ1719" i="1" s="1"/>
  <c r="AB950" i="1"/>
  <c r="AC950" i="1" s="1"/>
  <c r="AD950" i="1" s="1"/>
  <c r="AB550" i="1"/>
  <c r="AC550" i="1" s="1"/>
  <c r="AD550" i="1" s="1"/>
  <c r="BE1481" i="1"/>
  <c r="BF1481" i="1" s="1"/>
  <c r="M1481" i="1" s="1"/>
  <c r="BG1481" i="1" s="1"/>
  <c r="N1481" i="1" s="1"/>
  <c r="AH1270" i="1"/>
  <c r="AB837" i="1"/>
  <c r="AC837" i="1" s="1"/>
  <c r="AD837" i="1" s="1"/>
  <c r="BE882" i="1"/>
  <c r="BF882" i="1" s="1"/>
  <c r="AB444" i="1"/>
  <c r="AC444" i="1" s="1"/>
  <c r="AD444" i="1" s="1"/>
  <c r="AH1900" i="1"/>
  <c r="AI1900" i="1" s="1"/>
  <c r="BC1695" i="1"/>
  <c r="BD1695" i="1" s="1"/>
  <c r="AX1134" i="1"/>
  <c r="AB101" i="1"/>
  <c r="AC101" i="1" s="1"/>
  <c r="AD101" i="1" s="1"/>
  <c r="BE960" i="1"/>
  <c r="BF960" i="1" s="1"/>
  <c r="M960" i="1" s="1"/>
  <c r="BG960" i="1" s="1"/>
  <c r="N960" i="1" s="1"/>
  <c r="AB646" i="1"/>
  <c r="AC646" i="1" s="1"/>
  <c r="AD646" i="1" s="1"/>
  <c r="AB1645" i="1"/>
  <c r="AC1645" i="1" s="1"/>
  <c r="AD1645" i="1" s="1"/>
  <c r="AB509" i="1"/>
  <c r="AC509" i="1" s="1"/>
  <c r="AD509" i="1" s="1"/>
  <c r="AB872" i="1"/>
  <c r="AC872" i="1" s="1"/>
  <c r="AD872" i="1" s="1"/>
  <c r="AB1144" i="1"/>
  <c r="AC1144" i="1" s="1"/>
  <c r="AD1144" i="1" s="1"/>
  <c r="AH1960" i="1"/>
  <c r="AI1960" i="1" s="1"/>
  <c r="W956" i="1"/>
  <c r="X956" i="1" s="1"/>
  <c r="Y956" i="1" s="1"/>
  <c r="Z956" i="1" s="1"/>
  <c r="AA956" i="1" s="1"/>
  <c r="AH1865" i="1"/>
  <c r="AI1865" i="1" s="1"/>
  <c r="AJ1865" i="1" s="1"/>
  <c r="AH1957" i="1"/>
  <c r="AI1957" i="1" s="1"/>
  <c r="AJ1957" i="1" s="1"/>
  <c r="AH1295" i="1"/>
  <c r="AE653" i="1"/>
  <c r="AF653" i="1" s="1"/>
  <c r="AG653" i="1" s="1"/>
  <c r="AB928" i="1"/>
  <c r="AC928" i="1" s="1"/>
  <c r="AD928" i="1" s="1"/>
  <c r="AH1950" i="1"/>
  <c r="AI1950" i="1" s="1"/>
  <c r="AE1019" i="1"/>
  <c r="AF1019" i="1" s="1"/>
  <c r="AG1019" i="1" s="1"/>
  <c r="AH1925" i="1"/>
  <c r="AI1925" i="1" s="1"/>
  <c r="AJ1925" i="1" s="1"/>
  <c r="AB279" i="1"/>
  <c r="AC279" i="1" s="1"/>
  <c r="AD279" i="1" s="1"/>
  <c r="AB900" i="1"/>
  <c r="AC900" i="1" s="1"/>
  <c r="AD900" i="1" s="1"/>
  <c r="AB1418" i="1"/>
  <c r="AC1418" i="1" s="1"/>
  <c r="AD1418" i="1" s="1"/>
  <c r="AH1762" i="1"/>
  <c r="AI1762" i="1" s="1"/>
  <c r="AJ1762" i="1" s="1"/>
  <c r="AE1470" i="1"/>
  <c r="AF1470" i="1" s="1"/>
  <c r="AG1470" i="1" s="1"/>
  <c r="AH1869" i="1"/>
  <c r="AI1869" i="1" s="1"/>
  <c r="AJ1869" i="1" s="1"/>
  <c r="W183" i="1"/>
  <c r="X183" i="1" s="1"/>
  <c r="Y183" i="1" s="1"/>
  <c r="Z183" i="1" s="1"/>
  <c r="AA183" i="1" s="1"/>
  <c r="AB1280" i="1"/>
  <c r="AC1280" i="1" s="1"/>
  <c r="AD1280" i="1" s="1"/>
  <c r="AB138" i="1"/>
  <c r="AC138" i="1" s="1"/>
  <c r="AD138" i="1" s="1"/>
  <c r="AH1590" i="1"/>
  <c r="BE1533" i="1"/>
  <c r="BF1533" i="1" s="1"/>
  <c r="M1533" i="1" s="1"/>
  <c r="BG1533" i="1" s="1"/>
  <c r="N1533" i="1" s="1"/>
  <c r="AE335" i="1"/>
  <c r="AF335" i="1" s="1"/>
  <c r="AG335" i="1" s="1"/>
  <c r="AO335" i="1" s="1"/>
  <c r="AP335" i="1" s="1"/>
  <c r="AQ335" i="1" s="1"/>
  <c r="W107" i="1"/>
  <c r="X107" i="1" s="1"/>
  <c r="Y107" i="1" s="1"/>
  <c r="Z107" i="1" s="1"/>
  <c r="AA107" i="1" s="1"/>
  <c r="AB1447" i="1"/>
  <c r="AC1447" i="1" s="1"/>
  <c r="AD1447" i="1" s="1"/>
  <c r="W1522" i="1"/>
  <c r="X1522" i="1" s="1"/>
  <c r="Y1522" i="1" s="1"/>
  <c r="Z1522" i="1" s="1"/>
  <c r="AA1522" i="1" s="1"/>
  <c r="BE1126" i="1"/>
  <c r="BF1126" i="1" s="1"/>
  <c r="M1126" i="1" s="1"/>
  <c r="BG1126" i="1" s="1"/>
  <c r="N1126" i="1" s="1"/>
  <c r="BE1233" i="1"/>
  <c r="BF1233" i="1" s="1"/>
  <c r="M1233" i="1" s="1"/>
  <c r="BG1233" i="1" s="1"/>
  <c r="N1233" i="1" s="1"/>
  <c r="AB1409" i="1"/>
  <c r="AC1409" i="1" s="1"/>
  <c r="AD1409" i="1" s="1"/>
  <c r="AB225" i="1"/>
  <c r="AC225" i="1" s="1"/>
  <c r="AD225" i="1" s="1"/>
  <c r="AE939" i="1"/>
  <c r="AF939" i="1" s="1"/>
  <c r="AG939" i="1" s="1"/>
  <c r="AB33" i="1"/>
  <c r="AC33" i="1" s="1"/>
  <c r="AD33" i="1" s="1"/>
  <c r="W1625" i="1"/>
  <c r="X1625" i="1" s="1"/>
  <c r="Y1625" i="1" s="1"/>
  <c r="Z1625" i="1" s="1"/>
  <c r="AA1625" i="1" s="1"/>
  <c r="AH1821" i="1"/>
  <c r="AI1821" i="1" s="1"/>
  <c r="AJ1821" i="1" s="1"/>
  <c r="AE1138" i="1"/>
  <c r="AF1138" i="1" s="1"/>
  <c r="AG1138" i="1" s="1"/>
  <c r="AH1873" i="1"/>
  <c r="AI1873" i="1" s="1"/>
  <c r="AB1682" i="1"/>
  <c r="AC1682" i="1" s="1"/>
  <c r="AD1682" i="1" s="1"/>
  <c r="AB1578" i="1"/>
  <c r="AC1578" i="1" s="1"/>
  <c r="AD1578" i="1" s="1"/>
  <c r="AB1315" i="1"/>
  <c r="AC1315" i="1" s="1"/>
  <c r="AD1315" i="1" s="1"/>
  <c r="W810" i="1"/>
  <c r="X810" i="1" s="1"/>
  <c r="Y810" i="1" s="1"/>
  <c r="Z810" i="1" s="1"/>
  <c r="AA810" i="1" s="1"/>
  <c r="AX1513" i="1"/>
  <c r="AH485" i="1"/>
  <c r="W150" i="1"/>
  <c r="X150" i="1" s="1"/>
  <c r="Y150" i="1" s="1"/>
  <c r="Z150" i="1" s="1"/>
  <c r="AA150" i="1" s="1"/>
  <c r="BC142" i="1"/>
  <c r="BD142" i="1" s="1"/>
  <c r="W613" i="1"/>
  <c r="X613" i="1" s="1"/>
  <c r="Y613" i="1" s="1"/>
  <c r="Z613" i="1" s="1"/>
  <c r="AA613" i="1" s="1"/>
  <c r="AH1879" i="1"/>
  <c r="AI1879" i="1" s="1"/>
  <c r="AY1119" i="1"/>
  <c r="AZ1119" i="1" s="1"/>
  <c r="BA1119" i="1" s="1"/>
  <c r="BB1119" i="1" s="1"/>
  <c r="AB1202" i="1"/>
  <c r="AC1202" i="1" s="1"/>
  <c r="AD1202" i="1" s="1"/>
  <c r="AB971" i="1"/>
  <c r="AC971" i="1" s="1"/>
  <c r="AD971" i="1" s="1"/>
  <c r="AE1224" i="1"/>
  <c r="AF1224" i="1" s="1"/>
  <c r="AG1224" i="1" s="1"/>
  <c r="AB937" i="1"/>
  <c r="AC937" i="1" s="1"/>
  <c r="AD937" i="1" s="1"/>
  <c r="AB638" i="1"/>
  <c r="AC638" i="1" s="1"/>
  <c r="AD638" i="1" s="1"/>
  <c r="AH1882" i="1"/>
  <c r="AI1882" i="1" s="1"/>
  <c r="W1421" i="1"/>
  <c r="X1421" i="1" s="1"/>
  <c r="Y1421" i="1" s="1"/>
  <c r="Z1421" i="1" s="1"/>
  <c r="AA1421" i="1" s="1"/>
  <c r="AB682" i="1"/>
  <c r="AC682" i="1" s="1"/>
  <c r="AD682" i="1" s="1"/>
  <c r="AB424" i="1"/>
  <c r="AC424" i="1" s="1"/>
  <c r="AD424" i="1" s="1"/>
  <c r="AE874" i="1"/>
  <c r="AF874" i="1" s="1"/>
  <c r="AG874" i="1" s="1"/>
  <c r="AB302" i="1"/>
  <c r="AC302" i="1" s="1"/>
  <c r="AD302" i="1" s="1"/>
  <c r="AE629" i="1"/>
  <c r="AF629" i="1" s="1"/>
  <c r="AG629" i="1" s="1"/>
  <c r="AE326" i="1"/>
  <c r="AF326" i="1" s="1"/>
  <c r="AG326" i="1" s="1"/>
  <c r="AO326" i="1" s="1"/>
  <c r="AP326" i="1" s="1"/>
  <c r="AQ326" i="1" s="1"/>
  <c r="W1703" i="1"/>
  <c r="X1703" i="1" s="1"/>
  <c r="Y1703" i="1" s="1"/>
  <c r="Z1703" i="1" s="1"/>
  <c r="AA1703" i="1" s="1"/>
  <c r="W739" i="1"/>
  <c r="X739" i="1" s="1"/>
  <c r="Y739" i="1" s="1"/>
  <c r="Z739" i="1" s="1"/>
  <c r="AA739" i="1" s="1"/>
  <c r="AB913" i="1"/>
  <c r="AC913" i="1" s="1"/>
  <c r="AD913" i="1" s="1"/>
  <c r="AE1333" i="1"/>
  <c r="AF1333" i="1" s="1"/>
  <c r="AG1333" i="1" s="1"/>
  <c r="AE1314" i="1"/>
  <c r="AF1314" i="1" s="1"/>
  <c r="AG1314" i="1" s="1"/>
  <c r="AB263" i="1"/>
  <c r="AC263" i="1" s="1"/>
  <c r="AD263" i="1" s="1"/>
  <c r="AB908" i="1"/>
  <c r="AC908" i="1" s="1"/>
  <c r="AD908" i="1" s="1"/>
  <c r="AB989" i="1"/>
  <c r="AC989" i="1" s="1"/>
  <c r="AD989" i="1" s="1"/>
  <c r="AH1934" i="1"/>
  <c r="AI1934" i="1" s="1"/>
  <c r="AB425" i="1"/>
  <c r="AC425" i="1" s="1"/>
  <c r="AD425" i="1" s="1"/>
  <c r="AE776" i="1"/>
  <c r="AF776" i="1" s="1"/>
  <c r="AG776" i="1" s="1"/>
  <c r="AB1139" i="1"/>
  <c r="AC1139" i="1" s="1"/>
  <c r="AD1139" i="1" s="1"/>
  <c r="AK362" i="1"/>
  <c r="AY1152" i="1"/>
  <c r="AZ1152" i="1" s="1"/>
  <c r="BA1152" i="1" s="1"/>
  <c r="BB1152" i="1" s="1"/>
  <c r="AI167" i="1"/>
  <c r="AJ167" i="1" s="1"/>
  <c r="AH1958" i="1"/>
  <c r="AI1958" i="1" s="1"/>
  <c r="W905" i="1"/>
  <c r="X905" i="1" s="1"/>
  <c r="Y905" i="1" s="1"/>
  <c r="Z905" i="1" s="1"/>
  <c r="AA905" i="1" s="1"/>
  <c r="AE72" i="1"/>
  <c r="AF72" i="1" s="1"/>
  <c r="AG72" i="1" s="1"/>
  <c r="AB1518" i="1"/>
  <c r="AC1518" i="1" s="1"/>
  <c r="AD1518" i="1" s="1"/>
  <c r="AE670" i="1"/>
  <c r="AF670" i="1" s="1"/>
  <c r="AG670" i="1" s="1"/>
  <c r="AH1891" i="1"/>
  <c r="AI1891" i="1" s="1"/>
  <c r="AJ1891" i="1" s="1"/>
  <c r="AB1570" i="1"/>
  <c r="AC1570" i="1" s="1"/>
  <c r="AD1570" i="1" s="1"/>
  <c r="AH1893" i="1"/>
  <c r="AI1893" i="1" s="1"/>
  <c r="AJ1893" i="1" s="1"/>
  <c r="W340" i="1"/>
  <c r="X340" i="1" s="1"/>
  <c r="Y340" i="1" s="1"/>
  <c r="Z340" i="1" s="1"/>
  <c r="AA340" i="1" s="1"/>
  <c r="AB499" i="1"/>
  <c r="AC499" i="1" s="1"/>
  <c r="AD499" i="1" s="1"/>
  <c r="AB1448" i="1"/>
  <c r="AC1448" i="1" s="1"/>
  <c r="AD1448" i="1" s="1"/>
  <c r="AE1416" i="1"/>
  <c r="AF1416" i="1" s="1"/>
  <c r="AG1416" i="1" s="1"/>
  <c r="AB1328" i="1"/>
  <c r="AC1328" i="1" s="1"/>
  <c r="AD1328" i="1" s="1"/>
  <c r="BE1247" i="1"/>
  <c r="BF1247" i="1" s="1"/>
  <c r="M1247" i="1" s="1"/>
  <c r="BG1247" i="1" s="1"/>
  <c r="N1247" i="1" s="1"/>
  <c r="AB1669" i="1"/>
  <c r="AC1669" i="1" s="1"/>
  <c r="AD1669" i="1" s="1"/>
  <c r="AH1980" i="1"/>
  <c r="AI1980" i="1" s="1"/>
  <c r="AB851" i="1"/>
  <c r="AC851" i="1" s="1"/>
  <c r="AD851" i="1" s="1"/>
  <c r="AB90" i="1"/>
  <c r="AC90" i="1" s="1"/>
  <c r="AD90" i="1" s="1"/>
  <c r="AB168" i="1"/>
  <c r="AC168" i="1" s="1"/>
  <c r="AD168" i="1" s="1"/>
  <c r="AE168" i="1" s="1"/>
  <c r="AF168" i="1" s="1"/>
  <c r="AG168" i="1" s="1"/>
  <c r="AH168" i="1" s="1"/>
  <c r="AI168" i="1" s="1"/>
  <c r="AJ168" i="1" s="1"/>
  <c r="AK168" i="1" s="1"/>
  <c r="AB296" i="1"/>
  <c r="AC296" i="1" s="1"/>
  <c r="AD296" i="1" s="1"/>
  <c r="AB1020" i="1"/>
  <c r="AC1020" i="1" s="1"/>
  <c r="AD1020" i="1" s="1"/>
  <c r="AH1899" i="1"/>
  <c r="AI1899" i="1" s="1"/>
  <c r="AE1562" i="1"/>
  <c r="AF1562" i="1" s="1"/>
  <c r="AG1562" i="1" s="1"/>
  <c r="AB257" i="1"/>
  <c r="AC257" i="1" s="1"/>
  <c r="AD257" i="1" s="1"/>
  <c r="AH1641" i="1"/>
  <c r="AH520" i="1"/>
  <c r="AE752" i="1"/>
  <c r="AF752" i="1" s="1"/>
  <c r="AG752" i="1" s="1"/>
  <c r="W1203" i="1"/>
  <c r="X1203" i="1" s="1"/>
  <c r="Y1203" i="1" s="1"/>
  <c r="Z1203" i="1" s="1"/>
  <c r="AA1203" i="1" s="1"/>
  <c r="AB664" i="1"/>
  <c r="AC664" i="1" s="1"/>
  <c r="AD664" i="1" s="1"/>
  <c r="AH1961" i="1"/>
  <c r="AI1961" i="1" s="1"/>
  <c r="AK790" i="1"/>
  <c r="AB293" i="1"/>
  <c r="AC293" i="1" s="1"/>
  <c r="AD293" i="1" s="1"/>
  <c r="AB1045" i="1"/>
  <c r="AC1045" i="1" s="1"/>
  <c r="AD1045" i="1" s="1"/>
  <c r="BC789" i="1"/>
  <c r="BD789" i="1" s="1"/>
  <c r="W443" i="1"/>
  <c r="X443" i="1" s="1"/>
  <c r="Y443" i="1" s="1"/>
  <c r="Z443" i="1" s="1"/>
  <c r="AA443" i="1" s="1"/>
  <c r="AY812" i="1"/>
  <c r="AZ812" i="1" s="1"/>
  <c r="BA812" i="1" s="1"/>
  <c r="BB812" i="1" s="1"/>
  <c r="W386" i="1"/>
  <c r="X386" i="1" s="1"/>
  <c r="Y386" i="1" s="1"/>
  <c r="Z386" i="1" s="1"/>
  <c r="AA386" i="1" s="1"/>
  <c r="W521" i="1"/>
  <c r="X521" i="1" s="1"/>
  <c r="Y521" i="1" s="1"/>
  <c r="Z521" i="1" s="1"/>
  <c r="AA521" i="1" s="1"/>
  <c r="W332" i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E1757" i="1"/>
  <c r="AF1757" i="1" s="1"/>
  <c r="AG1757" i="1" s="1"/>
  <c r="AY1457" i="1"/>
  <c r="AZ1457" i="1" s="1"/>
  <c r="BA1457" i="1" s="1"/>
  <c r="BB1457" i="1" s="1"/>
  <c r="AY1437" i="1"/>
  <c r="AZ1437" i="1" s="1"/>
  <c r="BA1437" i="1" s="1"/>
  <c r="BB1437" i="1" s="1"/>
  <c r="AY1075" i="1"/>
  <c r="AZ1075" i="1" s="1"/>
  <c r="BA1075" i="1" s="1"/>
  <c r="BB1075" i="1" s="1"/>
  <c r="AE1738" i="1"/>
  <c r="AF1738" i="1" s="1"/>
  <c r="AG1738" i="1" s="1"/>
  <c r="W158" i="1"/>
  <c r="X158" i="1" s="1"/>
  <c r="Y158" i="1" s="1"/>
  <c r="Z158" i="1" s="1"/>
  <c r="AA158" i="1" s="1"/>
  <c r="AY1391" i="1"/>
  <c r="AZ1391" i="1" s="1"/>
  <c r="BA1391" i="1" s="1"/>
  <c r="BB1391" i="1" s="1"/>
  <c r="AE1787" i="1"/>
  <c r="AF1787" i="1" s="1"/>
  <c r="AG1787" i="1" s="1"/>
  <c r="AY1524" i="1"/>
  <c r="AZ1524" i="1" s="1"/>
  <c r="BA1524" i="1" s="1"/>
  <c r="BB1524" i="1" s="1"/>
  <c r="AI233" i="1"/>
  <c r="AJ233" i="1" s="1"/>
  <c r="AE1741" i="1"/>
  <c r="AF1741" i="1" s="1"/>
  <c r="AG1741" i="1" s="1"/>
  <c r="W1559" i="1"/>
  <c r="X1559" i="1" s="1"/>
  <c r="Y1559" i="1" s="1"/>
  <c r="Z1559" i="1" s="1"/>
  <c r="AA1559" i="1" s="1"/>
  <c r="BC805" i="1"/>
  <c r="BD805" i="1" s="1"/>
  <c r="AB345" i="1"/>
  <c r="AC345" i="1" s="1"/>
  <c r="AD345" i="1" s="1"/>
  <c r="AE345" i="1" s="1"/>
  <c r="AF345" i="1" s="1"/>
  <c r="AG345" i="1" s="1"/>
  <c r="AY1611" i="1"/>
  <c r="AZ1611" i="1" s="1"/>
  <c r="BA1611" i="1" s="1"/>
  <c r="BB1611" i="1" s="1"/>
  <c r="AB1165" i="1"/>
  <c r="AC1165" i="1" s="1"/>
  <c r="AD1165" i="1" s="1"/>
  <c r="AH1913" i="1"/>
  <c r="AI1913" i="1" s="1"/>
  <c r="W617" i="1"/>
  <c r="X617" i="1" s="1"/>
  <c r="Y617" i="1" s="1"/>
  <c r="Z617" i="1" s="1"/>
  <c r="AA617" i="1" s="1"/>
  <c r="AB617" i="1" s="1"/>
  <c r="AC617" i="1" s="1"/>
  <c r="AD617" i="1" s="1"/>
  <c r="AI125" i="1"/>
  <c r="AJ125" i="1" s="1"/>
  <c r="AB1360" i="1"/>
  <c r="AC1360" i="1" s="1"/>
  <c r="AD1360" i="1" s="1"/>
  <c r="AB1552" i="1"/>
  <c r="AC1552" i="1" s="1"/>
  <c r="AD1552" i="1" s="1"/>
  <c r="AH1725" i="1"/>
  <c r="AI1725" i="1" s="1"/>
  <c r="AJ1725" i="1" s="1"/>
  <c r="AB857" i="1"/>
  <c r="AC857" i="1" s="1"/>
  <c r="AD857" i="1" s="1"/>
  <c r="W457" i="1"/>
  <c r="X457" i="1" s="1"/>
  <c r="Y457" i="1" s="1"/>
  <c r="Z457" i="1" s="1"/>
  <c r="AA457" i="1" s="1"/>
  <c r="AB1670" i="1"/>
  <c r="AC1670" i="1" s="1"/>
  <c r="AD1670" i="1" s="1"/>
  <c r="AH1921" i="1"/>
  <c r="AI1921" i="1" s="1"/>
  <c r="AB1454" i="1"/>
  <c r="AC1454" i="1" s="1"/>
  <c r="AD1454" i="1" s="1"/>
  <c r="W360" i="1"/>
  <c r="X360" i="1" s="1"/>
  <c r="Y360" i="1" s="1"/>
  <c r="Z360" i="1" s="1"/>
  <c r="AA360" i="1" s="1"/>
  <c r="AB609" i="1"/>
  <c r="AC609" i="1" s="1"/>
  <c r="AD609" i="1" s="1"/>
  <c r="AX1541" i="1"/>
  <c r="AH1813" i="1"/>
  <c r="AI1813" i="1" s="1"/>
  <c r="AJ1813" i="1" s="1"/>
  <c r="AE402" i="1"/>
  <c r="AF402" i="1" s="1"/>
  <c r="AG402" i="1" s="1"/>
  <c r="W984" i="1"/>
  <c r="X984" i="1" s="1"/>
  <c r="Y984" i="1" s="1"/>
  <c r="Z984" i="1" s="1"/>
  <c r="AA984" i="1" s="1"/>
  <c r="AE748" i="1"/>
  <c r="AF748" i="1" s="1"/>
  <c r="AG748" i="1" s="1"/>
  <c r="AE687" i="1"/>
  <c r="AF687" i="1" s="1"/>
  <c r="AG687" i="1" s="1"/>
  <c r="AY1599" i="1"/>
  <c r="AZ1599" i="1" s="1"/>
  <c r="BA1599" i="1" s="1"/>
  <c r="BB1599" i="1" s="1"/>
  <c r="W1185" i="1"/>
  <c r="X1185" i="1" s="1"/>
  <c r="Y1185" i="1" s="1"/>
  <c r="Z1185" i="1" s="1"/>
  <c r="AA1185" i="1" s="1"/>
  <c r="BE1023" i="1"/>
  <c r="BF1023" i="1" s="1"/>
  <c r="M1023" i="1" s="1"/>
  <c r="BG1023" i="1" s="1"/>
  <c r="N1023" i="1" s="1"/>
  <c r="AK1857" i="1"/>
  <c r="AH1947" i="1"/>
  <c r="AI1947" i="1" s="1"/>
  <c r="AH325" i="1"/>
  <c r="AB62" i="1"/>
  <c r="AC62" i="1" s="1"/>
  <c r="AD62" i="1" s="1"/>
  <c r="AY1256" i="1"/>
  <c r="AZ1256" i="1" s="1"/>
  <c r="BA1256" i="1" s="1"/>
  <c r="BB1256" i="1" s="1"/>
  <c r="AE754" i="1"/>
  <c r="AF754" i="1" s="1"/>
  <c r="AG754" i="1" s="1"/>
  <c r="AB76" i="1"/>
  <c r="AC76" i="1" s="1"/>
  <c r="AD76" i="1" s="1"/>
  <c r="AB1140" i="1"/>
  <c r="AC1140" i="1" s="1"/>
  <c r="AD1140" i="1" s="1"/>
  <c r="AH1427" i="1"/>
  <c r="AB611" i="1"/>
  <c r="AC611" i="1" s="1"/>
  <c r="AD611" i="1" s="1"/>
  <c r="AE637" i="1"/>
  <c r="AF637" i="1" s="1"/>
  <c r="AG637" i="1" s="1"/>
  <c r="AE188" i="1"/>
  <c r="AF188" i="1" s="1"/>
  <c r="AG188" i="1" s="1"/>
  <c r="AE1198" i="1"/>
  <c r="AF1198" i="1" s="1"/>
  <c r="AG1198" i="1" s="1"/>
  <c r="AH1978" i="1"/>
  <c r="AI1978" i="1" s="1"/>
  <c r="AE695" i="1"/>
  <c r="AF695" i="1" s="1"/>
  <c r="AG695" i="1" s="1"/>
  <c r="AE1116" i="1"/>
  <c r="AF1116" i="1" s="1"/>
  <c r="AG1116" i="1" s="1"/>
  <c r="AB1069" i="1"/>
  <c r="AC1069" i="1" s="1"/>
  <c r="AD1069" i="1" s="1"/>
  <c r="AY1055" i="1"/>
  <c r="AZ1055" i="1" s="1"/>
  <c r="BA1055" i="1" s="1"/>
  <c r="BB1055" i="1" s="1"/>
  <c r="BC129" i="1"/>
  <c r="BD129" i="1" s="1"/>
  <c r="AH1910" i="1"/>
  <c r="AI1910" i="1" s="1"/>
  <c r="AX1459" i="1"/>
  <c r="AB681" i="1"/>
  <c r="AC681" i="1" s="1"/>
  <c r="AD681" i="1" s="1"/>
  <c r="AB170" i="1"/>
  <c r="AC170" i="1" s="1"/>
  <c r="AD170" i="1" s="1"/>
  <c r="AB1457" i="1"/>
  <c r="AC1457" i="1" s="1"/>
  <c r="AD1457" i="1" s="1"/>
  <c r="AH1929" i="1"/>
  <c r="AI1929" i="1" s="1"/>
  <c r="AH1864" i="1"/>
  <c r="AI1864" i="1" s="1"/>
  <c r="AB259" i="1"/>
  <c r="AC259" i="1" s="1"/>
  <c r="AD259" i="1" s="1"/>
  <c r="AB523" i="1"/>
  <c r="AC523" i="1" s="1"/>
  <c r="AD523" i="1" s="1"/>
  <c r="AB1174" i="1"/>
  <c r="AC1174" i="1" s="1"/>
  <c r="AD1174" i="1" s="1"/>
  <c r="AB297" i="1"/>
  <c r="AC297" i="1" s="1"/>
  <c r="AD297" i="1" s="1"/>
  <c r="AB63" i="1"/>
  <c r="AC63" i="1" s="1"/>
  <c r="AD63" i="1" s="1"/>
  <c r="BE62" i="1"/>
  <c r="BF62" i="1" s="1"/>
  <c r="M62" i="1" s="1"/>
  <c r="BG62" i="1" s="1"/>
  <c r="N62" i="1" s="1"/>
  <c r="AY1667" i="1"/>
  <c r="AZ1667" i="1" s="1"/>
  <c r="BA1667" i="1" s="1"/>
  <c r="BB1667" i="1" s="1"/>
  <c r="W985" i="1"/>
  <c r="X985" i="1" s="1"/>
  <c r="Y985" i="1" s="1"/>
  <c r="Z985" i="1" s="1"/>
  <c r="AA985" i="1" s="1"/>
  <c r="W1345" i="1"/>
  <c r="X1345" i="1" s="1"/>
  <c r="Y1345" i="1" s="1"/>
  <c r="Z1345" i="1" s="1"/>
  <c r="AA1345" i="1" s="1"/>
  <c r="W1413" i="1"/>
  <c r="X1413" i="1" s="1"/>
  <c r="Y1413" i="1" s="1"/>
  <c r="Z1413" i="1" s="1"/>
  <c r="AA1413" i="1" s="1"/>
  <c r="W1514" i="1"/>
  <c r="X1514" i="1" s="1"/>
  <c r="Y1514" i="1" s="1"/>
  <c r="Z1514" i="1" s="1"/>
  <c r="AA1514" i="1" s="1"/>
  <c r="W568" i="1"/>
  <c r="X568" i="1" s="1"/>
  <c r="Y568" i="1" s="1"/>
  <c r="Z568" i="1" s="1"/>
  <c r="AA568" i="1" s="1"/>
  <c r="W218" i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W287" i="1"/>
  <c r="X287" i="1" s="1"/>
  <c r="Y287" i="1" s="1"/>
  <c r="Z287" i="1" s="1"/>
  <c r="AA287" i="1" s="1"/>
  <c r="W206" i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Y1621" i="1"/>
  <c r="AZ1621" i="1" s="1"/>
  <c r="BA1621" i="1" s="1"/>
  <c r="BB1621" i="1" s="1"/>
  <c r="W1697" i="1"/>
  <c r="X1697" i="1" s="1"/>
  <c r="Y1697" i="1" s="1"/>
  <c r="Z1697" i="1" s="1"/>
  <c r="AA1697" i="1" s="1"/>
  <c r="AY1645" i="1"/>
  <c r="AZ1645" i="1" s="1"/>
  <c r="BA1645" i="1" s="1"/>
  <c r="BB1645" i="1" s="1"/>
  <c r="AY1579" i="1"/>
  <c r="AZ1579" i="1" s="1"/>
  <c r="BA1579" i="1" s="1"/>
  <c r="BB1579" i="1" s="1"/>
  <c r="AE1740" i="1"/>
  <c r="AF1740" i="1" s="1"/>
  <c r="AG1740" i="1" s="1"/>
  <c r="W1689" i="1"/>
  <c r="X1689" i="1" s="1"/>
  <c r="Y1689" i="1" s="1"/>
  <c r="Z1689" i="1" s="1"/>
  <c r="AA1689" i="1" s="1"/>
  <c r="W1609" i="1"/>
  <c r="X1609" i="1" s="1"/>
  <c r="Y1609" i="1" s="1"/>
  <c r="Z1609" i="1" s="1"/>
  <c r="AA1609" i="1" s="1"/>
  <c r="W174" i="1"/>
  <c r="X174" i="1" s="1"/>
  <c r="Y174" i="1" s="1"/>
  <c r="Z174" i="1" s="1"/>
  <c r="AA174" i="1" s="1"/>
  <c r="AE1730" i="1"/>
  <c r="AF1730" i="1" s="1"/>
  <c r="AG1730" i="1" s="1"/>
  <c r="W1002" i="1"/>
  <c r="X1002" i="1" s="1"/>
  <c r="Y1002" i="1" s="1"/>
  <c r="Z1002" i="1" s="1"/>
  <c r="AA1002" i="1" s="1"/>
  <c r="W453" i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W122" i="1"/>
  <c r="X122" i="1" s="1"/>
  <c r="Y122" i="1" s="1"/>
  <c r="Z122" i="1" s="1"/>
  <c r="AA122" i="1" s="1"/>
  <c r="AL1782" i="1"/>
  <c r="AM1782" i="1" s="1"/>
  <c r="AN1782" i="1" s="1"/>
  <c r="AO1782" i="1" s="1"/>
  <c r="AP1782" i="1" s="1"/>
  <c r="AQ1782" i="1" s="1"/>
  <c r="W510" i="1"/>
  <c r="X510" i="1" s="1"/>
  <c r="Y510" i="1" s="1"/>
  <c r="Z510" i="1" s="1"/>
  <c r="AA510" i="1" s="1"/>
  <c r="W995" i="1"/>
  <c r="X995" i="1" s="1"/>
  <c r="Y995" i="1" s="1"/>
  <c r="Z995" i="1" s="1"/>
  <c r="AA995" i="1" s="1"/>
  <c r="W106" i="1"/>
  <c r="X106" i="1" s="1"/>
  <c r="Y106" i="1" s="1"/>
  <c r="Z106" i="1" s="1"/>
  <c r="AA106" i="1" s="1"/>
  <c r="W1658" i="1"/>
  <c r="X1658" i="1" s="1"/>
  <c r="Y1658" i="1" s="1"/>
  <c r="Z1658" i="1" s="1"/>
  <c r="AA1658" i="1" s="1"/>
  <c r="W1619" i="1"/>
  <c r="X1619" i="1" s="1"/>
  <c r="Y1619" i="1" s="1"/>
  <c r="Z1619" i="1" s="1"/>
  <c r="AA1619" i="1" s="1"/>
  <c r="W313" i="1"/>
  <c r="X313" i="1" s="1"/>
  <c r="Y313" i="1" s="1"/>
  <c r="Z313" i="1" s="1"/>
  <c r="AA313" i="1" s="1"/>
  <c r="W743" i="1"/>
  <c r="X743" i="1" s="1"/>
  <c r="Y743" i="1" s="1"/>
  <c r="Z743" i="1" s="1"/>
  <c r="AA743" i="1" s="1"/>
  <c r="W561" i="1"/>
  <c r="X561" i="1" s="1"/>
  <c r="Y561" i="1" s="1"/>
  <c r="Z561" i="1" s="1"/>
  <c r="AA561" i="1" s="1"/>
  <c r="W295" i="1"/>
  <c r="X295" i="1" s="1"/>
  <c r="Y295" i="1" s="1"/>
  <c r="Z295" i="1" s="1"/>
  <c r="AA295" i="1" s="1"/>
  <c r="W591" i="1"/>
  <c r="X591" i="1" s="1"/>
  <c r="Y591" i="1" s="1"/>
  <c r="Z591" i="1" s="1"/>
  <c r="AA591" i="1" s="1"/>
  <c r="W762" i="1"/>
  <c r="X762" i="1" s="1"/>
  <c r="Y762" i="1" s="1"/>
  <c r="Z762" i="1" s="1"/>
  <c r="AA762" i="1" s="1"/>
  <c r="W1172" i="1"/>
  <c r="X1172" i="1" s="1"/>
  <c r="Y1172" i="1" s="1"/>
  <c r="Z1172" i="1" s="1"/>
  <c r="AA1172" i="1" s="1"/>
  <c r="W1310" i="1"/>
  <c r="X1310" i="1" s="1"/>
  <c r="Y1310" i="1" s="1"/>
  <c r="Z1310" i="1" s="1"/>
  <c r="AA1310" i="1" s="1"/>
  <c r="AY1693" i="1"/>
  <c r="AZ1693" i="1" s="1"/>
  <c r="BA1693" i="1" s="1"/>
  <c r="BB1693" i="1" s="1"/>
  <c r="AY1350" i="1"/>
  <c r="AZ1350" i="1" s="1"/>
  <c r="BA1350" i="1" s="1"/>
  <c r="BB1350" i="1" s="1"/>
  <c r="AY1568" i="1"/>
  <c r="AZ1568" i="1" s="1"/>
  <c r="BA1568" i="1" s="1"/>
  <c r="BB1568" i="1" s="1"/>
  <c r="AE1838" i="1"/>
  <c r="AF1838" i="1" s="1"/>
  <c r="AG1838" i="1" s="1"/>
  <c r="W147" i="1"/>
  <c r="X147" i="1" s="1"/>
  <c r="Y147" i="1" s="1"/>
  <c r="Z147" i="1" s="1"/>
  <c r="AA147" i="1" s="1"/>
  <c r="W208" i="1"/>
  <c r="X208" i="1" s="1"/>
  <c r="Y208" i="1" s="1"/>
  <c r="Z208" i="1" s="1"/>
  <c r="AA208" i="1" s="1"/>
  <c r="BC726" i="1"/>
  <c r="BD726" i="1" s="1"/>
  <c r="W344" i="1"/>
  <c r="X344" i="1" s="1"/>
  <c r="Y344" i="1" s="1"/>
  <c r="Z344" i="1" s="1"/>
  <c r="AA344" i="1" s="1"/>
  <c r="W699" i="1"/>
  <c r="X699" i="1" s="1"/>
  <c r="Y699" i="1" s="1"/>
  <c r="Z699" i="1" s="1"/>
  <c r="AA699" i="1" s="1"/>
  <c r="W1221" i="1"/>
  <c r="X1221" i="1" s="1"/>
  <c r="Y1221" i="1" s="1"/>
  <c r="Z1221" i="1" s="1"/>
  <c r="AA1221" i="1" s="1"/>
  <c r="W354" i="1"/>
  <c r="X354" i="1" s="1"/>
  <c r="Y354" i="1" s="1"/>
  <c r="Z354" i="1" s="1"/>
  <c r="AA354" i="1" s="1"/>
  <c r="AY1563" i="1"/>
  <c r="AZ1563" i="1" s="1"/>
  <c r="BA1563" i="1" s="1"/>
  <c r="BB1563" i="1" s="1"/>
  <c r="W1364" i="1"/>
  <c r="X1364" i="1" s="1"/>
  <c r="Y1364" i="1" s="1"/>
  <c r="Z1364" i="1" s="1"/>
  <c r="AA1364" i="1" s="1"/>
  <c r="W1688" i="1"/>
  <c r="X1688" i="1" s="1"/>
  <c r="Y1688" i="1" s="1"/>
  <c r="Z1688" i="1" s="1"/>
  <c r="AA1688" i="1" s="1"/>
  <c r="AY1284" i="1"/>
  <c r="AZ1284" i="1" s="1"/>
  <c r="BA1284" i="1" s="1"/>
  <c r="BB1284" i="1" s="1"/>
  <c r="AY1330" i="1"/>
  <c r="AZ1330" i="1" s="1"/>
  <c r="BA1330" i="1" s="1"/>
  <c r="BB1330" i="1" s="1"/>
  <c r="W390" i="1"/>
  <c r="X390" i="1" s="1"/>
  <c r="Y390" i="1" s="1"/>
  <c r="Z390" i="1" s="1"/>
  <c r="AA390" i="1" s="1"/>
  <c r="W1264" i="1"/>
  <c r="X1264" i="1" s="1"/>
  <c r="Y1264" i="1" s="1"/>
  <c r="Z1264" i="1" s="1"/>
  <c r="AA1264" i="1" s="1"/>
  <c r="W458" i="1"/>
  <c r="X458" i="1" s="1"/>
  <c r="Y458" i="1" s="1"/>
  <c r="Z458" i="1" s="1"/>
  <c r="AA458" i="1" s="1"/>
  <c r="W1664" i="1"/>
  <c r="X1664" i="1" s="1"/>
  <c r="Y1664" i="1" s="1"/>
  <c r="Z1664" i="1" s="1"/>
  <c r="AA1664" i="1" s="1"/>
  <c r="W1145" i="1"/>
  <c r="X1145" i="1" s="1"/>
  <c r="Y1145" i="1" s="1"/>
  <c r="Z1145" i="1" s="1"/>
  <c r="AA1145" i="1" s="1"/>
  <c r="W842" i="1"/>
  <c r="X842" i="1" s="1"/>
  <c r="Y842" i="1" s="1"/>
  <c r="Z842" i="1" s="1"/>
  <c r="AA842" i="1" s="1"/>
  <c r="W946" i="1"/>
  <c r="X946" i="1" s="1"/>
  <c r="Y946" i="1" s="1"/>
  <c r="Z946" i="1" s="1"/>
  <c r="AA946" i="1" s="1"/>
  <c r="W327" i="1"/>
  <c r="X327" i="1" s="1"/>
  <c r="Y327" i="1" s="1"/>
  <c r="Z327" i="1" s="1"/>
  <c r="AA327" i="1" s="1"/>
  <c r="W1497" i="1"/>
  <c r="X1497" i="1" s="1"/>
  <c r="Y1497" i="1" s="1"/>
  <c r="Z1497" i="1" s="1"/>
  <c r="AA1497" i="1" s="1"/>
  <c r="W1269" i="1"/>
  <c r="X1269" i="1" s="1"/>
  <c r="Y1269" i="1" s="1"/>
  <c r="Z1269" i="1" s="1"/>
  <c r="AA1269" i="1" s="1"/>
  <c r="W774" i="1"/>
  <c r="X774" i="1" s="1"/>
  <c r="Y774" i="1" s="1"/>
  <c r="Z774" i="1" s="1"/>
  <c r="AA774" i="1" s="1"/>
  <c r="W328" i="1"/>
  <c r="X328" i="1" s="1"/>
  <c r="Y328" i="1" s="1"/>
  <c r="Z328" i="1" s="1"/>
  <c r="AA328" i="1" s="1"/>
  <c r="W912" i="1"/>
  <c r="X912" i="1" s="1"/>
  <c r="Y912" i="1" s="1"/>
  <c r="Z912" i="1" s="1"/>
  <c r="AA912" i="1" s="1"/>
  <c r="AY1262" i="1"/>
  <c r="AZ1262" i="1" s="1"/>
  <c r="BA1262" i="1" s="1"/>
  <c r="BB1262" i="1" s="1"/>
  <c r="AD1846" i="1"/>
  <c r="W272" i="1"/>
  <c r="X272" i="1" s="1"/>
  <c r="Y272" i="1" s="1"/>
  <c r="Z272" i="1" s="1"/>
  <c r="AA272" i="1" s="1"/>
  <c r="W441" i="1"/>
  <c r="X441" i="1" s="1"/>
  <c r="Y441" i="1" s="1"/>
  <c r="Z441" i="1" s="1"/>
  <c r="AA441" i="1" s="1"/>
  <c r="W1250" i="1"/>
  <c r="X1250" i="1" s="1"/>
  <c r="Y1250" i="1" s="1"/>
  <c r="Z1250" i="1" s="1"/>
  <c r="AA1250" i="1" s="1"/>
  <c r="W1124" i="1"/>
  <c r="X1124" i="1" s="1"/>
  <c r="Y1124" i="1" s="1"/>
  <c r="Z1124" i="1" s="1"/>
  <c r="AA1124" i="1" s="1"/>
  <c r="W1650" i="1"/>
  <c r="X1650" i="1" s="1"/>
  <c r="Y1650" i="1" s="1"/>
  <c r="Z1650" i="1" s="1"/>
  <c r="AA1650" i="1" s="1"/>
  <c r="W1410" i="1"/>
  <c r="X1410" i="1" s="1"/>
  <c r="Y1410" i="1" s="1"/>
  <c r="Z1410" i="1" s="1"/>
  <c r="AA1410" i="1" s="1"/>
  <c r="AY653" i="1"/>
  <c r="AZ653" i="1" s="1"/>
  <c r="BA653" i="1" s="1"/>
  <c r="BB653" i="1" s="1"/>
  <c r="AY1678" i="1"/>
  <c r="AZ1678" i="1" s="1"/>
  <c r="BA1678" i="1" s="1"/>
  <c r="BB1678" i="1" s="1"/>
  <c r="W103" i="1"/>
  <c r="X103" i="1" s="1"/>
  <c r="Y103" i="1" s="1"/>
  <c r="Z103" i="1" s="1"/>
  <c r="AA103" i="1" s="1"/>
  <c r="W1353" i="1"/>
  <c r="X1353" i="1" s="1"/>
  <c r="Y1353" i="1" s="1"/>
  <c r="Z1353" i="1" s="1"/>
  <c r="AA1353" i="1" s="1"/>
  <c r="W1095" i="1"/>
  <c r="X1095" i="1" s="1"/>
  <c r="Y1095" i="1" s="1"/>
  <c r="Z1095" i="1" s="1"/>
  <c r="AA1095" i="1" s="1"/>
  <c r="W1513" i="1"/>
  <c r="X1513" i="1" s="1"/>
  <c r="Y1513" i="1" s="1"/>
  <c r="Z1513" i="1" s="1"/>
  <c r="AA1513" i="1" s="1"/>
  <c r="W1193" i="1"/>
  <c r="X1193" i="1" s="1"/>
  <c r="Y1193" i="1" s="1"/>
  <c r="Z1193" i="1" s="1"/>
  <c r="AA1193" i="1" s="1"/>
  <c r="AI253" i="1"/>
  <c r="AJ253" i="1" s="1"/>
  <c r="W467" i="1"/>
  <c r="X467" i="1" s="1"/>
  <c r="Y467" i="1" s="1"/>
  <c r="Z467" i="1" s="1"/>
  <c r="AA467" i="1" s="1"/>
  <c r="AL1761" i="1"/>
  <c r="AM1761" i="1" s="1"/>
  <c r="AN1761" i="1" s="1"/>
  <c r="AO1761" i="1" s="1"/>
  <c r="AP1761" i="1" s="1"/>
  <c r="AQ1761" i="1" s="1"/>
  <c r="AY917" i="1"/>
  <c r="AZ917" i="1" s="1"/>
  <c r="BA917" i="1" s="1"/>
  <c r="BB917" i="1" s="1"/>
  <c r="AD1748" i="1"/>
  <c r="W82" i="1"/>
  <c r="X82" i="1" s="1"/>
  <c r="Y82" i="1" s="1"/>
  <c r="Z82" i="1" s="1"/>
  <c r="AA82" i="1" s="1"/>
  <c r="W1227" i="1"/>
  <c r="X1227" i="1" s="1"/>
  <c r="Y1227" i="1" s="1"/>
  <c r="Z1227" i="1" s="1"/>
  <c r="AA1227" i="1" s="1"/>
  <c r="W1127" i="1"/>
  <c r="X1127" i="1" s="1"/>
  <c r="Y1127" i="1" s="1"/>
  <c r="Z1127" i="1" s="1"/>
  <c r="AA1127" i="1" s="1"/>
  <c r="W721" i="1"/>
  <c r="X721" i="1" s="1"/>
  <c r="Y721" i="1" s="1"/>
  <c r="Z721" i="1" s="1"/>
  <c r="AA721" i="1" s="1"/>
  <c r="AY1446" i="1"/>
  <c r="AZ1446" i="1" s="1"/>
  <c r="BA1446" i="1" s="1"/>
  <c r="BB1446" i="1" s="1"/>
  <c r="AY1508" i="1"/>
  <c r="AZ1508" i="1" s="1"/>
  <c r="BA1508" i="1" s="1"/>
  <c r="BB1508" i="1" s="1"/>
  <c r="AY1210" i="1"/>
  <c r="AZ1210" i="1" s="1"/>
  <c r="BA1210" i="1" s="1"/>
  <c r="BB1210" i="1" s="1"/>
  <c r="AY1190" i="1"/>
  <c r="AZ1190" i="1" s="1"/>
  <c r="BA1190" i="1" s="1"/>
  <c r="BB1190" i="1" s="1"/>
  <c r="W1601" i="1"/>
  <c r="X1601" i="1" s="1"/>
  <c r="Y1601" i="1" s="1"/>
  <c r="Z1601" i="1" s="1"/>
  <c r="AA1601" i="1" s="1"/>
  <c r="AL1794" i="1"/>
  <c r="AM1794" i="1" s="1"/>
  <c r="AN1794" i="1" s="1"/>
  <c r="AO1794" i="1" s="1"/>
  <c r="AP1794" i="1" s="1"/>
  <c r="AQ1794" i="1" s="1"/>
  <c r="AI112" i="1"/>
  <c r="AJ112" i="1" s="1"/>
  <c r="AY1310" i="1"/>
  <c r="AZ1310" i="1" s="1"/>
  <c r="BA1310" i="1" s="1"/>
  <c r="BB1310" i="1" s="1"/>
  <c r="W1580" i="1"/>
  <c r="X1580" i="1" s="1"/>
  <c r="Y1580" i="1" s="1"/>
  <c r="Z1580" i="1" s="1"/>
  <c r="AA1580" i="1" s="1"/>
  <c r="AI806" i="1"/>
  <c r="AJ806" i="1" s="1"/>
  <c r="AH405" i="1"/>
  <c r="AB1686" i="1"/>
  <c r="AC1686" i="1" s="1"/>
  <c r="AD1686" i="1" s="1"/>
  <c r="AH1742" i="1"/>
  <c r="AI1742" i="1" s="1"/>
  <c r="AJ1742" i="1" s="1"/>
  <c r="AE1063" i="1"/>
  <c r="AF1063" i="1" s="1"/>
  <c r="AG1063" i="1" s="1"/>
  <c r="AE574" i="1"/>
  <c r="AF574" i="1" s="1"/>
  <c r="AG574" i="1" s="1"/>
  <c r="AB1474" i="1"/>
  <c r="AC1474" i="1" s="1"/>
  <c r="AD1474" i="1" s="1"/>
  <c r="AB1683" i="1"/>
  <c r="AC1683" i="1" s="1"/>
  <c r="AD1683" i="1" s="1"/>
  <c r="AB403" i="1"/>
  <c r="AC403" i="1" s="1"/>
  <c r="AD403" i="1" s="1"/>
  <c r="AB1169" i="1"/>
  <c r="AC1169" i="1" s="1"/>
  <c r="AD1169" i="1" s="1"/>
  <c r="AB268" i="1"/>
  <c r="AC268" i="1" s="1"/>
  <c r="AD268" i="1" s="1"/>
  <c r="AE1728" i="1"/>
  <c r="AF1728" i="1" s="1"/>
  <c r="AG1728" i="1" s="1"/>
  <c r="AH764" i="1"/>
  <c r="AH1878" i="1"/>
  <c r="AI1878" i="1" s="1"/>
  <c r="AB582" i="1"/>
  <c r="AC582" i="1" s="1"/>
  <c r="AD582" i="1" s="1"/>
  <c r="AK1856" i="1"/>
  <c r="W765" i="1"/>
  <c r="X765" i="1" s="1"/>
  <c r="Y765" i="1" s="1"/>
  <c r="Z765" i="1" s="1"/>
  <c r="AA765" i="1" s="1"/>
  <c r="W891" i="1"/>
  <c r="X891" i="1" s="1"/>
  <c r="Y891" i="1" s="1"/>
  <c r="Z891" i="1" s="1"/>
  <c r="AA891" i="1" s="1"/>
  <c r="BC1422" i="1"/>
  <c r="BD1422" i="1" s="1"/>
  <c r="W356" i="1"/>
  <c r="X356" i="1" s="1"/>
  <c r="Y356" i="1" s="1"/>
  <c r="Z356" i="1" s="1"/>
  <c r="AA356" i="1" s="1"/>
  <c r="AY1673" i="1"/>
  <c r="AZ1673" i="1" s="1"/>
  <c r="BA1673" i="1" s="1"/>
  <c r="BB1673" i="1" s="1"/>
  <c r="AY1447" i="1"/>
  <c r="AZ1447" i="1" s="1"/>
  <c r="BA1447" i="1" s="1"/>
  <c r="BB1447" i="1" s="1"/>
  <c r="BC1057" i="1"/>
  <c r="BD1057" i="1" s="1"/>
  <c r="W715" i="1"/>
  <c r="X715" i="1" s="1"/>
  <c r="Y715" i="1" s="1"/>
  <c r="Z715" i="1" s="1"/>
  <c r="AA715" i="1" s="1"/>
  <c r="AY1161" i="1"/>
  <c r="AZ1161" i="1" s="1"/>
  <c r="BA1161" i="1" s="1"/>
  <c r="BB1161" i="1" s="1"/>
  <c r="AY1498" i="1"/>
  <c r="AZ1498" i="1" s="1"/>
  <c r="BA1498" i="1" s="1"/>
  <c r="BB1498" i="1" s="1"/>
  <c r="AY914" i="1"/>
  <c r="AZ914" i="1" s="1"/>
  <c r="BA914" i="1" s="1"/>
  <c r="BB914" i="1" s="1"/>
  <c r="W725" i="1"/>
  <c r="X725" i="1" s="1"/>
  <c r="Y725" i="1" s="1"/>
  <c r="Z725" i="1" s="1"/>
  <c r="AA725" i="1" s="1"/>
  <c r="BC1468" i="1"/>
  <c r="BD1468" i="1" s="1"/>
  <c r="AY1691" i="1"/>
  <c r="AZ1691" i="1" s="1"/>
  <c r="BA1691" i="1" s="1"/>
  <c r="BB1691" i="1" s="1"/>
  <c r="BC1395" i="1"/>
  <c r="BD1395" i="1" s="1"/>
  <c r="W110" i="1"/>
  <c r="X110" i="1" s="1"/>
  <c r="Y110" i="1" s="1"/>
  <c r="Z110" i="1" s="1"/>
  <c r="AA110" i="1" s="1"/>
  <c r="W1704" i="1"/>
  <c r="X1704" i="1" s="1"/>
  <c r="Y1704" i="1" s="1"/>
  <c r="Z1704" i="1" s="1"/>
  <c r="AA1704" i="1" s="1"/>
  <c r="W1440" i="1"/>
  <c r="X1440" i="1" s="1"/>
  <c r="Y1440" i="1" s="1"/>
  <c r="Z1440" i="1" s="1"/>
  <c r="AA1440" i="1" s="1"/>
  <c r="W1571" i="1"/>
  <c r="X1571" i="1" s="1"/>
  <c r="Y1571" i="1" s="1"/>
  <c r="Z1571" i="1" s="1"/>
  <c r="AA1571" i="1" s="1"/>
  <c r="W680" i="1"/>
  <c r="X680" i="1" s="1"/>
  <c r="Y680" i="1" s="1"/>
  <c r="Z680" i="1" s="1"/>
  <c r="AA680" i="1" s="1"/>
  <c r="AY1411" i="1"/>
  <c r="AZ1411" i="1" s="1"/>
  <c r="BA1411" i="1" s="1"/>
  <c r="BB1411" i="1" s="1"/>
  <c r="BC1487" i="1"/>
  <c r="BD1487" i="1" s="1"/>
  <c r="AH2000" i="1"/>
  <c r="AI2000" i="1" s="1"/>
  <c r="AJ2000" i="1" s="1"/>
  <c r="AK2000" i="1" s="1"/>
  <c r="AB451" i="1"/>
  <c r="AC451" i="1" s="1"/>
  <c r="AD451" i="1" s="1"/>
  <c r="AB949" i="1"/>
  <c r="AC949" i="1" s="1"/>
  <c r="AD949" i="1" s="1"/>
  <c r="AH1970" i="1"/>
  <c r="AI1970" i="1" s="1"/>
  <c r="AE438" i="1"/>
  <c r="AF438" i="1" s="1"/>
  <c r="AG438" i="1" s="1"/>
  <c r="W760" i="1"/>
  <c r="X760" i="1" s="1"/>
  <c r="Y760" i="1" s="1"/>
  <c r="Z760" i="1" s="1"/>
  <c r="AA760" i="1" s="1"/>
  <c r="W1541" i="1"/>
  <c r="X1541" i="1" s="1"/>
  <c r="Y1541" i="1" s="1"/>
  <c r="Z1541" i="1" s="1"/>
  <c r="AA1541" i="1" s="1"/>
  <c r="AY1353" i="1"/>
  <c r="AZ1353" i="1" s="1"/>
  <c r="BA1353" i="1" s="1"/>
  <c r="BB1353" i="1" s="1"/>
  <c r="W901" i="1"/>
  <c r="X901" i="1" s="1"/>
  <c r="Y901" i="1" s="1"/>
  <c r="Z901" i="1" s="1"/>
  <c r="AA901" i="1" s="1"/>
  <c r="AB1267" i="1"/>
  <c r="AC1267" i="1" s="1"/>
  <c r="AD1267" i="1" s="1"/>
  <c r="W323" i="1"/>
  <c r="X323" i="1" s="1"/>
  <c r="Y323" i="1" s="1"/>
  <c r="Z323" i="1" s="1"/>
  <c r="AA323" i="1" s="1"/>
  <c r="W426" i="1"/>
  <c r="X426" i="1" s="1"/>
  <c r="Y426" i="1" s="1"/>
  <c r="Z426" i="1" s="1"/>
  <c r="AA426" i="1" s="1"/>
  <c r="W577" i="1"/>
  <c r="X577" i="1" s="1"/>
  <c r="Y577" i="1" s="1"/>
  <c r="Z577" i="1" s="1"/>
  <c r="AA577" i="1" s="1"/>
  <c r="AB163" i="1"/>
  <c r="AC163" i="1" s="1"/>
  <c r="AD163" i="1" s="1"/>
  <c r="W1433" i="1"/>
  <c r="X1433" i="1" s="1"/>
  <c r="Y1433" i="1" s="1"/>
  <c r="Z1433" i="1" s="1"/>
  <c r="AA1433" i="1" s="1"/>
  <c r="W473" i="1"/>
  <c r="X473" i="1" s="1"/>
  <c r="Y473" i="1" s="1"/>
  <c r="Z473" i="1" s="1"/>
  <c r="AA473" i="1" s="1"/>
  <c r="AE1720" i="1"/>
  <c r="AF1720" i="1" s="1"/>
  <c r="AG1720" i="1" s="1"/>
  <c r="W1361" i="1"/>
  <c r="X1361" i="1" s="1"/>
  <c r="Y1361" i="1" s="1"/>
  <c r="Z1361" i="1" s="1"/>
  <c r="AA1361" i="1" s="1"/>
  <c r="AE1715" i="1"/>
  <c r="AF1715" i="1" s="1"/>
  <c r="AG1715" i="1" s="1"/>
  <c r="AY1372" i="1"/>
  <c r="AZ1372" i="1" s="1"/>
  <c r="BA1372" i="1" s="1"/>
  <c r="BB1372" i="1" s="1"/>
  <c r="W969" i="1"/>
  <c r="X969" i="1" s="1"/>
  <c r="Y969" i="1" s="1"/>
  <c r="Z969" i="1" s="1"/>
  <c r="AA969" i="1" s="1"/>
  <c r="W1277" i="1"/>
  <c r="X1277" i="1" s="1"/>
  <c r="Y1277" i="1" s="1"/>
  <c r="Z1277" i="1" s="1"/>
  <c r="AA1277" i="1" s="1"/>
  <c r="W648" i="1"/>
  <c r="X648" i="1" s="1"/>
  <c r="Y648" i="1" s="1"/>
  <c r="Z648" i="1" s="1"/>
  <c r="AA648" i="1" s="1"/>
  <c r="W420" i="1"/>
  <c r="X420" i="1" s="1"/>
  <c r="Y420" i="1" s="1"/>
  <c r="Z420" i="1" s="1"/>
  <c r="AA420" i="1" s="1"/>
  <c r="W1229" i="1"/>
  <c r="X1229" i="1" s="1"/>
  <c r="Y1229" i="1" s="1"/>
  <c r="Z1229" i="1" s="1"/>
  <c r="AA1229" i="1" s="1"/>
  <c r="W337" i="1"/>
  <c r="X337" i="1" s="1"/>
  <c r="Y337" i="1" s="1"/>
  <c r="Z337" i="1" s="1"/>
  <c r="AA337" i="1" s="1"/>
  <c r="W915" i="1"/>
  <c r="X915" i="1" s="1"/>
  <c r="Y915" i="1" s="1"/>
  <c r="Z915" i="1" s="1"/>
  <c r="AA915" i="1" s="1"/>
  <c r="W1137" i="1"/>
  <c r="X1137" i="1" s="1"/>
  <c r="Y1137" i="1" s="1"/>
  <c r="Z1137" i="1" s="1"/>
  <c r="AA1137" i="1" s="1"/>
  <c r="AY797" i="1"/>
  <c r="AZ797" i="1" s="1"/>
  <c r="BA797" i="1" s="1"/>
  <c r="BB797" i="1" s="1"/>
  <c r="AB1026" i="1"/>
  <c r="AC1026" i="1" s="1"/>
  <c r="AD1026" i="1" s="1"/>
  <c r="AY1143" i="1"/>
  <c r="AZ1143" i="1" s="1"/>
  <c r="BA1143" i="1" s="1"/>
  <c r="BB1143" i="1" s="1"/>
  <c r="AX1591" i="1"/>
  <c r="W27" i="1"/>
  <c r="X27" i="1" s="1"/>
  <c r="Y27" i="1" s="1"/>
  <c r="Z27" i="1" s="1"/>
  <c r="AA27" i="1" s="1"/>
  <c r="W114" i="1"/>
  <c r="X114" i="1" s="1"/>
  <c r="Y114" i="1" s="1"/>
  <c r="Z114" i="1" s="1"/>
  <c r="AA114" i="1" s="1"/>
  <c r="W1038" i="1"/>
  <c r="X1038" i="1" s="1"/>
  <c r="Y1038" i="1" s="1"/>
  <c r="Z1038" i="1" s="1"/>
  <c r="AA1038" i="1" s="1"/>
  <c r="W867" i="1"/>
  <c r="X867" i="1" s="1"/>
  <c r="Y867" i="1" s="1"/>
  <c r="Z867" i="1" s="1"/>
  <c r="AA867" i="1" s="1"/>
  <c r="AH1918" i="1"/>
  <c r="AI1918" i="1" s="1"/>
  <c r="AJ1918" i="1" s="1"/>
  <c r="AY1070" i="1"/>
  <c r="AZ1070" i="1" s="1"/>
  <c r="BA1070" i="1" s="1"/>
  <c r="BB1070" i="1" s="1"/>
  <c r="W1136" i="1"/>
  <c r="X1136" i="1" s="1"/>
  <c r="Y1136" i="1" s="1"/>
  <c r="Z1136" i="1" s="1"/>
  <c r="AA1136" i="1" s="1"/>
  <c r="AB945" i="1"/>
  <c r="AC945" i="1" s="1"/>
  <c r="AD945" i="1" s="1"/>
  <c r="AB1349" i="1"/>
  <c r="AC1349" i="1" s="1"/>
  <c r="AD1349" i="1" s="1"/>
  <c r="AH1931" i="1"/>
  <c r="AI1931" i="1" s="1"/>
  <c r="W1079" i="1"/>
  <c r="X1079" i="1" s="1"/>
  <c r="Y1079" i="1" s="1"/>
  <c r="Z1079" i="1" s="1"/>
  <c r="AA1079" i="1" s="1"/>
  <c r="W1358" i="1"/>
  <c r="X1358" i="1" s="1"/>
  <c r="Y1358" i="1" s="1"/>
  <c r="Z1358" i="1" s="1"/>
  <c r="AA1358" i="1" s="1"/>
  <c r="AE1814" i="1"/>
  <c r="AF1814" i="1" s="1"/>
  <c r="AG1814" i="1" s="1"/>
  <c r="AE655" i="1"/>
  <c r="AF655" i="1" s="1"/>
  <c r="AG655" i="1" s="1"/>
  <c r="AY1326" i="1"/>
  <c r="AZ1326" i="1" s="1"/>
  <c r="BA1326" i="1" s="1"/>
  <c r="BB1326" i="1" s="1"/>
  <c r="AB409" i="1"/>
  <c r="AC409" i="1" s="1"/>
  <c r="AD409" i="1" s="1"/>
  <c r="W214" i="1"/>
  <c r="X214" i="1" s="1"/>
  <c r="Y214" i="1" s="1"/>
  <c r="Z214" i="1" s="1"/>
  <c r="AA214" i="1" s="1"/>
  <c r="W992" i="1"/>
  <c r="X992" i="1" s="1"/>
  <c r="Y992" i="1" s="1"/>
  <c r="Z992" i="1" s="1"/>
  <c r="AA992" i="1" s="1"/>
  <c r="W815" i="1"/>
  <c r="X815" i="1" s="1"/>
  <c r="Y815" i="1" s="1"/>
  <c r="Z815" i="1" s="1"/>
  <c r="AA815" i="1" s="1"/>
  <c r="W910" i="1"/>
  <c r="X910" i="1" s="1"/>
  <c r="Y910" i="1" s="1"/>
  <c r="Z910" i="1" s="1"/>
  <c r="AA910" i="1" s="1"/>
  <c r="W222" i="1"/>
  <c r="X222" i="1" s="1"/>
  <c r="Y222" i="1" s="1"/>
  <c r="Z222" i="1" s="1"/>
  <c r="AA222" i="1" s="1"/>
  <c r="W918" i="1"/>
  <c r="X918" i="1" s="1"/>
  <c r="Y918" i="1" s="1"/>
  <c r="Z918" i="1" s="1"/>
  <c r="AA918" i="1" s="1"/>
  <c r="AY740" i="1"/>
  <c r="AZ740" i="1" s="1"/>
  <c r="BA740" i="1" s="1"/>
  <c r="BB740" i="1" s="1"/>
  <c r="W713" i="1"/>
  <c r="X713" i="1" s="1"/>
  <c r="Y713" i="1" s="1"/>
  <c r="Z713" i="1" s="1"/>
  <c r="AA713" i="1" s="1"/>
  <c r="AD1755" i="1"/>
  <c r="AY1162" i="1"/>
  <c r="AZ1162" i="1" s="1"/>
  <c r="BA1162" i="1" s="1"/>
  <c r="BB1162" i="1" s="1"/>
  <c r="W26" i="1"/>
  <c r="X26" i="1" s="1"/>
  <c r="Y26" i="1" s="1"/>
  <c r="Z26" i="1" s="1"/>
  <c r="AA26" i="1" s="1"/>
  <c r="AE1808" i="1"/>
  <c r="AF1808" i="1" s="1"/>
  <c r="AG1808" i="1" s="1"/>
  <c r="W1695" i="1"/>
  <c r="X1695" i="1" s="1"/>
  <c r="Y1695" i="1" s="1"/>
  <c r="Z1695" i="1" s="1"/>
  <c r="AA1695" i="1" s="1"/>
  <c r="W442" i="1"/>
  <c r="X442" i="1" s="1"/>
  <c r="Y442" i="1" s="1"/>
  <c r="Z442" i="1" s="1"/>
  <c r="AA442" i="1" s="1"/>
  <c r="AE1642" i="1"/>
  <c r="AF1642" i="1" s="1"/>
  <c r="AG1642" i="1" s="1"/>
  <c r="W1263" i="1"/>
  <c r="X1263" i="1" s="1"/>
  <c r="Y1263" i="1" s="1"/>
  <c r="Z1263" i="1" s="1"/>
  <c r="AA1263" i="1" s="1"/>
  <c r="W717" i="1"/>
  <c r="X717" i="1" s="1"/>
  <c r="Y717" i="1" s="1"/>
  <c r="Z717" i="1" s="1"/>
  <c r="AA717" i="1" s="1"/>
  <c r="AB1309" i="1"/>
  <c r="AC1309" i="1" s="1"/>
  <c r="AD1309" i="1" s="1"/>
  <c r="W1258" i="1"/>
  <c r="X1258" i="1" s="1"/>
  <c r="Y1258" i="1" s="1"/>
  <c r="Z1258" i="1" s="1"/>
  <c r="AA1258" i="1" s="1"/>
  <c r="W507" i="1"/>
  <c r="X507" i="1" s="1"/>
  <c r="Y507" i="1" s="1"/>
  <c r="Z507" i="1" s="1"/>
  <c r="AA507" i="1" s="1"/>
  <c r="W399" i="1"/>
  <c r="X399" i="1" s="1"/>
  <c r="Y399" i="1" s="1"/>
  <c r="Z399" i="1" s="1"/>
  <c r="AA399" i="1" s="1"/>
  <c r="W117" i="1"/>
  <c r="X117" i="1" s="1"/>
  <c r="Y117" i="1" s="1"/>
  <c r="Z117" i="1" s="1"/>
  <c r="AA117" i="1" s="1"/>
  <c r="W890" i="1"/>
  <c r="X890" i="1" s="1"/>
  <c r="Y890" i="1" s="1"/>
  <c r="Z890" i="1" s="1"/>
  <c r="AA890" i="1" s="1"/>
  <c r="W535" i="1"/>
  <c r="X535" i="1" s="1"/>
  <c r="Y535" i="1" s="1"/>
  <c r="Z535" i="1" s="1"/>
  <c r="AA535" i="1" s="1"/>
  <c r="W300" i="1"/>
  <c r="X300" i="1" s="1"/>
  <c r="Y300" i="1" s="1"/>
  <c r="Z300" i="1" s="1"/>
  <c r="AA300" i="1" s="1"/>
  <c r="W1201" i="1"/>
  <c r="X1201" i="1" s="1"/>
  <c r="Y1201" i="1" s="1"/>
  <c r="Z1201" i="1" s="1"/>
  <c r="AA1201" i="1" s="1"/>
  <c r="W531" i="1"/>
  <c r="X531" i="1" s="1"/>
  <c r="Y531" i="1" s="1"/>
  <c r="Z531" i="1" s="1"/>
  <c r="AA531" i="1" s="1"/>
  <c r="AE422" i="1"/>
  <c r="AF422" i="1" s="1"/>
  <c r="AG422" i="1" s="1"/>
  <c r="AB1044" i="1"/>
  <c r="AC1044" i="1" s="1"/>
  <c r="AD1044" i="1" s="1"/>
  <c r="W30" i="1"/>
  <c r="X30" i="1" s="1"/>
  <c r="Y30" i="1" s="1"/>
  <c r="Z30" i="1" s="1"/>
  <c r="AA30" i="1" s="1"/>
  <c r="AB1502" i="1"/>
  <c r="AC1502" i="1" s="1"/>
  <c r="AD1502" i="1" s="1"/>
  <c r="AB1024" i="1"/>
  <c r="AC1024" i="1" s="1"/>
  <c r="AD1024" i="1" s="1"/>
  <c r="AY1096" i="1"/>
  <c r="AZ1096" i="1" s="1"/>
  <c r="BA1096" i="1" s="1"/>
  <c r="BB1096" i="1" s="1"/>
  <c r="AY1698" i="1"/>
  <c r="AZ1698" i="1" s="1"/>
  <c r="BA1698" i="1" s="1"/>
  <c r="BB1698" i="1" s="1"/>
  <c r="BC1698" i="1" s="1"/>
  <c r="BD1698" i="1" s="1"/>
  <c r="BE1698" i="1" s="1"/>
  <c r="BF1698" i="1" s="1"/>
  <c r="W126" i="1"/>
  <c r="X126" i="1" s="1"/>
  <c r="Y126" i="1" s="1"/>
  <c r="Z126" i="1" s="1"/>
  <c r="AA126" i="1" s="1"/>
  <c r="AY809" i="1"/>
  <c r="AZ809" i="1" s="1"/>
  <c r="BA809" i="1" s="1"/>
  <c r="BB809" i="1" s="1"/>
  <c r="AY1694" i="1"/>
  <c r="AZ1694" i="1" s="1"/>
  <c r="BA1694" i="1" s="1"/>
  <c r="BB1694" i="1" s="1"/>
  <c r="AH1940" i="1"/>
  <c r="AI1940" i="1" s="1"/>
  <c r="AY1357" i="1"/>
  <c r="AZ1357" i="1" s="1"/>
  <c r="BA1357" i="1" s="1"/>
  <c r="BB1357" i="1" s="1"/>
  <c r="AE1592" i="1"/>
  <c r="AF1592" i="1" s="1"/>
  <c r="AG1592" i="1" s="1"/>
  <c r="W1493" i="1"/>
  <c r="X1493" i="1" s="1"/>
  <c r="Y1493" i="1" s="1"/>
  <c r="Z1493" i="1" s="1"/>
  <c r="AA1493" i="1" s="1"/>
  <c r="AY1063" i="1"/>
  <c r="AZ1063" i="1" s="1"/>
  <c r="BA1063" i="1" s="1"/>
  <c r="BB1063" i="1" s="1"/>
  <c r="AE595" i="1"/>
  <c r="AF595" i="1" s="1"/>
  <c r="AG595" i="1" s="1"/>
  <c r="W1397" i="1"/>
  <c r="X1397" i="1" s="1"/>
  <c r="Y1397" i="1" s="1"/>
  <c r="Z1397" i="1" s="1"/>
  <c r="AA1397" i="1" s="1"/>
  <c r="W508" i="1"/>
  <c r="X508" i="1" s="1"/>
  <c r="Y508" i="1" s="1"/>
  <c r="Z508" i="1" s="1"/>
  <c r="AA508" i="1" s="1"/>
  <c r="AL1780" i="1"/>
  <c r="AM1780" i="1" s="1"/>
  <c r="AN1780" i="1" s="1"/>
  <c r="AO1780" i="1" s="1"/>
  <c r="AP1780" i="1" s="1"/>
  <c r="AQ1780" i="1" s="1"/>
  <c r="W1301" i="1"/>
  <c r="X1301" i="1" s="1"/>
  <c r="Y1301" i="1" s="1"/>
  <c r="Z1301" i="1" s="1"/>
  <c r="AA1301" i="1" s="1"/>
  <c r="W1540" i="1"/>
  <c r="X1540" i="1" s="1"/>
  <c r="Y1540" i="1" s="1"/>
  <c r="Z1540" i="1" s="1"/>
  <c r="AA1540" i="1" s="1"/>
  <c r="AB91" i="1"/>
  <c r="AC91" i="1" s="1"/>
  <c r="AD91" i="1" s="1"/>
  <c r="AX1223" i="1"/>
  <c r="AB1289" i="1"/>
  <c r="AC1289" i="1" s="1"/>
  <c r="AD1289" i="1" s="1"/>
  <c r="AE1265" i="1"/>
  <c r="AF1265" i="1" s="1"/>
  <c r="AG1265" i="1" s="1"/>
  <c r="AE885" i="1"/>
  <c r="AF885" i="1" s="1"/>
  <c r="AG885" i="1" s="1"/>
  <c r="AH1916" i="1"/>
  <c r="AI1916" i="1" s="1"/>
  <c r="AB954" i="1"/>
  <c r="AC954" i="1" s="1"/>
  <c r="AD954" i="1" s="1"/>
  <c r="AH1919" i="1"/>
  <c r="AI1919" i="1" s="1"/>
  <c r="AB1351" i="1"/>
  <c r="AC1351" i="1" s="1"/>
  <c r="AD1351" i="1" s="1"/>
  <c r="AB1438" i="1"/>
  <c r="AC1438" i="1" s="1"/>
  <c r="AD1438" i="1" s="1"/>
  <c r="AB921" i="1"/>
  <c r="AC921" i="1" s="1"/>
  <c r="AD921" i="1" s="1"/>
  <c r="AB392" i="1"/>
  <c r="AC392" i="1" s="1"/>
  <c r="AD392" i="1" s="1"/>
  <c r="AB173" i="1"/>
  <c r="AC173" i="1" s="1"/>
  <c r="AD173" i="1" s="1"/>
  <c r="AE173" i="1" s="1"/>
  <c r="AF173" i="1" s="1"/>
  <c r="AG173" i="1" s="1"/>
  <c r="AH173" i="1" s="1"/>
  <c r="AI173" i="1" s="1"/>
  <c r="AJ173" i="1" s="1"/>
  <c r="AK173" i="1" s="1"/>
  <c r="AB247" i="1"/>
  <c r="AC247" i="1" s="1"/>
  <c r="AD247" i="1" s="1"/>
  <c r="BE1536" i="1"/>
  <c r="BF1536" i="1" s="1"/>
  <c r="M1536" i="1" s="1"/>
  <c r="BG1536" i="1" s="1"/>
  <c r="N1536" i="1" s="1"/>
  <c r="AB469" i="1"/>
  <c r="AC469" i="1" s="1"/>
  <c r="AD469" i="1" s="1"/>
  <c r="AB1515" i="1"/>
  <c r="AC1515" i="1" s="1"/>
  <c r="AD1515" i="1" s="1"/>
  <c r="AB1000" i="1"/>
  <c r="AC1000" i="1" s="1"/>
  <c r="AD1000" i="1" s="1"/>
  <c r="AB975" i="1"/>
  <c r="AC975" i="1" s="1"/>
  <c r="AD975" i="1" s="1"/>
  <c r="W494" i="1"/>
  <c r="X494" i="1" s="1"/>
  <c r="Y494" i="1" s="1"/>
  <c r="Z494" i="1" s="1"/>
  <c r="AA494" i="1" s="1"/>
  <c r="AY639" i="1"/>
  <c r="AZ639" i="1" s="1"/>
  <c r="BA639" i="1" s="1"/>
  <c r="BB639" i="1" s="1"/>
  <c r="AB343" i="1"/>
  <c r="AC343" i="1" s="1"/>
  <c r="AD343" i="1" s="1"/>
  <c r="BE1369" i="1"/>
  <c r="BF1369" i="1" s="1"/>
  <c r="M1369" i="1" s="1"/>
  <c r="BG1369" i="1" s="1"/>
  <c r="N1369" i="1" s="1"/>
  <c r="BE813" i="1"/>
  <c r="BF813" i="1" s="1"/>
  <c r="M813" i="1" s="1"/>
  <c r="BG813" i="1" s="1"/>
  <c r="N813" i="1" s="1"/>
  <c r="W408" i="1"/>
  <c r="X408" i="1" s="1"/>
  <c r="Y408" i="1" s="1"/>
  <c r="Z408" i="1" s="1"/>
  <c r="AA408" i="1" s="1"/>
  <c r="AB1230" i="1"/>
  <c r="AC1230" i="1" s="1"/>
  <c r="AD1230" i="1" s="1"/>
  <c r="AE606" i="1"/>
  <c r="AF606" i="1" s="1"/>
  <c r="AG606" i="1" s="1"/>
  <c r="AI275" i="1"/>
  <c r="AJ275" i="1" s="1"/>
  <c r="AB866" i="1"/>
  <c r="AC866" i="1" s="1"/>
  <c r="AD866" i="1" s="1"/>
  <c r="AH1906" i="1"/>
  <c r="AI1906" i="1" s="1"/>
  <c r="AX788" i="1"/>
  <c r="AB545" i="1"/>
  <c r="AC545" i="1" s="1"/>
  <c r="AD545" i="1" s="1"/>
  <c r="AB525" i="1"/>
  <c r="AC525" i="1" s="1"/>
  <c r="AD525" i="1" s="1"/>
  <c r="AB1118" i="1"/>
  <c r="AC1118" i="1" s="1"/>
  <c r="AD1118" i="1" s="1"/>
  <c r="AB363" i="1"/>
  <c r="AC363" i="1" s="1"/>
  <c r="AD363" i="1" s="1"/>
  <c r="AB1153" i="1"/>
  <c r="AC1153" i="1" s="1"/>
  <c r="AD1153" i="1" s="1"/>
  <c r="AH366" i="1"/>
  <c r="AE1074" i="1"/>
  <c r="AF1074" i="1" s="1"/>
  <c r="AG1074" i="1" s="1"/>
  <c r="AE1113" i="1"/>
  <c r="AF1113" i="1" s="1"/>
  <c r="AG1113" i="1" s="1"/>
  <c r="AH1917" i="1"/>
  <c r="AI1917" i="1" s="1"/>
  <c r="AH1974" i="1"/>
  <c r="AI1974" i="1" s="1"/>
  <c r="AH1868" i="1"/>
  <c r="AI1868" i="1" s="1"/>
  <c r="AB1348" i="1"/>
  <c r="AC1348" i="1" s="1"/>
  <c r="AD1348" i="1" s="1"/>
  <c r="W691" i="1"/>
  <c r="X691" i="1" s="1"/>
  <c r="Y691" i="1" s="1"/>
  <c r="Z691" i="1" s="1"/>
  <c r="AA691" i="1" s="1"/>
  <c r="BE818" i="1"/>
  <c r="BF818" i="1" s="1"/>
  <c r="M818" i="1" s="1"/>
  <c r="BG818" i="1" s="1"/>
  <c r="N818" i="1" s="1"/>
  <c r="AB1108" i="1"/>
  <c r="AC1108" i="1" s="1"/>
  <c r="AD1108" i="1" s="1"/>
  <c r="BE346" i="1"/>
  <c r="BF346" i="1" s="1"/>
  <c r="M346" i="1" s="1"/>
  <c r="BG346" i="1" s="1"/>
  <c r="N346" i="1" s="1"/>
  <c r="AE1297" i="1"/>
  <c r="AF1297" i="1" s="1"/>
  <c r="AG1297" i="1" s="1"/>
  <c r="AE898" i="1"/>
  <c r="AF898" i="1" s="1"/>
  <c r="AG898" i="1" s="1"/>
  <c r="AY1348" i="1"/>
  <c r="AZ1348" i="1" s="1"/>
  <c r="BA1348" i="1" s="1"/>
  <c r="BB1348" i="1" s="1"/>
  <c r="AB959" i="1"/>
  <c r="AC959" i="1" s="1"/>
  <c r="AD959" i="1" s="1"/>
  <c r="AB1211" i="1"/>
  <c r="AC1211" i="1" s="1"/>
  <c r="AD1211" i="1" s="1"/>
  <c r="AB370" i="1"/>
  <c r="AC370" i="1" s="1"/>
  <c r="AD370" i="1" s="1"/>
  <c r="AB1654" i="1"/>
  <c r="AC1654" i="1" s="1"/>
  <c r="AD1654" i="1" s="1"/>
  <c r="BC1109" i="1"/>
  <c r="BD1109" i="1" s="1"/>
  <c r="AB858" i="1"/>
  <c r="AC858" i="1" s="1"/>
  <c r="AD858" i="1" s="1"/>
  <c r="AX1088" i="1"/>
  <c r="AY1289" i="1"/>
  <c r="AZ1289" i="1" s="1"/>
  <c r="BA1289" i="1" s="1"/>
  <c r="BB1289" i="1" s="1"/>
  <c r="AB1596" i="1"/>
  <c r="AC1596" i="1" s="1"/>
  <c r="AD1596" i="1" s="1"/>
  <c r="AB312" i="1"/>
  <c r="AC312" i="1" s="1"/>
  <c r="AD312" i="1" s="1"/>
  <c r="AE312" i="1" s="1"/>
  <c r="AF312" i="1" s="1"/>
  <c r="AG312" i="1" s="1"/>
  <c r="W1460" i="1"/>
  <c r="X1460" i="1" s="1"/>
  <c r="Y1460" i="1" s="1"/>
  <c r="Z1460" i="1" s="1"/>
  <c r="AA1460" i="1" s="1"/>
  <c r="AE671" i="1"/>
  <c r="AF671" i="1" s="1"/>
  <c r="AG671" i="1" s="1"/>
  <c r="BE1150" i="1"/>
  <c r="BF1150" i="1" s="1"/>
  <c r="M1150" i="1" s="1"/>
  <c r="BG1150" i="1" s="1"/>
  <c r="N1150" i="1" s="1"/>
  <c r="AH884" i="1"/>
  <c r="AB155" i="1"/>
  <c r="AC155" i="1" s="1"/>
  <c r="AD155" i="1" s="1"/>
  <c r="AB895" i="1"/>
  <c r="AC895" i="1" s="1"/>
  <c r="AD895" i="1" s="1"/>
  <c r="BC1610" i="1"/>
  <c r="BD1610" i="1" s="1"/>
  <c r="AB1245" i="1"/>
  <c r="AC1245" i="1" s="1"/>
  <c r="AD1245" i="1" s="1"/>
  <c r="AB283" i="1"/>
  <c r="AC283" i="1" s="1"/>
  <c r="AD283" i="1" s="1"/>
  <c r="AH1920" i="1"/>
  <c r="AI1920" i="1" s="1"/>
  <c r="AH1905" i="1"/>
  <c r="AI1905" i="1" s="1"/>
  <c r="AB1614" i="1"/>
  <c r="AC1614" i="1" s="1"/>
  <c r="AD1614" i="1" s="1"/>
  <c r="AB1199" i="1"/>
  <c r="AC1199" i="1" s="1"/>
  <c r="AD1199" i="1" s="1"/>
  <c r="AX1455" i="1"/>
  <c r="AE1184" i="1"/>
  <c r="AF1184" i="1" s="1"/>
  <c r="AG1184" i="1" s="1"/>
  <c r="AI134" i="1"/>
  <c r="AJ134" i="1" s="1"/>
  <c r="X6" i="1"/>
  <c r="Y6" i="1" s="1"/>
  <c r="Z6" i="1" s="1"/>
  <c r="AA6" i="1" s="1"/>
  <c r="W1067" i="1"/>
  <c r="X1067" i="1" s="1"/>
  <c r="Y1067" i="1" s="1"/>
  <c r="Z1067" i="1" s="1"/>
  <c r="AA1067" i="1" s="1"/>
  <c r="W608" i="1"/>
  <c r="X608" i="1" s="1"/>
  <c r="Y608" i="1" s="1"/>
  <c r="Z608" i="1" s="1"/>
  <c r="AA608" i="1" s="1"/>
  <c r="AB1212" i="1"/>
  <c r="AC1212" i="1" s="1"/>
  <c r="AD1212" i="1" s="1"/>
  <c r="W314" i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1953" i="1"/>
  <c r="AI1953" i="1" s="1"/>
  <c r="AJ1953" i="1" s="1"/>
  <c r="AK1953" i="1" s="1"/>
  <c r="AL1953" i="1" s="1"/>
  <c r="AM1953" i="1" s="1"/>
  <c r="AN1953" i="1" s="1"/>
  <c r="AO1953" i="1" s="1"/>
  <c r="AP1953" i="1" s="1"/>
  <c r="AQ1953" i="1" s="1"/>
  <c r="AE755" i="1"/>
  <c r="AF755" i="1" s="1"/>
  <c r="AG755" i="1" s="1"/>
  <c r="AB1274" i="1"/>
  <c r="AC1274" i="1" s="1"/>
  <c r="AD1274" i="1" s="1"/>
  <c r="AE798" i="1"/>
  <c r="AF798" i="1" s="1"/>
  <c r="AG798" i="1" s="1"/>
  <c r="AB34" i="1"/>
  <c r="AC34" i="1" s="1"/>
  <c r="AD34" i="1" s="1"/>
  <c r="AB204" i="1"/>
  <c r="AC204" i="1" s="1"/>
  <c r="AD204" i="1" s="1"/>
  <c r="AB1070" i="1"/>
  <c r="AC1070" i="1" s="1"/>
  <c r="AD1070" i="1" s="1"/>
  <c r="AE831" i="1"/>
  <c r="AF831" i="1" s="1"/>
  <c r="AG831" i="1" s="1"/>
  <c r="AB524" i="1"/>
  <c r="AC524" i="1" s="1"/>
  <c r="AD524" i="1" s="1"/>
  <c r="AK28" i="1"/>
  <c r="AB80" i="1"/>
  <c r="AC80" i="1" s="1"/>
  <c r="AD80" i="1" s="1"/>
  <c r="AB1066" i="1"/>
  <c r="AC1066" i="1" s="1"/>
  <c r="AD1066" i="1" s="1"/>
  <c r="AI143" i="1"/>
  <c r="AJ143" i="1" s="1"/>
  <c r="AB1544" i="1"/>
  <c r="AC1544" i="1" s="1"/>
  <c r="AD1544" i="1" s="1"/>
  <c r="AB248" i="1"/>
  <c r="AC248" i="1" s="1"/>
  <c r="AD248" i="1" s="1"/>
  <c r="AH1988" i="1"/>
  <c r="AI1988" i="1" s="1"/>
  <c r="W714" i="1"/>
  <c r="X714" i="1" s="1"/>
  <c r="Y714" i="1" s="1"/>
  <c r="Z714" i="1" s="1"/>
  <c r="AA714" i="1" s="1"/>
  <c r="AX1473" i="1"/>
  <c r="AH1946" i="1"/>
  <c r="AI1946" i="1" s="1"/>
  <c r="AB1585" i="1"/>
  <c r="AC1585" i="1" s="1"/>
  <c r="AD1585" i="1" s="1"/>
  <c r="AK1804" i="1"/>
  <c r="AY1602" i="1"/>
  <c r="AZ1602" i="1" s="1"/>
  <c r="BA1602" i="1" s="1"/>
  <c r="BB1602" i="1" s="1"/>
  <c r="AB990" i="1"/>
  <c r="AC990" i="1" s="1"/>
  <c r="AD990" i="1" s="1"/>
  <c r="AE35" i="1"/>
  <c r="AF35" i="1" s="1"/>
  <c r="AG35" i="1" s="1"/>
  <c r="AY1211" i="1"/>
  <c r="AZ1211" i="1" s="1"/>
  <c r="BA1211" i="1" s="1"/>
  <c r="BB1211" i="1" s="1"/>
  <c r="AB773" i="1"/>
  <c r="AC773" i="1" s="1"/>
  <c r="AD773" i="1" s="1"/>
  <c r="AB319" i="1"/>
  <c r="AC319" i="1" s="1"/>
  <c r="AD319" i="1" s="1"/>
  <c r="AB650" i="1"/>
  <c r="AC650" i="1" s="1"/>
  <c r="AD650" i="1" s="1"/>
  <c r="AH1726" i="1"/>
  <c r="AI1726" i="1" s="1"/>
  <c r="AJ1726" i="1" s="1"/>
  <c r="AB1259" i="1"/>
  <c r="AC1259" i="1" s="1"/>
  <c r="AD1259" i="1" s="1"/>
  <c r="AB456" i="1"/>
  <c r="AC456" i="1" s="1"/>
  <c r="AD456" i="1" s="1"/>
  <c r="AB615" i="1"/>
  <c r="AC615" i="1" s="1"/>
  <c r="AD615" i="1" s="1"/>
  <c r="AY1696" i="1"/>
  <c r="AZ1696" i="1" s="1"/>
  <c r="BA1696" i="1" s="1"/>
  <c r="BB1696" i="1" s="1"/>
  <c r="AE643" i="1"/>
  <c r="AF643" i="1" s="1"/>
  <c r="AG643" i="1" s="1"/>
  <c r="AH1997" i="1"/>
  <c r="AI1997" i="1" s="1"/>
  <c r="AI169" i="1"/>
  <c r="AJ169" i="1" s="1"/>
  <c r="AH1884" i="1"/>
  <c r="AI1884" i="1" s="1"/>
  <c r="AB839" i="1"/>
  <c r="AC839" i="1" s="1"/>
  <c r="AD839" i="1" s="1"/>
  <c r="AB1442" i="1"/>
  <c r="AC1442" i="1" s="1"/>
  <c r="AD1442" i="1" s="1"/>
  <c r="AH1986" i="1"/>
  <c r="AI1986" i="1" s="1"/>
  <c r="W16" i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BC1293" i="1"/>
  <c r="BD1293" i="1" s="1"/>
  <c r="AH1889" i="1"/>
  <c r="AI1889" i="1" s="1"/>
  <c r="AB488" i="1"/>
  <c r="AC488" i="1" s="1"/>
  <c r="AD488" i="1" s="1"/>
  <c r="W1455" i="1"/>
  <c r="X1455" i="1" s="1"/>
  <c r="Y1455" i="1" s="1"/>
  <c r="Z1455" i="1" s="1"/>
  <c r="AA1455" i="1" s="1"/>
  <c r="W1687" i="1"/>
  <c r="X1687" i="1" s="1"/>
  <c r="Y1687" i="1" s="1"/>
  <c r="Z1687" i="1" s="1"/>
  <c r="AA1687" i="1" s="1"/>
  <c r="W1382" i="1"/>
  <c r="X1382" i="1" s="1"/>
  <c r="Y1382" i="1" s="1"/>
  <c r="Z1382" i="1" s="1"/>
  <c r="AA1382" i="1" s="1"/>
  <c r="W184" i="1"/>
  <c r="X184" i="1" s="1"/>
  <c r="Y184" i="1" s="1"/>
  <c r="Z184" i="1" s="1"/>
  <c r="AA184" i="1" s="1"/>
  <c r="W1096" i="1"/>
  <c r="X1096" i="1" s="1"/>
  <c r="Y1096" i="1" s="1"/>
  <c r="Z1096" i="1" s="1"/>
  <c r="AA1096" i="1" s="1"/>
  <c r="W1528" i="1"/>
  <c r="X1528" i="1" s="1"/>
  <c r="Y1528" i="1" s="1"/>
  <c r="Z1528" i="1" s="1"/>
  <c r="AA1528" i="1" s="1"/>
  <c r="W1102" i="1"/>
  <c r="X1102" i="1" s="1"/>
  <c r="Y1102" i="1" s="1"/>
  <c r="Z1102" i="1" s="1"/>
  <c r="AA1102" i="1" s="1"/>
  <c r="W1114" i="1"/>
  <c r="X1114" i="1" s="1"/>
  <c r="Y1114" i="1" s="1"/>
  <c r="Z1114" i="1" s="1"/>
  <c r="AA1114" i="1" s="1"/>
  <c r="AH1803" i="1"/>
  <c r="AI1803" i="1" s="1"/>
  <c r="AJ1803" i="1" s="1"/>
  <c r="W129" i="1"/>
  <c r="X129" i="1" s="1"/>
  <c r="Y129" i="1" s="1"/>
  <c r="Z129" i="1" s="1"/>
  <c r="AA129" i="1" s="1"/>
  <c r="W728" i="1"/>
  <c r="X728" i="1" s="1"/>
  <c r="Y728" i="1" s="1"/>
  <c r="Z728" i="1" s="1"/>
  <c r="AA728" i="1" s="1"/>
  <c r="AE1756" i="1"/>
  <c r="AF1756" i="1" s="1"/>
  <c r="AG1756" i="1" s="1"/>
  <c r="W1698" i="1"/>
  <c r="X1698" i="1" s="1"/>
  <c r="Y1698" i="1" s="1"/>
  <c r="Z1698" i="1" s="1"/>
  <c r="AA1698" i="1" s="1"/>
  <c r="W731" i="1"/>
  <c r="X731" i="1" s="1"/>
  <c r="Y731" i="1" s="1"/>
  <c r="Z731" i="1" s="1"/>
  <c r="AA731" i="1" s="1"/>
  <c r="W803" i="1"/>
  <c r="X803" i="1" s="1"/>
  <c r="Y803" i="1" s="1"/>
  <c r="Z803" i="1" s="1"/>
  <c r="AA803" i="1" s="1"/>
  <c r="W1469" i="1"/>
  <c r="X1469" i="1" s="1"/>
  <c r="Y1469" i="1" s="1"/>
  <c r="Z1469" i="1" s="1"/>
  <c r="AA1469" i="1" s="1"/>
  <c r="W468" i="1"/>
  <c r="X468" i="1" s="1"/>
  <c r="Y468" i="1" s="1"/>
  <c r="Z468" i="1" s="1"/>
  <c r="AA468" i="1" s="1"/>
  <c r="W1617" i="1"/>
  <c r="X1617" i="1" s="1"/>
  <c r="Y1617" i="1" s="1"/>
  <c r="Z1617" i="1" s="1"/>
  <c r="AA1617" i="1" s="1"/>
  <c r="W819" i="1"/>
  <c r="X819" i="1" s="1"/>
  <c r="Y819" i="1" s="1"/>
  <c r="Z819" i="1" s="1"/>
  <c r="AA819" i="1" s="1"/>
  <c r="W512" i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W317" i="1"/>
  <c r="X317" i="1" s="1"/>
  <c r="Y317" i="1" s="1"/>
  <c r="Z317" i="1" s="1"/>
  <c r="AA317" i="1" s="1"/>
  <c r="W584" i="1"/>
  <c r="X584" i="1" s="1"/>
  <c r="Y584" i="1" s="1"/>
  <c r="Z584" i="1" s="1"/>
  <c r="AA584" i="1" s="1"/>
  <c r="W1655" i="1"/>
  <c r="X1655" i="1" s="1"/>
  <c r="Y1655" i="1" s="1"/>
  <c r="Z1655" i="1" s="1"/>
  <c r="AA1655" i="1" s="1"/>
  <c r="W1535" i="1"/>
  <c r="X1535" i="1" s="1"/>
  <c r="Y1535" i="1" s="1"/>
  <c r="Z1535" i="1" s="1"/>
  <c r="AA1535" i="1" s="1"/>
  <c r="W922" i="1"/>
  <c r="X922" i="1" s="1"/>
  <c r="Y922" i="1" s="1"/>
  <c r="Z922" i="1" s="1"/>
  <c r="AA922" i="1" s="1"/>
  <c r="W782" i="1"/>
  <c r="X782" i="1" s="1"/>
  <c r="Y782" i="1" s="1"/>
  <c r="Z782" i="1" s="1"/>
  <c r="AA782" i="1" s="1"/>
  <c r="AY1198" i="1"/>
  <c r="AZ1198" i="1" s="1"/>
  <c r="BA1198" i="1" s="1"/>
  <c r="BB1198" i="1" s="1"/>
  <c r="AD1758" i="1"/>
  <c r="AE1825" i="1"/>
  <c r="AF1825" i="1" s="1"/>
  <c r="AG1825" i="1" s="1"/>
  <c r="W186" i="1"/>
  <c r="X186" i="1" s="1"/>
  <c r="Y186" i="1" s="1"/>
  <c r="Z186" i="1" s="1"/>
  <c r="AA186" i="1" s="1"/>
  <c r="W726" i="1"/>
  <c r="X726" i="1" s="1"/>
  <c r="Y726" i="1" s="1"/>
  <c r="Z726" i="1" s="1"/>
  <c r="AA726" i="1" s="1"/>
  <c r="W70" i="1"/>
  <c r="X70" i="1" s="1"/>
  <c r="Y70" i="1" s="1"/>
  <c r="Z70" i="1" s="1"/>
  <c r="AA70" i="1" s="1"/>
  <c r="W625" i="1"/>
  <c r="X625" i="1" s="1"/>
  <c r="Y625" i="1" s="1"/>
  <c r="Z625" i="1" s="1"/>
  <c r="AA625" i="1" s="1"/>
  <c r="W220" i="1"/>
  <c r="X220" i="1" s="1"/>
  <c r="Y220" i="1" s="1"/>
  <c r="Z220" i="1" s="1"/>
  <c r="AA220" i="1" s="1"/>
  <c r="W246" i="1"/>
  <c r="X246" i="1" s="1"/>
  <c r="Y246" i="1" s="1"/>
  <c r="Z246" i="1" s="1"/>
  <c r="AA246" i="1" s="1"/>
  <c r="W1300" i="1"/>
  <c r="X1300" i="1" s="1"/>
  <c r="Y1300" i="1" s="1"/>
  <c r="Z1300" i="1" s="1"/>
  <c r="AA1300" i="1" s="1"/>
  <c r="W1135" i="1"/>
  <c r="X1135" i="1" s="1"/>
  <c r="Y1135" i="1" s="1"/>
  <c r="Z1135" i="1" s="1"/>
  <c r="AA1135" i="1" s="1"/>
  <c r="W44" i="1"/>
  <c r="X44" i="1" s="1"/>
  <c r="Y44" i="1" s="1"/>
  <c r="Z44" i="1" s="1"/>
  <c r="AA44" i="1" s="1"/>
  <c r="AY1520" i="1"/>
  <c r="AZ1520" i="1" s="1"/>
  <c r="BA1520" i="1" s="1"/>
  <c r="BB1520" i="1" s="1"/>
  <c r="AE1777" i="1"/>
  <c r="AF1777" i="1" s="1"/>
  <c r="AG1777" i="1" s="1"/>
  <c r="AH1848" i="1"/>
  <c r="AI1848" i="1" s="1"/>
  <c r="AJ1848" i="1" s="1"/>
  <c r="W825" i="1"/>
  <c r="X825" i="1" s="1"/>
  <c r="Y825" i="1" s="1"/>
  <c r="Z825" i="1" s="1"/>
  <c r="AA825" i="1" s="1"/>
  <c r="AY1239" i="1"/>
  <c r="AZ1239" i="1" s="1"/>
  <c r="BA1239" i="1" s="1"/>
  <c r="BB1239" i="1" s="1"/>
  <c r="W465" i="1"/>
  <c r="X465" i="1" s="1"/>
  <c r="Y465" i="1" s="1"/>
  <c r="Z465" i="1" s="1"/>
  <c r="AA465" i="1" s="1"/>
  <c r="W159" i="1"/>
  <c r="X159" i="1" s="1"/>
  <c r="Y159" i="1" s="1"/>
  <c r="Z159" i="1" s="1"/>
  <c r="AA159" i="1" s="1"/>
  <c r="W496" i="1"/>
  <c r="X496" i="1" s="1"/>
  <c r="Y496" i="1" s="1"/>
  <c r="Z496" i="1" s="1"/>
  <c r="AA496" i="1" s="1"/>
  <c r="W519" i="1"/>
  <c r="X519" i="1" s="1"/>
  <c r="Y519" i="1" s="1"/>
  <c r="Z519" i="1" s="1"/>
  <c r="AA519" i="1" s="1"/>
  <c r="AB519" i="1" s="1"/>
  <c r="AC519" i="1" s="1"/>
  <c r="AD519" i="1" s="1"/>
  <c r="AE519" i="1" s="1"/>
  <c r="AF519" i="1" s="1"/>
  <c r="AG519" i="1" s="1"/>
  <c r="W679" i="1"/>
  <c r="X679" i="1" s="1"/>
  <c r="Y679" i="1" s="1"/>
  <c r="Z679" i="1" s="1"/>
  <c r="AA679" i="1" s="1"/>
  <c r="W290" i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W414" i="1"/>
  <c r="X414" i="1" s="1"/>
  <c r="Y414" i="1" s="1"/>
  <c r="Z414" i="1" s="1"/>
  <c r="AA414" i="1" s="1"/>
  <c r="W1060" i="1"/>
  <c r="X1060" i="1" s="1"/>
  <c r="Y1060" i="1" s="1"/>
  <c r="Z1060" i="1" s="1"/>
  <c r="AA1060" i="1" s="1"/>
  <c r="AY1598" i="1"/>
  <c r="AZ1598" i="1" s="1"/>
  <c r="BA1598" i="1" s="1"/>
  <c r="BB1598" i="1" s="1"/>
  <c r="AY1384" i="1"/>
  <c r="AZ1384" i="1" s="1"/>
  <c r="BA1384" i="1" s="1"/>
  <c r="BB1384" i="1" s="1"/>
  <c r="W382" i="1"/>
  <c r="X382" i="1" s="1"/>
  <c r="Y382" i="1" s="1"/>
  <c r="Z382" i="1" s="1"/>
  <c r="AA382" i="1" s="1"/>
  <c r="AE1786" i="1"/>
  <c r="AF1786" i="1" s="1"/>
  <c r="AG1786" i="1" s="1"/>
  <c r="AE1718" i="1"/>
  <c r="AF1718" i="1" s="1"/>
  <c r="AG1718" i="1" s="1"/>
  <c r="W1159" i="1"/>
  <c r="X1159" i="1" s="1"/>
  <c r="Y1159" i="1" s="1"/>
  <c r="Z1159" i="1" s="1"/>
  <c r="AA1159" i="1" s="1"/>
  <c r="W1262" i="1"/>
  <c r="X1262" i="1" s="1"/>
  <c r="Y1262" i="1" s="1"/>
  <c r="Z1262" i="1" s="1"/>
  <c r="AA1262" i="1" s="1"/>
  <c r="W1285" i="1"/>
  <c r="X1285" i="1" s="1"/>
  <c r="Y1285" i="1" s="1"/>
  <c r="Z1285" i="1" s="1"/>
  <c r="AA1285" i="1" s="1"/>
  <c r="W1462" i="1"/>
  <c r="X1462" i="1" s="1"/>
  <c r="Y1462" i="1" s="1"/>
  <c r="Z1462" i="1" s="1"/>
  <c r="AA1462" i="1" s="1"/>
  <c r="W1392" i="1"/>
  <c r="X1392" i="1" s="1"/>
  <c r="Y1392" i="1" s="1"/>
  <c r="Z1392" i="1" s="1"/>
  <c r="AA1392" i="1" s="1"/>
  <c r="W1575" i="1"/>
  <c r="X1575" i="1" s="1"/>
  <c r="Y1575" i="1" s="1"/>
  <c r="Z1575" i="1" s="1"/>
  <c r="AA1575" i="1" s="1"/>
  <c r="W1389" i="1"/>
  <c r="X1389" i="1" s="1"/>
  <c r="Y1389" i="1" s="1"/>
  <c r="Z1389" i="1" s="1"/>
  <c r="AA1389" i="1" s="1"/>
  <c r="W1321" i="1"/>
  <c r="X1321" i="1" s="1"/>
  <c r="Y1321" i="1" s="1"/>
  <c r="Z1321" i="1" s="1"/>
  <c r="AA1321" i="1" s="1"/>
  <c r="W1248" i="1"/>
  <c r="X1248" i="1" s="1"/>
  <c r="Y1248" i="1" s="1"/>
  <c r="Z1248" i="1" s="1"/>
  <c r="AA1248" i="1" s="1"/>
  <c r="W1610" i="1"/>
  <c r="X1610" i="1" s="1"/>
  <c r="Y1610" i="1" s="1"/>
  <c r="Z1610" i="1" s="1"/>
  <c r="AA1610" i="1" s="1"/>
  <c r="W563" i="1"/>
  <c r="X563" i="1" s="1"/>
  <c r="Y563" i="1" s="1"/>
  <c r="Z563" i="1" s="1"/>
  <c r="AA563" i="1" s="1"/>
  <c r="W1635" i="1"/>
  <c r="X1635" i="1" s="1"/>
  <c r="Y1635" i="1" s="1"/>
  <c r="Z1635" i="1" s="1"/>
  <c r="AA1635" i="1" s="1"/>
  <c r="W785" i="1"/>
  <c r="X785" i="1" s="1"/>
  <c r="Y785" i="1" s="1"/>
  <c r="Z785" i="1" s="1"/>
  <c r="AA785" i="1" s="1"/>
  <c r="W662" i="1"/>
  <c r="X662" i="1" s="1"/>
  <c r="Y662" i="1" s="1"/>
  <c r="Z662" i="1" s="1"/>
  <c r="AA662" i="1" s="1"/>
  <c r="W139" i="1"/>
  <c r="X139" i="1" s="1"/>
  <c r="Y139" i="1" s="1"/>
  <c r="Z139" i="1" s="1"/>
  <c r="AA139" i="1" s="1"/>
  <c r="W100" i="1"/>
  <c r="X100" i="1" s="1"/>
  <c r="Y100" i="1" s="1"/>
  <c r="Z100" i="1" s="1"/>
  <c r="AA100" i="1" s="1"/>
  <c r="W1405" i="1"/>
  <c r="X1405" i="1" s="1"/>
  <c r="Y1405" i="1" s="1"/>
  <c r="Z1405" i="1" s="1"/>
  <c r="AA1405" i="1" s="1"/>
  <c r="W593" i="1"/>
  <c r="X593" i="1" s="1"/>
  <c r="Y593" i="1" s="1"/>
  <c r="Z593" i="1" s="1"/>
  <c r="AA593" i="1" s="1"/>
  <c r="W286" i="1"/>
  <c r="X286" i="1" s="1"/>
  <c r="Y286" i="1" s="1"/>
  <c r="Z286" i="1" s="1"/>
  <c r="AA286" i="1" s="1"/>
  <c r="W626" i="1"/>
  <c r="X626" i="1" s="1"/>
  <c r="Y626" i="1" s="1"/>
  <c r="Z626" i="1" s="1"/>
  <c r="AA626" i="1" s="1"/>
  <c r="W1381" i="1"/>
  <c r="X1381" i="1" s="1"/>
  <c r="Y1381" i="1" s="1"/>
  <c r="Z1381" i="1" s="1"/>
  <c r="AA1381" i="1" s="1"/>
  <c r="W645" i="1"/>
  <c r="X645" i="1" s="1"/>
  <c r="Y645" i="1" s="1"/>
  <c r="Z645" i="1" s="1"/>
  <c r="AA645" i="1" s="1"/>
  <c r="AD1775" i="1"/>
  <c r="AD1745" i="1"/>
  <c r="W1182" i="1"/>
  <c r="X1182" i="1" s="1"/>
  <c r="Y1182" i="1" s="1"/>
  <c r="Z1182" i="1" s="1"/>
  <c r="AA1182" i="1" s="1"/>
  <c r="AY1550" i="1"/>
  <c r="AZ1550" i="1" s="1"/>
  <c r="BA1550" i="1" s="1"/>
  <c r="BB1550" i="1" s="1"/>
  <c r="W669" i="1"/>
  <c r="X669" i="1" s="1"/>
  <c r="Y669" i="1" s="1"/>
  <c r="Z669" i="1" s="1"/>
  <c r="AA669" i="1" s="1"/>
  <c r="W353" i="1"/>
  <c r="X353" i="1" s="1"/>
  <c r="Y353" i="1" s="1"/>
  <c r="Z353" i="1" s="1"/>
  <c r="AA353" i="1" s="1"/>
  <c r="AD1831" i="1"/>
  <c r="W863" i="1"/>
  <c r="X863" i="1" s="1"/>
  <c r="Y863" i="1" s="1"/>
  <c r="Z863" i="1" s="1"/>
  <c r="AA863" i="1" s="1"/>
  <c r="W1423" i="1"/>
  <c r="X1423" i="1" s="1"/>
  <c r="Y1423" i="1" s="1"/>
  <c r="Z1423" i="1" s="1"/>
  <c r="AA1423" i="1" s="1"/>
  <c r="AY1276" i="1"/>
  <c r="AZ1276" i="1" s="1"/>
  <c r="BA1276" i="1" s="1"/>
  <c r="BB1276" i="1" s="1"/>
  <c r="AY1631" i="1"/>
  <c r="AZ1631" i="1" s="1"/>
  <c r="BA1631" i="1" s="1"/>
  <c r="BB1631" i="1" s="1"/>
  <c r="AI365" i="1"/>
  <c r="AJ365" i="1" s="1"/>
  <c r="W1607" i="1"/>
  <c r="X1607" i="1" s="1"/>
  <c r="Y1607" i="1" s="1"/>
  <c r="Z1607" i="1" s="1"/>
  <c r="AA1607" i="1" s="1"/>
  <c r="AL1853" i="1"/>
  <c r="AM1853" i="1" s="1"/>
  <c r="AN1853" i="1" s="1"/>
  <c r="AO1853" i="1" s="1"/>
  <c r="AP1853" i="1" s="1"/>
  <c r="AQ1853" i="1" s="1"/>
  <c r="AY815" i="1"/>
  <c r="AZ815" i="1" s="1"/>
  <c r="BA815" i="1" s="1"/>
  <c r="BB815" i="1" s="1"/>
  <c r="W543" i="1"/>
  <c r="X543" i="1" s="1"/>
  <c r="Y543" i="1" s="1"/>
  <c r="Z543" i="1" s="1"/>
  <c r="AA543" i="1" s="1"/>
  <c r="AB1637" i="1"/>
  <c r="AC1637" i="1" s="1"/>
  <c r="AD1637" i="1" s="1"/>
  <c r="AH1788" i="1"/>
  <c r="AI1788" i="1" s="1"/>
  <c r="AJ1788" i="1" s="1"/>
  <c r="AH1769" i="1"/>
  <c r="AI1769" i="1" s="1"/>
  <c r="AJ1769" i="1" s="1"/>
  <c r="AH1995" i="1"/>
  <c r="AI1995" i="1" s="1"/>
  <c r="AB1371" i="1"/>
  <c r="AC1371" i="1" s="1"/>
  <c r="AD1371" i="1" s="1"/>
  <c r="AB384" i="1"/>
  <c r="AC384" i="1" s="1"/>
  <c r="AD384" i="1" s="1"/>
  <c r="AB1466" i="1"/>
  <c r="AC1466" i="1" s="1"/>
  <c r="AD1466" i="1" s="1"/>
  <c r="W952" i="1"/>
  <c r="X952" i="1" s="1"/>
  <c r="Y952" i="1" s="1"/>
  <c r="Z952" i="1" s="1"/>
  <c r="AA952" i="1" s="1"/>
  <c r="AB423" i="1"/>
  <c r="AC423" i="1" s="1"/>
  <c r="AD423" i="1" s="1"/>
  <c r="AB1327" i="1"/>
  <c r="AC1327" i="1" s="1"/>
  <c r="AD1327" i="1" s="1"/>
  <c r="AB3" i="1"/>
  <c r="AC3" i="1" s="1"/>
  <c r="AD3" i="1" s="1"/>
  <c r="W1581" i="1"/>
  <c r="X1581" i="1" s="1"/>
  <c r="Y1581" i="1" s="1"/>
  <c r="Z1581" i="1" s="1"/>
  <c r="AA1581" i="1" s="1"/>
  <c r="BE659" i="1"/>
  <c r="BF659" i="1" s="1"/>
  <c r="M659" i="1" s="1"/>
  <c r="BG659" i="1" s="1"/>
  <c r="N659" i="1" s="1"/>
  <c r="AY908" i="1"/>
  <c r="AZ908" i="1" s="1"/>
  <c r="BA908" i="1" s="1"/>
  <c r="BB908" i="1" s="1"/>
  <c r="AB232" i="1"/>
  <c r="AC232" i="1" s="1"/>
  <c r="AD232" i="1" s="1"/>
  <c r="AB391" i="1"/>
  <c r="AC391" i="1" s="1"/>
  <c r="AD391" i="1" s="1"/>
  <c r="AB198" i="1"/>
  <c r="AC198" i="1" s="1"/>
  <c r="AD198" i="1" s="1"/>
  <c r="AB733" i="1"/>
  <c r="AC733" i="1" s="1"/>
  <c r="AD733" i="1" s="1"/>
  <c r="AB1377" i="1"/>
  <c r="AC1377" i="1" s="1"/>
  <c r="AD1377" i="1" s="1"/>
  <c r="AB460" i="1"/>
  <c r="AC460" i="1" s="1"/>
  <c r="AD460" i="1" s="1"/>
  <c r="AB620" i="1"/>
  <c r="AC620" i="1" s="1"/>
  <c r="AD620" i="1" s="1"/>
  <c r="AB886" i="1"/>
  <c r="AC886" i="1" s="1"/>
  <c r="AD886" i="1" s="1"/>
  <c r="AB1357" i="1"/>
  <c r="AC1357" i="1" s="1"/>
  <c r="AD1357" i="1" s="1"/>
  <c r="AH1729" i="1"/>
  <c r="AI1729" i="1" s="1"/>
  <c r="AJ1729" i="1" s="1"/>
  <c r="BE1033" i="1"/>
  <c r="BF1033" i="1" s="1"/>
  <c r="M1033" i="1" s="1"/>
  <c r="BG1033" i="1" s="1"/>
  <c r="N1033" i="1" s="1"/>
  <c r="AB846" i="1"/>
  <c r="AC846" i="1" s="1"/>
  <c r="AD846" i="1" s="1"/>
  <c r="AE1717" i="1"/>
  <c r="AF1717" i="1" s="1"/>
  <c r="AG1717" i="1" s="1"/>
  <c r="AH753" i="1"/>
  <c r="AY1546" i="1"/>
  <c r="AZ1546" i="1" s="1"/>
  <c r="BA1546" i="1" s="1"/>
  <c r="BB1546" i="1" s="1"/>
  <c r="W436" i="1"/>
  <c r="X436" i="1" s="1"/>
  <c r="Y436" i="1" s="1"/>
  <c r="Z436" i="1" s="1"/>
  <c r="AA436" i="1" s="1"/>
  <c r="AH822" i="1"/>
  <c r="AB1368" i="1"/>
  <c r="AC1368" i="1" s="1"/>
  <c r="AD1368" i="1" s="1"/>
  <c r="AK1797" i="1"/>
  <c r="AB1322" i="1"/>
  <c r="AC1322" i="1" s="1"/>
  <c r="AD1322" i="1" s="1"/>
  <c r="AB320" i="1"/>
  <c r="AC320" i="1" s="1"/>
  <c r="AD320" i="1" s="1"/>
  <c r="AB1318" i="1"/>
  <c r="AC1318" i="1" s="1"/>
  <c r="AD1318" i="1" s="1"/>
  <c r="AB256" i="1"/>
  <c r="AC256" i="1" s="1"/>
  <c r="AD256" i="1" s="1"/>
  <c r="AB576" i="1"/>
  <c r="AC576" i="1" s="1"/>
  <c r="AD576" i="1" s="1"/>
  <c r="AB583" i="1"/>
  <c r="AC583" i="1" s="1"/>
  <c r="AD583" i="1" s="1"/>
  <c r="AB1633" i="1"/>
  <c r="AC1633" i="1" s="1"/>
  <c r="AD1633" i="1" s="1"/>
  <c r="AB452" i="1"/>
  <c r="AC452" i="1" s="1"/>
  <c r="AD452" i="1" s="1"/>
  <c r="AB1187" i="1"/>
  <c r="AC1187" i="1" s="1"/>
  <c r="AD1187" i="1" s="1"/>
  <c r="AH1763" i="1"/>
  <c r="AI1763" i="1" s="1"/>
  <c r="AJ1763" i="1" s="1"/>
  <c r="AB310" i="1"/>
  <c r="AC310" i="1" s="1"/>
  <c r="AD310" i="1" s="1"/>
  <c r="AH1877" i="1"/>
  <c r="AI1877" i="1" s="1"/>
  <c r="AB1406" i="1"/>
  <c r="AC1406" i="1" s="1"/>
  <c r="AD1406" i="1" s="1"/>
  <c r="AH1508" i="1"/>
  <c r="AB902" i="1"/>
  <c r="AC902" i="1" s="1"/>
  <c r="AD902" i="1" s="1"/>
  <c r="AX1006" i="1"/>
  <c r="W997" i="1"/>
  <c r="X997" i="1" s="1"/>
  <c r="Y997" i="1" s="1"/>
  <c r="Z997" i="1" s="1"/>
  <c r="AA997" i="1" s="1"/>
  <c r="AB1644" i="1"/>
  <c r="AC1644" i="1" s="1"/>
  <c r="AD1644" i="1" s="1"/>
  <c r="BE315" i="1"/>
  <c r="BF315" i="1" s="1"/>
  <c r="M315" i="1" s="1"/>
  <c r="BG315" i="1" s="1"/>
  <c r="N315" i="1" s="1"/>
  <c r="W153" i="1"/>
  <c r="X153" i="1" s="1"/>
  <c r="Y153" i="1" s="1"/>
  <c r="Z153" i="1" s="1"/>
  <c r="AA153" i="1" s="1"/>
  <c r="AB1666" i="1"/>
  <c r="AC1666" i="1" s="1"/>
  <c r="AD1666" i="1" s="1"/>
  <c r="AB1472" i="1"/>
  <c r="AC1472" i="1" s="1"/>
  <c r="AD1472" i="1" s="1"/>
  <c r="AH1975" i="1"/>
  <c r="AI1975" i="1" s="1"/>
  <c r="AB1456" i="1"/>
  <c r="AC1456" i="1" s="1"/>
  <c r="AD1456" i="1" s="1"/>
  <c r="AX1419" i="1"/>
  <c r="AB67" i="1"/>
  <c r="AC67" i="1" s="1"/>
  <c r="AD67" i="1" s="1"/>
  <c r="AB936" i="1"/>
  <c r="AC936" i="1" s="1"/>
  <c r="AD936" i="1" s="1"/>
  <c r="AX1012" i="1"/>
  <c r="AK1781" i="1"/>
  <c r="AB1564" i="1"/>
  <c r="AC1564" i="1" s="1"/>
  <c r="AD1564" i="1" s="1"/>
  <c r="AK1721" i="1"/>
  <c r="W1077" i="1"/>
  <c r="X1077" i="1" s="1"/>
  <c r="Y1077" i="1" s="1"/>
  <c r="Z1077" i="1" s="1"/>
  <c r="AA1077" i="1" s="1"/>
  <c r="BE974" i="1"/>
  <c r="BF974" i="1" s="1"/>
  <c r="M974" i="1" s="1"/>
  <c r="BG974" i="1" s="1"/>
  <c r="N974" i="1" s="1"/>
  <c r="AY1477" i="1"/>
  <c r="AZ1477" i="1" s="1"/>
  <c r="BA1477" i="1" s="1"/>
  <c r="BB1477" i="1" s="1"/>
  <c r="AI152" i="1"/>
  <c r="AJ152" i="1" s="1"/>
  <c r="AH1883" i="1"/>
  <c r="AI1883" i="1" s="1"/>
  <c r="AD1772" i="1"/>
  <c r="AB540" i="1"/>
  <c r="AC540" i="1" s="1"/>
  <c r="AD540" i="1" s="1"/>
  <c r="AB489" i="1"/>
  <c r="AC489" i="1" s="1"/>
  <c r="AD489" i="1" s="1"/>
  <c r="AB1087" i="1"/>
  <c r="AC1087" i="1" s="1"/>
  <c r="AD1087" i="1" s="1"/>
  <c r="AB1563" i="1"/>
  <c r="AC1563" i="1" s="1"/>
  <c r="AD1563" i="1" s="1"/>
  <c r="AB1549" i="1"/>
  <c r="AC1549" i="1" s="1"/>
  <c r="AD1549" i="1" s="1"/>
  <c r="AH1903" i="1"/>
  <c r="AI1903" i="1" s="1"/>
  <c r="AX1561" i="1"/>
  <c r="AB1324" i="1"/>
  <c r="AC1324" i="1" s="1"/>
  <c r="AD1324" i="1" s="1"/>
  <c r="AB309" i="1"/>
  <c r="AC309" i="1" s="1"/>
  <c r="AD309" i="1" s="1"/>
  <c r="AB1010" i="1"/>
  <c r="AC1010" i="1" s="1"/>
  <c r="AD1010" i="1" s="1"/>
  <c r="AE529" i="1"/>
  <c r="AF529" i="1" s="1"/>
  <c r="AG529" i="1" s="1"/>
  <c r="AB1481" i="1"/>
  <c r="AC1481" i="1" s="1"/>
  <c r="AD1481" i="1" s="1"/>
  <c r="W1207" i="1"/>
  <c r="X1207" i="1" s="1"/>
  <c r="Y1207" i="1" s="1"/>
  <c r="Z1207" i="1" s="1"/>
  <c r="AA1207" i="1" s="1"/>
  <c r="AY1570" i="1"/>
  <c r="AZ1570" i="1" s="1"/>
  <c r="BA1570" i="1" s="1"/>
  <c r="BB1570" i="1" s="1"/>
  <c r="AD1826" i="1"/>
  <c r="AX991" i="1"/>
  <c r="AB1678" i="1"/>
  <c r="AC1678" i="1" s="1"/>
  <c r="AD1678" i="1" s="1"/>
  <c r="AB1390" i="1"/>
  <c r="AC1390" i="1" s="1"/>
  <c r="AD1390" i="1" s="1"/>
  <c r="AB1273" i="1"/>
  <c r="AC1273" i="1" s="1"/>
  <c r="AD1273" i="1" s="1"/>
  <c r="AB60" i="1"/>
  <c r="AC60" i="1" s="1"/>
  <c r="AD60" i="1" s="1"/>
  <c r="AE60" i="1" s="1"/>
  <c r="AF60" i="1" s="1"/>
  <c r="AG60" i="1" s="1"/>
  <c r="AH60" i="1" s="1"/>
  <c r="AI60" i="1" s="1"/>
  <c r="AJ60" i="1" s="1"/>
  <c r="AK60" i="1" s="1"/>
  <c r="AB1050" i="1"/>
  <c r="AC1050" i="1" s="1"/>
  <c r="AD1050" i="1" s="1"/>
  <c r="AB1387" i="1"/>
  <c r="AC1387" i="1" s="1"/>
  <c r="AD1387" i="1" s="1"/>
  <c r="AB683" i="1"/>
  <c r="AC683" i="1" s="1"/>
  <c r="AD683" i="1" s="1"/>
  <c r="AB292" i="1"/>
  <c r="AC292" i="1" s="1"/>
  <c r="AD292" i="1" s="1"/>
  <c r="AB1228" i="1"/>
  <c r="AC1228" i="1" s="1"/>
  <c r="AD1228" i="1" s="1"/>
  <c r="AB316" i="1"/>
  <c r="AC316" i="1" s="1"/>
  <c r="AD316" i="1" s="1"/>
  <c r="AH862" i="1"/>
  <c r="AE1255" i="1"/>
  <c r="AF1255" i="1" s="1"/>
  <c r="AG1255" i="1" s="1"/>
  <c r="AE1042" i="1"/>
  <c r="AF1042" i="1" s="1"/>
  <c r="AG1042" i="1" s="1"/>
  <c r="AE176" i="1"/>
  <c r="AF176" i="1" s="1"/>
  <c r="AG176" i="1" s="1"/>
  <c r="AB533" i="1"/>
  <c r="AC533" i="1" s="1"/>
  <c r="AD533" i="1" s="1"/>
  <c r="W31" i="1"/>
  <c r="X31" i="1" s="1"/>
  <c r="Y31" i="1" s="1"/>
  <c r="Z31" i="1" s="1"/>
  <c r="AA31" i="1" s="1"/>
  <c r="AB722" i="1"/>
  <c r="AC722" i="1" s="1"/>
  <c r="AD722" i="1" s="1"/>
  <c r="AB429" i="1"/>
  <c r="AC429" i="1" s="1"/>
  <c r="AD429" i="1" s="1"/>
  <c r="AH579" i="1"/>
  <c r="AB1489" i="1"/>
  <c r="AC1489" i="1" s="1"/>
  <c r="AD1489" i="1" s="1"/>
  <c r="AE896" i="1"/>
  <c r="AF896" i="1" s="1"/>
  <c r="AG896" i="1" s="1"/>
  <c r="AX819" i="1"/>
  <c r="AB1279" i="1"/>
  <c r="AC1279" i="1" s="1"/>
  <c r="AD1279" i="1" s="1"/>
  <c r="AE9" i="1"/>
  <c r="AF9" i="1" s="1"/>
  <c r="AG9" i="1" s="1"/>
  <c r="AY1699" i="1"/>
  <c r="AZ1699" i="1" s="1"/>
  <c r="BA1699" i="1" s="1"/>
  <c r="BB1699" i="1" s="1"/>
  <c r="AB1110" i="1"/>
  <c r="AC1110" i="1" s="1"/>
  <c r="AD1110" i="1" s="1"/>
  <c r="AH364" i="1"/>
  <c r="AB882" i="1"/>
  <c r="AC882" i="1" s="1"/>
  <c r="AD882" i="1" s="1"/>
  <c r="AB1399" i="1"/>
  <c r="AC1399" i="1" s="1"/>
  <c r="AD1399" i="1" s="1"/>
  <c r="AB1629" i="1"/>
  <c r="AC1629" i="1" s="1"/>
  <c r="AD1629" i="1" s="1"/>
  <c r="AB387" i="1"/>
  <c r="AC387" i="1" s="1"/>
  <c r="AD387" i="1" s="1"/>
  <c r="AE1288" i="1"/>
  <c r="AF1288" i="1" s="1"/>
  <c r="AG1288" i="1" s="1"/>
  <c r="AB1237" i="1"/>
  <c r="AC1237" i="1" s="1"/>
  <c r="AD1237" i="1" s="1"/>
  <c r="AB812" i="1"/>
  <c r="AC812" i="1" s="1"/>
  <c r="AD812" i="1" s="1"/>
  <c r="AB146" i="1"/>
  <c r="AC146" i="1" s="1"/>
  <c r="AD146" i="1" s="1"/>
  <c r="AB826" i="1"/>
  <c r="AC826" i="1" s="1"/>
  <c r="AD826" i="1" s="1"/>
  <c r="AB1292" i="1"/>
  <c r="AC1292" i="1" s="1"/>
  <c r="AD1292" i="1" s="1"/>
  <c r="AB270" i="1"/>
  <c r="AC270" i="1" s="1"/>
  <c r="AD270" i="1" s="1"/>
  <c r="AB120" i="1"/>
  <c r="AC120" i="1" s="1"/>
  <c r="AD120" i="1" s="1"/>
  <c r="AH1892" i="1"/>
  <c r="AI1892" i="1" s="1"/>
  <c r="AJ1892" i="1" s="1"/>
  <c r="AB732" i="1"/>
  <c r="AC732" i="1" s="1"/>
  <c r="AD732" i="1" s="1"/>
  <c r="AH1902" i="1"/>
  <c r="AI1902" i="1" s="1"/>
  <c r="W1238" i="1"/>
  <c r="X1238" i="1" s="1"/>
  <c r="Y1238" i="1" s="1"/>
  <c r="Z1238" i="1" s="1"/>
  <c r="AA1238" i="1" s="1"/>
  <c r="AH1968" i="1"/>
  <c r="AI1968" i="1" s="1"/>
  <c r="AB1133" i="1"/>
  <c r="AC1133" i="1" s="1"/>
  <c r="AD1133" i="1" s="1"/>
  <c r="AE1233" i="1"/>
  <c r="AF1233" i="1" s="1"/>
  <c r="AG1233" i="1" s="1"/>
  <c r="AE46" i="1"/>
  <c r="AF46" i="1" s="1"/>
  <c r="AG46" i="1" s="1"/>
  <c r="W999" i="1"/>
  <c r="X999" i="1" s="1"/>
  <c r="Y999" i="1" s="1"/>
  <c r="Z999" i="1" s="1"/>
  <c r="AA999" i="1" s="1"/>
  <c r="AB148" i="1"/>
  <c r="AC148" i="1" s="1"/>
  <c r="AD148" i="1" s="1"/>
  <c r="AE148" i="1" s="1"/>
  <c r="AF148" i="1" s="1"/>
  <c r="AG148" i="1" s="1"/>
  <c r="AH148" i="1" s="1"/>
  <c r="AI148" i="1" s="1"/>
  <c r="AJ148" i="1" s="1"/>
  <c r="AK148" i="1" s="1"/>
  <c r="AB54" i="1"/>
  <c r="AC54" i="1" s="1"/>
  <c r="AD54" i="1" s="1"/>
  <c r="AB93" i="1"/>
  <c r="AC93" i="1" s="1"/>
  <c r="AD93" i="1" s="1"/>
  <c r="AK29" i="1"/>
  <c r="AB1403" i="1"/>
  <c r="AC1403" i="1" s="1"/>
  <c r="AD1403" i="1" s="1"/>
  <c r="W15" i="1"/>
  <c r="X15" i="1" s="1"/>
  <c r="Y15" i="1" s="1"/>
  <c r="Z15" i="1" s="1"/>
  <c r="AA15" i="1" s="1"/>
  <c r="AE1811" i="1"/>
  <c r="AF1811" i="1" s="1"/>
  <c r="AG1811" i="1" s="1"/>
  <c r="W759" i="1"/>
  <c r="X759" i="1" s="1"/>
  <c r="Y759" i="1" s="1"/>
  <c r="Z759" i="1" s="1"/>
  <c r="AA759" i="1" s="1"/>
  <c r="W1356" i="1"/>
  <c r="X1356" i="1" s="1"/>
  <c r="Y1356" i="1" s="1"/>
  <c r="Z1356" i="1" s="1"/>
  <c r="AA1356" i="1" s="1"/>
  <c r="W1061" i="1"/>
  <c r="X1061" i="1" s="1"/>
  <c r="Y1061" i="1" s="1"/>
  <c r="Z1061" i="1" s="1"/>
  <c r="AA1061" i="1" s="1"/>
  <c r="W351" i="1"/>
  <c r="X351" i="1" s="1"/>
  <c r="Y351" i="1" s="1"/>
  <c r="Z351" i="1" s="1"/>
  <c r="AA351" i="1" s="1"/>
  <c r="W1384" i="1"/>
  <c r="X1384" i="1" s="1"/>
  <c r="Y1384" i="1" s="1"/>
  <c r="Z1384" i="1" s="1"/>
  <c r="AA1384" i="1" s="1"/>
  <c r="W703" i="1"/>
  <c r="X703" i="1" s="1"/>
  <c r="Y703" i="1" s="1"/>
  <c r="Z703" i="1" s="1"/>
  <c r="AA703" i="1" s="1"/>
  <c r="W1675" i="1"/>
  <c r="X1675" i="1" s="1"/>
  <c r="Y1675" i="1" s="1"/>
  <c r="Z1675" i="1" s="1"/>
  <c r="AA1675" i="1" s="1"/>
  <c r="W1705" i="1"/>
  <c r="X1705" i="1" s="1"/>
  <c r="Y1705" i="1" s="1"/>
  <c r="Z1705" i="1" s="1"/>
  <c r="AA1705" i="1" s="1"/>
  <c r="W1425" i="1"/>
  <c r="X1425" i="1" s="1"/>
  <c r="Y1425" i="1" s="1"/>
  <c r="Z1425" i="1" s="1"/>
  <c r="AA1425" i="1" s="1"/>
  <c r="W1056" i="1"/>
  <c r="X1056" i="1" s="1"/>
  <c r="Y1056" i="1" s="1"/>
  <c r="Z1056" i="1" s="1"/>
  <c r="AA1056" i="1" s="1"/>
  <c r="W84" i="1"/>
  <c r="X84" i="1" s="1"/>
  <c r="Y84" i="1" s="1"/>
  <c r="Z84" i="1" s="1"/>
  <c r="AA84" i="1" s="1"/>
  <c r="W686" i="1"/>
  <c r="X686" i="1" s="1"/>
  <c r="Y686" i="1" s="1"/>
  <c r="Z686" i="1" s="1"/>
  <c r="AA686" i="1" s="1"/>
  <c r="W709" i="1"/>
  <c r="X709" i="1" s="1"/>
  <c r="Y709" i="1" s="1"/>
  <c r="Z709" i="1" s="1"/>
  <c r="AA709" i="1" s="1"/>
  <c r="AD1733" i="1"/>
  <c r="W618" i="1"/>
  <c r="X618" i="1" s="1"/>
  <c r="Y618" i="1" s="1"/>
  <c r="Z618" i="1" s="1"/>
  <c r="AA618" i="1" s="1"/>
  <c r="W1576" i="1"/>
  <c r="X1576" i="1" s="1"/>
  <c r="Y1576" i="1" s="1"/>
  <c r="Z1576" i="1" s="1"/>
  <c r="AA1576" i="1" s="1"/>
  <c r="W744" i="1"/>
  <c r="X744" i="1" s="1"/>
  <c r="Y744" i="1" s="1"/>
  <c r="Z744" i="1" s="1"/>
  <c r="AA744" i="1" s="1"/>
  <c r="W558" i="1"/>
  <c r="X558" i="1" s="1"/>
  <c r="Y558" i="1" s="1"/>
  <c r="Z558" i="1" s="1"/>
  <c r="AA558" i="1" s="1"/>
  <c r="W1117" i="1"/>
  <c r="X1117" i="1" s="1"/>
  <c r="Y1117" i="1" s="1"/>
  <c r="Z1117" i="1" s="1"/>
  <c r="AA1117" i="1" s="1"/>
  <c r="W1254" i="1"/>
  <c r="X1254" i="1" s="1"/>
  <c r="Y1254" i="1" s="1"/>
  <c r="Z1254" i="1" s="1"/>
  <c r="AA1254" i="1" s="1"/>
  <c r="AT191" i="1"/>
  <c r="AU191" i="1" s="1"/>
  <c r="AV191" i="1" s="1"/>
  <c r="AW191" i="1" s="1"/>
  <c r="W464" i="1"/>
  <c r="X464" i="1" s="1"/>
  <c r="Y464" i="1" s="1"/>
  <c r="Z464" i="1" s="1"/>
  <c r="AA464" i="1" s="1"/>
  <c r="W792" i="1"/>
  <c r="X792" i="1" s="1"/>
  <c r="Y792" i="1" s="1"/>
  <c r="Z792" i="1" s="1"/>
  <c r="AA792" i="1" s="1"/>
  <c r="W1555" i="1"/>
  <c r="X1555" i="1" s="1"/>
  <c r="Y1555" i="1" s="1"/>
  <c r="Z1555" i="1" s="1"/>
  <c r="AA1555" i="1" s="1"/>
  <c r="BC1214" i="1"/>
  <c r="BD1214" i="1" s="1"/>
  <c r="AE1844" i="1"/>
  <c r="AF1844" i="1" s="1"/>
  <c r="AG1844" i="1" s="1"/>
  <c r="W199" i="1"/>
  <c r="X199" i="1" s="1"/>
  <c r="Y199" i="1" s="1"/>
  <c r="Z199" i="1" s="1"/>
  <c r="AA199" i="1" s="1"/>
  <c r="W588" i="1"/>
  <c r="X588" i="1" s="1"/>
  <c r="Y588" i="1" s="1"/>
  <c r="Z588" i="1" s="1"/>
  <c r="AA588" i="1" s="1"/>
  <c r="W490" i="1"/>
  <c r="X490" i="1" s="1"/>
  <c r="Y490" i="1" s="1"/>
  <c r="Z490" i="1" s="1"/>
  <c r="AA490" i="1" s="1"/>
  <c r="AI1022" i="1"/>
  <c r="AJ1022" i="1" s="1"/>
  <c r="AY1692" i="1"/>
  <c r="AZ1692" i="1" s="1"/>
  <c r="BA1692" i="1" s="1"/>
  <c r="BB1692" i="1" s="1"/>
  <c r="AI651" i="1"/>
  <c r="AJ651" i="1" s="1"/>
  <c r="AI216" i="1"/>
  <c r="AJ216" i="1" s="1"/>
  <c r="W428" i="1"/>
  <c r="X428" i="1" s="1"/>
  <c r="Y428" i="1" s="1"/>
  <c r="Z428" i="1" s="1"/>
  <c r="AA428" i="1" s="1"/>
  <c r="W1476" i="1"/>
  <c r="X1476" i="1" s="1"/>
  <c r="Y1476" i="1" s="1"/>
  <c r="Z1476" i="1" s="1"/>
  <c r="AA1476" i="1" s="1"/>
  <c r="W1150" i="1"/>
  <c r="X1150" i="1" s="1"/>
  <c r="Y1150" i="1" s="1"/>
  <c r="Z1150" i="1" s="1"/>
  <c r="AA1150" i="1" s="1"/>
  <c r="W1334" i="1"/>
  <c r="X1334" i="1" s="1"/>
  <c r="Y1334" i="1" s="1"/>
  <c r="Z1334" i="1" s="1"/>
  <c r="AA1334" i="1" s="1"/>
  <c r="AY919" i="1"/>
  <c r="AZ919" i="1" s="1"/>
  <c r="BA919" i="1" s="1"/>
  <c r="BB919" i="1" s="1"/>
  <c r="AI698" i="1"/>
  <c r="AJ698" i="1" s="1"/>
  <c r="BC832" i="1"/>
  <c r="BD832" i="1" s="1"/>
  <c r="W282" i="1"/>
  <c r="X282" i="1" s="1"/>
  <c r="Y282" i="1" s="1"/>
  <c r="Z282" i="1" s="1"/>
  <c r="AA282" i="1" s="1"/>
  <c r="W285" i="1"/>
  <c r="X285" i="1" s="1"/>
  <c r="Y285" i="1" s="1"/>
  <c r="Z285" i="1" s="1"/>
  <c r="AA285" i="1" s="1"/>
  <c r="W627" i="1"/>
  <c r="X627" i="1" s="1"/>
  <c r="Y627" i="1" s="1"/>
  <c r="Z627" i="1" s="1"/>
  <c r="AA627" i="1" s="1"/>
  <c r="W88" i="1"/>
  <c r="X88" i="1" s="1"/>
  <c r="Y88" i="1" s="1"/>
  <c r="Z88" i="1" s="1"/>
  <c r="AA88" i="1" s="1"/>
  <c r="W1128" i="1"/>
  <c r="X1128" i="1" s="1"/>
  <c r="Y1128" i="1" s="1"/>
  <c r="Z1128" i="1" s="1"/>
  <c r="AA1128" i="1" s="1"/>
  <c r="W567" i="1"/>
  <c r="X567" i="1" s="1"/>
  <c r="Y567" i="1" s="1"/>
  <c r="Z567" i="1" s="1"/>
  <c r="AA567" i="1" s="1"/>
  <c r="AY1480" i="1"/>
  <c r="AZ1480" i="1" s="1"/>
  <c r="BA1480" i="1" s="1"/>
  <c r="BB1480" i="1" s="1"/>
  <c r="AE1743" i="1"/>
  <c r="AF1743" i="1" s="1"/>
  <c r="AG1743" i="1" s="1"/>
  <c r="W48" i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W89" i="1"/>
  <c r="X89" i="1" s="1"/>
  <c r="Y89" i="1" s="1"/>
  <c r="Z89" i="1" s="1"/>
  <c r="AA89" i="1" s="1"/>
  <c r="AE1751" i="1"/>
  <c r="AF1751" i="1" s="1"/>
  <c r="AG1751" i="1" s="1"/>
  <c r="W1647" i="1"/>
  <c r="X1647" i="1" s="1"/>
  <c r="Y1647" i="1" s="1"/>
  <c r="Z1647" i="1" s="1"/>
  <c r="AA1647" i="1" s="1"/>
  <c r="W1204" i="1"/>
  <c r="X1204" i="1" s="1"/>
  <c r="Y1204" i="1" s="1"/>
  <c r="Z1204" i="1" s="1"/>
  <c r="AA1204" i="1" s="1"/>
  <c r="W221" i="1"/>
  <c r="X221" i="1" s="1"/>
  <c r="Y221" i="1" s="1"/>
  <c r="Z221" i="1" s="1"/>
  <c r="AA221" i="1" s="1"/>
  <c r="W1330" i="1"/>
  <c r="X1330" i="1" s="1"/>
  <c r="Y1330" i="1" s="1"/>
  <c r="Z1330" i="1" s="1"/>
  <c r="AA1330" i="1" s="1"/>
  <c r="W1071" i="1"/>
  <c r="X1071" i="1" s="1"/>
  <c r="Y1071" i="1" s="1"/>
  <c r="Z1071" i="1" s="1"/>
  <c r="AA1071" i="1" s="1"/>
  <c r="W157" i="1"/>
  <c r="X157" i="1" s="1"/>
  <c r="Y157" i="1" s="1"/>
  <c r="Z157" i="1" s="1"/>
  <c r="AA157" i="1" s="1"/>
  <c r="W514" i="1"/>
  <c r="X514" i="1" s="1"/>
  <c r="Y514" i="1" s="1"/>
  <c r="Z514" i="1" s="1"/>
  <c r="AA514" i="1" s="1"/>
  <c r="W967" i="1"/>
  <c r="X967" i="1" s="1"/>
  <c r="Y967" i="1" s="1"/>
  <c r="Z967" i="1" s="1"/>
  <c r="AA967" i="1" s="1"/>
  <c r="AY1666" i="1"/>
  <c r="AZ1666" i="1" s="1"/>
  <c r="BA1666" i="1" s="1"/>
  <c r="BB1666" i="1" s="1"/>
  <c r="AL1773" i="1"/>
  <c r="AM1773" i="1" s="1"/>
  <c r="AN1773" i="1" s="1"/>
  <c r="AO1773" i="1" s="1"/>
  <c r="AP1773" i="1" s="1"/>
  <c r="AQ1773" i="1" s="1"/>
  <c r="W972" i="1"/>
  <c r="X972" i="1" s="1"/>
  <c r="Y972" i="1" s="1"/>
  <c r="Z972" i="1" s="1"/>
  <c r="AA972" i="1" s="1"/>
  <c r="W1475" i="1"/>
  <c r="X1475" i="1" s="1"/>
  <c r="Y1475" i="1" s="1"/>
  <c r="Z1475" i="1" s="1"/>
  <c r="AA1475" i="1" s="1"/>
  <c r="W873" i="1"/>
  <c r="X873" i="1" s="1"/>
  <c r="Y873" i="1" s="1"/>
  <c r="Z873" i="1" s="1"/>
  <c r="AA873" i="1" s="1"/>
  <c r="AY1115" i="1"/>
  <c r="AZ1115" i="1" s="1"/>
  <c r="BA1115" i="1" s="1"/>
  <c r="BB1115" i="1" s="1"/>
  <c r="AY1622" i="1"/>
  <c r="AZ1622" i="1" s="1"/>
  <c r="BA1622" i="1" s="1"/>
  <c r="BB1622" i="1" s="1"/>
  <c r="AY821" i="1"/>
  <c r="AZ821" i="1" s="1"/>
  <c r="BA821" i="1" s="1"/>
  <c r="BB821" i="1" s="1"/>
  <c r="W5" i="1"/>
  <c r="X5" i="1" s="1"/>
  <c r="Y5" i="1" s="1"/>
  <c r="Z5" i="1" s="1"/>
  <c r="AA5" i="1" s="1"/>
  <c r="AI768" i="1"/>
  <c r="AJ768" i="1" s="1"/>
  <c r="AD1723" i="1"/>
  <c r="W1059" i="1"/>
  <c r="X1059" i="1" s="1"/>
  <c r="Y1059" i="1" s="1"/>
  <c r="Z1059" i="1" s="1"/>
  <c r="AA1059" i="1" s="1"/>
  <c r="AE718" i="1"/>
  <c r="AF718" i="1" s="1"/>
  <c r="AG718" i="1" s="1"/>
  <c r="AB1339" i="1"/>
  <c r="AC1339" i="1" s="1"/>
  <c r="AD1339" i="1" s="1"/>
  <c r="AH1895" i="1"/>
  <c r="AI1895" i="1" s="1"/>
  <c r="AB1235" i="1"/>
  <c r="AC1235" i="1" s="1"/>
  <c r="AD1235" i="1" s="1"/>
  <c r="AH1861" i="1"/>
  <c r="AI1861" i="1" s="1"/>
  <c r="AJ1861" i="1" s="1"/>
  <c r="AB1210" i="1"/>
  <c r="AC1210" i="1" s="1"/>
  <c r="AD1210" i="1" s="1"/>
  <c r="AB631" i="1"/>
  <c r="AC631" i="1" s="1"/>
  <c r="AD631" i="1" s="1"/>
  <c r="W380" i="1"/>
  <c r="X380" i="1" s="1"/>
  <c r="Y380" i="1" s="1"/>
  <c r="Z380" i="1" s="1"/>
  <c r="AA380" i="1" s="1"/>
  <c r="BE1265" i="1"/>
  <c r="BF1265" i="1" s="1"/>
  <c r="M1265" i="1" s="1"/>
  <c r="BG1265" i="1" s="1"/>
  <c r="N1265" i="1" s="1"/>
  <c r="W1657" i="1"/>
  <c r="X1657" i="1" s="1"/>
  <c r="Y1657" i="1" s="1"/>
  <c r="Z1657" i="1" s="1"/>
  <c r="AA1657" i="1" s="1"/>
  <c r="AB116" i="1"/>
  <c r="AC116" i="1" s="1"/>
  <c r="AD116" i="1" s="1"/>
  <c r="AB1672" i="1"/>
  <c r="AC1672" i="1" s="1"/>
  <c r="AD1672" i="1" s="1"/>
  <c r="W13" i="1"/>
  <c r="X13" i="1" s="1"/>
  <c r="Y13" i="1" s="1"/>
  <c r="Z13" i="1" s="1"/>
  <c r="AA13" i="1" s="1"/>
  <c r="AB605" i="1"/>
  <c r="AC605" i="1" s="1"/>
  <c r="AD605" i="1" s="1"/>
  <c r="W164" i="1"/>
  <c r="X164" i="1" s="1"/>
  <c r="Y164" i="1" s="1"/>
  <c r="Z164" i="1" s="1"/>
  <c r="AA164" i="1" s="1"/>
  <c r="AB869" i="1"/>
  <c r="AC869" i="1" s="1"/>
  <c r="AD869" i="1" s="1"/>
  <c r="AH1912" i="1"/>
  <c r="AI1912" i="1" s="1"/>
  <c r="W1532" i="1"/>
  <c r="X1532" i="1" s="1"/>
  <c r="Y1532" i="1" s="1"/>
  <c r="Z1532" i="1" s="1"/>
  <c r="AA1532" i="1" s="1"/>
  <c r="AB1034" i="1"/>
  <c r="AC1034" i="1" s="1"/>
  <c r="AD1034" i="1" s="1"/>
  <c r="BC1514" i="1"/>
  <c r="BD1514" i="1" s="1"/>
  <c r="AX1430" i="1"/>
  <c r="AB766" i="1"/>
  <c r="AC766" i="1" s="1"/>
  <c r="AD766" i="1" s="1"/>
  <c r="AB339" i="1"/>
  <c r="AC339" i="1" s="1"/>
  <c r="AD339" i="1" s="1"/>
  <c r="AK594" i="1"/>
  <c r="AE556" i="1"/>
  <c r="AF556" i="1" s="1"/>
  <c r="AG556" i="1" s="1"/>
  <c r="AB940" i="1"/>
  <c r="AC940" i="1" s="1"/>
  <c r="AD940" i="1" s="1"/>
  <c r="W612" i="1"/>
  <c r="X612" i="1" s="1"/>
  <c r="Y612" i="1" s="1"/>
  <c r="Z612" i="1" s="1"/>
  <c r="AA612" i="1" s="1"/>
  <c r="AE1177" i="1"/>
  <c r="AF1177" i="1" s="1"/>
  <c r="AG1177" i="1" s="1"/>
  <c r="AY1393" i="1"/>
  <c r="AZ1393" i="1" s="1"/>
  <c r="BA1393" i="1" s="1"/>
  <c r="BB1393" i="1" s="1"/>
  <c r="AB1602" i="1"/>
  <c r="AC1602" i="1" s="1"/>
  <c r="AD1602" i="1" s="1"/>
  <c r="AB1027" i="1"/>
  <c r="AC1027" i="1" s="1"/>
  <c r="AD1027" i="1" s="1"/>
  <c r="AH1766" i="1"/>
  <c r="AI1766" i="1" s="1"/>
  <c r="AJ1766" i="1" s="1"/>
  <c r="AH1939" i="1"/>
  <c r="AI1939" i="1" s="1"/>
  <c r="AH1996" i="1"/>
  <c r="AI1996" i="1" s="1"/>
  <c r="AB1031" i="1"/>
  <c r="AC1031" i="1" s="1"/>
  <c r="AD1031" i="1" s="1"/>
  <c r="AB11" i="1"/>
  <c r="AC11" i="1" s="1"/>
  <c r="AD11" i="1" s="1"/>
  <c r="AB178" i="1"/>
  <c r="AC178" i="1" s="1"/>
  <c r="AD178" i="1" s="1"/>
  <c r="AH1936" i="1"/>
  <c r="AI1936" i="1" s="1"/>
  <c r="AJ1936" i="1" s="1"/>
  <c r="AB1234" i="1"/>
  <c r="AC1234" i="1" s="1"/>
  <c r="AD1234" i="1" s="1"/>
  <c r="BE1617" i="1"/>
  <c r="BF1617" i="1" s="1"/>
  <c r="M1617" i="1" s="1"/>
  <c r="BG1617" i="1" s="1"/>
  <c r="N1617" i="1" s="1"/>
  <c r="AE395" i="1"/>
  <c r="AF395" i="1" s="1"/>
  <c r="AG395" i="1" s="1"/>
  <c r="AE315" i="1"/>
  <c r="AF315" i="1" s="1"/>
  <c r="AG315" i="1" s="1"/>
  <c r="AY1066" i="1"/>
  <c r="AZ1066" i="1" s="1"/>
  <c r="BA1066" i="1" s="1"/>
  <c r="BB1066" i="1" s="1"/>
  <c r="AH528" i="1"/>
  <c r="AE385" i="1"/>
  <c r="AF385" i="1" s="1"/>
  <c r="AG385" i="1" s="1"/>
  <c r="AK1791" i="1"/>
  <c r="AE308" i="1"/>
  <c r="AF308" i="1" s="1"/>
  <c r="AG308" i="1" s="1"/>
  <c r="AB659" i="1"/>
  <c r="AC659" i="1" s="1"/>
  <c r="AD659" i="1" s="1"/>
  <c r="W888" i="1"/>
  <c r="X888" i="1" s="1"/>
  <c r="Y888" i="1" s="1"/>
  <c r="Z888" i="1" s="1"/>
  <c r="AA888" i="1" s="1"/>
  <c r="AH1874" i="1"/>
  <c r="AI1874" i="1" s="1"/>
  <c r="AH1956" i="1"/>
  <c r="AI1956" i="1" s="1"/>
  <c r="AB127" i="1"/>
  <c r="AC127" i="1" s="1"/>
  <c r="AD127" i="1" s="1"/>
  <c r="AB1313" i="1"/>
  <c r="AC1313" i="1" s="1"/>
  <c r="AD1313" i="1" s="1"/>
  <c r="AB1432" i="1"/>
  <c r="AC1432" i="1" s="1"/>
  <c r="AD1432" i="1" s="1"/>
  <c r="AB475" i="1"/>
  <c r="AC475" i="1" s="1"/>
  <c r="AD475" i="1" s="1"/>
  <c r="AB634" i="1"/>
  <c r="AC634" i="1" s="1"/>
  <c r="AD634" i="1" s="1"/>
  <c r="AB40" i="1"/>
  <c r="AC40" i="1" s="1"/>
  <c r="AD40" i="1" s="1"/>
  <c r="AE673" i="1"/>
  <c r="AF673" i="1" s="1"/>
  <c r="AG673" i="1" s="1"/>
  <c r="AE981" i="1"/>
  <c r="AF981" i="1" s="1"/>
  <c r="AG981" i="1" s="1"/>
  <c r="BE1633" i="1"/>
  <c r="BF1633" i="1" s="1"/>
  <c r="M1633" i="1" s="1"/>
  <c r="BG1633" i="1" s="1"/>
  <c r="N1633" i="1" s="1"/>
  <c r="AE480" i="1"/>
  <c r="AF480" i="1" s="1"/>
  <c r="AG480" i="1" s="1"/>
  <c r="AB1464" i="1"/>
  <c r="AC1464" i="1" s="1"/>
  <c r="AD1464" i="1" s="1"/>
  <c r="AB95" i="1"/>
  <c r="AC95" i="1" s="1"/>
  <c r="AD95" i="1" s="1"/>
  <c r="AB987" i="1"/>
  <c r="AC987" i="1" s="1"/>
  <c r="AD987" i="1" s="1"/>
  <c r="AB1084" i="1"/>
  <c r="AC1084" i="1" s="1"/>
  <c r="AD1084" i="1" s="1"/>
  <c r="AH1983" i="1"/>
  <c r="AI1983" i="1" s="1"/>
  <c r="AB1623" i="1"/>
  <c r="AC1623" i="1" s="1"/>
  <c r="AD1623" i="1" s="1"/>
  <c r="AH1881" i="1"/>
  <c r="AI1881" i="1" s="1"/>
  <c r="AB1232" i="1"/>
  <c r="AC1232" i="1" s="1"/>
  <c r="AD1232" i="1" s="1"/>
  <c r="AB205" i="1"/>
  <c r="AC205" i="1" s="1"/>
  <c r="AD205" i="1" s="1"/>
  <c r="AH1888" i="1"/>
  <c r="AI1888" i="1" s="1"/>
  <c r="W430" i="1"/>
  <c r="X430" i="1" s="1"/>
  <c r="Y430" i="1" s="1"/>
  <c r="Z430" i="1" s="1"/>
  <c r="AA430" i="1" s="1"/>
  <c r="AE1305" i="1"/>
  <c r="AF1305" i="1" s="1"/>
  <c r="AG1305" i="1" s="1"/>
  <c r="AB963" i="1"/>
  <c r="AC963" i="1" s="1"/>
  <c r="AD963" i="1" s="1"/>
  <c r="W140" i="1"/>
  <c r="X140" i="1" s="1"/>
  <c r="Y140" i="1" s="1"/>
  <c r="Z140" i="1" s="1"/>
  <c r="AA140" i="1" s="1"/>
  <c r="AI98" i="1"/>
  <c r="AJ98" i="1" s="1"/>
  <c r="AH1932" i="1"/>
  <c r="AI1932" i="1" s="1"/>
  <c r="AB1680" i="1"/>
  <c r="AC1680" i="1" s="1"/>
  <c r="AD1680" i="1" s="1"/>
  <c r="AB560" i="1"/>
  <c r="AC560" i="1" s="1"/>
  <c r="AD560" i="1" s="1"/>
  <c r="AB1471" i="1"/>
  <c r="AC1471" i="1" s="1"/>
  <c r="AD1471" i="1" s="1"/>
  <c r="AX1554" i="1"/>
  <c r="AB983" i="1"/>
  <c r="AC983" i="1" s="1"/>
  <c r="AD983" i="1" s="1"/>
  <c r="AH1713" i="1"/>
  <c r="AI1713" i="1" s="1"/>
  <c r="AJ1713" i="1" s="1"/>
  <c r="AH1832" i="1"/>
  <c r="AI1832" i="1" s="1"/>
  <c r="AJ1832" i="1" s="1"/>
  <c r="W504" i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W338" i="1"/>
  <c r="X338" i="1" s="1"/>
  <c r="Y338" i="1" s="1"/>
  <c r="Z338" i="1" s="1"/>
  <c r="AA338" i="1" s="1"/>
  <c r="AB1039" i="1"/>
  <c r="AC1039" i="1" s="1"/>
  <c r="AD1039" i="1" s="1"/>
  <c r="AB1278" i="1"/>
  <c r="AC1278" i="1" s="1"/>
  <c r="AD1278" i="1" s="1"/>
  <c r="AH1951" i="1"/>
  <c r="AI1951" i="1" s="1"/>
  <c r="W1009" i="1"/>
  <c r="X1009" i="1" s="1"/>
  <c r="Y1009" i="1" s="1"/>
  <c r="Z1009" i="1" s="1"/>
  <c r="AA1009" i="1" s="1"/>
  <c r="AE712" i="1"/>
  <c r="AF712" i="1" s="1"/>
  <c r="AG712" i="1" s="1"/>
  <c r="AH1927" i="1"/>
  <c r="AI1927" i="1" s="1"/>
  <c r="AH566" i="1"/>
  <c r="AE53" i="1"/>
  <c r="AF53" i="1" s="1"/>
  <c r="AG53" i="1" s="1"/>
  <c r="AB1577" i="1"/>
  <c r="AC1577" i="1" s="1"/>
  <c r="AD1577" i="1" s="1"/>
  <c r="AB666" i="1"/>
  <c r="AC666" i="1" s="1"/>
  <c r="AD666" i="1" s="1"/>
  <c r="AX860" i="1"/>
  <c r="AY1470" i="1"/>
  <c r="AZ1470" i="1" s="1"/>
  <c r="BA1470" i="1" s="1"/>
  <c r="BB1470" i="1" s="1"/>
  <c r="AB1055" i="1"/>
  <c r="AC1055" i="1" s="1"/>
  <c r="AD1055" i="1" s="1"/>
  <c r="AB1662" i="1"/>
  <c r="AC1662" i="1" s="1"/>
  <c r="AD1662" i="1" s="1"/>
  <c r="AB1251" i="1"/>
  <c r="AC1251" i="1" s="1"/>
  <c r="AD1251" i="1" s="1"/>
  <c r="AB1443" i="1"/>
  <c r="AC1443" i="1" s="1"/>
  <c r="AD1443" i="1" s="1"/>
  <c r="BC1028" i="1"/>
  <c r="BD1028" i="1" s="1"/>
  <c r="AY1244" i="1"/>
  <c r="AZ1244" i="1" s="1"/>
  <c r="BA1244" i="1" s="1"/>
  <c r="BB1244" i="1" s="1"/>
  <c r="BC1244" i="1" s="1"/>
  <c r="BD1244" i="1" s="1"/>
  <c r="BE1244" i="1" s="1"/>
  <c r="BF1244" i="1" s="1"/>
  <c r="M1244" i="1" s="1"/>
  <c r="BG1244" i="1" s="1"/>
  <c r="N1244" i="1" s="1"/>
  <c r="AK1806" i="1"/>
  <c r="AH1737" i="1"/>
  <c r="AI1737" i="1" s="1"/>
  <c r="AJ1737" i="1" s="1"/>
  <c r="AB185" i="1"/>
  <c r="AC185" i="1" s="1"/>
  <c r="AD185" i="1" s="1"/>
  <c r="AB1445" i="1"/>
  <c r="AC1445" i="1" s="1"/>
  <c r="AD1445" i="1" s="1"/>
  <c r="AB1065" i="1"/>
  <c r="AC1065" i="1" s="1"/>
  <c r="AD1065" i="1" s="1"/>
  <c r="W640" i="1"/>
  <c r="X640" i="1" s="1"/>
  <c r="Y640" i="1" s="1"/>
  <c r="Z640" i="1" s="1"/>
  <c r="AA640" i="1" s="1"/>
  <c r="BC1021" i="1"/>
  <c r="BD1021" i="1" s="1"/>
  <c r="W289" i="1"/>
  <c r="X289" i="1" s="1"/>
  <c r="Y289" i="1" s="1"/>
  <c r="Z289" i="1" s="1"/>
  <c r="AA289" i="1" s="1"/>
  <c r="AH1859" i="1"/>
  <c r="AI1859" i="1" s="1"/>
  <c r="AJ1859" i="1" s="1"/>
  <c r="AB1186" i="1"/>
  <c r="AC1186" i="1" s="1"/>
  <c r="AD1186" i="1" s="1"/>
  <c r="W1208" i="1"/>
  <c r="X1208" i="1" s="1"/>
  <c r="Y1208" i="1" s="1"/>
  <c r="Z1208" i="1" s="1"/>
  <c r="AA1208" i="1" s="1"/>
  <c r="AB1394" i="1"/>
  <c r="AC1394" i="1" s="1"/>
  <c r="AD1394" i="1" s="1"/>
  <c r="AH1887" i="1"/>
  <c r="AI1887" i="1" s="1"/>
  <c r="AH1901" i="1"/>
  <c r="AI1901" i="1" s="1"/>
  <c r="AH1907" i="1"/>
  <c r="AI1907" i="1" s="1"/>
  <c r="AH261" i="1"/>
  <c r="AE1822" i="1"/>
  <c r="AF1822" i="1" s="1"/>
  <c r="AG1822" i="1" s="1"/>
  <c r="W536" i="1"/>
  <c r="X536" i="1" s="1"/>
  <c r="Y536" i="1" s="1"/>
  <c r="Z536" i="1" s="1"/>
  <c r="AA536" i="1" s="1"/>
  <c r="W1347" i="1"/>
  <c r="X1347" i="1" s="1"/>
  <c r="Y1347" i="1" s="1"/>
  <c r="Z1347" i="1" s="1"/>
  <c r="AA1347" i="1" s="1"/>
  <c r="W165" i="1"/>
  <c r="X165" i="1" s="1"/>
  <c r="Y165" i="1" s="1"/>
  <c r="Z165" i="1" s="1"/>
  <c r="AA165" i="1" s="1"/>
  <c r="W187" i="1"/>
  <c r="X187" i="1" s="1"/>
  <c r="Y187" i="1" s="1"/>
  <c r="Z187" i="1" s="1"/>
  <c r="AA187" i="1" s="1"/>
  <c r="W1092" i="1"/>
  <c r="X1092" i="1" s="1"/>
  <c r="Y1092" i="1" s="1"/>
  <c r="Z1092" i="1" s="1"/>
  <c r="AA1092" i="1" s="1"/>
  <c r="W1636" i="1"/>
  <c r="X1636" i="1" s="1"/>
  <c r="Y1636" i="1" s="1"/>
  <c r="Z1636" i="1" s="1"/>
  <c r="AA1636" i="1" s="1"/>
  <c r="W471" i="1"/>
  <c r="X471" i="1" s="1"/>
  <c r="Y471" i="1" s="1"/>
  <c r="Z471" i="1" s="1"/>
  <c r="AA471" i="1" s="1"/>
  <c r="W1223" i="1"/>
  <c r="X1223" i="1" s="1"/>
  <c r="Y1223" i="1" s="1"/>
  <c r="Z1223" i="1" s="1"/>
  <c r="AA1223" i="1" s="1"/>
  <c r="W113" i="1"/>
  <c r="X113" i="1" s="1"/>
  <c r="Y113" i="1" s="1"/>
  <c r="Z113" i="1" s="1"/>
  <c r="AA113" i="1" s="1"/>
  <c r="W924" i="1"/>
  <c r="X924" i="1" s="1"/>
  <c r="Y924" i="1" s="1"/>
  <c r="Z924" i="1" s="1"/>
  <c r="AA924" i="1" s="1"/>
  <c r="W1554" i="1"/>
  <c r="X1554" i="1" s="1"/>
  <c r="Y1554" i="1" s="1"/>
  <c r="Z1554" i="1" s="1"/>
  <c r="AA1554" i="1" s="1"/>
  <c r="W1080" i="1"/>
  <c r="X1080" i="1" s="1"/>
  <c r="Y1080" i="1" s="1"/>
  <c r="Z1080" i="1" s="1"/>
  <c r="AA1080" i="1" s="1"/>
  <c r="W1408" i="1"/>
  <c r="X1408" i="1" s="1"/>
  <c r="Y1408" i="1" s="1"/>
  <c r="Z1408" i="1" s="1"/>
  <c r="AA1408" i="1" s="1"/>
  <c r="W1048" i="1"/>
  <c r="X1048" i="1" s="1"/>
  <c r="Y1048" i="1" s="1"/>
  <c r="Z1048" i="1" s="1"/>
  <c r="AA1048" i="1" s="1"/>
  <c r="AY1590" i="1"/>
  <c r="AZ1590" i="1" s="1"/>
  <c r="BA1590" i="1" s="1"/>
  <c r="BB1590" i="1" s="1"/>
  <c r="AD1841" i="1"/>
  <c r="W689" i="1"/>
  <c r="X689" i="1" s="1"/>
  <c r="Y689" i="1" s="1"/>
  <c r="Z689" i="1" s="1"/>
  <c r="AA689" i="1" s="1"/>
  <c r="W1148" i="1"/>
  <c r="X1148" i="1" s="1"/>
  <c r="Y1148" i="1" s="1"/>
  <c r="Z1148" i="1" s="1"/>
  <c r="AA1148" i="1" s="1"/>
  <c r="AY849" i="1"/>
  <c r="AZ849" i="1" s="1"/>
  <c r="BA849" i="1" s="1"/>
  <c r="BB849" i="1" s="1"/>
  <c r="BC849" i="1" s="1"/>
  <c r="BD849" i="1" s="1"/>
  <c r="BE849" i="1" s="1"/>
  <c r="BF849" i="1" s="1"/>
  <c r="W75" i="1"/>
  <c r="X75" i="1" s="1"/>
  <c r="Y75" i="1" s="1"/>
  <c r="Z75" i="1" s="1"/>
  <c r="AA75" i="1" s="1"/>
  <c r="W1076" i="1"/>
  <c r="X1076" i="1" s="1"/>
  <c r="Y1076" i="1" s="1"/>
  <c r="Z1076" i="1" s="1"/>
  <c r="AA1076" i="1" s="1"/>
  <c r="W1306" i="1"/>
  <c r="X1306" i="1" s="1"/>
  <c r="Y1306" i="1" s="1"/>
  <c r="Z1306" i="1" s="1"/>
  <c r="AA1306" i="1" s="1"/>
  <c r="W1398" i="1"/>
  <c r="X1398" i="1" s="1"/>
  <c r="Y1398" i="1" s="1"/>
  <c r="Z1398" i="1" s="1"/>
  <c r="AA1398" i="1" s="1"/>
  <c r="W87" i="1"/>
  <c r="X87" i="1" s="1"/>
  <c r="Y87" i="1" s="1"/>
  <c r="Z87" i="1" s="1"/>
  <c r="AA87" i="1" s="1"/>
  <c r="W334" i="1"/>
  <c r="X334" i="1" s="1"/>
  <c r="Y334" i="1" s="1"/>
  <c r="Z334" i="1" s="1"/>
  <c r="AA334" i="1" s="1"/>
  <c r="W1673" i="1"/>
  <c r="X1673" i="1" s="1"/>
  <c r="Y1673" i="1" s="1"/>
  <c r="Z1673" i="1" s="1"/>
  <c r="AA1673" i="1" s="1"/>
  <c r="W219" i="1"/>
  <c r="X219" i="1" s="1"/>
  <c r="Y219" i="1" s="1"/>
  <c r="Z219" i="1" s="1"/>
  <c r="AA219" i="1" s="1"/>
  <c r="AE1805" i="1"/>
  <c r="AF1805" i="1" s="1"/>
  <c r="AG1805" i="1" s="1"/>
  <c r="W1422" i="1"/>
  <c r="X1422" i="1" s="1"/>
  <c r="Y1422" i="1" s="1"/>
  <c r="Z1422" i="1" s="1"/>
  <c r="AA1422" i="1" s="1"/>
  <c r="W1213" i="1"/>
  <c r="X1213" i="1" s="1"/>
  <c r="Y1213" i="1" s="1"/>
  <c r="Z1213" i="1" s="1"/>
  <c r="AA1213" i="1" s="1"/>
  <c r="W71" i="1"/>
  <c r="X71" i="1" s="1"/>
  <c r="Y71" i="1" s="1"/>
  <c r="Z71" i="1" s="1"/>
  <c r="AA71" i="1" s="1"/>
  <c r="W823" i="1"/>
  <c r="X823" i="1" s="1"/>
  <c r="Y823" i="1" s="1"/>
  <c r="Z823" i="1" s="1"/>
  <c r="AA823" i="1" s="1"/>
  <c r="W1247" i="1"/>
  <c r="X1247" i="1" s="1"/>
  <c r="Y1247" i="1" s="1"/>
  <c r="Z1247" i="1" s="1"/>
  <c r="AA1247" i="1" s="1"/>
  <c r="W555" i="1"/>
  <c r="X555" i="1" s="1"/>
  <c r="Y555" i="1" s="1"/>
  <c r="Z555" i="1" s="1"/>
  <c r="AA555" i="1" s="1"/>
  <c r="W1175" i="1"/>
  <c r="X1175" i="1" s="1"/>
  <c r="Y1175" i="1" s="1"/>
  <c r="Z1175" i="1" s="1"/>
  <c r="AA1175" i="1" s="1"/>
  <c r="W56" i="1"/>
  <c r="X56" i="1" s="1"/>
  <c r="Y56" i="1" s="1"/>
  <c r="Z56" i="1" s="1"/>
  <c r="AA56" i="1" s="1"/>
  <c r="AY1100" i="1"/>
  <c r="AZ1100" i="1" s="1"/>
  <c r="BA1100" i="1" s="1"/>
  <c r="BB1100" i="1" s="1"/>
  <c r="AY1502" i="1"/>
  <c r="AZ1502" i="1" s="1"/>
  <c r="BA1502" i="1" s="1"/>
  <c r="BB1502" i="1" s="1"/>
  <c r="AE1785" i="1"/>
  <c r="AF1785" i="1" s="1"/>
  <c r="AG1785" i="1" s="1"/>
  <c r="W596" i="1"/>
  <c r="X596" i="1" s="1"/>
  <c r="Y596" i="1" s="1"/>
  <c r="Z596" i="1" s="1"/>
  <c r="AA596" i="1" s="1"/>
  <c r="W843" i="1"/>
  <c r="X843" i="1" s="1"/>
  <c r="Y843" i="1" s="1"/>
  <c r="Z843" i="1" s="1"/>
  <c r="AA843" i="1" s="1"/>
  <c r="W1487" i="1"/>
  <c r="X1487" i="1" s="1"/>
  <c r="Y1487" i="1" s="1"/>
  <c r="Z1487" i="1" s="1"/>
  <c r="AA1487" i="1" s="1"/>
  <c r="W1021" i="1"/>
  <c r="X1021" i="1" s="1"/>
  <c r="Y1021" i="1" s="1"/>
  <c r="Z1021" i="1" s="1"/>
  <c r="AA1021" i="1" s="1"/>
  <c r="W130" i="1"/>
  <c r="X130" i="1" s="1"/>
  <c r="Y130" i="1" s="1"/>
  <c r="Z130" i="1" s="1"/>
  <c r="AA130" i="1" s="1"/>
  <c r="W1014" i="1"/>
  <c r="X1014" i="1" s="1"/>
  <c r="Y1014" i="1" s="1"/>
  <c r="Z1014" i="1" s="1"/>
  <c r="AA1014" i="1" s="1"/>
  <c r="W368" i="1"/>
  <c r="X368" i="1" s="1"/>
  <c r="Y368" i="1" s="1"/>
  <c r="Z368" i="1" s="1"/>
  <c r="AA368" i="1" s="1"/>
  <c r="W676" i="1"/>
  <c r="X676" i="1" s="1"/>
  <c r="Y676" i="1" s="1"/>
  <c r="Z676" i="1" s="1"/>
  <c r="AA676" i="1" s="1"/>
  <c r="W160" i="1"/>
  <c r="X160" i="1" s="1"/>
  <c r="Y160" i="1" s="1"/>
  <c r="Z160" i="1" s="1"/>
  <c r="AA160" i="1" s="1"/>
  <c r="AH1802" i="1"/>
  <c r="AI1802" i="1" s="1"/>
  <c r="AJ1802" i="1" s="1"/>
  <c r="AL1709" i="1"/>
  <c r="AM1709" i="1" s="1"/>
  <c r="AN1709" i="1" s="1"/>
  <c r="AO1709" i="1" s="1"/>
  <c r="AP1709" i="1" s="1"/>
  <c r="AQ1709" i="1" s="1"/>
  <c r="AE1744" i="1"/>
  <c r="AF1744" i="1" s="1"/>
  <c r="AG1744" i="1" s="1"/>
  <c r="W415" i="1"/>
  <c r="X415" i="1" s="1"/>
  <c r="Y415" i="1" s="1"/>
  <c r="Z415" i="1" s="1"/>
  <c r="AA415" i="1" s="1"/>
  <c r="W828" i="1"/>
  <c r="X828" i="1" s="1"/>
  <c r="Y828" i="1" s="1"/>
  <c r="Z828" i="1" s="1"/>
  <c r="AA828" i="1" s="1"/>
  <c r="W953" i="1"/>
  <c r="X953" i="1" s="1"/>
  <c r="Y953" i="1" s="1"/>
  <c r="Z953" i="1" s="1"/>
  <c r="AA953" i="1" s="1"/>
  <c r="W132" i="1"/>
  <c r="X132" i="1" s="1"/>
  <c r="Y132" i="1" s="1"/>
  <c r="Z132" i="1" s="1"/>
  <c r="AA132" i="1" s="1"/>
  <c r="W58" i="1"/>
  <c r="X58" i="1" s="1"/>
  <c r="Y58" i="1" s="1"/>
  <c r="Z58" i="1" s="1"/>
  <c r="AA58" i="1" s="1"/>
  <c r="AE1754" i="1"/>
  <c r="AF1754" i="1" s="1"/>
  <c r="AG1754" i="1" s="1"/>
  <c r="AY1523" i="1"/>
  <c r="AZ1523" i="1" s="1"/>
  <c r="BA1523" i="1" s="1"/>
  <c r="BB1523" i="1" s="1"/>
  <c r="AE1759" i="1"/>
  <c r="AF1759" i="1" s="1"/>
  <c r="AG1759" i="1" s="1"/>
  <c r="W850" i="1"/>
  <c r="X850" i="1" s="1"/>
  <c r="Y850" i="1" s="1"/>
  <c r="Z850" i="1" s="1"/>
  <c r="AA850" i="1" s="1"/>
  <c r="W1628" i="1"/>
  <c r="X1628" i="1" s="1"/>
  <c r="Y1628" i="1" s="1"/>
  <c r="Z1628" i="1" s="1"/>
  <c r="AA1628" i="1" s="1"/>
  <c r="W1287" i="1"/>
  <c r="X1287" i="1" s="1"/>
  <c r="Y1287" i="1" s="1"/>
  <c r="Z1287" i="1" s="1"/>
  <c r="AA1287" i="1" s="1"/>
  <c r="W55" i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W539" i="1"/>
  <c r="X539" i="1" s="1"/>
  <c r="Y539" i="1" s="1"/>
  <c r="Z539" i="1" s="1"/>
  <c r="AA539" i="1" s="1"/>
  <c r="W1176" i="1"/>
  <c r="X1176" i="1" s="1"/>
  <c r="Y1176" i="1" s="1"/>
  <c r="Z1176" i="1" s="1"/>
  <c r="AA1176" i="1" s="1"/>
  <c r="W793" i="1"/>
  <c r="X793" i="1" s="1"/>
  <c r="Y793" i="1" s="1"/>
  <c r="Z793" i="1" s="1"/>
  <c r="AA793" i="1" s="1"/>
  <c r="AY1406" i="1"/>
  <c r="AZ1406" i="1" s="1"/>
  <c r="BA1406" i="1" s="1"/>
  <c r="BB1406" i="1" s="1"/>
  <c r="W449" i="1"/>
  <c r="X449" i="1" s="1"/>
  <c r="Y449" i="1" s="1"/>
  <c r="Z449" i="1" s="1"/>
  <c r="AA449" i="1" s="1"/>
  <c r="AI369" i="1"/>
  <c r="AJ369" i="1" s="1"/>
  <c r="AY1534" i="1"/>
  <c r="AZ1534" i="1" s="1"/>
  <c r="BA1534" i="1" s="1"/>
  <c r="BB1534" i="1" s="1"/>
  <c r="AI1446" i="1"/>
  <c r="AJ1446" i="1" s="1"/>
  <c r="AH1875" i="1"/>
  <c r="AI1875" i="1" s="1"/>
  <c r="BE1509" i="1"/>
  <c r="BF1509" i="1" s="1"/>
  <c r="M1509" i="1" s="1"/>
  <c r="BG1509" i="1" s="1"/>
  <c r="N1509" i="1" s="1"/>
  <c r="W115" i="1"/>
  <c r="X115" i="1" s="1"/>
  <c r="Y115" i="1" s="1"/>
  <c r="Z115" i="1" s="1"/>
  <c r="AA115" i="1" s="1"/>
  <c r="W795" i="1"/>
  <c r="X795" i="1" s="1"/>
  <c r="Y795" i="1" s="1"/>
  <c r="Z795" i="1" s="1"/>
  <c r="AA795" i="1" s="1"/>
  <c r="W1444" i="1"/>
  <c r="X1444" i="1" s="1"/>
  <c r="Y1444" i="1" s="1"/>
  <c r="Z1444" i="1" s="1"/>
  <c r="AA1444" i="1" s="1"/>
  <c r="W778" i="1"/>
  <c r="X778" i="1" s="1"/>
  <c r="Y778" i="1" s="1"/>
  <c r="Z778" i="1" s="1"/>
  <c r="AA778" i="1" s="1"/>
  <c r="AY1039" i="1"/>
  <c r="AZ1039" i="1" s="1"/>
  <c r="BA1039" i="1" s="1"/>
  <c r="BB1039" i="1" s="1"/>
  <c r="W750" i="1"/>
  <c r="X750" i="1" s="1"/>
  <c r="Y750" i="1" s="1"/>
  <c r="Z750" i="1" s="1"/>
  <c r="AA750" i="1" s="1"/>
  <c r="W564" i="1"/>
  <c r="X564" i="1" s="1"/>
  <c r="Y564" i="1" s="1"/>
  <c r="Z564" i="1" s="1"/>
  <c r="AA564" i="1" s="1"/>
  <c r="AY879" i="1"/>
  <c r="AZ879" i="1" s="1"/>
  <c r="BA879" i="1" s="1"/>
  <c r="BB879" i="1" s="1"/>
  <c r="AY1137" i="1"/>
  <c r="AZ1137" i="1" s="1"/>
  <c r="BA1137" i="1" s="1"/>
  <c r="BB1137" i="1" s="1"/>
  <c r="AL1858" i="1"/>
  <c r="AM1858" i="1" s="1"/>
  <c r="AN1858" i="1" s="1"/>
  <c r="AO1858" i="1" s="1"/>
  <c r="AP1858" i="1" s="1"/>
  <c r="AQ1858" i="1" s="1"/>
  <c r="AL1817" i="1"/>
  <c r="AM1817" i="1" s="1"/>
  <c r="AN1817" i="1" s="1"/>
  <c r="AO1817" i="1" s="1"/>
  <c r="AP1817" i="1" s="1"/>
  <c r="AQ1817" i="1" s="1"/>
  <c r="AY1114" i="1"/>
  <c r="AZ1114" i="1" s="1"/>
  <c r="BA1114" i="1" s="1"/>
  <c r="BB1114" i="1" s="1"/>
  <c r="W57" i="1"/>
  <c r="X57" i="1" s="1"/>
  <c r="Y57" i="1" s="1"/>
  <c r="Z57" i="1" s="1"/>
  <c r="AA57" i="1" s="1"/>
  <c r="AY1472" i="1"/>
  <c r="AZ1472" i="1" s="1"/>
  <c r="BA1472" i="1" s="1"/>
  <c r="BB1472" i="1" s="1"/>
  <c r="AH1778" i="1"/>
  <c r="AI1778" i="1" s="1"/>
  <c r="AJ1778" i="1" s="1"/>
  <c r="AE431" i="1"/>
  <c r="AF431" i="1" s="1"/>
  <c r="AG431" i="1" s="1"/>
  <c r="BE337" i="1"/>
  <c r="BF337" i="1" s="1"/>
  <c r="M337" i="1" s="1"/>
  <c r="BG337" i="1" s="1"/>
  <c r="N337" i="1" s="1"/>
  <c r="AB1648" i="1"/>
  <c r="AC1648" i="1" s="1"/>
  <c r="AD1648" i="1" s="1"/>
  <c r="AB690" i="1"/>
  <c r="AC690" i="1" s="1"/>
  <c r="AD690" i="1" s="1"/>
  <c r="AB1157" i="1"/>
  <c r="AC1157" i="1" s="1"/>
  <c r="AD1157" i="1" s="1"/>
  <c r="AB1467" i="1"/>
  <c r="AC1467" i="1" s="1"/>
  <c r="AD1467" i="1" s="1"/>
  <c r="AB1420" i="1"/>
  <c r="AC1420" i="1" s="1"/>
  <c r="AD1420" i="1" s="1"/>
  <c r="W1122" i="1"/>
  <c r="X1122" i="1" s="1"/>
  <c r="Y1122" i="1" s="1"/>
  <c r="Z1122" i="1" s="1"/>
  <c r="AA1122" i="1" s="1"/>
  <c r="AE749" i="1"/>
  <c r="AF749" i="1" s="1"/>
  <c r="AG749" i="1" s="1"/>
  <c r="AB144" i="1"/>
  <c r="AC144" i="1" s="1"/>
  <c r="AD144" i="1" s="1"/>
  <c r="W756" i="1"/>
  <c r="X756" i="1" s="1"/>
  <c r="Y756" i="1" s="1"/>
  <c r="Z756" i="1" s="1"/>
  <c r="AA756" i="1" s="1"/>
  <c r="AH1952" i="1"/>
  <c r="AI1952" i="1" s="1"/>
  <c r="AJ1952" i="1" s="1"/>
  <c r="AK1952" i="1" s="1"/>
  <c r="AL1952" i="1" s="1"/>
  <c r="AM1952" i="1" s="1"/>
  <c r="AN1952" i="1" s="1"/>
  <c r="AO1952" i="1" s="1"/>
  <c r="AP1952" i="1" s="1"/>
  <c r="AQ1952" i="1" s="1"/>
  <c r="AB578" i="1"/>
  <c r="AC578" i="1" s="1"/>
  <c r="AD578" i="1" s="1"/>
  <c r="W635" i="1"/>
  <c r="X635" i="1" s="1"/>
  <c r="Y635" i="1" s="1"/>
  <c r="Z635" i="1" s="1"/>
  <c r="AA635" i="1" s="1"/>
  <c r="AY783" i="1"/>
  <c r="AZ783" i="1" s="1"/>
  <c r="BA783" i="1" s="1"/>
  <c r="BB783" i="1" s="1"/>
  <c r="W853" i="1"/>
  <c r="X853" i="1" s="1"/>
  <c r="Y853" i="1" s="1"/>
  <c r="Z853" i="1" s="1"/>
  <c r="AA853" i="1" s="1"/>
  <c r="W124" i="1"/>
  <c r="X124" i="1" s="1"/>
  <c r="Y124" i="1" s="1"/>
  <c r="Z124" i="1" s="1"/>
  <c r="AA124" i="1" s="1"/>
  <c r="AK1807" i="1"/>
  <c r="BE1363" i="1"/>
  <c r="BF1363" i="1" s="1"/>
  <c r="M1363" i="1" s="1"/>
  <c r="BG1363" i="1" s="1"/>
  <c r="N1363" i="1" s="1"/>
  <c r="AB1428" i="1"/>
  <c r="AC1428" i="1" s="1"/>
  <c r="AD1428" i="1" s="1"/>
  <c r="AB411" i="1"/>
  <c r="AC411" i="1" s="1"/>
  <c r="AD411" i="1" s="1"/>
  <c r="AH1863" i="1"/>
  <c r="AI1863" i="1" s="1"/>
  <c r="AH1985" i="1"/>
  <c r="AI1985" i="1" s="1"/>
  <c r="AJ1985" i="1" s="1"/>
  <c r="AK1985" i="1" s="1"/>
  <c r="AB227" i="1"/>
  <c r="AC227" i="1" s="1"/>
  <c r="AD227" i="1" s="1"/>
  <c r="AB532" i="1"/>
  <c r="AC532" i="1" s="1"/>
  <c r="AD532" i="1" s="1"/>
  <c r="BC231" i="1"/>
  <c r="BD231" i="1" s="1"/>
  <c r="AB797" i="1"/>
  <c r="AC797" i="1" s="1"/>
  <c r="AD797" i="1" s="1"/>
  <c r="AB258" i="1"/>
  <c r="AC258" i="1" s="1"/>
  <c r="AD258" i="1" s="1"/>
  <c r="AK1795" i="1"/>
  <c r="AB505" i="1"/>
  <c r="AC505" i="1" s="1"/>
  <c r="AD505" i="1" s="1"/>
  <c r="AH416" i="1"/>
  <c r="AB133" i="1"/>
  <c r="AC133" i="1" s="1"/>
  <c r="AD133" i="1" s="1"/>
  <c r="AK1784" i="1"/>
  <c r="W213" i="1"/>
  <c r="X213" i="1" s="1"/>
  <c r="Y213" i="1" s="1"/>
  <c r="Z213" i="1" s="1"/>
  <c r="AA213" i="1" s="1"/>
  <c r="W855" i="1"/>
  <c r="X855" i="1" s="1"/>
  <c r="Y855" i="1" s="1"/>
  <c r="Z855" i="1" s="1"/>
  <c r="AA855" i="1" s="1"/>
  <c r="AB794" i="1"/>
  <c r="AC794" i="1" s="1"/>
  <c r="AD794" i="1" s="1"/>
  <c r="AB1001" i="1"/>
  <c r="AC1001" i="1" s="1"/>
  <c r="AD1001" i="1" s="1"/>
  <c r="AB727" i="1"/>
  <c r="AC727" i="1" s="1"/>
  <c r="AD727" i="1" s="1"/>
  <c r="AB1256" i="1"/>
  <c r="AC1256" i="1" s="1"/>
  <c r="AD1256" i="1" s="1"/>
  <c r="AH1933" i="1"/>
  <c r="AI1933" i="1" s="1"/>
  <c r="AX1123" i="1"/>
  <c r="AB1003" i="1"/>
  <c r="AC1003" i="1" s="1"/>
  <c r="AD1003" i="1" s="1"/>
  <c r="AH1994" i="1"/>
  <c r="AI1994" i="1" s="1"/>
  <c r="AB1241" i="1"/>
  <c r="AC1241" i="1" s="1"/>
  <c r="AD1241" i="1" s="1"/>
  <c r="AK1827" i="1"/>
  <c r="AH1779" i="1"/>
  <c r="AI1779" i="1" s="1"/>
  <c r="AJ1779" i="1" s="1"/>
  <c r="AY1130" i="1"/>
  <c r="AZ1130" i="1" s="1"/>
  <c r="BA1130" i="1" s="1"/>
  <c r="BB1130" i="1" s="1"/>
  <c r="AE1613" i="1"/>
  <c r="AF1613" i="1" s="1"/>
  <c r="AG1613" i="1" s="1"/>
  <c r="AB1529" i="1"/>
  <c r="AC1529" i="1" s="1"/>
  <c r="AD1529" i="1" s="1"/>
  <c r="AB1016" i="1"/>
  <c r="AC1016" i="1" s="1"/>
  <c r="AD1016" i="1" s="1"/>
  <c r="AB947" i="1"/>
  <c r="AC947" i="1" s="1"/>
  <c r="AD947" i="1" s="1"/>
  <c r="AB434" i="1"/>
  <c r="AC434" i="1" s="1"/>
  <c r="AD434" i="1" s="1"/>
  <c r="AH1867" i="1"/>
  <c r="AI1867" i="1" s="1"/>
  <c r="AJ1867" i="1" s="1"/>
  <c r="AH1993" i="1"/>
  <c r="AI1993" i="1" s="1"/>
  <c r="AH1943" i="1"/>
  <c r="AI1943" i="1" s="1"/>
  <c r="AJ1943" i="1" s="1"/>
  <c r="AK1943" i="1" s="1"/>
  <c r="AH1959" i="1"/>
  <c r="AI1959" i="1" s="1"/>
  <c r="AB511" i="1"/>
  <c r="AC511" i="1" s="1"/>
  <c r="AD511" i="1" s="1"/>
  <c r="AH1989" i="1"/>
  <c r="AI1989" i="1" s="1"/>
  <c r="AJ1989" i="1" s="1"/>
  <c r="AY1168" i="1"/>
  <c r="AZ1168" i="1" s="1"/>
  <c r="BA1168" i="1" s="1"/>
  <c r="BB1168" i="1" s="1"/>
  <c r="BE1490" i="1"/>
  <c r="BF1490" i="1" s="1"/>
  <c r="M1490" i="1" s="1"/>
  <c r="BG1490" i="1" s="1"/>
  <c r="N1490" i="1" s="1"/>
  <c r="AH1303" i="1"/>
  <c r="BE1335" i="1"/>
  <c r="BF1335" i="1" s="1"/>
  <c r="AI212" i="1"/>
  <c r="AJ212" i="1" s="1"/>
  <c r="BE1282" i="1"/>
  <c r="BF1282" i="1" s="1"/>
  <c r="M1282" i="1" s="1"/>
  <c r="BG1282" i="1" s="1"/>
  <c r="N1282" i="1" s="1"/>
  <c r="BE1676" i="1"/>
  <c r="BF1676" i="1" s="1"/>
  <c r="M1676" i="1" s="1"/>
  <c r="BG1676" i="1" s="1"/>
  <c r="N1676" i="1" s="1"/>
  <c r="AB527" i="1"/>
  <c r="AC527" i="1" s="1"/>
  <c r="AD527" i="1" s="1"/>
  <c r="AH1911" i="1"/>
  <c r="AI1911" i="1" s="1"/>
  <c r="AB1483" i="1"/>
  <c r="AC1483" i="1" s="1"/>
  <c r="AD1483" i="1" s="1"/>
  <c r="AH1908" i="1"/>
  <c r="AI1908" i="1" s="1"/>
  <c r="AB919" i="1"/>
  <c r="AC919" i="1" s="1"/>
  <c r="AD919" i="1" s="1"/>
  <c r="AB1627" i="1"/>
  <c r="AC1627" i="1" s="1"/>
  <c r="AD1627" i="1" s="1"/>
  <c r="AB1663" i="1"/>
  <c r="AC1663" i="1" s="1"/>
  <c r="AD1663" i="1" s="1"/>
  <c r="BC113" i="1"/>
  <c r="BD113" i="1" s="1"/>
  <c r="AH807" i="1"/>
  <c r="W1098" i="1"/>
  <c r="X1098" i="1" s="1"/>
  <c r="Y1098" i="1" s="1"/>
  <c r="Z1098" i="1" s="1"/>
  <c r="AA1098" i="1" s="1"/>
  <c r="AB1058" i="1"/>
  <c r="AC1058" i="1" s="1"/>
  <c r="AD1058" i="1" s="1"/>
  <c r="AE619" i="1"/>
  <c r="AF619" i="1" s="1"/>
  <c r="AG619" i="1" s="1"/>
  <c r="AI10" i="1"/>
  <c r="AJ10" i="1" s="1"/>
  <c r="AL1809" i="1"/>
  <c r="AM1809" i="1" s="1"/>
  <c r="AN1809" i="1" s="1"/>
  <c r="AO1809" i="1" s="1"/>
  <c r="AP1809" i="1" s="1"/>
  <c r="AQ1809" i="1" s="1"/>
  <c r="W1677" i="1"/>
  <c r="X1677" i="1" s="1"/>
  <c r="Y1677" i="1" s="1"/>
  <c r="Z1677" i="1" s="1"/>
  <c r="AA1677" i="1" s="1"/>
  <c r="AB1551" i="1"/>
  <c r="AC1551" i="1" s="1"/>
  <c r="AD1551" i="1" s="1"/>
  <c r="AB1560" i="1"/>
  <c r="AC1560" i="1" s="1"/>
  <c r="AD1560" i="1" s="1"/>
  <c r="AB1574" i="1"/>
  <c r="AC1574" i="1" s="1"/>
  <c r="AD1574" i="1" s="1"/>
  <c r="AB1587" i="1"/>
  <c r="AC1587" i="1" s="1"/>
  <c r="AD1587" i="1" s="1"/>
  <c r="AH1941" i="1"/>
  <c r="AI1941" i="1" s="1"/>
  <c r="AB1582" i="1"/>
  <c r="AC1582" i="1" s="1"/>
  <c r="AD1582" i="1" s="1"/>
  <c r="AX1101" i="1"/>
  <c r="AX1433" i="1"/>
  <c r="AB1699" i="1"/>
  <c r="AC1699" i="1" s="1"/>
  <c r="AD1699" i="1" s="1"/>
  <c r="AB1556" i="1"/>
  <c r="AC1556" i="1" s="1"/>
  <c r="AD1556" i="1" s="1"/>
  <c r="AB1099" i="1"/>
  <c r="AC1099" i="1" s="1"/>
  <c r="AD1099" i="1" s="1"/>
  <c r="AH1790" i="1"/>
  <c r="AI1790" i="1" s="1"/>
  <c r="AJ1790" i="1" s="1"/>
  <c r="AB1130" i="1"/>
  <c r="AC1130" i="1" s="1"/>
  <c r="AD1130" i="1" s="1"/>
  <c r="AB1690" i="1"/>
  <c r="AC1690" i="1" s="1"/>
  <c r="AD1690" i="1" s="1"/>
  <c r="AK1815" i="1"/>
  <c r="AH1945" i="1"/>
  <c r="AI1945" i="1" s="1"/>
  <c r="AE1594" i="1"/>
  <c r="AF1594" i="1" s="1"/>
  <c r="AG1594" i="1" s="1"/>
  <c r="AB604" i="1"/>
  <c r="AC604" i="1" s="1"/>
  <c r="AD604" i="1" s="1"/>
  <c r="AB571" i="1"/>
  <c r="AC571" i="1" s="1"/>
  <c r="AD571" i="1" s="1"/>
  <c r="W1149" i="1"/>
  <c r="X1149" i="1" s="1"/>
  <c r="Y1149" i="1" s="1"/>
  <c r="Z1149" i="1" s="1"/>
  <c r="AA1149" i="1" s="1"/>
  <c r="W993" i="1"/>
  <c r="X993" i="1" s="1"/>
  <c r="Y993" i="1" s="1"/>
  <c r="Z993" i="1" s="1"/>
  <c r="AA993" i="1" s="1"/>
  <c r="BE1324" i="1"/>
  <c r="BF1324" i="1" s="1"/>
  <c r="M1324" i="1" s="1"/>
  <c r="BG1324" i="1" s="1"/>
  <c r="N1324" i="1" s="1"/>
  <c r="AB251" i="1"/>
  <c r="AC251" i="1" s="1"/>
  <c r="AD251" i="1" s="1"/>
  <c r="AB1373" i="1"/>
  <c r="AC1373" i="1" s="1"/>
  <c r="AD1373" i="1" s="1"/>
  <c r="AB1437" i="1"/>
  <c r="AC1437" i="1" s="1"/>
  <c r="AD1437" i="1" s="1"/>
  <c r="AH694" i="1"/>
  <c r="AH1206" i="1"/>
  <c r="AH1964" i="1"/>
  <c r="AI1964" i="1" s="1"/>
  <c r="AE1217" i="1"/>
  <c r="AF1217" i="1" s="1"/>
  <c r="AG1217" i="1" s="1"/>
  <c r="BC1434" i="1"/>
  <c r="BD1434" i="1" s="1"/>
  <c r="AH1880" i="1"/>
  <c r="AI1880" i="1" s="1"/>
  <c r="AE1268" i="1"/>
  <c r="AF1268" i="1" s="1"/>
  <c r="AG1268" i="1" s="1"/>
  <c r="AB1706" i="1"/>
  <c r="AC1706" i="1" s="1"/>
  <c r="AD1706" i="1" s="1"/>
  <c r="AB586" i="1"/>
  <c r="AC586" i="1" s="1"/>
  <c r="AD586" i="1" s="1"/>
  <c r="AE7" i="1"/>
  <c r="AF7" i="1" s="1"/>
  <c r="AG7" i="1" s="1"/>
  <c r="AH1281" i="1"/>
  <c r="AB745" i="1"/>
  <c r="AC745" i="1" s="1"/>
  <c r="AD745" i="1" s="1"/>
  <c r="AB817" i="1"/>
  <c r="AC817" i="1" s="1"/>
  <c r="AD817" i="1" s="1"/>
  <c r="AY1464" i="1"/>
  <c r="AZ1464" i="1" s="1"/>
  <c r="BA1464" i="1" s="1"/>
  <c r="BB1464" i="1" s="1"/>
  <c r="AY1648" i="1"/>
  <c r="AZ1648" i="1" s="1"/>
  <c r="BA1648" i="1" s="1"/>
  <c r="BB1648" i="1" s="1"/>
  <c r="AB1047" i="1"/>
  <c r="AC1047" i="1" s="1"/>
  <c r="AD1047" i="1" s="1"/>
  <c r="AB1011" i="1"/>
  <c r="AC1011" i="1" s="1"/>
  <c r="AD1011" i="1" s="1"/>
  <c r="AB1567" i="1"/>
  <c r="AC1567" i="1" s="1"/>
  <c r="AD1567" i="1" s="1"/>
  <c r="AB1043" i="1"/>
  <c r="AC1043" i="1" s="1"/>
  <c r="AD1043" i="1" s="1"/>
  <c r="AH1885" i="1"/>
  <c r="AI1885" i="1" s="1"/>
  <c r="W1531" i="1"/>
  <c r="X1531" i="1" s="1"/>
  <c r="Y1531" i="1" s="1"/>
  <c r="Z1531" i="1" s="1"/>
  <c r="AA1531" i="1" s="1"/>
  <c r="W734" i="1"/>
  <c r="X734" i="1" s="1"/>
  <c r="Y734" i="1" s="1"/>
  <c r="Z734" i="1" s="1"/>
  <c r="AA734" i="1" s="1"/>
  <c r="W291" i="1"/>
  <c r="X291" i="1" s="1"/>
  <c r="Y291" i="1" s="1"/>
  <c r="Z291" i="1" s="1"/>
  <c r="AA291" i="1" s="1"/>
  <c r="W24" i="1"/>
  <c r="X24" i="1" s="1"/>
  <c r="Y24" i="1" s="1"/>
  <c r="Z24" i="1" s="1"/>
  <c r="AA24" i="1" s="1"/>
  <c r="W926" i="1"/>
  <c r="X926" i="1" s="1"/>
  <c r="Y926" i="1" s="1"/>
  <c r="Z926" i="1" s="1"/>
  <c r="AA926" i="1" s="1"/>
  <c r="W1615" i="1"/>
  <c r="X1615" i="1" s="1"/>
  <c r="Y1615" i="1" s="1"/>
  <c r="Z1615" i="1" s="1"/>
  <c r="AA1615" i="1" s="1"/>
  <c r="W830" i="1"/>
  <c r="X830" i="1" s="1"/>
  <c r="Y830" i="1" s="1"/>
  <c r="Z830" i="1" s="1"/>
  <c r="AA830" i="1" s="1"/>
  <c r="W1506" i="1"/>
  <c r="X1506" i="1" s="1"/>
  <c r="Y1506" i="1" s="1"/>
  <c r="Z1506" i="1" s="1"/>
  <c r="AA1506" i="1" s="1"/>
  <c r="W827" i="1"/>
  <c r="X827" i="1" s="1"/>
  <c r="Y827" i="1" s="1"/>
  <c r="Z827" i="1" s="1"/>
  <c r="AA827" i="1" s="1"/>
  <c r="W570" i="1"/>
  <c r="X570" i="1" s="1"/>
  <c r="Y570" i="1" s="1"/>
  <c r="Z570" i="1" s="1"/>
  <c r="AA570" i="1" s="1"/>
  <c r="AB570" i="1" s="1"/>
  <c r="AC570" i="1" s="1"/>
  <c r="AD570" i="1" s="1"/>
  <c r="AY1331" i="1"/>
  <c r="AZ1331" i="1" s="1"/>
  <c r="BA1331" i="1" s="1"/>
  <c r="BB1331" i="1" s="1"/>
  <c r="AY1145" i="1"/>
  <c r="AZ1145" i="1" s="1"/>
  <c r="BA1145" i="1" s="1"/>
  <c r="BB1145" i="1" s="1"/>
  <c r="W111" i="1"/>
  <c r="X111" i="1" s="1"/>
  <c r="Y111" i="1" s="1"/>
  <c r="Z111" i="1" s="1"/>
  <c r="AA111" i="1" s="1"/>
  <c r="W549" i="1"/>
  <c r="X549" i="1" s="1"/>
  <c r="Y549" i="1" s="1"/>
  <c r="Z549" i="1" s="1"/>
  <c r="AA549" i="1" s="1"/>
  <c r="W64" i="1"/>
  <c r="X64" i="1" s="1"/>
  <c r="Y64" i="1" s="1"/>
  <c r="Z64" i="1" s="1"/>
  <c r="AA64" i="1" s="1"/>
  <c r="W1354" i="1"/>
  <c r="X1354" i="1" s="1"/>
  <c r="Y1354" i="1" s="1"/>
  <c r="Z1354" i="1" s="1"/>
  <c r="AA1354" i="1" s="1"/>
  <c r="W1404" i="1"/>
  <c r="X1404" i="1" s="1"/>
  <c r="Y1404" i="1" s="1"/>
  <c r="Z1404" i="1" s="1"/>
  <c r="AA1404" i="1" s="1"/>
  <c r="W1219" i="1"/>
  <c r="X1219" i="1" s="1"/>
  <c r="Y1219" i="1" s="1"/>
  <c r="Z1219" i="1" s="1"/>
  <c r="AA1219" i="1" s="1"/>
  <c r="W587" i="1"/>
  <c r="X587" i="1" s="1"/>
  <c r="Y587" i="1" s="1"/>
  <c r="Z587" i="1" s="1"/>
  <c r="AA587" i="1" s="1"/>
  <c r="W119" i="1"/>
  <c r="X119" i="1" s="1"/>
  <c r="Y119" i="1" s="1"/>
  <c r="Z119" i="1" s="1"/>
  <c r="AA119" i="1" s="1"/>
  <c r="W1569" i="1"/>
  <c r="X1569" i="1" s="1"/>
  <c r="Y1569" i="1" s="1"/>
  <c r="Z1569" i="1" s="1"/>
  <c r="AA1569" i="1" s="1"/>
  <c r="AI601" i="1"/>
  <c r="AJ601" i="1" s="1"/>
  <c r="AI1490" i="1"/>
  <c r="AJ1490" i="1" s="1"/>
  <c r="AE1712" i="1"/>
  <c r="AF1712" i="1" s="1"/>
  <c r="AG1712" i="1" s="1"/>
  <c r="W1605" i="1"/>
  <c r="X1605" i="1" s="1"/>
  <c r="Y1605" i="1" s="1"/>
  <c r="Z1605" i="1" s="1"/>
  <c r="AA1605" i="1" s="1"/>
  <c r="W856" i="1"/>
  <c r="X856" i="1" s="1"/>
  <c r="Y856" i="1" s="1"/>
  <c r="Z856" i="1" s="1"/>
  <c r="AA856" i="1" s="1"/>
  <c r="W816" i="1"/>
  <c r="X816" i="1" s="1"/>
  <c r="Y816" i="1" s="1"/>
  <c r="Z816" i="1" s="1"/>
  <c r="AA816" i="1" s="1"/>
  <c r="W791" i="1"/>
  <c r="X791" i="1" s="1"/>
  <c r="Y791" i="1" s="1"/>
  <c r="Z791" i="1" s="1"/>
  <c r="AA791" i="1" s="1"/>
  <c r="W1681" i="1"/>
  <c r="X1681" i="1" s="1"/>
  <c r="Y1681" i="1" s="1"/>
  <c r="Z1681" i="1" s="1"/>
  <c r="AA1681" i="1" s="1"/>
  <c r="AY1315" i="1"/>
  <c r="AZ1315" i="1" s="1"/>
  <c r="BA1315" i="1" s="1"/>
  <c r="BB1315" i="1" s="1"/>
  <c r="AY1245" i="1"/>
  <c r="AZ1245" i="1" s="1"/>
  <c r="BA1245" i="1" s="1"/>
  <c r="BB1245" i="1" s="1"/>
  <c r="AY1157" i="1"/>
  <c r="AZ1157" i="1" s="1"/>
  <c r="BA1157" i="1" s="1"/>
  <c r="BB1157" i="1" s="1"/>
  <c r="AY1448" i="1"/>
  <c r="AZ1448" i="1" s="1"/>
  <c r="BA1448" i="1" s="1"/>
  <c r="BB1448" i="1" s="1"/>
  <c r="W189" i="1"/>
  <c r="X189" i="1" s="1"/>
  <c r="Y189" i="1" s="1"/>
  <c r="Z189" i="1" s="1"/>
  <c r="AA189" i="1" s="1"/>
  <c r="W965" i="1"/>
  <c r="X965" i="1" s="1"/>
  <c r="Y965" i="1" s="1"/>
  <c r="Z965" i="1" s="1"/>
  <c r="AA965" i="1" s="1"/>
  <c r="W1018" i="1"/>
  <c r="X1018" i="1" s="1"/>
  <c r="Y1018" i="1" s="1"/>
  <c r="Z1018" i="1" s="1"/>
  <c r="AA1018" i="1" s="1"/>
  <c r="W99" i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W264" i="1"/>
  <c r="X264" i="1" s="1"/>
  <c r="Y264" i="1" s="1"/>
  <c r="Z264" i="1" s="1"/>
  <c r="AA264" i="1" s="1"/>
  <c r="AY751" i="1"/>
  <c r="AZ751" i="1" s="1"/>
  <c r="BA751" i="1" s="1"/>
  <c r="BB751" i="1" s="1"/>
  <c r="AL1771" i="1"/>
  <c r="AM1771" i="1" s="1"/>
  <c r="AN1771" i="1" s="1"/>
  <c r="AO1771" i="1" s="1"/>
  <c r="AP1771" i="1" s="1"/>
  <c r="AQ1771" i="1" s="1"/>
  <c r="AD1796" i="1"/>
  <c r="AY1072" i="1"/>
  <c r="AZ1072" i="1" s="1"/>
  <c r="BA1072" i="1" s="1"/>
  <c r="BB1072" i="1" s="1"/>
  <c r="W118" i="1"/>
  <c r="X118" i="1" s="1"/>
  <c r="Y118" i="1" s="1"/>
  <c r="Z118" i="1" s="1"/>
  <c r="AA118" i="1" s="1"/>
  <c r="W181" i="1"/>
  <c r="X181" i="1" s="1"/>
  <c r="Y181" i="1" s="1"/>
  <c r="Z181" i="1" s="1"/>
  <c r="AA181" i="1" s="1"/>
  <c r="W1639" i="1"/>
  <c r="X1639" i="1" s="1"/>
  <c r="Y1639" i="1" s="1"/>
  <c r="Z1639" i="1" s="1"/>
  <c r="AA1639" i="1" s="1"/>
  <c r="W1458" i="1"/>
  <c r="X1458" i="1" s="1"/>
  <c r="Y1458" i="1" s="1"/>
  <c r="Z1458" i="1" s="1"/>
  <c r="AA1458" i="1" s="1"/>
  <c r="W1299" i="1"/>
  <c r="X1299" i="1" s="1"/>
  <c r="Y1299" i="1" s="1"/>
  <c r="Z1299" i="1" s="1"/>
  <c r="AA1299" i="1" s="1"/>
  <c r="W832" i="1"/>
  <c r="X832" i="1" s="1"/>
  <c r="Y832" i="1" s="1"/>
  <c r="Z832" i="1" s="1"/>
  <c r="AA832" i="1" s="1"/>
  <c r="W1311" i="1"/>
  <c r="X1311" i="1" s="1"/>
  <c r="Y1311" i="1" s="1"/>
  <c r="Z1311" i="1" s="1"/>
  <c r="AA1311" i="1" s="1"/>
  <c r="W1325" i="1"/>
  <c r="X1325" i="1" s="1"/>
  <c r="Y1325" i="1" s="1"/>
  <c r="Z1325" i="1" s="1"/>
  <c r="AA1325" i="1" s="1"/>
  <c r="W1539" i="1"/>
  <c r="X1539" i="1" s="1"/>
  <c r="Y1539" i="1" s="1"/>
  <c r="Z1539" i="1" s="1"/>
  <c r="AA1539" i="1" s="1"/>
  <c r="AL1810" i="1"/>
  <c r="AM1810" i="1" s="1"/>
  <c r="AN1810" i="1" s="1"/>
  <c r="AO1810" i="1" s="1"/>
  <c r="AP1810" i="1" s="1"/>
  <c r="AQ1810" i="1" s="1"/>
  <c r="AD1818" i="1"/>
  <c r="AE1768" i="1"/>
  <c r="AF1768" i="1" s="1"/>
  <c r="AG1768" i="1" s="1"/>
  <c r="W105" i="1"/>
  <c r="X105" i="1" s="1"/>
  <c r="Y105" i="1" s="1"/>
  <c r="Z105" i="1" s="1"/>
  <c r="AA105" i="1" s="1"/>
  <c r="W210" i="1"/>
  <c r="X210" i="1" s="1"/>
  <c r="Y210" i="1" s="1"/>
  <c r="Z210" i="1" s="1"/>
  <c r="AA210" i="1" s="1"/>
  <c r="W255" i="1"/>
  <c r="X255" i="1" s="1"/>
  <c r="Y255" i="1" s="1"/>
  <c r="Z255" i="1" s="1"/>
  <c r="AA255" i="1" s="1"/>
  <c r="W372" i="1"/>
  <c r="X372" i="1" s="1"/>
  <c r="Y372" i="1" s="1"/>
  <c r="Z372" i="1" s="1"/>
  <c r="AA372" i="1" s="1"/>
  <c r="AE1767" i="1"/>
  <c r="AF1767" i="1" s="1"/>
  <c r="AG1767" i="1" s="1"/>
  <c r="W1120" i="1"/>
  <c r="X1120" i="1" s="1"/>
  <c r="Y1120" i="1" s="1"/>
  <c r="Z1120" i="1" s="1"/>
  <c r="AA1120" i="1" s="1"/>
  <c r="W1052" i="1"/>
  <c r="X1052" i="1" s="1"/>
  <c r="Y1052" i="1" s="1"/>
  <c r="Z1052" i="1" s="1"/>
  <c r="AA1052" i="1" s="1"/>
  <c r="W307" i="1"/>
  <c r="X307" i="1" s="1"/>
  <c r="Y307" i="1" s="1"/>
  <c r="Z307" i="1" s="1"/>
  <c r="AA307" i="1" s="1"/>
  <c r="W1085" i="1"/>
  <c r="X1085" i="1" s="1"/>
  <c r="Y1085" i="1" s="1"/>
  <c r="Z1085" i="1" s="1"/>
  <c r="AA1085" i="1" s="1"/>
  <c r="W1146" i="1"/>
  <c r="X1146" i="1" s="1"/>
  <c r="Y1146" i="1" s="1"/>
  <c r="Z1146" i="1" s="1"/>
  <c r="AA1146" i="1" s="1"/>
  <c r="W448" i="1"/>
  <c r="X448" i="1" s="1"/>
  <c r="Y448" i="1" s="1"/>
  <c r="Z448" i="1" s="1"/>
  <c r="AA448" i="1" s="1"/>
  <c r="W1125" i="1"/>
  <c r="X1125" i="1" s="1"/>
  <c r="Y1125" i="1" s="1"/>
  <c r="Z1125" i="1" s="1"/>
  <c r="AA1125" i="1" s="1"/>
  <c r="W1378" i="1"/>
  <c r="X1378" i="1" s="1"/>
  <c r="Y1378" i="1" s="1"/>
  <c r="Z1378" i="1" s="1"/>
  <c r="AA1378" i="1" s="1"/>
  <c r="W462" i="1"/>
  <c r="X462" i="1" s="1"/>
  <c r="Y462" i="1" s="1"/>
  <c r="Z462" i="1" s="1"/>
  <c r="AA462" i="1" s="1"/>
  <c r="W245" i="1"/>
  <c r="X245" i="1" s="1"/>
  <c r="Y245" i="1" s="1"/>
  <c r="Z245" i="1" s="1"/>
  <c r="AA245" i="1" s="1"/>
  <c r="W730" i="1"/>
  <c r="X730" i="1" s="1"/>
  <c r="Y730" i="1" s="1"/>
  <c r="Z730" i="1" s="1"/>
  <c r="AA730" i="1" s="1"/>
  <c r="W1156" i="1"/>
  <c r="X1156" i="1" s="1"/>
  <c r="Y1156" i="1" s="1"/>
  <c r="Z1156" i="1" s="1"/>
  <c r="AA1156" i="1" s="1"/>
  <c r="W1521" i="1"/>
  <c r="X1521" i="1" s="1"/>
  <c r="Y1521" i="1" s="1"/>
  <c r="Z1521" i="1" s="1"/>
  <c r="AA1521" i="1" s="1"/>
  <c r="W1040" i="1"/>
  <c r="X1040" i="1" s="1"/>
  <c r="Y1040" i="1" s="1"/>
  <c r="Z1040" i="1" s="1"/>
  <c r="AA1040" i="1" s="1"/>
  <c r="AL1812" i="1"/>
  <c r="AM1812" i="1" s="1"/>
  <c r="AN1812" i="1" s="1"/>
  <c r="AO1812" i="1" s="1"/>
  <c r="AP1812" i="1" s="1"/>
  <c r="AQ1812" i="1" s="1"/>
  <c r="AI175" i="1"/>
  <c r="AJ175" i="1" s="1"/>
  <c r="W548" i="1"/>
  <c r="X548" i="1" s="1"/>
  <c r="Y548" i="1" s="1"/>
  <c r="Z548" i="1" s="1"/>
  <c r="AA548" i="1" s="1"/>
  <c r="AY1603" i="1"/>
  <c r="AZ1603" i="1" s="1"/>
  <c r="BA1603" i="1" s="1"/>
  <c r="BB1603" i="1" s="1"/>
  <c r="AL1816" i="1"/>
  <c r="AM1816" i="1" s="1"/>
  <c r="AN1816" i="1" s="1"/>
  <c r="AO1816" i="1" s="1"/>
  <c r="AP1816" i="1" s="1"/>
  <c r="AQ1816" i="1" s="1"/>
  <c r="AY1316" i="1"/>
  <c r="AZ1316" i="1" s="1"/>
  <c r="BA1316" i="1" s="1"/>
  <c r="BB1316" i="1" s="1"/>
  <c r="W1111" i="1"/>
  <c r="X1111" i="1" s="1"/>
  <c r="Y1111" i="1" s="1"/>
  <c r="Z1111" i="1" s="1"/>
  <c r="AA1111" i="1" s="1"/>
  <c r="AL1764" i="1"/>
  <c r="AM1764" i="1" s="1"/>
  <c r="AN1764" i="1" s="1"/>
  <c r="AO1764" i="1" s="1"/>
  <c r="AP1764" i="1" s="1"/>
  <c r="AQ1764" i="1" s="1"/>
  <c r="AL1710" i="1"/>
  <c r="AM1710" i="1" s="1"/>
  <c r="AN1710" i="1" s="1"/>
  <c r="AO1710" i="1" s="1"/>
  <c r="AP1710" i="1" s="1"/>
  <c r="AQ1710" i="1" s="1"/>
  <c r="W396" i="1"/>
  <c r="X396" i="1" s="1"/>
  <c r="Y396" i="1" s="1"/>
  <c r="Z396" i="1" s="1"/>
  <c r="AA396" i="1" s="1"/>
  <c r="AB1121" i="1"/>
  <c r="AC1121" i="1" s="1"/>
  <c r="AD1121" i="1" s="1"/>
  <c r="AH1897" i="1"/>
  <c r="AI1897" i="1" s="1"/>
  <c r="AX911" i="1"/>
  <c r="W852" i="1"/>
  <c r="X852" i="1" s="1"/>
  <c r="Y852" i="1" s="1"/>
  <c r="Z852" i="1" s="1"/>
  <c r="AA852" i="1" s="1"/>
  <c r="AH1990" i="1"/>
  <c r="AI1990" i="1" s="1"/>
  <c r="AJ1990" i="1" s="1"/>
  <c r="AB644" i="1"/>
  <c r="AC644" i="1" s="1"/>
  <c r="AD644" i="1" s="1"/>
  <c r="AB1312" i="1"/>
  <c r="AC1312" i="1" s="1"/>
  <c r="AD1312" i="1" s="1"/>
  <c r="AB1588" i="1"/>
  <c r="AC1588" i="1" s="1"/>
  <c r="AD1588" i="1" s="1"/>
  <c r="W829" i="1"/>
  <c r="X829" i="1" s="1"/>
  <c r="Y829" i="1" s="1"/>
  <c r="Z829" i="1" s="1"/>
  <c r="AA829" i="1" s="1"/>
  <c r="AE1412" i="1"/>
  <c r="AF1412" i="1" s="1"/>
  <c r="AG1412" i="1" s="1"/>
  <c r="AB518" i="1"/>
  <c r="AC518" i="1" s="1"/>
  <c r="AD518" i="1" s="1"/>
  <c r="AB194" i="1"/>
  <c r="AC194" i="1" s="1"/>
  <c r="AD194" i="1" s="1"/>
  <c r="AB1363" i="1"/>
  <c r="AC1363" i="1" s="1"/>
  <c r="AD1363" i="1" s="1"/>
  <c r="AB1495" i="1"/>
  <c r="AC1495" i="1" s="1"/>
  <c r="AD1495" i="1" s="1"/>
  <c r="AB1017" i="1"/>
  <c r="AC1017" i="1" s="1"/>
  <c r="AD1017" i="1" s="1"/>
  <c r="AB1008" i="1"/>
  <c r="AC1008" i="1" s="1"/>
  <c r="AD1008" i="1" s="1"/>
  <c r="AB861" i="1"/>
  <c r="AC861" i="1" s="1"/>
  <c r="AD861" i="1" s="1"/>
  <c r="AH1896" i="1"/>
  <c r="AI1896" i="1" s="1"/>
  <c r="AJ1896" i="1" s="1"/>
  <c r="W1154" i="1"/>
  <c r="X1154" i="1" s="1"/>
  <c r="Y1154" i="1" s="1"/>
  <c r="Z1154" i="1" s="1"/>
  <c r="AA1154" i="1" s="1"/>
  <c r="BE279" i="1"/>
  <c r="BF279" i="1" s="1"/>
  <c r="M279" i="1" s="1"/>
  <c r="BG279" i="1" s="1"/>
  <c r="N279" i="1" s="1"/>
  <c r="AB751" i="1"/>
  <c r="AC751" i="1" s="1"/>
  <c r="AD751" i="1" s="1"/>
  <c r="AB1179" i="1"/>
  <c r="AC1179" i="1" s="1"/>
  <c r="AD1179" i="1" s="1"/>
  <c r="AB421" i="1"/>
  <c r="AC421" i="1" s="1"/>
  <c r="AD421" i="1" s="1"/>
  <c r="AB503" i="1"/>
  <c r="AC503" i="1" s="1"/>
  <c r="AD503" i="1" s="1"/>
  <c r="AB1155" i="1"/>
  <c r="AC1155" i="1" s="1"/>
  <c r="AD1155" i="1" s="1"/>
  <c r="AB927" i="1"/>
  <c r="AC927" i="1" s="1"/>
  <c r="AD927" i="1" s="1"/>
  <c r="BE1371" i="1"/>
  <c r="BF1371" i="1" s="1"/>
  <c r="M1371" i="1" s="1"/>
  <c r="BG1371" i="1" s="1"/>
  <c r="N1371" i="1" s="1"/>
  <c r="AB838" i="1"/>
  <c r="AC838" i="1" s="1"/>
  <c r="AD838" i="1" s="1"/>
  <c r="AK1793" i="1"/>
  <c r="AB1612" i="1"/>
  <c r="AC1612" i="1" s="1"/>
  <c r="AD1612" i="1" s="1"/>
  <c r="AB277" i="1"/>
  <c r="AC277" i="1" s="1"/>
  <c r="AD277" i="1" s="1"/>
  <c r="W109" i="1"/>
  <c r="X109" i="1" s="1"/>
  <c r="Y109" i="1" s="1"/>
  <c r="Z109" i="1" s="1"/>
  <c r="AA109" i="1" s="1"/>
  <c r="AH1948" i="1"/>
  <c r="AI1948" i="1" s="1"/>
  <c r="AJ1948" i="1" s="1"/>
  <c r="AK1948" i="1" s="1"/>
  <c r="AB1548" i="1"/>
  <c r="AC1548" i="1" s="1"/>
  <c r="AD1548" i="1" s="1"/>
  <c r="AB592" i="1"/>
  <c r="AC592" i="1" s="1"/>
  <c r="AD592" i="1" s="1"/>
  <c r="AB177" i="1"/>
  <c r="AC177" i="1" s="1"/>
  <c r="AD177" i="1" s="1"/>
  <c r="AH1915" i="1"/>
  <c r="AI1915" i="1" s="1"/>
  <c r="W876" i="1"/>
  <c r="X876" i="1" s="1"/>
  <c r="Y876" i="1" s="1"/>
  <c r="Z876" i="1" s="1"/>
  <c r="AA876" i="1" s="1"/>
  <c r="AE432" i="1"/>
  <c r="AF432" i="1" s="1"/>
  <c r="AG432" i="1" s="1"/>
  <c r="AB1181" i="1"/>
  <c r="AC1181" i="1" s="1"/>
  <c r="AD1181" i="1" s="1"/>
  <c r="AK1829" i="1"/>
  <c r="AH1886" i="1"/>
  <c r="AI1886" i="1" s="1"/>
  <c r="AB260" i="1"/>
  <c r="AC260" i="1" s="1"/>
  <c r="AD260" i="1" s="1"/>
  <c r="W784" i="1"/>
  <c r="X784" i="1" s="1"/>
  <c r="Y784" i="1" s="1"/>
  <c r="Z784" i="1" s="1"/>
  <c r="AA784" i="1" s="1"/>
  <c r="AX1405" i="1"/>
  <c r="AB1385" i="1"/>
  <c r="AC1385" i="1" s="1"/>
  <c r="AD1385" i="1" s="1"/>
  <c r="AB1667" i="1"/>
  <c r="AC1667" i="1" s="1"/>
  <c r="AD1667" i="1" s="1"/>
  <c r="AB375" i="1"/>
  <c r="AC375" i="1" s="1"/>
  <c r="AD375" i="1" s="1"/>
  <c r="AB1510" i="1"/>
  <c r="AC1510" i="1" s="1"/>
  <c r="AD1510" i="1" s="1"/>
  <c r="AB742" i="1"/>
  <c r="AC742" i="1" s="1"/>
  <c r="AD742" i="1" s="1"/>
  <c r="AE398" i="1"/>
  <c r="AF398" i="1" s="1"/>
  <c r="AG398" i="1" s="1"/>
  <c r="AB868" i="1"/>
  <c r="AC868" i="1" s="1"/>
  <c r="AD868" i="1" s="1"/>
  <c r="W716" i="1"/>
  <c r="X716" i="1" s="1"/>
  <c r="Y716" i="1" s="1"/>
  <c r="Z716" i="1" s="1"/>
  <c r="AA716" i="1" s="1"/>
  <c r="AI763" i="1"/>
  <c r="AJ763" i="1" s="1"/>
  <c r="BE926" i="1"/>
  <c r="BF926" i="1" s="1"/>
  <c r="M926" i="1" s="1"/>
  <c r="BG926" i="1" s="1"/>
  <c r="N926" i="1" s="1"/>
  <c r="AB661" i="1"/>
  <c r="AC661" i="1" s="1"/>
  <c r="AD661" i="1" s="1"/>
  <c r="AB49" i="1"/>
  <c r="AC49" i="1" s="1"/>
  <c r="AD49" i="1" s="1"/>
  <c r="AE49" i="1" s="1"/>
  <c r="AF49" i="1" s="1"/>
  <c r="AG49" i="1" s="1"/>
  <c r="AH49" i="1" s="1"/>
  <c r="AI49" i="1" s="1"/>
  <c r="AJ49" i="1" s="1"/>
  <c r="AK49" i="1" s="1"/>
  <c r="AB641" i="1"/>
  <c r="AC641" i="1" s="1"/>
  <c r="AD641" i="1" s="1"/>
  <c r="AB1400" i="1"/>
  <c r="AC1400" i="1" s="1"/>
  <c r="AD1400" i="1" s="1"/>
  <c r="AB1332" i="1"/>
  <c r="AC1332" i="1" s="1"/>
  <c r="AD1332" i="1" s="1"/>
  <c r="AB1668" i="1"/>
  <c r="AC1668" i="1" s="1"/>
  <c r="AD1668" i="1" s="1"/>
  <c r="AB236" i="1"/>
  <c r="AC236" i="1" s="1"/>
  <c r="AD236" i="1" s="1"/>
  <c r="AB1025" i="1"/>
  <c r="AC1025" i="1" s="1"/>
  <c r="AD1025" i="1" s="1"/>
  <c r="AB237" i="1"/>
  <c r="AC237" i="1" s="1"/>
  <c r="AD237" i="1" s="1"/>
  <c r="AB1033" i="1"/>
  <c r="AC1033" i="1" s="1"/>
  <c r="AD1033" i="1" s="1"/>
  <c r="AH1971" i="1"/>
  <c r="AI1971" i="1" s="1"/>
  <c r="AB437" i="1"/>
  <c r="AC437" i="1" s="1"/>
  <c r="AD437" i="1" s="1"/>
  <c r="AB433" i="1"/>
  <c r="AC433" i="1" s="1"/>
  <c r="AD433" i="1" s="1"/>
  <c r="AB1078" i="1"/>
  <c r="AC1078" i="1" s="1"/>
  <c r="AD1078" i="1" s="1"/>
  <c r="AE864" i="1"/>
  <c r="AF864" i="1" s="1"/>
  <c r="AG864" i="1" s="1"/>
  <c r="AE1298" i="1"/>
  <c r="AF1298" i="1" s="1"/>
  <c r="AG1298" i="1" s="1"/>
  <c r="W1600" i="1"/>
  <c r="X1600" i="1" s="1"/>
  <c r="Y1600" i="1" s="1"/>
  <c r="Z1600" i="1" s="1"/>
  <c r="AA1600" i="1" s="1"/>
  <c r="AH417" i="1"/>
  <c r="BE1532" i="1"/>
  <c r="BF1532" i="1" s="1"/>
  <c r="BE792" i="1"/>
  <c r="BF792" i="1" s="1"/>
  <c r="M792" i="1" s="1"/>
  <c r="BG792" i="1" s="1"/>
  <c r="N792" i="1" s="1"/>
  <c r="AB887" i="1"/>
  <c r="AC887" i="1" s="1"/>
  <c r="AD887" i="1" s="1"/>
  <c r="AH1991" i="1"/>
  <c r="AI1991" i="1" s="1"/>
  <c r="AJ1991" i="1" s="1"/>
  <c r="AB1396" i="1"/>
  <c r="AC1396" i="1" s="1"/>
  <c r="AD1396" i="1" s="1"/>
  <c r="AB1545" i="1"/>
  <c r="AC1545" i="1" s="1"/>
  <c r="AD1545" i="1" s="1"/>
  <c r="AB590" i="1"/>
  <c r="AC590" i="1" s="1"/>
  <c r="AD590" i="1" s="1"/>
  <c r="AH1828" i="1"/>
  <c r="AI1828" i="1" s="1"/>
  <c r="AJ1828" i="1" s="1"/>
  <c r="AB875" i="1"/>
  <c r="AC875" i="1" s="1"/>
  <c r="AD875" i="1" s="1"/>
  <c r="AH1922" i="1"/>
  <c r="AI1922" i="1" s="1"/>
  <c r="AB1494" i="1"/>
  <c r="AC1494" i="1" s="1"/>
  <c r="AD1494" i="1" s="1"/>
  <c r="AX1505" i="1"/>
  <c r="BE1189" i="1"/>
  <c r="BF1189" i="1" s="1"/>
  <c r="M1189" i="1" s="1"/>
  <c r="BG1189" i="1" s="1"/>
  <c r="N1189" i="1" s="1"/>
  <c r="W700" i="1"/>
  <c r="X700" i="1" s="1"/>
  <c r="Y700" i="1" s="1"/>
  <c r="Z700" i="1" s="1"/>
  <c r="AA700" i="1" s="1"/>
  <c r="AH1823" i="1"/>
  <c r="AI1823" i="1" s="1"/>
  <c r="AJ1823" i="1" s="1"/>
  <c r="AB547" i="1"/>
  <c r="AC547" i="1" s="1"/>
  <c r="AD547" i="1" s="1"/>
  <c r="AH32" i="1"/>
  <c r="W1665" i="1"/>
  <c r="X1665" i="1" s="1"/>
  <c r="Y1665" i="1" s="1"/>
  <c r="Z1665" i="1" s="1"/>
  <c r="AA1665" i="1" s="1"/>
  <c r="W1166" i="1"/>
  <c r="X1166" i="1" s="1"/>
  <c r="Y1166" i="1" s="1"/>
  <c r="Z1166" i="1" s="1"/>
  <c r="AA1166" i="1" s="1"/>
  <c r="AB1294" i="1"/>
  <c r="AC1294" i="1" s="1"/>
  <c r="AD1294" i="1" s="1"/>
  <c r="AE1711" i="1"/>
  <c r="AF1711" i="1" s="1"/>
  <c r="AG1711" i="1" s="1"/>
  <c r="AD1837" i="1"/>
  <c r="AE1630" i="1"/>
  <c r="AF1630" i="1" s="1"/>
  <c r="AG1630" i="1" s="1"/>
  <c r="AD1750" i="1"/>
  <c r="AH1819" i="1"/>
  <c r="AI1819" i="1" s="1"/>
  <c r="AJ1819" i="1" s="1"/>
  <c r="AH516" i="1"/>
  <c r="AH2001" i="1"/>
  <c r="AI2001" i="1" s="1"/>
  <c r="AE678" i="1"/>
  <c r="AF678" i="1" s="1"/>
  <c r="AG678" i="1" s="1"/>
  <c r="AH961" i="1"/>
  <c r="AB847" i="1"/>
  <c r="AC847" i="1" s="1"/>
  <c r="AD847" i="1" s="1"/>
  <c r="AH1976" i="1"/>
  <c r="AI1976" i="1" s="1"/>
  <c r="AE1086" i="1"/>
  <c r="AF1086" i="1" s="1"/>
  <c r="AG1086" i="1" s="1"/>
  <c r="AB23" i="1"/>
  <c r="AC23" i="1" s="1"/>
  <c r="AD23" i="1" s="1"/>
  <c r="AE649" i="1"/>
  <c r="AF649" i="1" s="1"/>
  <c r="AG649" i="1" s="1"/>
  <c r="AE446" i="1"/>
  <c r="AF446" i="1" s="1"/>
  <c r="AG446" i="1" s="1"/>
  <c r="AB979" i="1"/>
  <c r="AC979" i="1" s="1"/>
  <c r="AD979" i="1" s="1"/>
  <c r="AE1850" i="1"/>
  <c r="AF1850" i="1" s="1"/>
  <c r="AG1850" i="1" s="1"/>
  <c r="AH1798" i="1"/>
  <c r="AI1798" i="1" s="1"/>
  <c r="AJ1798" i="1" s="1"/>
  <c r="AE966" i="1"/>
  <c r="AF966" i="1" s="1"/>
  <c r="AG966" i="1" s="1"/>
  <c r="AX1425" i="1"/>
  <c r="AH1904" i="1"/>
  <c r="AI1904" i="1" s="1"/>
  <c r="AB1557" i="1"/>
  <c r="AC1557" i="1" s="1"/>
  <c r="AD1557" i="1" s="1"/>
  <c r="AX1451" i="1"/>
  <c r="AH1909" i="1"/>
  <c r="AI1909" i="1" s="1"/>
  <c r="AB1178" i="1"/>
  <c r="AC1178" i="1" s="1"/>
  <c r="AD1178" i="1" s="1"/>
  <c r="AB580" i="1"/>
  <c r="AC580" i="1" s="1"/>
  <c r="AD580" i="1" s="1"/>
  <c r="AH1119" i="1"/>
  <c r="AE1789" i="1"/>
  <c r="AF1789" i="1" s="1"/>
  <c r="AG1789" i="1" s="1"/>
  <c r="AE1732" i="1"/>
  <c r="AF1732" i="1" s="1"/>
  <c r="AG1732" i="1" s="1"/>
  <c r="W707" i="1"/>
  <c r="X707" i="1" s="1"/>
  <c r="Y707" i="1" s="1"/>
  <c r="Z707" i="1" s="1"/>
  <c r="AA707" i="1" s="1"/>
  <c r="AE357" i="1"/>
  <c r="AF357" i="1" s="1"/>
  <c r="AG357" i="1" s="1"/>
  <c r="AH1724" i="1"/>
  <c r="AI1724" i="1" s="1"/>
  <c r="AJ1724" i="1" s="1"/>
  <c r="AB834" i="1"/>
  <c r="AC834" i="1" s="1"/>
  <c r="AD834" i="1" s="1"/>
  <c r="AB1035" i="1"/>
  <c r="AC1035" i="1" s="1"/>
  <c r="AD1035" i="1" s="1"/>
  <c r="AB1160" i="1"/>
  <c r="AC1160" i="1" s="1"/>
  <c r="AD1160" i="1" s="1"/>
  <c r="BC1512" i="1"/>
  <c r="BD1512" i="1" s="1"/>
  <c r="AL1860" i="1"/>
  <c r="AM1860" i="1" s="1"/>
  <c r="AN1860" i="1" s="1"/>
  <c r="AO1860" i="1" s="1"/>
  <c r="AP1860" i="1" s="1"/>
  <c r="AQ1860" i="1" s="1"/>
  <c r="AB242" i="1"/>
  <c r="AC242" i="1" s="1"/>
  <c r="AD242" i="1" s="1"/>
  <c r="AB1694" i="1"/>
  <c r="AC1694" i="1" s="1"/>
  <c r="AD1694" i="1" s="1"/>
  <c r="AB322" i="1"/>
  <c r="AC322" i="1" s="1"/>
  <c r="AD322" i="1" s="1"/>
  <c r="AB342" i="1"/>
  <c r="AC342" i="1" s="1"/>
  <c r="AD342" i="1" s="1"/>
  <c r="AB1618" i="1"/>
  <c r="AC1618" i="1" s="1"/>
  <c r="AD1618" i="1" s="1"/>
  <c r="AH1979" i="1"/>
  <c r="AI1979" i="1" s="1"/>
  <c r="AE1735" i="1"/>
  <c r="AF1735" i="1" s="1"/>
  <c r="AG1735" i="1" s="1"/>
  <c r="W352" i="1"/>
  <c r="X352" i="1" s="1"/>
  <c r="Y352" i="1" s="1"/>
  <c r="Z352" i="1" s="1"/>
  <c r="AA352" i="1" s="1"/>
  <c r="W305" i="1"/>
  <c r="X305" i="1" s="1"/>
  <c r="Y305" i="1" s="1"/>
  <c r="Z305" i="1" s="1"/>
  <c r="AA305" i="1" s="1"/>
  <c r="W217" i="1"/>
  <c r="X217" i="1" s="1"/>
  <c r="Y217" i="1" s="1"/>
  <c r="Z217" i="1" s="1"/>
  <c r="AA217" i="1" s="1"/>
  <c r="W1415" i="1"/>
  <c r="X1415" i="1" s="1"/>
  <c r="Y1415" i="1" s="1"/>
  <c r="Z1415" i="1" s="1"/>
  <c r="AA1415" i="1" s="1"/>
  <c r="W1701" i="1"/>
  <c r="X1701" i="1" s="1"/>
  <c r="Y1701" i="1" s="1"/>
  <c r="Z1701" i="1" s="1"/>
  <c r="AA1701" i="1" s="1"/>
  <c r="W598" i="1"/>
  <c r="X598" i="1" s="1"/>
  <c r="Y598" i="1" s="1"/>
  <c r="Z598" i="1" s="1"/>
  <c r="AA598" i="1" s="1"/>
  <c r="W197" i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W597" i="1"/>
  <c r="X597" i="1" s="1"/>
  <c r="Y597" i="1" s="1"/>
  <c r="Z597" i="1" s="1"/>
  <c r="AA597" i="1" s="1"/>
  <c r="W702" i="1"/>
  <c r="X702" i="1" s="1"/>
  <c r="Y702" i="1" s="1"/>
  <c r="Z702" i="1" s="1"/>
  <c r="AA702" i="1" s="1"/>
  <c r="W172" i="1"/>
  <c r="X172" i="1" s="1"/>
  <c r="Y172" i="1" s="1"/>
  <c r="Z172" i="1" s="1"/>
  <c r="AA172" i="1" s="1"/>
  <c r="AY1097" i="1"/>
  <c r="AZ1097" i="1" s="1"/>
  <c r="BA1097" i="1" s="1"/>
  <c r="BB1097" i="1" s="1"/>
  <c r="W273" i="1"/>
  <c r="X273" i="1" s="1"/>
  <c r="Y273" i="1" s="1"/>
  <c r="Z273" i="1" s="1"/>
  <c r="AA273" i="1" s="1"/>
  <c r="W941" i="1"/>
  <c r="X941" i="1" s="1"/>
  <c r="Y941" i="1" s="1"/>
  <c r="Z941" i="1" s="1"/>
  <c r="AA941" i="1" s="1"/>
  <c r="W647" i="1"/>
  <c r="X647" i="1" s="1"/>
  <c r="Y647" i="1" s="1"/>
  <c r="Z647" i="1" s="1"/>
  <c r="AA647" i="1" s="1"/>
  <c r="W85" i="1"/>
  <c r="X85" i="1" s="1"/>
  <c r="Y85" i="1" s="1"/>
  <c r="Z85" i="1" s="1"/>
  <c r="AA85" i="1" s="1"/>
  <c r="W501" i="1"/>
  <c r="X501" i="1" s="1"/>
  <c r="Y501" i="1" s="1"/>
  <c r="Z501" i="1" s="1"/>
  <c r="AA501" i="1" s="1"/>
  <c r="W1652" i="1"/>
  <c r="X1652" i="1" s="1"/>
  <c r="Y1652" i="1" s="1"/>
  <c r="Z1652" i="1" s="1"/>
  <c r="AA1652" i="1" s="1"/>
  <c r="AD1714" i="1"/>
  <c r="AY1493" i="1"/>
  <c r="AZ1493" i="1" s="1"/>
  <c r="BA1493" i="1" s="1"/>
  <c r="BB1493" i="1" s="1"/>
  <c r="AL1752" i="1"/>
  <c r="AM1752" i="1" s="1"/>
  <c r="AN1752" i="1" s="1"/>
  <c r="AO1752" i="1" s="1"/>
  <c r="AP1752" i="1" s="1"/>
  <c r="AQ1752" i="1" s="1"/>
  <c r="AY1671" i="1"/>
  <c r="AZ1671" i="1" s="1"/>
  <c r="BA1671" i="1" s="1"/>
  <c r="BB1671" i="1" s="1"/>
  <c r="W1505" i="1"/>
  <c r="X1505" i="1" s="1"/>
  <c r="Y1505" i="1" s="1"/>
  <c r="Z1505" i="1" s="1"/>
  <c r="AA1505" i="1" s="1"/>
  <c r="AE1839" i="1"/>
  <c r="AF1839" i="1" s="1"/>
  <c r="AG1839" i="1" s="1"/>
  <c r="W879" i="1"/>
  <c r="X879" i="1" s="1"/>
  <c r="Y879" i="1" s="1"/>
  <c r="Z879" i="1" s="1"/>
  <c r="AA879" i="1" s="1"/>
  <c r="W1331" i="1"/>
  <c r="X1331" i="1" s="1"/>
  <c r="Y1331" i="1" s="1"/>
  <c r="Z1331" i="1" s="1"/>
  <c r="AA1331" i="1" s="1"/>
  <c r="W1112" i="1"/>
  <c r="X1112" i="1" s="1"/>
  <c r="Y1112" i="1" s="1"/>
  <c r="Z1112" i="1" s="1"/>
  <c r="AA1112" i="1" s="1"/>
  <c r="AE1727" i="1"/>
  <c r="AF1727" i="1" s="1"/>
  <c r="AG1727" i="1" s="1"/>
  <c r="W906" i="1"/>
  <c r="X906" i="1" s="1"/>
  <c r="Y906" i="1" s="1"/>
  <c r="Z906" i="1" s="1"/>
  <c r="AA906" i="1" s="1"/>
  <c r="W833" i="1"/>
  <c r="X833" i="1" s="1"/>
  <c r="Y833" i="1" s="1"/>
  <c r="Z833" i="1" s="1"/>
  <c r="AA833" i="1" s="1"/>
  <c r="W18" i="1"/>
  <c r="X18" i="1" s="1"/>
  <c r="Y18" i="1" s="1"/>
  <c r="Z18" i="1" s="1"/>
  <c r="AA18" i="1" s="1"/>
  <c r="W66" i="1"/>
  <c r="X66" i="1" s="1"/>
  <c r="Y66" i="1" s="1"/>
  <c r="Z66" i="1" s="1"/>
  <c r="AA66" i="1" s="1"/>
  <c r="W811" i="1"/>
  <c r="X811" i="1" s="1"/>
  <c r="Y811" i="1" s="1"/>
  <c r="Z811" i="1" s="1"/>
  <c r="AA811" i="1" s="1"/>
  <c r="W1362" i="1"/>
  <c r="X1362" i="1" s="1"/>
  <c r="Y1362" i="1" s="1"/>
  <c r="Z1362" i="1" s="1"/>
  <c r="AA1362" i="1" s="1"/>
  <c r="W951" i="1"/>
  <c r="X951" i="1" s="1"/>
  <c r="Y951" i="1" s="1"/>
  <c r="Z951" i="1" s="1"/>
  <c r="AA951" i="1" s="1"/>
  <c r="W1352" i="1"/>
  <c r="X1352" i="1" s="1"/>
  <c r="Y1352" i="1" s="1"/>
  <c r="Z1352" i="1" s="1"/>
  <c r="AA1352" i="1" s="1"/>
  <c r="W1106" i="1"/>
  <c r="X1106" i="1" s="1"/>
  <c r="Y1106" i="1" s="1"/>
  <c r="Z1106" i="1" s="1"/>
  <c r="AA1106" i="1" s="1"/>
  <c r="W693" i="1"/>
  <c r="X693" i="1" s="1"/>
  <c r="Y693" i="1" s="1"/>
  <c r="Z693" i="1" s="1"/>
  <c r="AA693" i="1" s="1"/>
  <c r="W724" i="1"/>
  <c r="X724" i="1" s="1"/>
  <c r="Y724" i="1" s="1"/>
  <c r="Z724" i="1" s="1"/>
  <c r="AA724" i="1" s="1"/>
  <c r="W859" i="1"/>
  <c r="X859" i="1" s="1"/>
  <c r="Y859" i="1" s="1"/>
  <c r="Z859" i="1" s="1"/>
  <c r="AA859" i="1" s="1"/>
  <c r="AL1776" i="1"/>
  <c r="AM1776" i="1" s="1"/>
  <c r="AN1776" i="1" s="1"/>
  <c r="AO1776" i="1" s="1"/>
  <c r="AP1776" i="1" s="1"/>
  <c r="AQ1776" i="1" s="1"/>
  <c r="AY1548" i="1"/>
  <c r="AZ1548" i="1" s="1"/>
  <c r="BA1548" i="1" s="1"/>
  <c r="BB1548" i="1" s="1"/>
  <c r="AY1170" i="1"/>
  <c r="AZ1170" i="1" s="1"/>
  <c r="BA1170" i="1" s="1"/>
  <c r="BB1170" i="1" s="1"/>
  <c r="AY1388" i="1"/>
  <c r="AZ1388" i="1" s="1"/>
  <c r="BA1388" i="1" s="1"/>
  <c r="BB1388" i="1" s="1"/>
  <c r="AY1436" i="1"/>
  <c r="AZ1436" i="1" s="1"/>
  <c r="BA1436" i="1" s="1"/>
  <c r="BB1436" i="1" s="1"/>
  <c r="W736" i="1"/>
  <c r="X736" i="1" s="1"/>
  <c r="Y736" i="1" s="1"/>
  <c r="Z736" i="1" s="1"/>
  <c r="AA736" i="1" s="1"/>
  <c r="W477" i="1"/>
  <c r="X477" i="1" s="1"/>
  <c r="Y477" i="1" s="1"/>
  <c r="Z477" i="1" s="1"/>
  <c r="AA477" i="1" s="1"/>
  <c r="AE1852" i="1"/>
  <c r="AF1852" i="1" s="1"/>
  <c r="AG1852" i="1" s="1"/>
  <c r="W737" i="1"/>
  <c r="X737" i="1" s="1"/>
  <c r="Y737" i="1" s="1"/>
  <c r="Z737" i="1" s="1"/>
  <c r="AA737" i="1" s="1"/>
  <c r="W37" i="1"/>
  <c r="X37" i="1" s="1"/>
  <c r="Y37" i="1" s="1"/>
  <c r="Z37" i="1" s="1"/>
  <c r="AA37" i="1" s="1"/>
  <c r="W1434" i="1"/>
  <c r="X1434" i="1" s="1"/>
  <c r="Y1434" i="1" s="1"/>
  <c r="Z1434" i="1" s="1"/>
  <c r="AA1434" i="1" s="1"/>
  <c r="AI38" i="1"/>
  <c r="AJ38" i="1" s="1"/>
  <c r="AE1830" i="1"/>
  <c r="AF1830" i="1" s="1"/>
  <c r="AG1830" i="1" s="1"/>
  <c r="AY1690" i="1"/>
  <c r="AZ1690" i="1" s="1"/>
  <c r="BA1690" i="1" s="1"/>
  <c r="BB1690" i="1" s="1"/>
  <c r="W1253" i="1"/>
  <c r="X1253" i="1" s="1"/>
  <c r="Y1253" i="1" s="1"/>
  <c r="Z1253" i="1" s="1"/>
  <c r="AA1253" i="1" s="1"/>
  <c r="W149" i="1"/>
  <c r="X149" i="1" s="1"/>
  <c r="Y149" i="1" s="1"/>
  <c r="Z149" i="1" s="1"/>
  <c r="AA149" i="1" s="1"/>
  <c r="W20" i="1"/>
  <c r="X20" i="1" s="1"/>
  <c r="Y20" i="1" s="1"/>
  <c r="Z20" i="1" s="1"/>
  <c r="AA20" i="1" s="1"/>
  <c r="W557" i="1"/>
  <c r="X557" i="1" s="1"/>
  <c r="Y557" i="1" s="1"/>
  <c r="Z557" i="1" s="1"/>
  <c r="AA557" i="1" s="1"/>
  <c r="W1167" i="1"/>
  <c r="X1167" i="1" s="1"/>
  <c r="Y1167" i="1" s="1"/>
  <c r="Z1167" i="1" s="1"/>
  <c r="AA1167" i="1" s="1"/>
  <c r="AY643" i="1"/>
  <c r="AZ643" i="1" s="1"/>
  <c r="BA643" i="1" s="1"/>
  <c r="BB643" i="1" s="1"/>
  <c r="W883" i="1"/>
  <c r="X883" i="1" s="1"/>
  <c r="Y883" i="1" s="1"/>
  <c r="Z883" i="1" s="1"/>
  <c r="AA883" i="1" s="1"/>
  <c r="W820" i="1"/>
  <c r="X820" i="1" s="1"/>
  <c r="Y820" i="1" s="1"/>
  <c r="Z820" i="1" s="1"/>
  <c r="AA820" i="1" s="1"/>
  <c r="W777" i="1"/>
  <c r="X777" i="1" s="1"/>
  <c r="Y777" i="1" s="1"/>
  <c r="Z777" i="1" s="1"/>
  <c r="AA777" i="1" s="1"/>
  <c r="AE1739" i="1"/>
  <c r="AF1739" i="1" s="1"/>
  <c r="AG1739" i="1" s="1"/>
  <c r="W1088" i="1"/>
  <c r="X1088" i="1" s="1"/>
  <c r="Y1088" i="1" s="1"/>
  <c r="Z1088" i="1" s="1"/>
  <c r="AA1088" i="1" s="1"/>
  <c r="W962" i="1"/>
  <c r="X962" i="1" s="1"/>
  <c r="Y962" i="1" s="1"/>
  <c r="Z962" i="1" s="1"/>
  <c r="AA962" i="1" s="1"/>
  <c r="W244" i="1"/>
  <c r="X244" i="1" s="1"/>
  <c r="Y244" i="1" s="1"/>
  <c r="Z244" i="1" s="1"/>
  <c r="AA244" i="1" s="1"/>
  <c r="W980" i="1"/>
  <c r="X980" i="1" s="1"/>
  <c r="Y980" i="1" s="1"/>
  <c r="Z980" i="1" s="1"/>
  <c r="AA980" i="1" s="1"/>
  <c r="AY1231" i="1"/>
  <c r="AZ1231" i="1" s="1"/>
  <c r="BA1231" i="1" s="1"/>
  <c r="BB1231" i="1" s="1"/>
  <c r="AI1426" i="1"/>
  <c r="AJ1426" i="1" s="1"/>
  <c r="AY1294" i="1"/>
  <c r="AZ1294" i="1" s="1"/>
  <c r="BA1294" i="1" s="1"/>
  <c r="BB1294" i="1" s="1"/>
  <c r="W202" i="1"/>
  <c r="X202" i="1" s="1"/>
  <c r="Y202" i="1" s="1"/>
  <c r="Z202" i="1" s="1"/>
  <c r="AA202" i="1" s="1"/>
  <c r="W772" i="1"/>
  <c r="X772" i="1" s="1"/>
  <c r="Y772" i="1" s="1"/>
  <c r="Z772" i="1" s="1"/>
  <c r="AA772" i="1" s="1"/>
  <c r="AL1833" i="1"/>
  <c r="AM1833" i="1" s="1"/>
  <c r="AN1833" i="1" s="1"/>
  <c r="AO1833" i="1" s="1"/>
  <c r="AP1833" i="1" s="1"/>
  <c r="AQ1833" i="1" s="1"/>
  <c r="AL1840" i="1"/>
  <c r="AM1840" i="1" s="1"/>
  <c r="AN1840" i="1" s="1"/>
  <c r="AO1840" i="1" s="1"/>
  <c r="AP1840" i="1" s="1"/>
  <c r="AQ1840" i="1" s="1"/>
  <c r="W1431" i="1"/>
  <c r="X1431" i="1" s="1"/>
  <c r="Y1431" i="1" s="1"/>
  <c r="Z1431" i="1" s="1"/>
  <c r="AA1431" i="1" s="1"/>
  <c r="W658" i="1"/>
  <c r="X658" i="1" s="1"/>
  <c r="Y658" i="1" s="1"/>
  <c r="Z658" i="1" s="1"/>
  <c r="AA658" i="1" s="1"/>
  <c r="AL1801" i="1"/>
  <c r="AM1801" i="1" s="1"/>
  <c r="AN1801" i="1" s="1"/>
  <c r="AO1801" i="1" s="1"/>
  <c r="AP1801" i="1" s="1"/>
  <c r="AQ1801" i="1" s="1"/>
  <c r="W69" i="1"/>
  <c r="X69" i="1" s="1"/>
  <c r="Y69" i="1" s="1"/>
  <c r="Z69" i="1" s="1"/>
  <c r="AA69" i="1" s="1"/>
  <c r="W1323" i="1"/>
  <c r="X1323" i="1" s="1"/>
  <c r="Y1323" i="1" s="1"/>
  <c r="Z1323" i="1" s="1"/>
  <c r="AA1323" i="1" s="1"/>
  <c r="W1030" i="1"/>
  <c r="X1030" i="1" s="1"/>
  <c r="Y1030" i="1" s="1"/>
  <c r="Z1030" i="1" s="1"/>
  <c r="AA1030" i="1" s="1"/>
  <c r="W849" i="1"/>
  <c r="X849" i="1" s="1"/>
  <c r="Y849" i="1" s="1"/>
  <c r="Z849" i="1" s="1"/>
  <c r="AA849" i="1" s="1"/>
  <c r="AD1854" i="1"/>
  <c r="AL1707" i="1"/>
  <c r="AM1707" i="1" s="1"/>
  <c r="AN1707" i="1" s="1"/>
  <c r="AO1707" i="1" s="1"/>
  <c r="AP1707" i="1" s="1"/>
  <c r="AQ1707" i="1" s="1"/>
  <c r="W1542" i="1"/>
  <c r="X1542" i="1" s="1"/>
  <c r="Y1542" i="1" s="1"/>
  <c r="Z1542" i="1" s="1"/>
  <c r="AA1542" i="1" s="1"/>
  <c r="M968" i="1"/>
  <c r="BG968" i="1" s="1"/>
  <c r="N968" i="1" s="1"/>
  <c r="M1171" i="1"/>
  <c r="BG1171" i="1" s="1"/>
  <c r="N1171" i="1" s="1"/>
  <c r="M1394" i="1"/>
  <c r="BG1394" i="1" s="1"/>
  <c r="N1394" i="1" s="1"/>
  <c r="M1440" i="1"/>
  <c r="BG1440" i="1" s="1"/>
  <c r="N1440" i="1" s="1"/>
  <c r="M1392" i="1"/>
  <c r="BG1392" i="1" s="1"/>
  <c r="N1392" i="1" s="1"/>
  <c r="M848" i="1"/>
  <c r="BG848" i="1" s="1"/>
  <c r="N848" i="1" s="1"/>
  <c r="M884" i="1"/>
  <c r="BG884" i="1" s="1"/>
  <c r="N884" i="1" s="1"/>
  <c r="M971" i="1"/>
  <c r="BG971" i="1" s="1"/>
  <c r="N971" i="1" s="1"/>
  <c r="M1424" i="1"/>
  <c r="BG1424" i="1" s="1"/>
  <c r="N1424" i="1" s="1"/>
  <c r="M1500" i="1"/>
  <c r="BG1500" i="1" s="1"/>
  <c r="N1500" i="1" s="1"/>
  <c r="M1600" i="1"/>
  <c r="BG1600" i="1" s="1"/>
  <c r="N1600" i="1" s="1"/>
  <c r="M844" i="1"/>
  <c r="BG844" i="1" s="1"/>
  <c r="N844" i="1" s="1"/>
  <c r="M1089" i="1"/>
  <c r="BG1089" i="1" s="1"/>
  <c r="N1089" i="1" s="1"/>
  <c r="M1224" i="1"/>
  <c r="BG1224" i="1" s="1"/>
  <c r="N1224" i="1" s="1"/>
  <c r="M1362" i="1"/>
  <c r="BG1362" i="1" s="1"/>
  <c r="N1362" i="1" s="1"/>
  <c r="M1618" i="1"/>
  <c r="BG1618" i="1" s="1"/>
  <c r="N1618" i="1" s="1"/>
  <c r="M923" i="1"/>
  <c r="BG923" i="1" s="1"/>
  <c r="N923" i="1" s="1"/>
  <c r="M1251" i="1"/>
  <c r="BG1251" i="1" s="1"/>
  <c r="N1251" i="1" s="1"/>
  <c r="M1306" i="1"/>
  <c r="BG1306" i="1" s="1"/>
  <c r="N1306" i="1" s="1"/>
  <c r="M736" i="1"/>
  <c r="BG736" i="1" s="1"/>
  <c r="N736" i="1" s="1"/>
  <c r="M902" i="1"/>
  <c r="BG902" i="1" s="1"/>
  <c r="N902" i="1" s="1"/>
  <c r="M1064" i="1"/>
  <c r="BG1064" i="1" s="1"/>
  <c r="N1064" i="1" s="1"/>
  <c r="M1175" i="1"/>
  <c r="BG1175" i="1" s="1"/>
  <c r="N1175" i="1" s="1"/>
  <c r="M1297" i="1"/>
  <c r="BG1297" i="1" s="1"/>
  <c r="N1297" i="1" s="1"/>
  <c r="M1321" i="1"/>
  <c r="BG1321" i="1" s="1"/>
  <c r="N1321" i="1" s="1"/>
  <c r="M1364" i="1"/>
  <c r="BG1364" i="1" s="1"/>
  <c r="N1364" i="1" s="1"/>
  <c r="M1416" i="1"/>
  <c r="BG1416" i="1" s="1"/>
  <c r="N1416" i="1" s="1"/>
  <c r="M1428" i="1"/>
  <c r="BG1428" i="1" s="1"/>
  <c r="N1428" i="1" s="1"/>
  <c r="M1511" i="1"/>
  <c r="BG1511" i="1" s="1"/>
  <c r="N1511" i="1" s="1"/>
  <c r="M722" i="1"/>
  <c r="BG722" i="1" s="1"/>
  <c r="N722" i="1" s="1"/>
  <c r="M925" i="1"/>
  <c r="BG925" i="1" s="1"/>
  <c r="N925" i="1" s="1"/>
  <c r="M965" i="1"/>
  <c r="BG965" i="1" s="1"/>
  <c r="N965" i="1" s="1"/>
  <c r="M1650" i="1"/>
  <c r="BG1650" i="1" s="1"/>
  <c r="N1650" i="1" s="1"/>
  <c r="M652" i="1"/>
  <c r="BG652" i="1" s="1"/>
  <c r="N652" i="1" s="1"/>
  <c r="M1226" i="1"/>
  <c r="BG1226" i="1" s="1"/>
  <c r="N1226" i="1" s="1"/>
  <c r="M1544" i="1"/>
  <c r="BG1544" i="1" s="1"/>
  <c r="N1544" i="1" s="1"/>
  <c r="M1675" i="1"/>
  <c r="BG1675" i="1" s="1"/>
  <c r="N1675" i="1" s="1"/>
  <c r="M82" i="1"/>
  <c r="BG82" i="1" s="1"/>
  <c r="N82" i="1" s="1"/>
  <c r="M1510" i="1"/>
  <c r="BG1510" i="1" s="1"/>
  <c r="N1510" i="1" s="1"/>
  <c r="M1467" i="1"/>
  <c r="BG1467" i="1" s="1"/>
  <c r="N1467" i="1" s="1"/>
  <c r="M1277" i="1"/>
  <c r="BG1277" i="1" s="1"/>
  <c r="N1277" i="1" s="1"/>
  <c r="M782" i="1"/>
  <c r="BG782" i="1" s="1"/>
  <c r="N782" i="1" s="1"/>
  <c r="M1270" i="1"/>
  <c r="BG1270" i="1" s="1"/>
  <c r="N1270" i="1" s="1"/>
  <c r="M1417" i="1"/>
  <c r="BG1417" i="1" s="1"/>
  <c r="N1417" i="1" s="1"/>
  <c r="M1409" i="1"/>
  <c r="BG1409" i="1" s="1"/>
  <c r="N1409" i="1" s="1"/>
  <c r="M834" i="1"/>
  <c r="BG834" i="1" s="1"/>
  <c r="N834" i="1" s="1"/>
  <c r="M909" i="1"/>
  <c r="BG909" i="1" s="1"/>
  <c r="N909" i="1" s="1"/>
  <c r="M1133" i="1"/>
  <c r="BG1133" i="1" s="1"/>
  <c r="N1133" i="1" s="1"/>
  <c r="M1368" i="1"/>
  <c r="BG1368" i="1" s="1"/>
  <c r="N1368" i="1" s="1"/>
  <c r="M1573" i="1"/>
  <c r="BG1573" i="1" s="1"/>
  <c r="N1573" i="1" s="1"/>
  <c r="M1638" i="1"/>
  <c r="BG1638" i="1" s="1"/>
  <c r="N1638" i="1" s="1"/>
  <c r="M1656" i="1"/>
  <c r="BG1656" i="1" s="1"/>
  <c r="N1656" i="1" s="1"/>
  <c r="M1117" i="1"/>
  <c r="BG1117" i="1" s="1"/>
  <c r="N1117" i="1" s="1"/>
  <c r="M1124" i="1"/>
  <c r="BG1124" i="1" s="1"/>
  <c r="N1124" i="1" s="1"/>
  <c r="M1205" i="1"/>
  <c r="BG1205" i="1" s="1"/>
  <c r="N1205" i="1" s="1"/>
  <c r="M201" i="1"/>
  <c r="BG201" i="1" s="1"/>
  <c r="N201" i="1" s="1"/>
  <c r="M1404" i="1"/>
  <c r="BG1404" i="1" s="1"/>
  <c r="N1404" i="1" s="1"/>
  <c r="M698" i="1"/>
  <c r="BG698" i="1" s="1"/>
  <c r="N698" i="1" s="1"/>
  <c r="M1004" i="1"/>
  <c r="BG1004" i="1" s="1"/>
  <c r="N1004" i="1" s="1"/>
  <c r="M1402" i="1"/>
  <c r="BG1402" i="1" s="1"/>
  <c r="N1402" i="1" s="1"/>
  <c r="M1302" i="1"/>
  <c r="BG1302" i="1" s="1"/>
  <c r="N1302" i="1" s="1"/>
  <c r="M1615" i="1"/>
  <c r="BG1615" i="1" s="1"/>
  <c r="N1615" i="1" s="1"/>
  <c r="M1273" i="1"/>
  <c r="BG1273" i="1" s="1"/>
  <c r="N1273" i="1" s="1"/>
  <c r="M1569" i="1"/>
  <c r="BG1569" i="1" s="1"/>
  <c r="N1569" i="1" s="1"/>
  <c r="M1587" i="1"/>
  <c r="BG1587" i="1" s="1"/>
  <c r="N1587" i="1" s="1"/>
  <c r="M1672" i="1"/>
  <c r="BG1672" i="1" s="1"/>
  <c r="N1672" i="1" s="1"/>
  <c r="M756" i="1"/>
  <c r="BG756" i="1" s="1"/>
  <c r="N756" i="1" s="1"/>
  <c r="M1652" i="1"/>
  <c r="BG1652" i="1" s="1"/>
  <c r="N1652" i="1" s="1"/>
  <c r="M1687" i="1"/>
  <c r="BG1687" i="1" s="1"/>
  <c r="N1687" i="1" s="1"/>
  <c r="M837" i="1"/>
  <c r="BG837" i="1" s="1"/>
  <c r="N837" i="1" s="1"/>
  <c r="M1221" i="1"/>
  <c r="BG1221" i="1" s="1"/>
  <c r="N1221" i="1" s="1"/>
  <c r="M1248" i="1"/>
  <c r="BG1248" i="1" s="1"/>
  <c r="N1248" i="1" s="1"/>
  <c r="M1106" i="1"/>
  <c r="BG1106" i="1" s="1"/>
  <c r="N1106" i="1" s="1"/>
  <c r="M1356" i="1"/>
  <c r="BG1356" i="1" s="1"/>
  <c r="N1356" i="1" s="1"/>
  <c r="M1332" i="1"/>
  <c r="BG1332" i="1" s="1"/>
  <c r="N1332" i="1" s="1"/>
  <c r="M846" i="1"/>
  <c r="BG846" i="1" s="1"/>
  <c r="N846" i="1" s="1"/>
  <c r="M866" i="1"/>
  <c r="BG866" i="1" s="1"/>
  <c r="N866" i="1" s="1"/>
  <c r="M907" i="1"/>
  <c r="BG907" i="1" s="1"/>
  <c r="N907" i="1" s="1"/>
  <c r="M1110" i="1"/>
  <c r="BG1110" i="1" s="1"/>
  <c r="N1110" i="1" s="1"/>
  <c r="M1594" i="1"/>
  <c r="BG1594" i="1" s="1"/>
  <c r="N1594" i="1" s="1"/>
  <c r="M1613" i="1"/>
  <c r="BG1613" i="1" s="1"/>
  <c r="N1613" i="1" s="1"/>
  <c r="M795" i="1"/>
  <c r="BG795" i="1" s="1"/>
  <c r="N795" i="1" s="1"/>
  <c r="M1095" i="1"/>
  <c r="BG1095" i="1" s="1"/>
  <c r="N1095" i="1" s="1"/>
  <c r="M1246" i="1"/>
  <c r="BG1246" i="1" s="1"/>
  <c r="N1246" i="1" s="1"/>
  <c r="M1327" i="1"/>
  <c r="BG1327" i="1" s="1"/>
  <c r="N1327" i="1" s="1"/>
  <c r="M1612" i="1"/>
  <c r="BG1612" i="1" s="1"/>
  <c r="N1612" i="1" s="1"/>
  <c r="M1689" i="1"/>
  <c r="BG1689" i="1" s="1"/>
  <c r="N1689" i="1" s="1"/>
  <c r="M1037" i="1"/>
  <c r="BG1037" i="1" s="1"/>
  <c r="N1037" i="1" s="1"/>
  <c r="M1255" i="1"/>
  <c r="BG1255" i="1" s="1"/>
  <c r="N1255" i="1" s="1"/>
  <c r="M1463" i="1"/>
  <c r="BG1463" i="1" s="1"/>
  <c r="N1463" i="1" s="1"/>
  <c r="M1623" i="1"/>
  <c r="BG1623" i="1" s="1"/>
  <c r="N1623" i="1" s="1"/>
  <c r="M830" i="1"/>
  <c r="BG830" i="1" s="1"/>
  <c r="N830" i="1" s="1"/>
  <c r="M1098" i="1"/>
  <c r="BG1098" i="1" s="1"/>
  <c r="N1098" i="1" s="1"/>
  <c r="M1177" i="1"/>
  <c r="BG1177" i="1" s="1"/>
  <c r="N1177" i="1" s="1"/>
  <c r="M1303" i="1"/>
  <c r="BG1303" i="1" s="1"/>
  <c r="N1303" i="1" s="1"/>
  <c r="M1354" i="1"/>
  <c r="BG1354" i="1" s="1"/>
  <c r="N1354" i="1" s="1"/>
  <c r="M1413" i="1"/>
  <c r="BG1413" i="1" s="1"/>
  <c r="N1413" i="1" s="1"/>
  <c r="M1426" i="1"/>
  <c r="BG1426" i="1" s="1"/>
  <c r="N1426" i="1" s="1"/>
  <c r="M1482" i="1"/>
  <c r="BG1482" i="1" s="1"/>
  <c r="N1482" i="1" s="1"/>
  <c r="M1605" i="1"/>
  <c r="BG1605" i="1" s="1"/>
  <c r="N1605" i="1" s="1"/>
  <c r="M928" i="1"/>
  <c r="BG928" i="1" s="1"/>
  <c r="N928" i="1" s="1"/>
  <c r="M1176" i="1"/>
  <c r="BG1176" i="1" s="1"/>
  <c r="N1176" i="1" s="1"/>
  <c r="M1304" i="1"/>
  <c r="BG1304" i="1" s="1"/>
  <c r="N1304" i="1" s="1"/>
  <c r="M1641" i="1"/>
  <c r="BG1641" i="1" s="1"/>
  <c r="N1641" i="1" s="1"/>
  <c r="M1657" i="1"/>
  <c r="BG1657" i="1" s="1"/>
  <c r="N1657" i="1" s="1"/>
  <c r="M1454" i="1"/>
  <c r="BG1454" i="1" s="1"/>
  <c r="N1454" i="1" s="1"/>
  <c r="M1596" i="1"/>
  <c r="BG1596" i="1" s="1"/>
  <c r="N1596" i="1" s="1"/>
  <c r="M1200" i="1"/>
  <c r="BG1200" i="1" s="1"/>
  <c r="N1200" i="1" s="1"/>
  <c r="M226" i="1"/>
  <c r="BG226" i="1" s="1"/>
  <c r="N226" i="1" s="1"/>
  <c r="M1085" i="1"/>
  <c r="BG1085" i="1" s="1"/>
  <c r="N1085" i="1" s="1"/>
  <c r="M302" i="1"/>
  <c r="BG302" i="1" s="1"/>
  <c r="N302" i="1" s="1"/>
  <c r="M1290" i="1"/>
  <c r="BG1290" i="1" s="1"/>
  <c r="N1290" i="1" s="1"/>
  <c r="M1684" i="1"/>
  <c r="BG1684" i="1" s="1"/>
  <c r="N1684" i="1" s="1"/>
  <c r="M1396" i="1"/>
  <c r="BG1396" i="1" s="1"/>
  <c r="N1396" i="1" s="1"/>
  <c r="M1461" i="1"/>
  <c r="BG1461" i="1" s="1"/>
  <c r="N1461" i="1" s="1"/>
  <c r="M164" i="1"/>
  <c r="BG164" i="1" s="1"/>
  <c r="N164" i="1" s="1"/>
  <c r="M1559" i="1"/>
  <c r="BG1559" i="1" s="1"/>
  <c r="N1559" i="1" s="1"/>
  <c r="M895" i="1"/>
  <c r="BG895" i="1" s="1"/>
  <c r="N895" i="1" s="1"/>
  <c r="M1140" i="1"/>
  <c r="BG1140" i="1" s="1"/>
  <c r="N1140" i="1" s="1"/>
  <c r="M1336" i="1"/>
  <c r="BG1336" i="1" s="1"/>
  <c r="N1336" i="1" s="1"/>
  <c r="M1539" i="1"/>
  <c r="BG1539" i="1" s="1"/>
  <c r="N1539" i="1" s="1"/>
  <c r="M1644" i="1"/>
  <c r="BG1644" i="1" s="1"/>
  <c r="N1644" i="1" s="1"/>
  <c r="M1660" i="1"/>
  <c r="BG1660" i="1" s="1"/>
  <c r="N1660" i="1" s="1"/>
  <c r="M1083" i="1"/>
  <c r="BG1083" i="1" s="1"/>
  <c r="N1083" i="1" s="1"/>
  <c r="M1122" i="1"/>
  <c r="BG1122" i="1" s="1"/>
  <c r="N1122" i="1" s="1"/>
  <c r="M158" i="1"/>
  <c r="BG158" i="1" s="1"/>
  <c r="N158" i="1" s="1"/>
  <c r="M1212" i="1"/>
  <c r="BG1212" i="1" s="1"/>
  <c r="N1212" i="1" s="1"/>
  <c r="M1380" i="1"/>
  <c r="BG1380" i="1" s="1"/>
  <c r="N1380" i="1" s="1"/>
  <c r="M1432" i="1"/>
  <c r="BG1432" i="1" s="1"/>
  <c r="N1432" i="1" s="1"/>
  <c r="BG9" i="1"/>
  <c r="N9" i="1" s="1"/>
  <c r="M1077" i="1"/>
  <c r="BG1077" i="1" s="1"/>
  <c r="N1077" i="1" s="1"/>
  <c r="M1178" i="1"/>
  <c r="BG1178" i="1" s="1"/>
  <c r="N1178" i="1" s="1"/>
  <c r="M1538" i="1"/>
  <c r="BG1538" i="1" s="1"/>
  <c r="N1538" i="1" s="1"/>
  <c r="M1352" i="1"/>
  <c r="BG1352" i="1" s="1"/>
  <c r="N1352" i="1" s="1"/>
  <c r="M765" i="1"/>
  <c r="BG765" i="1" s="1"/>
  <c r="N765" i="1" s="1"/>
  <c r="M638" i="1"/>
  <c r="BG638" i="1" s="1"/>
  <c r="N638" i="1" s="1"/>
  <c r="M1415" i="1"/>
  <c r="BG1415" i="1" s="1"/>
  <c r="N1415" i="1" s="1"/>
  <c r="AS1950" i="1" l="1"/>
  <c r="AT1950" i="1" s="1"/>
  <c r="AU1950" i="1" s="1"/>
  <c r="AV1950" i="1" s="1"/>
  <c r="AW1950" i="1" s="1"/>
  <c r="AX1950" i="1" s="1"/>
  <c r="AY1950" i="1" s="1"/>
  <c r="AZ1950" i="1" s="1"/>
  <c r="BA1950" i="1" s="1"/>
  <c r="BB1950" i="1" s="1"/>
  <c r="BC1950" i="1" s="1"/>
  <c r="BD1950" i="1" s="1"/>
  <c r="BE1950" i="1" s="1"/>
  <c r="BF1950" i="1" s="1"/>
  <c r="M1950" i="1" s="1"/>
  <c r="BG1950" i="1" s="1"/>
  <c r="N1950" i="1" s="1"/>
  <c r="AS1863" i="1"/>
  <c r="AT1863" i="1" s="1"/>
  <c r="AU1863" i="1" s="1"/>
  <c r="AV1863" i="1" s="1"/>
  <c r="AW1863" i="1" s="1"/>
  <c r="AX1863" i="1" s="1"/>
  <c r="AY1863" i="1" s="1"/>
  <c r="AZ1863" i="1" s="1"/>
  <c r="BA1863" i="1" s="1"/>
  <c r="BB1863" i="1" s="1"/>
  <c r="BC1863" i="1" s="1"/>
  <c r="BD1863" i="1" s="1"/>
  <c r="BE1863" i="1" s="1"/>
  <c r="BF1863" i="1" s="1"/>
  <c r="M1863" i="1" s="1"/>
  <c r="BG1863" i="1" s="1"/>
  <c r="N1863" i="1" s="1"/>
  <c r="AS1997" i="1"/>
  <c r="AT1997" i="1" s="1"/>
  <c r="AU1997" i="1" s="1"/>
  <c r="AV1997" i="1" s="1"/>
  <c r="AW1997" i="1" s="1"/>
  <c r="AX1997" i="1" s="1"/>
  <c r="AY1997" i="1" s="1"/>
  <c r="AZ1997" i="1" s="1"/>
  <c r="BA1997" i="1" s="1"/>
  <c r="BB1997" i="1" s="1"/>
  <c r="BC1997" i="1" s="1"/>
  <c r="BD1997" i="1" s="1"/>
  <c r="BE1997" i="1" s="1"/>
  <c r="BF1997" i="1" s="1"/>
  <c r="M1997" i="1" s="1"/>
  <c r="BG1997" i="1" s="1"/>
  <c r="N1997" i="1" s="1"/>
  <c r="AS1916" i="1"/>
  <c r="AT1916" i="1" s="1"/>
  <c r="AU1916" i="1" s="1"/>
  <c r="AV1916" i="1" s="1"/>
  <c r="AW1916" i="1" s="1"/>
  <c r="AX1916" i="1" s="1"/>
  <c r="AY1916" i="1" s="1"/>
  <c r="AZ1916" i="1" s="1"/>
  <c r="BA1916" i="1" s="1"/>
  <c r="BB1916" i="1" s="1"/>
  <c r="BC1916" i="1" s="1"/>
  <c r="BD1916" i="1" s="1"/>
  <c r="BE1916" i="1" s="1"/>
  <c r="BF1916" i="1" s="1"/>
  <c r="M1916" i="1" s="1"/>
  <c r="BG1916" i="1" s="1"/>
  <c r="N1916" i="1" s="1"/>
  <c r="AS1924" i="1"/>
  <c r="AT1924" i="1" s="1"/>
  <c r="AU1924" i="1" s="1"/>
  <c r="AV1924" i="1" s="1"/>
  <c r="AW1924" i="1" s="1"/>
  <c r="AX1924" i="1" s="1"/>
  <c r="AY1924" i="1" s="1"/>
  <c r="AZ1924" i="1" s="1"/>
  <c r="BA1924" i="1" s="1"/>
  <c r="BB1924" i="1" s="1"/>
  <c r="BC1924" i="1" s="1"/>
  <c r="BD1924" i="1" s="1"/>
  <c r="BE1924" i="1" s="1"/>
  <c r="BF1924" i="1" s="1"/>
  <c r="M1924" i="1" s="1"/>
  <c r="BG1924" i="1" s="1"/>
  <c r="N1924" i="1" s="1"/>
  <c r="AS1873" i="1"/>
  <c r="AT1873" i="1" s="1"/>
  <c r="AU1873" i="1" s="1"/>
  <c r="AV1873" i="1" s="1"/>
  <c r="AW1873" i="1" s="1"/>
  <c r="AX1873" i="1" s="1"/>
  <c r="AY1873" i="1" s="1"/>
  <c r="AZ1873" i="1" s="1"/>
  <c r="BA1873" i="1" s="1"/>
  <c r="BB1873" i="1" s="1"/>
  <c r="BC1873" i="1" s="1"/>
  <c r="BD1873" i="1" s="1"/>
  <c r="BE1873" i="1" s="1"/>
  <c r="BF1873" i="1" s="1"/>
  <c r="M1873" i="1" s="1"/>
  <c r="BG1873" i="1" s="1"/>
  <c r="N1873" i="1" s="1"/>
  <c r="AS1868" i="1"/>
  <c r="AT1868" i="1" s="1"/>
  <c r="AU1868" i="1" s="1"/>
  <c r="AV1868" i="1" s="1"/>
  <c r="AW1868" i="1" s="1"/>
  <c r="AX1868" i="1" s="1"/>
  <c r="AY1868" i="1" s="1"/>
  <c r="AZ1868" i="1" s="1"/>
  <c r="BA1868" i="1" s="1"/>
  <c r="BB1868" i="1" s="1"/>
  <c r="BC1868" i="1" s="1"/>
  <c r="BD1868" i="1" s="1"/>
  <c r="BE1868" i="1" s="1"/>
  <c r="BF1868" i="1" s="1"/>
  <c r="M1868" i="1" s="1"/>
  <c r="BG1868" i="1" s="1"/>
  <c r="N1868" i="1" s="1"/>
  <c r="AS1913" i="1"/>
  <c r="AT1913" i="1" s="1"/>
  <c r="AU1913" i="1" s="1"/>
  <c r="AV1913" i="1" s="1"/>
  <c r="AW1913" i="1" s="1"/>
  <c r="AX1913" i="1" s="1"/>
  <c r="AY1913" i="1" s="1"/>
  <c r="AZ1913" i="1" s="1"/>
  <c r="BA1913" i="1" s="1"/>
  <c r="BB1913" i="1" s="1"/>
  <c r="BC1913" i="1" s="1"/>
  <c r="BD1913" i="1" s="1"/>
  <c r="BE1913" i="1" s="1"/>
  <c r="BF1913" i="1" s="1"/>
  <c r="M1913" i="1" s="1"/>
  <c r="BG1913" i="1" s="1"/>
  <c r="N1913" i="1" s="1"/>
  <c r="AS1881" i="1"/>
  <c r="AT1881" i="1" s="1"/>
  <c r="AU1881" i="1" s="1"/>
  <c r="AV1881" i="1" s="1"/>
  <c r="AW1881" i="1" s="1"/>
  <c r="AX1881" i="1" s="1"/>
  <c r="AY1881" i="1" s="1"/>
  <c r="AZ1881" i="1" s="1"/>
  <c r="BA1881" i="1" s="1"/>
  <c r="BB1881" i="1" s="1"/>
  <c r="BC1881" i="1" s="1"/>
  <c r="BD1881" i="1" s="1"/>
  <c r="BE1881" i="1" s="1"/>
  <c r="BF1881" i="1" s="1"/>
  <c r="M1881" i="1" s="1"/>
  <c r="BG1881" i="1" s="1"/>
  <c r="N1881" i="1" s="1"/>
  <c r="AS1855" i="1"/>
  <c r="AT1855" i="1" s="1"/>
  <c r="AU1855" i="1" s="1"/>
  <c r="AV1855" i="1" s="1"/>
  <c r="AW1855" i="1" s="1"/>
  <c r="AX1855" i="1" s="1"/>
  <c r="AY1855" i="1" s="1"/>
  <c r="AZ1855" i="1" s="1"/>
  <c r="BA1855" i="1" s="1"/>
  <c r="BB1855" i="1" s="1"/>
  <c r="BC1855" i="1" s="1"/>
  <c r="BD1855" i="1" s="1"/>
  <c r="BE1855" i="1" s="1"/>
  <c r="BF1855" i="1" s="1"/>
  <c r="M1855" i="1" s="1"/>
  <c r="BG1855" i="1" s="1"/>
  <c r="N1855" i="1" s="1"/>
  <c r="AS1783" i="1"/>
  <c r="AT1783" i="1" s="1"/>
  <c r="AU1783" i="1" s="1"/>
  <c r="AV1783" i="1" s="1"/>
  <c r="AW1783" i="1" s="1"/>
  <c r="AX1783" i="1" s="1"/>
  <c r="AY1783" i="1" s="1"/>
  <c r="AZ1783" i="1" s="1"/>
  <c r="BA1783" i="1" s="1"/>
  <c r="BB1783" i="1" s="1"/>
  <c r="BC1783" i="1" s="1"/>
  <c r="BD1783" i="1" s="1"/>
  <c r="BE1783" i="1" s="1"/>
  <c r="BF1783" i="1" s="1"/>
  <c r="M1783" i="1" s="1"/>
  <c r="BG1783" i="1" s="1"/>
  <c r="N1783" i="1" s="1"/>
  <c r="AS1979" i="1"/>
  <c r="AT1979" i="1" s="1"/>
  <c r="AU1979" i="1" s="1"/>
  <c r="AV1979" i="1" s="1"/>
  <c r="AW1979" i="1" s="1"/>
  <c r="AX1979" i="1" s="1"/>
  <c r="AY1979" i="1" s="1"/>
  <c r="AZ1979" i="1" s="1"/>
  <c r="BA1979" i="1" s="1"/>
  <c r="BB1979" i="1" s="1"/>
  <c r="BC1979" i="1" s="1"/>
  <c r="BD1979" i="1" s="1"/>
  <c r="BE1979" i="1" s="1"/>
  <c r="BF1979" i="1" s="1"/>
  <c r="M1979" i="1" s="1"/>
  <c r="BG1979" i="1" s="1"/>
  <c r="N1979" i="1" s="1"/>
  <c r="AS1894" i="1"/>
  <c r="AT1894" i="1" s="1"/>
  <c r="AU1894" i="1" s="1"/>
  <c r="AV1894" i="1" s="1"/>
  <c r="AW1894" i="1" s="1"/>
  <c r="AX1894" i="1" s="1"/>
  <c r="AY1894" i="1" s="1"/>
  <c r="AZ1894" i="1" s="1"/>
  <c r="BA1894" i="1" s="1"/>
  <c r="BB1894" i="1" s="1"/>
  <c r="BC1894" i="1" s="1"/>
  <c r="BD1894" i="1" s="1"/>
  <c r="BE1894" i="1" s="1"/>
  <c r="BF1894" i="1" s="1"/>
  <c r="M1894" i="1" s="1"/>
  <c r="BG1894" i="1" s="1"/>
  <c r="N1894" i="1" s="1"/>
  <c r="AS1917" i="1"/>
  <c r="AT1917" i="1" s="1"/>
  <c r="AU1917" i="1" s="1"/>
  <c r="AV1917" i="1" s="1"/>
  <c r="AW1917" i="1" s="1"/>
  <c r="AX1917" i="1" s="1"/>
  <c r="AY1917" i="1" s="1"/>
  <c r="AZ1917" i="1" s="1"/>
  <c r="BA1917" i="1" s="1"/>
  <c r="BB1917" i="1" s="1"/>
  <c r="BC1917" i="1" s="1"/>
  <c r="BD1917" i="1" s="1"/>
  <c r="BE1917" i="1" s="1"/>
  <c r="BF1917" i="1" s="1"/>
  <c r="M1917" i="1" s="1"/>
  <c r="BG1917" i="1" s="1"/>
  <c r="N1917" i="1" s="1"/>
  <c r="AS1875" i="1"/>
  <c r="AT1875" i="1" s="1"/>
  <c r="AU1875" i="1" s="1"/>
  <c r="AV1875" i="1" s="1"/>
  <c r="AW1875" i="1" s="1"/>
  <c r="AX1875" i="1" s="1"/>
  <c r="AY1875" i="1" s="1"/>
  <c r="AZ1875" i="1" s="1"/>
  <c r="BA1875" i="1" s="1"/>
  <c r="BB1875" i="1" s="1"/>
  <c r="BC1875" i="1" s="1"/>
  <c r="BD1875" i="1" s="1"/>
  <c r="BE1875" i="1" s="1"/>
  <c r="BF1875" i="1" s="1"/>
  <c r="M1875" i="1" s="1"/>
  <c r="BG1875" i="1" s="1"/>
  <c r="N1875" i="1" s="1"/>
  <c r="AS1882" i="1"/>
  <c r="AT1882" i="1" s="1"/>
  <c r="AU1882" i="1" s="1"/>
  <c r="AV1882" i="1" s="1"/>
  <c r="AW1882" i="1" s="1"/>
  <c r="AX1882" i="1" s="1"/>
  <c r="AY1882" i="1" s="1"/>
  <c r="AZ1882" i="1" s="1"/>
  <c r="BA1882" i="1" s="1"/>
  <c r="BB1882" i="1" s="1"/>
  <c r="BC1882" i="1" s="1"/>
  <c r="BD1882" i="1" s="1"/>
  <c r="BE1882" i="1" s="1"/>
  <c r="BF1882" i="1" s="1"/>
  <c r="M1882" i="1" s="1"/>
  <c r="BG1882" i="1" s="1"/>
  <c r="N1882" i="1" s="1"/>
  <c r="AS1910" i="1"/>
  <c r="AT1910" i="1" s="1"/>
  <c r="AU1910" i="1" s="1"/>
  <c r="AV1910" i="1" s="1"/>
  <c r="AW1910" i="1" s="1"/>
  <c r="AX1910" i="1" s="1"/>
  <c r="AY1910" i="1" s="1"/>
  <c r="AZ1910" i="1" s="1"/>
  <c r="BA1910" i="1" s="1"/>
  <c r="BB1910" i="1" s="1"/>
  <c r="BC1910" i="1" s="1"/>
  <c r="BD1910" i="1" s="1"/>
  <c r="BE1910" i="1" s="1"/>
  <c r="BF1910" i="1" s="1"/>
  <c r="M1910" i="1" s="1"/>
  <c r="BG1910" i="1" s="1"/>
  <c r="N1910" i="1" s="1"/>
  <c r="AS1849" i="1"/>
  <c r="AT1849" i="1" s="1"/>
  <c r="AU1849" i="1" s="1"/>
  <c r="AV1849" i="1" s="1"/>
  <c r="AW1849" i="1" s="1"/>
  <c r="AX1849" i="1" s="1"/>
  <c r="AY1849" i="1" s="1"/>
  <c r="AZ1849" i="1" s="1"/>
  <c r="BA1849" i="1" s="1"/>
  <c r="BB1849" i="1" s="1"/>
  <c r="BC1849" i="1" s="1"/>
  <c r="BD1849" i="1" s="1"/>
  <c r="BE1849" i="1" s="1"/>
  <c r="BF1849" i="1" s="1"/>
  <c r="M1849" i="1" s="1"/>
  <c r="BG1849" i="1" s="1"/>
  <c r="N1849" i="1" s="1"/>
  <c r="AS1897" i="1"/>
  <c r="AT1897" i="1" s="1"/>
  <c r="AU1897" i="1" s="1"/>
  <c r="AV1897" i="1" s="1"/>
  <c r="AW1897" i="1" s="1"/>
  <c r="AX1897" i="1" s="1"/>
  <c r="AY1897" i="1" s="1"/>
  <c r="AZ1897" i="1" s="1"/>
  <c r="BA1897" i="1" s="1"/>
  <c r="BB1897" i="1" s="1"/>
  <c r="BC1897" i="1" s="1"/>
  <c r="BD1897" i="1" s="1"/>
  <c r="BE1897" i="1" s="1"/>
  <c r="BF1897" i="1" s="1"/>
  <c r="M1897" i="1" s="1"/>
  <c r="BG1897" i="1" s="1"/>
  <c r="N1897" i="1" s="1"/>
  <c r="AS1945" i="1"/>
  <c r="AT1945" i="1" s="1"/>
  <c r="AU1945" i="1" s="1"/>
  <c r="AV1945" i="1" s="1"/>
  <c r="AW1945" i="1" s="1"/>
  <c r="AX1945" i="1" s="1"/>
  <c r="AY1945" i="1" s="1"/>
  <c r="AZ1945" i="1" s="1"/>
  <c r="BA1945" i="1" s="1"/>
  <c r="BB1945" i="1" s="1"/>
  <c r="BC1945" i="1" s="1"/>
  <c r="BD1945" i="1" s="1"/>
  <c r="BE1945" i="1" s="1"/>
  <c r="BF1945" i="1" s="1"/>
  <c r="M1945" i="1" s="1"/>
  <c r="BG1945" i="1" s="1"/>
  <c r="N1945" i="1" s="1"/>
  <c r="AS1969" i="1"/>
  <c r="AT1969" i="1" s="1"/>
  <c r="AU1969" i="1" s="1"/>
  <c r="AV1969" i="1" s="1"/>
  <c r="AW1969" i="1" s="1"/>
  <c r="AX1969" i="1" s="1"/>
  <c r="AY1969" i="1" s="1"/>
  <c r="AZ1969" i="1" s="1"/>
  <c r="BA1969" i="1" s="1"/>
  <c r="BB1969" i="1" s="1"/>
  <c r="BC1969" i="1" s="1"/>
  <c r="BD1969" i="1" s="1"/>
  <c r="BE1969" i="1" s="1"/>
  <c r="BF1969" i="1" s="1"/>
  <c r="M1969" i="1" s="1"/>
  <c r="BG1969" i="1" s="1"/>
  <c r="N1969" i="1" s="1"/>
  <c r="AS1973" i="1"/>
  <c r="AT1973" i="1" s="1"/>
  <c r="AU1973" i="1" s="1"/>
  <c r="AV1973" i="1" s="1"/>
  <c r="AW1973" i="1" s="1"/>
  <c r="AX1973" i="1" s="1"/>
  <c r="AY1973" i="1" s="1"/>
  <c r="AZ1973" i="1" s="1"/>
  <c r="BA1973" i="1" s="1"/>
  <c r="BB1973" i="1" s="1"/>
  <c r="BC1973" i="1" s="1"/>
  <c r="BD1973" i="1" s="1"/>
  <c r="BE1973" i="1" s="1"/>
  <c r="BF1973" i="1" s="1"/>
  <c r="M1973" i="1" s="1"/>
  <c r="BG1973" i="1" s="1"/>
  <c r="N1973" i="1" s="1"/>
  <c r="AS1820" i="1"/>
  <c r="AT1820" i="1" s="1"/>
  <c r="AU1820" i="1" s="1"/>
  <c r="AV1820" i="1" s="1"/>
  <c r="AW1820" i="1" s="1"/>
  <c r="AX1820" i="1" s="1"/>
  <c r="AY1820" i="1" s="1"/>
  <c r="AZ1820" i="1" s="1"/>
  <c r="BA1820" i="1" s="1"/>
  <c r="BB1820" i="1" s="1"/>
  <c r="BC1820" i="1" s="1"/>
  <c r="BD1820" i="1" s="1"/>
  <c r="BE1820" i="1" s="1"/>
  <c r="BF1820" i="1" s="1"/>
  <c r="M1820" i="1" s="1"/>
  <c r="BG1820" i="1" s="1"/>
  <c r="N1820" i="1" s="1"/>
  <c r="AS1971" i="1"/>
  <c r="AT1971" i="1" s="1"/>
  <c r="AU1971" i="1" s="1"/>
  <c r="AV1971" i="1" s="1"/>
  <c r="AW1971" i="1" s="1"/>
  <c r="AX1971" i="1" s="1"/>
  <c r="AY1971" i="1" s="1"/>
  <c r="AZ1971" i="1" s="1"/>
  <c r="BA1971" i="1" s="1"/>
  <c r="BB1971" i="1" s="1"/>
  <c r="BC1971" i="1" s="1"/>
  <c r="BD1971" i="1" s="1"/>
  <c r="BE1971" i="1" s="1"/>
  <c r="BF1971" i="1" s="1"/>
  <c r="M1971" i="1" s="1"/>
  <c r="BG1971" i="1" s="1"/>
  <c r="N1971" i="1" s="1"/>
  <c r="AS1834" i="1"/>
  <c r="AT1834" i="1" s="1"/>
  <c r="AU1834" i="1" s="1"/>
  <c r="AV1834" i="1" s="1"/>
  <c r="AW1834" i="1" s="1"/>
  <c r="AX1834" i="1" s="1"/>
  <c r="AY1834" i="1" s="1"/>
  <c r="AZ1834" i="1" s="1"/>
  <c r="BA1834" i="1" s="1"/>
  <c r="BB1834" i="1" s="1"/>
  <c r="BC1834" i="1" s="1"/>
  <c r="BD1834" i="1" s="1"/>
  <c r="BE1834" i="1" s="1"/>
  <c r="BF1834" i="1" s="1"/>
  <c r="M1834" i="1" s="1"/>
  <c r="BG1834" i="1" s="1"/>
  <c r="N1834" i="1" s="1"/>
  <c r="AS1904" i="1"/>
  <c r="AT1904" i="1" s="1"/>
  <c r="AU1904" i="1" s="1"/>
  <c r="AV1904" i="1" s="1"/>
  <c r="AW1904" i="1" s="1"/>
  <c r="AX1904" i="1" s="1"/>
  <c r="AY1904" i="1" s="1"/>
  <c r="AZ1904" i="1" s="1"/>
  <c r="BA1904" i="1" s="1"/>
  <c r="BB1904" i="1" s="1"/>
  <c r="BC1904" i="1" s="1"/>
  <c r="BD1904" i="1" s="1"/>
  <c r="BE1904" i="1" s="1"/>
  <c r="BF1904" i="1" s="1"/>
  <c r="M1904" i="1" s="1"/>
  <c r="BG1904" i="1" s="1"/>
  <c r="N1904" i="1" s="1"/>
  <c r="AS2001" i="1"/>
  <c r="AT2001" i="1" s="1"/>
  <c r="AU2001" i="1" s="1"/>
  <c r="AV2001" i="1" s="1"/>
  <c r="AW2001" i="1" s="1"/>
  <c r="AX2001" i="1" s="1"/>
  <c r="AY2001" i="1" s="1"/>
  <c r="AZ2001" i="1" s="1"/>
  <c r="BA2001" i="1" s="1"/>
  <c r="BB2001" i="1" s="1"/>
  <c r="BC2001" i="1" s="1"/>
  <c r="BD2001" i="1" s="1"/>
  <c r="BE2001" i="1" s="1"/>
  <c r="BF2001" i="1" s="1"/>
  <c r="M2001" i="1" s="1"/>
  <c r="BG2001" i="1" s="1"/>
  <c r="N2001" i="1" s="1"/>
  <c r="AS1962" i="1"/>
  <c r="AT1962" i="1" s="1"/>
  <c r="AU1962" i="1" s="1"/>
  <c r="AV1962" i="1" s="1"/>
  <c r="AW1962" i="1" s="1"/>
  <c r="AX1962" i="1" s="1"/>
  <c r="AY1962" i="1" s="1"/>
  <c r="AZ1962" i="1" s="1"/>
  <c r="BA1962" i="1" s="1"/>
  <c r="BB1962" i="1" s="1"/>
  <c r="BC1962" i="1" s="1"/>
  <c r="BD1962" i="1" s="1"/>
  <c r="BE1962" i="1" s="1"/>
  <c r="BF1962" i="1" s="1"/>
  <c r="M1962" i="1" s="1"/>
  <c r="BG1962" i="1" s="1"/>
  <c r="N1962" i="1" s="1"/>
  <c r="AS1880" i="1"/>
  <c r="AT1880" i="1" s="1"/>
  <c r="AU1880" i="1" s="1"/>
  <c r="AV1880" i="1" s="1"/>
  <c r="AW1880" i="1" s="1"/>
  <c r="AX1880" i="1" s="1"/>
  <c r="AY1880" i="1" s="1"/>
  <c r="AZ1880" i="1" s="1"/>
  <c r="BA1880" i="1" s="1"/>
  <c r="BB1880" i="1" s="1"/>
  <c r="BC1880" i="1" s="1"/>
  <c r="BD1880" i="1" s="1"/>
  <c r="BE1880" i="1" s="1"/>
  <c r="BF1880" i="1" s="1"/>
  <c r="M1880" i="1" s="1"/>
  <c r="BG1880" i="1" s="1"/>
  <c r="N1880" i="1" s="1"/>
  <c r="AS1986" i="1"/>
  <c r="AT1986" i="1" s="1"/>
  <c r="AU1986" i="1" s="1"/>
  <c r="AV1986" i="1" s="1"/>
  <c r="AW1986" i="1" s="1"/>
  <c r="AX1986" i="1" s="1"/>
  <c r="AY1986" i="1" s="1"/>
  <c r="AZ1986" i="1" s="1"/>
  <c r="BA1986" i="1" s="1"/>
  <c r="BB1986" i="1" s="1"/>
  <c r="BC1986" i="1" s="1"/>
  <c r="BD1986" i="1" s="1"/>
  <c r="BE1986" i="1" s="1"/>
  <c r="BF1986" i="1" s="1"/>
  <c r="M1986" i="1" s="1"/>
  <c r="BG1986" i="1" s="1"/>
  <c r="N1986" i="1" s="1"/>
  <c r="AS1938" i="1"/>
  <c r="AT1938" i="1" s="1"/>
  <c r="AU1938" i="1" s="1"/>
  <c r="AV1938" i="1" s="1"/>
  <c r="AW1938" i="1" s="1"/>
  <c r="AX1938" i="1" s="1"/>
  <c r="AY1938" i="1" s="1"/>
  <c r="AZ1938" i="1" s="1"/>
  <c r="BA1938" i="1" s="1"/>
  <c r="BB1938" i="1" s="1"/>
  <c r="BC1938" i="1" s="1"/>
  <c r="BD1938" i="1" s="1"/>
  <c r="BE1938" i="1" s="1"/>
  <c r="BF1938" i="1" s="1"/>
  <c r="M1938" i="1" s="1"/>
  <c r="BG1938" i="1" s="1"/>
  <c r="N1938" i="1" s="1"/>
  <c r="AS1922" i="1"/>
  <c r="AT1922" i="1" s="1"/>
  <c r="AU1922" i="1" s="1"/>
  <c r="AV1922" i="1" s="1"/>
  <c r="AW1922" i="1" s="1"/>
  <c r="AX1922" i="1" s="1"/>
  <c r="AY1922" i="1" s="1"/>
  <c r="AZ1922" i="1" s="1"/>
  <c r="BA1922" i="1" s="1"/>
  <c r="BB1922" i="1" s="1"/>
  <c r="BC1922" i="1" s="1"/>
  <c r="BD1922" i="1" s="1"/>
  <c r="BE1922" i="1" s="1"/>
  <c r="BF1922" i="1" s="1"/>
  <c r="M1922" i="1" s="1"/>
  <c r="BG1922" i="1" s="1"/>
  <c r="N1922" i="1" s="1"/>
  <c r="AS1866" i="1"/>
  <c r="AT1866" i="1" s="1"/>
  <c r="AU1866" i="1" s="1"/>
  <c r="AV1866" i="1" s="1"/>
  <c r="AW1866" i="1" s="1"/>
  <c r="AX1866" i="1" s="1"/>
  <c r="AY1866" i="1" s="1"/>
  <c r="AZ1866" i="1" s="1"/>
  <c r="BA1866" i="1" s="1"/>
  <c r="BB1866" i="1" s="1"/>
  <c r="BC1866" i="1" s="1"/>
  <c r="BD1866" i="1" s="1"/>
  <c r="BE1866" i="1" s="1"/>
  <c r="BF1866" i="1" s="1"/>
  <c r="M1866" i="1" s="1"/>
  <c r="BG1866" i="1" s="1"/>
  <c r="N1866" i="1" s="1"/>
  <c r="AS1824" i="1"/>
  <c r="AT1824" i="1" s="1"/>
  <c r="AU1824" i="1" s="1"/>
  <c r="AV1824" i="1" s="1"/>
  <c r="AW1824" i="1" s="1"/>
  <c r="AX1824" i="1" s="1"/>
  <c r="AY1824" i="1" s="1"/>
  <c r="AZ1824" i="1" s="1"/>
  <c r="BA1824" i="1" s="1"/>
  <c r="BB1824" i="1" s="1"/>
  <c r="BC1824" i="1" s="1"/>
  <c r="BD1824" i="1" s="1"/>
  <c r="BE1824" i="1" s="1"/>
  <c r="BF1824" i="1" s="1"/>
  <c r="M1824" i="1" s="1"/>
  <c r="BG1824" i="1" s="1"/>
  <c r="N1824" i="1" s="1"/>
  <c r="AS1887" i="1"/>
  <c r="AT1887" i="1" s="1"/>
  <c r="AU1887" i="1" s="1"/>
  <c r="AV1887" i="1" s="1"/>
  <c r="AW1887" i="1" s="1"/>
  <c r="AX1887" i="1" s="1"/>
  <c r="AY1887" i="1" s="1"/>
  <c r="AZ1887" i="1" s="1"/>
  <c r="BA1887" i="1" s="1"/>
  <c r="BB1887" i="1" s="1"/>
  <c r="BC1887" i="1" s="1"/>
  <c r="BD1887" i="1" s="1"/>
  <c r="BE1887" i="1" s="1"/>
  <c r="BF1887" i="1" s="1"/>
  <c r="M1887" i="1" s="1"/>
  <c r="BG1887" i="1" s="1"/>
  <c r="N1887" i="1" s="1"/>
  <c r="AS1993" i="1"/>
  <c r="AT1993" i="1" s="1"/>
  <c r="AU1993" i="1" s="1"/>
  <c r="AV1993" i="1" s="1"/>
  <c r="AW1993" i="1" s="1"/>
  <c r="AX1993" i="1" s="1"/>
  <c r="AY1993" i="1" s="1"/>
  <c r="AZ1993" i="1" s="1"/>
  <c r="BA1993" i="1" s="1"/>
  <c r="BB1993" i="1" s="1"/>
  <c r="BC1993" i="1" s="1"/>
  <c r="BD1993" i="1" s="1"/>
  <c r="BE1993" i="1" s="1"/>
  <c r="BF1993" i="1" s="1"/>
  <c r="M1993" i="1" s="1"/>
  <c r="BG1993" i="1" s="1"/>
  <c r="N1993" i="1" s="1"/>
  <c r="AS1959" i="1"/>
  <c r="AT1959" i="1" s="1"/>
  <c r="AU1959" i="1" s="1"/>
  <c r="AV1959" i="1" s="1"/>
  <c r="AW1959" i="1" s="1"/>
  <c r="AX1959" i="1" s="1"/>
  <c r="AY1959" i="1" s="1"/>
  <c r="AZ1959" i="1" s="1"/>
  <c r="BA1959" i="1" s="1"/>
  <c r="BB1959" i="1" s="1"/>
  <c r="BC1959" i="1" s="1"/>
  <c r="BD1959" i="1" s="1"/>
  <c r="BE1959" i="1" s="1"/>
  <c r="BF1959" i="1" s="1"/>
  <c r="M1959" i="1" s="1"/>
  <c r="BG1959" i="1" s="1"/>
  <c r="N1959" i="1" s="1"/>
  <c r="AS1987" i="1"/>
  <c r="AT1987" i="1" s="1"/>
  <c r="AU1987" i="1" s="1"/>
  <c r="AV1987" i="1" s="1"/>
  <c r="AW1987" i="1" s="1"/>
  <c r="AX1987" i="1" s="1"/>
  <c r="AY1987" i="1" s="1"/>
  <c r="AZ1987" i="1" s="1"/>
  <c r="BA1987" i="1" s="1"/>
  <c r="BB1987" i="1" s="1"/>
  <c r="BC1987" i="1" s="1"/>
  <c r="BD1987" i="1" s="1"/>
  <c r="BE1987" i="1" s="1"/>
  <c r="BF1987" i="1" s="1"/>
  <c r="M1987" i="1" s="1"/>
  <c r="BG1987" i="1" s="1"/>
  <c r="N1987" i="1" s="1"/>
  <c r="AS1975" i="1"/>
  <c r="AT1975" i="1" s="1"/>
  <c r="AU1975" i="1" s="1"/>
  <c r="AV1975" i="1" s="1"/>
  <c r="AW1975" i="1" s="1"/>
  <c r="AX1975" i="1" s="1"/>
  <c r="AY1975" i="1" s="1"/>
  <c r="AZ1975" i="1" s="1"/>
  <c r="BA1975" i="1" s="1"/>
  <c r="BB1975" i="1" s="1"/>
  <c r="BC1975" i="1" s="1"/>
  <c r="BD1975" i="1" s="1"/>
  <c r="BE1975" i="1" s="1"/>
  <c r="BF1975" i="1" s="1"/>
  <c r="M1975" i="1" s="1"/>
  <c r="BG1975" i="1" s="1"/>
  <c r="N1975" i="1" s="1"/>
  <c r="AS1901" i="1"/>
  <c r="AT1901" i="1" s="1"/>
  <c r="AU1901" i="1" s="1"/>
  <c r="AV1901" i="1" s="1"/>
  <c r="AW1901" i="1" s="1"/>
  <c r="AX1901" i="1" s="1"/>
  <c r="AY1901" i="1" s="1"/>
  <c r="AZ1901" i="1" s="1"/>
  <c r="BA1901" i="1" s="1"/>
  <c r="BB1901" i="1" s="1"/>
  <c r="BC1901" i="1" s="1"/>
  <c r="BD1901" i="1" s="1"/>
  <c r="BE1901" i="1" s="1"/>
  <c r="BF1901" i="1" s="1"/>
  <c r="M1901" i="1" s="1"/>
  <c r="BG1901" i="1" s="1"/>
  <c r="N1901" i="1" s="1"/>
  <c r="AS1954" i="1"/>
  <c r="AT1954" i="1" s="1"/>
  <c r="AU1954" i="1" s="1"/>
  <c r="AV1954" i="1" s="1"/>
  <c r="AW1954" i="1" s="1"/>
  <c r="AX1954" i="1" s="1"/>
  <c r="AY1954" i="1" s="1"/>
  <c r="AZ1954" i="1" s="1"/>
  <c r="BA1954" i="1" s="1"/>
  <c r="BB1954" i="1" s="1"/>
  <c r="BC1954" i="1" s="1"/>
  <c r="BD1954" i="1" s="1"/>
  <c r="BE1954" i="1" s="1"/>
  <c r="BF1954" i="1" s="1"/>
  <c r="M1954" i="1" s="1"/>
  <c r="BG1954" i="1" s="1"/>
  <c r="N1954" i="1" s="1"/>
  <c r="AS1927" i="1"/>
  <c r="AT1927" i="1" s="1"/>
  <c r="AU1927" i="1" s="1"/>
  <c r="AV1927" i="1" s="1"/>
  <c r="AW1927" i="1" s="1"/>
  <c r="AX1927" i="1" s="1"/>
  <c r="AY1927" i="1" s="1"/>
  <c r="AZ1927" i="1" s="1"/>
  <c r="BA1927" i="1" s="1"/>
  <c r="BB1927" i="1" s="1"/>
  <c r="BC1927" i="1" s="1"/>
  <c r="BD1927" i="1" s="1"/>
  <c r="BE1927" i="1" s="1"/>
  <c r="BF1927" i="1" s="1"/>
  <c r="M1927" i="1" s="1"/>
  <c r="BG1927" i="1" s="1"/>
  <c r="N1927" i="1" s="1"/>
  <c r="AS1885" i="1"/>
  <c r="AT1885" i="1" s="1"/>
  <c r="AU1885" i="1" s="1"/>
  <c r="AV1885" i="1" s="1"/>
  <c r="AW1885" i="1" s="1"/>
  <c r="AX1885" i="1" s="1"/>
  <c r="AY1885" i="1" s="1"/>
  <c r="AZ1885" i="1" s="1"/>
  <c r="BA1885" i="1" s="1"/>
  <c r="BB1885" i="1" s="1"/>
  <c r="BC1885" i="1" s="1"/>
  <c r="BD1885" i="1" s="1"/>
  <c r="BE1885" i="1" s="1"/>
  <c r="BF1885" i="1" s="1"/>
  <c r="M1885" i="1" s="1"/>
  <c r="BG1885" i="1" s="1"/>
  <c r="N1885" i="1" s="1"/>
  <c r="AS1935" i="1"/>
  <c r="AT1935" i="1" s="1"/>
  <c r="AU1935" i="1" s="1"/>
  <c r="AV1935" i="1" s="1"/>
  <c r="AW1935" i="1" s="1"/>
  <c r="AX1935" i="1" s="1"/>
  <c r="AY1935" i="1" s="1"/>
  <c r="AZ1935" i="1" s="1"/>
  <c r="BA1935" i="1" s="1"/>
  <c r="BB1935" i="1" s="1"/>
  <c r="BC1935" i="1" s="1"/>
  <c r="BD1935" i="1" s="1"/>
  <c r="BE1935" i="1" s="1"/>
  <c r="BF1935" i="1" s="1"/>
  <c r="M1935" i="1" s="1"/>
  <c r="BG1935" i="1" s="1"/>
  <c r="N1935" i="1" s="1"/>
  <c r="AS1976" i="1"/>
  <c r="AT1976" i="1" s="1"/>
  <c r="AU1976" i="1" s="1"/>
  <c r="AV1976" i="1" s="1"/>
  <c r="AW1976" i="1" s="1"/>
  <c r="AX1976" i="1" s="1"/>
  <c r="AY1976" i="1" s="1"/>
  <c r="AZ1976" i="1" s="1"/>
  <c r="BA1976" i="1" s="1"/>
  <c r="BB1976" i="1" s="1"/>
  <c r="BC1976" i="1" s="1"/>
  <c r="BD1976" i="1" s="1"/>
  <c r="BE1976" i="1" s="1"/>
  <c r="BF1976" i="1" s="1"/>
  <c r="M1976" i="1" s="1"/>
  <c r="BG1976" i="1" s="1"/>
  <c r="N1976" i="1" s="1"/>
  <c r="AS1965" i="1"/>
  <c r="AT1965" i="1" s="1"/>
  <c r="AU1965" i="1" s="1"/>
  <c r="AV1965" i="1" s="1"/>
  <c r="AW1965" i="1" s="1"/>
  <c r="AX1965" i="1" s="1"/>
  <c r="AY1965" i="1" s="1"/>
  <c r="AZ1965" i="1" s="1"/>
  <c r="BA1965" i="1" s="1"/>
  <c r="BB1965" i="1" s="1"/>
  <c r="BC1965" i="1" s="1"/>
  <c r="BD1965" i="1" s="1"/>
  <c r="BE1965" i="1" s="1"/>
  <c r="BF1965" i="1" s="1"/>
  <c r="M1965" i="1" s="1"/>
  <c r="BG1965" i="1" s="1"/>
  <c r="N1965" i="1" s="1"/>
  <c r="AS1722" i="1"/>
  <c r="AT1722" i="1" s="1"/>
  <c r="AU1722" i="1" s="1"/>
  <c r="AV1722" i="1" s="1"/>
  <c r="AW1722" i="1" s="1"/>
  <c r="AX1722" i="1" s="1"/>
  <c r="AY1722" i="1" s="1"/>
  <c r="AZ1722" i="1" s="1"/>
  <c r="BA1722" i="1" s="1"/>
  <c r="BB1722" i="1" s="1"/>
  <c r="BC1722" i="1" s="1"/>
  <c r="BD1722" i="1" s="1"/>
  <c r="BE1722" i="1" s="1"/>
  <c r="BF1722" i="1" s="1"/>
  <c r="M1722" i="1" s="1"/>
  <c r="BG1722" i="1" s="1"/>
  <c r="N1722" i="1" s="1"/>
  <c r="AS1929" i="1"/>
  <c r="AT1929" i="1" s="1"/>
  <c r="AU1929" i="1" s="1"/>
  <c r="AV1929" i="1" s="1"/>
  <c r="AW1929" i="1" s="1"/>
  <c r="AX1929" i="1" s="1"/>
  <c r="AY1929" i="1" s="1"/>
  <c r="AZ1929" i="1" s="1"/>
  <c r="BA1929" i="1" s="1"/>
  <c r="BB1929" i="1" s="1"/>
  <c r="BC1929" i="1" s="1"/>
  <c r="BD1929" i="1" s="1"/>
  <c r="BE1929" i="1" s="1"/>
  <c r="BF1929" i="1" s="1"/>
  <c r="M1929" i="1" s="1"/>
  <c r="BG1929" i="1" s="1"/>
  <c r="N1929" i="1" s="1"/>
  <c r="AP47" i="1"/>
  <c r="AR711" i="1"/>
  <c r="AS711" i="1" s="1"/>
  <c r="AH1298" i="1"/>
  <c r="AI1298" i="1" s="1"/>
  <c r="AJ1298" i="1" s="1"/>
  <c r="AK1298" i="1" s="1"/>
  <c r="AL1298" i="1" s="1"/>
  <c r="AM1298" i="1" s="1"/>
  <c r="AN1298" i="1" s="1"/>
  <c r="AO1298" i="1" s="1"/>
  <c r="AP1298" i="1" s="1"/>
  <c r="AQ1298" i="1" s="1"/>
  <c r="AH312" i="1"/>
  <c r="AI312" i="1" s="1"/>
  <c r="AJ312" i="1" s="1"/>
  <c r="AK312" i="1" s="1"/>
  <c r="AL312" i="1" s="1"/>
  <c r="AM312" i="1" s="1"/>
  <c r="AN312" i="1" s="1"/>
  <c r="AH345" i="1"/>
  <c r="AI345" i="1" s="1"/>
  <c r="AJ345" i="1" s="1"/>
  <c r="AK345" i="1" s="1"/>
  <c r="AL345" i="1" s="1"/>
  <c r="AM345" i="1" s="1"/>
  <c r="AN345" i="1" s="1"/>
  <c r="AO345" i="1" s="1"/>
  <c r="AP345" i="1" s="1"/>
  <c r="AQ345" i="1" s="1"/>
  <c r="AH1216" i="1"/>
  <c r="AI1216" i="1" s="1"/>
  <c r="AJ1216" i="1" s="1"/>
  <c r="AK1216" i="1" s="1"/>
  <c r="AL1216" i="1" s="1"/>
  <c r="AM1216" i="1" s="1"/>
  <c r="AN1216" i="1" s="1"/>
  <c r="AH266" i="1"/>
  <c r="AI266" i="1" s="1"/>
  <c r="AJ266" i="1" s="1"/>
  <c r="AK266" i="1" s="1"/>
  <c r="AO266" i="1"/>
  <c r="AP266" i="1" s="1"/>
  <c r="AQ266" i="1" s="1"/>
  <c r="AH749" i="1"/>
  <c r="AI749" i="1" s="1"/>
  <c r="AJ749" i="1" s="1"/>
  <c r="AK749" i="1" s="1"/>
  <c r="AL749" i="1" s="1"/>
  <c r="AM749" i="1" s="1"/>
  <c r="AN749" i="1" s="1"/>
  <c r="AR749" i="1" s="1"/>
  <c r="AS749" i="1" s="1"/>
  <c r="AH1197" i="1"/>
  <c r="AI1197" i="1" s="1"/>
  <c r="AJ1197" i="1" s="1"/>
  <c r="AK1197" i="1" s="1"/>
  <c r="AL1197" i="1" s="1"/>
  <c r="AM1197" i="1" s="1"/>
  <c r="AN1197" i="1" s="1"/>
  <c r="AH228" i="1"/>
  <c r="AI228" i="1" s="1"/>
  <c r="AJ228" i="1" s="1"/>
  <c r="AK228" i="1" s="1"/>
  <c r="AL228" i="1" s="1"/>
  <c r="AM228" i="1" s="1"/>
  <c r="AN228" i="1" s="1"/>
  <c r="AH752" i="1"/>
  <c r="AI752" i="1" s="1"/>
  <c r="AJ752" i="1" s="1"/>
  <c r="AK752" i="1" s="1"/>
  <c r="AL752" i="1" s="1"/>
  <c r="AM752" i="1" s="1"/>
  <c r="AN752" i="1" s="1"/>
  <c r="AH619" i="1"/>
  <c r="AI619" i="1" s="1"/>
  <c r="AJ619" i="1" s="1"/>
  <c r="AK619" i="1" s="1"/>
  <c r="AL619" i="1" s="1"/>
  <c r="AM619" i="1" s="1"/>
  <c r="AN619" i="1" s="1"/>
  <c r="AR619" i="1" s="1"/>
  <c r="AS619" i="1" s="1"/>
  <c r="AH314" i="1"/>
  <c r="AI314" i="1" s="1"/>
  <c r="AJ314" i="1" s="1"/>
  <c r="AO314" i="1"/>
  <c r="AP314" i="1" s="1"/>
  <c r="AQ314" i="1" s="1"/>
  <c r="AH595" i="1"/>
  <c r="AI595" i="1" s="1"/>
  <c r="AJ595" i="1" s="1"/>
  <c r="AK595" i="1" s="1"/>
  <c r="AL595" i="1" s="1"/>
  <c r="AM595" i="1" s="1"/>
  <c r="AN595" i="1" s="1"/>
  <c r="AH299" i="1"/>
  <c r="AI299" i="1" s="1"/>
  <c r="AJ299" i="1" s="1"/>
  <c r="AO299" i="1"/>
  <c r="AP299" i="1" s="1"/>
  <c r="AQ299" i="1" s="1"/>
  <c r="AH1086" i="1"/>
  <c r="AI1086" i="1" s="1"/>
  <c r="AJ1086" i="1" s="1"/>
  <c r="AK1086" i="1" s="1"/>
  <c r="AH290" i="1"/>
  <c r="AI290" i="1" s="1"/>
  <c r="AJ290" i="1" s="1"/>
  <c r="AO290" i="1"/>
  <c r="AP290" i="1" s="1"/>
  <c r="AQ290" i="1" s="1"/>
  <c r="AH332" i="1"/>
  <c r="AI332" i="1" s="1"/>
  <c r="AJ332" i="1" s="1"/>
  <c r="AO332" i="1"/>
  <c r="AP332" i="1" s="1"/>
  <c r="AQ332" i="1" s="1"/>
  <c r="AH1553" i="1"/>
  <c r="AI1553" i="1" s="1"/>
  <c r="AJ1553" i="1" s="1"/>
  <c r="AK1553" i="1" s="1"/>
  <c r="BE987" i="1"/>
  <c r="BF987" i="1" s="1"/>
  <c r="M987" i="1" s="1"/>
  <c r="BG987" i="1" s="1"/>
  <c r="N987" i="1" s="1"/>
  <c r="BE1127" i="1"/>
  <c r="BF1127" i="1" s="1"/>
  <c r="BE770" i="1"/>
  <c r="BF770" i="1" s="1"/>
  <c r="M770" i="1" s="1"/>
  <c r="BG770" i="1" s="1"/>
  <c r="N770" i="1" s="1"/>
  <c r="BE1158" i="1"/>
  <c r="BF1158" i="1" s="1"/>
  <c r="M1158" i="1" s="1"/>
  <c r="BG1158" i="1" s="1"/>
  <c r="N1158" i="1" s="1"/>
  <c r="BE1577" i="1"/>
  <c r="BF1577" i="1" s="1"/>
  <c r="M1577" i="1" s="1"/>
  <c r="BG1577" i="1" s="1"/>
  <c r="N1577" i="1" s="1"/>
  <c r="BE1398" i="1"/>
  <c r="BF1398" i="1" s="1"/>
  <c r="M1398" i="1" s="1"/>
  <c r="BG1398" i="1" s="1"/>
  <c r="N1398" i="1" s="1"/>
  <c r="BE1555" i="1"/>
  <c r="BF1555" i="1" s="1"/>
  <c r="M1555" i="1" s="1"/>
  <c r="BG1555" i="1" s="1"/>
  <c r="N1555" i="1" s="1"/>
  <c r="BE1545" i="1"/>
  <c r="BF1545" i="1" s="1"/>
  <c r="M1545" i="1" s="1"/>
  <c r="BG1545" i="1" s="1"/>
  <c r="N1545" i="1" s="1"/>
  <c r="BE1266" i="1"/>
  <c r="BF1266" i="1" s="1"/>
  <c r="M1266" i="1" s="1"/>
  <c r="BG1266" i="1" s="1"/>
  <c r="N1266" i="1" s="1"/>
  <c r="BE1366" i="1"/>
  <c r="BF1366" i="1" s="1"/>
  <c r="M1366" i="1" s="1"/>
  <c r="BG1366" i="1" s="1"/>
  <c r="N1366" i="1" s="1"/>
  <c r="BE922" i="1"/>
  <c r="BF922" i="1" s="1"/>
  <c r="M922" i="1" s="1"/>
  <c r="BG922" i="1" s="1"/>
  <c r="N922" i="1" s="1"/>
  <c r="BE1295" i="1"/>
  <c r="BF1295" i="1" s="1"/>
  <c r="M1295" i="1" s="1"/>
  <c r="BG1295" i="1" s="1"/>
  <c r="N1295" i="1" s="1"/>
  <c r="BE1475" i="1"/>
  <c r="BF1475" i="1" s="1"/>
  <c r="M1475" i="1" s="1"/>
  <c r="BG1475" i="1" s="1"/>
  <c r="N1475" i="1" s="1"/>
  <c r="BE1313" i="1"/>
  <c r="BF1313" i="1" s="1"/>
  <c r="M1313" i="1" s="1"/>
  <c r="BG1313" i="1" s="1"/>
  <c r="N1313" i="1" s="1"/>
  <c r="BE1669" i="1"/>
  <c r="BF1669" i="1" s="1"/>
  <c r="M1669" i="1" s="1"/>
  <c r="BG1669" i="1" s="1"/>
  <c r="N1669" i="1" s="1"/>
  <c r="BE1408" i="1"/>
  <c r="BF1408" i="1" s="1"/>
  <c r="M1408" i="1" s="1"/>
  <c r="BG1408" i="1" s="1"/>
  <c r="N1408" i="1" s="1"/>
  <c r="AR1801" i="1"/>
  <c r="BC1523" i="1"/>
  <c r="BD1523" i="1" s="1"/>
  <c r="BC1666" i="1"/>
  <c r="BD1666" i="1" s="1"/>
  <c r="BC653" i="1"/>
  <c r="BD653" i="1" s="1"/>
  <c r="BE653" i="1" s="1"/>
  <c r="BF653" i="1" s="1"/>
  <c r="M653" i="1" s="1"/>
  <c r="BG653" i="1" s="1"/>
  <c r="N653" i="1" s="1"/>
  <c r="BC1231" i="1"/>
  <c r="BD1231" i="1" s="1"/>
  <c r="BC1436" i="1"/>
  <c r="BD1436" i="1" s="1"/>
  <c r="AR1752" i="1"/>
  <c r="AR1764" i="1"/>
  <c r="BC1448" i="1"/>
  <c r="BD1448" i="1" s="1"/>
  <c r="BC1130" i="1"/>
  <c r="BD1130" i="1" s="1"/>
  <c r="BE1130" i="1" s="1"/>
  <c r="BF1130" i="1" s="1"/>
  <c r="M1130" i="1" s="1"/>
  <c r="BG1130" i="1" s="1"/>
  <c r="N1130" i="1" s="1"/>
  <c r="BC879" i="1"/>
  <c r="BD879" i="1" s="1"/>
  <c r="BE879" i="1" s="1"/>
  <c r="BF879" i="1" s="1"/>
  <c r="M879" i="1" s="1"/>
  <c r="BG879" i="1" s="1"/>
  <c r="N879" i="1" s="1"/>
  <c r="BC1470" i="1"/>
  <c r="BD1470" i="1" s="1"/>
  <c r="BE1470" i="1" s="1"/>
  <c r="BF1470" i="1" s="1"/>
  <c r="M1470" i="1" s="1"/>
  <c r="BG1470" i="1" s="1"/>
  <c r="N1470" i="1" s="1"/>
  <c r="BC1066" i="1"/>
  <c r="BD1066" i="1" s="1"/>
  <c r="BC821" i="1"/>
  <c r="BD821" i="1" s="1"/>
  <c r="BE821" i="1" s="1"/>
  <c r="BF821" i="1" s="1"/>
  <c r="M821" i="1" s="1"/>
  <c r="BG821" i="1" s="1"/>
  <c r="N821" i="1" s="1"/>
  <c r="BC1276" i="1"/>
  <c r="BD1276" i="1" s="1"/>
  <c r="BC1310" i="1"/>
  <c r="BD1310" i="1" s="1"/>
  <c r="BE1310" i="1" s="1"/>
  <c r="BF1310" i="1" s="1"/>
  <c r="M1310" i="1" s="1"/>
  <c r="BG1310" i="1" s="1"/>
  <c r="N1310" i="1" s="1"/>
  <c r="BC1437" i="1"/>
  <c r="BD1437" i="1" s="1"/>
  <c r="BE1437" i="1" s="1"/>
  <c r="BF1437" i="1" s="1"/>
  <c r="M1437" i="1" s="1"/>
  <c r="BG1437" i="1" s="1"/>
  <c r="N1437" i="1" s="1"/>
  <c r="BC1215" i="1"/>
  <c r="BD1215" i="1" s="1"/>
  <c r="BE1215" i="1" s="1"/>
  <c r="BF1215" i="1" s="1"/>
  <c r="M1215" i="1" s="1"/>
  <c r="BG1215" i="1" s="1"/>
  <c r="N1215" i="1" s="1"/>
  <c r="AR1770" i="1"/>
  <c r="BC1162" i="1"/>
  <c r="BD1162" i="1" s="1"/>
  <c r="BC1075" i="1"/>
  <c r="BD1075" i="1" s="1"/>
  <c r="BE1361" i="1"/>
  <c r="BF1361" i="1" s="1"/>
  <c r="M1361" i="1" s="1"/>
  <c r="BG1361" i="1" s="1"/>
  <c r="N1361" i="1" s="1"/>
  <c r="BE1192" i="1"/>
  <c r="BF1192" i="1" s="1"/>
  <c r="M1192" i="1" s="1"/>
  <c r="BG1192" i="1" s="1"/>
  <c r="N1192" i="1" s="1"/>
  <c r="BE930" i="1"/>
  <c r="BF930" i="1" s="1"/>
  <c r="M930" i="1" s="1"/>
  <c r="BG930" i="1" s="1"/>
  <c r="N930" i="1" s="1"/>
  <c r="BE1148" i="1"/>
  <c r="BF1148" i="1" s="1"/>
  <c r="M1148" i="1" s="1"/>
  <c r="BG1148" i="1" s="1"/>
  <c r="N1148" i="1" s="1"/>
  <c r="AR1707" i="1"/>
  <c r="BC643" i="1"/>
  <c r="BD643" i="1" s="1"/>
  <c r="BC1388" i="1"/>
  <c r="BD1388" i="1" s="1"/>
  <c r="BC1493" i="1"/>
  <c r="BD1493" i="1" s="1"/>
  <c r="BC1097" i="1"/>
  <c r="BD1097" i="1" s="1"/>
  <c r="AR1771" i="1"/>
  <c r="BC1157" i="1"/>
  <c r="BD1157" i="1" s="1"/>
  <c r="BC1622" i="1"/>
  <c r="BD1622" i="1" s="1"/>
  <c r="BE1622" i="1" s="1"/>
  <c r="BF1622" i="1" s="1"/>
  <c r="BC1520" i="1"/>
  <c r="BD1520" i="1" s="1"/>
  <c r="BE1520" i="1" s="1"/>
  <c r="BF1520" i="1" s="1"/>
  <c r="M1520" i="1" s="1"/>
  <c r="BG1520" i="1" s="1"/>
  <c r="N1520" i="1" s="1"/>
  <c r="BC1357" i="1"/>
  <c r="BD1357" i="1" s="1"/>
  <c r="BE1357" i="1" s="1"/>
  <c r="BF1357" i="1" s="1"/>
  <c r="M1357" i="1" s="1"/>
  <c r="BG1357" i="1" s="1"/>
  <c r="N1357" i="1" s="1"/>
  <c r="BC1353" i="1"/>
  <c r="BD1353" i="1" s="1"/>
  <c r="BC1691" i="1"/>
  <c r="BD1691" i="1" s="1"/>
  <c r="BE1691" i="1" s="1"/>
  <c r="BF1691" i="1" s="1"/>
  <c r="M1691" i="1" s="1"/>
  <c r="BG1691" i="1" s="1"/>
  <c r="N1691" i="1" s="1"/>
  <c r="BC1447" i="1"/>
  <c r="BD1447" i="1" s="1"/>
  <c r="BC1563" i="1"/>
  <c r="BD1563" i="1" s="1"/>
  <c r="BC1457" i="1"/>
  <c r="BD1457" i="1" s="1"/>
  <c r="BE1457" i="1" s="1"/>
  <c r="BF1457" i="1" s="1"/>
  <c r="M1457" i="1" s="1"/>
  <c r="BG1457" i="1" s="1"/>
  <c r="N1457" i="1" s="1"/>
  <c r="AR1812" i="1"/>
  <c r="BC1072" i="1"/>
  <c r="BD1072" i="1" s="1"/>
  <c r="BC1464" i="1"/>
  <c r="BD1464" i="1" s="1"/>
  <c r="BC1119" i="1"/>
  <c r="BD1119" i="1" s="1"/>
  <c r="AR1840" i="1"/>
  <c r="BC1316" i="1"/>
  <c r="BD1316" i="1" s="1"/>
  <c r="BC751" i="1"/>
  <c r="BD751" i="1" s="1"/>
  <c r="BE751" i="1" s="1"/>
  <c r="BF751" i="1" s="1"/>
  <c r="M751" i="1" s="1"/>
  <c r="BG751" i="1" s="1"/>
  <c r="N751" i="1" s="1"/>
  <c r="BC1245" i="1"/>
  <c r="BD1245" i="1" s="1"/>
  <c r="BC783" i="1"/>
  <c r="BD783" i="1" s="1"/>
  <c r="BC1472" i="1"/>
  <c r="BD1472" i="1" s="1"/>
  <c r="BE1472" i="1" s="1"/>
  <c r="BF1472" i="1" s="1"/>
  <c r="M1472" i="1" s="1"/>
  <c r="BG1472" i="1" s="1"/>
  <c r="N1472" i="1" s="1"/>
  <c r="BC1590" i="1"/>
  <c r="BD1590" i="1" s="1"/>
  <c r="BE1590" i="1" s="1"/>
  <c r="BF1590" i="1" s="1"/>
  <c r="M1590" i="1" s="1"/>
  <c r="BG1590" i="1" s="1"/>
  <c r="N1590" i="1" s="1"/>
  <c r="BC1115" i="1"/>
  <c r="BD1115" i="1" s="1"/>
  <c r="BE1115" i="1" s="1"/>
  <c r="BF1115" i="1" s="1"/>
  <c r="M1115" i="1" s="1"/>
  <c r="BG1115" i="1" s="1"/>
  <c r="N1115" i="1" s="1"/>
  <c r="BC1699" i="1"/>
  <c r="BD1699" i="1" s="1"/>
  <c r="BE1699" i="1" s="1"/>
  <c r="BF1699" i="1" s="1"/>
  <c r="M1699" i="1" s="1"/>
  <c r="BG1699" i="1" s="1"/>
  <c r="N1699" i="1" s="1"/>
  <c r="AR1780" i="1"/>
  <c r="BC740" i="1"/>
  <c r="BD740" i="1" s="1"/>
  <c r="BE740" i="1" s="1"/>
  <c r="BF740" i="1" s="1"/>
  <c r="M740" i="1" s="1"/>
  <c r="BG740" i="1" s="1"/>
  <c r="N740" i="1" s="1"/>
  <c r="BC1326" i="1"/>
  <c r="BD1326" i="1" s="1"/>
  <c r="BE1326" i="1" s="1"/>
  <c r="BF1326" i="1" s="1"/>
  <c r="M1326" i="1" s="1"/>
  <c r="BG1326" i="1" s="1"/>
  <c r="N1326" i="1" s="1"/>
  <c r="BC1143" i="1"/>
  <c r="BD1143" i="1" s="1"/>
  <c r="BC1411" i="1"/>
  <c r="BD1411" i="1" s="1"/>
  <c r="BE1411" i="1" s="1"/>
  <c r="BF1411" i="1" s="1"/>
  <c r="M1411" i="1" s="1"/>
  <c r="BG1411" i="1" s="1"/>
  <c r="N1411" i="1" s="1"/>
  <c r="BC1673" i="1"/>
  <c r="BD1673" i="1" s="1"/>
  <c r="AR1794" i="1"/>
  <c r="BC1568" i="1"/>
  <c r="BD1568" i="1" s="1"/>
  <c r="AR1782" i="1"/>
  <c r="BC1524" i="1"/>
  <c r="BD1524" i="1" s="1"/>
  <c r="BC1653" i="1"/>
  <c r="BD1653" i="1" s="1"/>
  <c r="AR1967" i="1"/>
  <c r="AR1890" i="1"/>
  <c r="BE981" i="1"/>
  <c r="BF981" i="1" s="1"/>
  <c r="M981" i="1" s="1"/>
  <c r="BG981" i="1" s="1"/>
  <c r="N981" i="1" s="1"/>
  <c r="BE1173" i="1"/>
  <c r="BF1173" i="1" s="1"/>
  <c r="M1173" i="1" s="1"/>
  <c r="BG1173" i="1" s="1"/>
  <c r="N1173" i="1" s="1"/>
  <c r="BC1671" i="1"/>
  <c r="BD1671" i="1" s="1"/>
  <c r="BC1137" i="1"/>
  <c r="BD1137" i="1" s="1"/>
  <c r="BC1170" i="1"/>
  <c r="BD1170" i="1" s="1"/>
  <c r="AR1833" i="1"/>
  <c r="BC1548" i="1"/>
  <c r="BD1548" i="1" s="1"/>
  <c r="AR1860" i="1"/>
  <c r="AR1816" i="1"/>
  <c r="BC1315" i="1"/>
  <c r="BD1315" i="1" s="1"/>
  <c r="BE1315" i="1" s="1"/>
  <c r="BF1315" i="1" s="1"/>
  <c r="M1315" i="1" s="1"/>
  <c r="BG1315" i="1" s="1"/>
  <c r="N1315" i="1" s="1"/>
  <c r="BC1039" i="1"/>
  <c r="BD1039" i="1" s="1"/>
  <c r="BC1534" i="1"/>
  <c r="BD1534" i="1" s="1"/>
  <c r="BE1534" i="1" s="1"/>
  <c r="BF1534" i="1" s="1"/>
  <c r="M1534" i="1" s="1"/>
  <c r="BG1534" i="1" s="1"/>
  <c r="N1534" i="1" s="1"/>
  <c r="BC1502" i="1"/>
  <c r="BD1502" i="1" s="1"/>
  <c r="BC815" i="1"/>
  <c r="BD815" i="1" s="1"/>
  <c r="BE815" i="1" s="1"/>
  <c r="BF815" i="1" s="1"/>
  <c r="M815" i="1" s="1"/>
  <c r="BG815" i="1" s="1"/>
  <c r="N815" i="1" s="1"/>
  <c r="BC1384" i="1"/>
  <c r="BD1384" i="1" s="1"/>
  <c r="BC1696" i="1"/>
  <c r="BD1696" i="1" s="1"/>
  <c r="BE1696" i="1" s="1"/>
  <c r="BF1696" i="1" s="1"/>
  <c r="BC1211" i="1"/>
  <c r="BD1211" i="1" s="1"/>
  <c r="BE1211" i="1" s="1"/>
  <c r="BF1211" i="1" s="1"/>
  <c r="M1211" i="1" s="1"/>
  <c r="BG1211" i="1" s="1"/>
  <c r="N1211" i="1" s="1"/>
  <c r="AR1953" i="1"/>
  <c r="BC1289" i="1"/>
  <c r="BD1289" i="1" s="1"/>
  <c r="BE1289" i="1" s="1"/>
  <c r="BF1289" i="1" s="1"/>
  <c r="M1289" i="1" s="1"/>
  <c r="BG1289" i="1" s="1"/>
  <c r="N1289" i="1" s="1"/>
  <c r="BC639" i="1"/>
  <c r="BD639" i="1" s="1"/>
  <c r="BE639" i="1" s="1"/>
  <c r="BF639" i="1" s="1"/>
  <c r="M639" i="1" s="1"/>
  <c r="BG639" i="1" s="1"/>
  <c r="N639" i="1" s="1"/>
  <c r="BC1694" i="1"/>
  <c r="BD1694" i="1" s="1"/>
  <c r="BC1070" i="1"/>
  <c r="BD1070" i="1" s="1"/>
  <c r="BE1070" i="1" s="1"/>
  <c r="BF1070" i="1" s="1"/>
  <c r="M1070" i="1" s="1"/>
  <c r="BG1070" i="1" s="1"/>
  <c r="N1070" i="1" s="1"/>
  <c r="BC1350" i="1"/>
  <c r="BD1350" i="1" s="1"/>
  <c r="BE1350" i="1" s="1"/>
  <c r="BF1350" i="1" s="1"/>
  <c r="M1350" i="1" s="1"/>
  <c r="BG1350" i="1" s="1"/>
  <c r="N1350" i="1" s="1"/>
  <c r="BC1579" i="1"/>
  <c r="BD1579" i="1" s="1"/>
  <c r="BC1599" i="1"/>
  <c r="BD1599" i="1" s="1"/>
  <c r="BC1611" i="1"/>
  <c r="BD1611" i="1" s="1"/>
  <c r="BC1152" i="1"/>
  <c r="BD1152" i="1" s="1"/>
  <c r="BC1333" i="1"/>
  <c r="BD1333" i="1" s="1"/>
  <c r="AR1809" i="1"/>
  <c r="AR1709" i="1"/>
  <c r="BC1096" i="1"/>
  <c r="BD1096" i="1" s="1"/>
  <c r="AR1776" i="1"/>
  <c r="BC1603" i="1"/>
  <c r="BD1603" i="1" s="1"/>
  <c r="BE1603" i="1" s="1"/>
  <c r="BF1603" i="1" s="1"/>
  <c r="M1603" i="1" s="1"/>
  <c r="BG1603" i="1" s="1"/>
  <c r="N1603" i="1" s="1"/>
  <c r="BC1168" i="1"/>
  <c r="BD1168" i="1" s="1"/>
  <c r="BE1168" i="1" s="1"/>
  <c r="BF1168" i="1" s="1"/>
  <c r="M1168" i="1" s="1"/>
  <c r="BG1168" i="1" s="1"/>
  <c r="N1168" i="1" s="1"/>
  <c r="BC1114" i="1"/>
  <c r="BD1114" i="1" s="1"/>
  <c r="BE1114" i="1" s="1"/>
  <c r="BF1114" i="1" s="1"/>
  <c r="M1114" i="1" s="1"/>
  <c r="BG1114" i="1" s="1"/>
  <c r="N1114" i="1" s="1"/>
  <c r="BC1100" i="1"/>
  <c r="BD1100" i="1" s="1"/>
  <c r="BC1480" i="1"/>
  <c r="BD1480" i="1" s="1"/>
  <c r="BC1692" i="1"/>
  <c r="BD1692" i="1" s="1"/>
  <c r="BE1692" i="1" s="1"/>
  <c r="BF1692" i="1" s="1"/>
  <c r="M1692" i="1" s="1"/>
  <c r="BG1692" i="1" s="1"/>
  <c r="N1692" i="1" s="1"/>
  <c r="BC908" i="1"/>
  <c r="BD908" i="1" s="1"/>
  <c r="AR1853" i="1"/>
  <c r="BC1598" i="1"/>
  <c r="BD1598" i="1" s="1"/>
  <c r="BE1598" i="1" s="1"/>
  <c r="BF1598" i="1" s="1"/>
  <c r="M1598" i="1" s="1"/>
  <c r="BG1598" i="1" s="1"/>
  <c r="N1598" i="1" s="1"/>
  <c r="BC1348" i="1"/>
  <c r="BD1348" i="1" s="1"/>
  <c r="BE1348" i="1" s="1"/>
  <c r="BF1348" i="1" s="1"/>
  <c r="M1348" i="1" s="1"/>
  <c r="BG1348" i="1" s="1"/>
  <c r="N1348" i="1" s="1"/>
  <c r="BC809" i="1"/>
  <c r="BD809" i="1" s="1"/>
  <c r="BE809" i="1" s="1"/>
  <c r="BF809" i="1" s="1"/>
  <c r="M809" i="1" s="1"/>
  <c r="BG809" i="1" s="1"/>
  <c r="N809" i="1" s="1"/>
  <c r="BC797" i="1"/>
  <c r="BD797" i="1" s="1"/>
  <c r="BE797" i="1" s="1"/>
  <c r="BF797" i="1" s="1"/>
  <c r="M797" i="1" s="1"/>
  <c r="BG797" i="1" s="1"/>
  <c r="N797" i="1" s="1"/>
  <c r="BC914" i="1"/>
  <c r="BD914" i="1" s="1"/>
  <c r="BC1190" i="1"/>
  <c r="BD1190" i="1" s="1"/>
  <c r="BC1693" i="1"/>
  <c r="BD1693" i="1" s="1"/>
  <c r="BC1645" i="1"/>
  <c r="BD1645" i="1" s="1"/>
  <c r="BE1645" i="1" s="1"/>
  <c r="BF1645" i="1" s="1"/>
  <c r="M1645" i="1" s="1"/>
  <c r="BG1645" i="1" s="1"/>
  <c r="N1645" i="1" s="1"/>
  <c r="BC1256" i="1"/>
  <c r="BD1256" i="1" s="1"/>
  <c r="BC1391" i="1"/>
  <c r="BD1391" i="1" s="1"/>
  <c r="BE1429" i="1"/>
  <c r="BF1429" i="1" s="1"/>
  <c r="M1429" i="1" s="1"/>
  <c r="BG1429" i="1" s="1"/>
  <c r="N1429" i="1" s="1"/>
  <c r="BC1690" i="1"/>
  <c r="BD1690" i="1" s="1"/>
  <c r="AR1710" i="1"/>
  <c r="BC1446" i="1"/>
  <c r="BD1446" i="1" s="1"/>
  <c r="BE1446" i="1" s="1"/>
  <c r="BF1446" i="1" s="1"/>
  <c r="M1446" i="1" s="1"/>
  <c r="BG1446" i="1" s="1"/>
  <c r="N1446" i="1" s="1"/>
  <c r="BC1055" i="1"/>
  <c r="BD1055" i="1" s="1"/>
  <c r="BE1055" i="1" s="1"/>
  <c r="BF1055" i="1" s="1"/>
  <c r="M1055" i="1" s="1"/>
  <c r="BG1055" i="1" s="1"/>
  <c r="N1055" i="1" s="1"/>
  <c r="AR1810" i="1"/>
  <c r="BC1145" i="1"/>
  <c r="BD1145" i="1" s="1"/>
  <c r="AR1952" i="1"/>
  <c r="AR1817" i="1"/>
  <c r="BC919" i="1"/>
  <c r="BD919" i="1" s="1"/>
  <c r="BC1570" i="1"/>
  <c r="BD1570" i="1" s="1"/>
  <c r="BC1546" i="1"/>
  <c r="BD1546" i="1" s="1"/>
  <c r="BC1239" i="1"/>
  <c r="BD1239" i="1" s="1"/>
  <c r="BC1198" i="1"/>
  <c r="BD1198" i="1" s="1"/>
  <c r="BE1198" i="1" s="1"/>
  <c r="BF1198" i="1" s="1"/>
  <c r="M1198" i="1" s="1"/>
  <c r="BG1198" i="1" s="1"/>
  <c r="N1198" i="1" s="1"/>
  <c r="BC1372" i="1"/>
  <c r="BD1372" i="1" s="1"/>
  <c r="BC1498" i="1"/>
  <c r="BD1498" i="1" s="1"/>
  <c r="BC1210" i="1"/>
  <c r="BD1210" i="1" s="1"/>
  <c r="BC917" i="1"/>
  <c r="BD917" i="1" s="1"/>
  <c r="BE917" i="1" s="1"/>
  <c r="BF917" i="1" s="1"/>
  <c r="M917" i="1" s="1"/>
  <c r="BG917" i="1" s="1"/>
  <c r="N917" i="1" s="1"/>
  <c r="BC1330" i="1"/>
  <c r="BD1330" i="1" s="1"/>
  <c r="BE1330" i="1" s="1"/>
  <c r="BF1330" i="1" s="1"/>
  <c r="M1330" i="1" s="1"/>
  <c r="BG1330" i="1" s="1"/>
  <c r="N1330" i="1" s="1"/>
  <c r="BC799" i="1"/>
  <c r="BD799" i="1" s="1"/>
  <c r="AR1749" i="1"/>
  <c r="BC1661" i="1"/>
  <c r="BD1661" i="1" s="1"/>
  <c r="BE1661" i="1" s="1"/>
  <c r="BF1661" i="1" s="1"/>
  <c r="M1661" i="1" s="1"/>
  <c r="BG1661" i="1" s="1"/>
  <c r="N1661" i="1" s="1"/>
  <c r="BC1338" i="1"/>
  <c r="BD1338" i="1" s="1"/>
  <c r="BE1268" i="1"/>
  <c r="BF1268" i="1" s="1"/>
  <c r="M1268" i="1" s="1"/>
  <c r="BG1268" i="1" s="1"/>
  <c r="N1268" i="1" s="1"/>
  <c r="BE1118" i="1"/>
  <c r="BF1118" i="1" s="1"/>
  <c r="M1118" i="1" s="1"/>
  <c r="BG1118" i="1" s="1"/>
  <c r="N1118" i="1" s="1"/>
  <c r="BE1418" i="1"/>
  <c r="BF1418" i="1" s="1"/>
  <c r="M1418" i="1" s="1"/>
  <c r="BG1418" i="1" s="1"/>
  <c r="N1418" i="1" s="1"/>
  <c r="BC1477" i="1"/>
  <c r="BD1477" i="1" s="1"/>
  <c r="BC1631" i="1"/>
  <c r="BD1631" i="1" s="1"/>
  <c r="BC1262" i="1"/>
  <c r="BD1262" i="1" s="1"/>
  <c r="BC1667" i="1"/>
  <c r="BD1667" i="1" s="1"/>
  <c r="BC1294" i="1"/>
  <c r="BD1294" i="1" s="1"/>
  <c r="BC1331" i="1"/>
  <c r="BD1331" i="1" s="1"/>
  <c r="BC1648" i="1"/>
  <c r="BD1648" i="1" s="1"/>
  <c r="AR1858" i="1"/>
  <c r="BC1406" i="1"/>
  <c r="BD1406" i="1" s="1"/>
  <c r="BC1393" i="1"/>
  <c r="BD1393" i="1" s="1"/>
  <c r="AR1773" i="1"/>
  <c r="BC1550" i="1"/>
  <c r="BD1550" i="1" s="1"/>
  <c r="BE1550" i="1" s="1"/>
  <c r="BF1550" i="1" s="1"/>
  <c r="M1550" i="1" s="1"/>
  <c r="BG1550" i="1" s="1"/>
  <c r="N1550" i="1" s="1"/>
  <c r="BC1602" i="1"/>
  <c r="BD1602" i="1" s="1"/>
  <c r="BE1602" i="1" s="1"/>
  <c r="BF1602" i="1" s="1"/>
  <c r="M1602" i="1" s="1"/>
  <c r="BG1602" i="1" s="1"/>
  <c r="N1602" i="1" s="1"/>
  <c r="BC1063" i="1"/>
  <c r="BD1063" i="1" s="1"/>
  <c r="BC1161" i="1"/>
  <c r="BD1161" i="1" s="1"/>
  <c r="BC1508" i="1"/>
  <c r="BD1508" i="1" s="1"/>
  <c r="BE1508" i="1" s="1"/>
  <c r="BF1508" i="1" s="1"/>
  <c r="M1508" i="1" s="1"/>
  <c r="BG1508" i="1" s="1"/>
  <c r="N1508" i="1" s="1"/>
  <c r="AR1761" i="1"/>
  <c r="BC1678" i="1"/>
  <c r="BD1678" i="1" s="1"/>
  <c r="BE1678" i="1" s="1"/>
  <c r="BF1678" i="1" s="1"/>
  <c r="M1678" i="1" s="1"/>
  <c r="BG1678" i="1" s="1"/>
  <c r="N1678" i="1" s="1"/>
  <c r="BC1284" i="1"/>
  <c r="BD1284" i="1" s="1"/>
  <c r="BE1284" i="1" s="1"/>
  <c r="BF1284" i="1" s="1"/>
  <c r="M1284" i="1" s="1"/>
  <c r="BG1284" i="1" s="1"/>
  <c r="N1284" i="1" s="1"/>
  <c r="BC1621" i="1"/>
  <c r="BD1621" i="1" s="1"/>
  <c r="BC812" i="1"/>
  <c r="BD812" i="1" s="1"/>
  <c r="BC1705" i="1"/>
  <c r="BD1705" i="1" s="1"/>
  <c r="BE1705" i="1" s="1"/>
  <c r="BF1705" i="1" s="1"/>
  <c r="M1705" i="1" s="1"/>
  <c r="BG1705" i="1" s="1"/>
  <c r="N1705" i="1" s="1"/>
  <c r="BC1549" i="1"/>
  <c r="BD1549" i="1" s="1"/>
  <c r="BE1549" i="1" s="1"/>
  <c r="BF1549" i="1" s="1"/>
  <c r="M1549" i="1" s="1"/>
  <c r="BG1549" i="1" s="1"/>
  <c r="N1549" i="1" s="1"/>
  <c r="AL1923" i="1"/>
  <c r="AM1923" i="1" s="1"/>
  <c r="AN1923" i="1" s="1"/>
  <c r="AO1923" i="1" s="1"/>
  <c r="AP1923" i="1" s="1"/>
  <c r="AQ1923" i="1" s="1"/>
  <c r="AK1989" i="1"/>
  <c r="AL1989" i="1" s="1"/>
  <c r="AM1989" i="1" s="1"/>
  <c r="AN1989" i="1" s="1"/>
  <c r="AO1989" i="1" s="1"/>
  <c r="AP1989" i="1" s="1"/>
  <c r="AQ1989" i="1" s="1"/>
  <c r="AL1985" i="1"/>
  <c r="AM1985" i="1" s="1"/>
  <c r="AN1985" i="1" s="1"/>
  <c r="AO1985" i="1" s="1"/>
  <c r="AP1985" i="1" s="1"/>
  <c r="AQ1985" i="1" s="1"/>
  <c r="AK1936" i="1"/>
  <c r="AL1936" i="1" s="1"/>
  <c r="AM1936" i="1" s="1"/>
  <c r="AN1936" i="1" s="1"/>
  <c r="AO1936" i="1" s="1"/>
  <c r="AP1936" i="1" s="1"/>
  <c r="AQ1936" i="1" s="1"/>
  <c r="AK1957" i="1"/>
  <c r="AL1957" i="1" s="1"/>
  <c r="AM1957" i="1" s="1"/>
  <c r="AN1957" i="1" s="1"/>
  <c r="AO1957" i="1" s="1"/>
  <c r="AP1957" i="1" s="1"/>
  <c r="AQ1957" i="1" s="1"/>
  <c r="AL1966" i="1"/>
  <c r="AM1966" i="1" s="1"/>
  <c r="AN1966" i="1" s="1"/>
  <c r="AO1966" i="1" s="1"/>
  <c r="AP1966" i="1" s="1"/>
  <c r="AQ1966" i="1" s="1"/>
  <c r="AE144" i="1"/>
  <c r="AF144" i="1" s="1"/>
  <c r="AG144" i="1" s="1"/>
  <c r="AH144" i="1" s="1"/>
  <c r="AI144" i="1" s="1"/>
  <c r="AJ144" i="1" s="1"/>
  <c r="AK144" i="1" s="1"/>
  <c r="AL144" i="1" s="1"/>
  <c r="AM144" i="1" s="1"/>
  <c r="AN144" i="1" s="1"/>
  <c r="AO144" i="1" s="1"/>
  <c r="AP144" i="1" s="1"/>
  <c r="AQ144" i="1" s="1"/>
  <c r="AH188" i="1"/>
  <c r="AK1925" i="1"/>
  <c r="AL1925" i="1" s="1"/>
  <c r="AM1925" i="1" s="1"/>
  <c r="AN1925" i="1" s="1"/>
  <c r="AO1925" i="1" s="1"/>
  <c r="AP1925" i="1" s="1"/>
  <c r="AQ1925" i="1" s="1"/>
  <c r="AK1865" i="1"/>
  <c r="AL1865" i="1" s="1"/>
  <c r="AM1865" i="1" s="1"/>
  <c r="AN1865" i="1" s="1"/>
  <c r="AO1865" i="1" s="1"/>
  <c r="AP1865" i="1" s="1"/>
  <c r="AQ1865" i="1" s="1"/>
  <c r="AL1955" i="1"/>
  <c r="AM1955" i="1" s="1"/>
  <c r="AN1955" i="1" s="1"/>
  <c r="AO1955" i="1" s="1"/>
  <c r="AP1955" i="1" s="1"/>
  <c r="AQ1955" i="1" s="1"/>
  <c r="AK1870" i="1"/>
  <c r="AL1870" i="1" s="1"/>
  <c r="AM1870" i="1" s="1"/>
  <c r="AN1870" i="1" s="1"/>
  <c r="AO1870" i="1" s="1"/>
  <c r="AP1870" i="1" s="1"/>
  <c r="AQ1870" i="1" s="1"/>
  <c r="AK1893" i="1"/>
  <c r="AL1893" i="1" s="1"/>
  <c r="AM1893" i="1" s="1"/>
  <c r="AN1893" i="1" s="1"/>
  <c r="AO1893" i="1" s="1"/>
  <c r="AP1893" i="1" s="1"/>
  <c r="AQ1893" i="1" s="1"/>
  <c r="AK1991" i="1"/>
  <c r="AL1991" i="1" s="1"/>
  <c r="AM1991" i="1" s="1"/>
  <c r="AN1991" i="1" s="1"/>
  <c r="AO1991" i="1" s="1"/>
  <c r="AP1991" i="1" s="1"/>
  <c r="AQ1991" i="1" s="1"/>
  <c r="AB115" i="1"/>
  <c r="AC115" i="1" s="1"/>
  <c r="AD115" i="1" s="1"/>
  <c r="AE115" i="1" s="1"/>
  <c r="AF115" i="1" s="1"/>
  <c r="AG115" i="1" s="1"/>
  <c r="AH115" i="1" s="1"/>
  <c r="AI115" i="1" s="1"/>
  <c r="AJ115" i="1" s="1"/>
  <c r="AK1918" i="1"/>
  <c r="AL1918" i="1" s="1"/>
  <c r="AM1918" i="1" s="1"/>
  <c r="AN1918" i="1" s="1"/>
  <c r="AO1918" i="1" s="1"/>
  <c r="AP1918" i="1" s="1"/>
  <c r="AQ1918" i="1" s="1"/>
  <c r="AK1891" i="1"/>
  <c r="AL1891" i="1" s="1"/>
  <c r="AM1891" i="1" s="1"/>
  <c r="AN1891" i="1" s="1"/>
  <c r="AO1891" i="1" s="1"/>
  <c r="AP1891" i="1" s="1"/>
  <c r="AQ1891" i="1" s="1"/>
  <c r="AK1869" i="1"/>
  <c r="AL1869" i="1" s="1"/>
  <c r="AM1869" i="1" s="1"/>
  <c r="AN1869" i="1" s="1"/>
  <c r="AO1869" i="1" s="1"/>
  <c r="AP1869" i="1" s="1"/>
  <c r="AQ1869" i="1" s="1"/>
  <c r="AL1943" i="1"/>
  <c r="AM1943" i="1" s="1"/>
  <c r="AN1943" i="1" s="1"/>
  <c r="AO1943" i="1" s="1"/>
  <c r="AP1943" i="1" s="1"/>
  <c r="AQ1943" i="1" s="1"/>
  <c r="AE95" i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H35" i="1"/>
  <c r="AI35" i="1" s="1"/>
  <c r="AJ35" i="1" s="1"/>
  <c r="AK35" i="1" s="1"/>
  <c r="AL35" i="1" s="1"/>
  <c r="AM35" i="1" s="1"/>
  <c r="AN35" i="1" s="1"/>
  <c r="AO35" i="1" s="1"/>
  <c r="AR35" i="1" s="1"/>
  <c r="AK1990" i="1"/>
  <c r="AL1990" i="1" s="1"/>
  <c r="AM1990" i="1" s="1"/>
  <c r="AN1990" i="1" s="1"/>
  <c r="AO1990" i="1" s="1"/>
  <c r="AP1990" i="1" s="1"/>
  <c r="AQ1990" i="1" s="1"/>
  <c r="AH326" i="1"/>
  <c r="AI326" i="1" s="1"/>
  <c r="AJ326" i="1" s="1"/>
  <c r="AK326" i="1" s="1"/>
  <c r="AL326" i="1" s="1"/>
  <c r="AM326" i="1" s="1"/>
  <c r="AN326" i="1" s="1"/>
  <c r="AH335" i="1"/>
  <c r="AI335" i="1" s="1"/>
  <c r="AJ335" i="1" s="1"/>
  <c r="AK335" i="1" s="1"/>
  <c r="AL335" i="1" s="1"/>
  <c r="AM335" i="1" s="1"/>
  <c r="AN335" i="1" s="1"/>
  <c r="AK1892" i="1"/>
  <c r="AL1892" i="1" s="1"/>
  <c r="AM1892" i="1" s="1"/>
  <c r="AN1892" i="1" s="1"/>
  <c r="AO1892" i="1" s="1"/>
  <c r="AP1892" i="1" s="1"/>
  <c r="AQ1892" i="1" s="1"/>
  <c r="AL1948" i="1"/>
  <c r="AM1948" i="1" s="1"/>
  <c r="AN1948" i="1" s="1"/>
  <c r="AO1948" i="1" s="1"/>
  <c r="AP1948" i="1" s="1"/>
  <c r="AQ1948" i="1" s="1"/>
  <c r="AE194" i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K1867" i="1"/>
  <c r="AL1867" i="1" s="1"/>
  <c r="AM1867" i="1" s="1"/>
  <c r="AN1867" i="1" s="1"/>
  <c r="AO1867" i="1" s="1"/>
  <c r="AP1867" i="1" s="1"/>
  <c r="AQ1867" i="1" s="1"/>
  <c r="AH308" i="1"/>
  <c r="AI308" i="1" s="1"/>
  <c r="AJ308" i="1" s="1"/>
  <c r="AK308" i="1" s="1"/>
  <c r="AL308" i="1" s="1"/>
  <c r="AM308" i="1" s="1"/>
  <c r="AN308" i="1" s="1"/>
  <c r="AR308" i="1" s="1"/>
  <c r="AL2000" i="1"/>
  <c r="AM2000" i="1" s="1"/>
  <c r="AN2000" i="1" s="1"/>
  <c r="AO2000" i="1" s="1"/>
  <c r="AP2000" i="1" s="1"/>
  <c r="AQ2000" i="1" s="1"/>
  <c r="AL1876" i="1"/>
  <c r="AM1876" i="1" s="1"/>
  <c r="AN1876" i="1" s="1"/>
  <c r="AO1876" i="1" s="1"/>
  <c r="AP1876" i="1" s="1"/>
  <c r="AQ1876" i="1" s="1"/>
  <c r="AK1914" i="1"/>
  <c r="AL1914" i="1" s="1"/>
  <c r="AM1914" i="1" s="1"/>
  <c r="AN1914" i="1" s="1"/>
  <c r="AO1914" i="1" s="1"/>
  <c r="AP1914" i="1" s="1"/>
  <c r="AQ1914" i="1" s="1"/>
  <c r="AK1896" i="1"/>
  <c r="AL1896" i="1" s="1"/>
  <c r="AM1896" i="1" s="1"/>
  <c r="AN1896" i="1" s="1"/>
  <c r="AO1896" i="1" s="1"/>
  <c r="AP1896" i="1" s="1"/>
  <c r="AQ1896" i="1" s="1"/>
  <c r="AH72" i="1"/>
  <c r="AI72" i="1" s="1"/>
  <c r="AJ72" i="1" s="1"/>
  <c r="AK72" i="1" s="1"/>
  <c r="AL72" i="1" s="1"/>
  <c r="AM72" i="1" s="1"/>
  <c r="AN72" i="1" s="1"/>
  <c r="AO72" i="1" s="1"/>
  <c r="AH161" i="1"/>
  <c r="AK1998" i="1"/>
  <c r="AL1998" i="1" s="1"/>
  <c r="AM1998" i="1" s="1"/>
  <c r="AN1998" i="1" s="1"/>
  <c r="AO1998" i="1" s="1"/>
  <c r="AP1998" i="1" s="1"/>
  <c r="AQ1998" i="1" s="1"/>
  <c r="AB347" i="1"/>
  <c r="AC347" i="1" s="1"/>
  <c r="AD347" i="1" s="1"/>
  <c r="AE348" i="1"/>
  <c r="AF348" i="1" s="1"/>
  <c r="AG348" i="1" s="1"/>
  <c r="W349" i="1"/>
  <c r="X349" i="1" s="1"/>
  <c r="Y349" i="1" s="1"/>
  <c r="Z349" i="1" s="1"/>
  <c r="AA349" i="1" s="1"/>
  <c r="AE42" i="1"/>
  <c r="AF42" i="1" s="1"/>
  <c r="AG42" i="1" s="1"/>
  <c r="AB18" i="1"/>
  <c r="AC18" i="1" s="1"/>
  <c r="AD18" i="1" s="1"/>
  <c r="AK38" i="1"/>
  <c r="AB1505" i="1"/>
  <c r="AC1505" i="1" s="1"/>
  <c r="AD1505" i="1" s="1"/>
  <c r="AE927" i="1"/>
  <c r="AF927" i="1" s="1"/>
  <c r="AG927" i="1" s="1"/>
  <c r="AE1588" i="1"/>
  <c r="AF1588" i="1" s="1"/>
  <c r="AG1588" i="1" s="1"/>
  <c r="AB1299" i="1"/>
  <c r="AC1299" i="1" s="1"/>
  <c r="AD1299" i="1" s="1"/>
  <c r="AE1706" i="1"/>
  <c r="AF1706" i="1" s="1"/>
  <c r="AG1706" i="1" s="1"/>
  <c r="AE1627" i="1"/>
  <c r="AF1627" i="1" s="1"/>
  <c r="AG1627" i="1" s="1"/>
  <c r="AH1785" i="1"/>
  <c r="AI1785" i="1" s="1"/>
  <c r="AJ1785" i="1" s="1"/>
  <c r="AB1673" i="1"/>
  <c r="AC1673" i="1" s="1"/>
  <c r="AD1673" i="1" s="1"/>
  <c r="AB113" i="1"/>
  <c r="AC113" i="1" s="1"/>
  <c r="AD113" i="1" s="1"/>
  <c r="AE1662" i="1"/>
  <c r="AF1662" i="1" s="1"/>
  <c r="AG1662" i="1" s="1"/>
  <c r="AB140" i="1"/>
  <c r="AC140" i="1" s="1"/>
  <c r="AD140" i="1" s="1"/>
  <c r="AE1602" i="1"/>
  <c r="AF1602" i="1" s="1"/>
  <c r="AG1602" i="1" s="1"/>
  <c r="AB380" i="1"/>
  <c r="AC380" i="1" s="1"/>
  <c r="AD380" i="1" s="1"/>
  <c r="AK698" i="1"/>
  <c r="AX191" i="1"/>
  <c r="AB709" i="1"/>
  <c r="AC709" i="1" s="1"/>
  <c r="AD709" i="1" s="1"/>
  <c r="AB153" i="1"/>
  <c r="AC153" i="1" s="1"/>
  <c r="AD153" i="1" s="1"/>
  <c r="AB785" i="1"/>
  <c r="AC785" i="1" s="1"/>
  <c r="AD785" i="1" s="1"/>
  <c r="AH1777" i="1"/>
  <c r="AI1777" i="1" s="1"/>
  <c r="AJ1777" i="1" s="1"/>
  <c r="AB1655" i="1"/>
  <c r="AC1655" i="1" s="1"/>
  <c r="AD1655" i="1" s="1"/>
  <c r="AK1803" i="1"/>
  <c r="AB714" i="1"/>
  <c r="AC714" i="1" s="1"/>
  <c r="AD714" i="1" s="1"/>
  <c r="AB608" i="1"/>
  <c r="AC608" i="1" s="1"/>
  <c r="AD608" i="1" s="1"/>
  <c r="AB531" i="1"/>
  <c r="AC531" i="1" s="1"/>
  <c r="AD531" i="1" s="1"/>
  <c r="AH1808" i="1"/>
  <c r="AI1808" i="1" s="1"/>
  <c r="AJ1808" i="1" s="1"/>
  <c r="AB915" i="1"/>
  <c r="AC915" i="1" s="1"/>
  <c r="AD915" i="1" s="1"/>
  <c r="AE1474" i="1"/>
  <c r="AF1474" i="1" s="1"/>
  <c r="AG1474" i="1" s="1"/>
  <c r="AB1625" i="1"/>
  <c r="AC1625" i="1" s="1"/>
  <c r="AD1625" i="1" s="1"/>
  <c r="AE1388" i="1"/>
  <c r="AF1388" i="1" s="1"/>
  <c r="AG1388" i="1" s="1"/>
  <c r="AE1534" i="1"/>
  <c r="AF1534" i="1" s="1"/>
  <c r="AG1534" i="1" s="1"/>
  <c r="AE491" i="1"/>
  <c r="AF491" i="1" s="1"/>
  <c r="AG491" i="1" s="1"/>
  <c r="AE696" i="1"/>
  <c r="AF696" i="1" s="1"/>
  <c r="AG696" i="1" s="1"/>
  <c r="AB284" i="1"/>
  <c r="AC284" i="1" s="1"/>
  <c r="AD284" i="1" s="1"/>
  <c r="AE1597" i="1"/>
  <c r="AF1597" i="1" s="1"/>
  <c r="AG1597" i="1" s="1"/>
  <c r="AH988" i="1"/>
  <c r="AE797" i="1"/>
  <c r="AF797" i="1" s="1"/>
  <c r="AG797" i="1" s="1"/>
  <c r="AK1832" i="1"/>
  <c r="AE1614" i="1"/>
  <c r="AF1614" i="1" s="1"/>
  <c r="AG1614" i="1" s="1"/>
  <c r="AB933" i="1"/>
  <c r="AC933" i="1" s="1"/>
  <c r="AD933" i="1" s="1"/>
  <c r="BE231" i="1"/>
  <c r="BF231" i="1" s="1"/>
  <c r="M231" i="1" s="1"/>
  <c r="BG231" i="1" s="1"/>
  <c r="N231" i="1" s="1"/>
  <c r="AE40" i="1"/>
  <c r="AF40" i="1" s="1"/>
  <c r="AG40" i="1" s="1"/>
  <c r="AK1763" i="1"/>
  <c r="AE1368" i="1"/>
  <c r="AF1368" i="1" s="1"/>
  <c r="AG1368" i="1" s="1"/>
  <c r="AB1575" i="1"/>
  <c r="AC1575" i="1" s="1"/>
  <c r="AD1575" i="1" s="1"/>
  <c r="AB159" i="1"/>
  <c r="AC159" i="1" s="1"/>
  <c r="AD159" i="1" s="1"/>
  <c r="AE34" i="1"/>
  <c r="AF34" i="1" s="1"/>
  <c r="AG34" i="1" s="1"/>
  <c r="AB1460" i="1"/>
  <c r="AC1460" i="1" s="1"/>
  <c r="AD1460" i="1" s="1"/>
  <c r="AE1211" i="1"/>
  <c r="AF1211" i="1" s="1"/>
  <c r="AG1211" i="1" s="1"/>
  <c r="AK275" i="1"/>
  <c r="AB1493" i="1"/>
  <c r="AC1493" i="1" s="1"/>
  <c r="AD1493" i="1" s="1"/>
  <c r="AB765" i="1"/>
  <c r="AC765" i="1" s="1"/>
  <c r="AD765" i="1" s="1"/>
  <c r="AB1095" i="1"/>
  <c r="AC1095" i="1" s="1"/>
  <c r="AD1095" i="1" s="1"/>
  <c r="AB313" i="1"/>
  <c r="AC313" i="1" s="1"/>
  <c r="AD313" i="1" s="1"/>
  <c r="AB985" i="1"/>
  <c r="AC985" i="1" s="1"/>
  <c r="AD985" i="1" s="1"/>
  <c r="AH1116" i="1"/>
  <c r="AE913" i="1"/>
  <c r="AF913" i="1" s="1"/>
  <c r="AG913" i="1" s="1"/>
  <c r="AE101" i="1"/>
  <c r="AF101" i="1" s="1"/>
  <c r="AG101" i="1" s="1"/>
  <c r="AE1391" i="1"/>
  <c r="AF1391" i="1" s="1"/>
  <c r="AG1391" i="1" s="1"/>
  <c r="AE692" i="1"/>
  <c r="AF692" i="1" s="1"/>
  <c r="AG692" i="1" s="1"/>
  <c r="AE804" i="1"/>
  <c r="AF804" i="1" s="1"/>
  <c r="AG804" i="1" s="1"/>
  <c r="AE674" i="1"/>
  <c r="AF674" i="1" s="1"/>
  <c r="AG674" i="1" s="1"/>
  <c r="AE1249" i="1"/>
  <c r="AF1249" i="1" s="1"/>
  <c r="AG1249" i="1" s="1"/>
  <c r="AB621" i="1"/>
  <c r="AC621" i="1" s="1"/>
  <c r="AD621" i="1" s="1"/>
  <c r="AE454" i="1"/>
  <c r="AF454" i="1" s="1"/>
  <c r="AG454" i="1" s="1"/>
  <c r="AB109" i="1"/>
  <c r="AC109" i="1" s="1"/>
  <c r="AD109" i="1" s="1"/>
  <c r="AB686" i="1"/>
  <c r="AC686" i="1" s="1"/>
  <c r="AD686" i="1" s="1"/>
  <c r="AE1466" i="1"/>
  <c r="AF1466" i="1" s="1"/>
  <c r="AG1466" i="1" s="1"/>
  <c r="AH1741" i="1"/>
  <c r="AI1741" i="1" s="1"/>
  <c r="AJ1741" i="1" s="1"/>
  <c r="AB1569" i="1"/>
  <c r="AC1569" i="1" s="1"/>
  <c r="AD1569" i="1" s="1"/>
  <c r="AB1071" i="1"/>
  <c r="AC1071" i="1" s="1"/>
  <c r="AD1071" i="1" s="1"/>
  <c r="AB244" i="1"/>
  <c r="AC244" i="1" s="1"/>
  <c r="AD244" i="1" s="1"/>
  <c r="AB951" i="1"/>
  <c r="AC951" i="1" s="1"/>
  <c r="AD951" i="1" s="1"/>
  <c r="AE1557" i="1"/>
  <c r="AF1557" i="1" s="1"/>
  <c r="AG1557" i="1" s="1"/>
  <c r="AE875" i="1"/>
  <c r="AF875" i="1" s="1"/>
  <c r="AG875" i="1" s="1"/>
  <c r="AE1033" i="1"/>
  <c r="AF1033" i="1" s="1"/>
  <c r="AG1033" i="1" s="1"/>
  <c r="AE661" i="1"/>
  <c r="AF661" i="1" s="1"/>
  <c r="AG661" i="1" s="1"/>
  <c r="AE1181" i="1"/>
  <c r="AF1181" i="1" s="1"/>
  <c r="AG1181" i="1" s="1"/>
  <c r="AE1008" i="1"/>
  <c r="AF1008" i="1" s="1"/>
  <c r="AG1008" i="1" s="1"/>
  <c r="AE644" i="1"/>
  <c r="AF644" i="1" s="1"/>
  <c r="AG644" i="1" s="1"/>
  <c r="AB245" i="1"/>
  <c r="AC245" i="1" s="1"/>
  <c r="AD245" i="1" s="1"/>
  <c r="AB119" i="1"/>
  <c r="AC119" i="1" s="1"/>
  <c r="AD119" i="1" s="1"/>
  <c r="AE794" i="1"/>
  <c r="AF794" i="1" s="1"/>
  <c r="AG794" i="1" s="1"/>
  <c r="AB1122" i="1"/>
  <c r="AC1122" i="1" s="1"/>
  <c r="AD1122" i="1" s="1"/>
  <c r="AB953" i="1"/>
  <c r="AC953" i="1" s="1"/>
  <c r="AD953" i="1" s="1"/>
  <c r="AB164" i="1"/>
  <c r="AC164" i="1" s="1"/>
  <c r="AD164" i="1" s="1"/>
  <c r="AH1844" i="1"/>
  <c r="AI1844" i="1" s="1"/>
  <c r="AJ1844" i="1" s="1"/>
  <c r="AE1237" i="1"/>
  <c r="AF1237" i="1" s="1"/>
  <c r="AG1237" i="1" s="1"/>
  <c r="AE1387" i="1"/>
  <c r="AF1387" i="1" s="1"/>
  <c r="AG1387" i="1" s="1"/>
  <c r="AB1207" i="1"/>
  <c r="AC1207" i="1" s="1"/>
  <c r="AD1207" i="1" s="1"/>
  <c r="AE1187" i="1"/>
  <c r="AF1187" i="1" s="1"/>
  <c r="AG1187" i="1" s="1"/>
  <c r="AE886" i="1"/>
  <c r="AF886" i="1" s="1"/>
  <c r="AG886" i="1" s="1"/>
  <c r="AB1607" i="1"/>
  <c r="AC1607" i="1" s="1"/>
  <c r="AD1607" i="1" s="1"/>
  <c r="AB726" i="1"/>
  <c r="AC726" i="1" s="1"/>
  <c r="AD726" i="1" s="1"/>
  <c r="AB1102" i="1"/>
  <c r="AC1102" i="1" s="1"/>
  <c r="AD1102" i="1" s="1"/>
  <c r="AE248" i="1"/>
  <c r="AF248" i="1" s="1"/>
  <c r="AG248" i="1" s="1"/>
  <c r="AE959" i="1"/>
  <c r="AF959" i="1" s="1"/>
  <c r="AG959" i="1" s="1"/>
  <c r="AH606" i="1"/>
  <c r="AB494" i="1"/>
  <c r="AC494" i="1" s="1"/>
  <c r="AD494" i="1" s="1"/>
  <c r="AK331" i="1"/>
  <c r="AH655" i="1"/>
  <c r="AB1361" i="1"/>
  <c r="AC1361" i="1" s="1"/>
  <c r="AD1361" i="1" s="1"/>
  <c r="BE1487" i="1"/>
  <c r="BF1487" i="1" s="1"/>
  <c r="M1487" i="1" s="1"/>
  <c r="BG1487" i="1" s="1"/>
  <c r="N1487" i="1" s="1"/>
  <c r="AB1353" i="1"/>
  <c r="AC1353" i="1" s="1"/>
  <c r="AD1353" i="1" s="1"/>
  <c r="AB774" i="1"/>
  <c r="AC774" i="1" s="1"/>
  <c r="AD774" i="1" s="1"/>
  <c r="AB1221" i="1"/>
  <c r="AC1221" i="1" s="1"/>
  <c r="AD1221" i="1" s="1"/>
  <c r="AK299" i="1"/>
  <c r="AE609" i="1"/>
  <c r="AF609" i="1" s="1"/>
  <c r="AG609" i="1" s="1"/>
  <c r="AE1570" i="1"/>
  <c r="AF1570" i="1" s="1"/>
  <c r="AG1570" i="1" s="1"/>
  <c r="AE638" i="1"/>
  <c r="AF638" i="1" s="1"/>
  <c r="AG638" i="1" s="1"/>
  <c r="AK1719" i="1"/>
  <c r="AE1700" i="1"/>
  <c r="AF1700" i="1" s="1"/>
  <c r="AG1700" i="1" s="1"/>
  <c r="AE1660" i="1"/>
  <c r="AF1660" i="1" s="1"/>
  <c r="AG1660" i="1" s="1"/>
  <c r="AB207" i="1"/>
  <c r="AC207" i="1" s="1"/>
  <c r="AD207" i="1" s="1"/>
  <c r="AE506" i="1"/>
  <c r="AF506" i="1" s="1"/>
  <c r="AG506" i="1" s="1"/>
  <c r="AH519" i="1"/>
  <c r="AE708" i="1"/>
  <c r="AF708" i="1" s="1"/>
  <c r="AG708" i="1" s="1"/>
  <c r="AE958" i="1"/>
  <c r="AF958" i="1" s="1"/>
  <c r="AG958" i="1" s="1"/>
  <c r="AE1171" i="1"/>
  <c r="AF1171" i="1" s="1"/>
  <c r="AG1171" i="1" s="1"/>
  <c r="AE1055" i="1"/>
  <c r="AF1055" i="1" s="1"/>
  <c r="AG1055" i="1" s="1"/>
  <c r="AB1685" i="1"/>
  <c r="AC1685" i="1" s="1"/>
  <c r="AD1685" i="1" s="1"/>
  <c r="AE963" i="1"/>
  <c r="AF963" i="1" s="1"/>
  <c r="AG963" i="1" s="1"/>
  <c r="AK175" i="1"/>
  <c r="AB1639" i="1"/>
  <c r="AC1639" i="1" s="1"/>
  <c r="AD1639" i="1" s="1"/>
  <c r="AB734" i="1"/>
  <c r="AC734" i="1" s="1"/>
  <c r="AD734" i="1" s="1"/>
  <c r="AK10" i="1"/>
  <c r="AB855" i="1"/>
  <c r="AC855" i="1" s="1"/>
  <c r="AD855" i="1" s="1"/>
  <c r="AB853" i="1"/>
  <c r="AC853" i="1" s="1"/>
  <c r="AD853" i="1" s="1"/>
  <c r="AE1420" i="1"/>
  <c r="AF1420" i="1" s="1"/>
  <c r="AG1420" i="1" s="1"/>
  <c r="AB87" i="1"/>
  <c r="AC87" i="1" s="1"/>
  <c r="AD87" i="1" s="1"/>
  <c r="AB1636" i="1"/>
  <c r="AC1636" i="1" s="1"/>
  <c r="AD1636" i="1" s="1"/>
  <c r="AE1065" i="1"/>
  <c r="AF1065" i="1" s="1"/>
  <c r="AG1065" i="1" s="1"/>
  <c r="AH385" i="1"/>
  <c r="AE605" i="1"/>
  <c r="AF605" i="1" s="1"/>
  <c r="AG605" i="1" s="1"/>
  <c r="AB1334" i="1"/>
  <c r="AC1334" i="1" s="1"/>
  <c r="AD1334" i="1" s="1"/>
  <c r="AH46" i="1"/>
  <c r="AK269" i="1"/>
  <c r="AB31" i="1"/>
  <c r="AC31" i="1" s="1"/>
  <c r="AD31" i="1" s="1"/>
  <c r="AE1644" i="1"/>
  <c r="AF1644" i="1" s="1"/>
  <c r="AG1644" i="1" s="1"/>
  <c r="AB1381" i="1"/>
  <c r="AC1381" i="1" s="1"/>
  <c r="AD1381" i="1" s="1"/>
  <c r="AB186" i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H643" i="1"/>
  <c r="AB6" i="1"/>
  <c r="AC6" i="1" s="1"/>
  <c r="AD6" i="1" s="1"/>
  <c r="AB691" i="1"/>
  <c r="AC691" i="1" s="1"/>
  <c r="AD691" i="1" s="1"/>
  <c r="AE1230" i="1"/>
  <c r="AF1230" i="1" s="1"/>
  <c r="AG1230" i="1" s="1"/>
  <c r="AE1289" i="1"/>
  <c r="AF1289" i="1" s="1"/>
  <c r="AG1289" i="1" s="1"/>
  <c r="AB535" i="1"/>
  <c r="AC535" i="1" s="1"/>
  <c r="AD535" i="1" s="1"/>
  <c r="AH1814" i="1"/>
  <c r="AI1814" i="1" s="1"/>
  <c r="AJ1814" i="1" s="1"/>
  <c r="AE582" i="1"/>
  <c r="AF582" i="1" s="1"/>
  <c r="AG582" i="1" s="1"/>
  <c r="AB1269" i="1"/>
  <c r="AC1269" i="1" s="1"/>
  <c r="AD1269" i="1" s="1"/>
  <c r="AB699" i="1"/>
  <c r="AC699" i="1" s="1"/>
  <c r="AD699" i="1" s="1"/>
  <c r="AE1457" i="1"/>
  <c r="AF1457" i="1" s="1"/>
  <c r="AG1457" i="1" s="1"/>
  <c r="AB810" i="1"/>
  <c r="AC810" i="1" s="1"/>
  <c r="AD810" i="1" s="1"/>
  <c r="AE900" i="1"/>
  <c r="AF900" i="1" s="1"/>
  <c r="AG900" i="1" s="1"/>
  <c r="AE1291" i="1"/>
  <c r="AF1291" i="1" s="1"/>
  <c r="AG1291" i="1" s="1"/>
  <c r="AB329" i="1"/>
  <c r="AC329" i="1" s="1"/>
  <c r="AD329" i="1" s="1"/>
  <c r="AK1708" i="1"/>
  <c r="AE108" i="1"/>
  <c r="AF108" i="1" s="1"/>
  <c r="AG108" i="1" s="1"/>
  <c r="AE801" i="1"/>
  <c r="AF801" i="1" s="1"/>
  <c r="AG801" i="1" s="1"/>
  <c r="AE203" i="1"/>
  <c r="AF203" i="1" s="1"/>
  <c r="AG203" i="1" s="1"/>
  <c r="AB769" i="1"/>
  <c r="AC769" i="1" s="1"/>
  <c r="AD769" i="1" s="1"/>
  <c r="AB85" i="1"/>
  <c r="AC85" i="1" s="1"/>
  <c r="AD85" i="1" s="1"/>
  <c r="AE1084" i="1"/>
  <c r="AF1084" i="1" s="1"/>
  <c r="AG1084" i="1" s="1"/>
  <c r="AB435" i="1"/>
  <c r="AC435" i="1" s="1"/>
  <c r="AD435" i="1" s="1"/>
  <c r="AE1526" i="1"/>
  <c r="AF1526" i="1" s="1"/>
  <c r="AG1526" i="1" s="1"/>
  <c r="AB1167" i="1"/>
  <c r="AC1167" i="1" s="1"/>
  <c r="AD1167" i="1" s="1"/>
  <c r="AB1701" i="1"/>
  <c r="AC1701" i="1" s="1"/>
  <c r="AD1701" i="1" s="1"/>
  <c r="AB1600" i="1"/>
  <c r="AC1600" i="1" s="1"/>
  <c r="AD1600" i="1" s="1"/>
  <c r="AE1025" i="1"/>
  <c r="AF1025" i="1" s="1"/>
  <c r="AG1025" i="1" s="1"/>
  <c r="AH432" i="1"/>
  <c r="AB1111" i="1"/>
  <c r="AC1111" i="1" s="1"/>
  <c r="AD1111" i="1" s="1"/>
  <c r="AE434" i="1"/>
  <c r="AF434" i="1" s="1"/>
  <c r="AG434" i="1" s="1"/>
  <c r="AE1241" i="1"/>
  <c r="AF1241" i="1" s="1"/>
  <c r="AG1241" i="1" s="1"/>
  <c r="AE227" i="1"/>
  <c r="AF227" i="1" s="1"/>
  <c r="AG227" i="1" s="1"/>
  <c r="AH227" i="1" s="1"/>
  <c r="AB1444" i="1"/>
  <c r="AC1444" i="1" s="1"/>
  <c r="AD1444" i="1" s="1"/>
  <c r="AB1014" i="1"/>
  <c r="AC1014" i="1" s="1"/>
  <c r="AD1014" i="1" s="1"/>
  <c r="AB71" i="1"/>
  <c r="AC71" i="1" s="1"/>
  <c r="AD71" i="1" s="1"/>
  <c r="AB1398" i="1"/>
  <c r="AC1398" i="1" s="1"/>
  <c r="AD1398" i="1" s="1"/>
  <c r="AB1092" i="1"/>
  <c r="AC1092" i="1" s="1"/>
  <c r="AD1092" i="1" s="1"/>
  <c r="AE1445" i="1"/>
  <c r="AF1445" i="1" s="1"/>
  <c r="AG1445" i="1" s="1"/>
  <c r="AE1464" i="1"/>
  <c r="AF1464" i="1" s="1"/>
  <c r="AG1464" i="1" s="1"/>
  <c r="AB1056" i="1"/>
  <c r="AC1056" i="1" s="1"/>
  <c r="AD1056" i="1" s="1"/>
  <c r="AB1356" i="1"/>
  <c r="AC1356" i="1" s="1"/>
  <c r="AD1356" i="1" s="1"/>
  <c r="AH1233" i="1"/>
  <c r="AH1288" i="1"/>
  <c r="AH9" i="1"/>
  <c r="AE533" i="1"/>
  <c r="AF533" i="1" s="1"/>
  <c r="AG533" i="1" s="1"/>
  <c r="AE1549" i="1"/>
  <c r="AF1549" i="1" s="1"/>
  <c r="AG1549" i="1" s="1"/>
  <c r="AB626" i="1"/>
  <c r="AC626" i="1" s="1"/>
  <c r="AD626" i="1" s="1"/>
  <c r="AB1462" i="1"/>
  <c r="AC1462" i="1" s="1"/>
  <c r="AD1462" i="1" s="1"/>
  <c r="AH1825" i="1"/>
  <c r="AI1825" i="1" s="1"/>
  <c r="AJ1825" i="1" s="1"/>
  <c r="AE990" i="1"/>
  <c r="AF990" i="1" s="1"/>
  <c r="AG990" i="1" s="1"/>
  <c r="AE1348" i="1"/>
  <c r="AF1348" i="1" s="1"/>
  <c r="AG1348" i="1" s="1"/>
  <c r="AE1024" i="1"/>
  <c r="AF1024" i="1" s="1"/>
  <c r="AG1024" i="1" s="1"/>
  <c r="AB420" i="1"/>
  <c r="AC420" i="1" s="1"/>
  <c r="AD420" i="1" s="1"/>
  <c r="AH1063" i="1"/>
  <c r="AB103" i="1"/>
  <c r="AC103" i="1" s="1"/>
  <c r="AD103" i="1" s="1"/>
  <c r="AB272" i="1"/>
  <c r="AC272" i="1" s="1"/>
  <c r="AD272" i="1" s="1"/>
  <c r="AB1172" i="1"/>
  <c r="AC1172" i="1" s="1"/>
  <c r="AD1172" i="1" s="1"/>
  <c r="AB1658" i="1"/>
  <c r="AC1658" i="1" s="1"/>
  <c r="AD1658" i="1" s="1"/>
  <c r="AE1315" i="1"/>
  <c r="AF1315" i="1" s="1"/>
  <c r="AG1315" i="1" s="1"/>
  <c r="AE225" i="1"/>
  <c r="AF225" i="1" s="1"/>
  <c r="AG225" i="1" s="1"/>
  <c r="AB1473" i="1"/>
  <c r="AC1473" i="1" s="1"/>
  <c r="AD1473" i="1" s="1"/>
  <c r="AH1195" i="1"/>
  <c r="AE281" i="1"/>
  <c r="AF281" i="1" s="1"/>
  <c r="AG281" i="1" s="1"/>
  <c r="AB623" i="1"/>
  <c r="AC623" i="1" s="1"/>
  <c r="AD623" i="1" s="1"/>
  <c r="AE1608" i="1"/>
  <c r="AF1608" i="1" s="1"/>
  <c r="AG1608" i="1" s="1"/>
  <c r="AH303" i="1"/>
  <c r="AB598" i="1"/>
  <c r="AC598" i="1" s="1"/>
  <c r="AD598" i="1" s="1"/>
  <c r="AE1612" i="1"/>
  <c r="AF1612" i="1" s="1"/>
  <c r="AG1612" i="1" s="1"/>
  <c r="AB20" i="1"/>
  <c r="AC20" i="1" s="1"/>
  <c r="AD20" i="1" s="1"/>
  <c r="AH357" i="1"/>
  <c r="AB876" i="1"/>
  <c r="AC876" i="1" s="1"/>
  <c r="AD876" i="1" s="1"/>
  <c r="AB264" i="1"/>
  <c r="AC264" i="1" s="1"/>
  <c r="AD264" i="1" s="1"/>
  <c r="AB1605" i="1"/>
  <c r="AC1605" i="1" s="1"/>
  <c r="AD1605" i="1" s="1"/>
  <c r="AB1219" i="1"/>
  <c r="AC1219" i="1" s="1"/>
  <c r="AD1219" i="1" s="1"/>
  <c r="AE1483" i="1"/>
  <c r="AF1483" i="1" s="1"/>
  <c r="AG1483" i="1" s="1"/>
  <c r="AB795" i="1"/>
  <c r="AC795" i="1" s="1"/>
  <c r="AD795" i="1" s="1"/>
  <c r="AB130" i="1"/>
  <c r="AC130" i="1" s="1"/>
  <c r="AD130" i="1" s="1"/>
  <c r="AB1213" i="1"/>
  <c r="AC1213" i="1" s="1"/>
  <c r="AD1213" i="1" s="1"/>
  <c r="AE185" i="1"/>
  <c r="AF185" i="1" s="1"/>
  <c r="AG185" i="1" s="1"/>
  <c r="AE1577" i="1"/>
  <c r="AF1577" i="1" s="1"/>
  <c r="AG1577" i="1" s="1"/>
  <c r="AB1128" i="1"/>
  <c r="AC1128" i="1" s="1"/>
  <c r="AD1128" i="1" s="1"/>
  <c r="AB1425" i="1"/>
  <c r="AC1425" i="1" s="1"/>
  <c r="AD1425" i="1" s="1"/>
  <c r="AH176" i="1"/>
  <c r="AE1563" i="1"/>
  <c r="AF1563" i="1" s="1"/>
  <c r="AG1563" i="1" s="1"/>
  <c r="AE1456" i="1"/>
  <c r="AF1456" i="1" s="1"/>
  <c r="AG1456" i="1" s="1"/>
  <c r="AE1633" i="1"/>
  <c r="AF1633" i="1" s="1"/>
  <c r="AG1633" i="1" s="1"/>
  <c r="AB819" i="1"/>
  <c r="AC819" i="1" s="1"/>
  <c r="AD819" i="1" s="1"/>
  <c r="AE615" i="1"/>
  <c r="AF615" i="1" s="1"/>
  <c r="AG615" i="1" s="1"/>
  <c r="AH512" i="1"/>
  <c r="AB648" i="1"/>
  <c r="AC648" i="1" s="1"/>
  <c r="AD648" i="1" s="1"/>
  <c r="AK1742" i="1"/>
  <c r="AB106" i="1"/>
  <c r="AC106" i="1" s="1"/>
  <c r="AD106" i="1" s="1"/>
  <c r="AB287" i="1"/>
  <c r="AC287" i="1" s="1"/>
  <c r="AD287" i="1" s="1"/>
  <c r="AE62" i="1"/>
  <c r="AF62" i="1" s="1"/>
  <c r="AG62" i="1" s="1"/>
  <c r="AE1454" i="1"/>
  <c r="AF1454" i="1" s="1"/>
  <c r="AG1454" i="1" s="1"/>
  <c r="BE789" i="1"/>
  <c r="BF789" i="1" s="1"/>
  <c r="M789" i="1" s="1"/>
  <c r="BG789" i="1" s="1"/>
  <c r="N789" i="1" s="1"/>
  <c r="AH1562" i="1"/>
  <c r="AB1703" i="1"/>
  <c r="AC1703" i="1" s="1"/>
  <c r="AD1703" i="1" s="1"/>
  <c r="AE1409" i="1"/>
  <c r="AF1409" i="1" s="1"/>
  <c r="AG1409" i="1" s="1"/>
  <c r="AH453" i="1"/>
  <c r="AE1194" i="1"/>
  <c r="AF1194" i="1" s="1"/>
  <c r="AG1194" i="1" s="1"/>
  <c r="AE1624" i="1"/>
  <c r="AF1624" i="1" s="1"/>
  <c r="AG1624" i="1" s="1"/>
  <c r="AE1100" i="1"/>
  <c r="AF1100" i="1" s="1"/>
  <c r="AG1100" i="1" s="1"/>
  <c r="AB800" i="1"/>
  <c r="AC800" i="1" s="1"/>
  <c r="AD800" i="1" s="1"/>
  <c r="AH358" i="1"/>
  <c r="AE292" i="1"/>
  <c r="AF292" i="1" s="1"/>
  <c r="AG292" i="1" s="1"/>
  <c r="AK112" i="1"/>
  <c r="AE237" i="1"/>
  <c r="AF237" i="1" s="1"/>
  <c r="AG237" i="1" s="1"/>
  <c r="AH1727" i="1"/>
  <c r="AI1727" i="1" s="1"/>
  <c r="AJ1727" i="1" s="1"/>
  <c r="AB849" i="1"/>
  <c r="AC849" i="1" s="1"/>
  <c r="AD849" i="1" s="1"/>
  <c r="AH1852" i="1"/>
  <c r="AI1852" i="1" s="1"/>
  <c r="AJ1852" i="1" s="1"/>
  <c r="AB273" i="1"/>
  <c r="AC273" i="1" s="1"/>
  <c r="AD273" i="1" s="1"/>
  <c r="AB707" i="1"/>
  <c r="AC707" i="1" s="1"/>
  <c r="AD707" i="1" s="1"/>
  <c r="AH966" i="1"/>
  <c r="AE236" i="1"/>
  <c r="AF236" i="1" s="1"/>
  <c r="AG236" i="1" s="1"/>
  <c r="AO236" i="1" s="1"/>
  <c r="AP236" i="1" s="1"/>
  <c r="AQ236" i="1" s="1"/>
  <c r="AB1378" i="1"/>
  <c r="AC1378" i="1" s="1"/>
  <c r="AD1378" i="1" s="1"/>
  <c r="AH1712" i="1"/>
  <c r="AI1712" i="1" s="1"/>
  <c r="AJ1712" i="1" s="1"/>
  <c r="AH1217" i="1"/>
  <c r="AE1058" i="1"/>
  <c r="AF1058" i="1" s="1"/>
  <c r="AG1058" i="1" s="1"/>
  <c r="AB449" i="1"/>
  <c r="AC449" i="1" s="1"/>
  <c r="AD449" i="1" s="1"/>
  <c r="AB850" i="1"/>
  <c r="AC850" i="1" s="1"/>
  <c r="AD850" i="1" s="1"/>
  <c r="AB1408" i="1"/>
  <c r="AC1408" i="1" s="1"/>
  <c r="AD1408" i="1" s="1"/>
  <c r="AH53" i="1"/>
  <c r="AE1471" i="1"/>
  <c r="AF1471" i="1" s="1"/>
  <c r="AG1471" i="1" s="1"/>
  <c r="AH480" i="1"/>
  <c r="AB972" i="1"/>
  <c r="AC972" i="1" s="1"/>
  <c r="AD972" i="1" s="1"/>
  <c r="AB88" i="1"/>
  <c r="AC88" i="1" s="1"/>
  <c r="AD88" i="1" s="1"/>
  <c r="AB744" i="1"/>
  <c r="AC744" i="1" s="1"/>
  <c r="AD744" i="1" s="1"/>
  <c r="AE120" i="1"/>
  <c r="AF120" i="1" s="1"/>
  <c r="AG120" i="1" s="1"/>
  <c r="AH1042" i="1"/>
  <c r="AE1273" i="1"/>
  <c r="AF1273" i="1" s="1"/>
  <c r="AG1273" i="1" s="1"/>
  <c r="AE1481" i="1"/>
  <c r="AF1481" i="1" s="1"/>
  <c r="AG1481" i="1" s="1"/>
  <c r="AE583" i="1"/>
  <c r="AF583" i="1" s="1"/>
  <c r="AG583" i="1" s="1"/>
  <c r="AK1769" i="1"/>
  <c r="AB1060" i="1"/>
  <c r="AC1060" i="1" s="1"/>
  <c r="AD1060" i="1" s="1"/>
  <c r="BE1293" i="1"/>
  <c r="BF1293" i="1" s="1"/>
  <c r="M1293" i="1" s="1"/>
  <c r="BG1293" i="1" s="1"/>
  <c r="N1293" i="1" s="1"/>
  <c r="AK134" i="1"/>
  <c r="AE1245" i="1"/>
  <c r="AF1245" i="1" s="1"/>
  <c r="AG1245" i="1" s="1"/>
  <c r="AE91" i="1"/>
  <c r="AF91" i="1" s="1"/>
  <c r="AG91" i="1" s="1"/>
  <c r="AB867" i="1"/>
  <c r="AC867" i="1" s="1"/>
  <c r="AD867" i="1" s="1"/>
  <c r="AB1277" i="1"/>
  <c r="AC1277" i="1" s="1"/>
  <c r="AD1277" i="1" s="1"/>
  <c r="BE1395" i="1"/>
  <c r="BF1395" i="1" s="1"/>
  <c r="M1395" i="1" s="1"/>
  <c r="BG1395" i="1" s="1"/>
  <c r="N1395" i="1" s="1"/>
  <c r="AE1328" i="1"/>
  <c r="AF1328" i="1" s="1"/>
  <c r="AG1328" i="1" s="1"/>
  <c r="AH670" i="1"/>
  <c r="AH776" i="1"/>
  <c r="AE279" i="1"/>
  <c r="AF279" i="1" s="1"/>
  <c r="AG279" i="1" s="1"/>
  <c r="AE444" i="1"/>
  <c r="AF444" i="1" s="1"/>
  <c r="AG444" i="1" s="1"/>
  <c r="AB1316" i="1"/>
  <c r="AC1316" i="1" s="1"/>
  <c r="AD1316" i="1" s="1"/>
  <c r="AH1573" i="1"/>
  <c r="AE783" i="1"/>
  <c r="AF783" i="1" s="1"/>
  <c r="AG783" i="1" s="1"/>
  <c r="AH809" i="1"/>
  <c r="AK1446" i="1"/>
  <c r="AE339" i="1"/>
  <c r="AF339" i="1" s="1"/>
  <c r="AG339" i="1" s="1"/>
  <c r="AE1276" i="1"/>
  <c r="AF1276" i="1" s="1"/>
  <c r="AG1276" i="1" s="1"/>
  <c r="AB1352" i="1"/>
  <c r="AC1352" i="1" s="1"/>
  <c r="AD1352" i="1" s="1"/>
  <c r="AB737" i="1"/>
  <c r="AC737" i="1" s="1"/>
  <c r="AD737" i="1" s="1"/>
  <c r="AB1030" i="1"/>
  <c r="AC1030" i="1" s="1"/>
  <c r="AD1030" i="1" s="1"/>
  <c r="AB1088" i="1"/>
  <c r="AC1088" i="1" s="1"/>
  <c r="AD1088" i="1" s="1"/>
  <c r="AE1694" i="1"/>
  <c r="AF1694" i="1" s="1"/>
  <c r="AG1694" i="1" s="1"/>
  <c r="AK1798" i="1"/>
  <c r="AK763" i="1"/>
  <c r="AE1363" i="1"/>
  <c r="AF1363" i="1" s="1"/>
  <c r="AG1363" i="1" s="1"/>
  <c r="AB1125" i="1"/>
  <c r="AC1125" i="1" s="1"/>
  <c r="AD1125" i="1" s="1"/>
  <c r="AE527" i="1"/>
  <c r="AF527" i="1" s="1"/>
  <c r="AG527" i="1" s="1"/>
  <c r="AE1016" i="1"/>
  <c r="AF1016" i="1" s="1"/>
  <c r="AG1016" i="1" s="1"/>
  <c r="AE133" i="1"/>
  <c r="AF133" i="1" s="1"/>
  <c r="AG133" i="1" s="1"/>
  <c r="AH1759" i="1"/>
  <c r="AI1759" i="1" s="1"/>
  <c r="AJ1759" i="1" s="1"/>
  <c r="AB1080" i="1"/>
  <c r="AC1080" i="1" s="1"/>
  <c r="AD1080" i="1" s="1"/>
  <c r="AE1432" i="1"/>
  <c r="AF1432" i="1" s="1"/>
  <c r="AG1432" i="1" s="1"/>
  <c r="AE11" i="1"/>
  <c r="AF11" i="1" s="1"/>
  <c r="AG11" i="1" s="1"/>
  <c r="AE1672" i="1"/>
  <c r="AF1672" i="1" s="1"/>
  <c r="AG1672" i="1" s="1"/>
  <c r="AH1255" i="1"/>
  <c r="AB1077" i="1"/>
  <c r="AC1077" i="1" s="1"/>
  <c r="AD1077" i="1" s="1"/>
  <c r="AE1377" i="1"/>
  <c r="AF1377" i="1" s="1"/>
  <c r="AG1377" i="1" s="1"/>
  <c r="AB1135" i="1"/>
  <c r="AC1135" i="1" s="1"/>
  <c r="AD1135" i="1" s="1"/>
  <c r="AB1617" i="1"/>
  <c r="AC1617" i="1" s="1"/>
  <c r="AD1617" i="1" s="1"/>
  <c r="AB1698" i="1"/>
  <c r="AC1698" i="1" s="1"/>
  <c r="AD1698" i="1" s="1"/>
  <c r="BE1610" i="1"/>
  <c r="BF1610" i="1" s="1"/>
  <c r="M1610" i="1" s="1"/>
  <c r="BG1610" i="1" s="1"/>
  <c r="N1610" i="1" s="1"/>
  <c r="AE1351" i="1"/>
  <c r="AF1351" i="1" s="1"/>
  <c r="AG1351" i="1" s="1"/>
  <c r="AB174" i="1"/>
  <c r="AC174" i="1" s="1"/>
  <c r="AD174" i="1" s="1"/>
  <c r="AE63" i="1"/>
  <c r="AF63" i="1" s="1"/>
  <c r="AG63" i="1" s="1"/>
  <c r="AH1198" i="1"/>
  <c r="AE1020" i="1"/>
  <c r="AF1020" i="1" s="1"/>
  <c r="AG1020" i="1" s="1"/>
  <c r="AH1416" i="1"/>
  <c r="AE1518" i="1"/>
  <c r="AF1518" i="1" s="1"/>
  <c r="AG1518" i="1" s="1"/>
  <c r="AE425" i="1"/>
  <c r="AF425" i="1" s="1"/>
  <c r="AG425" i="1" s="1"/>
  <c r="AE1682" i="1"/>
  <c r="AF1682" i="1" s="1"/>
  <c r="AG1682" i="1" s="1"/>
  <c r="AE138" i="1"/>
  <c r="AF138" i="1" s="1"/>
  <c r="AG138" i="1" s="1"/>
  <c r="AE872" i="1"/>
  <c r="AF872" i="1" s="1"/>
  <c r="AG872" i="1" s="1"/>
  <c r="AE575" i="1"/>
  <c r="AF575" i="1" s="1"/>
  <c r="AG575" i="1" s="1"/>
  <c r="AE1424" i="1"/>
  <c r="AF1424" i="1" s="1"/>
  <c r="AG1424" i="1" s="1"/>
  <c r="AB552" i="1"/>
  <c r="AC552" i="1" s="1"/>
  <c r="AD552" i="1" s="1"/>
  <c r="AE710" i="1"/>
  <c r="AF710" i="1" s="1"/>
  <c r="AG710" i="1" s="1"/>
  <c r="AE1132" i="1"/>
  <c r="AF1132" i="1" s="1"/>
  <c r="AG1132" i="1" s="1"/>
  <c r="AE1453" i="1"/>
  <c r="AF1453" i="1" s="1"/>
  <c r="AG1453" i="1" s="1"/>
  <c r="AE440" i="1"/>
  <c r="AF440" i="1" s="1"/>
  <c r="AG440" i="1" s="1"/>
  <c r="AB26" i="1"/>
  <c r="AC26" i="1" s="1"/>
  <c r="AD26" i="1" s="1"/>
  <c r="AB307" i="1"/>
  <c r="AC307" i="1" s="1"/>
  <c r="AD307" i="1" s="1"/>
  <c r="AK1724" i="1"/>
  <c r="AE1017" i="1"/>
  <c r="AF1017" i="1" s="1"/>
  <c r="AG1017" i="1" s="1"/>
  <c r="AH1739" i="1"/>
  <c r="AI1739" i="1" s="1"/>
  <c r="AJ1739" i="1" s="1"/>
  <c r="AB1331" i="1"/>
  <c r="AC1331" i="1" s="1"/>
  <c r="AD1331" i="1" s="1"/>
  <c r="AH1711" i="1"/>
  <c r="AI1711" i="1" s="1"/>
  <c r="AJ1711" i="1" s="1"/>
  <c r="AB716" i="1"/>
  <c r="AC716" i="1" s="1"/>
  <c r="AD716" i="1" s="1"/>
  <c r="AE751" i="1"/>
  <c r="AF751" i="1" s="1"/>
  <c r="AG751" i="1" s="1"/>
  <c r="AE1043" i="1"/>
  <c r="AF1043" i="1" s="1"/>
  <c r="AG1043" i="1" s="1"/>
  <c r="AB1098" i="1"/>
  <c r="AC1098" i="1" s="1"/>
  <c r="AD1098" i="1" s="1"/>
  <c r="AE1529" i="1"/>
  <c r="AF1529" i="1" s="1"/>
  <c r="AG1529" i="1" s="1"/>
  <c r="AE578" i="1"/>
  <c r="AF578" i="1" s="1"/>
  <c r="AG578" i="1" s="1"/>
  <c r="AE690" i="1"/>
  <c r="AF690" i="1" s="1"/>
  <c r="AG690" i="1" s="1"/>
  <c r="AB1487" i="1"/>
  <c r="AC1487" i="1" s="1"/>
  <c r="AD1487" i="1" s="1"/>
  <c r="AE1313" i="1"/>
  <c r="AF1313" i="1" s="1"/>
  <c r="AG1313" i="1" s="1"/>
  <c r="AE1031" i="1"/>
  <c r="AF1031" i="1" s="1"/>
  <c r="AG1031" i="1" s="1"/>
  <c r="AH896" i="1"/>
  <c r="AE1390" i="1"/>
  <c r="AF1390" i="1" s="1"/>
  <c r="AG1390" i="1" s="1"/>
  <c r="AE733" i="1"/>
  <c r="AF733" i="1" s="1"/>
  <c r="AG733" i="1" s="1"/>
  <c r="AB1300" i="1"/>
  <c r="AC1300" i="1" s="1"/>
  <c r="AD1300" i="1" s="1"/>
  <c r="AH1756" i="1"/>
  <c r="AI1756" i="1" s="1"/>
  <c r="AJ1756" i="1" s="1"/>
  <c r="AE895" i="1"/>
  <c r="AF895" i="1" s="1"/>
  <c r="AG895" i="1" s="1"/>
  <c r="AE1118" i="1"/>
  <c r="AF1118" i="1" s="1"/>
  <c r="AG1118" i="1" s="1"/>
  <c r="AB713" i="1"/>
  <c r="AC713" i="1" s="1"/>
  <c r="AD713" i="1" s="1"/>
  <c r="AB992" i="1"/>
  <c r="AC992" i="1" s="1"/>
  <c r="AD992" i="1" s="1"/>
  <c r="AB1079" i="1"/>
  <c r="AC1079" i="1" s="1"/>
  <c r="AD1079" i="1" s="1"/>
  <c r="AB969" i="1"/>
  <c r="AC969" i="1" s="1"/>
  <c r="AD969" i="1" s="1"/>
  <c r="AB760" i="1"/>
  <c r="AC760" i="1" s="1"/>
  <c r="AD760" i="1" s="1"/>
  <c r="AB680" i="1"/>
  <c r="AC680" i="1" s="1"/>
  <c r="AD680" i="1" s="1"/>
  <c r="AB1609" i="1"/>
  <c r="AC1609" i="1" s="1"/>
  <c r="AD1609" i="1" s="1"/>
  <c r="AE1670" i="1"/>
  <c r="AF1670" i="1" s="1"/>
  <c r="AG1670" i="1" s="1"/>
  <c r="AH1019" i="1"/>
  <c r="AH546" i="1"/>
  <c r="AE1097" i="1"/>
  <c r="AF1097" i="1" s="1"/>
  <c r="AG1097" i="1" s="1"/>
  <c r="AE1604" i="1"/>
  <c r="AF1604" i="1" s="1"/>
  <c r="AG1604" i="1" s="1"/>
  <c r="AH720" i="1"/>
  <c r="AB445" i="1"/>
  <c r="AC445" i="1" s="1"/>
  <c r="AD445" i="1" s="1"/>
  <c r="AE821" i="1"/>
  <c r="AF821" i="1" s="1"/>
  <c r="AG821" i="1" s="1"/>
  <c r="BE295" i="1"/>
  <c r="BF295" i="1" s="1"/>
  <c r="M295" i="1" s="1"/>
  <c r="BG295" i="1" s="1"/>
  <c r="N295" i="1" s="1"/>
  <c r="AE1320" i="1"/>
  <c r="AF1320" i="1" s="1"/>
  <c r="AG1320" i="1" s="1"/>
  <c r="AH1346" i="1"/>
  <c r="AB658" i="1"/>
  <c r="AC658" i="1" s="1"/>
  <c r="AD658" i="1" s="1"/>
  <c r="AB1458" i="1"/>
  <c r="AC1458" i="1" s="1"/>
  <c r="AD1458" i="1" s="1"/>
  <c r="AE427" i="1"/>
  <c r="AF427" i="1" s="1"/>
  <c r="AG427" i="1" s="1"/>
  <c r="AB777" i="1"/>
  <c r="AC777" i="1" s="1"/>
  <c r="AD777" i="1" s="1"/>
  <c r="AB477" i="1"/>
  <c r="AC477" i="1" s="1"/>
  <c r="AD477" i="1" s="1"/>
  <c r="AB879" i="1"/>
  <c r="AC879" i="1" s="1"/>
  <c r="AD879" i="1" s="1"/>
  <c r="AE1396" i="1"/>
  <c r="AF1396" i="1" s="1"/>
  <c r="AG1396" i="1" s="1"/>
  <c r="AE518" i="1"/>
  <c r="AF518" i="1" s="1"/>
  <c r="AG518" i="1" s="1"/>
  <c r="AB1040" i="1"/>
  <c r="AC1040" i="1" s="1"/>
  <c r="AD1040" i="1" s="1"/>
  <c r="AB372" i="1"/>
  <c r="AC372" i="1" s="1"/>
  <c r="AD372" i="1" s="1"/>
  <c r="AB1325" i="1"/>
  <c r="AC1325" i="1" s="1"/>
  <c r="AD1325" i="1" s="1"/>
  <c r="AB965" i="1"/>
  <c r="AC965" i="1" s="1"/>
  <c r="AD965" i="1" s="1"/>
  <c r="AE1567" i="1"/>
  <c r="AF1567" i="1" s="1"/>
  <c r="AG1567" i="1" s="1"/>
  <c r="AE1574" i="1"/>
  <c r="AF1574" i="1" s="1"/>
  <c r="AG1574" i="1" s="1"/>
  <c r="AE1003" i="1"/>
  <c r="AF1003" i="1" s="1"/>
  <c r="AG1003" i="1" s="1"/>
  <c r="AE1648" i="1"/>
  <c r="AF1648" i="1" s="1"/>
  <c r="AG1648" i="1" s="1"/>
  <c r="AB843" i="1"/>
  <c r="AC843" i="1" s="1"/>
  <c r="AD843" i="1" s="1"/>
  <c r="AB165" i="1"/>
  <c r="AC165" i="1" s="1"/>
  <c r="AD165" i="1" s="1"/>
  <c r="AB1208" i="1"/>
  <c r="AC1208" i="1" s="1"/>
  <c r="AD1208" i="1" s="1"/>
  <c r="AE1680" i="1"/>
  <c r="AF1680" i="1" s="1"/>
  <c r="AG1680" i="1" s="1"/>
  <c r="AE205" i="1"/>
  <c r="AF205" i="1" s="1"/>
  <c r="AG205" i="1" s="1"/>
  <c r="AB285" i="1"/>
  <c r="AC285" i="1" s="1"/>
  <c r="AD285" i="1" s="1"/>
  <c r="AB15" i="1"/>
  <c r="AC15" i="1" s="1"/>
  <c r="AD15" i="1" s="1"/>
  <c r="AE1489" i="1"/>
  <c r="AF1489" i="1" s="1"/>
  <c r="AG1489" i="1" s="1"/>
  <c r="AE1678" i="1"/>
  <c r="AF1678" i="1" s="1"/>
  <c r="AG1678" i="1" s="1"/>
  <c r="AH529" i="1"/>
  <c r="AE256" i="1"/>
  <c r="AF256" i="1" s="1"/>
  <c r="AG256" i="1" s="1"/>
  <c r="AE1327" i="1"/>
  <c r="AF1327" i="1" s="1"/>
  <c r="AG1327" i="1" s="1"/>
  <c r="AE1637" i="1"/>
  <c r="AF1637" i="1" s="1"/>
  <c r="AG1637" i="1" s="1"/>
  <c r="AE1259" i="1"/>
  <c r="AF1259" i="1" s="1"/>
  <c r="AG1259" i="1" s="1"/>
  <c r="AE1585" i="1"/>
  <c r="AF1585" i="1" s="1"/>
  <c r="AG1585" i="1" s="1"/>
  <c r="AE80" i="1"/>
  <c r="AF80" i="1" s="1"/>
  <c r="AG80" i="1" s="1"/>
  <c r="AH1113" i="1"/>
  <c r="AE469" i="1"/>
  <c r="AF469" i="1" s="1"/>
  <c r="AG469" i="1" s="1"/>
  <c r="AB1301" i="1"/>
  <c r="AC1301" i="1" s="1"/>
  <c r="AD1301" i="1" s="1"/>
  <c r="AB30" i="1"/>
  <c r="AC30" i="1" s="1"/>
  <c r="AD30" i="1" s="1"/>
  <c r="AH438" i="1"/>
  <c r="AK806" i="1"/>
  <c r="AB1410" i="1"/>
  <c r="AC1410" i="1" s="1"/>
  <c r="AD1410" i="1" s="1"/>
  <c r="AB946" i="1"/>
  <c r="AC946" i="1" s="1"/>
  <c r="AD946" i="1" s="1"/>
  <c r="AB591" i="1"/>
  <c r="AC591" i="1" s="1"/>
  <c r="AD591" i="1" s="1"/>
  <c r="BE805" i="1"/>
  <c r="BF805" i="1" s="1"/>
  <c r="M805" i="1" s="1"/>
  <c r="BG805" i="1" s="1"/>
  <c r="N805" i="1" s="1"/>
  <c r="AH1787" i="1"/>
  <c r="AI1787" i="1" s="1"/>
  <c r="AJ1787" i="1" s="1"/>
  <c r="AE989" i="1"/>
  <c r="AF989" i="1" s="1"/>
  <c r="AG989" i="1" s="1"/>
  <c r="AE1202" i="1"/>
  <c r="AF1202" i="1" s="1"/>
  <c r="AG1202" i="1" s="1"/>
  <c r="AE254" i="1"/>
  <c r="AF254" i="1" s="1"/>
  <c r="AG254" i="1" s="1"/>
  <c r="AO254" i="1" s="1"/>
  <c r="AP254" i="1" s="1"/>
  <c r="AQ254" i="1" s="1"/>
  <c r="AB757" i="1"/>
  <c r="AC757" i="1" s="1"/>
  <c r="AD757" i="1" s="1"/>
  <c r="AH761" i="1"/>
  <c r="AE1482" i="1"/>
  <c r="AF1482" i="1" s="1"/>
  <c r="AG1482" i="1" s="1"/>
  <c r="AE373" i="1"/>
  <c r="AF373" i="1" s="1"/>
  <c r="AG373" i="1" s="1"/>
  <c r="AE877" i="1"/>
  <c r="AF877" i="1" s="1"/>
  <c r="AG877" i="1" s="1"/>
  <c r="AH1272" i="1"/>
  <c r="AE92" i="1"/>
  <c r="AF92" i="1" s="1"/>
  <c r="AG92" i="1" s="1"/>
  <c r="AK1799" i="1"/>
  <c r="AE1053" i="1"/>
  <c r="AF1053" i="1" s="1"/>
  <c r="AG1053" i="1" s="1"/>
  <c r="AB1201" i="1"/>
  <c r="AC1201" i="1" s="1"/>
  <c r="AD1201" i="1" s="1"/>
  <c r="AE1069" i="1"/>
  <c r="AF1069" i="1" s="1"/>
  <c r="AG1069" i="1" s="1"/>
  <c r="AH1789" i="1"/>
  <c r="AI1789" i="1" s="1"/>
  <c r="AJ1789" i="1" s="1"/>
  <c r="AB1521" i="1"/>
  <c r="AC1521" i="1" s="1"/>
  <c r="AD1521" i="1" s="1"/>
  <c r="AB830" i="1"/>
  <c r="AC830" i="1" s="1"/>
  <c r="AD830" i="1" s="1"/>
  <c r="AE1130" i="1"/>
  <c r="AF1130" i="1" s="1"/>
  <c r="AG1130" i="1" s="1"/>
  <c r="AH1613" i="1"/>
  <c r="AB1176" i="1"/>
  <c r="AC1176" i="1" s="1"/>
  <c r="AD1176" i="1" s="1"/>
  <c r="AK1802" i="1"/>
  <c r="AB924" i="1"/>
  <c r="AC924" i="1" s="1"/>
  <c r="AD924" i="1" s="1"/>
  <c r="AB1347" i="1"/>
  <c r="AC1347" i="1" s="1"/>
  <c r="AD1347" i="1" s="1"/>
  <c r="AE1186" i="1"/>
  <c r="AF1186" i="1" s="1"/>
  <c r="AG1186" i="1" s="1"/>
  <c r="AE1235" i="1"/>
  <c r="AF1235" i="1" s="1"/>
  <c r="AG1235" i="1" s="1"/>
  <c r="AH1751" i="1"/>
  <c r="AI1751" i="1" s="1"/>
  <c r="AJ1751" i="1" s="1"/>
  <c r="AB282" i="1"/>
  <c r="AC282" i="1" s="1"/>
  <c r="AD282" i="1" s="1"/>
  <c r="AB428" i="1"/>
  <c r="AC428" i="1" s="1"/>
  <c r="AD428" i="1" s="1"/>
  <c r="AB618" i="1"/>
  <c r="AC618" i="1" s="1"/>
  <c r="AD618" i="1" s="1"/>
  <c r="AB1675" i="1"/>
  <c r="AC1675" i="1" s="1"/>
  <c r="AD1675" i="1" s="1"/>
  <c r="AE1403" i="1"/>
  <c r="AF1403" i="1" s="1"/>
  <c r="AG1403" i="1" s="1"/>
  <c r="AE1666" i="1"/>
  <c r="AF1666" i="1" s="1"/>
  <c r="AG1666" i="1" s="1"/>
  <c r="AE423" i="1"/>
  <c r="AF423" i="1" s="1"/>
  <c r="AG423" i="1" s="1"/>
  <c r="AB1405" i="1"/>
  <c r="AC1405" i="1" s="1"/>
  <c r="AD1405" i="1" s="1"/>
  <c r="AB184" i="1"/>
  <c r="AC184" i="1" s="1"/>
  <c r="AD184" i="1" s="1"/>
  <c r="AK1726" i="1"/>
  <c r="AE858" i="1"/>
  <c r="AF858" i="1" s="1"/>
  <c r="AG858" i="1" s="1"/>
  <c r="AE954" i="1"/>
  <c r="AF954" i="1" s="1"/>
  <c r="AG954" i="1" s="1"/>
  <c r="AB399" i="1"/>
  <c r="AC399" i="1" s="1"/>
  <c r="AD399" i="1" s="1"/>
  <c r="AE163" i="1"/>
  <c r="AF163" i="1" s="1"/>
  <c r="AG163" i="1" s="1"/>
  <c r="AB356" i="1"/>
  <c r="AC356" i="1" s="1"/>
  <c r="AD356" i="1" s="1"/>
  <c r="AE268" i="1"/>
  <c r="AF268" i="1" s="1"/>
  <c r="AG268" i="1" s="1"/>
  <c r="AB467" i="1"/>
  <c r="AC467" i="1" s="1"/>
  <c r="AD467" i="1" s="1"/>
  <c r="AB842" i="1"/>
  <c r="AC842" i="1" s="1"/>
  <c r="AD842" i="1" s="1"/>
  <c r="AB147" i="1"/>
  <c r="AC147" i="1" s="1"/>
  <c r="AD147" i="1" s="1"/>
  <c r="AB1689" i="1"/>
  <c r="AC1689" i="1" s="1"/>
  <c r="AD1689" i="1" s="1"/>
  <c r="AE1174" i="1"/>
  <c r="AF1174" i="1" s="1"/>
  <c r="AG1174" i="1" s="1"/>
  <c r="AB457" i="1"/>
  <c r="AC457" i="1" s="1"/>
  <c r="AD457" i="1" s="1"/>
  <c r="AE499" i="1"/>
  <c r="AF499" i="1" s="1"/>
  <c r="AG499" i="1" s="1"/>
  <c r="AB183" i="1"/>
  <c r="AC183" i="1" s="1"/>
  <c r="AD183" i="1" s="1"/>
  <c r="AE393" i="1"/>
  <c r="AF393" i="1" s="1"/>
  <c r="AG393" i="1" s="1"/>
  <c r="AE899" i="1"/>
  <c r="AF899" i="1" s="1"/>
  <c r="AG899" i="1" s="1"/>
  <c r="AB234" i="1"/>
  <c r="AC234" i="1" s="1"/>
  <c r="AD234" i="1" s="1"/>
  <c r="AE974" i="1"/>
  <c r="AF974" i="1" s="1"/>
  <c r="AG974" i="1" s="1"/>
  <c r="AH78" i="1"/>
  <c r="AE1599" i="1"/>
  <c r="AF1599" i="1" s="1"/>
  <c r="AG1599" i="1" s="1"/>
  <c r="AK1836" i="1"/>
  <c r="AH1630" i="1"/>
  <c r="AE251" i="1"/>
  <c r="AF251" i="1" s="1"/>
  <c r="AG251" i="1" s="1"/>
  <c r="AK169" i="1"/>
  <c r="AE1393" i="1"/>
  <c r="AF1393" i="1" s="1"/>
  <c r="AG1393" i="1" s="1"/>
  <c r="AE812" i="1"/>
  <c r="AF812" i="1" s="1"/>
  <c r="AG812" i="1" s="1"/>
  <c r="AE979" i="1"/>
  <c r="AF979" i="1" s="1"/>
  <c r="AG979" i="1" s="1"/>
  <c r="AB1166" i="1"/>
  <c r="AC1166" i="1" s="1"/>
  <c r="AD1166" i="1" s="1"/>
  <c r="AE1078" i="1"/>
  <c r="AF1078" i="1" s="1"/>
  <c r="AG1078" i="1" s="1"/>
  <c r="AH398" i="1"/>
  <c r="AB160" i="1"/>
  <c r="AC160" i="1" s="1"/>
  <c r="AD160" i="1" s="1"/>
  <c r="BE1028" i="1"/>
  <c r="BF1028" i="1" s="1"/>
  <c r="M1028" i="1" s="1"/>
  <c r="BG1028" i="1" s="1"/>
  <c r="N1028" i="1" s="1"/>
  <c r="AB338" i="1"/>
  <c r="AC338" i="1" s="1"/>
  <c r="AD338" i="1" s="1"/>
  <c r="AK1766" i="1"/>
  <c r="AB89" i="1"/>
  <c r="AC89" i="1" s="1"/>
  <c r="AD89" i="1" s="1"/>
  <c r="AK216" i="1"/>
  <c r="AB792" i="1"/>
  <c r="AC792" i="1" s="1"/>
  <c r="AD792" i="1" s="1"/>
  <c r="AK136" i="1"/>
  <c r="AB703" i="1"/>
  <c r="AC703" i="1" s="1"/>
  <c r="AD703" i="1" s="1"/>
  <c r="AE429" i="1"/>
  <c r="AF429" i="1" s="1"/>
  <c r="AG429" i="1" s="1"/>
  <c r="AE1564" i="1"/>
  <c r="AF1564" i="1" s="1"/>
  <c r="AG1564" i="1" s="1"/>
  <c r="AE846" i="1"/>
  <c r="AF846" i="1" s="1"/>
  <c r="AG846" i="1" s="1"/>
  <c r="AB100" i="1"/>
  <c r="AC100" i="1" s="1"/>
  <c r="AD100" i="1" s="1"/>
  <c r="AB679" i="1"/>
  <c r="AC679" i="1" s="1"/>
  <c r="AD679" i="1" s="1"/>
  <c r="AB1382" i="1"/>
  <c r="AC1382" i="1" s="1"/>
  <c r="AD1382" i="1" s="1"/>
  <c r="AH1297" i="1"/>
  <c r="AE545" i="1"/>
  <c r="AF545" i="1" s="1"/>
  <c r="AG545" i="1" s="1"/>
  <c r="AB507" i="1"/>
  <c r="AC507" i="1" s="1"/>
  <c r="AD507" i="1" s="1"/>
  <c r="AB577" i="1"/>
  <c r="AC577" i="1" s="1"/>
  <c r="AD577" i="1" s="1"/>
  <c r="AE949" i="1"/>
  <c r="AF949" i="1" s="1"/>
  <c r="AG949" i="1" s="1"/>
  <c r="BE1468" i="1"/>
  <c r="BF1468" i="1" s="1"/>
  <c r="M1468" i="1" s="1"/>
  <c r="BG1468" i="1" s="1"/>
  <c r="N1468" i="1" s="1"/>
  <c r="AE1169" i="1"/>
  <c r="AF1169" i="1" s="1"/>
  <c r="AG1169" i="1" s="1"/>
  <c r="AB721" i="1"/>
  <c r="AC721" i="1" s="1"/>
  <c r="AD721" i="1" s="1"/>
  <c r="AK253" i="1"/>
  <c r="AH1838" i="1"/>
  <c r="AI1838" i="1" s="1"/>
  <c r="AJ1838" i="1" s="1"/>
  <c r="AH1740" i="1"/>
  <c r="AI1740" i="1" s="1"/>
  <c r="AJ1740" i="1" s="1"/>
  <c r="AE523" i="1"/>
  <c r="AF523" i="1" s="1"/>
  <c r="AG523" i="1" s="1"/>
  <c r="AE611" i="1"/>
  <c r="AF611" i="1" s="1"/>
  <c r="AG611" i="1" s="1"/>
  <c r="AE908" i="1"/>
  <c r="AF908" i="1" s="1"/>
  <c r="AG908" i="1" s="1"/>
  <c r="AE928" i="1"/>
  <c r="AF928" i="1" s="1"/>
  <c r="AG928" i="1" s="1"/>
  <c r="AE1645" i="1"/>
  <c r="AF1645" i="1" s="1"/>
  <c r="AG1645" i="1" s="1"/>
  <c r="AE1501" i="1"/>
  <c r="AF1501" i="1" s="1"/>
  <c r="AG1501" i="1" s="1"/>
  <c r="AH1845" i="1"/>
  <c r="AI1845" i="1" s="1"/>
  <c r="AJ1845" i="1" s="1"/>
  <c r="AE1679" i="1"/>
  <c r="AF1679" i="1" s="1"/>
  <c r="AG1679" i="1" s="1"/>
  <c r="AK65" i="1"/>
  <c r="AE1441" i="1"/>
  <c r="AF1441" i="1" s="1"/>
  <c r="AG1441" i="1" s="1"/>
  <c r="AE1486" i="1"/>
  <c r="AF1486" i="1" s="1"/>
  <c r="AG1486" i="1" s="1"/>
  <c r="AH770" i="1"/>
  <c r="AB1223" i="1"/>
  <c r="AC1223" i="1" s="1"/>
  <c r="AD1223" i="1" s="1"/>
  <c r="AE1234" i="1"/>
  <c r="AF1234" i="1" s="1"/>
  <c r="AG1234" i="1" s="1"/>
  <c r="AB1389" i="1"/>
  <c r="AC1389" i="1" s="1"/>
  <c r="AD1389" i="1" s="1"/>
  <c r="AE1667" i="1"/>
  <c r="AF1667" i="1" s="1"/>
  <c r="AG1667" i="1" s="1"/>
  <c r="AB724" i="1"/>
  <c r="AC724" i="1" s="1"/>
  <c r="AD724" i="1" s="1"/>
  <c r="BE1512" i="1"/>
  <c r="BF1512" i="1" s="1"/>
  <c r="M1512" i="1" s="1"/>
  <c r="BG1512" i="1" s="1"/>
  <c r="N1512" i="1" s="1"/>
  <c r="AE742" i="1"/>
  <c r="AF742" i="1" s="1"/>
  <c r="AG742" i="1" s="1"/>
  <c r="AE1548" i="1"/>
  <c r="AF1548" i="1" s="1"/>
  <c r="AG1548" i="1" s="1"/>
  <c r="AE1121" i="1"/>
  <c r="AF1121" i="1" s="1"/>
  <c r="AG1121" i="1" s="1"/>
  <c r="AB255" i="1"/>
  <c r="AC255" i="1" s="1"/>
  <c r="AD255" i="1" s="1"/>
  <c r="BE113" i="1"/>
  <c r="BF113" i="1" s="1"/>
  <c r="M113" i="1" s="1"/>
  <c r="BG113" i="1" s="1"/>
  <c r="N113" i="1" s="1"/>
  <c r="AE1256" i="1"/>
  <c r="AF1256" i="1" s="1"/>
  <c r="AG1256" i="1" s="1"/>
  <c r="AB676" i="1"/>
  <c r="AC676" i="1" s="1"/>
  <c r="AD676" i="1" s="1"/>
  <c r="AE1443" i="1"/>
  <c r="AF1443" i="1" s="1"/>
  <c r="AG1443" i="1" s="1"/>
  <c r="AE1027" i="1"/>
  <c r="AF1027" i="1" s="1"/>
  <c r="AG1027" i="1" s="1"/>
  <c r="AE93" i="1"/>
  <c r="AF93" i="1" s="1"/>
  <c r="AG93" i="1" s="1"/>
  <c r="AE316" i="1"/>
  <c r="AF316" i="1" s="1"/>
  <c r="AG316" i="1" s="1"/>
  <c r="AB1423" i="1"/>
  <c r="AC1423" i="1" s="1"/>
  <c r="AD1423" i="1" s="1"/>
  <c r="AH1718" i="1"/>
  <c r="AI1718" i="1" s="1"/>
  <c r="AJ1718" i="1" s="1"/>
  <c r="AB825" i="1"/>
  <c r="AC825" i="1" s="1"/>
  <c r="AD825" i="1" s="1"/>
  <c r="AB220" i="1"/>
  <c r="AC220" i="1" s="1"/>
  <c r="AD220" i="1" s="1"/>
  <c r="AB922" i="1"/>
  <c r="AC922" i="1" s="1"/>
  <c r="AD922" i="1" s="1"/>
  <c r="AB508" i="1"/>
  <c r="AC508" i="1" s="1"/>
  <c r="AD508" i="1" s="1"/>
  <c r="AB126" i="1"/>
  <c r="AC126" i="1" s="1"/>
  <c r="AD126" i="1" s="1"/>
  <c r="AE1349" i="1"/>
  <c r="AF1349" i="1" s="1"/>
  <c r="AG1349" i="1" s="1"/>
  <c r="AB1571" i="1"/>
  <c r="AC1571" i="1" s="1"/>
  <c r="AD1571" i="1" s="1"/>
  <c r="AB1650" i="1"/>
  <c r="AC1650" i="1" s="1"/>
  <c r="AD1650" i="1" s="1"/>
  <c r="AB1688" i="1"/>
  <c r="AC1688" i="1" s="1"/>
  <c r="AD1688" i="1" s="1"/>
  <c r="AB1413" i="1"/>
  <c r="AC1413" i="1" s="1"/>
  <c r="AD1413" i="1" s="1"/>
  <c r="AE259" i="1"/>
  <c r="AF259" i="1" s="1"/>
  <c r="AG259" i="1" s="1"/>
  <c r="BE129" i="1"/>
  <c r="BF129" i="1" s="1"/>
  <c r="AE664" i="1"/>
  <c r="AF664" i="1" s="1"/>
  <c r="AG664" i="1" s="1"/>
  <c r="AE90" i="1"/>
  <c r="AF90" i="1" s="1"/>
  <c r="AG90" i="1" s="1"/>
  <c r="AE263" i="1"/>
  <c r="AF263" i="1" s="1"/>
  <c r="AG263" i="1" s="1"/>
  <c r="AE1447" i="1"/>
  <c r="AF1447" i="1" s="1"/>
  <c r="AG1447" i="1" s="1"/>
  <c r="AH653" i="1"/>
  <c r="AH1341" i="1"/>
  <c r="AE735" i="1"/>
  <c r="AF735" i="1" s="1"/>
  <c r="AG735" i="1" s="1"/>
  <c r="AE1463" i="1"/>
  <c r="AF1463" i="1" s="1"/>
  <c r="AG1463" i="1" s="1"/>
  <c r="AE534" i="1"/>
  <c r="AF534" i="1" s="1"/>
  <c r="AG534" i="1" s="1"/>
  <c r="AE892" i="1"/>
  <c r="AF892" i="1" s="1"/>
  <c r="AG892" i="1" s="1"/>
  <c r="AE581" i="1"/>
  <c r="AF581" i="1" s="1"/>
  <c r="AG581" i="1" s="1"/>
  <c r="AB750" i="1"/>
  <c r="AC750" i="1" s="1"/>
  <c r="AD750" i="1" s="1"/>
  <c r="AB584" i="1"/>
  <c r="AC584" i="1" s="1"/>
  <c r="AD584" i="1" s="1"/>
  <c r="AB1697" i="1"/>
  <c r="AC1697" i="1" s="1"/>
  <c r="AD1697" i="1" s="1"/>
  <c r="AE683" i="1"/>
  <c r="AF683" i="1" s="1"/>
  <c r="AG683" i="1" s="1"/>
  <c r="AH1735" i="1"/>
  <c r="AI1735" i="1" s="1"/>
  <c r="AJ1735" i="1" s="1"/>
  <c r="AE1510" i="1"/>
  <c r="AF1510" i="1" s="1"/>
  <c r="AG1510" i="1" s="1"/>
  <c r="AB1156" i="1"/>
  <c r="AC1156" i="1" s="1"/>
  <c r="AD1156" i="1" s="1"/>
  <c r="AB1146" i="1"/>
  <c r="AC1146" i="1" s="1"/>
  <c r="AD1146" i="1" s="1"/>
  <c r="AB549" i="1"/>
  <c r="AC549" i="1" s="1"/>
  <c r="AD549" i="1" s="1"/>
  <c r="AB926" i="1"/>
  <c r="AC926" i="1" s="1"/>
  <c r="AD926" i="1" s="1"/>
  <c r="AE1099" i="1"/>
  <c r="AF1099" i="1" s="1"/>
  <c r="AG1099" i="1" s="1"/>
  <c r="AE511" i="1"/>
  <c r="AF511" i="1" s="1"/>
  <c r="AG511" i="1" s="1"/>
  <c r="AH431" i="1"/>
  <c r="AB1175" i="1"/>
  <c r="AC1175" i="1" s="1"/>
  <c r="AD1175" i="1" s="1"/>
  <c r="AH1822" i="1"/>
  <c r="AI1822" i="1" s="1"/>
  <c r="AJ1822" i="1" s="1"/>
  <c r="AB289" i="1"/>
  <c r="AC289" i="1" s="1"/>
  <c r="AD289" i="1" s="1"/>
  <c r="AE1623" i="1"/>
  <c r="AF1623" i="1" s="1"/>
  <c r="AG1623" i="1" s="1"/>
  <c r="AH981" i="1"/>
  <c r="AB888" i="1"/>
  <c r="AC888" i="1" s="1"/>
  <c r="AD888" i="1" s="1"/>
  <c r="AE1339" i="1"/>
  <c r="AF1339" i="1" s="1"/>
  <c r="AG1339" i="1" s="1"/>
  <c r="AB967" i="1"/>
  <c r="AC967" i="1" s="1"/>
  <c r="AD967" i="1" s="1"/>
  <c r="AE309" i="1"/>
  <c r="AF309" i="1" s="1"/>
  <c r="AG309" i="1" s="1"/>
  <c r="AE320" i="1"/>
  <c r="AF320" i="1" s="1"/>
  <c r="AG320" i="1" s="1"/>
  <c r="AB1182" i="1"/>
  <c r="AC1182" i="1" s="1"/>
  <c r="AD1182" i="1" s="1"/>
  <c r="AH1786" i="1"/>
  <c r="AI1786" i="1" s="1"/>
  <c r="AJ1786" i="1" s="1"/>
  <c r="AE319" i="1"/>
  <c r="AF319" i="1" s="1"/>
  <c r="AG319" i="1" s="1"/>
  <c r="AH831" i="1"/>
  <c r="AB1397" i="1"/>
  <c r="AC1397" i="1" s="1"/>
  <c r="AD1397" i="1" s="1"/>
  <c r="AB1258" i="1"/>
  <c r="AC1258" i="1" s="1"/>
  <c r="AD1258" i="1" s="1"/>
  <c r="AB918" i="1"/>
  <c r="AC918" i="1" s="1"/>
  <c r="AD918" i="1" s="1"/>
  <c r="AE945" i="1"/>
  <c r="AF945" i="1" s="1"/>
  <c r="AG945" i="1" s="1"/>
  <c r="AB1664" i="1"/>
  <c r="AC1664" i="1" s="1"/>
  <c r="AD1664" i="1" s="1"/>
  <c r="AB1345" i="1"/>
  <c r="AC1345" i="1" s="1"/>
  <c r="AD1345" i="1" s="1"/>
  <c r="AB984" i="1"/>
  <c r="AC984" i="1" s="1"/>
  <c r="AD984" i="1" s="1"/>
  <c r="AK1725" i="1"/>
  <c r="AE1165" i="1"/>
  <c r="AF1165" i="1" s="1"/>
  <c r="AG1165" i="1" s="1"/>
  <c r="AH1757" i="1"/>
  <c r="AI1757" i="1" s="1"/>
  <c r="AJ1757" i="1" s="1"/>
  <c r="AH1314" i="1"/>
  <c r="AE424" i="1"/>
  <c r="AF424" i="1" s="1"/>
  <c r="AG424" i="1" s="1"/>
  <c r="AB613" i="1"/>
  <c r="AC613" i="1" s="1"/>
  <c r="AD613" i="1" s="1"/>
  <c r="AB107" i="1"/>
  <c r="AC107" i="1" s="1"/>
  <c r="AD107" i="1" s="1"/>
  <c r="AE964" i="1"/>
  <c r="AF964" i="1" s="1"/>
  <c r="AG964" i="1" s="1"/>
  <c r="AB1158" i="1"/>
  <c r="AC1158" i="1" s="1"/>
  <c r="AD1158" i="1" s="1"/>
  <c r="AB1243" i="1"/>
  <c r="AC1243" i="1" s="1"/>
  <c r="AD1243" i="1" s="1"/>
  <c r="AB704" i="1"/>
  <c r="AC704" i="1" s="1"/>
  <c r="AD704" i="1" s="1"/>
  <c r="AB1254" i="1"/>
  <c r="AC1254" i="1" s="1"/>
  <c r="AD1254" i="1" s="1"/>
  <c r="AB891" i="1"/>
  <c r="AC891" i="1" s="1"/>
  <c r="AD891" i="1" s="1"/>
  <c r="AB702" i="1"/>
  <c r="AC702" i="1" s="1"/>
  <c r="AD702" i="1" s="1"/>
  <c r="AH1830" i="1"/>
  <c r="AI1830" i="1" s="1"/>
  <c r="AJ1830" i="1" s="1"/>
  <c r="AE1178" i="1"/>
  <c r="AF1178" i="1" s="1"/>
  <c r="AG1178" i="1" s="1"/>
  <c r="AB791" i="1"/>
  <c r="AC791" i="1" s="1"/>
  <c r="AD791" i="1" s="1"/>
  <c r="AB111" i="1"/>
  <c r="AC111" i="1" s="1"/>
  <c r="AD111" i="1" s="1"/>
  <c r="AB24" i="1"/>
  <c r="AC24" i="1" s="1"/>
  <c r="AD24" i="1" s="1"/>
  <c r="AE586" i="1"/>
  <c r="AF586" i="1" s="1"/>
  <c r="AG586" i="1" s="1"/>
  <c r="AE1556" i="1"/>
  <c r="AF1556" i="1" s="1"/>
  <c r="AG1556" i="1" s="1"/>
  <c r="AB58" i="1"/>
  <c r="AC58" i="1" s="1"/>
  <c r="AD58" i="1" s="1"/>
  <c r="AB596" i="1"/>
  <c r="AC596" i="1" s="1"/>
  <c r="AD596" i="1" s="1"/>
  <c r="AB555" i="1"/>
  <c r="AC555" i="1" s="1"/>
  <c r="AD555" i="1" s="1"/>
  <c r="BE1021" i="1"/>
  <c r="BF1021" i="1" s="1"/>
  <c r="M1021" i="1" s="1"/>
  <c r="BG1021" i="1" s="1"/>
  <c r="N1021" i="1" s="1"/>
  <c r="AB1009" i="1"/>
  <c r="AC1009" i="1" s="1"/>
  <c r="AD1009" i="1" s="1"/>
  <c r="AK98" i="1"/>
  <c r="AH718" i="1"/>
  <c r="AB514" i="1"/>
  <c r="AC514" i="1" s="1"/>
  <c r="AD514" i="1" s="1"/>
  <c r="AH1743" i="1"/>
  <c r="AI1743" i="1" s="1"/>
  <c r="AJ1743" i="1" s="1"/>
  <c r="AK651" i="1"/>
  <c r="AB351" i="1"/>
  <c r="AC351" i="1" s="1"/>
  <c r="AD351" i="1" s="1"/>
  <c r="AB662" i="1"/>
  <c r="AC662" i="1" s="1"/>
  <c r="AD662" i="1" s="1"/>
  <c r="AB1455" i="1"/>
  <c r="AC1455" i="1" s="1"/>
  <c r="AD1455" i="1" s="1"/>
  <c r="AE773" i="1"/>
  <c r="AF773" i="1" s="1"/>
  <c r="AG773" i="1" s="1"/>
  <c r="AE1070" i="1"/>
  <c r="AF1070" i="1" s="1"/>
  <c r="AG1070" i="1" s="1"/>
  <c r="AE1654" i="1"/>
  <c r="AF1654" i="1" s="1"/>
  <c r="AG1654" i="1" s="1"/>
  <c r="AH422" i="1"/>
  <c r="AE1309" i="1"/>
  <c r="AF1309" i="1" s="1"/>
  <c r="AG1309" i="1" s="1"/>
  <c r="AB323" i="1"/>
  <c r="AC323" i="1" s="1"/>
  <c r="AD323" i="1" s="1"/>
  <c r="AE1683" i="1"/>
  <c r="AF1683" i="1" s="1"/>
  <c r="AG1683" i="1" s="1"/>
  <c r="AE617" i="1"/>
  <c r="AF617" i="1" s="1"/>
  <c r="AG617" i="1" s="1"/>
  <c r="AB458" i="1"/>
  <c r="AC458" i="1" s="1"/>
  <c r="AD458" i="1" s="1"/>
  <c r="AB1364" i="1"/>
  <c r="AC1364" i="1" s="1"/>
  <c r="AD1364" i="1" s="1"/>
  <c r="AH402" i="1"/>
  <c r="AH1738" i="1"/>
  <c r="AI1738" i="1" s="1"/>
  <c r="AJ1738" i="1" s="1"/>
  <c r="AE682" i="1"/>
  <c r="AF682" i="1" s="1"/>
  <c r="AG682" i="1" s="1"/>
  <c r="BE142" i="1"/>
  <c r="BF142" i="1" s="1"/>
  <c r="M142" i="1" s="1"/>
  <c r="BG142" i="1" s="1"/>
  <c r="N142" i="1" s="1"/>
  <c r="AE1335" i="1"/>
  <c r="AF1335" i="1" s="1"/>
  <c r="AG1335" i="1" s="1"/>
  <c r="AE410" i="1"/>
  <c r="AF410" i="1" s="1"/>
  <c r="AG410" i="1" s="1"/>
  <c r="AE1366" i="1"/>
  <c r="AF1366" i="1" s="1"/>
  <c r="AG1366" i="1" s="1"/>
  <c r="AE336" i="1"/>
  <c r="AF336" i="1" s="1"/>
  <c r="AG336" i="1" s="1"/>
  <c r="AE1452" i="1"/>
  <c r="AF1452" i="1" s="1"/>
  <c r="AG1452" i="1" s="1"/>
  <c r="AE278" i="1"/>
  <c r="AF278" i="1" s="1"/>
  <c r="AG278" i="1" s="1"/>
  <c r="AE1231" i="1"/>
  <c r="AF1231" i="1" s="1"/>
  <c r="AG1231" i="1" s="1"/>
  <c r="W1653" i="1"/>
  <c r="X1653" i="1" s="1"/>
  <c r="Y1653" i="1" s="1"/>
  <c r="Z1653" i="1" s="1"/>
  <c r="AA1653" i="1" s="1"/>
  <c r="AE387" i="1"/>
  <c r="AF387" i="1" s="1"/>
  <c r="AG387" i="1" s="1"/>
  <c r="W840" i="1"/>
  <c r="X840" i="1" s="1"/>
  <c r="Y840" i="1" s="1"/>
  <c r="Z840" i="1" s="1"/>
  <c r="AA840" i="1" s="1"/>
  <c r="W544" i="1"/>
  <c r="X544" i="1" s="1"/>
  <c r="Y544" i="1" s="1"/>
  <c r="Z544" i="1" s="1"/>
  <c r="AA544" i="1" s="1"/>
  <c r="AB1306" i="1"/>
  <c r="AC1306" i="1" s="1"/>
  <c r="AD1306" i="1" s="1"/>
  <c r="W1261" i="1"/>
  <c r="X1261" i="1" s="1"/>
  <c r="Y1261" i="1" s="1"/>
  <c r="Z1261" i="1" s="1"/>
  <c r="AA1261" i="1" s="1"/>
  <c r="AH1661" i="1"/>
  <c r="AK1426" i="1"/>
  <c r="AB172" i="1"/>
  <c r="AC172" i="1" s="1"/>
  <c r="AD172" i="1" s="1"/>
  <c r="AH864" i="1"/>
  <c r="AB1615" i="1"/>
  <c r="AC1615" i="1" s="1"/>
  <c r="AD1615" i="1" s="1"/>
  <c r="W1131" i="1"/>
  <c r="X1131" i="1" s="1"/>
  <c r="Y1131" i="1" s="1"/>
  <c r="Z1131" i="1" s="1"/>
  <c r="AA1131" i="1" s="1"/>
  <c r="W1402" i="1"/>
  <c r="X1402" i="1" s="1"/>
  <c r="Y1402" i="1" s="1"/>
  <c r="Z1402" i="1" s="1"/>
  <c r="AA1402" i="1" s="1"/>
  <c r="W1603" i="1"/>
  <c r="X1603" i="1" s="1"/>
  <c r="Y1603" i="1" s="1"/>
  <c r="Z1603" i="1" s="1"/>
  <c r="AA1603" i="1" s="1"/>
  <c r="W276" i="1"/>
  <c r="X276" i="1" s="1"/>
  <c r="Y276" i="1" s="1"/>
  <c r="Z276" i="1" s="1"/>
  <c r="AA276" i="1" s="1"/>
  <c r="W907" i="1"/>
  <c r="X907" i="1" s="1"/>
  <c r="Y907" i="1" s="1"/>
  <c r="Z907" i="1" s="1"/>
  <c r="AA907" i="1" s="1"/>
  <c r="W1417" i="1"/>
  <c r="X1417" i="1" s="1"/>
  <c r="Y1417" i="1" s="1"/>
  <c r="Z1417" i="1" s="1"/>
  <c r="AA1417" i="1" s="1"/>
  <c r="W1692" i="1"/>
  <c r="X1692" i="1" s="1"/>
  <c r="Y1692" i="1" s="1"/>
  <c r="Z1692" i="1" s="1"/>
  <c r="AA1692" i="1" s="1"/>
  <c r="AL1804" i="1"/>
  <c r="AM1804" i="1" s="1"/>
  <c r="AN1804" i="1" s="1"/>
  <c r="AO1804" i="1" s="1"/>
  <c r="AP1804" i="1" s="1"/>
  <c r="AQ1804" i="1" s="1"/>
  <c r="AI884" i="1"/>
  <c r="AJ884" i="1" s="1"/>
  <c r="W538" i="1"/>
  <c r="X538" i="1" s="1"/>
  <c r="Y538" i="1" s="1"/>
  <c r="Z538" i="1" s="1"/>
  <c r="AA538" i="1" s="1"/>
  <c r="AB538" i="1" s="1"/>
  <c r="AC538" i="1" s="1"/>
  <c r="AD538" i="1" s="1"/>
  <c r="W542" i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I405" i="1"/>
  <c r="AJ405" i="1" s="1"/>
  <c r="AR1216" i="1"/>
  <c r="AS1216" i="1" s="1"/>
  <c r="W719" i="1"/>
  <c r="X719" i="1" s="1"/>
  <c r="Y719" i="1" s="1"/>
  <c r="Z719" i="1" s="1"/>
  <c r="AA719" i="1" s="1"/>
  <c r="W1459" i="1"/>
  <c r="X1459" i="1" s="1"/>
  <c r="Y1459" i="1" s="1"/>
  <c r="Z1459" i="1" s="1"/>
  <c r="AA1459" i="1" s="1"/>
  <c r="W288" i="1"/>
  <c r="X288" i="1" s="1"/>
  <c r="Y288" i="1" s="1"/>
  <c r="Z288" i="1" s="1"/>
  <c r="AA288" i="1" s="1"/>
  <c r="AB501" i="1"/>
  <c r="AC501" i="1" s="1"/>
  <c r="AD501" i="1" s="1"/>
  <c r="AY1451" i="1"/>
  <c r="AZ1451" i="1" s="1"/>
  <c r="BA1451" i="1" s="1"/>
  <c r="BB1451" i="1" s="1"/>
  <c r="AI99" i="1"/>
  <c r="AJ99" i="1" s="1"/>
  <c r="AI961" i="1"/>
  <c r="AJ961" i="1" s="1"/>
  <c r="W1023" i="1"/>
  <c r="X1023" i="1" s="1"/>
  <c r="Y1023" i="1" s="1"/>
  <c r="Z1023" i="1" s="1"/>
  <c r="AA1023" i="1" s="1"/>
  <c r="AY1405" i="1"/>
  <c r="AZ1405" i="1" s="1"/>
  <c r="BA1405" i="1" s="1"/>
  <c r="BB1405" i="1" s="1"/>
  <c r="AL1829" i="1"/>
  <c r="AM1829" i="1" s="1"/>
  <c r="AN1829" i="1" s="1"/>
  <c r="AO1829" i="1" s="1"/>
  <c r="AP1829" i="1" s="1"/>
  <c r="AQ1829" i="1" s="1"/>
  <c r="AE592" i="1"/>
  <c r="AF592" i="1" s="1"/>
  <c r="AG592" i="1" s="1"/>
  <c r="AL1793" i="1"/>
  <c r="AM1793" i="1" s="1"/>
  <c r="AN1793" i="1" s="1"/>
  <c r="AO1793" i="1" s="1"/>
  <c r="AP1793" i="1" s="1"/>
  <c r="AQ1793" i="1" s="1"/>
  <c r="W193" i="1"/>
  <c r="X193" i="1" s="1"/>
  <c r="Y193" i="1" s="1"/>
  <c r="Z193" i="1" s="1"/>
  <c r="AA193" i="1" s="1"/>
  <c r="W1225" i="1"/>
  <c r="X1225" i="1" s="1"/>
  <c r="Y1225" i="1" s="1"/>
  <c r="Z1225" i="1" s="1"/>
  <c r="AA1225" i="1" s="1"/>
  <c r="W1696" i="1"/>
  <c r="X1696" i="1" s="1"/>
  <c r="Y1696" i="1" s="1"/>
  <c r="Z1696" i="1" s="1"/>
  <c r="AA1696" i="1" s="1"/>
  <c r="AE570" i="1"/>
  <c r="AF570" i="1" s="1"/>
  <c r="AG570" i="1" s="1"/>
  <c r="AL1784" i="1"/>
  <c r="AM1784" i="1" s="1"/>
  <c r="AN1784" i="1" s="1"/>
  <c r="AO1784" i="1" s="1"/>
  <c r="AP1784" i="1" s="1"/>
  <c r="AQ1784" i="1" s="1"/>
  <c r="W1491" i="1"/>
  <c r="X1491" i="1" s="1"/>
  <c r="Y1491" i="1" s="1"/>
  <c r="Z1491" i="1" s="1"/>
  <c r="AA1491" i="1" s="1"/>
  <c r="W805" i="1"/>
  <c r="X805" i="1" s="1"/>
  <c r="Y805" i="1" s="1"/>
  <c r="Z805" i="1" s="1"/>
  <c r="AA805" i="1" s="1"/>
  <c r="AB689" i="1"/>
  <c r="AC689" i="1" s="1"/>
  <c r="AD689" i="1" s="1"/>
  <c r="AI528" i="1"/>
  <c r="AJ528" i="1" s="1"/>
  <c r="AL594" i="1"/>
  <c r="AM594" i="1" s="1"/>
  <c r="AN594" i="1" s="1"/>
  <c r="W179" i="1"/>
  <c r="X179" i="1" s="1"/>
  <c r="Y179" i="1" s="1"/>
  <c r="Z179" i="1" s="1"/>
  <c r="AA179" i="1" s="1"/>
  <c r="W1041" i="1"/>
  <c r="X1041" i="1" s="1"/>
  <c r="Y1041" i="1" s="1"/>
  <c r="Z1041" i="1" s="1"/>
  <c r="AA1041" i="1" s="1"/>
  <c r="W948" i="1"/>
  <c r="X948" i="1" s="1"/>
  <c r="Y948" i="1" s="1"/>
  <c r="Z948" i="1" s="1"/>
  <c r="AA948" i="1" s="1"/>
  <c r="AE1228" i="1"/>
  <c r="AF1228" i="1" s="1"/>
  <c r="AG1228" i="1" s="1"/>
  <c r="AE1826" i="1"/>
  <c r="AF1826" i="1" s="1"/>
  <c r="AG1826" i="1" s="1"/>
  <c r="AL1721" i="1"/>
  <c r="AM1721" i="1" s="1"/>
  <c r="AN1721" i="1" s="1"/>
  <c r="AO1721" i="1" s="1"/>
  <c r="AP1721" i="1" s="1"/>
  <c r="AQ1721" i="1" s="1"/>
  <c r="AY1419" i="1"/>
  <c r="AZ1419" i="1" s="1"/>
  <c r="BA1419" i="1" s="1"/>
  <c r="BB1419" i="1" s="1"/>
  <c r="AI1508" i="1"/>
  <c r="AJ1508" i="1" s="1"/>
  <c r="AL1797" i="1"/>
  <c r="AM1797" i="1" s="1"/>
  <c r="AN1797" i="1" s="1"/>
  <c r="AO1797" i="1" s="1"/>
  <c r="AP1797" i="1" s="1"/>
  <c r="AQ1797" i="1" s="1"/>
  <c r="AB1581" i="1"/>
  <c r="AC1581" i="1" s="1"/>
  <c r="AD1581" i="1" s="1"/>
  <c r="W1419" i="1"/>
  <c r="X1419" i="1" s="1"/>
  <c r="Y1419" i="1" s="1"/>
  <c r="Z1419" i="1" s="1"/>
  <c r="AA1419" i="1" s="1"/>
  <c r="W642" i="1"/>
  <c r="X642" i="1" s="1"/>
  <c r="Y642" i="1" s="1"/>
  <c r="Z642" i="1" s="1"/>
  <c r="AA642" i="1" s="1"/>
  <c r="W1558" i="1"/>
  <c r="X1558" i="1" s="1"/>
  <c r="Y1558" i="1" s="1"/>
  <c r="Z1558" i="1" s="1"/>
  <c r="AA1558" i="1" s="1"/>
  <c r="W271" i="1"/>
  <c r="X271" i="1" s="1"/>
  <c r="Y271" i="1" s="1"/>
  <c r="Z271" i="1" s="1"/>
  <c r="AA271" i="1" s="1"/>
  <c r="AE1758" i="1"/>
  <c r="AF1758" i="1" s="1"/>
  <c r="AG1758" i="1" s="1"/>
  <c r="W1296" i="1"/>
  <c r="X1296" i="1" s="1"/>
  <c r="Y1296" i="1" s="1"/>
  <c r="Z1296" i="1" s="1"/>
  <c r="AA1296" i="1" s="1"/>
  <c r="W22" i="1"/>
  <c r="X22" i="1" s="1"/>
  <c r="Y22" i="1" s="1"/>
  <c r="Z22" i="1" s="1"/>
  <c r="AA22" i="1" s="1"/>
  <c r="W656" i="1"/>
  <c r="X656" i="1" s="1"/>
  <c r="Y656" i="1" s="1"/>
  <c r="Z656" i="1" s="1"/>
  <c r="AA656" i="1" s="1"/>
  <c r="W141" i="1"/>
  <c r="X141" i="1" s="1"/>
  <c r="Y141" i="1" s="1"/>
  <c r="Z141" i="1" s="1"/>
  <c r="AA141" i="1" s="1"/>
  <c r="W156" i="1"/>
  <c r="X156" i="1" s="1"/>
  <c r="Y156" i="1" s="1"/>
  <c r="Z156" i="1" s="1"/>
  <c r="AA156" i="1" s="1"/>
  <c r="W81" i="1"/>
  <c r="X81" i="1" s="1"/>
  <c r="Y81" i="1" s="1"/>
  <c r="Z81" i="1" s="1"/>
  <c r="AA81" i="1" s="1"/>
  <c r="W870" i="1"/>
  <c r="X870" i="1" s="1"/>
  <c r="Y870" i="1" s="1"/>
  <c r="Z870" i="1" s="1"/>
  <c r="AA870" i="1" s="1"/>
  <c r="W211" i="1"/>
  <c r="X211" i="1" s="1"/>
  <c r="Y211" i="1" s="1"/>
  <c r="Z211" i="1" s="1"/>
  <c r="AA211" i="1" s="1"/>
  <c r="W789" i="1"/>
  <c r="X789" i="1" s="1"/>
  <c r="Y789" i="1" s="1"/>
  <c r="Z789" i="1" s="1"/>
  <c r="AA789" i="1" s="1"/>
  <c r="W1049" i="1"/>
  <c r="X1049" i="1" s="1"/>
  <c r="Y1049" i="1" s="1"/>
  <c r="Z1049" i="1" s="1"/>
  <c r="AA1049" i="1" s="1"/>
  <c r="W1468" i="1"/>
  <c r="X1468" i="1" s="1"/>
  <c r="Y1468" i="1" s="1"/>
  <c r="Z1468" i="1" s="1"/>
  <c r="AA1468" i="1" s="1"/>
  <c r="W318" i="1"/>
  <c r="X318" i="1" s="1"/>
  <c r="Y318" i="1" s="1"/>
  <c r="Z318" i="1" s="1"/>
  <c r="AA318" i="1" s="1"/>
  <c r="W998" i="1"/>
  <c r="X998" i="1" s="1"/>
  <c r="Y998" i="1" s="1"/>
  <c r="Z998" i="1" s="1"/>
  <c r="AA998" i="1" s="1"/>
  <c r="W1188" i="1"/>
  <c r="X1188" i="1" s="1"/>
  <c r="Y1188" i="1" s="1"/>
  <c r="Z1188" i="1" s="1"/>
  <c r="AA1188" i="1" s="1"/>
  <c r="AB386" i="1"/>
  <c r="AC386" i="1" s="1"/>
  <c r="AD386" i="1" s="1"/>
  <c r="AL790" i="1"/>
  <c r="AM790" i="1" s="1"/>
  <c r="AN790" i="1" s="1"/>
  <c r="AE851" i="1"/>
  <c r="AF851" i="1" s="1"/>
  <c r="AG851" i="1" s="1"/>
  <c r="AL362" i="1"/>
  <c r="AM362" i="1" s="1"/>
  <c r="AN362" i="1" s="1"/>
  <c r="W610" i="1"/>
  <c r="X610" i="1" s="1"/>
  <c r="Y610" i="1" s="1"/>
  <c r="Z610" i="1" s="1"/>
  <c r="AA610" i="1" s="1"/>
  <c r="AE950" i="1"/>
  <c r="AF950" i="1" s="1"/>
  <c r="AG950" i="1" s="1"/>
  <c r="AI478" i="1"/>
  <c r="AJ478" i="1" s="1"/>
  <c r="W51" i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AE889" i="1"/>
  <c r="AF889" i="1" s="1"/>
  <c r="AG889" i="1" s="1"/>
  <c r="AY1375" i="1"/>
  <c r="AZ1375" i="1" s="1"/>
  <c r="BA1375" i="1" s="1"/>
  <c r="BB1375" i="1" s="1"/>
  <c r="W280" i="1"/>
  <c r="X280" i="1" s="1"/>
  <c r="Y280" i="1" s="1"/>
  <c r="Z280" i="1" s="1"/>
  <c r="AA280" i="1" s="1"/>
  <c r="AE1753" i="1"/>
  <c r="AF1753" i="1" s="1"/>
  <c r="AG1753" i="1" s="1"/>
  <c r="AB298" i="1"/>
  <c r="AC298" i="1" s="1"/>
  <c r="AD298" i="1" s="1"/>
  <c r="AI1414" i="1"/>
  <c r="AJ1414" i="1" s="1"/>
  <c r="W145" i="1"/>
  <c r="X145" i="1" s="1"/>
  <c r="Y145" i="1" s="1"/>
  <c r="Z145" i="1" s="1"/>
  <c r="AA145" i="1" s="1"/>
  <c r="AY1087" i="1"/>
  <c r="AZ1087" i="1" s="1"/>
  <c r="BA1087" i="1" s="1"/>
  <c r="BB1087" i="1" s="1"/>
  <c r="AY1423" i="1"/>
  <c r="AZ1423" i="1" s="1"/>
  <c r="BA1423" i="1" s="1"/>
  <c r="BB1423" i="1" s="1"/>
  <c r="W909" i="1"/>
  <c r="X909" i="1" s="1"/>
  <c r="Y909" i="1" s="1"/>
  <c r="Z909" i="1" s="1"/>
  <c r="AA909" i="1" s="1"/>
  <c r="W374" i="1"/>
  <c r="X374" i="1" s="1"/>
  <c r="Y374" i="1" s="1"/>
  <c r="Z374" i="1" s="1"/>
  <c r="AA374" i="1" s="1"/>
  <c r="W1242" i="1"/>
  <c r="X1242" i="1" s="1"/>
  <c r="Y1242" i="1" s="1"/>
  <c r="Z1242" i="1" s="1"/>
  <c r="AA1242" i="1" s="1"/>
  <c r="W960" i="1"/>
  <c r="X960" i="1" s="1"/>
  <c r="Y960" i="1" s="1"/>
  <c r="Z960" i="1" s="1"/>
  <c r="AA960" i="1" s="1"/>
  <c r="W381" i="1"/>
  <c r="X381" i="1" s="1"/>
  <c r="Y381" i="1" s="1"/>
  <c r="Z381" i="1" s="1"/>
  <c r="AA381" i="1" s="1"/>
  <c r="AI694" i="1"/>
  <c r="AJ694" i="1" s="1"/>
  <c r="AL1815" i="1"/>
  <c r="AM1815" i="1" s="1"/>
  <c r="AN1815" i="1" s="1"/>
  <c r="AO1815" i="1" s="1"/>
  <c r="AP1815" i="1" s="1"/>
  <c r="AQ1815" i="1" s="1"/>
  <c r="W1083" i="1"/>
  <c r="X1083" i="1" s="1"/>
  <c r="Y1083" i="1" s="1"/>
  <c r="Z1083" i="1" s="1"/>
  <c r="AA1083" i="1" s="1"/>
  <c r="W1651" i="1"/>
  <c r="X1651" i="1" s="1"/>
  <c r="Y1651" i="1" s="1"/>
  <c r="Z1651" i="1" s="1"/>
  <c r="AA1651" i="1" s="1"/>
  <c r="W1037" i="1"/>
  <c r="X1037" i="1" s="1"/>
  <c r="Y1037" i="1" s="1"/>
  <c r="Z1037" i="1" s="1"/>
  <c r="AA1037" i="1" s="1"/>
  <c r="W1215" i="1"/>
  <c r="X1215" i="1" s="1"/>
  <c r="Y1215" i="1" s="1"/>
  <c r="Z1215" i="1" s="1"/>
  <c r="AA1215" i="1" s="1"/>
  <c r="W982" i="1"/>
  <c r="X982" i="1" s="1"/>
  <c r="Y982" i="1" s="1"/>
  <c r="Z982" i="1" s="1"/>
  <c r="AA982" i="1" s="1"/>
  <c r="W1527" i="1"/>
  <c r="X1527" i="1" s="1"/>
  <c r="Y1527" i="1" s="1"/>
  <c r="Z1527" i="1" s="1"/>
  <c r="AA1527" i="1" s="1"/>
  <c r="W1646" i="1"/>
  <c r="X1646" i="1" s="1"/>
  <c r="Y1646" i="1" s="1"/>
  <c r="Z1646" i="1" s="1"/>
  <c r="AA1646" i="1" s="1"/>
  <c r="W135" i="1"/>
  <c r="X135" i="1" s="1"/>
  <c r="Y135" i="1" s="1"/>
  <c r="Z135" i="1" s="1"/>
  <c r="AA135" i="1" s="1"/>
  <c r="AB114" i="1"/>
  <c r="AC114" i="1" s="1"/>
  <c r="AD114" i="1" s="1"/>
  <c r="W180" i="1"/>
  <c r="X180" i="1" s="1"/>
  <c r="Y180" i="1" s="1"/>
  <c r="Z180" i="1" s="1"/>
  <c r="AA180" i="1" s="1"/>
  <c r="W1450" i="1"/>
  <c r="X1450" i="1" s="1"/>
  <c r="Y1450" i="1" s="1"/>
  <c r="Z1450" i="1" s="1"/>
  <c r="AA1450" i="1" s="1"/>
  <c r="W412" i="1"/>
  <c r="X412" i="1" s="1"/>
  <c r="Y412" i="1" s="1"/>
  <c r="Z412" i="1" s="1"/>
  <c r="AA412" i="1" s="1"/>
  <c r="W1401" i="1"/>
  <c r="X1401" i="1" s="1"/>
  <c r="Y1401" i="1" s="1"/>
  <c r="Z1401" i="1" s="1"/>
  <c r="AA1401" i="1" s="1"/>
  <c r="W1284" i="1"/>
  <c r="X1284" i="1" s="1"/>
  <c r="Y1284" i="1" s="1"/>
  <c r="Z1284" i="1" s="1"/>
  <c r="AA1284" i="1" s="1"/>
  <c r="W1492" i="1"/>
  <c r="X1492" i="1" s="1"/>
  <c r="Y1492" i="1" s="1"/>
  <c r="Z1492" i="1" s="1"/>
  <c r="AA1492" i="1" s="1"/>
  <c r="W96" i="1"/>
  <c r="X96" i="1" s="1"/>
  <c r="Y96" i="1" s="1"/>
  <c r="Z96" i="1" s="1"/>
  <c r="AA96" i="1" s="1"/>
  <c r="AI622" i="1"/>
  <c r="AJ622" i="1" s="1"/>
  <c r="AB408" i="1"/>
  <c r="AC408" i="1" s="1"/>
  <c r="AD408" i="1" s="1"/>
  <c r="AE522" i="1"/>
  <c r="AF522" i="1" s="1"/>
  <c r="AG522" i="1" s="1"/>
  <c r="AE1843" i="1"/>
  <c r="AF1843" i="1" s="1"/>
  <c r="AG1843" i="1" s="1"/>
  <c r="W957" i="1"/>
  <c r="X957" i="1" s="1"/>
  <c r="Y957" i="1" s="1"/>
  <c r="Z957" i="1" s="1"/>
  <c r="AA957" i="1" s="1"/>
  <c r="W12" i="1"/>
  <c r="X12" i="1" s="1"/>
  <c r="Y12" i="1" s="1"/>
  <c r="Z12" i="1" s="1"/>
  <c r="AA12" i="1" s="1"/>
  <c r="W1524" i="1"/>
  <c r="X1524" i="1" s="1"/>
  <c r="Y1524" i="1" s="1"/>
  <c r="Z1524" i="1" s="1"/>
  <c r="AA1524" i="1" s="1"/>
  <c r="AB993" i="1"/>
  <c r="AC993" i="1" s="1"/>
  <c r="AD993" i="1" s="1"/>
  <c r="W394" i="1"/>
  <c r="X394" i="1" s="1"/>
  <c r="Y394" i="1" s="1"/>
  <c r="Z394" i="1" s="1"/>
  <c r="AA394" i="1" s="1"/>
  <c r="AE1267" i="1"/>
  <c r="AF1267" i="1" s="1"/>
  <c r="AG1267" i="1" s="1"/>
  <c r="AB149" i="1"/>
  <c r="AC149" i="1" s="1"/>
  <c r="AD149" i="1" s="1"/>
  <c r="W1643" i="1"/>
  <c r="X1643" i="1" s="1"/>
  <c r="Y1643" i="1" s="1"/>
  <c r="Z1643" i="1" s="1"/>
  <c r="AA1643" i="1" s="1"/>
  <c r="AB210" i="1"/>
  <c r="AC210" i="1" s="1"/>
  <c r="AD210" i="1" s="1"/>
  <c r="AB539" i="1"/>
  <c r="AC539" i="1" s="1"/>
  <c r="AD539" i="1" s="1"/>
  <c r="AK1737" i="1"/>
  <c r="AE766" i="1"/>
  <c r="AF766" i="1" s="1"/>
  <c r="AG766" i="1" s="1"/>
  <c r="AB1117" i="1"/>
  <c r="AC1117" i="1" s="1"/>
  <c r="AD1117" i="1" s="1"/>
  <c r="W1252" i="1"/>
  <c r="X1252" i="1" s="1"/>
  <c r="Y1252" i="1" s="1"/>
  <c r="Z1252" i="1" s="1"/>
  <c r="AA1252" i="1" s="1"/>
  <c r="AE198" i="1"/>
  <c r="AF198" i="1" s="1"/>
  <c r="AG198" i="1" s="1"/>
  <c r="AE1544" i="1"/>
  <c r="AF1544" i="1" s="1"/>
  <c r="AG1544" i="1" s="1"/>
  <c r="W881" i="1"/>
  <c r="X881" i="1" s="1"/>
  <c r="Y881" i="1" s="1"/>
  <c r="Z881" i="1" s="1"/>
  <c r="AA881" i="1" s="1"/>
  <c r="AB1264" i="1"/>
  <c r="AC1264" i="1" s="1"/>
  <c r="AD1264" i="1" s="1"/>
  <c r="AK1813" i="1"/>
  <c r="W1374" i="1"/>
  <c r="X1374" i="1" s="1"/>
  <c r="Y1374" i="1" s="1"/>
  <c r="Z1374" i="1" s="1"/>
  <c r="AA1374" i="1" s="1"/>
  <c r="AB340" i="1"/>
  <c r="AC340" i="1" s="1"/>
  <c r="AD340" i="1" s="1"/>
  <c r="AH629" i="1"/>
  <c r="AB956" i="1"/>
  <c r="AC956" i="1" s="1"/>
  <c r="AD956" i="1" s="1"/>
  <c r="AH1435" i="1"/>
  <c r="AE1105" i="1"/>
  <c r="AF1105" i="1" s="1"/>
  <c r="AG1105" i="1" s="1"/>
  <c r="AB1006" i="1"/>
  <c r="AC1006" i="1" s="1"/>
  <c r="AD1006" i="1" s="1"/>
  <c r="AH677" i="1"/>
  <c r="AE137" i="1"/>
  <c r="AF137" i="1" s="1"/>
  <c r="AG137" i="1" s="1"/>
  <c r="AE486" i="1"/>
  <c r="AF486" i="1" s="1"/>
  <c r="AG486" i="1" s="1"/>
  <c r="AE600" i="1"/>
  <c r="AF600" i="1" s="1"/>
  <c r="AG600" i="1" s="1"/>
  <c r="AB1240" i="1"/>
  <c r="AC1240" i="1" s="1"/>
  <c r="AD1240" i="1" s="1"/>
  <c r="AB1565" i="1"/>
  <c r="AC1565" i="1" s="1"/>
  <c r="AD1565" i="1" s="1"/>
  <c r="AE1511" i="1"/>
  <c r="AF1511" i="1" s="1"/>
  <c r="AG1511" i="1" s="1"/>
  <c r="AH504" i="1"/>
  <c r="AH1411" i="1"/>
  <c r="AE758" i="1"/>
  <c r="AF758" i="1" s="1"/>
  <c r="AG758" i="1" s="1"/>
  <c r="AB1691" i="1"/>
  <c r="AC1691" i="1" s="1"/>
  <c r="AD1691" i="1" s="1"/>
  <c r="AE1129" i="1"/>
  <c r="AF1129" i="1" s="1"/>
  <c r="AG1129" i="1" s="1"/>
  <c r="AE79" i="1"/>
  <c r="AF79" i="1" s="1"/>
  <c r="AG79" i="1" s="1"/>
  <c r="AE639" i="1"/>
  <c r="AF639" i="1" s="1"/>
  <c r="AG639" i="1" s="1"/>
  <c r="AB1634" i="1"/>
  <c r="AC1634" i="1" s="1"/>
  <c r="AD1634" i="1" s="1"/>
  <c r="AE705" i="1"/>
  <c r="AF705" i="1" s="1"/>
  <c r="AG705" i="1" s="1"/>
  <c r="AE1266" i="1"/>
  <c r="AF1266" i="1" s="1"/>
  <c r="AG1266" i="1" s="1"/>
  <c r="AE1307" i="1"/>
  <c r="AF1307" i="1" s="1"/>
  <c r="AG1307" i="1" s="1"/>
  <c r="AB154" i="1"/>
  <c r="AC154" i="1" s="1"/>
  <c r="AD154" i="1" s="1"/>
  <c r="AE252" i="1"/>
  <c r="AF252" i="1" s="1"/>
  <c r="AG252" i="1" s="1"/>
  <c r="AH74" i="1"/>
  <c r="AE324" i="1"/>
  <c r="AF324" i="1" s="1"/>
  <c r="AG324" i="1" s="1"/>
  <c r="AH1732" i="1"/>
  <c r="AI1732" i="1" s="1"/>
  <c r="AJ1732" i="1" s="1"/>
  <c r="W632" i="1"/>
  <c r="X632" i="1" s="1"/>
  <c r="Y632" i="1" s="1"/>
  <c r="Z632" i="1" s="1"/>
  <c r="AA632" i="1" s="1"/>
  <c r="W459" i="1"/>
  <c r="X459" i="1" s="1"/>
  <c r="Y459" i="1" s="1"/>
  <c r="Z459" i="1" s="1"/>
  <c r="AA459" i="1" s="1"/>
  <c r="AE1292" i="1"/>
  <c r="AF1292" i="1" s="1"/>
  <c r="AG1292" i="1" s="1"/>
  <c r="W1180" i="1"/>
  <c r="X1180" i="1" s="1"/>
  <c r="Y1180" i="1" s="1"/>
  <c r="Z1180" i="1" s="1"/>
  <c r="AA1180" i="1" s="1"/>
  <c r="W151" i="1"/>
  <c r="X151" i="1" s="1"/>
  <c r="Y151" i="1" s="1"/>
  <c r="Z151" i="1" s="1"/>
  <c r="AA151" i="1" s="1"/>
  <c r="W1141" i="1"/>
  <c r="X1141" i="1" s="1"/>
  <c r="Y1141" i="1" s="1"/>
  <c r="Z1141" i="1" s="1"/>
  <c r="AA1141" i="1" s="1"/>
  <c r="AB1559" i="1"/>
  <c r="AC1559" i="1" s="1"/>
  <c r="AD1559" i="1" s="1"/>
  <c r="AB1665" i="1"/>
  <c r="AC1665" i="1" s="1"/>
  <c r="AD1665" i="1" s="1"/>
  <c r="AE1796" i="1"/>
  <c r="AF1796" i="1" s="1"/>
  <c r="AG1796" i="1" s="1"/>
  <c r="AH1268" i="1"/>
  <c r="BE832" i="1"/>
  <c r="BF832" i="1" s="1"/>
  <c r="M832" i="1" s="1"/>
  <c r="BG832" i="1" s="1"/>
  <c r="N832" i="1" s="1"/>
  <c r="W25" i="1"/>
  <c r="X25" i="1" s="1"/>
  <c r="Y25" i="1" s="1"/>
  <c r="Z25" i="1" s="1"/>
  <c r="AA25" i="1" s="1"/>
  <c r="AB1285" i="1"/>
  <c r="AC1285" i="1" s="1"/>
  <c r="AD1285" i="1" s="1"/>
  <c r="AE1442" i="1"/>
  <c r="AF1442" i="1" s="1"/>
  <c r="AG1442" i="1" s="1"/>
  <c r="AH1720" i="1"/>
  <c r="AI1720" i="1" s="1"/>
  <c r="AJ1720" i="1" s="1"/>
  <c r="W1488" i="1"/>
  <c r="X1488" i="1" s="1"/>
  <c r="Y1488" i="1" s="1"/>
  <c r="Z1488" i="1" s="1"/>
  <c r="AA1488" i="1" s="1"/>
  <c r="W994" i="1"/>
  <c r="X994" i="1" s="1"/>
  <c r="Y994" i="1" s="1"/>
  <c r="Z994" i="1" s="1"/>
  <c r="AA994" i="1" s="1"/>
  <c r="W1260" i="1"/>
  <c r="X1260" i="1" s="1"/>
  <c r="Y1260" i="1" s="1"/>
  <c r="Z1260" i="1" s="1"/>
  <c r="AA1260" i="1" s="1"/>
  <c r="W379" i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W844" i="1"/>
  <c r="X844" i="1" s="1"/>
  <c r="Y844" i="1" s="1"/>
  <c r="Z844" i="1" s="1"/>
  <c r="AA844" i="1" s="1"/>
  <c r="AL1807" i="1"/>
  <c r="AM1807" i="1" s="1"/>
  <c r="AN1807" i="1" s="1"/>
  <c r="AO1807" i="1" s="1"/>
  <c r="AP1807" i="1" s="1"/>
  <c r="AQ1807" i="1" s="1"/>
  <c r="W1032" i="1"/>
  <c r="X1032" i="1" s="1"/>
  <c r="Y1032" i="1" s="1"/>
  <c r="Z1032" i="1" s="1"/>
  <c r="AA1032" i="1" s="1"/>
  <c r="W935" i="1"/>
  <c r="X935" i="1" s="1"/>
  <c r="Y935" i="1" s="1"/>
  <c r="Z935" i="1" s="1"/>
  <c r="AA935" i="1" s="1"/>
  <c r="AE1841" i="1"/>
  <c r="AF1841" i="1" s="1"/>
  <c r="AG1841" i="1" s="1"/>
  <c r="W1220" i="1"/>
  <c r="X1220" i="1" s="1"/>
  <c r="Y1220" i="1" s="1"/>
  <c r="Z1220" i="1" s="1"/>
  <c r="AA1220" i="1" s="1"/>
  <c r="W916" i="1"/>
  <c r="X916" i="1" s="1"/>
  <c r="Y916" i="1" s="1"/>
  <c r="Z916" i="1" s="1"/>
  <c r="AA916" i="1" s="1"/>
  <c r="W1498" i="1"/>
  <c r="X1498" i="1" s="1"/>
  <c r="Y1498" i="1" s="1"/>
  <c r="Z1498" i="1" s="1"/>
  <c r="AA1498" i="1" s="1"/>
  <c r="W1046" i="1"/>
  <c r="X1046" i="1" s="1"/>
  <c r="Y1046" i="1" s="1"/>
  <c r="Z1046" i="1" s="1"/>
  <c r="AA1046" i="1" s="1"/>
  <c r="AL29" i="1"/>
  <c r="AM29" i="1" s="1"/>
  <c r="AN29" i="1" s="1"/>
  <c r="AO29" i="1" s="1"/>
  <c r="AP29" i="1" s="1"/>
  <c r="AQ29" i="1" s="1"/>
  <c r="AY991" i="1"/>
  <c r="AZ991" i="1" s="1"/>
  <c r="BA991" i="1" s="1"/>
  <c r="BB991" i="1" s="1"/>
  <c r="AL1781" i="1"/>
  <c r="AM1781" i="1" s="1"/>
  <c r="AN1781" i="1" s="1"/>
  <c r="AO1781" i="1" s="1"/>
  <c r="AP1781" i="1" s="1"/>
  <c r="AQ1781" i="1" s="1"/>
  <c r="W976" i="1"/>
  <c r="X976" i="1" s="1"/>
  <c r="Y976" i="1" s="1"/>
  <c r="Z976" i="1" s="1"/>
  <c r="AA976" i="1" s="1"/>
  <c r="AE1831" i="1"/>
  <c r="AF1831" i="1" s="1"/>
  <c r="AG1831" i="1" s="1"/>
  <c r="W786" i="1"/>
  <c r="X786" i="1" s="1"/>
  <c r="Y786" i="1" s="1"/>
  <c r="Z786" i="1" s="1"/>
  <c r="AA786" i="1" s="1"/>
  <c r="W942" i="1"/>
  <c r="X942" i="1" s="1"/>
  <c r="Y942" i="1" s="1"/>
  <c r="Z942" i="1" s="1"/>
  <c r="AA942" i="1" s="1"/>
  <c r="W1090" i="1"/>
  <c r="X1090" i="1" s="1"/>
  <c r="Y1090" i="1" s="1"/>
  <c r="Z1090" i="1" s="1"/>
  <c r="AA1090" i="1" s="1"/>
  <c r="AI366" i="1"/>
  <c r="AJ366" i="1" s="1"/>
  <c r="W50" i="1"/>
  <c r="X50" i="1" s="1"/>
  <c r="Y50" i="1" s="1"/>
  <c r="Z50" i="1" s="1"/>
  <c r="AA50" i="1" s="1"/>
  <c r="AE1755" i="1"/>
  <c r="AF1755" i="1" s="1"/>
  <c r="AG1755" i="1" s="1"/>
  <c r="W359" i="1"/>
  <c r="X359" i="1" s="1"/>
  <c r="Y359" i="1" s="1"/>
  <c r="Z359" i="1" s="1"/>
  <c r="AA359" i="1" s="1"/>
  <c r="W73" i="1"/>
  <c r="X73" i="1" s="1"/>
  <c r="Y73" i="1" s="1"/>
  <c r="Z73" i="1" s="1"/>
  <c r="AA73" i="1" s="1"/>
  <c r="W1236" i="1"/>
  <c r="X1236" i="1" s="1"/>
  <c r="Y1236" i="1" s="1"/>
  <c r="Z1236" i="1" s="1"/>
  <c r="AA1236" i="1" s="1"/>
  <c r="AI764" i="1"/>
  <c r="AJ764" i="1" s="1"/>
  <c r="W1036" i="1"/>
  <c r="X1036" i="1" s="1"/>
  <c r="Y1036" i="1" s="1"/>
  <c r="Z1036" i="1" s="1"/>
  <c r="AA1036" i="1" s="1"/>
  <c r="W771" i="1"/>
  <c r="X771" i="1" s="1"/>
  <c r="Y771" i="1" s="1"/>
  <c r="Z771" i="1" s="1"/>
  <c r="AA771" i="1" s="1"/>
  <c r="W377" i="1"/>
  <c r="X377" i="1" s="1"/>
  <c r="Y377" i="1" s="1"/>
  <c r="Z377" i="1" s="1"/>
  <c r="AA377" i="1" s="1"/>
  <c r="AY1459" i="1"/>
  <c r="AZ1459" i="1" s="1"/>
  <c r="BA1459" i="1" s="1"/>
  <c r="BB1459" i="1" s="1"/>
  <c r="W893" i="1"/>
  <c r="X893" i="1" s="1"/>
  <c r="Y893" i="1" s="1"/>
  <c r="Z893" i="1" s="1"/>
  <c r="AA893" i="1" s="1"/>
  <c r="W361" i="1"/>
  <c r="X361" i="1" s="1"/>
  <c r="Y361" i="1" s="1"/>
  <c r="Z361" i="1" s="1"/>
  <c r="AA361" i="1" s="1"/>
  <c r="W1640" i="1"/>
  <c r="X1640" i="1" s="1"/>
  <c r="Y1640" i="1" s="1"/>
  <c r="Z1640" i="1" s="1"/>
  <c r="AA1640" i="1" s="1"/>
  <c r="W346" i="1"/>
  <c r="X346" i="1" s="1"/>
  <c r="Y346" i="1" s="1"/>
  <c r="Z346" i="1" s="1"/>
  <c r="AA346" i="1" s="1"/>
  <c r="AL1835" i="1"/>
  <c r="AM1835" i="1" s="1"/>
  <c r="AN1835" i="1" s="1"/>
  <c r="AO1835" i="1" s="1"/>
  <c r="AP1835" i="1" s="1"/>
  <c r="AQ1835" i="1" s="1"/>
  <c r="AY1606" i="1"/>
  <c r="AZ1606" i="1" s="1"/>
  <c r="BA1606" i="1" s="1"/>
  <c r="BB1606" i="1" s="1"/>
  <c r="BC1606" i="1" s="1"/>
  <c r="BD1606" i="1" s="1"/>
  <c r="BE1606" i="1" s="1"/>
  <c r="BF1606" i="1" s="1"/>
  <c r="M1606" i="1" s="1"/>
  <c r="BG1606" i="1" s="1"/>
  <c r="N1606" i="1" s="1"/>
  <c r="AY1287" i="1"/>
  <c r="AZ1287" i="1" s="1"/>
  <c r="BA1287" i="1" s="1"/>
  <c r="BB1287" i="1" s="1"/>
  <c r="AR1593" i="1"/>
  <c r="AS1593" i="1" s="1"/>
  <c r="AY998" i="1"/>
  <c r="AZ998" i="1" s="1"/>
  <c r="BA998" i="1" s="1"/>
  <c r="BB998" i="1" s="1"/>
  <c r="BC998" i="1" s="1"/>
  <c r="BD998" i="1" s="1"/>
  <c r="BE998" i="1" s="1"/>
  <c r="BF998" i="1" s="1"/>
  <c r="M998" i="1" s="1"/>
  <c r="BG998" i="1" s="1"/>
  <c r="N998" i="1" s="1"/>
  <c r="AI968" i="1"/>
  <c r="AJ968" i="1" s="1"/>
  <c r="W68" i="1"/>
  <c r="X68" i="1" s="1"/>
  <c r="Y68" i="1" s="1"/>
  <c r="Z68" i="1" s="1"/>
  <c r="AA68" i="1" s="1"/>
  <c r="AH712" i="1"/>
  <c r="AE1210" i="1"/>
  <c r="AF1210" i="1" s="1"/>
  <c r="AG1210" i="1" s="1"/>
  <c r="W1626" i="1"/>
  <c r="X1626" i="1" s="1"/>
  <c r="Y1626" i="1" s="1"/>
  <c r="Z1626" i="1" s="1"/>
  <c r="AA1626" i="1" s="1"/>
  <c r="AE681" i="1"/>
  <c r="AF681" i="1" s="1"/>
  <c r="AG681" i="1" s="1"/>
  <c r="AB736" i="1"/>
  <c r="AC736" i="1" s="1"/>
  <c r="AD736" i="1" s="1"/>
  <c r="AH446" i="1"/>
  <c r="AE838" i="1"/>
  <c r="AF838" i="1" s="1"/>
  <c r="AG838" i="1" s="1"/>
  <c r="AB1311" i="1"/>
  <c r="AC1311" i="1" s="1"/>
  <c r="AD1311" i="1" s="1"/>
  <c r="AB1149" i="1"/>
  <c r="AC1149" i="1" s="1"/>
  <c r="AD1149" i="1" s="1"/>
  <c r="AE727" i="1"/>
  <c r="AF727" i="1" s="1"/>
  <c r="AG727" i="1" s="1"/>
  <c r="W1509" i="1"/>
  <c r="X1509" i="1" s="1"/>
  <c r="Y1509" i="1" s="1"/>
  <c r="Z1509" i="1" s="1"/>
  <c r="AA1509" i="1" s="1"/>
  <c r="AE1279" i="1"/>
  <c r="AF1279" i="1" s="1"/>
  <c r="AG1279" i="1" s="1"/>
  <c r="AY1088" i="1"/>
  <c r="AZ1088" i="1" s="1"/>
  <c r="BA1088" i="1" s="1"/>
  <c r="BB1088" i="1" s="1"/>
  <c r="AB717" i="1"/>
  <c r="AC717" i="1" s="1"/>
  <c r="AD717" i="1" s="1"/>
  <c r="AB901" i="1"/>
  <c r="AC901" i="1" s="1"/>
  <c r="AD901" i="1" s="1"/>
  <c r="AB1497" i="1"/>
  <c r="AC1497" i="1" s="1"/>
  <c r="AD1497" i="1" s="1"/>
  <c r="AE1669" i="1"/>
  <c r="AF1669" i="1" s="1"/>
  <c r="AG1669" i="1" s="1"/>
  <c r="W871" i="1"/>
  <c r="X871" i="1" s="1"/>
  <c r="Y871" i="1" s="1"/>
  <c r="Z871" i="1" s="1"/>
  <c r="AA871" i="1" s="1"/>
  <c r="AB772" i="1"/>
  <c r="AC772" i="1" s="1"/>
  <c r="AD772" i="1" s="1"/>
  <c r="AB1434" i="1"/>
  <c r="AC1434" i="1" s="1"/>
  <c r="AD1434" i="1" s="1"/>
  <c r="AH1839" i="1"/>
  <c r="AI1839" i="1" s="1"/>
  <c r="AJ1839" i="1" s="1"/>
  <c r="AB217" i="1"/>
  <c r="AC217" i="1" s="1"/>
  <c r="AD217" i="1" s="1"/>
  <c r="AE1035" i="1"/>
  <c r="AF1035" i="1" s="1"/>
  <c r="AG1035" i="1" s="1"/>
  <c r="AH649" i="1"/>
  <c r="W1164" i="1"/>
  <c r="X1164" i="1" s="1"/>
  <c r="Y1164" i="1" s="1"/>
  <c r="Z1164" i="1" s="1"/>
  <c r="AA1164" i="1" s="1"/>
  <c r="AK1823" i="1"/>
  <c r="AE1332" i="1"/>
  <c r="AF1332" i="1" s="1"/>
  <c r="AG1332" i="1" s="1"/>
  <c r="AB784" i="1"/>
  <c r="AC784" i="1" s="1"/>
  <c r="AD784" i="1" s="1"/>
  <c r="AE421" i="1"/>
  <c r="AF421" i="1" s="1"/>
  <c r="AG421" i="1" s="1"/>
  <c r="W917" i="1"/>
  <c r="X917" i="1" s="1"/>
  <c r="Y917" i="1" s="1"/>
  <c r="Z917" i="1" s="1"/>
  <c r="AA917" i="1" s="1"/>
  <c r="AK1490" i="1"/>
  <c r="AB1354" i="1"/>
  <c r="AC1354" i="1" s="1"/>
  <c r="AD1354" i="1" s="1"/>
  <c r="AB827" i="1"/>
  <c r="AC827" i="1" s="1"/>
  <c r="AD827" i="1" s="1"/>
  <c r="AE1047" i="1"/>
  <c r="AF1047" i="1" s="1"/>
  <c r="AG1047" i="1" s="1"/>
  <c r="AE1373" i="1"/>
  <c r="AF1373" i="1" s="1"/>
  <c r="AG1373" i="1" s="1"/>
  <c r="AE571" i="1"/>
  <c r="AF571" i="1" s="1"/>
  <c r="AG571" i="1" s="1"/>
  <c r="AE1690" i="1"/>
  <c r="AF1690" i="1" s="1"/>
  <c r="AG1690" i="1" s="1"/>
  <c r="W1589" i="1"/>
  <c r="X1589" i="1" s="1"/>
  <c r="Y1589" i="1" s="1"/>
  <c r="Z1589" i="1" s="1"/>
  <c r="AA1589" i="1" s="1"/>
  <c r="W1005" i="1"/>
  <c r="X1005" i="1" s="1"/>
  <c r="Y1005" i="1" s="1"/>
  <c r="Z1005" i="1" s="1"/>
  <c r="AA1005" i="1" s="1"/>
  <c r="AB124" i="1"/>
  <c r="AC124" i="1" s="1"/>
  <c r="AD124" i="1" s="1"/>
  <c r="AE1157" i="1"/>
  <c r="AF1157" i="1" s="1"/>
  <c r="AG1157" i="1" s="1"/>
  <c r="AH1754" i="1"/>
  <c r="AI1754" i="1" s="1"/>
  <c r="AJ1754" i="1" s="1"/>
  <c r="AB415" i="1"/>
  <c r="AC415" i="1" s="1"/>
  <c r="AD415" i="1" s="1"/>
  <c r="AB1076" i="1"/>
  <c r="AC1076" i="1" s="1"/>
  <c r="AD1076" i="1" s="1"/>
  <c r="AL1806" i="1"/>
  <c r="AM1806" i="1" s="1"/>
  <c r="AN1806" i="1" s="1"/>
  <c r="AO1806" i="1" s="1"/>
  <c r="AP1806" i="1" s="1"/>
  <c r="AQ1806" i="1" s="1"/>
  <c r="AY860" i="1"/>
  <c r="AZ860" i="1" s="1"/>
  <c r="BA860" i="1" s="1"/>
  <c r="BB860" i="1" s="1"/>
  <c r="AE1278" i="1"/>
  <c r="AF1278" i="1" s="1"/>
  <c r="AG1278" i="1" s="1"/>
  <c r="AK1713" i="1"/>
  <c r="W818" i="1"/>
  <c r="X818" i="1" s="1"/>
  <c r="Y818" i="1" s="1"/>
  <c r="Z818" i="1" s="1"/>
  <c r="AA818" i="1" s="1"/>
  <c r="AE475" i="1"/>
  <c r="AF475" i="1" s="1"/>
  <c r="AG475" i="1" s="1"/>
  <c r="AE659" i="1"/>
  <c r="AF659" i="1" s="1"/>
  <c r="AG659" i="1" s="1"/>
  <c r="W17" i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B612" i="1"/>
  <c r="AC612" i="1" s="1"/>
  <c r="AD612" i="1" s="1"/>
  <c r="AB1657" i="1"/>
  <c r="AC1657" i="1" s="1"/>
  <c r="AD1657" i="1" s="1"/>
  <c r="AK1861" i="1"/>
  <c r="AB873" i="1"/>
  <c r="AC873" i="1" s="1"/>
  <c r="AD873" i="1" s="1"/>
  <c r="AB1204" i="1"/>
  <c r="AC1204" i="1" s="1"/>
  <c r="AD1204" i="1" s="1"/>
  <c r="AB567" i="1"/>
  <c r="AC567" i="1" s="1"/>
  <c r="AD567" i="1" s="1"/>
  <c r="W388" i="1"/>
  <c r="X388" i="1" s="1"/>
  <c r="Y388" i="1" s="1"/>
  <c r="Z388" i="1" s="1"/>
  <c r="AA388" i="1" s="1"/>
  <c r="AB1555" i="1"/>
  <c r="AC1555" i="1" s="1"/>
  <c r="AD1555" i="1" s="1"/>
  <c r="AB558" i="1"/>
  <c r="AC558" i="1" s="1"/>
  <c r="AD558" i="1" s="1"/>
  <c r="AB1705" i="1"/>
  <c r="AC1705" i="1" s="1"/>
  <c r="AD1705" i="1" s="1"/>
  <c r="AE732" i="1"/>
  <c r="AF732" i="1" s="1"/>
  <c r="AG732" i="1" s="1"/>
  <c r="AE146" i="1"/>
  <c r="AF146" i="1" s="1"/>
  <c r="AG146" i="1" s="1"/>
  <c r="AE1399" i="1"/>
  <c r="AF1399" i="1" s="1"/>
  <c r="AG1399" i="1" s="1"/>
  <c r="AE722" i="1"/>
  <c r="AF722" i="1" s="1"/>
  <c r="AG722" i="1" s="1"/>
  <c r="AI862" i="1"/>
  <c r="AJ862" i="1" s="1"/>
  <c r="W1638" i="1"/>
  <c r="X1638" i="1" s="1"/>
  <c r="Y1638" i="1" s="1"/>
  <c r="Z1638" i="1" s="1"/>
  <c r="AA1638" i="1" s="1"/>
  <c r="AE489" i="1"/>
  <c r="AF489" i="1" s="1"/>
  <c r="AG489" i="1" s="1"/>
  <c r="W1568" i="1"/>
  <c r="X1568" i="1" s="1"/>
  <c r="Y1568" i="1" s="1"/>
  <c r="Z1568" i="1" s="1"/>
  <c r="AA1568" i="1" s="1"/>
  <c r="AE1472" i="1"/>
  <c r="AF1472" i="1" s="1"/>
  <c r="AG1472" i="1" s="1"/>
  <c r="AB436" i="1"/>
  <c r="AC436" i="1" s="1"/>
  <c r="AD436" i="1" s="1"/>
  <c r="AK1729" i="1"/>
  <c r="AE391" i="1"/>
  <c r="AF391" i="1" s="1"/>
  <c r="AG391" i="1" s="1"/>
  <c r="AE3" i="1"/>
  <c r="AF3" i="1" s="1"/>
  <c r="AG3" i="1" s="1"/>
  <c r="AE384" i="1"/>
  <c r="AF384" i="1" s="1"/>
  <c r="AG384" i="1" s="1"/>
  <c r="AB353" i="1"/>
  <c r="AC353" i="1" s="1"/>
  <c r="AD353" i="1" s="1"/>
  <c r="AB286" i="1"/>
  <c r="AC286" i="1" s="1"/>
  <c r="AD286" i="1" s="1"/>
  <c r="AB1635" i="1"/>
  <c r="AC1635" i="1" s="1"/>
  <c r="AD1635" i="1" s="1"/>
  <c r="AB1248" i="1"/>
  <c r="AC1248" i="1" s="1"/>
  <c r="AD1248" i="1" s="1"/>
  <c r="AB1262" i="1"/>
  <c r="AC1262" i="1" s="1"/>
  <c r="AD1262" i="1" s="1"/>
  <c r="AB44" i="1"/>
  <c r="AC44" i="1" s="1"/>
  <c r="AD44" i="1" s="1"/>
  <c r="AB70" i="1"/>
  <c r="AC70" i="1" s="1"/>
  <c r="AD70" i="1" s="1"/>
  <c r="W685" i="1"/>
  <c r="X685" i="1" s="1"/>
  <c r="Y685" i="1" s="1"/>
  <c r="Z685" i="1" s="1"/>
  <c r="AA685" i="1" s="1"/>
  <c r="AE839" i="1"/>
  <c r="AF839" i="1" s="1"/>
  <c r="AG839" i="1" s="1"/>
  <c r="W304" i="1"/>
  <c r="X304" i="1" s="1"/>
  <c r="Y304" i="1" s="1"/>
  <c r="Z304" i="1" s="1"/>
  <c r="AA304" i="1" s="1"/>
  <c r="W14" i="1"/>
  <c r="X14" i="1" s="1"/>
  <c r="Y14" i="1" s="1"/>
  <c r="Z14" i="1" s="1"/>
  <c r="AA14" i="1" s="1"/>
  <c r="AK143" i="1"/>
  <c r="AE1212" i="1"/>
  <c r="AF1212" i="1" s="1"/>
  <c r="AG1212" i="1" s="1"/>
  <c r="W1579" i="1"/>
  <c r="X1579" i="1" s="1"/>
  <c r="Y1579" i="1" s="1"/>
  <c r="Z1579" i="1" s="1"/>
  <c r="AA1579" i="1" s="1"/>
  <c r="AE283" i="1"/>
  <c r="AF283" i="1" s="1"/>
  <c r="AG283" i="1" s="1"/>
  <c r="AO283" i="1" s="1"/>
  <c r="AP283" i="1" s="1"/>
  <c r="AQ283" i="1" s="1"/>
  <c r="AE1108" i="1"/>
  <c r="AF1108" i="1" s="1"/>
  <c r="AG1108" i="1" s="1"/>
  <c r="AE1153" i="1"/>
  <c r="AF1153" i="1" s="1"/>
  <c r="AG1153" i="1" s="1"/>
  <c r="AE866" i="1"/>
  <c r="AF866" i="1" s="1"/>
  <c r="AG866" i="1" s="1"/>
  <c r="W814" i="1"/>
  <c r="X814" i="1" s="1"/>
  <c r="Y814" i="1" s="1"/>
  <c r="Z814" i="1" s="1"/>
  <c r="AA814" i="1" s="1"/>
  <c r="AE1000" i="1"/>
  <c r="AF1000" i="1" s="1"/>
  <c r="AG1000" i="1" s="1"/>
  <c r="W1317" i="1"/>
  <c r="X1317" i="1" s="1"/>
  <c r="Y1317" i="1" s="1"/>
  <c r="Z1317" i="1" s="1"/>
  <c r="AA1317" i="1" s="1"/>
  <c r="AH885" i="1"/>
  <c r="AH1592" i="1"/>
  <c r="AE1044" i="1"/>
  <c r="AF1044" i="1" s="1"/>
  <c r="AG1044" i="1" s="1"/>
  <c r="AB1263" i="1"/>
  <c r="AC1263" i="1" s="1"/>
  <c r="AD1263" i="1" s="1"/>
  <c r="AB442" i="1"/>
  <c r="AC442" i="1" s="1"/>
  <c r="AD442" i="1" s="1"/>
  <c r="AB910" i="1"/>
  <c r="AC910" i="1" s="1"/>
  <c r="AD910" i="1" s="1"/>
  <c r="AB1136" i="1"/>
  <c r="AC1136" i="1" s="1"/>
  <c r="AD1136" i="1" s="1"/>
  <c r="AB1229" i="1"/>
  <c r="AC1229" i="1" s="1"/>
  <c r="AD1229" i="1" s="1"/>
  <c r="AB473" i="1"/>
  <c r="AC473" i="1" s="1"/>
  <c r="AD473" i="1" s="1"/>
  <c r="AB1704" i="1"/>
  <c r="AC1704" i="1" s="1"/>
  <c r="AD1704" i="1" s="1"/>
  <c r="W240" i="1"/>
  <c r="X240" i="1" s="1"/>
  <c r="Y240" i="1" s="1"/>
  <c r="Z240" i="1" s="1"/>
  <c r="AA240" i="1" s="1"/>
  <c r="AB715" i="1"/>
  <c r="AC715" i="1" s="1"/>
  <c r="AD715" i="1" s="1"/>
  <c r="W1550" i="1"/>
  <c r="X1550" i="1" s="1"/>
  <c r="Y1550" i="1" s="1"/>
  <c r="Z1550" i="1" s="1"/>
  <c r="AA1550" i="1" s="1"/>
  <c r="AH1728" i="1"/>
  <c r="AI1728" i="1" s="1"/>
  <c r="AJ1728" i="1" s="1"/>
  <c r="AB1193" i="1"/>
  <c r="AC1193" i="1" s="1"/>
  <c r="AD1193" i="1" s="1"/>
  <c r="AB1250" i="1"/>
  <c r="AC1250" i="1" s="1"/>
  <c r="AD1250" i="1" s="1"/>
  <c r="AB912" i="1"/>
  <c r="AC912" i="1" s="1"/>
  <c r="AD912" i="1" s="1"/>
  <c r="AB327" i="1"/>
  <c r="AC327" i="1" s="1"/>
  <c r="AD327" i="1" s="1"/>
  <c r="BE726" i="1"/>
  <c r="BF726" i="1" s="1"/>
  <c r="AB561" i="1"/>
  <c r="AC561" i="1" s="1"/>
  <c r="AD561" i="1" s="1"/>
  <c r="AB1002" i="1"/>
  <c r="AC1002" i="1" s="1"/>
  <c r="AD1002" i="1" s="1"/>
  <c r="AB568" i="1"/>
  <c r="AC568" i="1" s="1"/>
  <c r="AD568" i="1" s="1"/>
  <c r="AH695" i="1"/>
  <c r="AE76" i="1"/>
  <c r="AF76" i="1" s="1"/>
  <c r="AG76" i="1" s="1"/>
  <c r="W775" i="1"/>
  <c r="X775" i="1" s="1"/>
  <c r="Y775" i="1" s="1"/>
  <c r="Z775" i="1" s="1"/>
  <c r="AA775" i="1" s="1"/>
  <c r="AK125" i="1"/>
  <c r="AE413" i="1"/>
  <c r="AF413" i="1" s="1"/>
  <c r="AG413" i="1" s="1"/>
  <c r="AK233" i="1"/>
  <c r="W562" i="1"/>
  <c r="X562" i="1" s="1"/>
  <c r="Y562" i="1" s="1"/>
  <c r="Z562" i="1" s="1"/>
  <c r="AA562" i="1" s="1"/>
  <c r="W565" i="1"/>
  <c r="X565" i="1" s="1"/>
  <c r="Y565" i="1" s="1"/>
  <c r="Z565" i="1" s="1"/>
  <c r="AA565" i="1" s="1"/>
  <c r="AB1203" i="1"/>
  <c r="AC1203" i="1" s="1"/>
  <c r="AD1203" i="1" s="1"/>
  <c r="AE296" i="1"/>
  <c r="AF296" i="1" s="1"/>
  <c r="AG296" i="1" s="1"/>
  <c r="AO296" i="1" s="1"/>
  <c r="AP296" i="1" s="1"/>
  <c r="AQ296" i="1" s="1"/>
  <c r="AH1333" i="1"/>
  <c r="AE302" i="1"/>
  <c r="AF302" i="1" s="1"/>
  <c r="AG302" i="1" s="1"/>
  <c r="AH1224" i="1"/>
  <c r="AI485" i="1"/>
  <c r="AJ485" i="1" s="1"/>
  <c r="AH1138" i="1"/>
  <c r="AH1470" i="1"/>
  <c r="AE837" i="1"/>
  <c r="AF837" i="1" s="1"/>
  <c r="AG837" i="1" s="1"/>
  <c r="AE52" i="1"/>
  <c r="AF52" i="1" s="1"/>
  <c r="AG52" i="1" s="1"/>
  <c r="AB487" i="1"/>
  <c r="AC487" i="1" s="1"/>
  <c r="AD487" i="1" s="1"/>
  <c r="AI746" i="1"/>
  <c r="AJ746" i="1" s="1"/>
  <c r="AH1183" i="1"/>
  <c r="AB1271" i="1"/>
  <c r="AC1271" i="1" s="1"/>
  <c r="AD1271" i="1" s="1"/>
  <c r="AH19" i="1"/>
  <c r="AE1586" i="1"/>
  <c r="AF1586" i="1" s="1"/>
  <c r="AG1586" i="1" s="1"/>
  <c r="AE1517" i="1"/>
  <c r="AF1517" i="1" s="1"/>
  <c r="AG1517" i="1" s="1"/>
  <c r="AE1143" i="1"/>
  <c r="AF1143" i="1" s="1"/>
  <c r="AG1143" i="1" s="1"/>
  <c r="AE787" i="1"/>
  <c r="AF787" i="1" s="1"/>
  <c r="AG787" i="1" s="1"/>
  <c r="AE1013" i="1"/>
  <c r="AF1013" i="1" s="1"/>
  <c r="AG1013" i="1" s="1"/>
  <c r="AE1500" i="1"/>
  <c r="AF1500" i="1" s="1"/>
  <c r="AG1500" i="1" s="1"/>
  <c r="AE569" i="1"/>
  <c r="AF569" i="1" s="1"/>
  <c r="AG569" i="1" s="1"/>
  <c r="AH633" i="1"/>
  <c r="AE1649" i="1"/>
  <c r="AF1649" i="1" s="1"/>
  <c r="AG1649" i="1" s="1"/>
  <c r="AE1355" i="1"/>
  <c r="AF1355" i="1" s="1"/>
  <c r="AG1355" i="1" s="1"/>
  <c r="AE1007" i="1"/>
  <c r="AF1007" i="1" s="1"/>
  <c r="AG1007" i="1" s="1"/>
  <c r="AB932" i="1"/>
  <c r="AC932" i="1" s="1"/>
  <c r="AD932" i="1" s="1"/>
  <c r="AE1478" i="1"/>
  <c r="AF1478" i="1" s="1"/>
  <c r="AG1478" i="1" s="1"/>
  <c r="AE515" i="1"/>
  <c r="AF515" i="1" s="1"/>
  <c r="AG515" i="1" s="1"/>
  <c r="AE978" i="1"/>
  <c r="AF978" i="1" s="1"/>
  <c r="AG978" i="1" s="1"/>
  <c r="AY1530" i="1"/>
  <c r="AZ1530" i="1" s="1"/>
  <c r="BA1530" i="1" s="1"/>
  <c r="BB1530" i="1" s="1"/>
  <c r="AR741" i="1"/>
  <c r="AS741" i="1" s="1"/>
  <c r="AB1362" i="1"/>
  <c r="AC1362" i="1" s="1"/>
  <c r="AD1362" i="1" s="1"/>
  <c r="AB1540" i="1"/>
  <c r="AC1540" i="1" s="1"/>
  <c r="AD1540" i="1" s="1"/>
  <c r="AB597" i="1"/>
  <c r="AC597" i="1" s="1"/>
  <c r="AD597" i="1" s="1"/>
  <c r="AE342" i="1"/>
  <c r="AF342" i="1" s="1"/>
  <c r="AG342" i="1" s="1"/>
  <c r="AI516" i="1"/>
  <c r="AJ516" i="1" s="1"/>
  <c r="AE590" i="1"/>
  <c r="AF590" i="1" s="1"/>
  <c r="AG590" i="1" s="1"/>
  <c r="AE437" i="1"/>
  <c r="AF437" i="1" s="1"/>
  <c r="AG437" i="1" s="1"/>
  <c r="W265" i="1"/>
  <c r="X265" i="1" s="1"/>
  <c r="Y265" i="1" s="1"/>
  <c r="Z265" i="1" s="1"/>
  <c r="AA265" i="1" s="1"/>
  <c r="AE375" i="1"/>
  <c r="AF375" i="1" s="1"/>
  <c r="AG375" i="1" s="1"/>
  <c r="W4" i="1"/>
  <c r="X4" i="1" s="1"/>
  <c r="Y4" i="1" s="1"/>
  <c r="Z4" i="1" s="1"/>
  <c r="AA4" i="1" s="1"/>
  <c r="AE861" i="1"/>
  <c r="AF861" i="1" s="1"/>
  <c r="AG861" i="1" s="1"/>
  <c r="AB548" i="1"/>
  <c r="AC548" i="1" s="1"/>
  <c r="AD548" i="1" s="1"/>
  <c r="AB1120" i="1"/>
  <c r="AC1120" i="1" s="1"/>
  <c r="AD1120" i="1" s="1"/>
  <c r="AB105" i="1"/>
  <c r="AC105" i="1" s="1"/>
  <c r="AD105" i="1" s="1"/>
  <c r="AE1001" i="1"/>
  <c r="AF1001" i="1" s="1"/>
  <c r="AG1001" i="1" s="1"/>
  <c r="AE1714" i="1"/>
  <c r="AF1714" i="1" s="1"/>
  <c r="AG1714" i="1" s="1"/>
  <c r="W231" i="1"/>
  <c r="X231" i="1" s="1"/>
  <c r="Y231" i="1" s="1"/>
  <c r="Z231" i="1" s="1"/>
  <c r="AA231" i="1" s="1"/>
  <c r="AY1425" i="1"/>
  <c r="AZ1425" i="1" s="1"/>
  <c r="BA1425" i="1" s="1"/>
  <c r="BB1425" i="1" s="1"/>
  <c r="AI32" i="1"/>
  <c r="AJ32" i="1" s="1"/>
  <c r="AY911" i="1"/>
  <c r="AZ911" i="1" s="1"/>
  <c r="BA911" i="1" s="1"/>
  <c r="BB911" i="1" s="1"/>
  <c r="W1519" i="1"/>
  <c r="X1519" i="1" s="1"/>
  <c r="Y1519" i="1" s="1"/>
  <c r="Z1519" i="1" s="1"/>
  <c r="AA1519" i="1" s="1"/>
  <c r="W483" i="1"/>
  <c r="X483" i="1" s="1"/>
  <c r="Y483" i="1" s="1"/>
  <c r="Z483" i="1" s="1"/>
  <c r="AA483" i="1" s="1"/>
  <c r="AB483" i="1" s="1"/>
  <c r="AC483" i="1" s="1"/>
  <c r="AD483" i="1" s="1"/>
  <c r="AE483" i="1" s="1"/>
  <c r="AF483" i="1" s="1"/>
  <c r="AG483" i="1" s="1"/>
  <c r="W1546" i="1"/>
  <c r="X1546" i="1" s="1"/>
  <c r="Y1546" i="1" s="1"/>
  <c r="Z1546" i="1" s="1"/>
  <c r="AA1546" i="1" s="1"/>
  <c r="W1161" i="1"/>
  <c r="X1161" i="1" s="1"/>
  <c r="Y1161" i="1" s="1"/>
  <c r="Z1161" i="1" s="1"/>
  <c r="AA1161" i="1" s="1"/>
  <c r="W238" i="1"/>
  <c r="X238" i="1" s="1"/>
  <c r="Y238" i="1" s="1"/>
  <c r="Z238" i="1" s="1"/>
  <c r="AA238" i="1" s="1"/>
  <c r="W1606" i="1"/>
  <c r="X1606" i="1" s="1"/>
  <c r="Y1606" i="1" s="1"/>
  <c r="Z1606" i="1" s="1"/>
  <c r="AA1606" i="1" s="1"/>
  <c r="AY1433" i="1"/>
  <c r="AZ1433" i="1" s="1"/>
  <c r="BA1433" i="1" s="1"/>
  <c r="BB1433" i="1" s="1"/>
  <c r="AI416" i="1"/>
  <c r="AJ416" i="1" s="1"/>
  <c r="W1451" i="1"/>
  <c r="X1451" i="1" s="1"/>
  <c r="Y1451" i="1" s="1"/>
  <c r="Z1451" i="1" s="1"/>
  <c r="AA1451" i="1" s="1"/>
  <c r="W333" i="1"/>
  <c r="X333" i="1" s="1"/>
  <c r="Y333" i="1" s="1"/>
  <c r="Z333" i="1" s="1"/>
  <c r="AA333" i="1" s="1"/>
  <c r="W1134" i="1"/>
  <c r="X1134" i="1" s="1"/>
  <c r="Y1134" i="1" s="1"/>
  <c r="Z1134" i="1" s="1"/>
  <c r="AA1134" i="1" s="1"/>
  <c r="W1068" i="1"/>
  <c r="X1068" i="1" s="1"/>
  <c r="Y1068" i="1" s="1"/>
  <c r="Z1068" i="1" s="1"/>
  <c r="AA1068" i="1" s="1"/>
  <c r="W1621" i="1"/>
  <c r="X1621" i="1" s="1"/>
  <c r="Y1621" i="1" s="1"/>
  <c r="Z1621" i="1" s="1"/>
  <c r="AA1621" i="1" s="1"/>
  <c r="W668" i="1"/>
  <c r="X668" i="1" s="1"/>
  <c r="Y668" i="1" s="1"/>
  <c r="Z668" i="1" s="1"/>
  <c r="AA668" i="1" s="1"/>
  <c r="AY1430" i="1"/>
  <c r="AZ1430" i="1" s="1"/>
  <c r="BA1430" i="1" s="1"/>
  <c r="BB1430" i="1" s="1"/>
  <c r="W239" i="1"/>
  <c r="X239" i="1" s="1"/>
  <c r="Y239" i="1" s="1"/>
  <c r="Z239" i="1" s="1"/>
  <c r="AA239" i="1" s="1"/>
  <c r="W1075" i="1"/>
  <c r="X1075" i="1" s="1"/>
  <c r="Y1075" i="1" s="1"/>
  <c r="Z1075" i="1" s="1"/>
  <c r="AA1075" i="1" s="1"/>
  <c r="AE1733" i="1"/>
  <c r="AF1733" i="1" s="1"/>
  <c r="AG1733" i="1" s="1"/>
  <c r="AY819" i="1"/>
  <c r="AZ819" i="1" s="1"/>
  <c r="BA819" i="1" s="1"/>
  <c r="BB819" i="1" s="1"/>
  <c r="AY1012" i="1"/>
  <c r="AZ1012" i="1" s="1"/>
  <c r="BA1012" i="1" s="1"/>
  <c r="BB1012" i="1" s="1"/>
  <c r="W780" i="1"/>
  <c r="X780" i="1" s="1"/>
  <c r="Y780" i="1" s="1"/>
  <c r="Z780" i="1" s="1"/>
  <c r="AA780" i="1" s="1"/>
  <c r="W1282" i="1"/>
  <c r="X1282" i="1" s="1"/>
  <c r="Y1282" i="1" s="1"/>
  <c r="Z1282" i="1" s="1"/>
  <c r="AA1282" i="1" s="1"/>
  <c r="W675" i="1"/>
  <c r="X675" i="1" s="1"/>
  <c r="Y675" i="1" s="1"/>
  <c r="Z675" i="1" s="1"/>
  <c r="AA675" i="1" s="1"/>
  <c r="W553" i="1"/>
  <c r="X553" i="1" s="1"/>
  <c r="Y553" i="1" s="1"/>
  <c r="Z553" i="1" s="1"/>
  <c r="AA553" i="1" s="1"/>
  <c r="W1062" i="1"/>
  <c r="X1062" i="1" s="1"/>
  <c r="Y1062" i="1" s="1"/>
  <c r="Z1062" i="1" s="1"/>
  <c r="AA1062" i="1" s="1"/>
  <c r="AI16" i="1"/>
  <c r="AJ16" i="1" s="1"/>
  <c r="W406" i="1"/>
  <c r="X406" i="1" s="1"/>
  <c r="Y406" i="1" s="1"/>
  <c r="Z406" i="1" s="1"/>
  <c r="AA406" i="1" s="1"/>
  <c r="W1147" i="1"/>
  <c r="X1147" i="1" s="1"/>
  <c r="Y1147" i="1" s="1"/>
  <c r="Z1147" i="1" s="1"/>
  <c r="AA1147" i="1" s="1"/>
  <c r="W630" i="1"/>
  <c r="X630" i="1" s="1"/>
  <c r="Y630" i="1" s="1"/>
  <c r="Z630" i="1" s="1"/>
  <c r="AA630" i="1" s="1"/>
  <c r="W1338" i="1"/>
  <c r="X1338" i="1" s="1"/>
  <c r="Y1338" i="1" s="1"/>
  <c r="Z1338" i="1" s="1"/>
  <c r="AA1338" i="1" s="1"/>
  <c r="AL148" i="1"/>
  <c r="AM148" i="1" s="1"/>
  <c r="AN148" i="1" s="1"/>
  <c r="AO148" i="1" s="1"/>
  <c r="AP148" i="1" s="1"/>
  <c r="AQ148" i="1" s="1"/>
  <c r="W8" i="1"/>
  <c r="X8" i="1" s="1"/>
  <c r="Y8" i="1" s="1"/>
  <c r="Z8" i="1" s="1"/>
  <c r="AA8" i="1" s="1"/>
  <c r="AE1748" i="1"/>
  <c r="AF1748" i="1" s="1"/>
  <c r="AG1748" i="1" s="1"/>
  <c r="W1081" i="1"/>
  <c r="X1081" i="1" s="1"/>
  <c r="Y1081" i="1" s="1"/>
  <c r="Z1081" i="1" s="1"/>
  <c r="AA1081" i="1" s="1"/>
  <c r="W973" i="1"/>
  <c r="X973" i="1" s="1"/>
  <c r="Y973" i="1" s="1"/>
  <c r="Z973" i="1" s="1"/>
  <c r="AA973" i="1" s="1"/>
  <c r="W813" i="1"/>
  <c r="X813" i="1" s="1"/>
  <c r="Y813" i="1" s="1"/>
  <c r="Z813" i="1" s="1"/>
  <c r="AA813" i="1" s="1"/>
  <c r="AY1541" i="1"/>
  <c r="AZ1541" i="1" s="1"/>
  <c r="BA1541" i="1" s="1"/>
  <c r="BB1541" i="1" s="1"/>
  <c r="W1344" i="1"/>
  <c r="X1344" i="1" s="1"/>
  <c r="Y1344" i="1" s="1"/>
  <c r="Z1344" i="1" s="1"/>
  <c r="AA1344" i="1" s="1"/>
  <c r="W824" i="1"/>
  <c r="X824" i="1" s="1"/>
  <c r="Y824" i="1" s="1"/>
  <c r="Z824" i="1" s="1"/>
  <c r="AA824" i="1" s="1"/>
  <c r="AY1296" i="1"/>
  <c r="AZ1296" i="1" s="1"/>
  <c r="BA1296" i="1" s="1"/>
  <c r="BB1296" i="1" s="1"/>
  <c r="AI1449" i="1"/>
  <c r="AJ1449" i="1" s="1"/>
  <c r="AL854" i="1"/>
  <c r="AM854" i="1" s="1"/>
  <c r="AN854" i="1" s="1"/>
  <c r="AY1056" i="1"/>
  <c r="AZ1056" i="1" s="1"/>
  <c r="BA1056" i="1" s="1"/>
  <c r="BB1056" i="1" s="1"/>
  <c r="BC1056" i="1" s="1"/>
  <c r="BD1056" i="1" s="1"/>
  <c r="BE1056" i="1" s="1"/>
  <c r="BF1056" i="1" s="1"/>
  <c r="M1056" i="1" s="1"/>
  <c r="BG1056" i="1" s="1"/>
  <c r="N1056" i="1" s="1"/>
  <c r="AY811" i="1"/>
  <c r="AZ811" i="1" s="1"/>
  <c r="BA811" i="1" s="1"/>
  <c r="BB811" i="1" s="1"/>
  <c r="W1168" i="1"/>
  <c r="X1168" i="1" s="1"/>
  <c r="Y1168" i="1" s="1"/>
  <c r="Z1168" i="1" s="1"/>
  <c r="AA1168" i="1" s="1"/>
  <c r="AI1303" i="1"/>
  <c r="AJ1303" i="1" s="1"/>
  <c r="W1591" i="1"/>
  <c r="X1591" i="1" s="1"/>
  <c r="Y1591" i="1" s="1"/>
  <c r="Z1591" i="1" s="1"/>
  <c r="AA1591" i="1" s="1"/>
  <c r="W931" i="1"/>
  <c r="X931" i="1" s="1"/>
  <c r="Y931" i="1" s="1"/>
  <c r="Z931" i="1" s="1"/>
  <c r="AA931" i="1" s="1"/>
  <c r="W497" i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E1160" i="1"/>
  <c r="AF1160" i="1" s="1"/>
  <c r="AG1160" i="1" s="1"/>
  <c r="AE433" i="1"/>
  <c r="AF433" i="1" s="1"/>
  <c r="AG433" i="1" s="1"/>
  <c r="AB396" i="1"/>
  <c r="AC396" i="1" s="1"/>
  <c r="AD396" i="1" s="1"/>
  <c r="AB756" i="1"/>
  <c r="AC756" i="1" s="1"/>
  <c r="AD756" i="1" s="1"/>
  <c r="AI822" i="1"/>
  <c r="AJ822" i="1" s="1"/>
  <c r="AE914" i="1"/>
  <c r="AF914" i="1" s="1"/>
  <c r="AG914" i="1" s="1"/>
  <c r="AB820" i="1"/>
  <c r="AC820" i="1" s="1"/>
  <c r="AD820" i="1" s="1"/>
  <c r="AB962" i="1"/>
  <c r="AC962" i="1" s="1"/>
  <c r="AD962" i="1" s="1"/>
  <c r="AB941" i="1"/>
  <c r="AC941" i="1" s="1"/>
  <c r="AD941" i="1" s="1"/>
  <c r="AK1819" i="1"/>
  <c r="AE1400" i="1"/>
  <c r="AF1400" i="1" s="1"/>
  <c r="AG1400" i="1" s="1"/>
  <c r="AE1179" i="1"/>
  <c r="AF1179" i="1" s="1"/>
  <c r="AG1179" i="1" s="1"/>
  <c r="AB448" i="1"/>
  <c r="AC448" i="1" s="1"/>
  <c r="AD448" i="1" s="1"/>
  <c r="AB832" i="1"/>
  <c r="AC832" i="1" s="1"/>
  <c r="AD832" i="1" s="1"/>
  <c r="AB189" i="1"/>
  <c r="AC189" i="1" s="1"/>
  <c r="AD189" i="1" s="1"/>
  <c r="AK601" i="1"/>
  <c r="AB64" i="1"/>
  <c r="AC64" i="1" s="1"/>
  <c r="AD64" i="1" s="1"/>
  <c r="AB1506" i="1"/>
  <c r="AC1506" i="1" s="1"/>
  <c r="AD1506" i="1" s="1"/>
  <c r="AE745" i="1"/>
  <c r="AF745" i="1" s="1"/>
  <c r="AG745" i="1" s="1"/>
  <c r="W554" i="1"/>
  <c r="X554" i="1" s="1"/>
  <c r="Y554" i="1" s="1"/>
  <c r="Z554" i="1" s="1"/>
  <c r="AA554" i="1" s="1"/>
  <c r="W123" i="1"/>
  <c r="X123" i="1" s="1"/>
  <c r="Y123" i="1" s="1"/>
  <c r="Z123" i="1" s="1"/>
  <c r="AA123" i="1" s="1"/>
  <c r="AB1677" i="1"/>
  <c r="AC1677" i="1" s="1"/>
  <c r="AD1677" i="1" s="1"/>
  <c r="AI807" i="1"/>
  <c r="AJ807" i="1" s="1"/>
  <c r="W1162" i="1"/>
  <c r="X1162" i="1" s="1"/>
  <c r="Y1162" i="1" s="1"/>
  <c r="Z1162" i="1" s="1"/>
  <c r="AA1162" i="1" s="1"/>
  <c r="AE947" i="1"/>
  <c r="AF947" i="1" s="1"/>
  <c r="AG947" i="1" s="1"/>
  <c r="W1115" i="1"/>
  <c r="X1115" i="1" s="1"/>
  <c r="Y1115" i="1" s="1"/>
  <c r="Z1115" i="1" s="1"/>
  <c r="AA1115" i="1" s="1"/>
  <c r="AE505" i="1"/>
  <c r="AF505" i="1" s="1"/>
  <c r="AG505" i="1" s="1"/>
  <c r="W1436" i="1"/>
  <c r="X1436" i="1" s="1"/>
  <c r="Y1436" i="1" s="1"/>
  <c r="Z1436" i="1" s="1"/>
  <c r="AA1436" i="1" s="1"/>
  <c r="AB564" i="1"/>
  <c r="AC564" i="1" s="1"/>
  <c r="AD564" i="1" s="1"/>
  <c r="AK369" i="1"/>
  <c r="AB1287" i="1"/>
  <c r="AC1287" i="1" s="1"/>
  <c r="AD1287" i="1" s="1"/>
  <c r="AH1744" i="1"/>
  <c r="AI1744" i="1" s="1"/>
  <c r="AJ1744" i="1" s="1"/>
  <c r="AB368" i="1"/>
  <c r="AC368" i="1" s="1"/>
  <c r="AD368" i="1" s="1"/>
  <c r="AB823" i="1"/>
  <c r="AC823" i="1" s="1"/>
  <c r="AD823" i="1" s="1"/>
  <c r="AB219" i="1"/>
  <c r="AC219" i="1" s="1"/>
  <c r="AD219" i="1" s="1"/>
  <c r="AB75" i="1"/>
  <c r="AC75" i="1" s="1"/>
  <c r="AD75" i="1" s="1"/>
  <c r="AB1048" i="1"/>
  <c r="AC1048" i="1" s="1"/>
  <c r="AD1048" i="1" s="1"/>
  <c r="AB187" i="1"/>
  <c r="AC187" i="1" s="1"/>
  <c r="AD187" i="1" s="1"/>
  <c r="AE666" i="1"/>
  <c r="AF666" i="1" s="1"/>
  <c r="AG666" i="1" s="1"/>
  <c r="AE1039" i="1"/>
  <c r="AF1039" i="1" s="1"/>
  <c r="AG1039" i="1" s="1"/>
  <c r="AE983" i="1"/>
  <c r="AF983" i="1" s="1"/>
  <c r="AG983" i="1" s="1"/>
  <c r="W799" i="1"/>
  <c r="X799" i="1" s="1"/>
  <c r="Y799" i="1" s="1"/>
  <c r="Z799" i="1" s="1"/>
  <c r="AA799" i="1" s="1"/>
  <c r="AB430" i="1"/>
  <c r="AC430" i="1" s="1"/>
  <c r="AD430" i="1" s="1"/>
  <c r="AE987" i="1"/>
  <c r="AF987" i="1" s="1"/>
  <c r="AG987" i="1" s="1"/>
  <c r="W513" i="1"/>
  <c r="X513" i="1" s="1"/>
  <c r="Y513" i="1" s="1"/>
  <c r="Z513" i="1" s="1"/>
  <c r="AA513" i="1" s="1"/>
  <c r="AB513" i="1" s="1"/>
  <c r="AC513" i="1" s="1"/>
  <c r="AD513" i="1" s="1"/>
  <c r="AE513" i="1" s="1"/>
  <c r="AF513" i="1" s="1"/>
  <c r="AG513" i="1" s="1"/>
  <c r="AE178" i="1"/>
  <c r="AF178" i="1" s="1"/>
  <c r="AG178" i="1" s="1"/>
  <c r="BE1514" i="1"/>
  <c r="BF1514" i="1" s="1"/>
  <c r="M1514" i="1" s="1"/>
  <c r="BG1514" i="1" s="1"/>
  <c r="N1514" i="1" s="1"/>
  <c r="AE869" i="1"/>
  <c r="AF869" i="1" s="1"/>
  <c r="AG869" i="1" s="1"/>
  <c r="AB1059" i="1"/>
  <c r="AC1059" i="1" s="1"/>
  <c r="AD1059" i="1" s="1"/>
  <c r="AB1647" i="1"/>
  <c r="AC1647" i="1" s="1"/>
  <c r="AD1647" i="1" s="1"/>
  <c r="AB1476" i="1"/>
  <c r="AC1476" i="1" s="1"/>
  <c r="AD1476" i="1" s="1"/>
  <c r="AK1022" i="1"/>
  <c r="AB199" i="1"/>
  <c r="AC199" i="1" s="1"/>
  <c r="AD199" i="1" s="1"/>
  <c r="AE54" i="1"/>
  <c r="AF54" i="1" s="1"/>
  <c r="AG54" i="1" s="1"/>
  <c r="AB1238" i="1"/>
  <c r="AC1238" i="1" s="1"/>
  <c r="AD1238" i="1" s="1"/>
  <c r="AE882" i="1"/>
  <c r="AF882" i="1" s="1"/>
  <c r="AG882" i="1" s="1"/>
  <c r="W250" i="1"/>
  <c r="X250" i="1" s="1"/>
  <c r="Y250" i="1" s="1"/>
  <c r="Z250" i="1" s="1"/>
  <c r="AA250" i="1" s="1"/>
  <c r="W439" i="1"/>
  <c r="X439" i="1" s="1"/>
  <c r="Y439" i="1" s="1"/>
  <c r="Z439" i="1" s="1"/>
  <c r="AA439" i="1" s="1"/>
  <c r="AE1050" i="1"/>
  <c r="AF1050" i="1" s="1"/>
  <c r="AG1050" i="1" s="1"/>
  <c r="AE1324" i="1"/>
  <c r="AF1324" i="1" s="1"/>
  <c r="AG1324" i="1" s="1"/>
  <c r="AE540" i="1"/>
  <c r="AF540" i="1" s="1"/>
  <c r="AG540" i="1" s="1"/>
  <c r="AE936" i="1"/>
  <c r="AF936" i="1" s="1"/>
  <c r="AG936" i="1" s="1"/>
  <c r="AE310" i="1"/>
  <c r="AF310" i="1" s="1"/>
  <c r="AG310" i="1" s="1"/>
  <c r="AE1357" i="1"/>
  <c r="AF1357" i="1" s="1"/>
  <c r="AG1357" i="1" s="1"/>
  <c r="AE232" i="1"/>
  <c r="AF232" i="1" s="1"/>
  <c r="AG232" i="1" s="1"/>
  <c r="AE1371" i="1"/>
  <c r="AF1371" i="1" s="1"/>
  <c r="AG1371" i="1" s="1"/>
  <c r="AB593" i="1"/>
  <c r="AC593" i="1" s="1"/>
  <c r="AD593" i="1" s="1"/>
  <c r="AB563" i="1"/>
  <c r="AC563" i="1" s="1"/>
  <c r="AD563" i="1" s="1"/>
  <c r="AB1321" i="1"/>
  <c r="AC1321" i="1" s="1"/>
  <c r="AD1321" i="1" s="1"/>
  <c r="AB1159" i="1"/>
  <c r="AC1159" i="1" s="1"/>
  <c r="AD1159" i="1" s="1"/>
  <c r="W697" i="1"/>
  <c r="X697" i="1" s="1"/>
  <c r="Y697" i="1" s="1"/>
  <c r="Z697" i="1" s="1"/>
  <c r="AA697" i="1" s="1"/>
  <c r="AB496" i="1"/>
  <c r="AC496" i="1" s="1"/>
  <c r="AD496" i="1" s="1"/>
  <c r="AB782" i="1"/>
  <c r="AC782" i="1" s="1"/>
  <c r="AD782" i="1" s="1"/>
  <c r="AB1469" i="1"/>
  <c r="AC1469" i="1" s="1"/>
  <c r="AD1469" i="1" s="1"/>
  <c r="AB129" i="1"/>
  <c r="AC129" i="1" s="1"/>
  <c r="AD129" i="1" s="1"/>
  <c r="AB1096" i="1"/>
  <c r="AC1096" i="1" s="1"/>
  <c r="AD1096" i="1" s="1"/>
  <c r="AE488" i="1"/>
  <c r="AF488" i="1" s="1"/>
  <c r="AG488" i="1" s="1"/>
  <c r="W1598" i="1"/>
  <c r="X1598" i="1" s="1"/>
  <c r="Y1598" i="1" s="1"/>
  <c r="Z1598" i="1" s="1"/>
  <c r="AA1598" i="1" s="1"/>
  <c r="AE456" i="1"/>
  <c r="AF456" i="1" s="1"/>
  <c r="AG456" i="1" s="1"/>
  <c r="AE1066" i="1"/>
  <c r="AF1066" i="1" s="1"/>
  <c r="AG1066" i="1" s="1"/>
  <c r="AH798" i="1"/>
  <c r="AH671" i="1"/>
  <c r="BE1109" i="1"/>
  <c r="BF1109" i="1" s="1"/>
  <c r="W808" i="1"/>
  <c r="X808" i="1" s="1"/>
  <c r="Y808" i="1" s="1"/>
  <c r="Z808" i="1" s="1"/>
  <c r="AA808" i="1" s="1"/>
  <c r="AE363" i="1"/>
  <c r="AF363" i="1" s="1"/>
  <c r="AG363" i="1" s="1"/>
  <c r="AE1515" i="1"/>
  <c r="AF1515" i="1" s="1"/>
  <c r="AG1515" i="1" s="1"/>
  <c r="AE921" i="1"/>
  <c r="AF921" i="1" s="1"/>
  <c r="AG921" i="1" s="1"/>
  <c r="AH1265" i="1"/>
  <c r="AB117" i="1"/>
  <c r="AC117" i="1" s="1"/>
  <c r="AD117" i="1" s="1"/>
  <c r="AH1642" i="1"/>
  <c r="AB1695" i="1"/>
  <c r="AC1695" i="1" s="1"/>
  <c r="AD1695" i="1" s="1"/>
  <c r="AB815" i="1"/>
  <c r="AC815" i="1" s="1"/>
  <c r="AD815" i="1" s="1"/>
  <c r="AE409" i="1"/>
  <c r="AF409" i="1" s="1"/>
  <c r="AG409" i="1" s="1"/>
  <c r="AB1358" i="1"/>
  <c r="AC1358" i="1" s="1"/>
  <c r="AD1358" i="1" s="1"/>
  <c r="AB27" i="1"/>
  <c r="AC27" i="1" s="1"/>
  <c r="AD27" i="1" s="1"/>
  <c r="AE1026" i="1"/>
  <c r="AF1026" i="1" s="1"/>
  <c r="AG1026" i="1" s="1"/>
  <c r="AB1433" i="1"/>
  <c r="AC1433" i="1" s="1"/>
  <c r="AD1433" i="1" s="1"/>
  <c r="AB1541" i="1"/>
  <c r="AC1541" i="1" s="1"/>
  <c r="AD1541" i="1" s="1"/>
  <c r="W1093" i="1"/>
  <c r="X1093" i="1" s="1"/>
  <c r="Y1093" i="1" s="1"/>
  <c r="Z1093" i="1" s="1"/>
  <c r="AA1093" i="1" s="1"/>
  <c r="AB110" i="1"/>
  <c r="AC110" i="1" s="1"/>
  <c r="AD110" i="1" s="1"/>
  <c r="W1151" i="1"/>
  <c r="X1151" i="1" s="1"/>
  <c r="Y1151" i="1" s="1"/>
  <c r="Z1151" i="1" s="1"/>
  <c r="AA1151" i="1" s="1"/>
  <c r="W1516" i="1"/>
  <c r="X1516" i="1" s="1"/>
  <c r="Y1516" i="1" s="1"/>
  <c r="Z1516" i="1" s="1"/>
  <c r="AA1516" i="1" s="1"/>
  <c r="BE1422" i="1"/>
  <c r="BF1422" i="1" s="1"/>
  <c r="M1422" i="1" s="1"/>
  <c r="BG1422" i="1" s="1"/>
  <c r="N1422" i="1" s="1"/>
  <c r="AH574" i="1"/>
  <c r="AB1513" i="1"/>
  <c r="AC1513" i="1" s="1"/>
  <c r="AD1513" i="1" s="1"/>
  <c r="AB441" i="1"/>
  <c r="AC441" i="1" s="1"/>
  <c r="AD441" i="1" s="1"/>
  <c r="AB390" i="1"/>
  <c r="AC390" i="1" s="1"/>
  <c r="AD390" i="1" s="1"/>
  <c r="AB208" i="1"/>
  <c r="AC208" i="1" s="1"/>
  <c r="AD208" i="1" s="1"/>
  <c r="AB1310" i="1"/>
  <c r="AC1310" i="1" s="1"/>
  <c r="AD1310" i="1" s="1"/>
  <c r="AB510" i="1"/>
  <c r="AC510" i="1" s="1"/>
  <c r="AD510" i="1" s="1"/>
  <c r="AH1730" i="1"/>
  <c r="AI1730" i="1" s="1"/>
  <c r="AJ1730" i="1" s="1"/>
  <c r="AB1514" i="1"/>
  <c r="AC1514" i="1" s="1"/>
  <c r="AD1514" i="1" s="1"/>
  <c r="W1246" i="1"/>
  <c r="X1246" i="1" s="1"/>
  <c r="Y1246" i="1" s="1"/>
  <c r="Z1246" i="1" s="1"/>
  <c r="AA1246" i="1" s="1"/>
  <c r="AH754" i="1"/>
  <c r="AH687" i="1"/>
  <c r="AE857" i="1"/>
  <c r="AF857" i="1" s="1"/>
  <c r="AG857" i="1" s="1"/>
  <c r="W1329" i="1"/>
  <c r="X1329" i="1" s="1"/>
  <c r="Y1329" i="1" s="1"/>
  <c r="Z1329" i="1" s="1"/>
  <c r="AA1329" i="1" s="1"/>
  <c r="W848" i="1"/>
  <c r="X848" i="1" s="1"/>
  <c r="Y848" i="1" s="1"/>
  <c r="Z848" i="1" s="1"/>
  <c r="AA848" i="1" s="1"/>
  <c r="W230" i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B443" i="1"/>
  <c r="AC443" i="1" s="1"/>
  <c r="AD443" i="1" s="1"/>
  <c r="AB905" i="1"/>
  <c r="AC905" i="1" s="1"/>
  <c r="AD905" i="1" s="1"/>
  <c r="AH874" i="1"/>
  <c r="AE971" i="1"/>
  <c r="AF971" i="1" s="1"/>
  <c r="AG971" i="1" s="1"/>
  <c r="AK1821" i="1"/>
  <c r="AB1522" i="1"/>
  <c r="AC1522" i="1" s="1"/>
  <c r="AD1522" i="1" s="1"/>
  <c r="AK1762" i="1"/>
  <c r="AE1144" i="1"/>
  <c r="AF1144" i="1" s="1"/>
  <c r="AG1144" i="1" s="1"/>
  <c r="AE447" i="1"/>
  <c r="AF447" i="1" s="1"/>
  <c r="AG447" i="1" s="1"/>
  <c r="AB1407" i="1"/>
  <c r="AC1407" i="1" s="1"/>
  <c r="AD1407" i="1" s="1"/>
  <c r="AB796" i="1"/>
  <c r="AC796" i="1" s="1"/>
  <c r="AD796" i="1" s="1"/>
  <c r="AE607" i="1"/>
  <c r="AF607" i="1" s="1"/>
  <c r="AG607" i="1" s="1"/>
  <c r="BE85" i="1"/>
  <c r="BF85" i="1" s="1"/>
  <c r="M85" i="1" s="1"/>
  <c r="BG85" i="1" s="1"/>
  <c r="N85" i="1" s="1"/>
  <c r="AB94" i="1"/>
  <c r="AC94" i="1" s="1"/>
  <c r="AD94" i="1" s="1"/>
  <c r="AE59" i="1"/>
  <c r="AF59" i="1" s="1"/>
  <c r="AG59" i="1" s="1"/>
  <c r="AK1862" i="1"/>
  <c r="AE1367" i="1"/>
  <c r="AF1367" i="1" s="1"/>
  <c r="AG1367" i="1" s="1"/>
  <c r="AH1189" i="1"/>
  <c r="AR752" i="1"/>
  <c r="AS752" i="1" s="1"/>
  <c r="AB45" i="1"/>
  <c r="AC45" i="1" s="1"/>
  <c r="AD45" i="1" s="1"/>
  <c r="AB306" i="1"/>
  <c r="AC306" i="1" s="1"/>
  <c r="AD306" i="1" s="1"/>
  <c r="AB1369" i="1"/>
  <c r="AC1369" i="1" s="1"/>
  <c r="AD1369" i="1" s="1"/>
  <c r="AE1336" i="1"/>
  <c r="AF1336" i="1" s="1"/>
  <c r="AG1336" i="1" s="1"/>
  <c r="AE1192" i="1"/>
  <c r="AF1192" i="1" s="1"/>
  <c r="AG1192" i="1" s="1"/>
  <c r="AE1257" i="1"/>
  <c r="AF1257" i="1" s="1"/>
  <c r="AG1257" i="1" s="1"/>
  <c r="AH1622" i="1"/>
  <c r="AB551" i="1"/>
  <c r="AC551" i="1" s="1"/>
  <c r="AD551" i="1" s="1"/>
  <c r="AE1304" i="1"/>
  <c r="AF1304" i="1" s="1"/>
  <c r="AG1304" i="1" s="1"/>
  <c r="AE355" i="1"/>
  <c r="AF355" i="1" s="1"/>
  <c r="AG355" i="1" s="1"/>
  <c r="AE1380" i="1"/>
  <c r="AF1380" i="1" s="1"/>
  <c r="AG1380" i="1" s="1"/>
  <c r="W977" i="1"/>
  <c r="X977" i="1" s="1"/>
  <c r="Y977" i="1" s="1"/>
  <c r="Z977" i="1" s="1"/>
  <c r="AA977" i="1" s="1"/>
  <c r="AE845" i="1"/>
  <c r="AF845" i="1" s="1"/>
  <c r="AG845" i="1" s="1"/>
  <c r="AB371" i="1"/>
  <c r="AC371" i="1" s="1"/>
  <c r="AD371" i="1" s="1"/>
  <c r="AE274" i="1"/>
  <c r="AF274" i="1" s="1"/>
  <c r="AG274" i="1" s="1"/>
  <c r="W215" i="1"/>
  <c r="X215" i="1" s="1"/>
  <c r="Y215" i="1" s="1"/>
  <c r="Z215" i="1" s="1"/>
  <c r="AA215" i="1" s="1"/>
  <c r="AE121" i="1"/>
  <c r="AF121" i="1" s="1"/>
  <c r="AG121" i="1" s="1"/>
  <c r="AE1072" i="1"/>
  <c r="AF1072" i="1" s="1"/>
  <c r="AG1072" i="1" s="1"/>
  <c r="AE878" i="1"/>
  <c r="AF878" i="1" s="1"/>
  <c r="AG878" i="1" s="1"/>
  <c r="AE1461" i="1"/>
  <c r="AF1461" i="1" s="1"/>
  <c r="AG1461" i="1" s="1"/>
  <c r="AE667" i="1"/>
  <c r="AF667" i="1" s="1"/>
  <c r="AG667" i="1" s="1"/>
  <c r="AE923" i="1"/>
  <c r="AF923" i="1" s="1"/>
  <c r="AG923" i="1" s="1"/>
  <c r="AY788" i="1"/>
  <c r="AZ788" i="1" s="1"/>
  <c r="BA788" i="1" s="1"/>
  <c r="BB788" i="1" s="1"/>
  <c r="AI1427" i="1"/>
  <c r="AJ1427" i="1" s="1"/>
  <c r="W397" i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B852" i="1"/>
  <c r="AC852" i="1" s="1"/>
  <c r="AD852" i="1" s="1"/>
  <c r="AE1011" i="1"/>
  <c r="AF1011" i="1" s="1"/>
  <c r="AG1011" i="1" s="1"/>
  <c r="AK1778" i="1"/>
  <c r="AB221" i="1"/>
  <c r="AC221" i="1" s="1"/>
  <c r="AD221" i="1" s="1"/>
  <c r="AE1629" i="1"/>
  <c r="AF1629" i="1" s="1"/>
  <c r="AG1629" i="1" s="1"/>
  <c r="AE576" i="1"/>
  <c r="AF576" i="1" s="1"/>
  <c r="AG576" i="1" s="1"/>
  <c r="AH1184" i="1"/>
  <c r="AB890" i="1"/>
  <c r="AC890" i="1" s="1"/>
  <c r="AD890" i="1" s="1"/>
  <c r="AE451" i="1"/>
  <c r="AF451" i="1" s="1"/>
  <c r="AG451" i="1" s="1"/>
  <c r="W1684" i="1"/>
  <c r="X1684" i="1" s="1"/>
  <c r="Y1684" i="1" s="1"/>
  <c r="Z1684" i="1" s="1"/>
  <c r="AA1684" i="1" s="1"/>
  <c r="AE646" i="1"/>
  <c r="AF646" i="1" s="1"/>
  <c r="AG646" i="1" s="1"/>
  <c r="AY1147" i="1"/>
  <c r="AZ1147" i="1" s="1"/>
  <c r="BA1147" i="1" s="1"/>
  <c r="BB1147" i="1" s="1"/>
  <c r="AB1542" i="1"/>
  <c r="AC1542" i="1" s="1"/>
  <c r="AD1542" i="1" s="1"/>
  <c r="AB37" i="1"/>
  <c r="AC37" i="1" s="1"/>
  <c r="AD37" i="1" s="1"/>
  <c r="AE547" i="1"/>
  <c r="AF547" i="1" s="1"/>
  <c r="AG547" i="1" s="1"/>
  <c r="AH1768" i="1"/>
  <c r="AI1768" i="1" s="1"/>
  <c r="AJ1768" i="1" s="1"/>
  <c r="AB856" i="1"/>
  <c r="AC856" i="1" s="1"/>
  <c r="AD856" i="1" s="1"/>
  <c r="AB57" i="1"/>
  <c r="AC57" i="1" s="1"/>
  <c r="AD57" i="1" s="1"/>
  <c r="W1082" i="1"/>
  <c r="X1082" i="1" s="1"/>
  <c r="Y1082" i="1" s="1"/>
  <c r="Z1082" i="1" s="1"/>
  <c r="AA1082" i="1" s="1"/>
  <c r="W235" i="1"/>
  <c r="X235" i="1" s="1"/>
  <c r="Y235" i="1" s="1"/>
  <c r="Z235" i="1" s="1"/>
  <c r="AA235" i="1" s="1"/>
  <c r="W1465" i="1"/>
  <c r="X1465" i="1" s="1"/>
  <c r="Y1465" i="1" s="1"/>
  <c r="Z1465" i="1" s="1"/>
  <c r="AA1465" i="1" s="1"/>
  <c r="AI1119" i="1"/>
  <c r="AJ1119" i="1" s="1"/>
  <c r="W209" i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W1379" i="1"/>
  <c r="X1379" i="1" s="1"/>
  <c r="Y1379" i="1" s="1"/>
  <c r="Z1379" i="1" s="1"/>
  <c r="AA1379" i="1" s="1"/>
  <c r="AY1101" i="1"/>
  <c r="AZ1101" i="1" s="1"/>
  <c r="BA1101" i="1" s="1"/>
  <c r="BB1101" i="1" s="1"/>
  <c r="AL1827" i="1"/>
  <c r="AM1827" i="1" s="1"/>
  <c r="AN1827" i="1" s="1"/>
  <c r="AO1827" i="1" s="1"/>
  <c r="AP1827" i="1" s="1"/>
  <c r="AQ1827" i="1" s="1"/>
  <c r="W1566" i="1"/>
  <c r="X1566" i="1" s="1"/>
  <c r="Y1566" i="1" s="1"/>
  <c r="Z1566" i="1" s="1"/>
  <c r="AA1566" i="1" s="1"/>
  <c r="W894" i="1"/>
  <c r="X894" i="1" s="1"/>
  <c r="Y894" i="1" s="1"/>
  <c r="Z894" i="1" s="1"/>
  <c r="AA894" i="1" s="1"/>
  <c r="W1530" i="1"/>
  <c r="X1530" i="1" s="1"/>
  <c r="Y1530" i="1" s="1"/>
  <c r="Z1530" i="1" s="1"/>
  <c r="AA1530" i="1" s="1"/>
  <c r="W21" i="1"/>
  <c r="X21" i="1" s="1"/>
  <c r="Y21" i="1" s="1"/>
  <c r="Z21" i="1" s="1"/>
  <c r="AA21" i="1" s="1"/>
  <c r="AL168" i="1"/>
  <c r="AM168" i="1" s="1"/>
  <c r="AN168" i="1" s="1"/>
  <c r="AO168" i="1" s="1"/>
  <c r="AP168" i="1" s="1"/>
  <c r="AQ168" i="1" s="1"/>
  <c r="W97" i="1"/>
  <c r="X97" i="1" s="1"/>
  <c r="Y97" i="1" s="1"/>
  <c r="Z97" i="1" s="1"/>
  <c r="AA97" i="1" s="1"/>
  <c r="W1395" i="1"/>
  <c r="X1395" i="1" s="1"/>
  <c r="Y1395" i="1" s="1"/>
  <c r="Z1395" i="1" s="1"/>
  <c r="AA1395" i="1" s="1"/>
  <c r="W1370" i="1"/>
  <c r="X1370" i="1" s="1"/>
  <c r="Y1370" i="1" s="1"/>
  <c r="Z1370" i="1" s="1"/>
  <c r="AA1370" i="1" s="1"/>
  <c r="W1616" i="1"/>
  <c r="X1616" i="1" s="1"/>
  <c r="Y1616" i="1" s="1"/>
  <c r="Z1616" i="1" s="1"/>
  <c r="AA1616" i="1" s="1"/>
  <c r="W1057" i="1"/>
  <c r="X1057" i="1" s="1"/>
  <c r="Y1057" i="1" s="1"/>
  <c r="Z1057" i="1" s="1"/>
  <c r="AA1057" i="1" s="1"/>
  <c r="W404" i="1"/>
  <c r="X404" i="1" s="1"/>
  <c r="Y404" i="1" s="1"/>
  <c r="Z404" i="1" s="1"/>
  <c r="AA404" i="1" s="1"/>
  <c r="AR595" i="1"/>
  <c r="AS595" i="1" s="1"/>
  <c r="W1244" i="1"/>
  <c r="X1244" i="1" s="1"/>
  <c r="Y1244" i="1" s="1"/>
  <c r="Z1244" i="1" s="1"/>
  <c r="AA1244" i="1" s="1"/>
  <c r="W1383" i="1"/>
  <c r="X1383" i="1" s="1"/>
  <c r="Y1383" i="1" s="1"/>
  <c r="Z1383" i="1" s="1"/>
  <c r="AA1383" i="1" s="1"/>
  <c r="AE1745" i="1"/>
  <c r="AF1745" i="1" s="1"/>
  <c r="AG1745" i="1" s="1"/>
  <c r="W1583" i="1"/>
  <c r="X1583" i="1" s="1"/>
  <c r="Y1583" i="1" s="1"/>
  <c r="Z1583" i="1" s="1"/>
  <c r="AA1583" i="1" s="1"/>
  <c r="W738" i="1"/>
  <c r="X738" i="1" s="1"/>
  <c r="Y738" i="1" s="1"/>
  <c r="Z738" i="1" s="1"/>
  <c r="AA738" i="1" s="1"/>
  <c r="W1191" i="1"/>
  <c r="X1191" i="1" s="1"/>
  <c r="Y1191" i="1" s="1"/>
  <c r="Z1191" i="1" s="1"/>
  <c r="AA1191" i="1" s="1"/>
  <c r="W1365" i="1"/>
  <c r="X1365" i="1" s="1"/>
  <c r="Y1365" i="1" s="1"/>
  <c r="Z1365" i="1" s="1"/>
  <c r="AA1365" i="1" s="1"/>
  <c r="W1620" i="1"/>
  <c r="X1620" i="1" s="1"/>
  <c r="Y1620" i="1" s="1"/>
  <c r="Z1620" i="1" s="1"/>
  <c r="AA1620" i="1" s="1"/>
  <c r="W1126" i="1"/>
  <c r="X1126" i="1" s="1"/>
  <c r="Y1126" i="1" s="1"/>
  <c r="Z1126" i="1" s="1"/>
  <c r="AA1126" i="1" s="1"/>
  <c r="W1196" i="1"/>
  <c r="X1196" i="1" s="1"/>
  <c r="Y1196" i="1" s="1"/>
  <c r="Z1196" i="1" s="1"/>
  <c r="AA1196" i="1" s="1"/>
  <c r="W1094" i="1"/>
  <c r="X1094" i="1" s="1"/>
  <c r="Y1094" i="1" s="1"/>
  <c r="Z1094" i="1" s="1"/>
  <c r="AA1094" i="1" s="1"/>
  <c r="W330" i="1"/>
  <c r="X330" i="1" s="1"/>
  <c r="Y330" i="1" s="1"/>
  <c r="Z330" i="1" s="1"/>
  <c r="AA330" i="1" s="1"/>
  <c r="W400" i="1"/>
  <c r="X400" i="1" s="1"/>
  <c r="Y400" i="1" s="1"/>
  <c r="Z400" i="1" s="1"/>
  <c r="AA400" i="1" s="1"/>
  <c r="W1293" i="1"/>
  <c r="X1293" i="1" s="1"/>
  <c r="Y1293" i="1" s="1"/>
  <c r="Z1293" i="1" s="1"/>
  <c r="AA1293" i="1" s="1"/>
  <c r="AL1857" i="1"/>
  <c r="AM1857" i="1" s="1"/>
  <c r="AN1857" i="1" s="1"/>
  <c r="AO1857" i="1" s="1"/>
  <c r="AP1857" i="1" s="1"/>
  <c r="AQ1857" i="1" s="1"/>
  <c r="AY1513" i="1"/>
  <c r="AZ1513" i="1" s="1"/>
  <c r="BA1513" i="1" s="1"/>
  <c r="BB1513" i="1" s="1"/>
  <c r="AI48" i="1"/>
  <c r="AJ48" i="1" s="1"/>
  <c r="W788" i="1"/>
  <c r="X788" i="1" s="1"/>
  <c r="Y788" i="1" s="1"/>
  <c r="Z788" i="1" s="1"/>
  <c r="AA788" i="1" s="1"/>
  <c r="AY1444" i="1"/>
  <c r="AZ1444" i="1" s="1"/>
  <c r="BA1444" i="1" s="1"/>
  <c r="BB1444" i="1" s="1"/>
  <c r="AL128" i="1"/>
  <c r="AM128" i="1" s="1"/>
  <c r="AN128" i="1" s="1"/>
  <c r="AO128" i="1" s="1"/>
  <c r="AP128" i="1" s="1"/>
  <c r="AQ128" i="1" s="1"/>
  <c r="AE1736" i="1"/>
  <c r="AF1736" i="1" s="1"/>
  <c r="AG1736" i="1" s="1"/>
  <c r="W1101" i="1"/>
  <c r="X1101" i="1" s="1"/>
  <c r="Y1101" i="1" s="1"/>
  <c r="Z1101" i="1" s="1"/>
  <c r="AA1101" i="1" s="1"/>
  <c r="W602" i="1"/>
  <c r="X602" i="1" s="1"/>
  <c r="Y602" i="1" s="1"/>
  <c r="Z602" i="1" s="1"/>
  <c r="AA602" i="1" s="1"/>
  <c r="W450" i="1"/>
  <c r="X450" i="1" s="1"/>
  <c r="Y450" i="1" s="1"/>
  <c r="Z450" i="1" s="1"/>
  <c r="AA450" i="1" s="1"/>
  <c r="AB1154" i="1"/>
  <c r="AC1154" i="1" s="1"/>
  <c r="AD1154" i="1" s="1"/>
  <c r="AE817" i="1"/>
  <c r="AF817" i="1" s="1"/>
  <c r="AG817" i="1" s="1"/>
  <c r="AH1177" i="1"/>
  <c r="W911" i="1"/>
  <c r="X911" i="1" s="1"/>
  <c r="Y911" i="1" s="1"/>
  <c r="Z911" i="1" s="1"/>
  <c r="AA911" i="1" s="1"/>
  <c r="W688" i="1"/>
  <c r="X688" i="1" s="1"/>
  <c r="Y688" i="1" s="1"/>
  <c r="Z688" i="1" s="1"/>
  <c r="AA688" i="1" s="1"/>
  <c r="AB647" i="1"/>
  <c r="AC647" i="1" s="1"/>
  <c r="AD647" i="1" s="1"/>
  <c r="AB1404" i="1"/>
  <c r="AC1404" i="1" s="1"/>
  <c r="AD1404" i="1" s="1"/>
  <c r="AE919" i="1"/>
  <c r="AF919" i="1" s="1"/>
  <c r="AG919" i="1" s="1"/>
  <c r="AH1805" i="1"/>
  <c r="AI1805" i="1" s="1"/>
  <c r="AJ1805" i="1" s="1"/>
  <c r="AH315" i="1"/>
  <c r="AB1150" i="1"/>
  <c r="AC1150" i="1" s="1"/>
  <c r="AD1150" i="1" s="1"/>
  <c r="AE1133" i="1"/>
  <c r="AF1133" i="1" s="1"/>
  <c r="AG1133" i="1" s="1"/>
  <c r="AE1087" i="1"/>
  <c r="AF1087" i="1" s="1"/>
  <c r="AG1087" i="1" s="1"/>
  <c r="AB1528" i="1"/>
  <c r="AC1528" i="1" s="1"/>
  <c r="AD1528" i="1" s="1"/>
  <c r="W182" i="1"/>
  <c r="X182" i="1" s="1"/>
  <c r="Y182" i="1" s="1"/>
  <c r="Z182" i="1" s="1"/>
  <c r="AA182" i="1" s="1"/>
  <c r="AB1580" i="1"/>
  <c r="AC1580" i="1" s="1"/>
  <c r="AD1580" i="1" s="1"/>
  <c r="AB344" i="1"/>
  <c r="AC344" i="1" s="1"/>
  <c r="AD344" i="1" s="1"/>
  <c r="AB811" i="1"/>
  <c r="AC811" i="1" s="1"/>
  <c r="AD811" i="1" s="1"/>
  <c r="AB883" i="1"/>
  <c r="AC883" i="1" s="1"/>
  <c r="AD883" i="1" s="1"/>
  <c r="AB66" i="1"/>
  <c r="AC66" i="1" s="1"/>
  <c r="AD66" i="1" s="1"/>
  <c r="AE834" i="1"/>
  <c r="AF834" i="1" s="1"/>
  <c r="AG834" i="1" s="1"/>
  <c r="W350" i="1"/>
  <c r="X350" i="1" s="1"/>
  <c r="Y350" i="1" s="1"/>
  <c r="Z350" i="1" s="1"/>
  <c r="AA350" i="1" s="1"/>
  <c r="AE1545" i="1"/>
  <c r="AF1545" i="1" s="1"/>
  <c r="AG1545" i="1" s="1"/>
  <c r="AH1767" i="1"/>
  <c r="AI1767" i="1" s="1"/>
  <c r="AJ1767" i="1" s="1"/>
  <c r="W162" i="1"/>
  <c r="X162" i="1" s="1"/>
  <c r="Y162" i="1" s="1"/>
  <c r="Z162" i="1" s="1"/>
  <c r="AA162" i="1" s="1"/>
  <c r="W1372" i="1"/>
  <c r="X1372" i="1" s="1"/>
  <c r="Y1372" i="1" s="1"/>
  <c r="Z1372" i="1" s="1"/>
  <c r="AA1372" i="1" s="1"/>
  <c r="W841" i="1"/>
  <c r="X841" i="1" s="1"/>
  <c r="Y841" i="1" s="1"/>
  <c r="Z841" i="1" s="1"/>
  <c r="AA841" i="1" s="1"/>
  <c r="W1520" i="1"/>
  <c r="X1520" i="1" s="1"/>
  <c r="Y1520" i="1" s="1"/>
  <c r="Z1520" i="1" s="1"/>
  <c r="AA1520" i="1" s="1"/>
  <c r="W201" i="1"/>
  <c r="X201" i="1" s="1"/>
  <c r="Y201" i="1" s="1"/>
  <c r="Z201" i="1" s="1"/>
  <c r="AA201" i="1" s="1"/>
  <c r="W1107" i="1"/>
  <c r="X1107" i="1" s="1"/>
  <c r="Y1107" i="1" s="1"/>
  <c r="Z1107" i="1" s="1"/>
  <c r="AA1107" i="1" s="1"/>
  <c r="W419" i="1"/>
  <c r="X419" i="1" s="1"/>
  <c r="Y419" i="1" s="1"/>
  <c r="Z419" i="1" s="1"/>
  <c r="AA419" i="1" s="1"/>
  <c r="W1538" i="1"/>
  <c r="X1538" i="1" s="1"/>
  <c r="Y1538" i="1" s="1"/>
  <c r="Z1538" i="1" s="1"/>
  <c r="AA1538" i="1" s="1"/>
  <c r="W1275" i="1"/>
  <c r="X1275" i="1" s="1"/>
  <c r="Y1275" i="1" s="1"/>
  <c r="Z1275" i="1" s="1"/>
  <c r="AA1275" i="1" s="1"/>
  <c r="W1342" i="1"/>
  <c r="X1342" i="1" s="1"/>
  <c r="Y1342" i="1" s="1"/>
  <c r="Z1342" i="1" s="1"/>
  <c r="AA1342" i="1" s="1"/>
  <c r="W663" i="1"/>
  <c r="X663" i="1" s="1"/>
  <c r="Y663" i="1" s="1"/>
  <c r="Z663" i="1" s="1"/>
  <c r="AA663" i="1" s="1"/>
  <c r="W684" i="1"/>
  <c r="X684" i="1" s="1"/>
  <c r="Y684" i="1" s="1"/>
  <c r="Z684" i="1" s="1"/>
  <c r="AA684" i="1" s="1"/>
  <c r="W1480" i="1"/>
  <c r="X1480" i="1" s="1"/>
  <c r="Y1480" i="1" s="1"/>
  <c r="Z1480" i="1" s="1"/>
  <c r="AA1480" i="1" s="1"/>
  <c r="AI753" i="1"/>
  <c r="AJ753" i="1" s="1"/>
  <c r="W1525" i="1"/>
  <c r="X1525" i="1" s="1"/>
  <c r="Y1525" i="1" s="1"/>
  <c r="Z1525" i="1" s="1"/>
  <c r="AA1525" i="1" s="1"/>
  <c r="AR1499" i="1"/>
  <c r="AS1499" i="1" s="1"/>
  <c r="W493" i="1"/>
  <c r="X493" i="1" s="1"/>
  <c r="Y493" i="1" s="1"/>
  <c r="Z493" i="1" s="1"/>
  <c r="AA493" i="1" s="1"/>
  <c r="W171" i="1"/>
  <c r="X171" i="1" s="1"/>
  <c r="Y171" i="1" s="1"/>
  <c r="Z171" i="1" s="1"/>
  <c r="AA171" i="1" s="1"/>
  <c r="W970" i="1"/>
  <c r="X970" i="1" s="1"/>
  <c r="Y970" i="1" s="1"/>
  <c r="Z970" i="1" s="1"/>
  <c r="AA970" i="1" s="1"/>
  <c r="W1429" i="1"/>
  <c r="X1429" i="1" s="1"/>
  <c r="Y1429" i="1" s="1"/>
  <c r="Z1429" i="1" s="1"/>
  <c r="AA1429" i="1" s="1"/>
  <c r="W920" i="1"/>
  <c r="X920" i="1" s="1"/>
  <c r="Y920" i="1" s="1"/>
  <c r="Z920" i="1" s="1"/>
  <c r="AA920" i="1" s="1"/>
  <c r="AI1590" i="1"/>
  <c r="AJ1590" i="1" s="1"/>
  <c r="AI1270" i="1"/>
  <c r="AJ1270" i="1" s="1"/>
  <c r="W614" i="1"/>
  <c r="X614" i="1" s="1"/>
  <c r="Y614" i="1" s="1"/>
  <c r="Z614" i="1" s="1"/>
  <c r="AA614" i="1" s="1"/>
  <c r="W944" i="1"/>
  <c r="X944" i="1" s="1"/>
  <c r="Y944" i="1" s="1"/>
  <c r="Z944" i="1" s="1"/>
  <c r="AA944" i="1" s="1"/>
  <c r="AI701" i="1"/>
  <c r="AJ701" i="1" s="1"/>
  <c r="AR1197" i="1"/>
  <c r="AS1197" i="1" s="1"/>
  <c r="AI500" i="1"/>
  <c r="AJ500" i="1" s="1"/>
  <c r="AL1533" i="1"/>
  <c r="AM1533" i="1" s="1"/>
  <c r="AN1533" i="1" s="1"/>
  <c r="AO1533" i="1" s="1"/>
  <c r="W1326" i="1"/>
  <c r="X1326" i="1" s="1"/>
  <c r="Y1326" i="1" s="1"/>
  <c r="Z1326" i="1" s="1"/>
  <c r="AA1326" i="1" s="1"/>
  <c r="AE1155" i="1"/>
  <c r="AF1155" i="1" s="1"/>
  <c r="AG1155" i="1" s="1"/>
  <c r="W1512" i="1"/>
  <c r="X1512" i="1" s="1"/>
  <c r="Y1512" i="1" s="1"/>
  <c r="Z1512" i="1" s="1"/>
  <c r="AA1512" i="1" s="1"/>
  <c r="W1123" i="1"/>
  <c r="X1123" i="1" s="1"/>
  <c r="Y1123" i="1" s="1"/>
  <c r="Z1123" i="1" s="1"/>
  <c r="AA1123" i="1" s="1"/>
  <c r="AE1560" i="1"/>
  <c r="AF1560" i="1" s="1"/>
  <c r="AG1560" i="1" s="1"/>
  <c r="AB1227" i="1"/>
  <c r="AC1227" i="1" s="1"/>
  <c r="AD1227" i="1" s="1"/>
  <c r="W836" i="1"/>
  <c r="X836" i="1" s="1"/>
  <c r="Y836" i="1" s="1"/>
  <c r="Z836" i="1" s="1"/>
  <c r="AA836" i="1" s="1"/>
  <c r="W1375" i="1"/>
  <c r="X1375" i="1" s="1"/>
  <c r="Y1375" i="1" s="1"/>
  <c r="Z1375" i="1" s="1"/>
  <c r="AA1375" i="1" s="1"/>
  <c r="AE1618" i="1"/>
  <c r="AF1618" i="1" s="1"/>
  <c r="AG1618" i="1" s="1"/>
  <c r="W1142" i="1"/>
  <c r="X1142" i="1" s="1"/>
  <c r="Y1142" i="1" s="1"/>
  <c r="Z1142" i="1" s="1"/>
  <c r="AA1142" i="1" s="1"/>
  <c r="AB1052" i="1"/>
  <c r="AC1052" i="1" s="1"/>
  <c r="AD1052" i="1" s="1"/>
  <c r="AB291" i="1"/>
  <c r="AC291" i="1" s="1"/>
  <c r="AD291" i="1" s="1"/>
  <c r="AE1467" i="1"/>
  <c r="AF1467" i="1" s="1"/>
  <c r="AG1467" i="1" s="1"/>
  <c r="AB1247" i="1"/>
  <c r="AC1247" i="1" s="1"/>
  <c r="AD1247" i="1" s="1"/>
  <c r="AE826" i="1"/>
  <c r="AF826" i="1" s="1"/>
  <c r="AG826" i="1" s="1"/>
  <c r="W1485" i="1"/>
  <c r="X1485" i="1" s="1"/>
  <c r="Y1485" i="1" s="1"/>
  <c r="Z1485" i="1" s="1"/>
  <c r="AA1485" i="1" s="1"/>
  <c r="AB625" i="1"/>
  <c r="AC625" i="1" s="1"/>
  <c r="AD625" i="1" s="1"/>
  <c r="AB222" i="1"/>
  <c r="AC222" i="1" s="1"/>
  <c r="AD222" i="1" s="1"/>
  <c r="AB1440" i="1"/>
  <c r="AC1440" i="1" s="1"/>
  <c r="AD1440" i="1" s="1"/>
  <c r="AB295" i="1"/>
  <c r="AC295" i="1" s="1"/>
  <c r="AD295" i="1" s="1"/>
  <c r="AE1140" i="1"/>
  <c r="AF1140" i="1" s="1"/>
  <c r="AG1140" i="1" s="1"/>
  <c r="W241" i="1"/>
  <c r="X241" i="1" s="1"/>
  <c r="Y241" i="1" s="1"/>
  <c r="Z241" i="1" s="1"/>
  <c r="AA241" i="1" s="1"/>
  <c r="AE474" i="1"/>
  <c r="AF474" i="1" s="1"/>
  <c r="AG474" i="1" s="1"/>
  <c r="AB69" i="1"/>
  <c r="AC69" i="1" s="1"/>
  <c r="AD69" i="1" s="1"/>
  <c r="AE322" i="1"/>
  <c r="AF322" i="1" s="1"/>
  <c r="AG322" i="1" s="1"/>
  <c r="W1507" i="1"/>
  <c r="X1507" i="1" s="1"/>
  <c r="Y1507" i="1" s="1"/>
  <c r="Z1507" i="1" s="1"/>
  <c r="AA1507" i="1" s="1"/>
  <c r="W603" i="1"/>
  <c r="X603" i="1" s="1"/>
  <c r="Y603" i="1" s="1"/>
  <c r="Z603" i="1" s="1"/>
  <c r="AA603" i="1" s="1"/>
  <c r="W897" i="1"/>
  <c r="X897" i="1" s="1"/>
  <c r="Y897" i="1" s="1"/>
  <c r="Z897" i="1" s="1"/>
  <c r="AA897" i="1" s="1"/>
  <c r="W925" i="1"/>
  <c r="X925" i="1" s="1"/>
  <c r="Y925" i="1" s="1"/>
  <c r="Z925" i="1" s="1"/>
  <c r="AA925" i="1" s="1"/>
  <c r="W1073" i="1"/>
  <c r="X1073" i="1" s="1"/>
  <c r="Y1073" i="1" s="1"/>
  <c r="Z1073" i="1" s="1"/>
  <c r="AA1073" i="1" s="1"/>
  <c r="AB352" i="1"/>
  <c r="AC352" i="1" s="1"/>
  <c r="AD352" i="1" s="1"/>
  <c r="AE580" i="1"/>
  <c r="AF580" i="1" s="1"/>
  <c r="AG580" i="1" s="1"/>
  <c r="AE1750" i="1"/>
  <c r="AF1750" i="1" s="1"/>
  <c r="AG1750" i="1" s="1"/>
  <c r="AE641" i="1"/>
  <c r="AF641" i="1" s="1"/>
  <c r="AG641" i="1" s="1"/>
  <c r="AE260" i="1"/>
  <c r="AF260" i="1" s="1"/>
  <c r="AG260" i="1" s="1"/>
  <c r="AL49" i="1"/>
  <c r="AM49" i="1" s="1"/>
  <c r="AN49" i="1" s="1"/>
  <c r="AO49" i="1" s="1"/>
  <c r="AP49" i="1" s="1"/>
  <c r="AQ49" i="1" s="1"/>
  <c r="AE277" i="1"/>
  <c r="AF277" i="1" s="1"/>
  <c r="AG277" i="1" s="1"/>
  <c r="AB829" i="1"/>
  <c r="AC829" i="1" s="1"/>
  <c r="AD829" i="1" s="1"/>
  <c r="AE1818" i="1"/>
  <c r="AF1818" i="1" s="1"/>
  <c r="AG1818" i="1" s="1"/>
  <c r="W860" i="1"/>
  <c r="X860" i="1" s="1"/>
  <c r="Y860" i="1" s="1"/>
  <c r="Z860" i="1" s="1"/>
  <c r="AA860" i="1" s="1"/>
  <c r="AE1582" i="1"/>
  <c r="AF1582" i="1" s="1"/>
  <c r="AG1582" i="1" s="1"/>
  <c r="AK212" i="1"/>
  <c r="W498" i="1"/>
  <c r="X498" i="1" s="1"/>
  <c r="Y498" i="1" s="1"/>
  <c r="Z498" i="1" s="1"/>
  <c r="AA498" i="1" s="1"/>
  <c r="W484" i="1"/>
  <c r="X484" i="1" s="1"/>
  <c r="Y484" i="1" s="1"/>
  <c r="Z484" i="1" s="1"/>
  <c r="AA484" i="1" s="1"/>
  <c r="AB484" i="1" s="1"/>
  <c r="AC484" i="1" s="1"/>
  <c r="AD484" i="1" s="1"/>
  <c r="AE484" i="1" s="1"/>
  <c r="AF484" i="1" s="1"/>
  <c r="AG484" i="1" s="1"/>
  <c r="AB640" i="1"/>
  <c r="AC640" i="1" s="1"/>
  <c r="AD640" i="1" s="1"/>
  <c r="AY1554" i="1"/>
  <c r="AZ1554" i="1" s="1"/>
  <c r="BA1554" i="1" s="1"/>
  <c r="BB1554" i="1" s="1"/>
  <c r="AE1723" i="1"/>
  <c r="AF1723" i="1" s="1"/>
  <c r="AG1723" i="1" s="1"/>
  <c r="W131" i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L102" i="1"/>
  <c r="AM102" i="1" s="1"/>
  <c r="AN102" i="1" s="1"/>
  <c r="AO102" i="1" s="1"/>
  <c r="AP102" i="1" s="1"/>
  <c r="AQ102" i="1" s="1"/>
  <c r="AE1772" i="1"/>
  <c r="AF1772" i="1" s="1"/>
  <c r="AG1772" i="1" s="1"/>
  <c r="AB997" i="1"/>
  <c r="AC997" i="1" s="1"/>
  <c r="AD997" i="1" s="1"/>
  <c r="AE1318" i="1"/>
  <c r="AF1318" i="1" s="1"/>
  <c r="AG1318" i="1" s="1"/>
  <c r="AE1775" i="1"/>
  <c r="AF1775" i="1" s="1"/>
  <c r="AG1775" i="1" s="1"/>
  <c r="W934" i="1"/>
  <c r="X934" i="1" s="1"/>
  <c r="Y934" i="1" s="1"/>
  <c r="Z934" i="1" s="1"/>
  <c r="AA934" i="1" s="1"/>
  <c r="W1693" i="1"/>
  <c r="X1693" i="1" s="1"/>
  <c r="Y1693" i="1" s="1"/>
  <c r="Z1693" i="1" s="1"/>
  <c r="AA1693" i="1" s="1"/>
  <c r="W482" i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B803" i="1"/>
  <c r="AC803" i="1" s="1"/>
  <c r="AD803" i="1" s="1"/>
  <c r="W1676" i="1"/>
  <c r="X1676" i="1" s="1"/>
  <c r="Y1676" i="1" s="1"/>
  <c r="Z1676" i="1" s="1"/>
  <c r="AA1676" i="1" s="1"/>
  <c r="AY1473" i="1"/>
  <c r="AZ1473" i="1" s="1"/>
  <c r="BA1473" i="1" s="1"/>
  <c r="BB1473" i="1" s="1"/>
  <c r="AE1274" i="1"/>
  <c r="AF1274" i="1" s="1"/>
  <c r="AG1274" i="1" s="1"/>
  <c r="AB1067" i="1"/>
  <c r="AC1067" i="1" s="1"/>
  <c r="AD1067" i="1" s="1"/>
  <c r="W616" i="1"/>
  <c r="X616" i="1" s="1"/>
  <c r="Y616" i="1" s="1"/>
  <c r="Z616" i="1" s="1"/>
  <c r="AA616" i="1" s="1"/>
  <c r="W781" i="1"/>
  <c r="X781" i="1" s="1"/>
  <c r="Y781" i="1" s="1"/>
  <c r="Z781" i="1" s="1"/>
  <c r="AA781" i="1" s="1"/>
  <c r="AE1438" i="1"/>
  <c r="AF1438" i="1" s="1"/>
  <c r="AG1438" i="1" s="1"/>
  <c r="W1214" i="1"/>
  <c r="X1214" i="1" s="1"/>
  <c r="Y1214" i="1" s="1"/>
  <c r="Z1214" i="1" s="1"/>
  <c r="AA1214" i="1" s="1"/>
  <c r="AY1591" i="1"/>
  <c r="AZ1591" i="1" s="1"/>
  <c r="BA1591" i="1" s="1"/>
  <c r="BB1591" i="1" s="1"/>
  <c r="W1479" i="1"/>
  <c r="X1479" i="1" s="1"/>
  <c r="Y1479" i="1" s="1"/>
  <c r="Z1479" i="1" s="1"/>
  <c r="AA1479" i="1" s="1"/>
  <c r="W1089" i="1"/>
  <c r="X1089" i="1" s="1"/>
  <c r="Y1089" i="1" s="1"/>
  <c r="Z1089" i="1" s="1"/>
  <c r="AA1089" i="1" s="1"/>
  <c r="AB743" i="1"/>
  <c r="AC743" i="1" s="1"/>
  <c r="AD743" i="1" s="1"/>
  <c r="AB360" i="1"/>
  <c r="AC360" i="1" s="1"/>
  <c r="AD360" i="1" s="1"/>
  <c r="W166" i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520" i="1"/>
  <c r="AJ520" i="1" s="1"/>
  <c r="AE1418" i="1"/>
  <c r="AF1418" i="1" s="1"/>
  <c r="AG1418" i="1" s="1"/>
  <c r="AE200" i="1"/>
  <c r="AF200" i="1" s="1"/>
  <c r="AG200" i="1" s="1"/>
  <c r="W729" i="1"/>
  <c r="X729" i="1" s="1"/>
  <c r="Y729" i="1" s="1"/>
  <c r="Z729" i="1" s="1"/>
  <c r="AA729" i="1" s="1"/>
  <c r="AE1572" i="1"/>
  <c r="AF1572" i="1" s="1"/>
  <c r="AG1572" i="1" s="1"/>
  <c r="AE1746" i="1"/>
  <c r="AF1746" i="1" s="1"/>
  <c r="AG1746" i="1" s="1"/>
  <c r="AE1631" i="1"/>
  <c r="AF1631" i="1" s="1"/>
  <c r="AG1631" i="1" s="1"/>
  <c r="AI2" i="1"/>
  <c r="AJ2" i="1" s="1"/>
  <c r="AH904" i="1"/>
  <c r="W903" i="1"/>
  <c r="X903" i="1" s="1"/>
  <c r="Y903" i="1" s="1"/>
  <c r="Z903" i="1" s="1"/>
  <c r="AA903" i="1" s="1"/>
  <c r="AE1595" i="1"/>
  <c r="AF1595" i="1" s="1"/>
  <c r="AG1595" i="1" s="1"/>
  <c r="W1561" i="1"/>
  <c r="X1561" i="1" s="1"/>
  <c r="Y1561" i="1" s="1"/>
  <c r="Z1561" i="1" s="1"/>
  <c r="AA1561" i="1" s="1"/>
  <c r="AI197" i="1"/>
  <c r="AJ197" i="1" s="1"/>
  <c r="W1484" i="1"/>
  <c r="X1484" i="1" s="1"/>
  <c r="Y1484" i="1" s="1"/>
  <c r="Z1484" i="1" s="1"/>
  <c r="AA1484" i="1" s="1"/>
  <c r="W77" i="1"/>
  <c r="X77" i="1" s="1"/>
  <c r="Y77" i="1" s="1"/>
  <c r="Z77" i="1" s="1"/>
  <c r="AA77" i="1" s="1"/>
  <c r="AI261" i="1"/>
  <c r="AJ261" i="1" s="1"/>
  <c r="AH1305" i="1"/>
  <c r="W1205" i="1"/>
  <c r="X1205" i="1" s="1"/>
  <c r="Y1205" i="1" s="1"/>
  <c r="Z1205" i="1" s="1"/>
  <c r="AA1205" i="1" s="1"/>
  <c r="AB980" i="1"/>
  <c r="AC980" i="1" s="1"/>
  <c r="AD980" i="1" s="1"/>
  <c r="AB816" i="1"/>
  <c r="AC816" i="1" s="1"/>
  <c r="AD816" i="1" s="1"/>
  <c r="AE1551" i="1"/>
  <c r="AF1551" i="1" s="1"/>
  <c r="AG1551" i="1" s="1"/>
  <c r="AE532" i="1"/>
  <c r="AF532" i="1" s="1"/>
  <c r="AG532" i="1" s="1"/>
  <c r="AK1859" i="1"/>
  <c r="AE634" i="1"/>
  <c r="AF634" i="1" s="1"/>
  <c r="AG634" i="1" s="1"/>
  <c r="AE116" i="1"/>
  <c r="AF116" i="1" s="1"/>
  <c r="AG116" i="1" s="1"/>
  <c r="AB337" i="1"/>
  <c r="AC337" i="1" s="1"/>
  <c r="AD337" i="1" s="1"/>
  <c r="AB82" i="1"/>
  <c r="AC82" i="1" s="1"/>
  <c r="AD82" i="1" s="1"/>
  <c r="AK190" i="1"/>
  <c r="W1702" i="1"/>
  <c r="X1702" i="1" s="1"/>
  <c r="Y1702" i="1" s="1"/>
  <c r="Z1702" i="1" s="1"/>
  <c r="AA1702" i="1" s="1"/>
  <c r="AB1152" i="1"/>
  <c r="AC1152" i="1" s="1"/>
  <c r="AD1152" i="1" s="1"/>
  <c r="AB1253" i="1"/>
  <c r="AC1253" i="1" s="1"/>
  <c r="AD1253" i="1" s="1"/>
  <c r="AB906" i="1"/>
  <c r="AC906" i="1" s="1"/>
  <c r="AD906" i="1" s="1"/>
  <c r="AE23" i="1"/>
  <c r="AF23" i="1" s="1"/>
  <c r="AG23" i="1" s="1"/>
  <c r="BE1434" i="1"/>
  <c r="BF1434" i="1" s="1"/>
  <c r="M1434" i="1" s="1"/>
  <c r="BG1434" i="1" s="1"/>
  <c r="N1434" i="1" s="1"/>
  <c r="W802" i="1"/>
  <c r="X802" i="1" s="1"/>
  <c r="Y802" i="1" s="1"/>
  <c r="Z802" i="1" s="1"/>
  <c r="AA802" i="1" s="1"/>
  <c r="W1109" i="1"/>
  <c r="X1109" i="1" s="1"/>
  <c r="Y1109" i="1" s="1"/>
  <c r="Z1109" i="1" s="1"/>
  <c r="AA1109" i="1" s="1"/>
  <c r="W1290" i="1"/>
  <c r="X1290" i="1" s="1"/>
  <c r="Y1290" i="1" s="1"/>
  <c r="Z1290" i="1" s="1"/>
  <c r="AA1290" i="1" s="1"/>
  <c r="AL173" i="1"/>
  <c r="AM173" i="1" s="1"/>
  <c r="AN173" i="1" s="1"/>
  <c r="AO173" i="1" s="1"/>
  <c r="AP173" i="1" s="1"/>
  <c r="AQ173" i="1" s="1"/>
  <c r="W226" i="1"/>
  <c r="X226" i="1" s="1"/>
  <c r="Y226" i="1" s="1"/>
  <c r="Z226" i="1" s="1"/>
  <c r="AA226" i="1" s="1"/>
  <c r="W1308" i="1"/>
  <c r="X1308" i="1" s="1"/>
  <c r="Y1308" i="1" s="1"/>
  <c r="Z1308" i="1" s="1"/>
  <c r="AA1308" i="1" s="1"/>
  <c r="W1537" i="1"/>
  <c r="X1537" i="1" s="1"/>
  <c r="Y1537" i="1" s="1"/>
  <c r="Z1537" i="1" s="1"/>
  <c r="AA1537" i="1" s="1"/>
  <c r="W461" i="1"/>
  <c r="X461" i="1" s="1"/>
  <c r="Y461" i="1" s="1"/>
  <c r="Z461" i="1" s="1"/>
  <c r="AA461" i="1" s="1"/>
  <c r="AL28" i="1"/>
  <c r="AM28" i="1" s="1"/>
  <c r="AN28" i="1" s="1"/>
  <c r="AO28" i="1" s="1"/>
  <c r="AP28" i="1" s="1"/>
  <c r="AQ28" i="1" s="1"/>
  <c r="W572" i="1"/>
  <c r="X572" i="1" s="1"/>
  <c r="Y572" i="1" s="1"/>
  <c r="Z572" i="1" s="1"/>
  <c r="AA572" i="1" s="1"/>
  <c r="W1170" i="1"/>
  <c r="X1170" i="1" s="1"/>
  <c r="Y1170" i="1" s="1"/>
  <c r="Z1170" i="1" s="1"/>
  <c r="AA1170" i="1" s="1"/>
  <c r="W767" i="1"/>
  <c r="X767" i="1" s="1"/>
  <c r="Y767" i="1" s="1"/>
  <c r="Z767" i="1" s="1"/>
  <c r="AA767" i="1" s="1"/>
  <c r="W311" i="1"/>
  <c r="X311" i="1" s="1"/>
  <c r="Y311" i="1" s="1"/>
  <c r="Z311" i="1" s="1"/>
  <c r="AA311" i="1" s="1"/>
  <c r="W1386" i="1"/>
  <c r="X1386" i="1" s="1"/>
  <c r="Y1386" i="1" s="1"/>
  <c r="Z1386" i="1" s="1"/>
  <c r="AA1386" i="1" s="1"/>
  <c r="W321" i="1"/>
  <c r="X321" i="1" s="1"/>
  <c r="Y321" i="1" s="1"/>
  <c r="Z321" i="1" s="1"/>
  <c r="AA321" i="1" s="1"/>
  <c r="W1504" i="1"/>
  <c r="X1504" i="1" s="1"/>
  <c r="Y1504" i="1" s="1"/>
  <c r="Z1504" i="1" s="1"/>
  <c r="AA1504" i="1" s="1"/>
  <c r="W657" i="1"/>
  <c r="X657" i="1" s="1"/>
  <c r="Y657" i="1" s="1"/>
  <c r="Z657" i="1" s="1"/>
  <c r="AA657" i="1" s="1"/>
  <c r="W196" i="1"/>
  <c r="X196" i="1" s="1"/>
  <c r="Y196" i="1" s="1"/>
  <c r="Z196" i="1" s="1"/>
  <c r="AA196" i="1" s="1"/>
  <c r="AI1641" i="1"/>
  <c r="AJ1641" i="1" s="1"/>
  <c r="W249" i="1"/>
  <c r="X249" i="1" s="1"/>
  <c r="Y249" i="1" s="1"/>
  <c r="Z249" i="1" s="1"/>
  <c r="AA249" i="1" s="1"/>
  <c r="AI1286" i="1"/>
  <c r="AJ1286" i="1" s="1"/>
  <c r="AH665" i="1"/>
  <c r="AH1760" i="1"/>
  <c r="AI1760" i="1" s="1"/>
  <c r="AJ1760" i="1" s="1"/>
  <c r="AB262" i="1"/>
  <c r="AC262" i="1" s="1"/>
  <c r="AD262" i="1" s="1"/>
  <c r="AH383" i="1"/>
  <c r="AE573" i="1"/>
  <c r="AF573" i="1" s="1"/>
  <c r="AG573" i="1" s="1"/>
  <c r="AH678" i="1"/>
  <c r="AB181" i="1"/>
  <c r="AC181" i="1" s="1"/>
  <c r="AD181" i="1" s="1"/>
  <c r="AB588" i="1"/>
  <c r="AC588" i="1" s="1"/>
  <c r="AD588" i="1" s="1"/>
  <c r="AE1406" i="1"/>
  <c r="AF1406" i="1" s="1"/>
  <c r="AG1406" i="1" s="1"/>
  <c r="AB1610" i="1"/>
  <c r="AC1610" i="1" s="1"/>
  <c r="AD1610" i="1" s="1"/>
  <c r="AE204" i="1"/>
  <c r="AF204" i="1" s="1"/>
  <c r="AG204" i="1" s="1"/>
  <c r="AE975" i="1"/>
  <c r="AF975" i="1" s="1"/>
  <c r="AG975" i="1" s="1"/>
  <c r="AB214" i="1"/>
  <c r="AC214" i="1" s="1"/>
  <c r="AD214" i="1" s="1"/>
  <c r="AB725" i="1"/>
  <c r="AC725" i="1" s="1"/>
  <c r="AD725" i="1" s="1"/>
  <c r="AB1124" i="1"/>
  <c r="AC1124" i="1" s="1"/>
  <c r="AD1124" i="1" s="1"/>
  <c r="AB150" i="1"/>
  <c r="AC150" i="1" s="1"/>
  <c r="AD150" i="1" s="1"/>
  <c r="AB1173" i="1"/>
  <c r="AC1173" i="1" s="1"/>
  <c r="AD1173" i="1" s="1"/>
  <c r="AB833" i="1"/>
  <c r="AC833" i="1" s="1"/>
  <c r="AD833" i="1" s="1"/>
  <c r="AB202" i="1"/>
  <c r="AC202" i="1" s="1"/>
  <c r="AD202" i="1" s="1"/>
  <c r="AB859" i="1"/>
  <c r="AC859" i="1" s="1"/>
  <c r="AD859" i="1" s="1"/>
  <c r="AB305" i="1"/>
  <c r="AC305" i="1" s="1"/>
  <c r="AD305" i="1" s="1"/>
  <c r="AB700" i="1"/>
  <c r="AC700" i="1" s="1"/>
  <c r="AD700" i="1" s="1"/>
  <c r="AI417" i="1"/>
  <c r="AJ417" i="1" s="1"/>
  <c r="AH1412" i="1"/>
  <c r="AB730" i="1"/>
  <c r="AC730" i="1" s="1"/>
  <c r="AD730" i="1" s="1"/>
  <c r="AB118" i="1"/>
  <c r="AC118" i="1" s="1"/>
  <c r="AD118" i="1" s="1"/>
  <c r="AE604" i="1"/>
  <c r="AF604" i="1" s="1"/>
  <c r="AG604" i="1" s="1"/>
  <c r="AE1854" i="1"/>
  <c r="AF1854" i="1" s="1"/>
  <c r="AG1854" i="1" s="1"/>
  <c r="W1536" i="1"/>
  <c r="X1536" i="1" s="1"/>
  <c r="Y1536" i="1" s="1"/>
  <c r="Z1536" i="1" s="1"/>
  <c r="AA1536" i="1" s="1"/>
  <c r="W1659" i="1"/>
  <c r="X1659" i="1" s="1"/>
  <c r="Y1659" i="1" s="1"/>
  <c r="Z1659" i="1" s="1"/>
  <c r="AA1659" i="1" s="1"/>
  <c r="AB693" i="1"/>
  <c r="AC693" i="1" s="1"/>
  <c r="AD693" i="1" s="1"/>
  <c r="AE242" i="1"/>
  <c r="AF242" i="1" s="1"/>
  <c r="AG242" i="1" s="1"/>
  <c r="W407" i="1"/>
  <c r="X407" i="1" s="1"/>
  <c r="Y407" i="1" s="1"/>
  <c r="Z407" i="1" s="1"/>
  <c r="AA407" i="1" s="1"/>
  <c r="AY1505" i="1"/>
  <c r="AZ1505" i="1" s="1"/>
  <c r="BA1505" i="1" s="1"/>
  <c r="BB1505" i="1" s="1"/>
  <c r="AE1495" i="1"/>
  <c r="AF1495" i="1" s="1"/>
  <c r="AG1495" i="1" s="1"/>
  <c r="W1359" i="1"/>
  <c r="X1359" i="1" s="1"/>
  <c r="Y1359" i="1" s="1"/>
  <c r="Z1359" i="1" s="1"/>
  <c r="AA1359" i="1" s="1"/>
  <c r="W1337" i="1"/>
  <c r="X1337" i="1" s="1"/>
  <c r="Y1337" i="1" s="1"/>
  <c r="Z1337" i="1" s="1"/>
  <c r="AA1337" i="1" s="1"/>
  <c r="W1028" i="1"/>
  <c r="X1028" i="1" s="1"/>
  <c r="Y1028" i="1" s="1"/>
  <c r="Z1028" i="1" s="1"/>
  <c r="AA1028" i="1" s="1"/>
  <c r="W36" i="1"/>
  <c r="X36" i="1" s="1"/>
  <c r="Y36" i="1" s="1"/>
  <c r="Z36" i="1" s="1"/>
  <c r="AA36" i="1" s="1"/>
  <c r="W1543" i="1"/>
  <c r="X1543" i="1" s="1"/>
  <c r="Y1543" i="1" s="1"/>
  <c r="Z1543" i="1" s="1"/>
  <c r="AA1543" i="1" s="1"/>
  <c r="AB1531" i="1"/>
  <c r="AC1531" i="1" s="1"/>
  <c r="AD1531" i="1" s="1"/>
  <c r="AI1281" i="1"/>
  <c r="AJ1281" i="1" s="1"/>
  <c r="AH1594" i="1"/>
  <c r="AL1795" i="1"/>
  <c r="AM1795" i="1" s="1"/>
  <c r="AN1795" i="1" s="1"/>
  <c r="AO1795" i="1" s="1"/>
  <c r="AP1795" i="1" s="1"/>
  <c r="AQ1795" i="1" s="1"/>
  <c r="AE411" i="1"/>
  <c r="AF411" i="1" s="1"/>
  <c r="AG411" i="1" s="1"/>
  <c r="W83" i="1"/>
  <c r="X83" i="1" s="1"/>
  <c r="Y83" i="1" s="1"/>
  <c r="Z83" i="1" s="1"/>
  <c r="AA83" i="1" s="1"/>
  <c r="W294" i="1"/>
  <c r="X294" i="1" s="1"/>
  <c r="Y294" i="1" s="1"/>
  <c r="Z294" i="1" s="1"/>
  <c r="AA294" i="1" s="1"/>
  <c r="W341" i="1"/>
  <c r="X341" i="1" s="1"/>
  <c r="Y341" i="1" s="1"/>
  <c r="Z341" i="1" s="1"/>
  <c r="AA341" i="1" s="1"/>
  <c r="AE1394" i="1"/>
  <c r="AF1394" i="1" s="1"/>
  <c r="AG1394" i="1" s="1"/>
  <c r="AL1791" i="1"/>
  <c r="AM1791" i="1" s="1"/>
  <c r="AN1791" i="1" s="1"/>
  <c r="AO1791" i="1" s="1"/>
  <c r="AP1791" i="1" s="1"/>
  <c r="AQ1791" i="1" s="1"/>
  <c r="AL60" i="1"/>
  <c r="AM60" i="1" s="1"/>
  <c r="AN60" i="1" s="1"/>
  <c r="AO60" i="1" s="1"/>
  <c r="AP60" i="1" s="1"/>
  <c r="AQ60" i="1" s="1"/>
  <c r="AE940" i="1"/>
  <c r="AF940" i="1" s="1"/>
  <c r="AG940" i="1" s="1"/>
  <c r="AE1034" i="1"/>
  <c r="AF1034" i="1" s="1"/>
  <c r="AG1034" i="1" s="1"/>
  <c r="AK768" i="1"/>
  <c r="W1103" i="1"/>
  <c r="X1103" i="1" s="1"/>
  <c r="Y1103" i="1" s="1"/>
  <c r="Z1103" i="1" s="1"/>
  <c r="AA1103" i="1" s="1"/>
  <c r="W1064" i="1"/>
  <c r="X1064" i="1" s="1"/>
  <c r="Y1064" i="1" s="1"/>
  <c r="Z1064" i="1" s="1"/>
  <c r="AA1064" i="1" s="1"/>
  <c r="W1218" i="1"/>
  <c r="X1218" i="1" s="1"/>
  <c r="Y1218" i="1" s="1"/>
  <c r="Z1218" i="1" s="1"/>
  <c r="AA1218" i="1" s="1"/>
  <c r="W39" i="1"/>
  <c r="X39" i="1" s="1"/>
  <c r="Y39" i="1" s="1"/>
  <c r="Z39" i="1" s="1"/>
  <c r="AA39" i="1" s="1"/>
  <c r="AB759" i="1"/>
  <c r="AC759" i="1" s="1"/>
  <c r="AD759" i="1" s="1"/>
  <c r="AI364" i="1"/>
  <c r="AJ364" i="1" s="1"/>
  <c r="AI579" i="1"/>
  <c r="AJ579" i="1" s="1"/>
  <c r="W1209" i="1"/>
  <c r="X1209" i="1" s="1"/>
  <c r="Y1209" i="1" s="1"/>
  <c r="Z1209" i="1" s="1"/>
  <c r="AA1209" i="1" s="1"/>
  <c r="AY1561" i="1"/>
  <c r="AZ1561" i="1" s="1"/>
  <c r="BA1561" i="1" s="1"/>
  <c r="BB1561" i="1" s="1"/>
  <c r="AY1006" i="1"/>
  <c r="AZ1006" i="1" s="1"/>
  <c r="BA1006" i="1" s="1"/>
  <c r="BB1006" i="1" s="1"/>
  <c r="AE620" i="1"/>
  <c r="AF620" i="1" s="1"/>
  <c r="AG620" i="1" s="1"/>
  <c r="W628" i="1"/>
  <c r="X628" i="1" s="1"/>
  <c r="Y628" i="1" s="1"/>
  <c r="Z628" i="1" s="1"/>
  <c r="AA628" i="1" s="1"/>
  <c r="W243" i="1"/>
  <c r="X243" i="1" s="1"/>
  <c r="Y243" i="1" s="1"/>
  <c r="Z243" i="1" s="1"/>
  <c r="AA243" i="1" s="1"/>
  <c r="W195" i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Y1455" i="1"/>
  <c r="AZ1455" i="1" s="1"/>
  <c r="BA1455" i="1" s="1"/>
  <c r="BB1455" i="1" s="1"/>
  <c r="W943" i="1"/>
  <c r="X943" i="1" s="1"/>
  <c r="Y943" i="1" s="1"/>
  <c r="Z943" i="1" s="1"/>
  <c r="AA943" i="1" s="1"/>
  <c r="W1283" i="1"/>
  <c r="X1283" i="1" s="1"/>
  <c r="Y1283" i="1" s="1"/>
  <c r="Z1283" i="1" s="1"/>
  <c r="AA1283" i="1" s="1"/>
  <c r="W223" i="1"/>
  <c r="X223" i="1" s="1"/>
  <c r="Y223" i="1" s="1"/>
  <c r="Z223" i="1" s="1"/>
  <c r="AA223" i="1" s="1"/>
  <c r="W301" i="1"/>
  <c r="X301" i="1" s="1"/>
  <c r="Y301" i="1" s="1"/>
  <c r="Z301" i="1" s="1"/>
  <c r="AA301" i="1" s="1"/>
  <c r="W526" i="1"/>
  <c r="X526" i="1" s="1"/>
  <c r="Y526" i="1" s="1"/>
  <c r="Z526" i="1" s="1"/>
  <c r="AA526" i="1" s="1"/>
  <c r="AH1715" i="1"/>
  <c r="AI1715" i="1" s="1"/>
  <c r="AJ1715" i="1" s="1"/>
  <c r="W463" i="1"/>
  <c r="X463" i="1" s="1"/>
  <c r="Y463" i="1" s="1"/>
  <c r="Z463" i="1" s="1"/>
  <c r="AA463" i="1" s="1"/>
  <c r="AE1846" i="1"/>
  <c r="AF1846" i="1" s="1"/>
  <c r="AG1846" i="1" s="1"/>
  <c r="W652" i="1"/>
  <c r="X652" i="1" s="1"/>
  <c r="Y652" i="1" s="1"/>
  <c r="Z652" i="1" s="1"/>
  <c r="AA652" i="1" s="1"/>
  <c r="AE1552" i="1"/>
  <c r="AF1552" i="1" s="1"/>
  <c r="AG1552" i="1" s="1"/>
  <c r="W418" i="1"/>
  <c r="X418" i="1" s="1"/>
  <c r="Y418" i="1" s="1"/>
  <c r="Z418" i="1" s="1"/>
  <c r="AA418" i="1" s="1"/>
  <c r="AE1045" i="1"/>
  <c r="AF1045" i="1" s="1"/>
  <c r="AG1045" i="1" s="1"/>
  <c r="AK167" i="1"/>
  <c r="AE33" i="1"/>
  <c r="AF33" i="1" s="1"/>
  <c r="AG33" i="1" s="1"/>
  <c r="AY1134" i="1"/>
  <c r="AZ1134" i="1" s="1"/>
  <c r="BA1134" i="1" s="1"/>
  <c r="BB1134" i="1" s="1"/>
  <c r="W142" i="1"/>
  <c r="X142" i="1" s="1"/>
  <c r="Y142" i="1" s="1"/>
  <c r="Z142" i="1" s="1"/>
  <c r="AA142" i="1" s="1"/>
  <c r="AI938" i="1"/>
  <c r="AJ938" i="1" s="1"/>
  <c r="AI466" i="1"/>
  <c r="AJ466" i="1" s="1"/>
  <c r="AE1747" i="1"/>
  <c r="AF1747" i="1" s="1"/>
  <c r="AG1747" i="1" s="1"/>
  <c r="AY910" i="1"/>
  <c r="AZ910" i="1" s="1"/>
  <c r="BA910" i="1" s="1"/>
  <c r="BB910" i="1" s="1"/>
  <c r="W740" i="1"/>
  <c r="X740" i="1" s="1"/>
  <c r="Y740" i="1" s="1"/>
  <c r="Z740" i="1" s="1"/>
  <c r="AA740" i="1" s="1"/>
  <c r="W495" i="1"/>
  <c r="X495" i="1" s="1"/>
  <c r="Y495" i="1" s="1"/>
  <c r="Z495" i="1" s="1"/>
  <c r="AA495" i="1" s="1"/>
  <c r="W1547" i="1"/>
  <c r="X1547" i="1" s="1"/>
  <c r="Y1547" i="1" s="1"/>
  <c r="Z1547" i="1" s="1"/>
  <c r="AA1547" i="1" s="1"/>
  <c r="AL41" i="1"/>
  <c r="AM41" i="1" s="1"/>
  <c r="AN41" i="1" s="1"/>
  <c r="AO41" i="1" s="1"/>
  <c r="AP41" i="1" s="1"/>
  <c r="AQ41" i="1" s="1"/>
  <c r="AE1302" i="1"/>
  <c r="AF1302" i="1" s="1"/>
  <c r="AG1302" i="1" s="1"/>
  <c r="AE1765" i="1"/>
  <c r="AF1765" i="1" s="1"/>
  <c r="AG1765" i="1" s="1"/>
  <c r="W1611" i="1"/>
  <c r="X1611" i="1" s="1"/>
  <c r="Y1611" i="1" s="1"/>
  <c r="Z1611" i="1" s="1"/>
  <c r="AA1611" i="1" s="1"/>
  <c r="W654" i="1"/>
  <c r="X654" i="1" s="1"/>
  <c r="Y654" i="1" s="1"/>
  <c r="Z654" i="1" s="1"/>
  <c r="AA654" i="1" s="1"/>
  <c r="W880" i="1"/>
  <c r="X880" i="1" s="1"/>
  <c r="Y880" i="1" s="1"/>
  <c r="Z880" i="1" s="1"/>
  <c r="AA880" i="1" s="1"/>
  <c r="W672" i="1"/>
  <c r="X672" i="1" s="1"/>
  <c r="Y672" i="1" s="1"/>
  <c r="Z672" i="1" s="1"/>
  <c r="AA672" i="1" s="1"/>
  <c r="AE1668" i="1"/>
  <c r="AF1668" i="1" s="1"/>
  <c r="AG1668" i="1" s="1"/>
  <c r="AE1699" i="1"/>
  <c r="AF1699" i="1" s="1"/>
  <c r="AG1699" i="1" s="1"/>
  <c r="AB828" i="1"/>
  <c r="AC828" i="1" s="1"/>
  <c r="AD828" i="1" s="1"/>
  <c r="W1239" i="1"/>
  <c r="X1239" i="1" s="1"/>
  <c r="Y1239" i="1" s="1"/>
  <c r="Z1239" i="1" s="1"/>
  <c r="AA1239" i="1" s="1"/>
  <c r="AB1061" i="1"/>
  <c r="AC1061" i="1" s="1"/>
  <c r="AD1061" i="1" s="1"/>
  <c r="AE1010" i="1"/>
  <c r="AF1010" i="1" s="1"/>
  <c r="AG1010" i="1" s="1"/>
  <c r="AB317" i="1"/>
  <c r="AC317" i="1" s="1"/>
  <c r="AD317" i="1" s="1"/>
  <c r="W1222" i="1"/>
  <c r="X1222" i="1" s="1"/>
  <c r="Y1222" i="1" s="1"/>
  <c r="Z1222" i="1" s="1"/>
  <c r="AA1222" i="1" s="1"/>
  <c r="AE392" i="1"/>
  <c r="AF392" i="1" s="1"/>
  <c r="AG392" i="1" s="1"/>
  <c r="W224" i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W865" i="1"/>
  <c r="X865" i="1" s="1"/>
  <c r="Y865" i="1" s="1"/>
  <c r="Z865" i="1" s="1"/>
  <c r="AA865" i="1" s="1"/>
  <c r="AE937" i="1"/>
  <c r="AF937" i="1" s="1"/>
  <c r="AG937" i="1" s="1"/>
  <c r="AH472" i="1"/>
  <c r="AB1431" i="1"/>
  <c r="AC1431" i="1" s="1"/>
  <c r="AD1431" i="1" s="1"/>
  <c r="AB1112" i="1"/>
  <c r="AC1112" i="1" s="1"/>
  <c r="AD1112" i="1" s="1"/>
  <c r="AE847" i="1"/>
  <c r="AF847" i="1" s="1"/>
  <c r="AG847" i="1" s="1"/>
  <c r="AE1294" i="1"/>
  <c r="AF1294" i="1" s="1"/>
  <c r="AG1294" i="1" s="1"/>
  <c r="AE887" i="1"/>
  <c r="AF887" i="1" s="1"/>
  <c r="AG887" i="1" s="1"/>
  <c r="AE868" i="1"/>
  <c r="AF868" i="1" s="1"/>
  <c r="AG868" i="1" s="1"/>
  <c r="AE177" i="1"/>
  <c r="AF177" i="1" s="1"/>
  <c r="AG177" i="1" s="1"/>
  <c r="AE1312" i="1"/>
  <c r="AF1312" i="1" s="1"/>
  <c r="AG1312" i="1" s="1"/>
  <c r="AB1085" i="1"/>
  <c r="AC1085" i="1" s="1"/>
  <c r="AD1085" i="1" s="1"/>
  <c r="AB1539" i="1"/>
  <c r="AC1539" i="1" s="1"/>
  <c r="AD1539" i="1" s="1"/>
  <c r="AB1018" i="1"/>
  <c r="AC1018" i="1" s="1"/>
  <c r="AD1018" i="1" s="1"/>
  <c r="AB1681" i="1"/>
  <c r="AC1681" i="1" s="1"/>
  <c r="AD1681" i="1" s="1"/>
  <c r="AH7" i="1"/>
  <c r="W624" i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W1671" i="1"/>
  <c r="X1671" i="1" s="1"/>
  <c r="Y1671" i="1" s="1"/>
  <c r="Z1671" i="1" s="1"/>
  <c r="AA1671" i="1" s="1"/>
  <c r="AK1790" i="1"/>
  <c r="AE1587" i="1"/>
  <c r="AF1587" i="1" s="1"/>
  <c r="AG1587" i="1" s="1"/>
  <c r="AE1663" i="1"/>
  <c r="AF1663" i="1" s="1"/>
  <c r="AG1663" i="1" s="1"/>
  <c r="W1496" i="1"/>
  <c r="X1496" i="1" s="1"/>
  <c r="Y1496" i="1" s="1"/>
  <c r="Z1496" i="1" s="1"/>
  <c r="AA1496" i="1" s="1"/>
  <c r="W401" i="1"/>
  <c r="X401" i="1" s="1"/>
  <c r="Y401" i="1" s="1"/>
  <c r="Z401" i="1" s="1"/>
  <c r="AA401" i="1" s="1"/>
  <c r="AB213" i="1"/>
  <c r="AC213" i="1" s="1"/>
  <c r="AD213" i="1" s="1"/>
  <c r="AE258" i="1"/>
  <c r="AF258" i="1" s="1"/>
  <c r="AG258" i="1" s="1"/>
  <c r="AE1428" i="1"/>
  <c r="AF1428" i="1" s="1"/>
  <c r="AG1428" i="1" s="1"/>
  <c r="AB635" i="1"/>
  <c r="AC635" i="1" s="1"/>
  <c r="AD635" i="1" s="1"/>
  <c r="W1104" i="1"/>
  <c r="X1104" i="1" s="1"/>
  <c r="Y1104" i="1" s="1"/>
  <c r="Z1104" i="1" s="1"/>
  <c r="AA1104" i="1" s="1"/>
  <c r="AB778" i="1"/>
  <c r="AC778" i="1" s="1"/>
  <c r="AD778" i="1" s="1"/>
  <c r="AB793" i="1"/>
  <c r="AC793" i="1" s="1"/>
  <c r="AD793" i="1" s="1"/>
  <c r="AB1628" i="1"/>
  <c r="AC1628" i="1" s="1"/>
  <c r="AD1628" i="1" s="1"/>
  <c r="AB132" i="1"/>
  <c r="AC132" i="1" s="1"/>
  <c r="AD132" i="1" s="1"/>
  <c r="AB1021" i="1"/>
  <c r="AC1021" i="1" s="1"/>
  <c r="AD1021" i="1" s="1"/>
  <c r="AB56" i="1"/>
  <c r="AC56" i="1" s="1"/>
  <c r="AD56" i="1" s="1"/>
  <c r="AB1422" i="1"/>
  <c r="AC1422" i="1" s="1"/>
  <c r="AD1422" i="1" s="1"/>
  <c r="AB334" i="1"/>
  <c r="AC334" i="1" s="1"/>
  <c r="AD334" i="1" s="1"/>
  <c r="AB1148" i="1"/>
  <c r="AC1148" i="1" s="1"/>
  <c r="AD1148" i="1" s="1"/>
  <c r="AB1554" i="1"/>
  <c r="AC1554" i="1" s="1"/>
  <c r="AD1554" i="1" s="1"/>
  <c r="AB471" i="1"/>
  <c r="AC471" i="1" s="1"/>
  <c r="AD471" i="1" s="1"/>
  <c r="AB536" i="1"/>
  <c r="AC536" i="1" s="1"/>
  <c r="AD536" i="1" s="1"/>
  <c r="AE1251" i="1"/>
  <c r="AF1251" i="1" s="1"/>
  <c r="AG1251" i="1" s="1"/>
  <c r="AE560" i="1"/>
  <c r="AF560" i="1" s="1"/>
  <c r="AG560" i="1" s="1"/>
  <c r="W930" i="1"/>
  <c r="X930" i="1" s="1"/>
  <c r="Y930" i="1" s="1"/>
  <c r="Z930" i="1" s="1"/>
  <c r="AA930" i="1" s="1"/>
  <c r="AE1232" i="1"/>
  <c r="AF1232" i="1" s="1"/>
  <c r="AG1232" i="1" s="1"/>
  <c r="AH673" i="1"/>
  <c r="AE127" i="1"/>
  <c r="AF127" i="1" s="1"/>
  <c r="AG127" i="1" s="1"/>
  <c r="AH395" i="1"/>
  <c r="W991" i="1"/>
  <c r="X991" i="1" s="1"/>
  <c r="Y991" i="1" s="1"/>
  <c r="Z991" i="1" s="1"/>
  <c r="AA991" i="1" s="1"/>
  <c r="AH556" i="1"/>
  <c r="AB1532" i="1"/>
  <c r="AC1532" i="1" s="1"/>
  <c r="AD1532" i="1" s="1"/>
  <c r="AB13" i="1"/>
  <c r="AC13" i="1" s="1"/>
  <c r="AD13" i="1" s="1"/>
  <c r="AE631" i="1"/>
  <c r="AF631" i="1" s="1"/>
  <c r="AG631" i="1" s="1"/>
  <c r="AB5" i="1"/>
  <c r="AC5" i="1" s="1"/>
  <c r="AD5" i="1" s="1"/>
  <c r="AB1475" i="1"/>
  <c r="AC1475" i="1" s="1"/>
  <c r="AD1475" i="1" s="1"/>
  <c r="AB157" i="1"/>
  <c r="AC157" i="1" s="1"/>
  <c r="AD157" i="1" s="1"/>
  <c r="AB627" i="1"/>
  <c r="AC627" i="1" s="1"/>
  <c r="AD627" i="1" s="1"/>
  <c r="AB490" i="1"/>
  <c r="AC490" i="1" s="1"/>
  <c r="AD490" i="1" s="1"/>
  <c r="BE1214" i="1"/>
  <c r="BF1214" i="1" s="1"/>
  <c r="M1214" i="1" s="1"/>
  <c r="BG1214" i="1" s="1"/>
  <c r="N1214" i="1" s="1"/>
  <c r="AB464" i="1"/>
  <c r="AC464" i="1" s="1"/>
  <c r="AD464" i="1" s="1"/>
  <c r="AB1576" i="1"/>
  <c r="AC1576" i="1" s="1"/>
  <c r="AD1576" i="1" s="1"/>
  <c r="AB84" i="1"/>
  <c r="AC84" i="1" s="1"/>
  <c r="AD84" i="1" s="1"/>
  <c r="AB1384" i="1"/>
  <c r="AC1384" i="1" s="1"/>
  <c r="AD1384" i="1" s="1"/>
  <c r="AH1811" i="1"/>
  <c r="AI1811" i="1" s="1"/>
  <c r="AJ1811" i="1" s="1"/>
  <c r="AB999" i="1"/>
  <c r="AC999" i="1" s="1"/>
  <c r="AD999" i="1" s="1"/>
  <c r="AE270" i="1"/>
  <c r="AF270" i="1" s="1"/>
  <c r="AG270" i="1" s="1"/>
  <c r="AE1110" i="1"/>
  <c r="AF1110" i="1" s="1"/>
  <c r="AG1110" i="1" s="1"/>
  <c r="W476" i="1"/>
  <c r="X476" i="1" s="1"/>
  <c r="Y476" i="1" s="1"/>
  <c r="Z476" i="1" s="1"/>
  <c r="AA476" i="1" s="1"/>
  <c r="AK152" i="1"/>
  <c r="AE67" i="1"/>
  <c r="AF67" i="1" s="1"/>
  <c r="AG67" i="1" s="1"/>
  <c r="W470" i="1"/>
  <c r="X470" i="1" s="1"/>
  <c r="Y470" i="1" s="1"/>
  <c r="Z470" i="1" s="1"/>
  <c r="AA470" i="1" s="1"/>
  <c r="AE902" i="1"/>
  <c r="AF902" i="1" s="1"/>
  <c r="AG902" i="1" s="1"/>
  <c r="AE452" i="1"/>
  <c r="AF452" i="1" s="1"/>
  <c r="AG452" i="1" s="1"/>
  <c r="AE1322" i="1"/>
  <c r="AF1322" i="1" s="1"/>
  <c r="AG1322" i="1" s="1"/>
  <c r="AH1717" i="1"/>
  <c r="AI1717" i="1" s="1"/>
  <c r="AJ1717" i="1" s="1"/>
  <c r="AE460" i="1"/>
  <c r="AF460" i="1" s="1"/>
  <c r="AG460" i="1" s="1"/>
  <c r="AB952" i="1"/>
  <c r="AC952" i="1" s="1"/>
  <c r="AD952" i="1" s="1"/>
  <c r="AK1788" i="1"/>
  <c r="AK365" i="1"/>
  <c r="AB863" i="1"/>
  <c r="AC863" i="1" s="1"/>
  <c r="AD863" i="1" s="1"/>
  <c r="AB669" i="1"/>
  <c r="AC669" i="1" s="1"/>
  <c r="AD669" i="1" s="1"/>
  <c r="AB645" i="1"/>
  <c r="AC645" i="1" s="1"/>
  <c r="AD645" i="1" s="1"/>
  <c r="AB139" i="1"/>
  <c r="AC139" i="1" s="1"/>
  <c r="AD139" i="1" s="1"/>
  <c r="AB1392" i="1"/>
  <c r="AC1392" i="1" s="1"/>
  <c r="AD1392" i="1" s="1"/>
  <c r="AB382" i="1"/>
  <c r="AC382" i="1" s="1"/>
  <c r="AD382" i="1" s="1"/>
  <c r="AB414" i="1"/>
  <c r="AC414" i="1" s="1"/>
  <c r="AD414" i="1" s="1"/>
  <c r="AB465" i="1"/>
  <c r="AC465" i="1" s="1"/>
  <c r="AD465" i="1" s="1"/>
  <c r="AK1848" i="1"/>
  <c r="AB246" i="1"/>
  <c r="AC246" i="1" s="1"/>
  <c r="AD246" i="1" s="1"/>
  <c r="AB1535" i="1"/>
  <c r="AC1535" i="1" s="1"/>
  <c r="AD1535" i="1" s="1"/>
  <c r="AB468" i="1"/>
  <c r="AC468" i="1" s="1"/>
  <c r="AD468" i="1" s="1"/>
  <c r="AB731" i="1"/>
  <c r="AC731" i="1" s="1"/>
  <c r="AD731" i="1" s="1"/>
  <c r="AB1114" i="1"/>
  <c r="AC1114" i="1" s="1"/>
  <c r="AD1114" i="1" s="1"/>
  <c r="AB1687" i="1"/>
  <c r="AC1687" i="1" s="1"/>
  <c r="AD1687" i="1" s="1"/>
  <c r="AE650" i="1"/>
  <c r="AF650" i="1" s="1"/>
  <c r="AG650" i="1" s="1"/>
  <c r="AE524" i="1"/>
  <c r="AF524" i="1" s="1"/>
  <c r="AG524" i="1" s="1"/>
  <c r="AH755" i="1"/>
  <c r="AE1199" i="1"/>
  <c r="AF1199" i="1" s="1"/>
  <c r="AG1199" i="1" s="1"/>
  <c r="AE155" i="1"/>
  <c r="AF155" i="1" s="1"/>
  <c r="AG155" i="1" s="1"/>
  <c r="AE1596" i="1"/>
  <c r="AF1596" i="1" s="1"/>
  <c r="AG1596" i="1" s="1"/>
  <c r="AE370" i="1"/>
  <c r="AF370" i="1" s="1"/>
  <c r="AG370" i="1" s="1"/>
  <c r="AH898" i="1"/>
  <c r="AH1074" i="1"/>
  <c r="AE525" i="1"/>
  <c r="AF525" i="1" s="1"/>
  <c r="AG525" i="1" s="1"/>
  <c r="AE343" i="1"/>
  <c r="AF343" i="1" s="1"/>
  <c r="AG343" i="1" s="1"/>
  <c r="AO343" i="1" s="1"/>
  <c r="AP343" i="1" s="1"/>
  <c r="AQ343" i="1" s="1"/>
  <c r="AE247" i="1"/>
  <c r="AF247" i="1" s="1"/>
  <c r="AG247" i="1" s="1"/>
  <c r="AE1502" i="1"/>
  <c r="AF1502" i="1" s="1"/>
  <c r="AG1502" i="1" s="1"/>
  <c r="AB300" i="1"/>
  <c r="AC300" i="1" s="1"/>
  <c r="AD300" i="1" s="1"/>
  <c r="AB1038" i="1"/>
  <c r="AC1038" i="1" s="1"/>
  <c r="AD1038" i="1" s="1"/>
  <c r="AB1137" i="1"/>
  <c r="AC1137" i="1" s="1"/>
  <c r="AD1137" i="1" s="1"/>
  <c r="AB426" i="1"/>
  <c r="AC426" i="1" s="1"/>
  <c r="AD426" i="1" s="1"/>
  <c r="W599" i="1"/>
  <c r="X599" i="1" s="1"/>
  <c r="Y599" i="1" s="1"/>
  <c r="Z599" i="1" s="1"/>
  <c r="AA599" i="1" s="1"/>
  <c r="BE1057" i="1"/>
  <c r="BF1057" i="1" s="1"/>
  <c r="M1057" i="1" s="1"/>
  <c r="BG1057" i="1" s="1"/>
  <c r="N1057" i="1" s="1"/>
  <c r="AE403" i="1"/>
  <c r="AF403" i="1" s="1"/>
  <c r="AG403" i="1" s="1"/>
  <c r="AE1686" i="1"/>
  <c r="AF1686" i="1" s="1"/>
  <c r="AG1686" i="1" s="1"/>
  <c r="AB1601" i="1"/>
  <c r="AC1601" i="1" s="1"/>
  <c r="AD1601" i="1" s="1"/>
  <c r="AB1127" i="1"/>
  <c r="AC1127" i="1" s="1"/>
  <c r="AD1127" i="1" s="1"/>
  <c r="AB328" i="1"/>
  <c r="AC328" i="1" s="1"/>
  <c r="AD328" i="1" s="1"/>
  <c r="AB1145" i="1"/>
  <c r="AC1145" i="1" s="1"/>
  <c r="AD1145" i="1" s="1"/>
  <c r="AB354" i="1"/>
  <c r="AC354" i="1" s="1"/>
  <c r="AD354" i="1" s="1"/>
  <c r="AB762" i="1"/>
  <c r="AC762" i="1" s="1"/>
  <c r="AD762" i="1" s="1"/>
  <c r="AB1619" i="1"/>
  <c r="AC1619" i="1" s="1"/>
  <c r="AD1619" i="1" s="1"/>
  <c r="AB122" i="1"/>
  <c r="AC122" i="1" s="1"/>
  <c r="AD122" i="1" s="1"/>
  <c r="AE297" i="1"/>
  <c r="AF297" i="1" s="1"/>
  <c r="AG297" i="1" s="1"/>
  <c r="AE170" i="1"/>
  <c r="AF170" i="1" s="1"/>
  <c r="AG170" i="1" s="1"/>
  <c r="AH637" i="1"/>
  <c r="AB1185" i="1"/>
  <c r="AC1185" i="1" s="1"/>
  <c r="AD1185" i="1" s="1"/>
  <c r="AH748" i="1"/>
  <c r="AE1360" i="1"/>
  <c r="AF1360" i="1" s="1"/>
  <c r="AG1360" i="1" s="1"/>
  <c r="W1632" i="1"/>
  <c r="X1632" i="1" s="1"/>
  <c r="Y1632" i="1" s="1"/>
  <c r="Z1632" i="1" s="1"/>
  <c r="AA1632" i="1" s="1"/>
  <c r="AB158" i="1"/>
  <c r="AC158" i="1" s="1"/>
  <c r="AD158" i="1" s="1"/>
  <c r="W1091" i="1"/>
  <c r="X1091" i="1" s="1"/>
  <c r="Y1091" i="1" s="1"/>
  <c r="Z1091" i="1" s="1"/>
  <c r="AA1091" i="1" s="1"/>
  <c r="AB521" i="1"/>
  <c r="AC521" i="1" s="1"/>
  <c r="AD521" i="1" s="1"/>
  <c r="W267" i="1"/>
  <c r="X267" i="1" s="1"/>
  <c r="Y267" i="1" s="1"/>
  <c r="Z267" i="1" s="1"/>
  <c r="AA267" i="1" s="1"/>
  <c r="AE293" i="1"/>
  <c r="AF293" i="1" s="1"/>
  <c r="AG293" i="1" s="1"/>
  <c r="AO293" i="1" s="1"/>
  <c r="AP293" i="1" s="1"/>
  <c r="AQ293" i="1" s="1"/>
  <c r="AE257" i="1"/>
  <c r="AF257" i="1" s="1"/>
  <c r="AG257" i="1" s="1"/>
  <c r="AE1448" i="1"/>
  <c r="AF1448" i="1" s="1"/>
  <c r="AG1448" i="1" s="1"/>
  <c r="AB739" i="1"/>
  <c r="AC739" i="1" s="1"/>
  <c r="AD739" i="1" s="1"/>
  <c r="AB1421" i="1"/>
  <c r="AC1421" i="1" s="1"/>
  <c r="AD1421" i="1" s="1"/>
  <c r="AE1578" i="1"/>
  <c r="AF1578" i="1" s="1"/>
  <c r="AG1578" i="1" s="1"/>
  <c r="AH939" i="1"/>
  <c r="AE1280" i="1"/>
  <c r="AF1280" i="1" s="1"/>
  <c r="AG1280" i="1" s="1"/>
  <c r="AI1295" i="1"/>
  <c r="AJ1295" i="1" s="1"/>
  <c r="AE509" i="1"/>
  <c r="AF509" i="1" s="1"/>
  <c r="AG509" i="1" s="1"/>
  <c r="BE1695" i="1"/>
  <c r="BF1695" i="1" s="1"/>
  <c r="M1695" i="1" s="1"/>
  <c r="BG1695" i="1" s="1"/>
  <c r="N1695" i="1" s="1"/>
  <c r="AE550" i="1"/>
  <c r="AF550" i="1" s="1"/>
  <c r="AG550" i="1" s="1"/>
  <c r="AE43" i="1"/>
  <c r="AF43" i="1" s="1"/>
  <c r="AG43" i="1" s="1"/>
  <c r="AH389" i="1"/>
  <c r="AB996" i="1"/>
  <c r="AC996" i="1" s="1"/>
  <c r="AD996" i="1" s="1"/>
  <c r="AE779" i="1"/>
  <c r="AF779" i="1" s="1"/>
  <c r="AG779" i="1" s="1"/>
  <c r="AE367" i="1"/>
  <c r="AF367" i="1" s="1"/>
  <c r="AG367" i="1" s="1"/>
  <c r="AE1054" i="1"/>
  <c r="AF1054" i="1" s="1"/>
  <c r="AG1054" i="1" s="1"/>
  <c r="AE1319" i="1"/>
  <c r="AF1319" i="1" s="1"/>
  <c r="AG1319" i="1" s="1"/>
  <c r="AE502" i="1"/>
  <c r="AF502" i="1" s="1"/>
  <c r="AG502" i="1" s="1"/>
  <c r="AE955" i="1"/>
  <c r="AF955" i="1" s="1"/>
  <c r="AG955" i="1" s="1"/>
  <c r="AI55" i="1"/>
  <c r="AJ55" i="1" s="1"/>
  <c r="AE585" i="1"/>
  <c r="AF585" i="1" s="1"/>
  <c r="AG585" i="1" s="1"/>
  <c r="AE481" i="1"/>
  <c r="AF481" i="1" s="1"/>
  <c r="AG481" i="1" s="1"/>
  <c r="AE589" i="1"/>
  <c r="AF589" i="1" s="1"/>
  <c r="AG589" i="1" s="1"/>
  <c r="AE517" i="1"/>
  <c r="AF517" i="1" s="1"/>
  <c r="AG517" i="1" s="1"/>
  <c r="AE1350" i="1"/>
  <c r="AF1350" i="1" s="1"/>
  <c r="AG1350" i="1" s="1"/>
  <c r="AE1656" i="1"/>
  <c r="AF1656" i="1" s="1"/>
  <c r="AG1656" i="1" s="1"/>
  <c r="AE1190" i="1"/>
  <c r="AF1190" i="1" s="1"/>
  <c r="AG1190" i="1" s="1"/>
  <c r="AE1200" i="1"/>
  <c r="AF1200" i="1" s="1"/>
  <c r="AG1200" i="1" s="1"/>
  <c r="AE530" i="1"/>
  <c r="AF530" i="1" s="1"/>
  <c r="AG530" i="1" s="1"/>
  <c r="AE1004" i="1"/>
  <c r="AF1004" i="1" s="1"/>
  <c r="AG1004" i="1" s="1"/>
  <c r="AE929" i="1"/>
  <c r="AF929" i="1" s="1"/>
  <c r="AG929" i="1" s="1"/>
  <c r="AE835" i="1"/>
  <c r="AF835" i="1" s="1"/>
  <c r="AG835" i="1" s="1"/>
  <c r="AI376" i="1"/>
  <c r="AJ376" i="1" s="1"/>
  <c r="AE104" i="1"/>
  <c r="AF104" i="1" s="1"/>
  <c r="AG104" i="1" s="1"/>
  <c r="AE479" i="1"/>
  <c r="AF479" i="1" s="1"/>
  <c r="AG479" i="1" s="1"/>
  <c r="AE1051" i="1"/>
  <c r="AF1051" i="1" s="1"/>
  <c r="AG1051" i="1" s="1"/>
  <c r="AK1842" i="1"/>
  <c r="AB1015" i="1"/>
  <c r="AC1015" i="1" s="1"/>
  <c r="AD1015" i="1" s="1"/>
  <c r="AE1523" i="1"/>
  <c r="AF1523" i="1" s="1"/>
  <c r="AG1523" i="1" s="1"/>
  <c r="AH1584" i="1"/>
  <c r="AB1330" i="1"/>
  <c r="AC1330" i="1" s="1"/>
  <c r="AD1330" i="1" s="1"/>
  <c r="W492" i="1"/>
  <c r="X492" i="1" s="1"/>
  <c r="Y492" i="1" s="1"/>
  <c r="Z492" i="1" s="1"/>
  <c r="AA492" i="1" s="1"/>
  <c r="AB378" i="1"/>
  <c r="AC378" i="1" s="1"/>
  <c r="AD378" i="1" s="1"/>
  <c r="AB1323" i="1"/>
  <c r="AC1323" i="1" s="1"/>
  <c r="AD1323" i="1" s="1"/>
  <c r="AB1415" i="1"/>
  <c r="AC1415" i="1" s="1"/>
  <c r="AD1415" i="1" s="1"/>
  <c r="AK1828" i="1"/>
  <c r="AE503" i="1"/>
  <c r="AF503" i="1" s="1"/>
  <c r="AG503" i="1" s="1"/>
  <c r="AE1437" i="1"/>
  <c r="AF1437" i="1" s="1"/>
  <c r="AG1437" i="1" s="1"/>
  <c r="AK1779" i="1"/>
  <c r="W1674" i="1"/>
  <c r="X1674" i="1" s="1"/>
  <c r="Y1674" i="1" s="1"/>
  <c r="Z1674" i="1" s="1"/>
  <c r="AA1674" i="1" s="1"/>
  <c r="AB543" i="1"/>
  <c r="AC543" i="1" s="1"/>
  <c r="AD543" i="1" s="1"/>
  <c r="AB728" i="1"/>
  <c r="AC728" i="1" s="1"/>
  <c r="AD728" i="1" s="1"/>
  <c r="AB995" i="1"/>
  <c r="AC995" i="1" s="1"/>
  <c r="AD995" i="1" s="1"/>
  <c r="AE1139" i="1"/>
  <c r="AF1139" i="1" s="1"/>
  <c r="AG1139" i="1" s="1"/>
  <c r="AK1731" i="1"/>
  <c r="AB557" i="1"/>
  <c r="AC557" i="1" s="1"/>
  <c r="AD557" i="1" s="1"/>
  <c r="AB1106" i="1"/>
  <c r="AC1106" i="1" s="1"/>
  <c r="AD1106" i="1" s="1"/>
  <c r="AB1652" i="1"/>
  <c r="AC1652" i="1" s="1"/>
  <c r="AD1652" i="1" s="1"/>
  <c r="AH1850" i="1"/>
  <c r="AI1850" i="1" s="1"/>
  <c r="AJ1850" i="1" s="1"/>
  <c r="AE1494" i="1"/>
  <c r="AF1494" i="1" s="1"/>
  <c r="AG1494" i="1" s="1"/>
  <c r="AE1385" i="1"/>
  <c r="AF1385" i="1" s="1"/>
  <c r="AG1385" i="1" s="1"/>
  <c r="W1029" i="1"/>
  <c r="X1029" i="1" s="1"/>
  <c r="Y1029" i="1" s="1"/>
  <c r="Z1029" i="1" s="1"/>
  <c r="AA1029" i="1" s="1"/>
  <c r="AB462" i="1"/>
  <c r="AC462" i="1" s="1"/>
  <c r="AD462" i="1" s="1"/>
  <c r="AB587" i="1"/>
  <c r="AC587" i="1" s="1"/>
  <c r="AD587" i="1" s="1"/>
  <c r="W455" i="1"/>
  <c r="X455" i="1" s="1"/>
  <c r="Y455" i="1" s="1"/>
  <c r="Z455" i="1" s="1"/>
  <c r="AA455" i="1" s="1"/>
  <c r="W537" i="1"/>
  <c r="X537" i="1" s="1"/>
  <c r="Y537" i="1" s="1"/>
  <c r="Z537" i="1" s="1"/>
  <c r="AA537" i="1" s="1"/>
  <c r="W559" i="1"/>
  <c r="X559" i="1" s="1"/>
  <c r="Y559" i="1" s="1"/>
  <c r="Z559" i="1" s="1"/>
  <c r="AA559" i="1" s="1"/>
  <c r="AI218" i="1"/>
  <c r="AJ218" i="1" s="1"/>
  <c r="AE1837" i="1"/>
  <c r="AF1837" i="1" s="1"/>
  <c r="AG1837" i="1" s="1"/>
  <c r="W1477" i="1"/>
  <c r="X1477" i="1" s="1"/>
  <c r="Y1477" i="1" s="1"/>
  <c r="Z1477" i="1" s="1"/>
  <c r="AA1477" i="1" s="1"/>
  <c r="W86" i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W723" i="1"/>
  <c r="X723" i="1" s="1"/>
  <c r="Y723" i="1" s="1"/>
  <c r="Z723" i="1" s="1"/>
  <c r="AA723" i="1" s="1"/>
  <c r="AI1206" i="1"/>
  <c r="AJ1206" i="1" s="1"/>
  <c r="AY1123" i="1"/>
  <c r="AZ1123" i="1" s="1"/>
  <c r="BA1123" i="1" s="1"/>
  <c r="BB1123" i="1" s="1"/>
  <c r="W1340" i="1"/>
  <c r="X1340" i="1" s="1"/>
  <c r="Y1340" i="1" s="1"/>
  <c r="Z1340" i="1" s="1"/>
  <c r="AA1340" i="1" s="1"/>
  <c r="W61" i="1"/>
  <c r="X61" i="1" s="1"/>
  <c r="Y61" i="1" s="1"/>
  <c r="Z61" i="1" s="1"/>
  <c r="AA61" i="1" s="1"/>
  <c r="AI566" i="1"/>
  <c r="AJ566" i="1" s="1"/>
  <c r="W1226" i="1"/>
  <c r="X1226" i="1" s="1"/>
  <c r="Y1226" i="1" s="1"/>
  <c r="Z1226" i="1" s="1"/>
  <c r="AA1226" i="1" s="1"/>
  <c r="W986" i="1"/>
  <c r="X986" i="1" s="1"/>
  <c r="Y986" i="1" s="1"/>
  <c r="Z986" i="1" s="1"/>
  <c r="AA986" i="1" s="1"/>
  <c r="W660" i="1"/>
  <c r="X660" i="1" s="1"/>
  <c r="Y660" i="1" s="1"/>
  <c r="Z660" i="1" s="1"/>
  <c r="AA660" i="1" s="1"/>
  <c r="W1376" i="1"/>
  <c r="X1376" i="1" s="1"/>
  <c r="Y1376" i="1" s="1"/>
  <c r="Z1376" i="1" s="1"/>
  <c r="AA1376" i="1" s="1"/>
  <c r="AY1223" i="1"/>
  <c r="AZ1223" i="1" s="1"/>
  <c r="BA1223" i="1" s="1"/>
  <c r="BB1223" i="1" s="1"/>
  <c r="W747" i="1"/>
  <c r="X747" i="1" s="1"/>
  <c r="Y747" i="1" s="1"/>
  <c r="Z747" i="1" s="1"/>
  <c r="AA747" i="1" s="1"/>
  <c r="AI206" i="1"/>
  <c r="AJ206" i="1" s="1"/>
  <c r="W541" i="1"/>
  <c r="X541" i="1" s="1"/>
  <c r="Y541" i="1" s="1"/>
  <c r="Z541" i="1" s="1"/>
  <c r="AA541" i="1" s="1"/>
  <c r="W1430" i="1"/>
  <c r="X1430" i="1" s="1"/>
  <c r="Y1430" i="1" s="1"/>
  <c r="Z1430" i="1" s="1"/>
  <c r="AA1430" i="1" s="1"/>
  <c r="W1503" i="1"/>
  <c r="X1503" i="1" s="1"/>
  <c r="Y1503" i="1" s="1"/>
  <c r="Z1503" i="1" s="1"/>
  <c r="AA1503" i="1" s="1"/>
  <c r="W706" i="1"/>
  <c r="X706" i="1" s="1"/>
  <c r="Y706" i="1" s="1"/>
  <c r="Z706" i="1" s="1"/>
  <c r="AA706" i="1" s="1"/>
  <c r="AL1856" i="1"/>
  <c r="AM1856" i="1" s="1"/>
  <c r="AN1856" i="1" s="1"/>
  <c r="AO1856" i="1" s="1"/>
  <c r="AP1856" i="1" s="1"/>
  <c r="AQ1856" i="1" s="1"/>
  <c r="W1439" i="1"/>
  <c r="X1439" i="1" s="1"/>
  <c r="Y1439" i="1" s="1"/>
  <c r="Z1439" i="1" s="1"/>
  <c r="AA1439" i="1" s="1"/>
  <c r="W1012" i="1"/>
  <c r="X1012" i="1" s="1"/>
  <c r="Y1012" i="1" s="1"/>
  <c r="Z1012" i="1" s="1"/>
  <c r="AA1012" i="1" s="1"/>
  <c r="W229" i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I325" i="1"/>
  <c r="AJ325" i="1" s="1"/>
  <c r="AI1163" i="1"/>
  <c r="AJ1163" i="1" s="1"/>
  <c r="W1343" i="1"/>
  <c r="X1343" i="1" s="1"/>
  <c r="Y1343" i="1" s="1"/>
  <c r="Z1343" i="1" s="1"/>
  <c r="AA1343" i="1" s="1"/>
  <c r="W192" i="1"/>
  <c r="X192" i="1" s="1"/>
  <c r="Y192" i="1" s="1"/>
  <c r="Z192" i="1" s="1"/>
  <c r="AA192" i="1" s="1"/>
  <c r="AY1125" i="1"/>
  <c r="AZ1125" i="1" s="1"/>
  <c r="BA1125" i="1" s="1"/>
  <c r="BB1125" i="1" s="1"/>
  <c r="M1160" i="1"/>
  <c r="BG1160" i="1" s="1"/>
  <c r="N1160" i="1" s="1"/>
  <c r="M1643" i="1"/>
  <c r="BG1643" i="1" s="1"/>
  <c r="N1643" i="1" s="1"/>
  <c r="M891" i="1"/>
  <c r="BG891" i="1" s="1"/>
  <c r="N891" i="1" s="1"/>
  <c r="M1120" i="1"/>
  <c r="BG1120" i="1" s="1"/>
  <c r="N1120" i="1" s="1"/>
  <c r="M1155" i="1"/>
  <c r="BG1155" i="1" s="1"/>
  <c r="N1155" i="1" s="1"/>
  <c r="M1113" i="1"/>
  <c r="BG1113" i="1" s="1"/>
  <c r="N1113" i="1" s="1"/>
  <c r="M858" i="1"/>
  <c r="BG858" i="1" s="1"/>
  <c r="N858" i="1" s="1"/>
  <c r="M1622" i="1"/>
  <c r="BG1622" i="1" s="1"/>
  <c r="N1622" i="1" s="1"/>
  <c r="M1257" i="1"/>
  <c r="BG1257" i="1" s="1"/>
  <c r="N1257" i="1" s="1"/>
  <c r="M1668" i="1"/>
  <c r="BG1668" i="1" s="1"/>
  <c r="N1668" i="1" s="1"/>
  <c r="M1449" i="1"/>
  <c r="BG1449" i="1" s="1"/>
  <c r="N1449" i="1" s="1"/>
  <c r="M678" i="1"/>
  <c r="BG678" i="1" s="1"/>
  <c r="N678" i="1" s="1"/>
  <c r="M833" i="1"/>
  <c r="BG833" i="1" s="1"/>
  <c r="N833" i="1" s="1"/>
  <c r="M1163" i="1"/>
  <c r="BG1163" i="1" s="1"/>
  <c r="N1163" i="1" s="1"/>
  <c r="M1503" i="1"/>
  <c r="BG1503" i="1" s="1"/>
  <c r="N1503" i="1" s="1"/>
  <c r="M1355" i="1"/>
  <c r="BG1355" i="1" s="1"/>
  <c r="N1355" i="1" s="1"/>
  <c r="M1328" i="1"/>
  <c r="BG1328" i="1" s="1"/>
  <c r="N1328" i="1" s="1"/>
  <c r="M1305" i="1"/>
  <c r="BG1305" i="1" s="1"/>
  <c r="N1305" i="1" s="1"/>
  <c r="M1698" i="1"/>
  <c r="BG1698" i="1" s="1"/>
  <c r="N1698" i="1" s="1"/>
  <c r="M1243" i="1"/>
  <c r="BG1243" i="1" s="1"/>
  <c r="N1243" i="1" s="1"/>
  <c r="M1127" i="1"/>
  <c r="BG1127" i="1" s="1"/>
  <c r="N1127" i="1" s="1"/>
  <c r="M959" i="1"/>
  <c r="BG959" i="1" s="1"/>
  <c r="N959" i="1" s="1"/>
  <c r="M1166" i="1"/>
  <c r="BG1166" i="1" s="1"/>
  <c r="N1166" i="1" s="1"/>
  <c r="M904" i="1"/>
  <c r="BG904" i="1" s="1"/>
  <c r="N904" i="1" s="1"/>
  <c r="M823" i="1"/>
  <c r="BG823" i="1" s="1"/>
  <c r="N823" i="1" s="1"/>
  <c r="M1663" i="1"/>
  <c r="BG1663" i="1" s="1"/>
  <c r="N1663" i="1" s="1"/>
  <c r="M849" i="1"/>
  <c r="BG849" i="1" s="1"/>
  <c r="N849" i="1" s="1"/>
  <c r="M761" i="1"/>
  <c r="BG761" i="1" s="1"/>
  <c r="N761" i="1" s="1"/>
  <c r="M889" i="1"/>
  <c r="BG889" i="1" s="1"/>
  <c r="N889" i="1" s="1"/>
  <c r="M1058" i="1"/>
  <c r="BG1058" i="1" s="1"/>
  <c r="N1058" i="1" s="1"/>
  <c r="M1677" i="1"/>
  <c r="BG1677" i="1" s="1"/>
  <c r="N1677" i="1" s="1"/>
  <c r="M1683" i="1"/>
  <c r="BG1683" i="1" s="1"/>
  <c r="N1683" i="1" s="1"/>
  <c r="M742" i="1"/>
  <c r="BG742" i="1" s="1"/>
  <c r="N742" i="1" s="1"/>
  <c r="M882" i="1"/>
  <c r="BG882" i="1" s="1"/>
  <c r="N882" i="1" s="1"/>
  <c r="M1564" i="1"/>
  <c r="BG1564" i="1" s="1"/>
  <c r="N1564" i="1" s="1"/>
  <c r="M1254" i="1"/>
  <c r="BG1254" i="1" s="1"/>
  <c r="N1254" i="1" s="1"/>
  <c r="M1069" i="1"/>
  <c r="BG1069" i="1" s="1"/>
  <c r="N1069" i="1" s="1"/>
  <c r="M1532" i="1"/>
  <c r="BG1532" i="1" s="1"/>
  <c r="N1532" i="1" s="1"/>
  <c r="M636" i="1"/>
  <c r="BG636" i="1" s="1"/>
  <c r="N636" i="1" s="1"/>
  <c r="AS35" i="1" l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AS1709" i="1"/>
  <c r="AT1709" i="1" s="1"/>
  <c r="AU1709" i="1" s="1"/>
  <c r="AV1709" i="1" s="1"/>
  <c r="AW1709" i="1" s="1"/>
  <c r="AX1709" i="1" s="1"/>
  <c r="AY1709" i="1" s="1"/>
  <c r="AZ1709" i="1" s="1"/>
  <c r="BA1709" i="1" s="1"/>
  <c r="BB1709" i="1" s="1"/>
  <c r="BC1709" i="1" s="1"/>
  <c r="BD1709" i="1" s="1"/>
  <c r="BE1709" i="1" s="1"/>
  <c r="BF1709" i="1" s="1"/>
  <c r="M1709" i="1" s="1"/>
  <c r="BG1709" i="1" s="1"/>
  <c r="N1709" i="1" s="1"/>
  <c r="AS1833" i="1"/>
  <c r="AT1833" i="1" s="1"/>
  <c r="AU1833" i="1" s="1"/>
  <c r="AV1833" i="1" s="1"/>
  <c r="AW1833" i="1" s="1"/>
  <c r="AX1833" i="1" s="1"/>
  <c r="AY1833" i="1" s="1"/>
  <c r="AZ1833" i="1" s="1"/>
  <c r="BA1833" i="1" s="1"/>
  <c r="BB1833" i="1" s="1"/>
  <c r="BC1833" i="1" s="1"/>
  <c r="BD1833" i="1" s="1"/>
  <c r="BE1833" i="1" s="1"/>
  <c r="BF1833" i="1" s="1"/>
  <c r="M1833" i="1" s="1"/>
  <c r="BG1833" i="1" s="1"/>
  <c r="N1833" i="1" s="1"/>
  <c r="AS1764" i="1"/>
  <c r="AT1764" i="1" s="1"/>
  <c r="AU1764" i="1" s="1"/>
  <c r="AV1764" i="1" s="1"/>
  <c r="AW1764" i="1" s="1"/>
  <c r="AX1764" i="1" s="1"/>
  <c r="AY1764" i="1" s="1"/>
  <c r="AZ1764" i="1" s="1"/>
  <c r="BA1764" i="1" s="1"/>
  <c r="BB1764" i="1" s="1"/>
  <c r="BC1764" i="1" s="1"/>
  <c r="BD1764" i="1" s="1"/>
  <c r="BE1764" i="1" s="1"/>
  <c r="BF1764" i="1" s="1"/>
  <c r="M1764" i="1" s="1"/>
  <c r="BG1764" i="1" s="1"/>
  <c r="N1764" i="1" s="1"/>
  <c r="AS1761" i="1"/>
  <c r="AT1761" i="1" s="1"/>
  <c r="AU1761" i="1" s="1"/>
  <c r="AV1761" i="1" s="1"/>
  <c r="AW1761" i="1" s="1"/>
  <c r="AX1761" i="1" s="1"/>
  <c r="AY1761" i="1" s="1"/>
  <c r="AZ1761" i="1" s="1"/>
  <c r="BA1761" i="1" s="1"/>
  <c r="BB1761" i="1" s="1"/>
  <c r="BC1761" i="1" s="1"/>
  <c r="BD1761" i="1" s="1"/>
  <c r="BE1761" i="1" s="1"/>
  <c r="BF1761" i="1" s="1"/>
  <c r="M1761" i="1" s="1"/>
  <c r="BG1761" i="1" s="1"/>
  <c r="N1761" i="1" s="1"/>
  <c r="AS1710" i="1"/>
  <c r="AT1710" i="1" s="1"/>
  <c r="AU1710" i="1" s="1"/>
  <c r="AV1710" i="1" s="1"/>
  <c r="AW1710" i="1" s="1"/>
  <c r="AX1710" i="1" s="1"/>
  <c r="AY1710" i="1" s="1"/>
  <c r="AZ1710" i="1" s="1"/>
  <c r="BA1710" i="1" s="1"/>
  <c r="BB1710" i="1" s="1"/>
  <c r="BC1710" i="1" s="1"/>
  <c r="BD1710" i="1" s="1"/>
  <c r="BE1710" i="1" s="1"/>
  <c r="BF1710" i="1" s="1"/>
  <c r="M1710" i="1" s="1"/>
  <c r="BG1710" i="1" s="1"/>
  <c r="N1710" i="1" s="1"/>
  <c r="AS1809" i="1"/>
  <c r="AT1809" i="1" s="1"/>
  <c r="AU1809" i="1" s="1"/>
  <c r="AV1809" i="1" s="1"/>
  <c r="AW1809" i="1" s="1"/>
  <c r="AX1809" i="1" s="1"/>
  <c r="AY1809" i="1" s="1"/>
  <c r="AZ1809" i="1" s="1"/>
  <c r="BA1809" i="1" s="1"/>
  <c r="BB1809" i="1" s="1"/>
  <c r="BC1809" i="1" s="1"/>
  <c r="BD1809" i="1" s="1"/>
  <c r="BE1809" i="1" s="1"/>
  <c r="BF1809" i="1" s="1"/>
  <c r="M1809" i="1" s="1"/>
  <c r="BG1809" i="1" s="1"/>
  <c r="N1809" i="1" s="1"/>
  <c r="AS1771" i="1"/>
  <c r="AT1771" i="1" s="1"/>
  <c r="AU1771" i="1" s="1"/>
  <c r="AV1771" i="1" s="1"/>
  <c r="AW1771" i="1" s="1"/>
  <c r="AX1771" i="1" s="1"/>
  <c r="AY1771" i="1" s="1"/>
  <c r="AZ1771" i="1" s="1"/>
  <c r="BA1771" i="1" s="1"/>
  <c r="BB1771" i="1" s="1"/>
  <c r="BC1771" i="1" s="1"/>
  <c r="BD1771" i="1" s="1"/>
  <c r="BE1771" i="1" s="1"/>
  <c r="BF1771" i="1" s="1"/>
  <c r="M1771" i="1" s="1"/>
  <c r="BG1771" i="1" s="1"/>
  <c r="N1771" i="1" s="1"/>
  <c r="AS1752" i="1"/>
  <c r="AT1752" i="1" s="1"/>
  <c r="AU1752" i="1" s="1"/>
  <c r="AV1752" i="1" s="1"/>
  <c r="AW1752" i="1" s="1"/>
  <c r="AX1752" i="1" s="1"/>
  <c r="AY1752" i="1" s="1"/>
  <c r="AZ1752" i="1" s="1"/>
  <c r="BA1752" i="1" s="1"/>
  <c r="BB1752" i="1" s="1"/>
  <c r="BC1752" i="1" s="1"/>
  <c r="BD1752" i="1" s="1"/>
  <c r="BE1752" i="1" s="1"/>
  <c r="BF1752" i="1" s="1"/>
  <c r="M1752" i="1" s="1"/>
  <c r="BG1752" i="1" s="1"/>
  <c r="N1752" i="1" s="1"/>
  <c r="AS1858" i="1"/>
  <c r="AT1858" i="1" s="1"/>
  <c r="AU1858" i="1" s="1"/>
  <c r="AV1858" i="1" s="1"/>
  <c r="AW1858" i="1" s="1"/>
  <c r="AX1858" i="1" s="1"/>
  <c r="AY1858" i="1" s="1"/>
  <c r="AZ1858" i="1" s="1"/>
  <c r="BA1858" i="1" s="1"/>
  <c r="BB1858" i="1" s="1"/>
  <c r="BC1858" i="1" s="1"/>
  <c r="BD1858" i="1" s="1"/>
  <c r="BE1858" i="1" s="1"/>
  <c r="BF1858" i="1" s="1"/>
  <c r="M1858" i="1" s="1"/>
  <c r="BG1858" i="1" s="1"/>
  <c r="N1858" i="1" s="1"/>
  <c r="AS1782" i="1"/>
  <c r="AT1782" i="1" s="1"/>
  <c r="AU1782" i="1" s="1"/>
  <c r="AV1782" i="1" s="1"/>
  <c r="AW1782" i="1" s="1"/>
  <c r="AX1782" i="1" s="1"/>
  <c r="AY1782" i="1" s="1"/>
  <c r="AZ1782" i="1" s="1"/>
  <c r="BA1782" i="1" s="1"/>
  <c r="BB1782" i="1" s="1"/>
  <c r="BC1782" i="1" s="1"/>
  <c r="BD1782" i="1" s="1"/>
  <c r="BE1782" i="1" s="1"/>
  <c r="BF1782" i="1" s="1"/>
  <c r="M1782" i="1" s="1"/>
  <c r="BG1782" i="1" s="1"/>
  <c r="N1782" i="1" s="1"/>
  <c r="AS1780" i="1"/>
  <c r="AT1780" i="1" s="1"/>
  <c r="AU1780" i="1" s="1"/>
  <c r="AV1780" i="1" s="1"/>
  <c r="AW1780" i="1" s="1"/>
  <c r="AX1780" i="1" s="1"/>
  <c r="AY1780" i="1" s="1"/>
  <c r="AZ1780" i="1" s="1"/>
  <c r="BA1780" i="1" s="1"/>
  <c r="BB1780" i="1" s="1"/>
  <c r="BC1780" i="1" s="1"/>
  <c r="BD1780" i="1" s="1"/>
  <c r="BE1780" i="1" s="1"/>
  <c r="BF1780" i="1" s="1"/>
  <c r="M1780" i="1" s="1"/>
  <c r="BG1780" i="1" s="1"/>
  <c r="N1780" i="1" s="1"/>
  <c r="AS1817" i="1"/>
  <c r="AT1817" i="1" s="1"/>
  <c r="AU1817" i="1" s="1"/>
  <c r="AV1817" i="1" s="1"/>
  <c r="AW1817" i="1" s="1"/>
  <c r="AX1817" i="1" s="1"/>
  <c r="AY1817" i="1" s="1"/>
  <c r="AZ1817" i="1" s="1"/>
  <c r="BA1817" i="1" s="1"/>
  <c r="BB1817" i="1" s="1"/>
  <c r="BC1817" i="1" s="1"/>
  <c r="BD1817" i="1" s="1"/>
  <c r="BE1817" i="1" s="1"/>
  <c r="BF1817" i="1" s="1"/>
  <c r="M1817" i="1" s="1"/>
  <c r="BG1817" i="1" s="1"/>
  <c r="N1817" i="1" s="1"/>
  <c r="AS1840" i="1"/>
  <c r="AT1840" i="1" s="1"/>
  <c r="AU1840" i="1" s="1"/>
  <c r="AV1840" i="1" s="1"/>
  <c r="AW1840" i="1" s="1"/>
  <c r="AX1840" i="1" s="1"/>
  <c r="AY1840" i="1" s="1"/>
  <c r="AZ1840" i="1" s="1"/>
  <c r="BA1840" i="1" s="1"/>
  <c r="BB1840" i="1" s="1"/>
  <c r="BC1840" i="1" s="1"/>
  <c r="BD1840" i="1" s="1"/>
  <c r="BE1840" i="1" s="1"/>
  <c r="BF1840" i="1" s="1"/>
  <c r="M1840" i="1" s="1"/>
  <c r="BG1840" i="1" s="1"/>
  <c r="N1840" i="1" s="1"/>
  <c r="AS1952" i="1"/>
  <c r="AT1952" i="1" s="1"/>
  <c r="AU1952" i="1" s="1"/>
  <c r="AV1952" i="1" s="1"/>
  <c r="AW1952" i="1" s="1"/>
  <c r="AX1952" i="1" s="1"/>
  <c r="AY1952" i="1" s="1"/>
  <c r="AZ1952" i="1" s="1"/>
  <c r="BA1952" i="1" s="1"/>
  <c r="BB1952" i="1" s="1"/>
  <c r="BC1952" i="1" s="1"/>
  <c r="BD1952" i="1" s="1"/>
  <c r="BE1952" i="1" s="1"/>
  <c r="BF1952" i="1" s="1"/>
  <c r="M1952" i="1" s="1"/>
  <c r="BG1952" i="1" s="1"/>
  <c r="N1952" i="1" s="1"/>
  <c r="AS1953" i="1"/>
  <c r="AT1953" i="1" s="1"/>
  <c r="AU1953" i="1" s="1"/>
  <c r="AV1953" i="1" s="1"/>
  <c r="AW1953" i="1" s="1"/>
  <c r="AX1953" i="1" s="1"/>
  <c r="AY1953" i="1" s="1"/>
  <c r="AZ1953" i="1" s="1"/>
  <c r="BA1953" i="1" s="1"/>
  <c r="BB1953" i="1" s="1"/>
  <c r="BC1953" i="1" s="1"/>
  <c r="BD1953" i="1" s="1"/>
  <c r="BE1953" i="1" s="1"/>
  <c r="BF1953" i="1" s="1"/>
  <c r="M1953" i="1" s="1"/>
  <c r="BG1953" i="1" s="1"/>
  <c r="N1953" i="1" s="1"/>
  <c r="AS1794" i="1"/>
  <c r="AT1794" i="1" s="1"/>
  <c r="AU1794" i="1" s="1"/>
  <c r="AV1794" i="1" s="1"/>
  <c r="AW1794" i="1" s="1"/>
  <c r="AX1794" i="1" s="1"/>
  <c r="AY1794" i="1" s="1"/>
  <c r="AZ1794" i="1" s="1"/>
  <c r="BA1794" i="1" s="1"/>
  <c r="BB1794" i="1" s="1"/>
  <c r="BC1794" i="1" s="1"/>
  <c r="BD1794" i="1" s="1"/>
  <c r="BE1794" i="1" s="1"/>
  <c r="BF1794" i="1" s="1"/>
  <c r="M1794" i="1" s="1"/>
  <c r="BG1794" i="1" s="1"/>
  <c r="N1794" i="1" s="1"/>
  <c r="AS1816" i="1"/>
  <c r="AT1816" i="1" s="1"/>
  <c r="AU1816" i="1" s="1"/>
  <c r="AV1816" i="1" s="1"/>
  <c r="AW1816" i="1" s="1"/>
  <c r="AX1816" i="1" s="1"/>
  <c r="AY1816" i="1" s="1"/>
  <c r="AZ1816" i="1" s="1"/>
  <c r="BA1816" i="1" s="1"/>
  <c r="BB1816" i="1" s="1"/>
  <c r="BC1816" i="1" s="1"/>
  <c r="BD1816" i="1" s="1"/>
  <c r="BE1816" i="1" s="1"/>
  <c r="BF1816" i="1" s="1"/>
  <c r="M1816" i="1" s="1"/>
  <c r="BG1816" i="1" s="1"/>
  <c r="N1816" i="1" s="1"/>
  <c r="AS1770" i="1"/>
  <c r="AT1770" i="1" s="1"/>
  <c r="AU1770" i="1" s="1"/>
  <c r="AV1770" i="1" s="1"/>
  <c r="AW1770" i="1" s="1"/>
  <c r="AX1770" i="1" s="1"/>
  <c r="AY1770" i="1" s="1"/>
  <c r="AZ1770" i="1" s="1"/>
  <c r="BA1770" i="1" s="1"/>
  <c r="BB1770" i="1" s="1"/>
  <c r="BC1770" i="1" s="1"/>
  <c r="BD1770" i="1" s="1"/>
  <c r="BE1770" i="1" s="1"/>
  <c r="BF1770" i="1" s="1"/>
  <c r="M1770" i="1" s="1"/>
  <c r="BG1770" i="1" s="1"/>
  <c r="N1770" i="1" s="1"/>
  <c r="AS308" i="1"/>
  <c r="AT308" i="1" s="1"/>
  <c r="AU308" i="1" s="1"/>
  <c r="AV308" i="1" s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AS1810" i="1"/>
  <c r="AT1810" i="1" s="1"/>
  <c r="AU1810" i="1" s="1"/>
  <c r="AV1810" i="1" s="1"/>
  <c r="AW1810" i="1" s="1"/>
  <c r="AX1810" i="1" s="1"/>
  <c r="AY1810" i="1" s="1"/>
  <c r="AZ1810" i="1" s="1"/>
  <c r="BA1810" i="1" s="1"/>
  <c r="BB1810" i="1" s="1"/>
  <c r="BC1810" i="1" s="1"/>
  <c r="BD1810" i="1" s="1"/>
  <c r="BE1810" i="1" s="1"/>
  <c r="BF1810" i="1" s="1"/>
  <c r="M1810" i="1" s="1"/>
  <c r="BG1810" i="1" s="1"/>
  <c r="N1810" i="1" s="1"/>
  <c r="AS1853" i="1"/>
  <c r="AT1853" i="1" s="1"/>
  <c r="AU1853" i="1" s="1"/>
  <c r="AV1853" i="1" s="1"/>
  <c r="AW1853" i="1" s="1"/>
  <c r="AX1853" i="1" s="1"/>
  <c r="AY1853" i="1" s="1"/>
  <c r="AZ1853" i="1" s="1"/>
  <c r="BA1853" i="1" s="1"/>
  <c r="BB1853" i="1" s="1"/>
  <c r="BC1853" i="1" s="1"/>
  <c r="BD1853" i="1" s="1"/>
  <c r="BE1853" i="1" s="1"/>
  <c r="BF1853" i="1" s="1"/>
  <c r="M1853" i="1" s="1"/>
  <c r="BG1853" i="1" s="1"/>
  <c r="N1853" i="1" s="1"/>
  <c r="AS1776" i="1"/>
  <c r="AT1776" i="1" s="1"/>
  <c r="AU1776" i="1" s="1"/>
  <c r="AV1776" i="1" s="1"/>
  <c r="AW1776" i="1" s="1"/>
  <c r="AX1776" i="1" s="1"/>
  <c r="AY1776" i="1" s="1"/>
  <c r="AZ1776" i="1" s="1"/>
  <c r="BA1776" i="1" s="1"/>
  <c r="BB1776" i="1" s="1"/>
  <c r="BC1776" i="1" s="1"/>
  <c r="BD1776" i="1" s="1"/>
  <c r="BE1776" i="1" s="1"/>
  <c r="BF1776" i="1" s="1"/>
  <c r="M1776" i="1" s="1"/>
  <c r="BG1776" i="1" s="1"/>
  <c r="N1776" i="1" s="1"/>
  <c r="AS1860" i="1"/>
  <c r="AT1860" i="1" s="1"/>
  <c r="AU1860" i="1" s="1"/>
  <c r="AV1860" i="1" s="1"/>
  <c r="AW1860" i="1" s="1"/>
  <c r="AX1860" i="1" s="1"/>
  <c r="AY1860" i="1" s="1"/>
  <c r="AZ1860" i="1" s="1"/>
  <c r="BA1860" i="1" s="1"/>
  <c r="BB1860" i="1" s="1"/>
  <c r="BC1860" i="1" s="1"/>
  <c r="BD1860" i="1" s="1"/>
  <c r="BE1860" i="1" s="1"/>
  <c r="BF1860" i="1" s="1"/>
  <c r="M1860" i="1" s="1"/>
  <c r="BG1860" i="1" s="1"/>
  <c r="N1860" i="1" s="1"/>
  <c r="AS1890" i="1"/>
  <c r="AT1890" i="1" s="1"/>
  <c r="AU1890" i="1" s="1"/>
  <c r="AV1890" i="1" s="1"/>
  <c r="AW1890" i="1" s="1"/>
  <c r="AX1890" i="1" s="1"/>
  <c r="AY1890" i="1" s="1"/>
  <c r="AZ1890" i="1" s="1"/>
  <c r="BA1890" i="1" s="1"/>
  <c r="BB1890" i="1" s="1"/>
  <c r="BC1890" i="1" s="1"/>
  <c r="BD1890" i="1" s="1"/>
  <c r="BE1890" i="1" s="1"/>
  <c r="BF1890" i="1" s="1"/>
  <c r="M1890" i="1" s="1"/>
  <c r="BG1890" i="1" s="1"/>
  <c r="N1890" i="1" s="1"/>
  <c r="AS1707" i="1"/>
  <c r="AT1707" i="1" s="1"/>
  <c r="AU1707" i="1" s="1"/>
  <c r="AV1707" i="1" s="1"/>
  <c r="AW1707" i="1" s="1"/>
  <c r="AX1707" i="1" s="1"/>
  <c r="AY1707" i="1" s="1"/>
  <c r="AZ1707" i="1" s="1"/>
  <c r="BA1707" i="1" s="1"/>
  <c r="BB1707" i="1" s="1"/>
  <c r="BC1707" i="1" s="1"/>
  <c r="BD1707" i="1" s="1"/>
  <c r="BE1707" i="1" s="1"/>
  <c r="BF1707" i="1" s="1"/>
  <c r="M1707" i="1" s="1"/>
  <c r="BG1707" i="1" s="1"/>
  <c r="N1707" i="1" s="1"/>
  <c r="AS1773" i="1"/>
  <c r="AT1773" i="1" s="1"/>
  <c r="AU1773" i="1" s="1"/>
  <c r="AV1773" i="1" s="1"/>
  <c r="AW1773" i="1" s="1"/>
  <c r="AX1773" i="1" s="1"/>
  <c r="AY1773" i="1" s="1"/>
  <c r="AZ1773" i="1" s="1"/>
  <c r="BA1773" i="1" s="1"/>
  <c r="BB1773" i="1" s="1"/>
  <c r="BC1773" i="1" s="1"/>
  <c r="BD1773" i="1" s="1"/>
  <c r="BE1773" i="1" s="1"/>
  <c r="BF1773" i="1" s="1"/>
  <c r="M1773" i="1" s="1"/>
  <c r="BG1773" i="1" s="1"/>
  <c r="N1773" i="1" s="1"/>
  <c r="AS1749" i="1"/>
  <c r="AT1749" i="1" s="1"/>
  <c r="AU1749" i="1" s="1"/>
  <c r="AV1749" i="1" s="1"/>
  <c r="AW1749" i="1" s="1"/>
  <c r="AX1749" i="1" s="1"/>
  <c r="AY1749" i="1" s="1"/>
  <c r="AZ1749" i="1" s="1"/>
  <c r="BA1749" i="1" s="1"/>
  <c r="BB1749" i="1" s="1"/>
  <c r="BC1749" i="1" s="1"/>
  <c r="BD1749" i="1" s="1"/>
  <c r="BE1749" i="1" s="1"/>
  <c r="BF1749" i="1" s="1"/>
  <c r="M1749" i="1" s="1"/>
  <c r="BG1749" i="1" s="1"/>
  <c r="N1749" i="1" s="1"/>
  <c r="AS1967" i="1"/>
  <c r="AT1967" i="1" s="1"/>
  <c r="AU1967" i="1" s="1"/>
  <c r="AV1967" i="1" s="1"/>
  <c r="AW1967" i="1" s="1"/>
  <c r="AX1967" i="1" s="1"/>
  <c r="AY1967" i="1" s="1"/>
  <c r="AZ1967" i="1" s="1"/>
  <c r="BA1967" i="1" s="1"/>
  <c r="BB1967" i="1" s="1"/>
  <c r="BC1967" i="1" s="1"/>
  <c r="BD1967" i="1" s="1"/>
  <c r="BE1967" i="1" s="1"/>
  <c r="BF1967" i="1" s="1"/>
  <c r="M1967" i="1" s="1"/>
  <c r="BG1967" i="1" s="1"/>
  <c r="N1967" i="1" s="1"/>
  <c r="AS1812" i="1"/>
  <c r="AT1812" i="1" s="1"/>
  <c r="AU1812" i="1" s="1"/>
  <c r="AV1812" i="1" s="1"/>
  <c r="AW1812" i="1" s="1"/>
  <c r="AX1812" i="1" s="1"/>
  <c r="AY1812" i="1" s="1"/>
  <c r="AZ1812" i="1" s="1"/>
  <c r="BA1812" i="1" s="1"/>
  <c r="BB1812" i="1" s="1"/>
  <c r="BC1812" i="1" s="1"/>
  <c r="BD1812" i="1" s="1"/>
  <c r="BE1812" i="1" s="1"/>
  <c r="BF1812" i="1" s="1"/>
  <c r="M1812" i="1" s="1"/>
  <c r="BG1812" i="1" s="1"/>
  <c r="N1812" i="1" s="1"/>
  <c r="AS1801" i="1"/>
  <c r="AT1801" i="1" s="1"/>
  <c r="AU1801" i="1" s="1"/>
  <c r="AV1801" i="1" s="1"/>
  <c r="AW1801" i="1" s="1"/>
  <c r="AX1801" i="1" s="1"/>
  <c r="AY1801" i="1" s="1"/>
  <c r="AZ1801" i="1" s="1"/>
  <c r="BA1801" i="1" s="1"/>
  <c r="BB1801" i="1" s="1"/>
  <c r="BC1801" i="1" s="1"/>
  <c r="BD1801" i="1" s="1"/>
  <c r="BE1801" i="1" s="1"/>
  <c r="BF1801" i="1" s="1"/>
  <c r="M1801" i="1" s="1"/>
  <c r="BG1801" i="1" s="1"/>
  <c r="N1801" i="1" s="1"/>
  <c r="AQ47" i="1"/>
  <c r="AR47" i="1" s="1"/>
  <c r="AP72" i="1"/>
  <c r="AR1298" i="1"/>
  <c r="AS1298" i="1" s="1"/>
  <c r="AO752" i="1"/>
  <c r="AO595" i="1"/>
  <c r="AH1367" i="1"/>
  <c r="AI1367" i="1" s="1"/>
  <c r="AJ1367" i="1" s="1"/>
  <c r="AK1367" i="1" s="1"/>
  <c r="AL1367" i="1" s="1"/>
  <c r="AM1367" i="1" s="1"/>
  <c r="AN1367" i="1" s="1"/>
  <c r="AR1367" i="1" s="1"/>
  <c r="AS1367" i="1" s="1"/>
  <c r="AO228" i="1"/>
  <c r="AP228" i="1" s="1"/>
  <c r="AQ228" i="1" s="1"/>
  <c r="AH502" i="1"/>
  <c r="AI502" i="1" s="1"/>
  <c r="AJ502" i="1" s="1"/>
  <c r="AK502" i="1" s="1"/>
  <c r="AL502" i="1" s="1"/>
  <c r="AM502" i="1" s="1"/>
  <c r="AN502" i="1" s="1"/>
  <c r="AO502" i="1" s="1"/>
  <c r="AP502" i="1" s="1"/>
  <c r="AQ502" i="1" s="1"/>
  <c r="AH229" i="1"/>
  <c r="AI229" i="1" s="1"/>
  <c r="AJ229" i="1" s="1"/>
  <c r="AO229" i="1"/>
  <c r="AP229" i="1" s="1"/>
  <c r="AQ229" i="1" s="1"/>
  <c r="AH1629" i="1"/>
  <c r="AI1629" i="1" s="1"/>
  <c r="AJ1629" i="1" s="1"/>
  <c r="AK1629" i="1" s="1"/>
  <c r="AL1629" i="1" s="1"/>
  <c r="AM1629" i="1" s="1"/>
  <c r="AN1629" i="1" s="1"/>
  <c r="AR1629" i="1" s="1"/>
  <c r="AS1629" i="1" s="1"/>
  <c r="AH403" i="1"/>
  <c r="AI403" i="1" s="1"/>
  <c r="AJ403" i="1" s="1"/>
  <c r="AK403" i="1" s="1"/>
  <c r="AL403" i="1" s="1"/>
  <c r="AM403" i="1" s="1"/>
  <c r="AN403" i="1" s="1"/>
  <c r="AR403" i="1" s="1"/>
  <c r="AS403" i="1" s="1"/>
  <c r="AO312" i="1"/>
  <c r="AP312" i="1" s="1"/>
  <c r="AQ312" i="1" s="1"/>
  <c r="AH1582" i="1"/>
  <c r="AI1582" i="1" s="1"/>
  <c r="AJ1582" i="1" s="1"/>
  <c r="AK1582" i="1" s="1"/>
  <c r="AL1582" i="1" s="1"/>
  <c r="AM1582" i="1" s="1"/>
  <c r="AN1582" i="1" s="1"/>
  <c r="AR1582" i="1" s="1"/>
  <c r="AS1582" i="1" s="1"/>
  <c r="AH604" i="1"/>
  <c r="AI604" i="1" s="1"/>
  <c r="AJ604" i="1" s="1"/>
  <c r="AK604" i="1" s="1"/>
  <c r="AL604" i="1" s="1"/>
  <c r="AM604" i="1" s="1"/>
  <c r="AN604" i="1" s="1"/>
  <c r="AO604" i="1" s="1"/>
  <c r="AP604" i="1" s="1"/>
  <c r="AQ604" i="1" s="1"/>
  <c r="AH1139" i="1"/>
  <c r="AI1139" i="1" s="1"/>
  <c r="AJ1139" i="1" s="1"/>
  <c r="AK1139" i="1" s="1"/>
  <c r="AL1139" i="1" s="1"/>
  <c r="AM1139" i="1" s="1"/>
  <c r="AN1139" i="1" s="1"/>
  <c r="AR1139" i="1" s="1"/>
  <c r="AS1139" i="1" s="1"/>
  <c r="AH847" i="1"/>
  <c r="AI847" i="1" s="1"/>
  <c r="AJ847" i="1" s="1"/>
  <c r="AK847" i="1" s="1"/>
  <c r="AL847" i="1" s="1"/>
  <c r="AM847" i="1" s="1"/>
  <c r="AN847" i="1" s="1"/>
  <c r="AR847" i="1" s="1"/>
  <c r="AS847" i="1" s="1"/>
  <c r="AH230" i="1"/>
  <c r="AI230" i="1" s="1"/>
  <c r="AJ230" i="1" s="1"/>
  <c r="AO230" i="1"/>
  <c r="AP230" i="1" s="1"/>
  <c r="AQ230" i="1" s="1"/>
  <c r="AH1478" i="1"/>
  <c r="AI1478" i="1" s="1"/>
  <c r="AJ1478" i="1" s="1"/>
  <c r="AK1478" i="1" s="1"/>
  <c r="AL1478" i="1" s="1"/>
  <c r="AM1478" i="1" s="1"/>
  <c r="AN1478" i="1" s="1"/>
  <c r="AR1478" i="1" s="1"/>
  <c r="AS1478" i="1" s="1"/>
  <c r="AH1679" i="1"/>
  <c r="AI1679" i="1" s="1"/>
  <c r="AJ1679" i="1" s="1"/>
  <c r="AK1679" i="1" s="1"/>
  <c r="AL1679" i="1" s="1"/>
  <c r="AM1679" i="1" s="1"/>
  <c r="AN1679" i="1" s="1"/>
  <c r="AR1679" i="1" s="1"/>
  <c r="AS1679" i="1" s="1"/>
  <c r="AH1194" i="1"/>
  <c r="AI1194" i="1" s="1"/>
  <c r="AJ1194" i="1" s="1"/>
  <c r="AK1194" i="1" s="1"/>
  <c r="AL1194" i="1" s="1"/>
  <c r="AM1194" i="1" s="1"/>
  <c r="AN1194" i="1" s="1"/>
  <c r="AO1194" i="1" s="1"/>
  <c r="AP1194" i="1" s="1"/>
  <c r="AQ1194" i="1" s="1"/>
  <c r="AH1445" i="1"/>
  <c r="AI1445" i="1" s="1"/>
  <c r="AJ1445" i="1" s="1"/>
  <c r="AK1445" i="1" s="1"/>
  <c r="AL1445" i="1" s="1"/>
  <c r="AM1445" i="1" s="1"/>
  <c r="AN1445" i="1" s="1"/>
  <c r="AR1445" i="1" s="1"/>
  <c r="AS1445" i="1" s="1"/>
  <c r="AH1588" i="1"/>
  <c r="AI1588" i="1" s="1"/>
  <c r="AJ1588" i="1" s="1"/>
  <c r="AK1588" i="1" s="1"/>
  <c r="AL1588" i="1" s="1"/>
  <c r="AM1588" i="1" s="1"/>
  <c r="AN1588" i="1" s="1"/>
  <c r="AO362" i="1"/>
  <c r="AP362" i="1" s="1"/>
  <c r="AQ362" i="1" s="1"/>
  <c r="AH545" i="1"/>
  <c r="AI545" i="1" s="1"/>
  <c r="AJ545" i="1" s="1"/>
  <c r="AK545" i="1" s="1"/>
  <c r="AL545" i="1" s="1"/>
  <c r="AM545" i="1" s="1"/>
  <c r="AN545" i="1" s="1"/>
  <c r="AR545" i="1" s="1"/>
  <c r="AS545" i="1" s="1"/>
  <c r="AH393" i="1"/>
  <c r="AI393" i="1" s="1"/>
  <c r="AJ393" i="1" s="1"/>
  <c r="AK393" i="1" s="1"/>
  <c r="AL393" i="1" s="1"/>
  <c r="AM393" i="1" s="1"/>
  <c r="AN393" i="1" s="1"/>
  <c r="AO393" i="1" s="1"/>
  <c r="AP393" i="1" s="1"/>
  <c r="AH1456" i="1"/>
  <c r="AI1456" i="1" s="1"/>
  <c r="AJ1456" i="1" s="1"/>
  <c r="AK1456" i="1" s="1"/>
  <c r="AL1456" i="1" s="1"/>
  <c r="AM1456" i="1" s="1"/>
  <c r="AN1456" i="1" s="1"/>
  <c r="AR1456" i="1" s="1"/>
  <c r="AS1456" i="1" s="1"/>
  <c r="AH1597" i="1"/>
  <c r="AI1597" i="1" s="1"/>
  <c r="AJ1597" i="1" s="1"/>
  <c r="AK1597" i="1" s="1"/>
  <c r="AL1597" i="1" s="1"/>
  <c r="AM1597" i="1" s="1"/>
  <c r="AN1597" i="1" s="1"/>
  <c r="AR1597" i="1" s="1"/>
  <c r="AS1597" i="1" s="1"/>
  <c r="AO619" i="1"/>
  <c r="AO1197" i="1"/>
  <c r="AO749" i="1"/>
  <c r="AH1129" i="1"/>
  <c r="AI1129" i="1" s="1"/>
  <c r="AJ1129" i="1" s="1"/>
  <c r="AK1129" i="1" s="1"/>
  <c r="AL1129" i="1" s="1"/>
  <c r="AM1129" i="1" s="1"/>
  <c r="AN1129" i="1" s="1"/>
  <c r="AR1129" i="1" s="1"/>
  <c r="AS1129" i="1" s="1"/>
  <c r="AH1267" i="1"/>
  <c r="AI1267" i="1" s="1"/>
  <c r="AJ1267" i="1" s="1"/>
  <c r="AK1267" i="1" s="1"/>
  <c r="AL1267" i="1" s="1"/>
  <c r="AM1267" i="1" s="1"/>
  <c r="AN1267" i="1" s="1"/>
  <c r="AR1267" i="1" s="1"/>
  <c r="AS1267" i="1" s="1"/>
  <c r="AO594" i="1"/>
  <c r="AP594" i="1" s="1"/>
  <c r="AQ594" i="1" s="1"/>
  <c r="AH268" i="1"/>
  <c r="AI268" i="1" s="1"/>
  <c r="AJ268" i="1" s="1"/>
  <c r="AH1567" i="1"/>
  <c r="AI1567" i="1" s="1"/>
  <c r="AJ1567" i="1" s="1"/>
  <c r="AK1567" i="1" s="1"/>
  <c r="AL1567" i="1" s="1"/>
  <c r="AM1567" i="1" s="1"/>
  <c r="AN1567" i="1" s="1"/>
  <c r="AO1567" i="1" s="1"/>
  <c r="AP1567" i="1" s="1"/>
  <c r="AQ1567" i="1" s="1"/>
  <c r="AH1179" i="1"/>
  <c r="AI1179" i="1" s="1"/>
  <c r="AJ1179" i="1" s="1"/>
  <c r="AK1179" i="1" s="1"/>
  <c r="AL1179" i="1" s="1"/>
  <c r="AM1179" i="1" s="1"/>
  <c r="AN1179" i="1" s="1"/>
  <c r="AO1179" i="1" s="1"/>
  <c r="AP1179" i="1" s="1"/>
  <c r="AQ1179" i="1" s="1"/>
  <c r="AO790" i="1"/>
  <c r="AH1556" i="1"/>
  <c r="AI1556" i="1" s="1"/>
  <c r="AJ1556" i="1" s="1"/>
  <c r="AK1556" i="1" s="1"/>
  <c r="AL1556" i="1" s="1"/>
  <c r="AM1556" i="1" s="1"/>
  <c r="AN1556" i="1" s="1"/>
  <c r="AO1556" i="1" s="1"/>
  <c r="AP1556" i="1" s="1"/>
  <c r="AQ1556" i="1" s="1"/>
  <c r="AR1556" i="1" s="1"/>
  <c r="AS1556" i="1" s="1"/>
  <c r="AH1078" i="1"/>
  <c r="AI1078" i="1" s="1"/>
  <c r="AJ1078" i="1" s="1"/>
  <c r="AK1078" i="1" s="1"/>
  <c r="AL1078" i="1" s="1"/>
  <c r="AM1078" i="1" s="1"/>
  <c r="AN1078" i="1" s="1"/>
  <c r="AR1078" i="1" s="1"/>
  <c r="AS1078" i="1" s="1"/>
  <c r="AH1235" i="1"/>
  <c r="AI1235" i="1" s="1"/>
  <c r="AJ1235" i="1" s="1"/>
  <c r="AK1235" i="1" s="1"/>
  <c r="AL1235" i="1" s="1"/>
  <c r="AM1235" i="1" s="1"/>
  <c r="AN1235" i="1" s="1"/>
  <c r="AH1483" i="1"/>
  <c r="AI1483" i="1" s="1"/>
  <c r="AJ1483" i="1" s="1"/>
  <c r="AK1483" i="1" s="1"/>
  <c r="AL1483" i="1" s="1"/>
  <c r="AM1483" i="1" s="1"/>
  <c r="AN1483" i="1" s="1"/>
  <c r="AO1483" i="1" s="1"/>
  <c r="AH1025" i="1"/>
  <c r="AI1025" i="1" s="1"/>
  <c r="AJ1025" i="1" s="1"/>
  <c r="AK1025" i="1" s="1"/>
  <c r="AL1025" i="1" s="1"/>
  <c r="AM1025" i="1" s="1"/>
  <c r="AN1025" i="1" s="1"/>
  <c r="AO1025" i="1" s="1"/>
  <c r="AP1025" i="1" s="1"/>
  <c r="AQ1025" i="1" s="1"/>
  <c r="AH1387" i="1"/>
  <c r="AI1387" i="1" s="1"/>
  <c r="AJ1387" i="1" s="1"/>
  <c r="AK1387" i="1" s="1"/>
  <c r="AL1387" i="1" s="1"/>
  <c r="AM1387" i="1" s="1"/>
  <c r="AN1387" i="1" s="1"/>
  <c r="AR1387" i="1" s="1"/>
  <c r="AS1387" i="1" s="1"/>
  <c r="AO308" i="1"/>
  <c r="AH1551" i="1"/>
  <c r="AI1551" i="1" s="1"/>
  <c r="AJ1551" i="1" s="1"/>
  <c r="AK1551" i="1" s="1"/>
  <c r="AL1551" i="1" s="1"/>
  <c r="AM1551" i="1" s="1"/>
  <c r="AN1551" i="1" s="1"/>
  <c r="AO1551" i="1" s="1"/>
  <c r="AP1551" i="1" s="1"/>
  <c r="AQ1551" i="1" s="1"/>
  <c r="AH1572" i="1"/>
  <c r="AI1572" i="1" s="1"/>
  <c r="AJ1572" i="1" s="1"/>
  <c r="AK1572" i="1" s="1"/>
  <c r="AL1572" i="1" s="1"/>
  <c r="AM1572" i="1" s="1"/>
  <c r="AN1572" i="1" s="1"/>
  <c r="AR1572" i="1" s="1"/>
  <c r="AS1572" i="1" s="1"/>
  <c r="AH1400" i="1"/>
  <c r="AI1400" i="1" s="1"/>
  <c r="AJ1400" i="1" s="1"/>
  <c r="AK1400" i="1" s="1"/>
  <c r="AL1400" i="1" s="1"/>
  <c r="AM1400" i="1" s="1"/>
  <c r="AN1400" i="1" s="1"/>
  <c r="AO1400" i="1" s="1"/>
  <c r="AP1400" i="1" s="1"/>
  <c r="AQ1400" i="1" s="1"/>
  <c r="AH1586" i="1"/>
  <c r="AI1586" i="1" s="1"/>
  <c r="AJ1586" i="1" s="1"/>
  <c r="AK1586" i="1" s="1"/>
  <c r="AL1586" i="1" s="1"/>
  <c r="AM1586" i="1" s="1"/>
  <c r="AN1586" i="1" s="1"/>
  <c r="AR1586" i="1" s="1"/>
  <c r="AS1586" i="1" s="1"/>
  <c r="AH534" i="1"/>
  <c r="AI534" i="1" s="1"/>
  <c r="AJ534" i="1" s="1"/>
  <c r="AK534" i="1" s="1"/>
  <c r="AL534" i="1" s="1"/>
  <c r="AM534" i="1" s="1"/>
  <c r="AN534" i="1" s="1"/>
  <c r="AO1216" i="1"/>
  <c r="AH1001" i="1"/>
  <c r="AI1001" i="1" s="1"/>
  <c r="AJ1001" i="1" s="1"/>
  <c r="AK1001" i="1" s="1"/>
  <c r="AL1001" i="1" s="1"/>
  <c r="AM1001" i="1" s="1"/>
  <c r="AN1001" i="1" s="1"/>
  <c r="AR1001" i="1" s="1"/>
  <c r="AS1001" i="1" s="1"/>
  <c r="AH1604" i="1"/>
  <c r="AI1604" i="1" s="1"/>
  <c r="AJ1604" i="1" s="1"/>
  <c r="AK1604" i="1" s="1"/>
  <c r="AL1604" i="1" s="1"/>
  <c r="AM1604" i="1" s="1"/>
  <c r="AN1604" i="1" s="1"/>
  <c r="AH1529" i="1"/>
  <c r="AI1529" i="1" s="1"/>
  <c r="AJ1529" i="1" s="1"/>
  <c r="AK1529" i="1" s="1"/>
  <c r="AL1529" i="1" s="1"/>
  <c r="AM1529" i="1" s="1"/>
  <c r="AN1529" i="1" s="1"/>
  <c r="AR1529" i="1" s="1"/>
  <c r="AS1529" i="1" s="1"/>
  <c r="AH1595" i="1"/>
  <c r="AI1595" i="1" s="1"/>
  <c r="AJ1595" i="1" s="1"/>
  <c r="AK1595" i="1" s="1"/>
  <c r="AL1595" i="1" s="1"/>
  <c r="AM1595" i="1" s="1"/>
  <c r="AN1595" i="1" s="1"/>
  <c r="AR1595" i="1" s="1"/>
  <c r="AS1595" i="1" s="1"/>
  <c r="AH983" i="1"/>
  <c r="AI983" i="1" s="1"/>
  <c r="AJ983" i="1" s="1"/>
  <c r="AK983" i="1" s="1"/>
  <c r="AL983" i="1" s="1"/>
  <c r="AM983" i="1" s="1"/>
  <c r="AN983" i="1" s="1"/>
  <c r="AR983" i="1" s="1"/>
  <c r="AS983" i="1" s="1"/>
  <c r="AO854" i="1"/>
  <c r="AP854" i="1" s="1"/>
  <c r="AQ854" i="1" s="1"/>
  <c r="AH735" i="1"/>
  <c r="AI735" i="1" s="1"/>
  <c r="AJ735" i="1" s="1"/>
  <c r="AK735" i="1" s="1"/>
  <c r="AH611" i="1"/>
  <c r="AI611" i="1" s="1"/>
  <c r="AJ611" i="1" s="1"/>
  <c r="AK611" i="1" s="1"/>
  <c r="AL611" i="1" s="1"/>
  <c r="AM611" i="1" s="1"/>
  <c r="AN611" i="1" s="1"/>
  <c r="AR611" i="1" s="1"/>
  <c r="AS611" i="1" s="1"/>
  <c r="AH1706" i="1"/>
  <c r="AI1706" i="1" s="1"/>
  <c r="AJ1706" i="1" s="1"/>
  <c r="AK1706" i="1" s="1"/>
  <c r="AL1706" i="1" s="1"/>
  <c r="AM1706" i="1" s="1"/>
  <c r="AN1706" i="1" s="1"/>
  <c r="AO1706" i="1" s="1"/>
  <c r="AP1706" i="1" s="1"/>
  <c r="BE1648" i="1"/>
  <c r="BF1648" i="1" s="1"/>
  <c r="M1648" i="1" s="1"/>
  <c r="BG1648" i="1" s="1"/>
  <c r="N1648" i="1" s="1"/>
  <c r="BE1579" i="1"/>
  <c r="BF1579" i="1" s="1"/>
  <c r="M1579" i="1" s="1"/>
  <c r="BG1579" i="1" s="1"/>
  <c r="N1579" i="1" s="1"/>
  <c r="BE1464" i="1"/>
  <c r="BF1464" i="1" s="1"/>
  <c r="M1464" i="1" s="1"/>
  <c r="BG1464" i="1" s="1"/>
  <c r="N1464" i="1" s="1"/>
  <c r="BE1276" i="1"/>
  <c r="BF1276" i="1" s="1"/>
  <c r="M1276" i="1" s="1"/>
  <c r="BG1276" i="1" s="1"/>
  <c r="N1276" i="1" s="1"/>
  <c r="BE812" i="1"/>
  <c r="BF812" i="1" s="1"/>
  <c r="M812" i="1" s="1"/>
  <c r="BG812" i="1" s="1"/>
  <c r="N812" i="1" s="1"/>
  <c r="BE1673" i="1"/>
  <c r="BF1673" i="1" s="1"/>
  <c r="M1673" i="1" s="1"/>
  <c r="BG1673" i="1" s="1"/>
  <c r="N1673" i="1" s="1"/>
  <c r="BE1621" i="1"/>
  <c r="BF1621" i="1" s="1"/>
  <c r="M1621" i="1" s="1"/>
  <c r="BG1621" i="1" s="1"/>
  <c r="N1621" i="1" s="1"/>
  <c r="BE1448" i="1"/>
  <c r="BF1448" i="1" s="1"/>
  <c r="M1448" i="1" s="1"/>
  <c r="BG1448" i="1" s="1"/>
  <c r="N1448" i="1" s="1"/>
  <c r="BE1338" i="1"/>
  <c r="BF1338" i="1" s="1"/>
  <c r="M1338" i="1" s="1"/>
  <c r="BG1338" i="1" s="1"/>
  <c r="N1338" i="1" s="1"/>
  <c r="BE1690" i="1"/>
  <c r="BF1690" i="1" s="1"/>
  <c r="M1690" i="1" s="1"/>
  <c r="BG1690" i="1" s="1"/>
  <c r="N1690" i="1" s="1"/>
  <c r="BE1693" i="1"/>
  <c r="BF1693" i="1" s="1"/>
  <c r="M1693" i="1" s="1"/>
  <c r="BG1693" i="1" s="1"/>
  <c r="N1693" i="1" s="1"/>
  <c r="BE1066" i="1"/>
  <c r="BF1066" i="1" s="1"/>
  <c r="M1066" i="1" s="1"/>
  <c r="BG1066" i="1" s="1"/>
  <c r="N1066" i="1" s="1"/>
  <c r="BE1666" i="1"/>
  <c r="BF1666" i="1" s="1"/>
  <c r="M1666" i="1" s="1"/>
  <c r="BG1666" i="1" s="1"/>
  <c r="N1666" i="1" s="1"/>
  <c r="BE1294" i="1"/>
  <c r="BF1294" i="1" s="1"/>
  <c r="M1294" i="1" s="1"/>
  <c r="BG1294" i="1" s="1"/>
  <c r="N1294" i="1" s="1"/>
  <c r="BE1145" i="1"/>
  <c r="BF1145" i="1" s="1"/>
  <c r="M1145" i="1" s="1"/>
  <c r="BG1145" i="1" s="1"/>
  <c r="N1145" i="1" s="1"/>
  <c r="BE1694" i="1"/>
  <c r="BF1694" i="1" s="1"/>
  <c r="M1694" i="1" s="1"/>
  <c r="BG1694" i="1" s="1"/>
  <c r="N1694" i="1" s="1"/>
  <c r="BE1524" i="1"/>
  <c r="BF1524" i="1" s="1"/>
  <c r="M1524" i="1" s="1"/>
  <c r="BG1524" i="1" s="1"/>
  <c r="N1524" i="1" s="1"/>
  <c r="BE643" i="1"/>
  <c r="BF643" i="1" s="1"/>
  <c r="M643" i="1" s="1"/>
  <c r="BG643" i="1" s="1"/>
  <c r="N643" i="1" s="1"/>
  <c r="BE1075" i="1"/>
  <c r="BF1075" i="1" s="1"/>
  <c r="M1075" i="1" s="1"/>
  <c r="BG1075" i="1" s="1"/>
  <c r="N1075" i="1" s="1"/>
  <c r="BE1498" i="1"/>
  <c r="BF1498" i="1" s="1"/>
  <c r="M1498" i="1" s="1"/>
  <c r="BG1498" i="1" s="1"/>
  <c r="N1498" i="1" s="1"/>
  <c r="BE914" i="1"/>
  <c r="BF914" i="1" s="1"/>
  <c r="M914" i="1" s="1"/>
  <c r="BG914" i="1" s="1"/>
  <c r="N914" i="1" s="1"/>
  <c r="BE1611" i="1"/>
  <c r="BF1611" i="1" s="1"/>
  <c r="M1611" i="1" s="1"/>
  <c r="BG1611" i="1" s="1"/>
  <c r="N1611" i="1" s="1"/>
  <c r="BE1436" i="1"/>
  <c r="BF1436" i="1" s="1"/>
  <c r="M1436" i="1" s="1"/>
  <c r="BG1436" i="1" s="1"/>
  <c r="N1436" i="1" s="1"/>
  <c r="BE799" i="1"/>
  <c r="BF799" i="1" s="1"/>
  <c r="M799" i="1" s="1"/>
  <c r="BG799" i="1" s="1"/>
  <c r="N799" i="1" s="1"/>
  <c r="BE1599" i="1"/>
  <c r="BF1599" i="1" s="1"/>
  <c r="M1599" i="1" s="1"/>
  <c r="BG1599" i="1" s="1"/>
  <c r="N1599" i="1" s="1"/>
  <c r="BE1568" i="1"/>
  <c r="BF1568" i="1" s="1"/>
  <c r="M1568" i="1" s="1"/>
  <c r="BG1568" i="1" s="1"/>
  <c r="N1568" i="1" s="1"/>
  <c r="BC811" i="1"/>
  <c r="BD811" i="1" s="1"/>
  <c r="BE811" i="1" s="1"/>
  <c r="BF811" i="1" s="1"/>
  <c r="M811" i="1" s="1"/>
  <c r="BG811" i="1" s="1"/>
  <c r="N811" i="1" s="1"/>
  <c r="AR1896" i="1"/>
  <c r="BE1406" i="1"/>
  <c r="BF1406" i="1" s="1"/>
  <c r="M1406" i="1" s="1"/>
  <c r="BG1406" i="1" s="1"/>
  <c r="N1406" i="1" s="1"/>
  <c r="BE1631" i="1"/>
  <c r="BF1631" i="1" s="1"/>
  <c r="M1631" i="1" s="1"/>
  <c r="BG1631" i="1" s="1"/>
  <c r="N1631" i="1" s="1"/>
  <c r="BE1546" i="1"/>
  <c r="BF1546" i="1" s="1"/>
  <c r="M1546" i="1" s="1"/>
  <c r="BG1546" i="1" s="1"/>
  <c r="N1546" i="1" s="1"/>
  <c r="BE1391" i="1"/>
  <c r="BF1391" i="1" s="1"/>
  <c r="M1391" i="1" s="1"/>
  <c r="BG1391" i="1" s="1"/>
  <c r="N1391" i="1" s="1"/>
  <c r="BE1190" i="1"/>
  <c r="BF1190" i="1" s="1"/>
  <c r="M1190" i="1" s="1"/>
  <c r="BG1190" i="1" s="1"/>
  <c r="N1190" i="1" s="1"/>
  <c r="BE1653" i="1"/>
  <c r="BF1653" i="1" s="1"/>
  <c r="M1653" i="1" s="1"/>
  <c r="BG1653" i="1" s="1"/>
  <c r="N1653" i="1" s="1"/>
  <c r="BE1245" i="1"/>
  <c r="BF1245" i="1" s="1"/>
  <c r="M1245" i="1" s="1"/>
  <c r="BG1245" i="1" s="1"/>
  <c r="N1245" i="1" s="1"/>
  <c r="BE1119" i="1"/>
  <c r="BF1119" i="1" s="1"/>
  <c r="M1119" i="1" s="1"/>
  <c r="BG1119" i="1" s="1"/>
  <c r="N1119" i="1" s="1"/>
  <c r="BE1353" i="1"/>
  <c r="BF1353" i="1" s="1"/>
  <c r="M1353" i="1" s="1"/>
  <c r="BG1353" i="1" s="1"/>
  <c r="N1353" i="1" s="1"/>
  <c r="BE1157" i="1"/>
  <c r="BF1157" i="1" s="1"/>
  <c r="M1157" i="1" s="1"/>
  <c r="BG1157" i="1" s="1"/>
  <c r="N1157" i="1" s="1"/>
  <c r="BE1388" i="1"/>
  <c r="BF1388" i="1" s="1"/>
  <c r="M1388" i="1" s="1"/>
  <c r="BG1388" i="1" s="1"/>
  <c r="N1388" i="1" s="1"/>
  <c r="BE1162" i="1"/>
  <c r="BF1162" i="1" s="1"/>
  <c r="M1162" i="1" s="1"/>
  <c r="BG1162" i="1" s="1"/>
  <c r="N1162" i="1" s="1"/>
  <c r="BC1134" i="1"/>
  <c r="BD1134" i="1" s="1"/>
  <c r="AR1795" i="1"/>
  <c r="BC1591" i="1"/>
  <c r="BD1591" i="1" s="1"/>
  <c r="BC1513" i="1"/>
  <c r="BD1513" i="1" s="1"/>
  <c r="BE1513" i="1" s="1"/>
  <c r="BF1513" i="1" s="1"/>
  <c r="M1513" i="1" s="1"/>
  <c r="BG1513" i="1" s="1"/>
  <c r="N1513" i="1" s="1"/>
  <c r="BC819" i="1"/>
  <c r="BD819" i="1" s="1"/>
  <c r="BC1530" i="1"/>
  <c r="BD1530" i="1" s="1"/>
  <c r="BE1530" i="1" s="1"/>
  <c r="BF1530" i="1" s="1"/>
  <c r="M1530" i="1" s="1"/>
  <c r="BG1530" i="1" s="1"/>
  <c r="N1530" i="1" s="1"/>
  <c r="BC860" i="1"/>
  <c r="BD860" i="1" s="1"/>
  <c r="AR1815" i="1"/>
  <c r="BC1087" i="1"/>
  <c r="BD1087" i="1" s="1"/>
  <c r="BE1087" i="1" s="1"/>
  <c r="BF1087" i="1" s="1"/>
  <c r="M1087" i="1" s="1"/>
  <c r="BG1087" i="1" s="1"/>
  <c r="N1087" i="1" s="1"/>
  <c r="AR1793" i="1"/>
  <c r="AR1914" i="1"/>
  <c r="AR1892" i="1"/>
  <c r="AR1869" i="1"/>
  <c r="AR1955" i="1"/>
  <c r="AR1985" i="1"/>
  <c r="AR1721" i="1"/>
  <c r="BC1451" i="1"/>
  <c r="BD1451" i="1" s="1"/>
  <c r="AR1948" i="1"/>
  <c r="AR1936" i="1"/>
  <c r="AR1857" i="1"/>
  <c r="BC788" i="1"/>
  <c r="BD788" i="1" s="1"/>
  <c r="BE788" i="1" s="1"/>
  <c r="BF788" i="1" s="1"/>
  <c r="M788" i="1" s="1"/>
  <c r="BG788" i="1" s="1"/>
  <c r="N788" i="1" s="1"/>
  <c r="AR1806" i="1"/>
  <c r="AR1804" i="1"/>
  <c r="AR1876" i="1"/>
  <c r="AR335" i="1"/>
  <c r="AR1891" i="1"/>
  <c r="AR1865" i="1"/>
  <c r="AR1989" i="1"/>
  <c r="BC1012" i="1"/>
  <c r="BD1012" i="1" s="1"/>
  <c r="AR1791" i="1"/>
  <c r="BC1505" i="1"/>
  <c r="BD1505" i="1" s="1"/>
  <c r="BC1088" i="1"/>
  <c r="BD1088" i="1" s="1"/>
  <c r="BC1459" i="1"/>
  <c r="BD1459" i="1" s="1"/>
  <c r="BE1459" i="1" s="1"/>
  <c r="BF1459" i="1" s="1"/>
  <c r="M1459" i="1" s="1"/>
  <c r="BG1459" i="1" s="1"/>
  <c r="N1459" i="1" s="1"/>
  <c r="AR1781" i="1"/>
  <c r="AR1829" i="1"/>
  <c r="AR2000" i="1"/>
  <c r="AR326" i="1"/>
  <c r="AR1918" i="1"/>
  <c r="AR1925" i="1"/>
  <c r="AR1923" i="1"/>
  <c r="BE1477" i="1"/>
  <c r="BF1477" i="1" s="1"/>
  <c r="M1477" i="1" s="1"/>
  <c r="BG1477" i="1" s="1"/>
  <c r="N1477" i="1" s="1"/>
  <c r="BE1372" i="1"/>
  <c r="BF1372" i="1" s="1"/>
  <c r="M1372" i="1" s="1"/>
  <c r="BG1372" i="1" s="1"/>
  <c r="N1372" i="1" s="1"/>
  <c r="BE1570" i="1"/>
  <c r="BF1570" i="1" s="1"/>
  <c r="M1570" i="1" s="1"/>
  <c r="BG1570" i="1" s="1"/>
  <c r="N1570" i="1" s="1"/>
  <c r="BE1256" i="1"/>
  <c r="BF1256" i="1" s="1"/>
  <c r="M1256" i="1" s="1"/>
  <c r="BG1256" i="1" s="1"/>
  <c r="N1256" i="1" s="1"/>
  <c r="BE1480" i="1"/>
  <c r="BF1480" i="1" s="1"/>
  <c r="M1480" i="1" s="1"/>
  <c r="BG1480" i="1" s="1"/>
  <c r="N1480" i="1" s="1"/>
  <c r="BE1502" i="1"/>
  <c r="BF1502" i="1" s="1"/>
  <c r="M1502" i="1" s="1"/>
  <c r="BG1502" i="1" s="1"/>
  <c r="N1502" i="1" s="1"/>
  <c r="BE1170" i="1"/>
  <c r="BF1170" i="1" s="1"/>
  <c r="M1170" i="1" s="1"/>
  <c r="BG1170" i="1" s="1"/>
  <c r="N1170" i="1" s="1"/>
  <c r="BE1563" i="1"/>
  <c r="BF1563" i="1" s="1"/>
  <c r="M1563" i="1" s="1"/>
  <c r="BG1563" i="1" s="1"/>
  <c r="N1563" i="1" s="1"/>
  <c r="BC1455" i="1"/>
  <c r="BD1455" i="1" s="1"/>
  <c r="BC1423" i="1"/>
  <c r="BD1423" i="1" s="1"/>
  <c r="BC1223" i="1"/>
  <c r="BD1223" i="1" s="1"/>
  <c r="BC1123" i="1"/>
  <c r="BD1123" i="1" s="1"/>
  <c r="BE1123" i="1" s="1"/>
  <c r="BF1123" i="1" s="1"/>
  <c r="M1123" i="1" s="1"/>
  <c r="BG1123" i="1" s="1"/>
  <c r="N1123" i="1" s="1"/>
  <c r="BC910" i="1"/>
  <c r="BD910" i="1" s="1"/>
  <c r="BC1147" i="1"/>
  <c r="BD1147" i="1" s="1"/>
  <c r="BC1296" i="1"/>
  <c r="BD1296" i="1" s="1"/>
  <c r="BC911" i="1"/>
  <c r="BD911" i="1" s="1"/>
  <c r="BE911" i="1" s="1"/>
  <c r="BF911" i="1" s="1"/>
  <c r="M911" i="1" s="1"/>
  <c r="BG911" i="1" s="1"/>
  <c r="N911" i="1" s="1"/>
  <c r="BC1287" i="1"/>
  <c r="BD1287" i="1" s="1"/>
  <c r="BC991" i="1"/>
  <c r="BD991" i="1" s="1"/>
  <c r="BE991" i="1" s="1"/>
  <c r="BF991" i="1" s="1"/>
  <c r="M991" i="1" s="1"/>
  <c r="BG991" i="1" s="1"/>
  <c r="N991" i="1" s="1"/>
  <c r="AR1784" i="1"/>
  <c r="BC1405" i="1"/>
  <c r="BD1405" i="1" s="1"/>
  <c r="AR1990" i="1"/>
  <c r="BE1161" i="1"/>
  <c r="BF1161" i="1" s="1"/>
  <c r="M1161" i="1" s="1"/>
  <c r="BG1161" i="1" s="1"/>
  <c r="N1161" i="1" s="1"/>
  <c r="BE1667" i="1"/>
  <c r="BF1667" i="1" s="1"/>
  <c r="M1667" i="1" s="1"/>
  <c r="BG1667" i="1" s="1"/>
  <c r="N1667" i="1" s="1"/>
  <c r="BE919" i="1"/>
  <c r="BF919" i="1" s="1"/>
  <c r="M919" i="1" s="1"/>
  <c r="BG919" i="1" s="1"/>
  <c r="N919" i="1" s="1"/>
  <c r="BE1100" i="1"/>
  <c r="BF1100" i="1" s="1"/>
  <c r="M1100" i="1" s="1"/>
  <c r="BG1100" i="1" s="1"/>
  <c r="N1100" i="1" s="1"/>
  <c r="BE1333" i="1"/>
  <c r="BF1333" i="1" s="1"/>
  <c r="M1333" i="1" s="1"/>
  <c r="BG1333" i="1" s="1"/>
  <c r="N1333" i="1" s="1"/>
  <c r="BE1137" i="1"/>
  <c r="BF1137" i="1" s="1"/>
  <c r="M1137" i="1" s="1"/>
  <c r="BG1137" i="1" s="1"/>
  <c r="N1137" i="1" s="1"/>
  <c r="BE1316" i="1"/>
  <c r="BF1316" i="1" s="1"/>
  <c r="M1316" i="1" s="1"/>
  <c r="BG1316" i="1" s="1"/>
  <c r="N1316" i="1" s="1"/>
  <c r="BE1072" i="1"/>
  <c r="BF1072" i="1" s="1"/>
  <c r="M1072" i="1" s="1"/>
  <c r="BG1072" i="1" s="1"/>
  <c r="N1072" i="1" s="1"/>
  <c r="BE1447" i="1"/>
  <c r="BF1447" i="1" s="1"/>
  <c r="M1447" i="1" s="1"/>
  <c r="BG1447" i="1" s="1"/>
  <c r="N1447" i="1" s="1"/>
  <c r="BE1097" i="1"/>
  <c r="BF1097" i="1" s="1"/>
  <c r="M1097" i="1" s="1"/>
  <c r="BG1097" i="1" s="1"/>
  <c r="N1097" i="1" s="1"/>
  <c r="BE1523" i="1"/>
  <c r="BF1523" i="1" s="1"/>
  <c r="M1523" i="1" s="1"/>
  <c r="BG1523" i="1" s="1"/>
  <c r="N1523" i="1" s="1"/>
  <c r="BC1125" i="1"/>
  <c r="BD1125" i="1" s="1"/>
  <c r="BE1125" i="1" s="1"/>
  <c r="BF1125" i="1" s="1"/>
  <c r="M1125" i="1" s="1"/>
  <c r="BG1125" i="1" s="1"/>
  <c r="N1125" i="1" s="1"/>
  <c r="AR1856" i="1"/>
  <c r="BC1006" i="1"/>
  <c r="BD1006" i="1" s="1"/>
  <c r="BC1554" i="1"/>
  <c r="BD1554" i="1" s="1"/>
  <c r="BC1430" i="1"/>
  <c r="BD1430" i="1" s="1"/>
  <c r="BE1430" i="1" s="1"/>
  <c r="BF1430" i="1" s="1"/>
  <c r="M1430" i="1" s="1"/>
  <c r="BG1430" i="1" s="1"/>
  <c r="N1430" i="1" s="1"/>
  <c r="BC1433" i="1"/>
  <c r="BD1433" i="1" s="1"/>
  <c r="AR1807" i="1"/>
  <c r="AR1797" i="1"/>
  <c r="AR1998" i="1"/>
  <c r="AR1867" i="1"/>
  <c r="AR1991" i="1"/>
  <c r="BC1473" i="1"/>
  <c r="BD1473" i="1" s="1"/>
  <c r="BC1561" i="1"/>
  <c r="BD1561" i="1" s="1"/>
  <c r="BC1444" i="1"/>
  <c r="BD1444" i="1" s="1"/>
  <c r="AR1827" i="1"/>
  <c r="BC1425" i="1"/>
  <c r="BD1425" i="1" s="1"/>
  <c r="AR1835" i="1"/>
  <c r="AR1893" i="1"/>
  <c r="AR1966" i="1"/>
  <c r="BE1063" i="1"/>
  <c r="BF1063" i="1" s="1"/>
  <c r="M1063" i="1" s="1"/>
  <c r="BG1063" i="1" s="1"/>
  <c r="N1063" i="1" s="1"/>
  <c r="BE1393" i="1"/>
  <c r="BF1393" i="1" s="1"/>
  <c r="M1393" i="1" s="1"/>
  <c r="BG1393" i="1" s="1"/>
  <c r="N1393" i="1" s="1"/>
  <c r="BE1331" i="1"/>
  <c r="BF1331" i="1" s="1"/>
  <c r="M1331" i="1" s="1"/>
  <c r="BG1331" i="1" s="1"/>
  <c r="N1331" i="1" s="1"/>
  <c r="BE1262" i="1"/>
  <c r="BF1262" i="1" s="1"/>
  <c r="M1262" i="1" s="1"/>
  <c r="BG1262" i="1" s="1"/>
  <c r="N1262" i="1" s="1"/>
  <c r="BE1210" i="1"/>
  <c r="BF1210" i="1" s="1"/>
  <c r="M1210" i="1" s="1"/>
  <c r="BG1210" i="1" s="1"/>
  <c r="N1210" i="1" s="1"/>
  <c r="BE1239" i="1"/>
  <c r="BF1239" i="1" s="1"/>
  <c r="M1239" i="1" s="1"/>
  <c r="BG1239" i="1" s="1"/>
  <c r="N1239" i="1" s="1"/>
  <c r="BE908" i="1"/>
  <c r="BF908" i="1" s="1"/>
  <c r="M908" i="1" s="1"/>
  <c r="BG908" i="1" s="1"/>
  <c r="N908" i="1" s="1"/>
  <c r="BE1096" i="1"/>
  <c r="BF1096" i="1" s="1"/>
  <c r="M1096" i="1" s="1"/>
  <c r="BG1096" i="1" s="1"/>
  <c r="N1096" i="1" s="1"/>
  <c r="BE1152" i="1"/>
  <c r="BF1152" i="1" s="1"/>
  <c r="M1152" i="1" s="1"/>
  <c r="BG1152" i="1" s="1"/>
  <c r="N1152" i="1" s="1"/>
  <c r="BE1384" i="1"/>
  <c r="BF1384" i="1" s="1"/>
  <c r="M1384" i="1" s="1"/>
  <c r="BG1384" i="1" s="1"/>
  <c r="N1384" i="1" s="1"/>
  <c r="BE1039" i="1"/>
  <c r="BF1039" i="1" s="1"/>
  <c r="M1039" i="1" s="1"/>
  <c r="BG1039" i="1" s="1"/>
  <c r="N1039" i="1" s="1"/>
  <c r="BE1548" i="1"/>
  <c r="BF1548" i="1" s="1"/>
  <c r="M1548" i="1" s="1"/>
  <c r="BG1548" i="1" s="1"/>
  <c r="N1548" i="1" s="1"/>
  <c r="BE1671" i="1"/>
  <c r="BF1671" i="1" s="1"/>
  <c r="M1671" i="1" s="1"/>
  <c r="BG1671" i="1" s="1"/>
  <c r="N1671" i="1" s="1"/>
  <c r="BE1143" i="1"/>
  <c r="BF1143" i="1" s="1"/>
  <c r="M1143" i="1" s="1"/>
  <c r="BG1143" i="1" s="1"/>
  <c r="N1143" i="1" s="1"/>
  <c r="BE783" i="1"/>
  <c r="BF783" i="1" s="1"/>
  <c r="M783" i="1" s="1"/>
  <c r="BG783" i="1" s="1"/>
  <c r="N783" i="1" s="1"/>
  <c r="BE1493" i="1"/>
  <c r="BF1493" i="1" s="1"/>
  <c r="M1493" i="1" s="1"/>
  <c r="BG1493" i="1" s="1"/>
  <c r="N1493" i="1" s="1"/>
  <c r="BE1231" i="1"/>
  <c r="BF1231" i="1" s="1"/>
  <c r="M1231" i="1" s="1"/>
  <c r="BG1231" i="1" s="1"/>
  <c r="N1231" i="1" s="1"/>
  <c r="BC1101" i="1"/>
  <c r="BD1101" i="1" s="1"/>
  <c r="BC1541" i="1"/>
  <c r="BD1541" i="1" s="1"/>
  <c r="BC1375" i="1"/>
  <c r="BD1375" i="1" s="1"/>
  <c r="BE1375" i="1" s="1"/>
  <c r="BF1375" i="1" s="1"/>
  <c r="M1375" i="1" s="1"/>
  <c r="BG1375" i="1" s="1"/>
  <c r="N1375" i="1" s="1"/>
  <c r="BC1419" i="1"/>
  <c r="BD1419" i="1" s="1"/>
  <c r="AR1943" i="1"/>
  <c r="AR1870" i="1"/>
  <c r="AR1957" i="1"/>
  <c r="AE199" i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H133" i="1"/>
  <c r="AI133" i="1" s="1"/>
  <c r="AJ133" i="1" s="1"/>
  <c r="AK133" i="1" s="1"/>
  <c r="AL133" i="1" s="1"/>
  <c r="AM133" i="1" s="1"/>
  <c r="AN133" i="1" s="1"/>
  <c r="AO133" i="1" s="1"/>
  <c r="AH248" i="1"/>
  <c r="AI248" i="1" s="1"/>
  <c r="AJ248" i="1" s="1"/>
  <c r="AK248" i="1" s="1"/>
  <c r="AL248" i="1" s="1"/>
  <c r="AM248" i="1" s="1"/>
  <c r="AN248" i="1" s="1"/>
  <c r="AR248" i="1" s="1"/>
  <c r="AL1086" i="1"/>
  <c r="AM1086" i="1" s="1"/>
  <c r="AN1086" i="1" s="1"/>
  <c r="AL1553" i="1"/>
  <c r="AM1553" i="1" s="1"/>
  <c r="AN1553" i="1" s="1"/>
  <c r="AI188" i="1"/>
  <c r="AJ188" i="1" s="1"/>
  <c r="AK188" i="1" s="1"/>
  <c r="AL188" i="1" s="1"/>
  <c r="AM188" i="1" s="1"/>
  <c r="AN188" i="1" s="1"/>
  <c r="AO188" i="1" s="1"/>
  <c r="AR188" i="1" s="1"/>
  <c r="AH23" i="1"/>
  <c r="AI23" i="1" s="1"/>
  <c r="AJ23" i="1" s="1"/>
  <c r="AK23" i="1" s="1"/>
  <c r="AL23" i="1" s="1"/>
  <c r="AM23" i="1" s="1"/>
  <c r="AN23" i="1" s="1"/>
  <c r="AO23" i="1" s="1"/>
  <c r="AH322" i="1"/>
  <c r="AI322" i="1" s="1"/>
  <c r="AJ322" i="1" s="1"/>
  <c r="AK322" i="1" s="1"/>
  <c r="AL322" i="1" s="1"/>
  <c r="AM322" i="1" s="1"/>
  <c r="AN322" i="1" s="1"/>
  <c r="AR322" i="1" s="1"/>
  <c r="AH296" i="1"/>
  <c r="AI296" i="1" s="1"/>
  <c r="AJ296" i="1" s="1"/>
  <c r="AK296" i="1" s="1"/>
  <c r="AL296" i="1" s="1"/>
  <c r="AM296" i="1" s="1"/>
  <c r="AN296" i="1" s="1"/>
  <c r="AH163" i="1"/>
  <c r="AI163" i="1" s="1"/>
  <c r="AJ163" i="1" s="1"/>
  <c r="AK163" i="1" s="1"/>
  <c r="AL163" i="1" s="1"/>
  <c r="AM163" i="1" s="1"/>
  <c r="AN163" i="1" s="1"/>
  <c r="AO163" i="1" s="1"/>
  <c r="AR163" i="1" s="1"/>
  <c r="AH236" i="1"/>
  <c r="AI236" i="1" s="1"/>
  <c r="AJ236" i="1" s="1"/>
  <c r="AK236" i="1" s="1"/>
  <c r="AL236" i="1" s="1"/>
  <c r="AM236" i="1" s="1"/>
  <c r="AN236" i="1" s="1"/>
  <c r="AH185" i="1"/>
  <c r="AI185" i="1" s="1"/>
  <c r="AJ185" i="1" s="1"/>
  <c r="AK185" i="1" s="1"/>
  <c r="AL185" i="1" s="1"/>
  <c r="AM185" i="1" s="1"/>
  <c r="AN185" i="1" s="1"/>
  <c r="AO185" i="1" s="1"/>
  <c r="AR185" i="1" s="1"/>
  <c r="AE214" i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E208" i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H232" i="1"/>
  <c r="AI232" i="1" s="1"/>
  <c r="AJ232" i="1" s="1"/>
  <c r="AK232" i="1" s="1"/>
  <c r="AL232" i="1" s="1"/>
  <c r="AM232" i="1" s="1"/>
  <c r="AN232" i="1" s="1"/>
  <c r="AR232" i="1" s="1"/>
  <c r="AH137" i="1"/>
  <c r="AI137" i="1" s="1"/>
  <c r="AJ137" i="1" s="1"/>
  <c r="AK137" i="1" s="1"/>
  <c r="AL137" i="1" s="1"/>
  <c r="AM137" i="1" s="1"/>
  <c r="AN137" i="1" s="1"/>
  <c r="AO137" i="1" s="1"/>
  <c r="AH320" i="1"/>
  <c r="AI320" i="1" s="1"/>
  <c r="AJ320" i="1" s="1"/>
  <c r="AK320" i="1" s="1"/>
  <c r="AL320" i="1" s="1"/>
  <c r="AM320" i="1" s="1"/>
  <c r="AN320" i="1" s="1"/>
  <c r="AR320" i="1" s="1"/>
  <c r="AE220" i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H254" i="1"/>
  <c r="AI254" i="1" s="1"/>
  <c r="AJ254" i="1" s="1"/>
  <c r="AK254" i="1" s="1"/>
  <c r="AL254" i="1" s="1"/>
  <c r="AM254" i="1" s="1"/>
  <c r="AN254" i="1" s="1"/>
  <c r="AH138" i="1"/>
  <c r="AI138" i="1" s="1"/>
  <c r="AJ138" i="1" s="1"/>
  <c r="AK138" i="1" s="1"/>
  <c r="AL138" i="1" s="1"/>
  <c r="AM138" i="1" s="1"/>
  <c r="AN138" i="1" s="1"/>
  <c r="AO138" i="1" s="1"/>
  <c r="AR138" i="1" s="1"/>
  <c r="AH120" i="1"/>
  <c r="AI120" i="1" s="1"/>
  <c r="AJ120" i="1" s="1"/>
  <c r="AK120" i="1" s="1"/>
  <c r="AL120" i="1" s="1"/>
  <c r="AM120" i="1" s="1"/>
  <c r="AN120" i="1" s="1"/>
  <c r="AO120" i="1" s="1"/>
  <c r="AR120" i="1" s="1"/>
  <c r="AH40" i="1"/>
  <c r="AI40" i="1" s="1"/>
  <c r="AJ40" i="1" s="1"/>
  <c r="AK40" i="1" s="1"/>
  <c r="AL40" i="1" s="1"/>
  <c r="AM40" i="1" s="1"/>
  <c r="AN40" i="1" s="1"/>
  <c r="AO40" i="1" s="1"/>
  <c r="AR40" i="1" s="1"/>
  <c r="AH43" i="1"/>
  <c r="AI43" i="1" s="1"/>
  <c r="AJ43" i="1" s="1"/>
  <c r="AK43" i="1" s="1"/>
  <c r="AL43" i="1" s="1"/>
  <c r="AM43" i="1" s="1"/>
  <c r="AN43" i="1" s="1"/>
  <c r="AO43" i="1" s="1"/>
  <c r="AR43" i="1" s="1"/>
  <c r="AH343" i="1"/>
  <c r="AI343" i="1" s="1"/>
  <c r="AJ343" i="1" s="1"/>
  <c r="AK343" i="1" s="1"/>
  <c r="AL343" i="1" s="1"/>
  <c r="AM343" i="1" s="1"/>
  <c r="AN343" i="1" s="1"/>
  <c r="AE56" i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H116" i="1"/>
  <c r="AI116" i="1" s="1"/>
  <c r="AJ116" i="1" s="1"/>
  <c r="AK116" i="1" s="1"/>
  <c r="AL116" i="1" s="1"/>
  <c r="AM116" i="1" s="1"/>
  <c r="AN116" i="1" s="1"/>
  <c r="AO116" i="1" s="1"/>
  <c r="AR116" i="1" s="1"/>
  <c r="AE187" i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H336" i="1"/>
  <c r="AI336" i="1" s="1"/>
  <c r="AJ336" i="1" s="1"/>
  <c r="AK336" i="1" s="1"/>
  <c r="AL336" i="1" s="1"/>
  <c r="AM336" i="1" s="1"/>
  <c r="AN336" i="1" s="1"/>
  <c r="AR336" i="1" s="1"/>
  <c r="AH309" i="1"/>
  <c r="AI309" i="1" s="1"/>
  <c r="AJ309" i="1" s="1"/>
  <c r="AK309" i="1" s="1"/>
  <c r="AL309" i="1" s="1"/>
  <c r="AM309" i="1" s="1"/>
  <c r="AN309" i="1" s="1"/>
  <c r="AH34" i="1"/>
  <c r="AI34" i="1" s="1"/>
  <c r="AJ34" i="1" s="1"/>
  <c r="AK34" i="1" s="1"/>
  <c r="AL34" i="1" s="1"/>
  <c r="AM34" i="1" s="1"/>
  <c r="AN34" i="1" s="1"/>
  <c r="AO34" i="1" s="1"/>
  <c r="AH310" i="1"/>
  <c r="AI310" i="1" s="1"/>
  <c r="AJ310" i="1" s="1"/>
  <c r="AK310" i="1" s="1"/>
  <c r="AL310" i="1" s="1"/>
  <c r="AM310" i="1" s="1"/>
  <c r="AN310" i="1" s="1"/>
  <c r="AR310" i="1" s="1"/>
  <c r="AH283" i="1"/>
  <c r="AI283" i="1" s="1"/>
  <c r="AJ283" i="1" s="1"/>
  <c r="AK283" i="1" s="1"/>
  <c r="AL283" i="1" s="1"/>
  <c r="AM283" i="1" s="1"/>
  <c r="AN283" i="1" s="1"/>
  <c r="AH205" i="1"/>
  <c r="AI205" i="1" s="1"/>
  <c r="AJ205" i="1" s="1"/>
  <c r="AK205" i="1" s="1"/>
  <c r="AL205" i="1" s="1"/>
  <c r="AM205" i="1" s="1"/>
  <c r="AN205" i="1" s="1"/>
  <c r="AO205" i="1" s="1"/>
  <c r="AH203" i="1"/>
  <c r="AI203" i="1" s="1"/>
  <c r="AJ203" i="1" s="1"/>
  <c r="AK203" i="1" s="1"/>
  <c r="AL203" i="1" s="1"/>
  <c r="AM203" i="1" s="1"/>
  <c r="AN203" i="1" s="1"/>
  <c r="AO203" i="1" s="1"/>
  <c r="AH101" i="1"/>
  <c r="AI101" i="1" s="1"/>
  <c r="AJ101" i="1" s="1"/>
  <c r="AK101" i="1" s="1"/>
  <c r="AL101" i="1" s="1"/>
  <c r="AM101" i="1" s="1"/>
  <c r="AN101" i="1" s="1"/>
  <c r="AO101" i="1" s="1"/>
  <c r="AR101" i="1" s="1"/>
  <c r="AH200" i="1"/>
  <c r="AI200" i="1" s="1"/>
  <c r="AJ200" i="1" s="1"/>
  <c r="AK200" i="1" s="1"/>
  <c r="AL200" i="1" s="1"/>
  <c r="AM200" i="1" s="1"/>
  <c r="AN200" i="1" s="1"/>
  <c r="AO200" i="1" s="1"/>
  <c r="AR200" i="1" s="1"/>
  <c r="AE189" i="1"/>
  <c r="AF189" i="1" s="1"/>
  <c r="AG189" i="1" s="1"/>
  <c r="AH189" i="1" s="1"/>
  <c r="AI189" i="1" s="1"/>
  <c r="AJ189" i="1" s="1"/>
  <c r="AK189" i="1" s="1"/>
  <c r="AL189" i="1" s="1"/>
  <c r="AM189" i="1" s="1"/>
  <c r="AN189" i="1" s="1"/>
  <c r="AO189" i="1" s="1"/>
  <c r="AH324" i="1"/>
  <c r="AI324" i="1" s="1"/>
  <c r="AJ324" i="1" s="1"/>
  <c r="AK324" i="1" s="1"/>
  <c r="AL324" i="1" s="1"/>
  <c r="AM324" i="1" s="1"/>
  <c r="AN324" i="1" s="1"/>
  <c r="AR324" i="1" s="1"/>
  <c r="AI227" i="1"/>
  <c r="AJ227" i="1" s="1"/>
  <c r="AE153" i="1"/>
  <c r="AF153" i="1" s="1"/>
  <c r="AG153" i="1" s="1"/>
  <c r="AH153" i="1" s="1"/>
  <c r="AI153" i="1" s="1"/>
  <c r="AJ153" i="1" s="1"/>
  <c r="AK153" i="1" s="1"/>
  <c r="AL153" i="1" s="1"/>
  <c r="AM153" i="1" s="1"/>
  <c r="AN153" i="1" s="1"/>
  <c r="AO153" i="1" s="1"/>
  <c r="AI161" i="1"/>
  <c r="AJ161" i="1" s="1"/>
  <c r="AK161" i="1" s="1"/>
  <c r="AL161" i="1" s="1"/>
  <c r="AM161" i="1" s="1"/>
  <c r="AN161" i="1" s="1"/>
  <c r="AO161" i="1" s="1"/>
  <c r="AR161" i="1" s="1"/>
  <c r="AH59" i="1"/>
  <c r="AI59" i="1" s="1"/>
  <c r="AJ59" i="1" s="1"/>
  <c r="AK59" i="1" s="1"/>
  <c r="AL59" i="1" s="1"/>
  <c r="AM59" i="1" s="1"/>
  <c r="AN59" i="1" s="1"/>
  <c r="AO59" i="1" s="1"/>
  <c r="AR59" i="1" s="1"/>
  <c r="AH342" i="1"/>
  <c r="AI342" i="1" s="1"/>
  <c r="AJ342" i="1" s="1"/>
  <c r="AK342" i="1" s="1"/>
  <c r="AL342" i="1" s="1"/>
  <c r="AM342" i="1" s="1"/>
  <c r="AN342" i="1" s="1"/>
  <c r="AH3" i="1"/>
  <c r="AI3" i="1" s="1"/>
  <c r="AJ3" i="1" s="1"/>
  <c r="AK3" i="1" s="1"/>
  <c r="AL3" i="1" s="1"/>
  <c r="AM3" i="1" s="1"/>
  <c r="AN3" i="1" s="1"/>
  <c r="AO3" i="1" s="1"/>
  <c r="AR3" i="1" s="1"/>
  <c r="AH316" i="1"/>
  <c r="AI316" i="1" s="1"/>
  <c r="AJ316" i="1" s="1"/>
  <c r="AK316" i="1" s="1"/>
  <c r="AL316" i="1" s="1"/>
  <c r="AM316" i="1" s="1"/>
  <c r="AN316" i="1" s="1"/>
  <c r="AR316" i="1" s="1"/>
  <c r="AH256" i="1"/>
  <c r="AI256" i="1" s="1"/>
  <c r="AJ256" i="1" s="1"/>
  <c r="AK256" i="1" s="1"/>
  <c r="AL256" i="1" s="1"/>
  <c r="AM256" i="1" s="1"/>
  <c r="AN256" i="1" s="1"/>
  <c r="AR256" i="1" s="1"/>
  <c r="AH225" i="1"/>
  <c r="AI225" i="1" s="1"/>
  <c r="AJ225" i="1" s="1"/>
  <c r="AK225" i="1" s="1"/>
  <c r="AL225" i="1" s="1"/>
  <c r="AM225" i="1" s="1"/>
  <c r="AN225" i="1" s="1"/>
  <c r="AO225" i="1" s="1"/>
  <c r="AR225" i="1" s="1"/>
  <c r="AH293" i="1"/>
  <c r="AI293" i="1" s="1"/>
  <c r="AJ293" i="1" s="1"/>
  <c r="AK293" i="1" s="1"/>
  <c r="AL293" i="1" s="1"/>
  <c r="AM293" i="1" s="1"/>
  <c r="AN293" i="1" s="1"/>
  <c r="AB223" i="1"/>
  <c r="AC223" i="1" s="1"/>
  <c r="AD223" i="1" s="1"/>
  <c r="AE223" i="1" s="1"/>
  <c r="AF223" i="1" s="1"/>
  <c r="AG223" i="1" s="1"/>
  <c r="AH223" i="1" s="1"/>
  <c r="AI223" i="1" s="1"/>
  <c r="AJ223" i="1" s="1"/>
  <c r="AE154" i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E150" i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H260" i="1"/>
  <c r="AI260" i="1" s="1"/>
  <c r="AJ260" i="1" s="1"/>
  <c r="AK260" i="1" s="1"/>
  <c r="AL260" i="1" s="1"/>
  <c r="AM260" i="1" s="1"/>
  <c r="AN260" i="1" s="1"/>
  <c r="AR260" i="1" s="1"/>
  <c r="AE117" i="1"/>
  <c r="AF117" i="1" s="1"/>
  <c r="AG117" i="1" s="1"/>
  <c r="AH117" i="1" s="1"/>
  <c r="AI117" i="1" s="1"/>
  <c r="AJ117" i="1" s="1"/>
  <c r="AK117" i="1" s="1"/>
  <c r="AL117" i="1" s="1"/>
  <c r="AM117" i="1" s="1"/>
  <c r="AN117" i="1" s="1"/>
  <c r="AO117" i="1" s="1"/>
  <c r="AH54" i="1"/>
  <c r="AI54" i="1" s="1"/>
  <c r="AJ54" i="1" s="1"/>
  <c r="AK54" i="1" s="1"/>
  <c r="AL54" i="1" s="1"/>
  <c r="AM54" i="1" s="1"/>
  <c r="AN54" i="1" s="1"/>
  <c r="AO54" i="1" s="1"/>
  <c r="AR54" i="1" s="1"/>
  <c r="AH252" i="1"/>
  <c r="AI252" i="1" s="1"/>
  <c r="AJ252" i="1" s="1"/>
  <c r="AK252" i="1" s="1"/>
  <c r="AL252" i="1" s="1"/>
  <c r="AM252" i="1" s="1"/>
  <c r="AN252" i="1" s="1"/>
  <c r="AR252" i="1" s="1"/>
  <c r="AH79" i="1"/>
  <c r="AI79" i="1" s="1"/>
  <c r="AJ79" i="1" s="1"/>
  <c r="AK79" i="1" s="1"/>
  <c r="AL79" i="1" s="1"/>
  <c r="AM79" i="1" s="1"/>
  <c r="AN79" i="1" s="1"/>
  <c r="AO79" i="1" s="1"/>
  <c r="AR79" i="1" s="1"/>
  <c r="AH198" i="1"/>
  <c r="AI198" i="1" s="1"/>
  <c r="AJ198" i="1" s="1"/>
  <c r="AK198" i="1" s="1"/>
  <c r="AL198" i="1" s="1"/>
  <c r="AM198" i="1" s="1"/>
  <c r="AN198" i="1" s="1"/>
  <c r="AO198" i="1" s="1"/>
  <c r="AH339" i="1"/>
  <c r="AI339" i="1" s="1"/>
  <c r="AJ339" i="1" s="1"/>
  <c r="AK339" i="1" s="1"/>
  <c r="AL339" i="1" s="1"/>
  <c r="AM339" i="1" s="1"/>
  <c r="AN339" i="1" s="1"/>
  <c r="AR339" i="1" s="1"/>
  <c r="AB349" i="1"/>
  <c r="AC349" i="1" s="1"/>
  <c r="AD349" i="1" s="1"/>
  <c r="AH348" i="1"/>
  <c r="AE347" i="1"/>
  <c r="AF347" i="1" s="1"/>
  <c r="AG347" i="1" s="1"/>
  <c r="AB1326" i="1"/>
  <c r="AC1326" i="1" s="1"/>
  <c r="AD1326" i="1" s="1"/>
  <c r="AB1598" i="1"/>
  <c r="AC1598" i="1" s="1"/>
  <c r="AD1598" i="1" s="1"/>
  <c r="AH877" i="1"/>
  <c r="AE272" i="1"/>
  <c r="AF272" i="1" s="1"/>
  <c r="AG272" i="1" s="1"/>
  <c r="AE328" i="1"/>
  <c r="AF328" i="1" s="1"/>
  <c r="AG328" i="1" s="1"/>
  <c r="AH411" i="1"/>
  <c r="AB461" i="1"/>
  <c r="AC461" i="1" s="1"/>
  <c r="AD461" i="1" s="1"/>
  <c r="AB1436" i="1"/>
  <c r="AC1436" i="1" s="1"/>
  <c r="AD1436" i="1" s="1"/>
  <c r="AB565" i="1"/>
  <c r="AC565" i="1" s="1"/>
  <c r="AD565" i="1" s="1"/>
  <c r="AB135" i="1"/>
  <c r="AC135" i="1" s="1"/>
  <c r="AD135" i="1" s="1"/>
  <c r="AB1603" i="1"/>
  <c r="AC1603" i="1" s="1"/>
  <c r="AD1603" i="1" s="1"/>
  <c r="AH1585" i="1"/>
  <c r="AH1453" i="1"/>
  <c r="AE1698" i="1"/>
  <c r="AF1698" i="1" s="1"/>
  <c r="AG1698" i="1" s="1"/>
  <c r="AE435" i="1"/>
  <c r="AF435" i="1" s="1"/>
  <c r="AG435" i="1" s="1"/>
  <c r="AE1569" i="1"/>
  <c r="AF1569" i="1" s="1"/>
  <c r="AG1569" i="1" s="1"/>
  <c r="AB1537" i="1"/>
  <c r="AC1537" i="1" s="1"/>
  <c r="AD1537" i="1" s="1"/>
  <c r="AE27" i="1"/>
  <c r="AF27" i="1" s="1"/>
  <c r="AG27" i="1" s="1"/>
  <c r="AH27" i="1" s="1"/>
  <c r="AB265" i="1"/>
  <c r="AC265" i="1" s="1"/>
  <c r="AD265" i="1" s="1"/>
  <c r="AB562" i="1"/>
  <c r="AC562" i="1" s="1"/>
  <c r="AD562" i="1" s="1"/>
  <c r="AB240" i="1"/>
  <c r="AC240" i="1" s="1"/>
  <c r="AD240" i="1" s="1"/>
  <c r="AB1589" i="1"/>
  <c r="AC1589" i="1" s="1"/>
  <c r="AD1589" i="1" s="1"/>
  <c r="AE555" i="1"/>
  <c r="AF555" i="1" s="1"/>
  <c r="AG555" i="1" s="1"/>
  <c r="AK1830" i="1"/>
  <c r="AE591" i="1"/>
  <c r="AF591" i="1" s="1"/>
  <c r="AG591" i="1" s="1"/>
  <c r="AE1300" i="1"/>
  <c r="AF1300" i="1" s="1"/>
  <c r="AG1300" i="1" s="1"/>
  <c r="AE1605" i="1"/>
  <c r="AF1605" i="1" s="1"/>
  <c r="AG1605" i="1" s="1"/>
  <c r="AE623" i="1"/>
  <c r="AF623" i="1" s="1"/>
  <c r="AG623" i="1" s="1"/>
  <c r="AE1685" i="1"/>
  <c r="AF1685" i="1" s="1"/>
  <c r="AG1685" i="1" s="1"/>
  <c r="AH804" i="1"/>
  <c r="AE1625" i="1"/>
  <c r="AF1625" i="1" s="1"/>
  <c r="AG1625" i="1" s="1"/>
  <c r="AE1652" i="1"/>
  <c r="AF1652" i="1" s="1"/>
  <c r="AG1652" i="1" s="1"/>
  <c r="AH367" i="1"/>
  <c r="AE669" i="1"/>
  <c r="AF669" i="1" s="1"/>
  <c r="AG669" i="1" s="1"/>
  <c r="AE1384" i="1"/>
  <c r="AF1384" i="1" s="1"/>
  <c r="AG1384" i="1" s="1"/>
  <c r="AB1239" i="1"/>
  <c r="AC1239" i="1" s="1"/>
  <c r="AD1239" i="1" s="1"/>
  <c r="AB654" i="1"/>
  <c r="AC654" i="1" s="1"/>
  <c r="AD654" i="1" s="1"/>
  <c r="AH573" i="1"/>
  <c r="AB1429" i="1"/>
  <c r="AC1429" i="1" s="1"/>
  <c r="AD1429" i="1" s="1"/>
  <c r="AB663" i="1"/>
  <c r="AC663" i="1" s="1"/>
  <c r="AD663" i="1" s="1"/>
  <c r="AE852" i="1"/>
  <c r="AF852" i="1" s="1"/>
  <c r="AG852" i="1" s="1"/>
  <c r="AE75" i="1"/>
  <c r="AF75" i="1" s="1"/>
  <c r="AG75" i="1" s="1"/>
  <c r="AB1643" i="1"/>
  <c r="AC1643" i="1" s="1"/>
  <c r="AD1643" i="1" s="1"/>
  <c r="AK884" i="1"/>
  <c r="AB1402" i="1"/>
  <c r="AC1402" i="1" s="1"/>
  <c r="AD1402" i="1" s="1"/>
  <c r="AE702" i="1"/>
  <c r="AF702" i="1" s="1"/>
  <c r="AG702" i="1" s="1"/>
  <c r="AE1331" i="1"/>
  <c r="AF1331" i="1" s="1"/>
  <c r="AG1331" i="1" s="1"/>
  <c r="AE1378" i="1"/>
  <c r="AF1378" i="1" s="1"/>
  <c r="AG1378" i="1" s="1"/>
  <c r="AE1299" i="1"/>
  <c r="AF1299" i="1" s="1"/>
  <c r="AG1299" i="1" s="1"/>
  <c r="AE726" i="1"/>
  <c r="AF726" i="1" s="1"/>
  <c r="AG726" i="1" s="1"/>
  <c r="AH1232" i="1"/>
  <c r="AE1106" i="1"/>
  <c r="AF1106" i="1" s="1"/>
  <c r="AG1106" i="1" s="1"/>
  <c r="AH779" i="1"/>
  <c r="AE863" i="1"/>
  <c r="AF863" i="1" s="1"/>
  <c r="AG863" i="1" s="1"/>
  <c r="AB970" i="1"/>
  <c r="AC970" i="1" s="1"/>
  <c r="AD970" i="1" s="1"/>
  <c r="AB1372" i="1"/>
  <c r="AC1372" i="1" s="1"/>
  <c r="AD1372" i="1" s="1"/>
  <c r="AK1805" i="1"/>
  <c r="AB1684" i="1"/>
  <c r="AC1684" i="1" s="1"/>
  <c r="AD1684" i="1" s="1"/>
  <c r="AH1442" i="1"/>
  <c r="AB96" i="1"/>
  <c r="AC96" i="1" s="1"/>
  <c r="AD96" i="1" s="1"/>
  <c r="AE1258" i="1"/>
  <c r="AF1258" i="1" s="1"/>
  <c r="AG1258" i="1" s="1"/>
  <c r="AH1339" i="1"/>
  <c r="AE703" i="1"/>
  <c r="AF703" i="1" s="1"/>
  <c r="AG703" i="1" s="1"/>
  <c r="AH1466" i="1"/>
  <c r="AK1777" i="1"/>
  <c r="AE1415" i="1"/>
  <c r="AF1415" i="1" s="1"/>
  <c r="AG1415" i="1" s="1"/>
  <c r="AE996" i="1"/>
  <c r="AF996" i="1" s="1"/>
  <c r="AG996" i="1" s="1"/>
  <c r="AH155" i="1"/>
  <c r="AB1308" i="1"/>
  <c r="AC1308" i="1" s="1"/>
  <c r="AD1308" i="1" s="1"/>
  <c r="AH1304" i="1"/>
  <c r="AB1579" i="1"/>
  <c r="AC1579" i="1" s="1"/>
  <c r="AD1579" i="1" s="1"/>
  <c r="AB1492" i="1"/>
  <c r="AC1492" i="1" s="1"/>
  <c r="AD1492" i="1" s="1"/>
  <c r="AB960" i="1"/>
  <c r="AC960" i="1" s="1"/>
  <c r="AD960" i="1" s="1"/>
  <c r="AE965" i="1"/>
  <c r="AF965" i="1" s="1"/>
  <c r="AG965" i="1" s="1"/>
  <c r="AE535" i="1"/>
  <c r="AF535" i="1" s="1"/>
  <c r="AG535" i="1" s="1"/>
  <c r="AH1187" i="1"/>
  <c r="AB554" i="1"/>
  <c r="AC554" i="1" s="1"/>
  <c r="AD554" i="1" s="1"/>
  <c r="AE830" i="1"/>
  <c r="AF830" i="1" s="1"/>
  <c r="AG830" i="1" s="1"/>
  <c r="AE1703" i="1"/>
  <c r="AF1703" i="1" s="1"/>
  <c r="AG1703" i="1" s="1"/>
  <c r="AE5" i="1"/>
  <c r="AF5" i="1" s="1"/>
  <c r="AG5" i="1" s="1"/>
  <c r="AB321" i="1"/>
  <c r="AC321" i="1" s="1"/>
  <c r="AD321" i="1" s="1"/>
  <c r="AB226" i="1"/>
  <c r="AC226" i="1" s="1"/>
  <c r="AD226" i="1" s="1"/>
  <c r="AB241" i="1"/>
  <c r="AC241" i="1" s="1"/>
  <c r="AD241" i="1" s="1"/>
  <c r="AB171" i="1"/>
  <c r="AC171" i="1" s="1"/>
  <c r="AD171" i="1" s="1"/>
  <c r="AE344" i="1"/>
  <c r="AF344" i="1" s="1"/>
  <c r="AG344" i="1" s="1"/>
  <c r="AB808" i="1"/>
  <c r="AC808" i="1" s="1"/>
  <c r="AD808" i="1" s="1"/>
  <c r="AE962" i="1"/>
  <c r="AF962" i="1" s="1"/>
  <c r="AG962" i="1" s="1"/>
  <c r="AE473" i="1"/>
  <c r="AF473" i="1" s="1"/>
  <c r="AG473" i="1" s="1"/>
  <c r="AK1754" i="1"/>
  <c r="AE1006" i="1"/>
  <c r="AF1006" i="1" s="1"/>
  <c r="AG1006" i="1" s="1"/>
  <c r="AE183" i="1"/>
  <c r="AF183" i="1" s="1"/>
  <c r="AG183" i="1" s="1"/>
  <c r="AE1410" i="1"/>
  <c r="AF1410" i="1" s="1"/>
  <c r="AG1410" i="1" s="1"/>
  <c r="AB977" i="1"/>
  <c r="AC977" i="1" s="1"/>
  <c r="AD977" i="1" s="1"/>
  <c r="AB1386" i="1"/>
  <c r="AC1386" i="1" s="1"/>
  <c r="AD1386" i="1" s="1"/>
  <c r="AB493" i="1"/>
  <c r="AC493" i="1" s="1"/>
  <c r="AD493" i="1" s="1"/>
  <c r="AE1580" i="1"/>
  <c r="AF1580" i="1" s="1"/>
  <c r="AG1580" i="1" s="1"/>
  <c r="AB1516" i="1"/>
  <c r="AC1516" i="1" s="1"/>
  <c r="AD1516" i="1" s="1"/>
  <c r="AB799" i="1"/>
  <c r="AC799" i="1" s="1"/>
  <c r="AD799" i="1" s="1"/>
  <c r="AK485" i="1"/>
  <c r="AB775" i="1"/>
  <c r="AC775" i="1" s="1"/>
  <c r="AD775" i="1" s="1"/>
  <c r="AB982" i="1"/>
  <c r="AC982" i="1" s="1"/>
  <c r="AD982" i="1" s="1"/>
  <c r="AB1242" i="1"/>
  <c r="AC1242" i="1" s="1"/>
  <c r="AD1242" i="1" s="1"/>
  <c r="AB1692" i="1"/>
  <c r="AC1692" i="1" s="1"/>
  <c r="AD1692" i="1" s="1"/>
  <c r="AB1131" i="1"/>
  <c r="AC1131" i="1" s="1"/>
  <c r="AD1131" i="1" s="1"/>
  <c r="AE1208" i="1"/>
  <c r="AF1208" i="1" s="1"/>
  <c r="AG1208" i="1" s="1"/>
  <c r="AH1020" i="1"/>
  <c r="AE800" i="1"/>
  <c r="AF800" i="1" s="1"/>
  <c r="AG800" i="1" s="1"/>
  <c r="AE109" i="1"/>
  <c r="AF109" i="1" s="1"/>
  <c r="AG109" i="1" s="1"/>
  <c r="AE113" i="1"/>
  <c r="AF113" i="1" s="1"/>
  <c r="AG113" i="1" s="1"/>
  <c r="AE441" i="1"/>
  <c r="AF441" i="1" s="1"/>
  <c r="AG441" i="1" s="1"/>
  <c r="AB476" i="1"/>
  <c r="AC476" i="1" s="1"/>
  <c r="AD476" i="1" s="1"/>
  <c r="AE1531" i="1"/>
  <c r="AF1531" i="1" s="1"/>
  <c r="AG1531" i="1" s="1"/>
  <c r="AB311" i="1"/>
  <c r="AC311" i="1" s="1"/>
  <c r="AD311" i="1" s="1"/>
  <c r="AB1538" i="1"/>
  <c r="AC1538" i="1" s="1"/>
  <c r="AD1538" i="1" s="1"/>
  <c r="AB1151" i="1"/>
  <c r="AC1151" i="1" s="1"/>
  <c r="AD1151" i="1" s="1"/>
  <c r="AB1317" i="1"/>
  <c r="AC1317" i="1" s="1"/>
  <c r="AD1317" i="1" s="1"/>
  <c r="AB1417" i="1"/>
  <c r="AC1417" i="1" s="1"/>
  <c r="AD1417" i="1" s="1"/>
  <c r="AE1615" i="1"/>
  <c r="AF1615" i="1" s="1"/>
  <c r="AG1615" i="1" s="1"/>
  <c r="AE1201" i="1"/>
  <c r="AF1201" i="1" s="1"/>
  <c r="AG1201" i="1" s="1"/>
  <c r="AK16" i="1"/>
  <c r="AE118" i="1"/>
  <c r="AF118" i="1" s="1"/>
  <c r="AG118" i="1" s="1"/>
  <c r="AB1290" i="1"/>
  <c r="AC1290" i="1" s="1"/>
  <c r="AD1290" i="1" s="1"/>
  <c r="AB944" i="1"/>
  <c r="AC944" i="1" s="1"/>
  <c r="AD944" i="1" s="1"/>
  <c r="AB419" i="1"/>
  <c r="AC419" i="1" s="1"/>
  <c r="AD419" i="1" s="1"/>
  <c r="AB215" i="1"/>
  <c r="AC215" i="1" s="1"/>
  <c r="AD215" i="1" s="1"/>
  <c r="AE110" i="1"/>
  <c r="AF110" i="1" s="1"/>
  <c r="AG110" i="1" s="1"/>
  <c r="AB439" i="1"/>
  <c r="AC439" i="1" s="1"/>
  <c r="AD439" i="1" s="1"/>
  <c r="AE105" i="1"/>
  <c r="AF105" i="1" s="1"/>
  <c r="AG105" i="1" s="1"/>
  <c r="AB1509" i="1"/>
  <c r="AC1509" i="1" s="1"/>
  <c r="AD1509" i="1" s="1"/>
  <c r="AB994" i="1"/>
  <c r="AC994" i="1" s="1"/>
  <c r="AD994" i="1" s="1"/>
  <c r="AB1252" i="1"/>
  <c r="AC1252" i="1" s="1"/>
  <c r="AD1252" i="1" s="1"/>
  <c r="AB1401" i="1"/>
  <c r="AC1401" i="1" s="1"/>
  <c r="AD1401" i="1" s="1"/>
  <c r="AE721" i="1"/>
  <c r="AF721" i="1" s="1"/>
  <c r="AG721" i="1" s="1"/>
  <c r="AE30" i="1"/>
  <c r="AF30" i="1" s="1"/>
  <c r="AG30" i="1" s="1"/>
  <c r="AH708" i="1"/>
  <c r="AE1493" i="1"/>
  <c r="AF1493" i="1" s="1"/>
  <c r="AG1493" i="1" s="1"/>
  <c r="AE284" i="1"/>
  <c r="AF284" i="1" s="1"/>
  <c r="AG284" i="1" s="1"/>
  <c r="AE1539" i="1"/>
  <c r="AF1539" i="1" s="1"/>
  <c r="AG1539" i="1" s="1"/>
  <c r="AB747" i="1"/>
  <c r="AC747" i="1" s="1"/>
  <c r="AD747" i="1" s="1"/>
  <c r="AE995" i="1"/>
  <c r="AF995" i="1" s="1"/>
  <c r="AG995" i="1" s="1"/>
  <c r="AE536" i="1"/>
  <c r="AF536" i="1" s="1"/>
  <c r="AG536" i="1" s="1"/>
  <c r="AB401" i="1"/>
  <c r="AC401" i="1" s="1"/>
  <c r="AD401" i="1" s="1"/>
  <c r="AE1152" i="1"/>
  <c r="AF1152" i="1" s="1"/>
  <c r="AG1152" i="1" s="1"/>
  <c r="AB1525" i="1"/>
  <c r="AC1525" i="1" s="1"/>
  <c r="AD1525" i="1" s="1"/>
  <c r="AB182" i="1"/>
  <c r="AC182" i="1" s="1"/>
  <c r="AD182" i="1" s="1"/>
  <c r="AB250" i="1"/>
  <c r="AC250" i="1" s="1"/>
  <c r="AD250" i="1" s="1"/>
  <c r="AB1162" i="1"/>
  <c r="AC1162" i="1" s="1"/>
  <c r="AD1162" i="1" s="1"/>
  <c r="AE1120" i="1"/>
  <c r="AF1120" i="1" s="1"/>
  <c r="AG1120" i="1" s="1"/>
  <c r="AB1215" i="1"/>
  <c r="AC1215" i="1" s="1"/>
  <c r="AD1215" i="1" s="1"/>
  <c r="AE172" i="1"/>
  <c r="AF172" i="1" s="1"/>
  <c r="AG172" i="1" s="1"/>
  <c r="AE1243" i="1"/>
  <c r="AF1243" i="1" s="1"/>
  <c r="AG1243" i="1" s="1"/>
  <c r="AE1675" i="1"/>
  <c r="AF1675" i="1" s="1"/>
  <c r="AG1675" i="1" s="1"/>
  <c r="AH1237" i="1"/>
  <c r="AE245" i="1"/>
  <c r="AF245" i="1" s="1"/>
  <c r="AG245" i="1" s="1"/>
  <c r="AB1632" i="1"/>
  <c r="AC1632" i="1" s="1"/>
  <c r="AD1632" i="1" s="1"/>
  <c r="AE1532" i="1"/>
  <c r="AF1532" i="1" s="1"/>
  <c r="AG1532" i="1" s="1"/>
  <c r="AH392" i="1"/>
  <c r="AB767" i="1"/>
  <c r="AC767" i="1" s="1"/>
  <c r="AD767" i="1" s="1"/>
  <c r="AB1702" i="1"/>
  <c r="AC1702" i="1" s="1"/>
  <c r="AD1702" i="1" s="1"/>
  <c r="AK753" i="1"/>
  <c r="AB688" i="1"/>
  <c r="AC688" i="1" s="1"/>
  <c r="AD688" i="1" s="1"/>
  <c r="AK807" i="1"/>
  <c r="AE832" i="1"/>
  <c r="AF832" i="1" s="1"/>
  <c r="AG832" i="1" s="1"/>
  <c r="AE597" i="1"/>
  <c r="AF597" i="1" s="1"/>
  <c r="AG597" i="1" s="1"/>
  <c r="AE1250" i="1"/>
  <c r="AF1250" i="1" s="1"/>
  <c r="AG1250" i="1" s="1"/>
  <c r="AB304" i="1"/>
  <c r="AC304" i="1" s="1"/>
  <c r="AD304" i="1" s="1"/>
  <c r="AB1568" i="1"/>
  <c r="AC1568" i="1" s="1"/>
  <c r="AD1568" i="1" s="1"/>
  <c r="AE558" i="1"/>
  <c r="AF558" i="1" s="1"/>
  <c r="AG558" i="1" s="1"/>
  <c r="AE24" i="1"/>
  <c r="AF24" i="1" s="1"/>
  <c r="AG24" i="1" s="1"/>
  <c r="AH1645" i="1"/>
  <c r="AE399" i="1"/>
  <c r="AF399" i="1" s="1"/>
  <c r="AG399" i="1" s="1"/>
  <c r="AE992" i="1"/>
  <c r="AF992" i="1" s="1"/>
  <c r="AG992" i="1" s="1"/>
  <c r="AH913" i="1"/>
  <c r="AE709" i="1"/>
  <c r="AF709" i="1" s="1"/>
  <c r="AG709" i="1" s="1"/>
  <c r="AE139" i="1"/>
  <c r="AF139" i="1" s="1"/>
  <c r="AG139" i="1" s="1"/>
  <c r="AE693" i="1"/>
  <c r="AF693" i="1" s="1"/>
  <c r="AG693" i="1" s="1"/>
  <c r="AB684" i="1"/>
  <c r="AC684" i="1" s="1"/>
  <c r="AD684" i="1" s="1"/>
  <c r="AB599" i="1"/>
  <c r="AC599" i="1" s="1"/>
  <c r="AD599" i="1" s="1"/>
  <c r="AE1018" i="1"/>
  <c r="AF1018" i="1" s="1"/>
  <c r="AG1018" i="1" s="1"/>
  <c r="AB1222" i="1"/>
  <c r="AC1222" i="1" s="1"/>
  <c r="AD1222" i="1" s="1"/>
  <c r="AB249" i="1"/>
  <c r="AC249" i="1" s="1"/>
  <c r="AD249" i="1" s="1"/>
  <c r="AB1170" i="1"/>
  <c r="AC1170" i="1" s="1"/>
  <c r="AD1170" i="1" s="1"/>
  <c r="AB614" i="1"/>
  <c r="AC614" i="1" s="1"/>
  <c r="AD614" i="1" s="1"/>
  <c r="AB1480" i="1"/>
  <c r="AC1480" i="1" s="1"/>
  <c r="AD1480" i="1" s="1"/>
  <c r="AE496" i="1"/>
  <c r="AF496" i="1" s="1"/>
  <c r="AG496" i="1" s="1"/>
  <c r="AE1193" i="1"/>
  <c r="AF1193" i="1" s="1"/>
  <c r="AG1193" i="1" s="1"/>
  <c r="AE827" i="1"/>
  <c r="AF827" i="1" s="1"/>
  <c r="AG827" i="1" s="1"/>
  <c r="AH727" i="1"/>
  <c r="AH766" i="1"/>
  <c r="AB1450" i="1"/>
  <c r="AC1450" i="1" s="1"/>
  <c r="AD1450" i="1" s="1"/>
  <c r="AH1202" i="1"/>
  <c r="AE1458" i="1"/>
  <c r="AF1458" i="1" s="1"/>
  <c r="AG1458" i="1" s="1"/>
  <c r="AE713" i="1"/>
  <c r="AF713" i="1" s="1"/>
  <c r="AG713" i="1" s="1"/>
  <c r="AH835" i="1"/>
  <c r="AE543" i="1"/>
  <c r="AF543" i="1" s="1"/>
  <c r="AG543" i="1" s="1"/>
  <c r="AE414" i="1"/>
  <c r="AF414" i="1" s="1"/>
  <c r="AG414" i="1" s="1"/>
  <c r="AB991" i="1"/>
  <c r="AC991" i="1" s="1"/>
  <c r="AD991" i="1" s="1"/>
  <c r="AE793" i="1"/>
  <c r="AF793" i="1" s="1"/>
  <c r="AG793" i="1" s="1"/>
  <c r="AE317" i="1"/>
  <c r="AF317" i="1" s="1"/>
  <c r="AG317" i="1" s="1"/>
  <c r="AO317" i="1" s="1"/>
  <c r="AP317" i="1" s="1"/>
  <c r="AQ317" i="1" s="1"/>
  <c r="AB572" i="1"/>
  <c r="AC572" i="1" s="1"/>
  <c r="AD572" i="1" s="1"/>
  <c r="AB802" i="1"/>
  <c r="AC802" i="1" s="1"/>
  <c r="AD802" i="1" s="1"/>
  <c r="AE360" i="1"/>
  <c r="AF360" i="1" s="1"/>
  <c r="AG360" i="1" s="1"/>
  <c r="AB350" i="1"/>
  <c r="AC350" i="1" s="1"/>
  <c r="AD350" i="1" s="1"/>
  <c r="AB1293" i="1"/>
  <c r="AC1293" i="1" s="1"/>
  <c r="AD1293" i="1" s="1"/>
  <c r="AB406" i="1"/>
  <c r="AC406" i="1" s="1"/>
  <c r="AD406" i="1" s="1"/>
  <c r="AE353" i="1"/>
  <c r="AF353" i="1" s="1"/>
  <c r="AG353" i="1" s="1"/>
  <c r="AB1164" i="1"/>
  <c r="AC1164" i="1" s="1"/>
  <c r="AD1164" i="1" s="1"/>
  <c r="AH1210" i="1"/>
  <c r="AK366" i="1"/>
  <c r="AB1651" i="1"/>
  <c r="AC1651" i="1" s="1"/>
  <c r="AD1651" i="1" s="1"/>
  <c r="AH889" i="1"/>
  <c r="AH1228" i="1"/>
  <c r="AH1234" i="1"/>
  <c r="AH1118" i="1"/>
  <c r="AE1356" i="1"/>
  <c r="AF1356" i="1" s="1"/>
  <c r="AG1356" i="1" s="1"/>
  <c r="AB1674" i="1"/>
  <c r="AC1674" i="1" s="1"/>
  <c r="AD1674" i="1" s="1"/>
  <c r="AE382" i="1"/>
  <c r="AF382" i="1" s="1"/>
  <c r="AG382" i="1" s="1"/>
  <c r="AB1142" i="1"/>
  <c r="AC1142" i="1" s="1"/>
  <c r="AD1142" i="1" s="1"/>
  <c r="AB1591" i="1"/>
  <c r="AC1591" i="1" s="1"/>
  <c r="AD1591" i="1" s="1"/>
  <c r="AB1638" i="1"/>
  <c r="AC1638" i="1" s="1"/>
  <c r="AD1638" i="1" s="1"/>
  <c r="AK1732" i="1"/>
  <c r="AB1083" i="1"/>
  <c r="AC1083" i="1" s="1"/>
  <c r="AD1083" i="1" s="1"/>
  <c r="AB276" i="1"/>
  <c r="AC276" i="1" s="1"/>
  <c r="AD276" i="1" s="1"/>
  <c r="AE1223" i="1"/>
  <c r="AF1223" i="1" s="1"/>
  <c r="AG1223" i="1" s="1"/>
  <c r="AE1689" i="1"/>
  <c r="AF1689" i="1" s="1"/>
  <c r="AG1689" i="1" s="1"/>
  <c r="AH858" i="1"/>
  <c r="AE744" i="1"/>
  <c r="AF744" i="1" s="1"/>
  <c r="AG744" i="1" s="1"/>
  <c r="AE1056" i="1"/>
  <c r="AF1056" i="1" s="1"/>
  <c r="AG1056" i="1" s="1"/>
  <c r="AE1639" i="1"/>
  <c r="AF1639" i="1" s="1"/>
  <c r="AG1639" i="1" s="1"/>
  <c r="AK1295" i="1"/>
  <c r="AE1392" i="1"/>
  <c r="AF1392" i="1" s="1"/>
  <c r="AG1392" i="1" s="1"/>
  <c r="AB1465" i="1"/>
  <c r="AC1465" i="1" s="1"/>
  <c r="AD1465" i="1" s="1"/>
  <c r="AB4" i="1"/>
  <c r="AC4" i="1" s="1"/>
  <c r="AD4" i="1" s="1"/>
  <c r="AB1550" i="1"/>
  <c r="AC1550" i="1" s="1"/>
  <c r="AD1550" i="1" s="1"/>
  <c r="AH384" i="1"/>
  <c r="AE1076" i="1"/>
  <c r="AF1076" i="1" s="1"/>
  <c r="AG1076" i="1" s="1"/>
  <c r="AB1005" i="1"/>
  <c r="AC1005" i="1" s="1"/>
  <c r="AD1005" i="1" s="1"/>
  <c r="AB1374" i="1"/>
  <c r="AC1374" i="1" s="1"/>
  <c r="AD1374" i="1" s="1"/>
  <c r="AE1664" i="1"/>
  <c r="AF1664" i="1" s="1"/>
  <c r="AG1664" i="1" s="1"/>
  <c r="AE282" i="1"/>
  <c r="AF282" i="1" s="1"/>
  <c r="AG282" i="1" s="1"/>
  <c r="AE13" i="1"/>
  <c r="AF13" i="1" s="1"/>
  <c r="AG13" i="1" s="1"/>
  <c r="AH1394" i="1"/>
  <c r="AB1676" i="1"/>
  <c r="AC1676" i="1" s="1"/>
  <c r="AD1676" i="1" s="1"/>
  <c r="AH1745" i="1"/>
  <c r="AI1745" i="1" s="1"/>
  <c r="AJ1745" i="1" s="1"/>
  <c r="AB1068" i="1"/>
  <c r="AC1068" i="1" s="1"/>
  <c r="AD1068" i="1" s="1"/>
  <c r="AK314" i="1"/>
  <c r="AH682" i="1"/>
  <c r="AH1309" i="1"/>
  <c r="AE596" i="1"/>
  <c r="AF596" i="1" s="1"/>
  <c r="AG596" i="1" s="1"/>
  <c r="AE107" i="1"/>
  <c r="AF107" i="1" s="1"/>
  <c r="AG107" i="1" s="1"/>
  <c r="AE1345" i="1"/>
  <c r="AF1345" i="1" s="1"/>
  <c r="AG1345" i="1" s="1"/>
  <c r="AK1786" i="1"/>
  <c r="AH1623" i="1"/>
  <c r="AE926" i="1"/>
  <c r="AF926" i="1" s="1"/>
  <c r="AG926" i="1" s="1"/>
  <c r="AE1697" i="1"/>
  <c r="AF1697" i="1" s="1"/>
  <c r="AG1697" i="1" s="1"/>
  <c r="AI1341" i="1"/>
  <c r="AJ1341" i="1" s="1"/>
  <c r="AH259" i="1"/>
  <c r="AE508" i="1"/>
  <c r="AF508" i="1" s="1"/>
  <c r="AG508" i="1" s="1"/>
  <c r="AH1027" i="1"/>
  <c r="AH1548" i="1"/>
  <c r="AE1382" i="1"/>
  <c r="AF1382" i="1" s="1"/>
  <c r="AG1382" i="1" s="1"/>
  <c r="AE160" i="1"/>
  <c r="AF160" i="1" s="1"/>
  <c r="AG160" i="1" s="1"/>
  <c r="AE356" i="1"/>
  <c r="AF356" i="1" s="1"/>
  <c r="AG356" i="1" s="1"/>
  <c r="AH423" i="1"/>
  <c r="AH1130" i="1"/>
  <c r="AH1053" i="1"/>
  <c r="AE757" i="1"/>
  <c r="AF757" i="1" s="1"/>
  <c r="AG757" i="1" s="1"/>
  <c r="AE946" i="1"/>
  <c r="AF946" i="1" s="1"/>
  <c r="AG946" i="1" s="1"/>
  <c r="AH1678" i="1"/>
  <c r="AH542" i="1"/>
  <c r="AK1756" i="1"/>
  <c r="AH1424" i="1"/>
  <c r="AK1759" i="1"/>
  <c r="AH1481" i="1"/>
  <c r="AK1712" i="1"/>
  <c r="AK1727" i="1"/>
  <c r="AE287" i="1"/>
  <c r="AF287" i="1" s="1"/>
  <c r="AG287" i="1" s="1"/>
  <c r="AE819" i="1"/>
  <c r="AF819" i="1" s="1"/>
  <c r="AG819" i="1" s="1"/>
  <c r="AE1128" i="1"/>
  <c r="AF1128" i="1" s="1"/>
  <c r="AG1128" i="1" s="1"/>
  <c r="AE1219" i="1"/>
  <c r="AF1219" i="1" s="1"/>
  <c r="AG1219" i="1" s="1"/>
  <c r="AE598" i="1"/>
  <c r="AF598" i="1" s="1"/>
  <c r="AG598" i="1" s="1"/>
  <c r="AH1315" i="1"/>
  <c r="AH1348" i="1"/>
  <c r="AH434" i="1"/>
  <c r="AH1526" i="1"/>
  <c r="AE699" i="1"/>
  <c r="AF699" i="1" s="1"/>
  <c r="AG699" i="1" s="1"/>
  <c r="AE691" i="1"/>
  <c r="AF691" i="1" s="1"/>
  <c r="AG691" i="1" s="1"/>
  <c r="AH1420" i="1"/>
  <c r="AH1660" i="1"/>
  <c r="AE774" i="1"/>
  <c r="AF774" i="1" s="1"/>
  <c r="AG774" i="1" s="1"/>
  <c r="AH959" i="1"/>
  <c r="AH794" i="1"/>
  <c r="AH1033" i="1"/>
  <c r="AH1388" i="1"/>
  <c r="AE714" i="1"/>
  <c r="AF714" i="1" s="1"/>
  <c r="AG714" i="1" s="1"/>
  <c r="AL1731" i="1"/>
  <c r="AM1731" i="1" s="1"/>
  <c r="AN1731" i="1" s="1"/>
  <c r="AO1731" i="1" s="1"/>
  <c r="AP1731" i="1" s="1"/>
  <c r="AQ1731" i="1" s="1"/>
  <c r="AI1584" i="1"/>
  <c r="AJ1584" i="1" s="1"/>
  <c r="AI755" i="1"/>
  <c r="AJ755" i="1" s="1"/>
  <c r="AL1729" i="1"/>
  <c r="AM1729" i="1" s="1"/>
  <c r="AN1729" i="1" s="1"/>
  <c r="AO1729" i="1" s="1"/>
  <c r="AP1729" i="1" s="1"/>
  <c r="AQ1729" i="1" s="1"/>
  <c r="AI629" i="1"/>
  <c r="AJ629" i="1" s="1"/>
  <c r="AL1426" i="1"/>
  <c r="AM1426" i="1" s="1"/>
  <c r="AN1426" i="1" s="1"/>
  <c r="AO1426" i="1" s="1"/>
  <c r="AL651" i="1"/>
  <c r="AM651" i="1" s="1"/>
  <c r="AN651" i="1" s="1"/>
  <c r="AL136" i="1"/>
  <c r="AM136" i="1" s="1"/>
  <c r="AN136" i="1" s="1"/>
  <c r="AO136" i="1" s="1"/>
  <c r="AP136" i="1" s="1"/>
  <c r="AQ136" i="1" s="1"/>
  <c r="AI78" i="1"/>
  <c r="AJ78" i="1" s="1"/>
  <c r="AI1113" i="1"/>
  <c r="AJ1113" i="1" s="1"/>
  <c r="AL1798" i="1"/>
  <c r="AM1798" i="1" s="1"/>
  <c r="AN1798" i="1" s="1"/>
  <c r="AO1798" i="1" s="1"/>
  <c r="AP1798" i="1" s="1"/>
  <c r="AQ1798" i="1" s="1"/>
  <c r="AI480" i="1"/>
  <c r="AJ480" i="1" s="1"/>
  <c r="AL1708" i="1"/>
  <c r="AM1708" i="1" s="1"/>
  <c r="AN1708" i="1" s="1"/>
  <c r="AO1708" i="1" s="1"/>
  <c r="AP1708" i="1" s="1"/>
  <c r="AQ1708" i="1" s="1"/>
  <c r="AL269" i="1"/>
  <c r="AM269" i="1" s="1"/>
  <c r="AN269" i="1" s="1"/>
  <c r="AL1832" i="1"/>
  <c r="AM1832" i="1" s="1"/>
  <c r="AN1832" i="1" s="1"/>
  <c r="AO1832" i="1" s="1"/>
  <c r="AP1832" i="1" s="1"/>
  <c r="AQ1832" i="1" s="1"/>
  <c r="AB1029" i="1"/>
  <c r="AC1029" i="1" s="1"/>
  <c r="AD1029" i="1" s="1"/>
  <c r="AB1512" i="1"/>
  <c r="AC1512" i="1" s="1"/>
  <c r="AD1512" i="1" s="1"/>
  <c r="AB814" i="1"/>
  <c r="AC814" i="1" s="1"/>
  <c r="AD814" i="1" s="1"/>
  <c r="AE372" i="1"/>
  <c r="AF372" i="1" s="1"/>
  <c r="AG372" i="1" s="1"/>
  <c r="AB559" i="1"/>
  <c r="AC559" i="1" s="1"/>
  <c r="AD559" i="1" s="1"/>
  <c r="AK376" i="1"/>
  <c r="AH1319" i="1"/>
  <c r="AH1578" i="1"/>
  <c r="AH524" i="1"/>
  <c r="AH270" i="1"/>
  <c r="AH560" i="1"/>
  <c r="AE635" i="1"/>
  <c r="AF635" i="1" s="1"/>
  <c r="AG635" i="1" s="1"/>
  <c r="AB943" i="1"/>
  <c r="AC943" i="1" s="1"/>
  <c r="AD943" i="1" s="1"/>
  <c r="AB341" i="1"/>
  <c r="AC341" i="1" s="1"/>
  <c r="AD341" i="1" s="1"/>
  <c r="AB1109" i="1"/>
  <c r="AC1109" i="1" s="1"/>
  <c r="AD1109" i="1" s="1"/>
  <c r="AE337" i="1"/>
  <c r="AF337" i="1" s="1"/>
  <c r="AG337" i="1" s="1"/>
  <c r="AB860" i="1"/>
  <c r="AC860" i="1" s="1"/>
  <c r="AD860" i="1" s="1"/>
  <c r="AE625" i="1"/>
  <c r="AF625" i="1" s="1"/>
  <c r="AG625" i="1" s="1"/>
  <c r="AH1155" i="1"/>
  <c r="AH1087" i="1"/>
  <c r="AB1101" i="1"/>
  <c r="AC1101" i="1" s="1"/>
  <c r="AD1101" i="1" s="1"/>
  <c r="AB1196" i="1"/>
  <c r="AC1196" i="1" s="1"/>
  <c r="AD1196" i="1" s="1"/>
  <c r="AB1383" i="1"/>
  <c r="AC1383" i="1" s="1"/>
  <c r="AD1383" i="1" s="1"/>
  <c r="AB235" i="1"/>
  <c r="AC235" i="1" s="1"/>
  <c r="AD235" i="1" s="1"/>
  <c r="AE221" i="1"/>
  <c r="AF221" i="1" s="1"/>
  <c r="AG221" i="1" s="1"/>
  <c r="AE796" i="1"/>
  <c r="AF796" i="1" s="1"/>
  <c r="AG796" i="1" s="1"/>
  <c r="AH971" i="1"/>
  <c r="AH857" i="1"/>
  <c r="AE1358" i="1"/>
  <c r="AF1358" i="1" s="1"/>
  <c r="AG1358" i="1" s="1"/>
  <c r="AH921" i="1"/>
  <c r="AH1066" i="1"/>
  <c r="AH1050" i="1"/>
  <c r="AE1476" i="1"/>
  <c r="AF1476" i="1" s="1"/>
  <c r="AG1476" i="1" s="1"/>
  <c r="AH178" i="1"/>
  <c r="AI224" i="1"/>
  <c r="AJ224" i="1" s="1"/>
  <c r="AE1287" i="1"/>
  <c r="AF1287" i="1" s="1"/>
  <c r="AG1287" i="1" s="1"/>
  <c r="AE64" i="1"/>
  <c r="AF64" i="1" s="1"/>
  <c r="AG64" i="1" s="1"/>
  <c r="AK1449" i="1"/>
  <c r="AB630" i="1"/>
  <c r="AC630" i="1" s="1"/>
  <c r="AD630" i="1" s="1"/>
  <c r="AB553" i="1"/>
  <c r="AC553" i="1" s="1"/>
  <c r="AD553" i="1" s="1"/>
  <c r="AH1733" i="1"/>
  <c r="AI1733" i="1" s="1"/>
  <c r="AJ1733" i="1" s="1"/>
  <c r="AB1134" i="1"/>
  <c r="AC1134" i="1" s="1"/>
  <c r="AD1134" i="1" s="1"/>
  <c r="AB1161" i="1"/>
  <c r="AC1161" i="1" s="1"/>
  <c r="AD1161" i="1" s="1"/>
  <c r="AH1714" i="1"/>
  <c r="AI1714" i="1" s="1"/>
  <c r="AJ1714" i="1" s="1"/>
  <c r="AH1500" i="1"/>
  <c r="AH837" i="1"/>
  <c r="AE1203" i="1"/>
  <c r="AF1203" i="1" s="1"/>
  <c r="AG1203" i="1" s="1"/>
  <c r="AH76" i="1"/>
  <c r="AE327" i="1"/>
  <c r="AF327" i="1" s="1"/>
  <c r="AG327" i="1" s="1"/>
  <c r="AO327" i="1" s="1"/>
  <c r="AP327" i="1" s="1"/>
  <c r="AQ327" i="1" s="1"/>
  <c r="AE1704" i="1"/>
  <c r="AF1704" i="1" s="1"/>
  <c r="AG1704" i="1" s="1"/>
  <c r="AE1263" i="1"/>
  <c r="AF1263" i="1" s="1"/>
  <c r="AG1263" i="1" s="1"/>
  <c r="AH866" i="1"/>
  <c r="AE1635" i="1"/>
  <c r="AF1635" i="1" s="1"/>
  <c r="AG1635" i="1" s="1"/>
  <c r="AE436" i="1"/>
  <c r="AF436" i="1" s="1"/>
  <c r="AG436" i="1" s="1"/>
  <c r="AH1399" i="1"/>
  <c r="AE567" i="1"/>
  <c r="AF567" i="1" s="1"/>
  <c r="AG567" i="1" s="1"/>
  <c r="AH1669" i="1"/>
  <c r="AB361" i="1"/>
  <c r="AC361" i="1" s="1"/>
  <c r="AD361" i="1" s="1"/>
  <c r="AB1236" i="1"/>
  <c r="AC1236" i="1" s="1"/>
  <c r="AD1236" i="1" s="1"/>
  <c r="AB942" i="1"/>
  <c r="AC942" i="1" s="1"/>
  <c r="AD942" i="1" s="1"/>
  <c r="AB1498" i="1"/>
  <c r="AC1498" i="1" s="1"/>
  <c r="AD1498" i="1" s="1"/>
  <c r="AB1488" i="1"/>
  <c r="AC1488" i="1" s="1"/>
  <c r="AD1488" i="1" s="1"/>
  <c r="AH1292" i="1"/>
  <c r="AH1307" i="1"/>
  <c r="AE1691" i="1"/>
  <c r="AF1691" i="1" s="1"/>
  <c r="AG1691" i="1" s="1"/>
  <c r="AH486" i="1"/>
  <c r="AE340" i="1"/>
  <c r="AF340" i="1" s="1"/>
  <c r="AG340" i="1" s="1"/>
  <c r="AE1117" i="1"/>
  <c r="AF1117" i="1" s="1"/>
  <c r="AG1117" i="1" s="1"/>
  <c r="AB412" i="1"/>
  <c r="AC412" i="1" s="1"/>
  <c r="AD412" i="1" s="1"/>
  <c r="AK694" i="1"/>
  <c r="AB1049" i="1"/>
  <c r="AC1049" i="1" s="1"/>
  <c r="AD1049" i="1" s="1"/>
  <c r="AB141" i="1"/>
  <c r="AC141" i="1" s="1"/>
  <c r="AD141" i="1" s="1"/>
  <c r="AB271" i="1"/>
  <c r="AC271" i="1" s="1"/>
  <c r="AD271" i="1" s="1"/>
  <c r="AB179" i="1"/>
  <c r="AC179" i="1" s="1"/>
  <c r="AD179" i="1" s="1"/>
  <c r="AB1459" i="1"/>
  <c r="AC1459" i="1" s="1"/>
  <c r="AD1459" i="1" s="1"/>
  <c r="AK405" i="1"/>
  <c r="AH278" i="1"/>
  <c r="AK1738" i="1"/>
  <c r="AK1743" i="1"/>
  <c r="AE58" i="1"/>
  <c r="AF58" i="1" s="1"/>
  <c r="AG58" i="1" s="1"/>
  <c r="AE613" i="1"/>
  <c r="AF613" i="1" s="1"/>
  <c r="AG613" i="1" s="1"/>
  <c r="AE1182" i="1"/>
  <c r="AF1182" i="1" s="1"/>
  <c r="AG1182" i="1" s="1"/>
  <c r="AE549" i="1"/>
  <c r="AF549" i="1" s="1"/>
  <c r="AG549" i="1" s="1"/>
  <c r="AE584" i="1"/>
  <c r="AF584" i="1" s="1"/>
  <c r="AG584" i="1" s="1"/>
  <c r="AE1413" i="1"/>
  <c r="AF1413" i="1" s="1"/>
  <c r="AG1413" i="1" s="1"/>
  <c r="AE922" i="1"/>
  <c r="AF922" i="1" s="1"/>
  <c r="AG922" i="1" s="1"/>
  <c r="AH1443" i="1"/>
  <c r="AH742" i="1"/>
  <c r="AI770" i="1"/>
  <c r="AJ770" i="1" s="1"/>
  <c r="AH928" i="1"/>
  <c r="AH1169" i="1"/>
  <c r="AE792" i="1"/>
  <c r="AF792" i="1" s="1"/>
  <c r="AG792" i="1" s="1"/>
  <c r="AH483" i="1"/>
  <c r="AH812" i="1"/>
  <c r="AH974" i="1"/>
  <c r="AE457" i="1"/>
  <c r="AF457" i="1" s="1"/>
  <c r="AG457" i="1" s="1"/>
  <c r="AH1666" i="1"/>
  <c r="AH1186" i="1"/>
  <c r="AH80" i="1"/>
  <c r="AH1489" i="1"/>
  <c r="AE843" i="1"/>
  <c r="AF843" i="1" s="1"/>
  <c r="AG843" i="1" s="1"/>
  <c r="AE1040" i="1"/>
  <c r="AF1040" i="1" s="1"/>
  <c r="AG1040" i="1" s="1"/>
  <c r="AE760" i="1"/>
  <c r="AF760" i="1" s="1"/>
  <c r="AG760" i="1" s="1"/>
  <c r="AE1487" i="1"/>
  <c r="AF1487" i="1" s="1"/>
  <c r="AG1487" i="1" s="1"/>
  <c r="AE716" i="1"/>
  <c r="AF716" i="1" s="1"/>
  <c r="AG716" i="1" s="1"/>
  <c r="AE307" i="1"/>
  <c r="AF307" i="1" s="1"/>
  <c r="AG307" i="1" s="1"/>
  <c r="AH575" i="1"/>
  <c r="AH1377" i="1"/>
  <c r="AH1694" i="1"/>
  <c r="AI776" i="1"/>
  <c r="AJ776" i="1" s="1"/>
  <c r="AH1273" i="1"/>
  <c r="AH1471" i="1"/>
  <c r="AH237" i="1"/>
  <c r="AE106" i="1"/>
  <c r="AF106" i="1" s="1"/>
  <c r="AG106" i="1" s="1"/>
  <c r="AH1577" i="1"/>
  <c r="AE1658" i="1"/>
  <c r="AF1658" i="1" s="1"/>
  <c r="AG1658" i="1" s="1"/>
  <c r="AH990" i="1"/>
  <c r="AH533" i="1"/>
  <c r="AE1092" i="1"/>
  <c r="AF1092" i="1" s="1"/>
  <c r="AG1092" i="1" s="1"/>
  <c r="AE329" i="1"/>
  <c r="AF329" i="1" s="1"/>
  <c r="AG329" i="1" s="1"/>
  <c r="AE1269" i="1"/>
  <c r="AF1269" i="1" s="1"/>
  <c r="AG1269" i="1" s="1"/>
  <c r="AE6" i="1"/>
  <c r="AF6" i="1" s="1"/>
  <c r="AG6" i="1" s="1"/>
  <c r="AI46" i="1"/>
  <c r="AJ46" i="1" s="1"/>
  <c r="AE853" i="1"/>
  <c r="AF853" i="1" s="1"/>
  <c r="AG853" i="1" s="1"/>
  <c r="AH1055" i="1"/>
  <c r="AH1700" i="1"/>
  <c r="AE1353" i="1"/>
  <c r="AF1353" i="1" s="1"/>
  <c r="AG1353" i="1" s="1"/>
  <c r="AE119" i="1"/>
  <c r="AF119" i="1" s="1"/>
  <c r="AG119" i="1" s="1"/>
  <c r="AH875" i="1"/>
  <c r="AE686" i="1"/>
  <c r="AF686" i="1" s="1"/>
  <c r="AG686" i="1" s="1"/>
  <c r="AH692" i="1"/>
  <c r="AH1368" i="1"/>
  <c r="AH797" i="1"/>
  <c r="AE1673" i="1"/>
  <c r="AF1673" i="1" s="1"/>
  <c r="AG1673" i="1" s="1"/>
  <c r="AK325" i="1"/>
  <c r="AH1110" i="1"/>
  <c r="AE1061" i="1"/>
  <c r="AF1061" i="1" s="1"/>
  <c r="AG1061" i="1" s="1"/>
  <c r="AE305" i="1"/>
  <c r="AF305" i="1" s="1"/>
  <c r="AG305" i="1" s="1"/>
  <c r="AE1528" i="1"/>
  <c r="AF1528" i="1" s="1"/>
  <c r="AG1528" i="1" s="1"/>
  <c r="AK1744" i="1"/>
  <c r="AH569" i="1"/>
  <c r="AK968" i="1"/>
  <c r="AH1313" i="1"/>
  <c r="AB1376" i="1"/>
  <c r="AC1376" i="1" s="1"/>
  <c r="AD1376" i="1" s="1"/>
  <c r="AH1385" i="1"/>
  <c r="AH1350" i="1"/>
  <c r="AH550" i="1"/>
  <c r="AE521" i="1"/>
  <c r="AF521" i="1" s="1"/>
  <c r="AG521" i="1" s="1"/>
  <c r="AI637" i="1"/>
  <c r="AJ637" i="1" s="1"/>
  <c r="AE426" i="1"/>
  <c r="AF426" i="1" s="1"/>
  <c r="AG426" i="1" s="1"/>
  <c r="AE246" i="1"/>
  <c r="AF246" i="1" s="1"/>
  <c r="AG246" i="1" s="1"/>
  <c r="AH452" i="1"/>
  <c r="AE490" i="1"/>
  <c r="AF490" i="1" s="1"/>
  <c r="AG490" i="1" s="1"/>
  <c r="AE1422" i="1"/>
  <c r="AF1422" i="1" s="1"/>
  <c r="AG1422" i="1" s="1"/>
  <c r="AH1587" i="1"/>
  <c r="AH887" i="1"/>
  <c r="AI51" i="1"/>
  <c r="AJ51" i="1" s="1"/>
  <c r="AB142" i="1"/>
  <c r="AC142" i="1" s="1"/>
  <c r="AD142" i="1" s="1"/>
  <c r="AB1103" i="1"/>
  <c r="AC1103" i="1" s="1"/>
  <c r="AD1103" i="1" s="1"/>
  <c r="AH1854" i="1"/>
  <c r="AI1854" i="1" s="1"/>
  <c r="AJ1854" i="1" s="1"/>
  <c r="AE859" i="1"/>
  <c r="AF859" i="1" s="1"/>
  <c r="AG859" i="1" s="1"/>
  <c r="AE906" i="1"/>
  <c r="AF906" i="1" s="1"/>
  <c r="AG906" i="1" s="1"/>
  <c r="AE980" i="1"/>
  <c r="AF980" i="1" s="1"/>
  <c r="AG980" i="1" s="1"/>
  <c r="AE803" i="1"/>
  <c r="AF803" i="1" s="1"/>
  <c r="AG803" i="1" s="1"/>
  <c r="AH580" i="1"/>
  <c r="AE69" i="1"/>
  <c r="AF69" i="1" s="1"/>
  <c r="AG69" i="1" s="1"/>
  <c r="AH1618" i="1"/>
  <c r="AE66" i="1"/>
  <c r="AF66" i="1" s="1"/>
  <c r="AG66" i="1" s="1"/>
  <c r="AH274" i="1"/>
  <c r="AL1828" i="1"/>
  <c r="AM1828" i="1" s="1"/>
  <c r="AN1828" i="1" s="1"/>
  <c r="AO1828" i="1" s="1"/>
  <c r="AP1828" i="1" s="1"/>
  <c r="AQ1828" i="1" s="1"/>
  <c r="AI1074" i="1"/>
  <c r="AJ1074" i="1" s="1"/>
  <c r="AI1622" i="1"/>
  <c r="AJ1622" i="1" s="1"/>
  <c r="AL1490" i="1"/>
  <c r="AM1490" i="1" s="1"/>
  <c r="AN1490" i="1" s="1"/>
  <c r="AO1490" i="1" s="1"/>
  <c r="AI1661" i="1"/>
  <c r="AJ1661" i="1" s="1"/>
  <c r="AI422" i="1"/>
  <c r="AJ422" i="1" s="1"/>
  <c r="AI166" i="1"/>
  <c r="AJ166" i="1" s="1"/>
  <c r="AI653" i="1"/>
  <c r="AJ653" i="1" s="1"/>
  <c r="AL1799" i="1"/>
  <c r="AM1799" i="1" s="1"/>
  <c r="AN1799" i="1" s="1"/>
  <c r="AO1799" i="1" s="1"/>
  <c r="AP1799" i="1" s="1"/>
  <c r="AQ1799" i="1" s="1"/>
  <c r="AI720" i="1"/>
  <c r="AJ720" i="1" s="1"/>
  <c r="AI1198" i="1"/>
  <c r="AJ1198" i="1" s="1"/>
  <c r="AL1446" i="1"/>
  <c r="AM1446" i="1" s="1"/>
  <c r="AN1446" i="1" s="1"/>
  <c r="AO1446" i="1" s="1"/>
  <c r="AL134" i="1"/>
  <c r="AM134" i="1" s="1"/>
  <c r="AN134" i="1" s="1"/>
  <c r="AO134" i="1" s="1"/>
  <c r="AP134" i="1" s="1"/>
  <c r="AQ134" i="1" s="1"/>
  <c r="AI453" i="1"/>
  <c r="AJ453" i="1" s="1"/>
  <c r="AI303" i="1"/>
  <c r="AJ303" i="1" s="1"/>
  <c r="AI195" i="1"/>
  <c r="AJ195" i="1" s="1"/>
  <c r="AI86" i="1"/>
  <c r="AJ86" i="1" s="1"/>
  <c r="AL275" i="1"/>
  <c r="AM275" i="1" s="1"/>
  <c r="AN275" i="1" s="1"/>
  <c r="AL1803" i="1"/>
  <c r="AM1803" i="1" s="1"/>
  <c r="AN1803" i="1" s="1"/>
  <c r="AO1803" i="1" s="1"/>
  <c r="AP1803" i="1" s="1"/>
  <c r="AQ1803" i="1" s="1"/>
  <c r="AY191" i="1"/>
  <c r="AZ191" i="1" s="1"/>
  <c r="BA191" i="1" s="1"/>
  <c r="BB191" i="1" s="1"/>
  <c r="AB267" i="1"/>
  <c r="AC267" i="1" s="1"/>
  <c r="AD267" i="1" s="1"/>
  <c r="AE334" i="1"/>
  <c r="AF334" i="1" s="1"/>
  <c r="AG334" i="1" s="1"/>
  <c r="AB1064" i="1"/>
  <c r="AC1064" i="1" s="1"/>
  <c r="AD1064" i="1" s="1"/>
  <c r="AE997" i="1"/>
  <c r="AF997" i="1" s="1"/>
  <c r="AG997" i="1" s="1"/>
  <c r="AK48" i="1"/>
  <c r="AH1371" i="1"/>
  <c r="AB1344" i="1"/>
  <c r="AC1344" i="1" s="1"/>
  <c r="AD1344" i="1" s="1"/>
  <c r="AH515" i="1"/>
  <c r="AE415" i="1"/>
  <c r="AF415" i="1" s="1"/>
  <c r="AG415" i="1" s="1"/>
  <c r="AB1032" i="1"/>
  <c r="AC1032" i="1" s="1"/>
  <c r="AD1032" i="1" s="1"/>
  <c r="AE149" i="1"/>
  <c r="AF149" i="1" s="1"/>
  <c r="AG149" i="1" s="1"/>
  <c r="AH149" i="1" s="1"/>
  <c r="AE1135" i="1"/>
  <c r="AF1135" i="1" s="1"/>
  <c r="AG1135" i="1" s="1"/>
  <c r="AK290" i="1"/>
  <c r="AK1206" i="1"/>
  <c r="AB1091" i="1"/>
  <c r="AC1091" i="1" s="1"/>
  <c r="AD1091" i="1" s="1"/>
  <c r="AE1137" i="1"/>
  <c r="AF1137" i="1" s="1"/>
  <c r="AG1137" i="1" s="1"/>
  <c r="AE999" i="1"/>
  <c r="AF999" i="1" s="1"/>
  <c r="AG999" i="1" s="1"/>
  <c r="AI556" i="1"/>
  <c r="AJ556" i="1" s="1"/>
  <c r="AH1428" i="1"/>
  <c r="AE828" i="1"/>
  <c r="AF828" i="1" s="1"/>
  <c r="AG828" i="1" s="1"/>
  <c r="AB495" i="1"/>
  <c r="AC495" i="1" s="1"/>
  <c r="AD495" i="1" s="1"/>
  <c r="AH1846" i="1"/>
  <c r="AI1846" i="1" s="1"/>
  <c r="AJ1846" i="1" s="1"/>
  <c r="AL768" i="1"/>
  <c r="AM768" i="1" s="1"/>
  <c r="AN768" i="1" s="1"/>
  <c r="AB1543" i="1"/>
  <c r="AC1543" i="1" s="1"/>
  <c r="AD1543" i="1" s="1"/>
  <c r="AH975" i="1"/>
  <c r="AK1641" i="1"/>
  <c r="AE1253" i="1"/>
  <c r="AF1253" i="1" s="1"/>
  <c r="AG1253" i="1" s="1"/>
  <c r="AB903" i="1"/>
  <c r="AC903" i="1" s="1"/>
  <c r="AD903" i="1" s="1"/>
  <c r="AH1438" i="1"/>
  <c r="AH1772" i="1"/>
  <c r="AI1772" i="1" s="1"/>
  <c r="AJ1772" i="1" s="1"/>
  <c r="AH1818" i="1"/>
  <c r="AI1818" i="1" s="1"/>
  <c r="AJ1818" i="1" s="1"/>
  <c r="AE352" i="1"/>
  <c r="AF352" i="1" s="1"/>
  <c r="AG352" i="1" s="1"/>
  <c r="AH474" i="1"/>
  <c r="AK332" i="1"/>
  <c r="AB162" i="1"/>
  <c r="AC162" i="1" s="1"/>
  <c r="AD162" i="1" s="1"/>
  <c r="AE883" i="1"/>
  <c r="AF883" i="1" s="1"/>
  <c r="AG883" i="1" s="1"/>
  <c r="AH1133" i="1"/>
  <c r="AB911" i="1"/>
  <c r="AC911" i="1" s="1"/>
  <c r="AD911" i="1" s="1"/>
  <c r="AB1126" i="1"/>
  <c r="AC1126" i="1" s="1"/>
  <c r="AD1126" i="1" s="1"/>
  <c r="AB1395" i="1"/>
  <c r="AC1395" i="1" s="1"/>
  <c r="AD1395" i="1" s="1"/>
  <c r="AB1566" i="1"/>
  <c r="AC1566" i="1" s="1"/>
  <c r="AD1566" i="1" s="1"/>
  <c r="AB1082" i="1"/>
  <c r="AC1082" i="1" s="1"/>
  <c r="AD1082" i="1" s="1"/>
  <c r="AH646" i="1"/>
  <c r="AL1778" i="1"/>
  <c r="AM1778" i="1" s="1"/>
  <c r="AN1778" i="1" s="1"/>
  <c r="AO1778" i="1" s="1"/>
  <c r="AP1778" i="1" s="1"/>
  <c r="AQ1778" i="1" s="1"/>
  <c r="AH923" i="1"/>
  <c r="AE371" i="1"/>
  <c r="AF371" i="1" s="1"/>
  <c r="AG371" i="1" s="1"/>
  <c r="AH1257" i="1"/>
  <c r="AI1189" i="1"/>
  <c r="AJ1189" i="1" s="1"/>
  <c r="AE1407" i="1"/>
  <c r="AF1407" i="1" s="1"/>
  <c r="AG1407" i="1" s="1"/>
  <c r="AI687" i="1"/>
  <c r="AJ687" i="1" s="1"/>
  <c r="AE390" i="1"/>
  <c r="AF390" i="1" s="1"/>
  <c r="AG390" i="1" s="1"/>
  <c r="AH409" i="1"/>
  <c r="AH1515" i="1"/>
  <c r="AH456" i="1"/>
  <c r="AH1357" i="1"/>
  <c r="AE1647" i="1"/>
  <c r="AF1647" i="1" s="1"/>
  <c r="AG1647" i="1" s="1"/>
  <c r="AB931" i="1"/>
  <c r="AC931" i="1" s="1"/>
  <c r="AD931" i="1" s="1"/>
  <c r="AB813" i="1"/>
  <c r="AC813" i="1" s="1"/>
  <c r="AD813" i="1" s="1"/>
  <c r="AB1147" i="1"/>
  <c r="AC1147" i="1" s="1"/>
  <c r="AD1147" i="1" s="1"/>
  <c r="AB675" i="1"/>
  <c r="AC675" i="1" s="1"/>
  <c r="AD675" i="1" s="1"/>
  <c r="AB333" i="1"/>
  <c r="AC333" i="1" s="1"/>
  <c r="AD333" i="1" s="1"/>
  <c r="AB1546" i="1"/>
  <c r="AC1546" i="1" s="1"/>
  <c r="AD1546" i="1" s="1"/>
  <c r="AH437" i="1"/>
  <c r="AH1013" i="1"/>
  <c r="AI19" i="1"/>
  <c r="AJ19" i="1" s="1"/>
  <c r="AE912" i="1"/>
  <c r="AF912" i="1" s="1"/>
  <c r="AG912" i="1" s="1"/>
  <c r="AI17" i="1"/>
  <c r="AJ17" i="1" s="1"/>
  <c r="AH1044" i="1"/>
  <c r="AH1153" i="1"/>
  <c r="AH839" i="1"/>
  <c r="AE286" i="1"/>
  <c r="AF286" i="1" s="1"/>
  <c r="AG286" i="1" s="1"/>
  <c r="AH146" i="1"/>
  <c r="AE1204" i="1"/>
  <c r="AF1204" i="1" s="1"/>
  <c r="AG1204" i="1" s="1"/>
  <c r="AH484" i="1"/>
  <c r="AH1690" i="1"/>
  <c r="AI649" i="1"/>
  <c r="AJ649" i="1" s="1"/>
  <c r="AH681" i="1"/>
  <c r="AB893" i="1"/>
  <c r="AC893" i="1" s="1"/>
  <c r="AD893" i="1" s="1"/>
  <c r="AB73" i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B786" i="1"/>
  <c r="AC786" i="1" s="1"/>
  <c r="AD786" i="1" s="1"/>
  <c r="AB844" i="1"/>
  <c r="AC844" i="1" s="1"/>
  <c r="AD844" i="1" s="1"/>
  <c r="AI1268" i="1"/>
  <c r="AJ1268" i="1" s="1"/>
  <c r="AB459" i="1"/>
  <c r="AC459" i="1" s="1"/>
  <c r="AD459" i="1" s="1"/>
  <c r="AH1266" i="1"/>
  <c r="AH758" i="1"/>
  <c r="AB394" i="1"/>
  <c r="AC394" i="1" s="1"/>
  <c r="AD394" i="1" s="1"/>
  <c r="AH1843" i="1"/>
  <c r="AI1843" i="1" s="1"/>
  <c r="AJ1843" i="1" s="1"/>
  <c r="AB381" i="1"/>
  <c r="AC381" i="1" s="1"/>
  <c r="AD381" i="1" s="1"/>
  <c r="AB656" i="1"/>
  <c r="AC656" i="1" s="1"/>
  <c r="AD656" i="1" s="1"/>
  <c r="AB1558" i="1"/>
  <c r="AC1558" i="1" s="1"/>
  <c r="AD1558" i="1" s="1"/>
  <c r="AH570" i="1"/>
  <c r="AB1023" i="1"/>
  <c r="AC1023" i="1" s="1"/>
  <c r="AD1023" i="1" s="1"/>
  <c r="AB719" i="1"/>
  <c r="AC719" i="1" s="1"/>
  <c r="AD719" i="1" s="1"/>
  <c r="AB1261" i="1"/>
  <c r="AC1261" i="1" s="1"/>
  <c r="AD1261" i="1" s="1"/>
  <c r="AH1452" i="1"/>
  <c r="AH1654" i="1"/>
  <c r="AE514" i="1"/>
  <c r="AF514" i="1" s="1"/>
  <c r="AG514" i="1" s="1"/>
  <c r="AE891" i="1"/>
  <c r="AF891" i="1" s="1"/>
  <c r="AG891" i="1" s="1"/>
  <c r="AH424" i="1"/>
  <c r="AH945" i="1"/>
  <c r="AE289" i="1"/>
  <c r="AF289" i="1" s="1"/>
  <c r="AG289" i="1" s="1"/>
  <c r="AO289" i="1" s="1"/>
  <c r="AP289" i="1" s="1"/>
  <c r="AQ289" i="1" s="1"/>
  <c r="AE1146" i="1"/>
  <c r="AF1146" i="1" s="1"/>
  <c r="AG1146" i="1" s="1"/>
  <c r="AE750" i="1"/>
  <c r="AF750" i="1" s="1"/>
  <c r="AG750" i="1" s="1"/>
  <c r="AH1447" i="1"/>
  <c r="AE1688" i="1"/>
  <c r="AF1688" i="1" s="1"/>
  <c r="AG1688" i="1" s="1"/>
  <c r="AE676" i="1"/>
  <c r="AF676" i="1" s="1"/>
  <c r="AG676" i="1" s="1"/>
  <c r="AH1486" i="1"/>
  <c r="AH908" i="1"/>
  <c r="AE679" i="1"/>
  <c r="AF679" i="1" s="1"/>
  <c r="AG679" i="1" s="1"/>
  <c r="AH1393" i="1"/>
  <c r="AE234" i="1"/>
  <c r="AF234" i="1" s="1"/>
  <c r="AG234" i="1" s="1"/>
  <c r="AH1174" i="1"/>
  <c r="AH1403" i="1"/>
  <c r="AE1347" i="1"/>
  <c r="AF1347" i="1" s="1"/>
  <c r="AG1347" i="1" s="1"/>
  <c r="AH92" i="1"/>
  <c r="AE15" i="1"/>
  <c r="AF15" i="1" s="1"/>
  <c r="AG15" i="1" s="1"/>
  <c r="AH1648" i="1"/>
  <c r="AH518" i="1"/>
  <c r="AE969" i="1"/>
  <c r="AF969" i="1" s="1"/>
  <c r="AG969" i="1" s="1"/>
  <c r="AH690" i="1"/>
  <c r="AK1711" i="1"/>
  <c r="AE26" i="1"/>
  <c r="AF26" i="1" s="1"/>
  <c r="AG26" i="1" s="1"/>
  <c r="AH872" i="1"/>
  <c r="AH63" i="1"/>
  <c r="AE1077" i="1"/>
  <c r="AF1077" i="1" s="1"/>
  <c r="AG1077" i="1" s="1"/>
  <c r="AH1016" i="1"/>
  <c r="AE1088" i="1"/>
  <c r="AF1088" i="1" s="1"/>
  <c r="AG1088" i="1" s="1"/>
  <c r="AI53" i="1"/>
  <c r="AJ53" i="1" s="1"/>
  <c r="AH1409" i="1"/>
  <c r="AE264" i="1"/>
  <c r="AF264" i="1" s="1"/>
  <c r="AG264" i="1" s="1"/>
  <c r="AH1608" i="1"/>
  <c r="AE1172" i="1"/>
  <c r="AF1172" i="1" s="1"/>
  <c r="AG1172" i="1" s="1"/>
  <c r="AH482" i="1"/>
  <c r="AI9" i="1"/>
  <c r="AJ9" i="1" s="1"/>
  <c r="AE1398" i="1"/>
  <c r="AF1398" i="1" s="1"/>
  <c r="AG1398" i="1" s="1"/>
  <c r="AE1111" i="1"/>
  <c r="AF1111" i="1" s="1"/>
  <c r="AG1111" i="1" s="1"/>
  <c r="AH1084" i="1"/>
  <c r="AH1291" i="1"/>
  <c r="AI643" i="1"/>
  <c r="AJ643" i="1" s="1"/>
  <c r="AE1334" i="1"/>
  <c r="AF1334" i="1" s="1"/>
  <c r="AG1334" i="1" s="1"/>
  <c r="AE855" i="1"/>
  <c r="AF855" i="1" s="1"/>
  <c r="AG855" i="1" s="1"/>
  <c r="AH1171" i="1"/>
  <c r="AE1102" i="1"/>
  <c r="AF1102" i="1" s="1"/>
  <c r="AG1102" i="1" s="1"/>
  <c r="AK1844" i="1"/>
  <c r="AH1557" i="1"/>
  <c r="AH1211" i="1"/>
  <c r="AI988" i="1"/>
  <c r="AJ988" i="1" s="1"/>
  <c r="AE1655" i="1"/>
  <c r="AF1655" i="1" s="1"/>
  <c r="AG1655" i="1" s="1"/>
  <c r="AL698" i="1"/>
  <c r="AM698" i="1" s="1"/>
  <c r="AN698" i="1" s="1"/>
  <c r="AO698" i="1" s="1"/>
  <c r="AK1785" i="1"/>
  <c r="AH525" i="1"/>
  <c r="AB672" i="1"/>
  <c r="AC672" i="1" s="1"/>
  <c r="AD672" i="1" s="1"/>
  <c r="AK1286" i="1"/>
  <c r="AB1370" i="1"/>
  <c r="AC1370" i="1" s="1"/>
  <c r="AD1370" i="1" s="1"/>
  <c r="AE1310" i="1"/>
  <c r="AF1310" i="1" s="1"/>
  <c r="AG1310" i="1" s="1"/>
  <c r="AL1022" i="1"/>
  <c r="AM1022" i="1" s="1"/>
  <c r="AN1022" i="1" s="1"/>
  <c r="AB1338" i="1"/>
  <c r="AC1338" i="1" s="1"/>
  <c r="AD1338" i="1" s="1"/>
  <c r="AH1517" i="1"/>
  <c r="AH722" i="1"/>
  <c r="AL1823" i="1"/>
  <c r="AM1823" i="1" s="1"/>
  <c r="AN1823" i="1" s="1"/>
  <c r="AO1823" i="1" s="1"/>
  <c r="AP1823" i="1" s="1"/>
  <c r="AQ1823" i="1" s="1"/>
  <c r="AB25" i="1"/>
  <c r="AC25" i="1" s="1"/>
  <c r="AD25" i="1" s="1"/>
  <c r="AB1041" i="1"/>
  <c r="AC1041" i="1" s="1"/>
  <c r="AD1041" i="1" s="1"/>
  <c r="AB1012" i="1"/>
  <c r="AC1012" i="1" s="1"/>
  <c r="AD1012" i="1" s="1"/>
  <c r="AH1494" i="1"/>
  <c r="AH1523" i="1"/>
  <c r="AH517" i="1"/>
  <c r="AH1054" i="1"/>
  <c r="AE1421" i="1"/>
  <c r="AF1421" i="1" s="1"/>
  <c r="AG1421" i="1" s="1"/>
  <c r="AH170" i="1"/>
  <c r="AE1127" i="1"/>
  <c r="AF1127" i="1" s="1"/>
  <c r="AG1127" i="1" s="1"/>
  <c r="AH902" i="1"/>
  <c r="AH1251" i="1"/>
  <c r="AH1294" i="1"/>
  <c r="AB880" i="1"/>
  <c r="AC880" i="1" s="1"/>
  <c r="AD880" i="1" s="1"/>
  <c r="AB1209" i="1"/>
  <c r="AC1209" i="1" s="1"/>
  <c r="AD1209" i="1" s="1"/>
  <c r="AB294" i="1"/>
  <c r="AC294" i="1" s="1"/>
  <c r="AD294" i="1" s="1"/>
  <c r="AE202" i="1"/>
  <c r="AF202" i="1" s="1"/>
  <c r="AG202" i="1" s="1"/>
  <c r="AB1205" i="1"/>
  <c r="AC1205" i="1" s="1"/>
  <c r="AD1205" i="1" s="1"/>
  <c r="AB729" i="1"/>
  <c r="AC729" i="1" s="1"/>
  <c r="AD729" i="1" s="1"/>
  <c r="AE640" i="1"/>
  <c r="AF640" i="1" s="1"/>
  <c r="AG640" i="1" s="1"/>
  <c r="AB1485" i="1"/>
  <c r="AC1485" i="1" s="1"/>
  <c r="AD1485" i="1" s="1"/>
  <c r="AB1244" i="1"/>
  <c r="AC1244" i="1" s="1"/>
  <c r="AD1244" i="1" s="1"/>
  <c r="AL1848" i="1"/>
  <c r="AM1848" i="1" s="1"/>
  <c r="AN1848" i="1" s="1"/>
  <c r="AO1848" i="1" s="1"/>
  <c r="AP1848" i="1" s="1"/>
  <c r="AQ1848" i="1" s="1"/>
  <c r="AL1790" i="1"/>
  <c r="AM1790" i="1" s="1"/>
  <c r="AN1790" i="1" s="1"/>
  <c r="AO1790" i="1" s="1"/>
  <c r="AP1790" i="1" s="1"/>
  <c r="AQ1790" i="1" s="1"/>
  <c r="AI678" i="1"/>
  <c r="AJ678" i="1" s="1"/>
  <c r="AI874" i="1"/>
  <c r="AJ874" i="1" s="1"/>
  <c r="AL369" i="1"/>
  <c r="AM369" i="1" s="1"/>
  <c r="AN369" i="1" s="1"/>
  <c r="AL601" i="1"/>
  <c r="AM601" i="1" s="1"/>
  <c r="AN601" i="1" s="1"/>
  <c r="AL1819" i="1"/>
  <c r="AM1819" i="1" s="1"/>
  <c r="AN1819" i="1" s="1"/>
  <c r="AO1819" i="1" s="1"/>
  <c r="AP1819" i="1" s="1"/>
  <c r="AQ1819" i="1" s="1"/>
  <c r="AI1470" i="1"/>
  <c r="AJ1470" i="1" s="1"/>
  <c r="AI695" i="1"/>
  <c r="AJ695" i="1" s="1"/>
  <c r="AI402" i="1"/>
  <c r="AJ402" i="1" s="1"/>
  <c r="AL216" i="1"/>
  <c r="AM216" i="1" s="1"/>
  <c r="AN216" i="1" s="1"/>
  <c r="AO216" i="1" s="1"/>
  <c r="AP216" i="1" s="1"/>
  <c r="AQ216" i="1" s="1"/>
  <c r="AI809" i="1"/>
  <c r="AJ809" i="1" s="1"/>
  <c r="AI670" i="1"/>
  <c r="AJ670" i="1" s="1"/>
  <c r="AI1042" i="1"/>
  <c r="AJ1042" i="1" s="1"/>
  <c r="AL112" i="1"/>
  <c r="AM112" i="1" s="1"/>
  <c r="AN112" i="1" s="1"/>
  <c r="AO112" i="1" s="1"/>
  <c r="AP112" i="1" s="1"/>
  <c r="AQ112" i="1" s="1"/>
  <c r="AL1719" i="1"/>
  <c r="AM1719" i="1" s="1"/>
  <c r="AN1719" i="1" s="1"/>
  <c r="AO1719" i="1" s="1"/>
  <c r="AP1719" i="1" s="1"/>
  <c r="AQ1719" i="1" s="1"/>
  <c r="AI1116" i="1"/>
  <c r="AJ1116" i="1" s="1"/>
  <c r="AL1763" i="1"/>
  <c r="AM1763" i="1" s="1"/>
  <c r="AN1763" i="1" s="1"/>
  <c r="AO1763" i="1" s="1"/>
  <c r="AP1763" i="1" s="1"/>
  <c r="AQ1763" i="1" s="1"/>
  <c r="AB1547" i="1"/>
  <c r="AC1547" i="1" s="1"/>
  <c r="AD1547" i="1" s="1"/>
  <c r="AE82" i="1"/>
  <c r="AF82" i="1" s="1"/>
  <c r="AG82" i="1" s="1"/>
  <c r="AH834" i="1"/>
  <c r="AE1248" i="1"/>
  <c r="AF1248" i="1" s="1"/>
  <c r="AG1248" i="1" s="1"/>
  <c r="AB660" i="1"/>
  <c r="AC660" i="1" s="1"/>
  <c r="AD660" i="1" s="1"/>
  <c r="AB537" i="1"/>
  <c r="AC537" i="1" s="1"/>
  <c r="AD537" i="1" s="1"/>
  <c r="AE728" i="1"/>
  <c r="AF728" i="1" s="1"/>
  <c r="AG728" i="1" s="1"/>
  <c r="AE1015" i="1"/>
  <c r="AF1015" i="1" s="1"/>
  <c r="AG1015" i="1" s="1"/>
  <c r="AH589" i="1"/>
  <c r="AE739" i="1"/>
  <c r="AF739" i="1" s="1"/>
  <c r="AG739" i="1" s="1"/>
  <c r="AH297" i="1"/>
  <c r="AE1038" i="1"/>
  <c r="AF1038" i="1" s="1"/>
  <c r="AG1038" i="1" s="1"/>
  <c r="AH650" i="1"/>
  <c r="AK1811" i="1"/>
  <c r="AB1671" i="1"/>
  <c r="AC1671" i="1" s="1"/>
  <c r="AD1671" i="1" s="1"/>
  <c r="AH1699" i="1"/>
  <c r="AB463" i="1"/>
  <c r="AC463" i="1" s="1"/>
  <c r="AD463" i="1" s="1"/>
  <c r="AK579" i="1"/>
  <c r="AH1034" i="1"/>
  <c r="AB36" i="1"/>
  <c r="AC36" i="1" s="1"/>
  <c r="AD36" i="1" s="1"/>
  <c r="AE833" i="1"/>
  <c r="AF833" i="1" s="1"/>
  <c r="AG833" i="1" s="1"/>
  <c r="AB196" i="1"/>
  <c r="AC196" i="1" s="1"/>
  <c r="AD196" i="1" s="1"/>
  <c r="AH634" i="1"/>
  <c r="AB781" i="1"/>
  <c r="AC781" i="1" s="1"/>
  <c r="AD781" i="1" s="1"/>
  <c r="AE829" i="1"/>
  <c r="AF829" i="1" s="1"/>
  <c r="AG829" i="1" s="1"/>
  <c r="AH826" i="1"/>
  <c r="AB1375" i="1"/>
  <c r="AC1375" i="1" s="1"/>
  <c r="AD1375" i="1" s="1"/>
  <c r="AB1107" i="1"/>
  <c r="AC1107" i="1" s="1"/>
  <c r="AD1107" i="1" s="1"/>
  <c r="AK1767" i="1"/>
  <c r="AE811" i="1"/>
  <c r="AF811" i="1" s="1"/>
  <c r="AG811" i="1" s="1"/>
  <c r="AE1150" i="1"/>
  <c r="AF1150" i="1" s="1"/>
  <c r="AG1150" i="1" s="1"/>
  <c r="AI1177" i="1"/>
  <c r="AJ1177" i="1" s="1"/>
  <c r="AB1620" i="1"/>
  <c r="AC1620" i="1" s="1"/>
  <c r="AD1620" i="1" s="1"/>
  <c r="AB97" i="1"/>
  <c r="AC97" i="1" s="1"/>
  <c r="AD97" i="1" s="1"/>
  <c r="AE57" i="1"/>
  <c r="AF57" i="1" s="1"/>
  <c r="AG57" i="1" s="1"/>
  <c r="AH1011" i="1"/>
  <c r="AH667" i="1"/>
  <c r="AH845" i="1"/>
  <c r="AH1192" i="1"/>
  <c r="AH447" i="1"/>
  <c r="AE905" i="1"/>
  <c r="AF905" i="1" s="1"/>
  <c r="AG905" i="1" s="1"/>
  <c r="AI754" i="1"/>
  <c r="AJ754" i="1" s="1"/>
  <c r="AE815" i="1"/>
  <c r="AF815" i="1" s="1"/>
  <c r="AG815" i="1" s="1"/>
  <c r="AH363" i="1"/>
  <c r="AB697" i="1"/>
  <c r="AC697" i="1" s="1"/>
  <c r="AD697" i="1" s="1"/>
  <c r="AH987" i="1"/>
  <c r="AE1048" i="1"/>
  <c r="AF1048" i="1" s="1"/>
  <c r="AG1048" i="1" s="1"/>
  <c r="AE564" i="1"/>
  <c r="AF564" i="1" s="1"/>
  <c r="AG564" i="1" s="1"/>
  <c r="AE941" i="1"/>
  <c r="AF941" i="1" s="1"/>
  <c r="AG941" i="1" s="1"/>
  <c r="AE756" i="1"/>
  <c r="AF756" i="1" s="1"/>
  <c r="AG756" i="1" s="1"/>
  <c r="AB824" i="1"/>
  <c r="AC824" i="1" s="1"/>
  <c r="AD824" i="1" s="1"/>
  <c r="AB973" i="1"/>
  <c r="AC973" i="1" s="1"/>
  <c r="AD973" i="1" s="1"/>
  <c r="AB1282" i="1"/>
  <c r="AC1282" i="1" s="1"/>
  <c r="AD1282" i="1" s="1"/>
  <c r="AB1075" i="1"/>
  <c r="AC1075" i="1" s="1"/>
  <c r="AD1075" i="1" s="1"/>
  <c r="AB1451" i="1"/>
  <c r="AC1451" i="1" s="1"/>
  <c r="AD1451" i="1" s="1"/>
  <c r="AH590" i="1"/>
  <c r="AE932" i="1"/>
  <c r="AF932" i="1" s="1"/>
  <c r="AG932" i="1" s="1"/>
  <c r="AE1271" i="1"/>
  <c r="AF1271" i="1" s="1"/>
  <c r="AG1271" i="1" s="1"/>
  <c r="AI1138" i="1"/>
  <c r="AJ1138" i="1" s="1"/>
  <c r="AH497" i="1"/>
  <c r="AH1108" i="1"/>
  <c r="AB685" i="1"/>
  <c r="AC685" i="1" s="1"/>
  <c r="AD685" i="1" s="1"/>
  <c r="AH1472" i="1"/>
  <c r="AH732" i="1"/>
  <c r="AE873" i="1"/>
  <c r="AF873" i="1" s="1"/>
  <c r="AG873" i="1" s="1"/>
  <c r="AH571" i="1"/>
  <c r="AH1035" i="1"/>
  <c r="AE1497" i="1"/>
  <c r="AF1497" i="1" s="1"/>
  <c r="AG1497" i="1" s="1"/>
  <c r="AB359" i="1"/>
  <c r="AC359" i="1" s="1"/>
  <c r="AD359" i="1" s="1"/>
  <c r="AH1831" i="1"/>
  <c r="AI1831" i="1" s="1"/>
  <c r="AJ1831" i="1" s="1"/>
  <c r="AH1796" i="1"/>
  <c r="AI1796" i="1" s="1"/>
  <c r="AJ1796" i="1" s="1"/>
  <c r="AB632" i="1"/>
  <c r="AC632" i="1" s="1"/>
  <c r="AD632" i="1" s="1"/>
  <c r="AI1411" i="1"/>
  <c r="AJ1411" i="1" s="1"/>
  <c r="AI677" i="1"/>
  <c r="AJ677" i="1" s="1"/>
  <c r="AL1737" i="1"/>
  <c r="AM1737" i="1" s="1"/>
  <c r="AN1737" i="1" s="1"/>
  <c r="AO1737" i="1" s="1"/>
  <c r="AP1737" i="1" s="1"/>
  <c r="AQ1737" i="1" s="1"/>
  <c r="AE993" i="1"/>
  <c r="AF993" i="1" s="1"/>
  <c r="AG993" i="1" s="1"/>
  <c r="AH522" i="1"/>
  <c r="AB180" i="1"/>
  <c r="AC180" i="1" s="1"/>
  <c r="AD180" i="1" s="1"/>
  <c r="AB145" i="1"/>
  <c r="AC145" i="1" s="1"/>
  <c r="AD145" i="1" s="1"/>
  <c r="AK478" i="1"/>
  <c r="AE386" i="1"/>
  <c r="AF386" i="1" s="1"/>
  <c r="AG386" i="1" s="1"/>
  <c r="AB789" i="1"/>
  <c r="AC789" i="1" s="1"/>
  <c r="AD789" i="1" s="1"/>
  <c r="AB22" i="1"/>
  <c r="AC22" i="1" s="1"/>
  <c r="AD22" i="1" s="1"/>
  <c r="AB642" i="1"/>
  <c r="AC642" i="1" s="1"/>
  <c r="AD642" i="1" s="1"/>
  <c r="AB1696" i="1"/>
  <c r="AC1696" i="1" s="1"/>
  <c r="AD1696" i="1" s="1"/>
  <c r="AK961" i="1"/>
  <c r="AB907" i="1"/>
  <c r="AC907" i="1" s="1"/>
  <c r="AD907" i="1" s="1"/>
  <c r="AE1306" i="1"/>
  <c r="AF1306" i="1" s="1"/>
  <c r="AG1306" i="1" s="1"/>
  <c r="AE1364" i="1"/>
  <c r="AF1364" i="1" s="1"/>
  <c r="AG1364" i="1" s="1"/>
  <c r="AH1070" i="1"/>
  <c r="AI718" i="1"/>
  <c r="AJ718" i="1" s="1"/>
  <c r="AH586" i="1"/>
  <c r="AE1254" i="1"/>
  <c r="AF1254" i="1" s="1"/>
  <c r="AG1254" i="1" s="1"/>
  <c r="AE918" i="1"/>
  <c r="AF918" i="1" s="1"/>
  <c r="AG918" i="1" s="1"/>
  <c r="AK1822" i="1"/>
  <c r="AE1156" i="1"/>
  <c r="AF1156" i="1" s="1"/>
  <c r="AG1156" i="1" s="1"/>
  <c r="AH581" i="1"/>
  <c r="AH263" i="1"/>
  <c r="AE1650" i="1"/>
  <c r="AF1650" i="1" s="1"/>
  <c r="AG1650" i="1" s="1"/>
  <c r="AE825" i="1"/>
  <c r="AF825" i="1" s="1"/>
  <c r="AG825" i="1" s="1"/>
  <c r="AE724" i="1"/>
  <c r="AF724" i="1" s="1"/>
  <c r="AG724" i="1" s="1"/>
  <c r="AH1441" i="1"/>
  <c r="AH949" i="1"/>
  <c r="AE100" i="1"/>
  <c r="AF100" i="1" s="1"/>
  <c r="AG100" i="1" s="1"/>
  <c r="AE89" i="1"/>
  <c r="AF89" i="1" s="1"/>
  <c r="AG89" i="1" s="1"/>
  <c r="AH954" i="1"/>
  <c r="AE924" i="1"/>
  <c r="AF924" i="1" s="1"/>
  <c r="AG924" i="1" s="1"/>
  <c r="AE1521" i="1"/>
  <c r="AF1521" i="1" s="1"/>
  <c r="AG1521" i="1" s="1"/>
  <c r="AI1272" i="1"/>
  <c r="AJ1272" i="1" s="1"/>
  <c r="AL806" i="1"/>
  <c r="AM806" i="1" s="1"/>
  <c r="AN806" i="1" s="1"/>
  <c r="AH1259" i="1"/>
  <c r="AE285" i="1"/>
  <c r="AF285" i="1" s="1"/>
  <c r="AG285" i="1" s="1"/>
  <c r="AH1003" i="1"/>
  <c r="AH1396" i="1"/>
  <c r="AE658" i="1"/>
  <c r="AF658" i="1" s="1"/>
  <c r="AG658" i="1" s="1"/>
  <c r="AH1097" i="1"/>
  <c r="AE1079" i="1"/>
  <c r="AF1079" i="1" s="1"/>
  <c r="AG1079" i="1" s="1"/>
  <c r="AH733" i="1"/>
  <c r="AH578" i="1"/>
  <c r="AH440" i="1"/>
  <c r="AE174" i="1"/>
  <c r="AF174" i="1" s="1"/>
  <c r="AG174" i="1" s="1"/>
  <c r="AI1255" i="1"/>
  <c r="AJ1255" i="1" s="1"/>
  <c r="AH527" i="1"/>
  <c r="AE1030" i="1"/>
  <c r="AF1030" i="1" s="1"/>
  <c r="AG1030" i="1" s="1"/>
  <c r="AH783" i="1"/>
  <c r="AH1328" i="1"/>
  <c r="AE1408" i="1"/>
  <c r="AF1408" i="1" s="1"/>
  <c r="AG1408" i="1" s="1"/>
  <c r="AI966" i="1"/>
  <c r="AJ966" i="1" s="1"/>
  <c r="AH292" i="1"/>
  <c r="AH1633" i="1"/>
  <c r="AE1213" i="1"/>
  <c r="AF1213" i="1" s="1"/>
  <c r="AG1213" i="1" s="1"/>
  <c r="AE876" i="1"/>
  <c r="AF876" i="1" s="1"/>
  <c r="AG876" i="1" s="1"/>
  <c r="AE71" i="1"/>
  <c r="AF71" i="1" s="1"/>
  <c r="AG71" i="1" s="1"/>
  <c r="AE85" i="1"/>
  <c r="AF85" i="1" s="1"/>
  <c r="AG85" i="1" s="1"/>
  <c r="AH582" i="1"/>
  <c r="AH605" i="1"/>
  <c r="AL10" i="1"/>
  <c r="AM10" i="1" s="1"/>
  <c r="AN10" i="1" s="1"/>
  <c r="AO10" i="1" s="1"/>
  <c r="AP10" i="1" s="1"/>
  <c r="AQ10" i="1" s="1"/>
  <c r="AH958" i="1"/>
  <c r="AH638" i="1"/>
  <c r="AE1361" i="1"/>
  <c r="AF1361" i="1" s="1"/>
  <c r="AG1361" i="1" s="1"/>
  <c r="AH624" i="1"/>
  <c r="AE951" i="1"/>
  <c r="AF951" i="1" s="1"/>
  <c r="AG951" i="1" s="1"/>
  <c r="AH1391" i="1"/>
  <c r="AE985" i="1"/>
  <c r="AF985" i="1" s="1"/>
  <c r="AG985" i="1" s="1"/>
  <c r="AE1460" i="1"/>
  <c r="AF1460" i="1" s="1"/>
  <c r="AG1460" i="1" s="1"/>
  <c r="AH1474" i="1"/>
  <c r="AH927" i="1"/>
  <c r="AH1322" i="1"/>
  <c r="AB1283" i="1"/>
  <c r="AC1283" i="1" s="1"/>
  <c r="AD1283" i="1" s="1"/>
  <c r="AB1275" i="1"/>
  <c r="AC1275" i="1" s="1"/>
  <c r="AD1275" i="1" s="1"/>
  <c r="AH607" i="1"/>
  <c r="AH947" i="1"/>
  <c r="AE1362" i="1"/>
  <c r="AF1362" i="1" s="1"/>
  <c r="AG1362" i="1" s="1"/>
  <c r="AH1278" i="1"/>
  <c r="AH1245" i="1"/>
  <c r="AB1430" i="1"/>
  <c r="AC1430" i="1" s="1"/>
  <c r="AD1430" i="1" s="1"/>
  <c r="AB723" i="1"/>
  <c r="AC723" i="1" s="1"/>
  <c r="AD723" i="1" s="1"/>
  <c r="AE1323" i="1"/>
  <c r="AF1323" i="1" s="1"/>
  <c r="AG1323" i="1" s="1"/>
  <c r="AH929" i="1"/>
  <c r="AH509" i="1"/>
  <c r="AE158" i="1"/>
  <c r="AF158" i="1" s="1"/>
  <c r="AG158" i="1" s="1"/>
  <c r="AE1601" i="1"/>
  <c r="AF1601" i="1" s="1"/>
  <c r="AG1601" i="1" s="1"/>
  <c r="AI898" i="1"/>
  <c r="AJ898" i="1" s="1"/>
  <c r="AE465" i="1"/>
  <c r="AF465" i="1" s="1"/>
  <c r="AG465" i="1" s="1"/>
  <c r="AB470" i="1"/>
  <c r="AC470" i="1" s="1"/>
  <c r="AD470" i="1" s="1"/>
  <c r="AE627" i="1"/>
  <c r="AF627" i="1" s="1"/>
  <c r="AG627" i="1" s="1"/>
  <c r="AE1021" i="1"/>
  <c r="AF1021" i="1" s="1"/>
  <c r="AG1021" i="1" s="1"/>
  <c r="AH258" i="1"/>
  <c r="AB740" i="1"/>
  <c r="AC740" i="1" s="1"/>
  <c r="AD740" i="1" s="1"/>
  <c r="AH33" i="1"/>
  <c r="AB83" i="1"/>
  <c r="AC83" i="1" s="1"/>
  <c r="AD83" i="1" s="1"/>
  <c r="AB407" i="1"/>
  <c r="AC407" i="1" s="1"/>
  <c r="AD407" i="1" s="1"/>
  <c r="AH204" i="1"/>
  <c r="AB1693" i="1"/>
  <c r="AC1693" i="1" s="1"/>
  <c r="AD1693" i="1" s="1"/>
  <c r="AB1073" i="1"/>
  <c r="AC1073" i="1" s="1"/>
  <c r="AD1073" i="1" s="1"/>
  <c r="AH1736" i="1"/>
  <c r="AI1736" i="1" s="1"/>
  <c r="AJ1736" i="1" s="1"/>
  <c r="AL365" i="1"/>
  <c r="AM365" i="1" s="1"/>
  <c r="AN365" i="1" s="1"/>
  <c r="AI1305" i="1"/>
  <c r="AJ1305" i="1" s="1"/>
  <c r="AL1813" i="1"/>
  <c r="AM1813" i="1" s="1"/>
  <c r="AN1813" i="1" s="1"/>
  <c r="AO1813" i="1" s="1"/>
  <c r="AP1813" i="1" s="1"/>
  <c r="AQ1813" i="1" s="1"/>
  <c r="AI1314" i="1"/>
  <c r="AJ1314" i="1" s="1"/>
  <c r="AI398" i="1"/>
  <c r="AJ398" i="1" s="1"/>
  <c r="AL169" i="1"/>
  <c r="AM169" i="1" s="1"/>
  <c r="AN169" i="1" s="1"/>
  <c r="AO169" i="1" s="1"/>
  <c r="AP169" i="1" s="1"/>
  <c r="AQ169" i="1" s="1"/>
  <c r="AL1742" i="1"/>
  <c r="AM1742" i="1" s="1"/>
  <c r="AN1742" i="1" s="1"/>
  <c r="AO1742" i="1" s="1"/>
  <c r="AP1742" i="1" s="1"/>
  <c r="AQ1742" i="1" s="1"/>
  <c r="AI1288" i="1"/>
  <c r="AJ1288" i="1" s="1"/>
  <c r="AI432" i="1"/>
  <c r="AJ432" i="1" s="1"/>
  <c r="AH104" i="1"/>
  <c r="AB930" i="1"/>
  <c r="AC930" i="1" s="1"/>
  <c r="AD930" i="1" s="1"/>
  <c r="AB1214" i="1"/>
  <c r="AC1214" i="1" s="1"/>
  <c r="AD1214" i="1" s="1"/>
  <c r="AB894" i="1"/>
  <c r="AC894" i="1" s="1"/>
  <c r="AD894" i="1" s="1"/>
  <c r="AE782" i="1"/>
  <c r="AF782" i="1" s="1"/>
  <c r="AG782" i="1" s="1"/>
  <c r="AB14" i="1"/>
  <c r="AC14" i="1" s="1"/>
  <c r="AD14" i="1" s="1"/>
  <c r="AB1046" i="1"/>
  <c r="AC1046" i="1" s="1"/>
  <c r="AD1046" i="1" s="1"/>
  <c r="AH1758" i="1"/>
  <c r="AI1758" i="1" s="1"/>
  <c r="AJ1758" i="1" s="1"/>
  <c r="AH279" i="1"/>
  <c r="AB192" i="1"/>
  <c r="AC192" i="1" s="1"/>
  <c r="AD192" i="1" s="1"/>
  <c r="AB541" i="1"/>
  <c r="AC541" i="1" s="1"/>
  <c r="AD541" i="1" s="1"/>
  <c r="AK1850" i="1"/>
  <c r="AL1842" i="1"/>
  <c r="AM1842" i="1" s="1"/>
  <c r="AN1842" i="1" s="1"/>
  <c r="AO1842" i="1" s="1"/>
  <c r="AP1842" i="1" s="1"/>
  <c r="AQ1842" i="1" s="1"/>
  <c r="AH481" i="1"/>
  <c r="AE122" i="1"/>
  <c r="AF122" i="1" s="1"/>
  <c r="AG122" i="1" s="1"/>
  <c r="AE300" i="1"/>
  <c r="AF300" i="1" s="1"/>
  <c r="AG300" i="1" s="1"/>
  <c r="AE1687" i="1"/>
  <c r="AF1687" i="1" s="1"/>
  <c r="AG1687" i="1" s="1"/>
  <c r="AE157" i="1"/>
  <c r="AF157" i="1" s="1"/>
  <c r="AG157" i="1" s="1"/>
  <c r="AE132" i="1"/>
  <c r="AF132" i="1" s="1"/>
  <c r="AG132" i="1" s="1"/>
  <c r="AE1112" i="1"/>
  <c r="AF1112" i="1" s="1"/>
  <c r="AG1112" i="1" s="1"/>
  <c r="AB1028" i="1"/>
  <c r="AC1028" i="1" s="1"/>
  <c r="AD1028" i="1" s="1"/>
  <c r="AE730" i="1"/>
  <c r="AF730" i="1" s="1"/>
  <c r="AG730" i="1" s="1"/>
  <c r="AE1610" i="1"/>
  <c r="AF1610" i="1" s="1"/>
  <c r="AG1610" i="1" s="1"/>
  <c r="AB616" i="1"/>
  <c r="AC616" i="1" s="1"/>
  <c r="AD616" i="1" s="1"/>
  <c r="AB934" i="1"/>
  <c r="AC934" i="1" s="1"/>
  <c r="AD934" i="1" s="1"/>
  <c r="AB498" i="1"/>
  <c r="AC498" i="1" s="1"/>
  <c r="AD498" i="1" s="1"/>
  <c r="AH277" i="1"/>
  <c r="AB925" i="1"/>
  <c r="AC925" i="1" s="1"/>
  <c r="AD925" i="1" s="1"/>
  <c r="AH1140" i="1"/>
  <c r="AE1247" i="1"/>
  <c r="AF1247" i="1" s="1"/>
  <c r="AG1247" i="1" s="1"/>
  <c r="AB836" i="1"/>
  <c r="AC836" i="1" s="1"/>
  <c r="AD836" i="1" s="1"/>
  <c r="AK500" i="1"/>
  <c r="AK1270" i="1"/>
  <c r="AB201" i="1"/>
  <c r="AC201" i="1" s="1"/>
  <c r="AD201" i="1" s="1"/>
  <c r="AH817" i="1"/>
  <c r="AB1365" i="1"/>
  <c r="AC1365" i="1" s="1"/>
  <c r="AD1365" i="1" s="1"/>
  <c r="AE856" i="1"/>
  <c r="AF856" i="1" s="1"/>
  <c r="AG856" i="1" s="1"/>
  <c r="AH451" i="1"/>
  <c r="AH1461" i="1"/>
  <c r="AH1336" i="1"/>
  <c r="AL1862" i="1"/>
  <c r="AM1862" i="1" s="1"/>
  <c r="AN1862" i="1" s="1"/>
  <c r="AO1862" i="1" s="1"/>
  <c r="AP1862" i="1" s="1"/>
  <c r="AQ1862" i="1" s="1"/>
  <c r="AE443" i="1"/>
  <c r="AF443" i="1" s="1"/>
  <c r="AG443" i="1" s="1"/>
  <c r="AB1246" i="1"/>
  <c r="AC1246" i="1" s="1"/>
  <c r="AD1246" i="1" s="1"/>
  <c r="AE1513" i="1"/>
  <c r="AF1513" i="1" s="1"/>
  <c r="AG1513" i="1" s="1"/>
  <c r="AB1093" i="1"/>
  <c r="AC1093" i="1" s="1"/>
  <c r="AD1093" i="1" s="1"/>
  <c r="AE1695" i="1"/>
  <c r="AF1695" i="1" s="1"/>
  <c r="AG1695" i="1" s="1"/>
  <c r="AH488" i="1"/>
  <c r="AE1159" i="1"/>
  <c r="AF1159" i="1" s="1"/>
  <c r="AG1159" i="1" s="1"/>
  <c r="AH882" i="1"/>
  <c r="AE430" i="1"/>
  <c r="AF430" i="1" s="1"/>
  <c r="AG430" i="1" s="1"/>
  <c r="AE1677" i="1"/>
  <c r="AF1677" i="1" s="1"/>
  <c r="AG1677" i="1" s="1"/>
  <c r="AK1303" i="1"/>
  <c r="AB1081" i="1"/>
  <c r="AC1081" i="1" s="1"/>
  <c r="AD1081" i="1" s="1"/>
  <c r="AB780" i="1"/>
  <c r="AC780" i="1" s="1"/>
  <c r="AD780" i="1" s="1"/>
  <c r="AB239" i="1"/>
  <c r="AC239" i="1" s="1"/>
  <c r="AD239" i="1" s="1"/>
  <c r="AK416" i="1"/>
  <c r="AB1519" i="1"/>
  <c r="AC1519" i="1" s="1"/>
  <c r="AD1519" i="1" s="1"/>
  <c r="AK516" i="1"/>
  <c r="AH1007" i="1"/>
  <c r="AE568" i="1"/>
  <c r="AF568" i="1" s="1"/>
  <c r="AG568" i="1" s="1"/>
  <c r="AE1229" i="1"/>
  <c r="AF1229" i="1" s="1"/>
  <c r="AG1229" i="1" s="1"/>
  <c r="AI1592" i="1"/>
  <c r="AJ1592" i="1" s="1"/>
  <c r="AE1705" i="1"/>
  <c r="AF1705" i="1" s="1"/>
  <c r="AG1705" i="1" s="1"/>
  <c r="AH659" i="1"/>
  <c r="AH1157" i="1"/>
  <c r="AH1373" i="1"/>
  <c r="AB917" i="1"/>
  <c r="AC917" i="1" s="1"/>
  <c r="AD917" i="1" s="1"/>
  <c r="AE217" i="1"/>
  <c r="AF217" i="1" s="1"/>
  <c r="AG217" i="1" s="1"/>
  <c r="AE901" i="1"/>
  <c r="AF901" i="1" s="1"/>
  <c r="AG901" i="1" s="1"/>
  <c r="AE1149" i="1"/>
  <c r="AF1149" i="1" s="1"/>
  <c r="AG1149" i="1" s="1"/>
  <c r="AB1626" i="1"/>
  <c r="AC1626" i="1" s="1"/>
  <c r="AD1626" i="1" s="1"/>
  <c r="AB377" i="1"/>
  <c r="AC377" i="1" s="1"/>
  <c r="AD377" i="1" s="1"/>
  <c r="AH1755" i="1"/>
  <c r="AI1755" i="1" s="1"/>
  <c r="AJ1755" i="1" s="1"/>
  <c r="AB976" i="1"/>
  <c r="AC976" i="1" s="1"/>
  <c r="AD976" i="1" s="1"/>
  <c r="AB916" i="1"/>
  <c r="AC916" i="1" s="1"/>
  <c r="AD916" i="1" s="1"/>
  <c r="AK1720" i="1"/>
  <c r="AE1665" i="1"/>
  <c r="AF1665" i="1" s="1"/>
  <c r="AG1665" i="1" s="1"/>
  <c r="AH705" i="1"/>
  <c r="AI504" i="1"/>
  <c r="AJ504" i="1" s="1"/>
  <c r="AE1264" i="1"/>
  <c r="AF1264" i="1" s="1"/>
  <c r="AG1264" i="1" s="1"/>
  <c r="AE539" i="1"/>
  <c r="AF539" i="1" s="1"/>
  <c r="AG539" i="1" s="1"/>
  <c r="AB1524" i="1"/>
  <c r="AC1524" i="1" s="1"/>
  <c r="AD1524" i="1" s="1"/>
  <c r="AE114" i="1"/>
  <c r="AF114" i="1" s="1"/>
  <c r="AG114" i="1" s="1"/>
  <c r="AK1414" i="1"/>
  <c r="AH950" i="1"/>
  <c r="AE538" i="1"/>
  <c r="AF538" i="1" s="1"/>
  <c r="AG538" i="1" s="1"/>
  <c r="AB1419" i="1"/>
  <c r="AC1419" i="1" s="1"/>
  <c r="AD1419" i="1" s="1"/>
  <c r="AH1826" i="1"/>
  <c r="AI1826" i="1" s="1"/>
  <c r="AJ1826" i="1" s="1"/>
  <c r="AK528" i="1"/>
  <c r="AB1225" i="1"/>
  <c r="AC1225" i="1" s="1"/>
  <c r="AD1225" i="1" s="1"/>
  <c r="AK99" i="1"/>
  <c r="AB544" i="1"/>
  <c r="AC544" i="1" s="1"/>
  <c r="AD544" i="1" s="1"/>
  <c r="AH1366" i="1"/>
  <c r="AE458" i="1"/>
  <c r="AF458" i="1" s="1"/>
  <c r="AG458" i="1" s="1"/>
  <c r="AH773" i="1"/>
  <c r="AE704" i="1"/>
  <c r="AF704" i="1" s="1"/>
  <c r="AG704" i="1" s="1"/>
  <c r="AK1757" i="1"/>
  <c r="AE967" i="1"/>
  <c r="AF967" i="1" s="1"/>
  <c r="AG967" i="1" s="1"/>
  <c r="AE1175" i="1"/>
  <c r="AF1175" i="1" s="1"/>
  <c r="AG1175" i="1" s="1"/>
  <c r="AH1510" i="1"/>
  <c r="AH892" i="1"/>
  <c r="AH90" i="1"/>
  <c r="AK1718" i="1"/>
  <c r="AH1256" i="1"/>
  <c r="AH523" i="1"/>
  <c r="AE577" i="1"/>
  <c r="AF577" i="1" s="1"/>
  <c r="AG577" i="1" s="1"/>
  <c r="AH846" i="1"/>
  <c r="AH251" i="1"/>
  <c r="AH899" i="1"/>
  <c r="AE147" i="1"/>
  <c r="AF147" i="1" s="1"/>
  <c r="AG147" i="1" s="1"/>
  <c r="AE618" i="1"/>
  <c r="AF618" i="1" s="1"/>
  <c r="AG618" i="1" s="1"/>
  <c r="AK1789" i="1"/>
  <c r="AH989" i="1"/>
  <c r="AH1637" i="1"/>
  <c r="AH1574" i="1"/>
  <c r="AE879" i="1"/>
  <c r="AF879" i="1" s="1"/>
  <c r="AG879" i="1" s="1"/>
  <c r="AI1346" i="1"/>
  <c r="AJ1346" i="1" s="1"/>
  <c r="AH379" i="1"/>
  <c r="AH1682" i="1"/>
  <c r="AH1351" i="1"/>
  <c r="AH1672" i="1"/>
  <c r="AE1125" i="1"/>
  <c r="AF1125" i="1" s="1"/>
  <c r="AG1125" i="1" s="1"/>
  <c r="AE737" i="1"/>
  <c r="AF737" i="1" s="1"/>
  <c r="AG737" i="1" s="1"/>
  <c r="AI1573" i="1"/>
  <c r="AJ1573" i="1" s="1"/>
  <c r="AE1060" i="1"/>
  <c r="AF1060" i="1" s="1"/>
  <c r="AG1060" i="1" s="1"/>
  <c r="AE850" i="1"/>
  <c r="AF850" i="1" s="1"/>
  <c r="AG850" i="1" s="1"/>
  <c r="AE707" i="1"/>
  <c r="AF707" i="1" s="1"/>
  <c r="AG707" i="1" s="1"/>
  <c r="AI1562" i="1"/>
  <c r="AJ1562" i="1" s="1"/>
  <c r="AE648" i="1"/>
  <c r="AF648" i="1" s="1"/>
  <c r="AG648" i="1" s="1"/>
  <c r="AE130" i="1"/>
  <c r="AF130" i="1" s="1"/>
  <c r="AG130" i="1" s="1"/>
  <c r="AH281" i="1"/>
  <c r="AE103" i="1"/>
  <c r="AF103" i="1" s="1"/>
  <c r="AG103" i="1" s="1"/>
  <c r="AK1825" i="1"/>
  <c r="AE1014" i="1"/>
  <c r="AF1014" i="1" s="1"/>
  <c r="AG1014" i="1" s="1"/>
  <c r="AE769" i="1"/>
  <c r="AF769" i="1" s="1"/>
  <c r="AG769" i="1" s="1"/>
  <c r="AH900" i="1"/>
  <c r="AK1814" i="1"/>
  <c r="AE734" i="1"/>
  <c r="AF734" i="1" s="1"/>
  <c r="AG734" i="1" s="1"/>
  <c r="AH1570" i="1"/>
  <c r="AI655" i="1"/>
  <c r="AJ655" i="1" s="1"/>
  <c r="AE1607" i="1"/>
  <c r="AF1607" i="1" s="1"/>
  <c r="AG1607" i="1" s="1"/>
  <c r="AH644" i="1"/>
  <c r="AE244" i="1"/>
  <c r="AF244" i="1" s="1"/>
  <c r="AG244" i="1" s="1"/>
  <c r="AH454" i="1"/>
  <c r="AE915" i="1"/>
  <c r="AF915" i="1" s="1"/>
  <c r="AG915" i="1" s="1"/>
  <c r="AE785" i="1"/>
  <c r="AF785" i="1" s="1"/>
  <c r="AG785" i="1" s="1"/>
  <c r="AE380" i="1"/>
  <c r="AF380" i="1" s="1"/>
  <c r="AG380" i="1" s="1"/>
  <c r="AH1627" i="1"/>
  <c r="AE1505" i="1"/>
  <c r="AF1505" i="1" s="1"/>
  <c r="AG1505" i="1" s="1"/>
  <c r="AK938" i="1"/>
  <c r="AB1561" i="1"/>
  <c r="AC1561" i="1" s="1"/>
  <c r="AD1561" i="1" s="1"/>
  <c r="AE551" i="1"/>
  <c r="AF551" i="1" s="1"/>
  <c r="AG551" i="1" s="1"/>
  <c r="AE442" i="1"/>
  <c r="AF442" i="1" s="1"/>
  <c r="AG442" i="1" s="1"/>
  <c r="AB1640" i="1"/>
  <c r="AC1640" i="1" s="1"/>
  <c r="AD1640" i="1" s="1"/>
  <c r="AB909" i="1"/>
  <c r="AC909" i="1" s="1"/>
  <c r="AD909" i="1" s="1"/>
  <c r="AB1439" i="1"/>
  <c r="AC1439" i="1" s="1"/>
  <c r="AD1439" i="1" s="1"/>
  <c r="AB986" i="1"/>
  <c r="AC986" i="1" s="1"/>
  <c r="AD986" i="1" s="1"/>
  <c r="AB455" i="1"/>
  <c r="AC455" i="1" s="1"/>
  <c r="AD455" i="1" s="1"/>
  <c r="AE378" i="1"/>
  <c r="AF378" i="1" s="1"/>
  <c r="AG378" i="1" s="1"/>
  <c r="AH1004" i="1"/>
  <c r="AH1448" i="1"/>
  <c r="AH1686" i="1"/>
  <c r="AH370" i="1"/>
  <c r="AH67" i="1"/>
  <c r="AI395" i="1"/>
  <c r="AJ395" i="1" s="1"/>
  <c r="AE213" i="1"/>
  <c r="AF213" i="1" s="1"/>
  <c r="AG213" i="1" s="1"/>
  <c r="AB1611" i="1"/>
  <c r="AC1611" i="1" s="1"/>
  <c r="AD1611" i="1" s="1"/>
  <c r="AL167" i="1"/>
  <c r="AM167" i="1" s="1"/>
  <c r="AN167" i="1" s="1"/>
  <c r="AO167" i="1" s="1"/>
  <c r="AP167" i="1" s="1"/>
  <c r="AQ167" i="1" s="1"/>
  <c r="AK1715" i="1"/>
  <c r="AK364" i="1"/>
  <c r="AH940" i="1"/>
  <c r="AH242" i="1"/>
  <c r="AB657" i="1"/>
  <c r="AC657" i="1" s="1"/>
  <c r="AD657" i="1" s="1"/>
  <c r="AL1859" i="1"/>
  <c r="AM1859" i="1" s="1"/>
  <c r="AN1859" i="1" s="1"/>
  <c r="AO1859" i="1" s="1"/>
  <c r="AP1859" i="1" s="1"/>
  <c r="AQ1859" i="1" s="1"/>
  <c r="AK261" i="1"/>
  <c r="AE743" i="1"/>
  <c r="AF743" i="1" s="1"/>
  <c r="AG743" i="1" s="1"/>
  <c r="AL1788" i="1"/>
  <c r="AM1788" i="1" s="1"/>
  <c r="AN1788" i="1" s="1"/>
  <c r="AO1788" i="1" s="1"/>
  <c r="AP1788" i="1" s="1"/>
  <c r="AQ1788" i="1" s="1"/>
  <c r="AI383" i="1"/>
  <c r="AJ383" i="1" s="1"/>
  <c r="AI904" i="1"/>
  <c r="AJ904" i="1" s="1"/>
  <c r="AI315" i="1"/>
  <c r="AJ315" i="1" s="1"/>
  <c r="AL98" i="1"/>
  <c r="AM98" i="1" s="1"/>
  <c r="AN98" i="1" s="1"/>
  <c r="AO98" i="1" s="1"/>
  <c r="AP98" i="1" s="1"/>
  <c r="AQ98" i="1" s="1"/>
  <c r="AL65" i="1"/>
  <c r="AM65" i="1" s="1"/>
  <c r="AN65" i="1" s="1"/>
  <c r="AO65" i="1" s="1"/>
  <c r="AP65" i="1" s="1"/>
  <c r="AQ65" i="1" s="1"/>
  <c r="AI438" i="1"/>
  <c r="AJ438" i="1" s="1"/>
  <c r="AI546" i="1"/>
  <c r="AJ546" i="1" s="1"/>
  <c r="AI358" i="1"/>
  <c r="AJ358" i="1" s="1"/>
  <c r="AI357" i="1"/>
  <c r="AJ357" i="1" s="1"/>
  <c r="AI1233" i="1"/>
  <c r="AJ1233" i="1" s="1"/>
  <c r="AI385" i="1"/>
  <c r="AJ385" i="1" s="1"/>
  <c r="AB1340" i="1"/>
  <c r="AC1340" i="1" s="1"/>
  <c r="AD1340" i="1" s="1"/>
  <c r="AE1145" i="1"/>
  <c r="AF1145" i="1" s="1"/>
  <c r="AG1145" i="1" s="1"/>
  <c r="AB865" i="1"/>
  <c r="AC865" i="1" s="1"/>
  <c r="AD865" i="1" s="1"/>
  <c r="AH1495" i="1"/>
  <c r="AE1542" i="1"/>
  <c r="AF1542" i="1" s="1"/>
  <c r="AG1542" i="1" s="1"/>
  <c r="AI798" i="1"/>
  <c r="AJ798" i="1" s="1"/>
  <c r="AK822" i="1"/>
  <c r="AB1090" i="1"/>
  <c r="AC1090" i="1" s="1"/>
  <c r="AD1090" i="1" s="1"/>
  <c r="AB156" i="1"/>
  <c r="AC156" i="1" s="1"/>
  <c r="AD156" i="1" s="1"/>
  <c r="AB1226" i="1"/>
  <c r="AC1226" i="1" s="1"/>
  <c r="AD1226" i="1" s="1"/>
  <c r="AE587" i="1"/>
  <c r="AF587" i="1" s="1"/>
  <c r="AG587" i="1" s="1"/>
  <c r="AH585" i="1"/>
  <c r="AH1502" i="1"/>
  <c r="AE1114" i="1"/>
  <c r="AF1114" i="1" s="1"/>
  <c r="AG1114" i="1" s="1"/>
  <c r="AE952" i="1"/>
  <c r="AF952" i="1" s="1"/>
  <c r="AG952" i="1" s="1"/>
  <c r="AE1475" i="1"/>
  <c r="AF1475" i="1" s="1"/>
  <c r="AG1475" i="1" s="1"/>
  <c r="AE471" i="1"/>
  <c r="AF471" i="1" s="1"/>
  <c r="AG471" i="1" s="1"/>
  <c r="AE1431" i="1"/>
  <c r="AF1431" i="1" s="1"/>
  <c r="AG1431" i="1" s="1"/>
  <c r="AH1747" i="1"/>
  <c r="AI1747" i="1" s="1"/>
  <c r="AJ1747" i="1" s="1"/>
  <c r="AB526" i="1"/>
  <c r="AC526" i="1" s="1"/>
  <c r="AD526" i="1" s="1"/>
  <c r="AB243" i="1"/>
  <c r="AC243" i="1" s="1"/>
  <c r="AD243" i="1" s="1"/>
  <c r="AE759" i="1"/>
  <c r="AF759" i="1" s="1"/>
  <c r="AG759" i="1" s="1"/>
  <c r="AB1337" i="1"/>
  <c r="AC1337" i="1" s="1"/>
  <c r="AD1337" i="1" s="1"/>
  <c r="AI1412" i="1"/>
  <c r="AJ1412" i="1" s="1"/>
  <c r="AE1173" i="1"/>
  <c r="AF1173" i="1" s="1"/>
  <c r="AG1173" i="1" s="1"/>
  <c r="AH1406" i="1"/>
  <c r="AE262" i="1"/>
  <c r="AF262" i="1" s="1"/>
  <c r="AG262" i="1" s="1"/>
  <c r="AB1504" i="1"/>
  <c r="AC1504" i="1" s="1"/>
  <c r="AD1504" i="1" s="1"/>
  <c r="AH532" i="1"/>
  <c r="AB77" i="1"/>
  <c r="AC77" i="1" s="1"/>
  <c r="AD77" i="1" s="1"/>
  <c r="AK2" i="1"/>
  <c r="AH1418" i="1"/>
  <c r="AB1089" i="1"/>
  <c r="AC1089" i="1" s="1"/>
  <c r="AD1089" i="1" s="1"/>
  <c r="AE1067" i="1"/>
  <c r="AF1067" i="1" s="1"/>
  <c r="AG1067" i="1" s="1"/>
  <c r="AH1775" i="1"/>
  <c r="AI1775" i="1" s="1"/>
  <c r="AJ1775" i="1" s="1"/>
  <c r="AH1723" i="1"/>
  <c r="AI1723" i="1" s="1"/>
  <c r="AJ1723" i="1" s="1"/>
  <c r="AB897" i="1"/>
  <c r="AC897" i="1" s="1"/>
  <c r="AD897" i="1" s="1"/>
  <c r="AE295" i="1"/>
  <c r="AF295" i="1" s="1"/>
  <c r="AG295" i="1" s="1"/>
  <c r="AH1467" i="1"/>
  <c r="AE1227" i="1"/>
  <c r="AF1227" i="1" s="1"/>
  <c r="AG1227" i="1" s="1"/>
  <c r="AK1590" i="1"/>
  <c r="AE1154" i="1"/>
  <c r="AF1154" i="1" s="1"/>
  <c r="AG1154" i="1" s="1"/>
  <c r="AB1191" i="1"/>
  <c r="AC1191" i="1" s="1"/>
  <c r="AD1191" i="1" s="1"/>
  <c r="AB404" i="1"/>
  <c r="AC404" i="1" s="1"/>
  <c r="AD404" i="1" s="1"/>
  <c r="AB21" i="1"/>
  <c r="AC21" i="1" s="1"/>
  <c r="AD21" i="1" s="1"/>
  <c r="AB1379" i="1"/>
  <c r="AC1379" i="1" s="1"/>
  <c r="AD1379" i="1" s="1"/>
  <c r="AK1768" i="1"/>
  <c r="AE890" i="1"/>
  <c r="AF890" i="1" s="1"/>
  <c r="AG890" i="1" s="1"/>
  <c r="AH878" i="1"/>
  <c r="AH1380" i="1"/>
  <c r="AH1144" i="1"/>
  <c r="AE1514" i="1"/>
  <c r="AF1514" i="1" s="1"/>
  <c r="AG1514" i="1" s="1"/>
  <c r="AE1541" i="1"/>
  <c r="AF1541" i="1" s="1"/>
  <c r="AG1541" i="1" s="1"/>
  <c r="AE1096" i="1"/>
  <c r="AF1096" i="1" s="1"/>
  <c r="AG1096" i="1" s="1"/>
  <c r="AE1321" i="1"/>
  <c r="AF1321" i="1" s="1"/>
  <c r="AG1321" i="1" s="1"/>
  <c r="AH936" i="1"/>
  <c r="AE1238" i="1"/>
  <c r="AF1238" i="1" s="1"/>
  <c r="AG1238" i="1" s="1"/>
  <c r="AE1059" i="1"/>
  <c r="AF1059" i="1" s="1"/>
  <c r="AG1059" i="1" s="1"/>
  <c r="AE219" i="1"/>
  <c r="AF219" i="1" s="1"/>
  <c r="AG219" i="1" s="1"/>
  <c r="AH505" i="1"/>
  <c r="AB123" i="1"/>
  <c r="AC123" i="1" s="1"/>
  <c r="AD123" i="1" s="1"/>
  <c r="AE820" i="1"/>
  <c r="AF820" i="1" s="1"/>
  <c r="AG820" i="1" s="1"/>
  <c r="AE396" i="1"/>
  <c r="AF396" i="1" s="1"/>
  <c r="AG396" i="1" s="1"/>
  <c r="AB1168" i="1"/>
  <c r="AC1168" i="1" s="1"/>
  <c r="AD1168" i="1" s="1"/>
  <c r="AH1748" i="1"/>
  <c r="AI1748" i="1" s="1"/>
  <c r="AJ1748" i="1" s="1"/>
  <c r="AE548" i="1"/>
  <c r="AF548" i="1" s="1"/>
  <c r="AG548" i="1" s="1"/>
  <c r="AH1355" i="1"/>
  <c r="AH787" i="1"/>
  <c r="AL233" i="1"/>
  <c r="AM233" i="1" s="1"/>
  <c r="AN233" i="1" s="1"/>
  <c r="AE1002" i="1"/>
  <c r="AF1002" i="1" s="1"/>
  <c r="AG1002" i="1" s="1"/>
  <c r="AK1728" i="1"/>
  <c r="AE1136" i="1"/>
  <c r="AF1136" i="1" s="1"/>
  <c r="AG1136" i="1" s="1"/>
  <c r="AE70" i="1"/>
  <c r="AF70" i="1" s="1"/>
  <c r="AG70" i="1" s="1"/>
  <c r="AH489" i="1"/>
  <c r="AL1861" i="1"/>
  <c r="AM1861" i="1" s="1"/>
  <c r="AN1861" i="1" s="1"/>
  <c r="AO1861" i="1" s="1"/>
  <c r="AP1861" i="1" s="1"/>
  <c r="AQ1861" i="1" s="1"/>
  <c r="AH475" i="1"/>
  <c r="AH513" i="1"/>
  <c r="AE124" i="1"/>
  <c r="AF124" i="1" s="1"/>
  <c r="AG124" i="1" s="1"/>
  <c r="AH421" i="1"/>
  <c r="AK1839" i="1"/>
  <c r="AE717" i="1"/>
  <c r="AF717" i="1" s="1"/>
  <c r="AG717" i="1" s="1"/>
  <c r="AE1311" i="1"/>
  <c r="AF1311" i="1" s="1"/>
  <c r="AG1311" i="1" s="1"/>
  <c r="AB771" i="1"/>
  <c r="AC771" i="1" s="1"/>
  <c r="AD771" i="1" s="1"/>
  <c r="AB50" i="1"/>
  <c r="AC50" i="1" s="1"/>
  <c r="AD50" i="1" s="1"/>
  <c r="AB1220" i="1"/>
  <c r="AC1220" i="1" s="1"/>
  <c r="AD1220" i="1" s="1"/>
  <c r="AB1260" i="1"/>
  <c r="AC1260" i="1" s="1"/>
  <c r="AD1260" i="1" s="1"/>
  <c r="AE1559" i="1"/>
  <c r="AF1559" i="1" s="1"/>
  <c r="AG1559" i="1" s="1"/>
  <c r="AE1634" i="1"/>
  <c r="AF1634" i="1" s="1"/>
  <c r="AG1634" i="1" s="1"/>
  <c r="AH1511" i="1"/>
  <c r="AH1105" i="1"/>
  <c r="AB881" i="1"/>
  <c r="AC881" i="1" s="1"/>
  <c r="AD881" i="1" s="1"/>
  <c r="AE210" i="1"/>
  <c r="AF210" i="1" s="1"/>
  <c r="AG210" i="1" s="1"/>
  <c r="AB12" i="1"/>
  <c r="AC12" i="1" s="1"/>
  <c r="AD12" i="1" s="1"/>
  <c r="AE408" i="1"/>
  <c r="AF408" i="1" s="1"/>
  <c r="AG408" i="1" s="1"/>
  <c r="AB1037" i="1"/>
  <c r="AC1037" i="1" s="1"/>
  <c r="AD1037" i="1" s="1"/>
  <c r="AE298" i="1"/>
  <c r="AF298" i="1" s="1"/>
  <c r="AG298" i="1" s="1"/>
  <c r="AB610" i="1"/>
  <c r="AC610" i="1" s="1"/>
  <c r="AD610" i="1" s="1"/>
  <c r="AB1188" i="1"/>
  <c r="AC1188" i="1" s="1"/>
  <c r="AD1188" i="1" s="1"/>
  <c r="AB211" i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E1581" i="1"/>
  <c r="AF1581" i="1" s="1"/>
  <c r="AG1581" i="1" s="1"/>
  <c r="AE689" i="1"/>
  <c r="AF689" i="1" s="1"/>
  <c r="AG689" i="1" s="1"/>
  <c r="AB193" i="1"/>
  <c r="AC193" i="1" s="1"/>
  <c r="AD193" i="1" s="1"/>
  <c r="AB840" i="1"/>
  <c r="AC840" i="1" s="1"/>
  <c r="AD840" i="1" s="1"/>
  <c r="AH410" i="1"/>
  <c r="AH617" i="1"/>
  <c r="AE1455" i="1"/>
  <c r="AF1455" i="1" s="1"/>
  <c r="AG1455" i="1" s="1"/>
  <c r="AE1009" i="1"/>
  <c r="AF1009" i="1" s="1"/>
  <c r="AG1009" i="1" s="1"/>
  <c r="AE111" i="1"/>
  <c r="AF111" i="1" s="1"/>
  <c r="AG111" i="1" s="1"/>
  <c r="AH1165" i="1"/>
  <c r="AE1397" i="1"/>
  <c r="AF1397" i="1" s="1"/>
  <c r="AG1397" i="1" s="1"/>
  <c r="AH664" i="1"/>
  <c r="AE1571" i="1"/>
  <c r="AF1571" i="1" s="1"/>
  <c r="AG1571" i="1" s="1"/>
  <c r="AE1423" i="1"/>
  <c r="AF1423" i="1" s="1"/>
  <c r="AG1423" i="1" s="1"/>
  <c r="AH1667" i="1"/>
  <c r="AK1740" i="1"/>
  <c r="AE507" i="1"/>
  <c r="AF507" i="1" s="1"/>
  <c r="AG507" i="1" s="1"/>
  <c r="AH1564" i="1"/>
  <c r="AE1166" i="1"/>
  <c r="AF1166" i="1" s="1"/>
  <c r="AG1166" i="1" s="1"/>
  <c r="AI1630" i="1"/>
  <c r="AJ1630" i="1" s="1"/>
  <c r="AE842" i="1"/>
  <c r="AF842" i="1" s="1"/>
  <c r="AG842" i="1" s="1"/>
  <c r="AE428" i="1"/>
  <c r="AF428" i="1" s="1"/>
  <c r="AG428" i="1" s="1"/>
  <c r="AH1069" i="1"/>
  <c r="AH373" i="1"/>
  <c r="AK1787" i="1"/>
  <c r="AH1327" i="1"/>
  <c r="AH1680" i="1"/>
  <c r="AE477" i="1"/>
  <c r="AF477" i="1" s="1"/>
  <c r="AG477" i="1" s="1"/>
  <c r="AH1320" i="1"/>
  <c r="AI1019" i="1"/>
  <c r="AJ1019" i="1" s="1"/>
  <c r="AH1390" i="1"/>
  <c r="AK1739" i="1"/>
  <c r="AH1132" i="1"/>
  <c r="AH425" i="1"/>
  <c r="AH11" i="1"/>
  <c r="AE1316" i="1"/>
  <c r="AF1316" i="1" s="1"/>
  <c r="AG1316" i="1" s="1"/>
  <c r="AE1277" i="1"/>
  <c r="AF1277" i="1" s="1"/>
  <c r="AG1277" i="1" s="1"/>
  <c r="AE449" i="1"/>
  <c r="AF449" i="1" s="1"/>
  <c r="AG449" i="1" s="1"/>
  <c r="AE273" i="1"/>
  <c r="AF273" i="1" s="1"/>
  <c r="AG273" i="1" s="1"/>
  <c r="AH1563" i="1"/>
  <c r="AE795" i="1"/>
  <c r="AF795" i="1" s="1"/>
  <c r="AG795" i="1" s="1"/>
  <c r="AI1195" i="1"/>
  <c r="AJ1195" i="1" s="1"/>
  <c r="AE1462" i="1"/>
  <c r="AF1462" i="1" s="1"/>
  <c r="AG1462" i="1" s="1"/>
  <c r="AE1444" i="1"/>
  <c r="AF1444" i="1" s="1"/>
  <c r="AG1444" i="1" s="1"/>
  <c r="AE1600" i="1"/>
  <c r="AF1600" i="1" s="1"/>
  <c r="AG1600" i="1" s="1"/>
  <c r="AE810" i="1"/>
  <c r="AF810" i="1" s="1"/>
  <c r="AG810" i="1" s="1"/>
  <c r="AE1381" i="1"/>
  <c r="AF1381" i="1" s="1"/>
  <c r="AG1381" i="1" s="1"/>
  <c r="AH1065" i="1"/>
  <c r="AH609" i="1"/>
  <c r="AL331" i="1"/>
  <c r="AM331" i="1" s="1"/>
  <c r="AN331" i="1" s="1"/>
  <c r="AH886" i="1"/>
  <c r="AE164" i="1"/>
  <c r="AF164" i="1" s="1"/>
  <c r="AG164" i="1" s="1"/>
  <c r="AH1008" i="1"/>
  <c r="AE1071" i="1"/>
  <c r="AF1071" i="1" s="1"/>
  <c r="AG1071" i="1" s="1"/>
  <c r="AE621" i="1"/>
  <c r="AF621" i="1" s="1"/>
  <c r="AG621" i="1" s="1"/>
  <c r="AE313" i="1"/>
  <c r="AF313" i="1" s="1"/>
  <c r="AG313" i="1" s="1"/>
  <c r="AE159" i="1"/>
  <c r="AF159" i="1" s="1"/>
  <c r="AG159" i="1" s="1"/>
  <c r="AE933" i="1"/>
  <c r="AF933" i="1" s="1"/>
  <c r="AG933" i="1" s="1"/>
  <c r="AH696" i="1"/>
  <c r="AK1808" i="1"/>
  <c r="AH1602" i="1"/>
  <c r="AK218" i="1"/>
  <c r="AB652" i="1"/>
  <c r="AC652" i="1" s="1"/>
  <c r="AD652" i="1" s="1"/>
  <c r="AB231" i="1"/>
  <c r="AC231" i="1" s="1"/>
  <c r="AD231" i="1" s="1"/>
  <c r="AB388" i="1"/>
  <c r="AC388" i="1" s="1"/>
  <c r="AD388" i="1" s="1"/>
  <c r="AH1279" i="1"/>
  <c r="AB288" i="1"/>
  <c r="AC288" i="1" s="1"/>
  <c r="AD288" i="1" s="1"/>
  <c r="AE445" i="1"/>
  <c r="AF445" i="1" s="1"/>
  <c r="AG445" i="1" s="1"/>
  <c r="AB1343" i="1"/>
  <c r="AC1343" i="1" s="1"/>
  <c r="AD1343" i="1" s="1"/>
  <c r="AK206" i="1"/>
  <c r="AB1477" i="1"/>
  <c r="AC1477" i="1" s="1"/>
  <c r="AD1477" i="1" s="1"/>
  <c r="AB492" i="1"/>
  <c r="AC492" i="1" s="1"/>
  <c r="AD492" i="1" s="1"/>
  <c r="AH530" i="1"/>
  <c r="AE1619" i="1"/>
  <c r="AF1619" i="1" s="1"/>
  <c r="AG1619" i="1" s="1"/>
  <c r="AH1596" i="1"/>
  <c r="AE84" i="1"/>
  <c r="AF84" i="1" s="1"/>
  <c r="AG84" i="1" s="1"/>
  <c r="AH127" i="1"/>
  <c r="AE1628" i="1"/>
  <c r="AF1628" i="1" s="1"/>
  <c r="AG1628" i="1" s="1"/>
  <c r="AE1085" i="1"/>
  <c r="AF1085" i="1" s="1"/>
  <c r="AG1085" i="1" s="1"/>
  <c r="AH1765" i="1"/>
  <c r="AI1765" i="1" s="1"/>
  <c r="AJ1765" i="1" s="1"/>
  <c r="AH1045" i="1"/>
  <c r="AL266" i="1"/>
  <c r="AM266" i="1" s="1"/>
  <c r="AN266" i="1" s="1"/>
  <c r="AL152" i="1"/>
  <c r="AM152" i="1" s="1"/>
  <c r="AN152" i="1" s="1"/>
  <c r="AO152" i="1" s="1"/>
  <c r="AP152" i="1" s="1"/>
  <c r="AQ152" i="1" s="1"/>
  <c r="AI7" i="1"/>
  <c r="AJ7" i="1" s="1"/>
  <c r="AI1642" i="1"/>
  <c r="AJ1642" i="1" s="1"/>
  <c r="AI1183" i="1"/>
  <c r="AJ1183" i="1" s="1"/>
  <c r="AI1224" i="1"/>
  <c r="AJ1224" i="1" s="1"/>
  <c r="AI885" i="1"/>
  <c r="AJ885" i="1" s="1"/>
  <c r="AI431" i="1"/>
  <c r="AJ431" i="1" s="1"/>
  <c r="AI131" i="1"/>
  <c r="AJ131" i="1" s="1"/>
  <c r="AL1766" i="1"/>
  <c r="AM1766" i="1" s="1"/>
  <c r="AN1766" i="1" s="1"/>
  <c r="AO1766" i="1" s="1"/>
  <c r="AP1766" i="1" s="1"/>
  <c r="AQ1766" i="1" s="1"/>
  <c r="AL1726" i="1"/>
  <c r="AM1726" i="1" s="1"/>
  <c r="AN1726" i="1" s="1"/>
  <c r="AO1726" i="1" s="1"/>
  <c r="AP1726" i="1" s="1"/>
  <c r="AQ1726" i="1" s="1"/>
  <c r="AL1802" i="1"/>
  <c r="AM1802" i="1" s="1"/>
  <c r="AN1802" i="1" s="1"/>
  <c r="AO1802" i="1" s="1"/>
  <c r="AP1802" i="1" s="1"/>
  <c r="AQ1802" i="1" s="1"/>
  <c r="AI1063" i="1"/>
  <c r="AJ1063" i="1" s="1"/>
  <c r="AI519" i="1"/>
  <c r="AJ519" i="1" s="1"/>
  <c r="AL38" i="1"/>
  <c r="AM38" i="1" s="1"/>
  <c r="AN38" i="1" s="1"/>
  <c r="AO38" i="1" s="1"/>
  <c r="AP38" i="1" s="1"/>
  <c r="AQ38" i="1" s="1"/>
  <c r="AB1503" i="1"/>
  <c r="AC1503" i="1" s="1"/>
  <c r="AD1503" i="1" s="1"/>
  <c r="AE1185" i="1"/>
  <c r="AF1185" i="1" s="1"/>
  <c r="AG1185" i="1" s="1"/>
  <c r="AH1663" i="1"/>
  <c r="AB1536" i="1"/>
  <c r="AC1536" i="1" s="1"/>
  <c r="AD1536" i="1" s="1"/>
  <c r="AH1746" i="1"/>
  <c r="AI1746" i="1" s="1"/>
  <c r="AJ1746" i="1" s="1"/>
  <c r="AB841" i="1"/>
  <c r="AC841" i="1" s="1"/>
  <c r="AD841" i="1" s="1"/>
  <c r="AI1265" i="1"/>
  <c r="AJ1265" i="1" s="1"/>
  <c r="AH375" i="1"/>
  <c r="AE1354" i="1"/>
  <c r="AF1354" i="1" s="1"/>
  <c r="AG1354" i="1" s="1"/>
  <c r="AK764" i="1"/>
  <c r="AH600" i="1"/>
  <c r="AK115" i="1"/>
  <c r="AH851" i="1"/>
  <c r="AH1231" i="1"/>
  <c r="AE680" i="1"/>
  <c r="AF680" i="1" s="1"/>
  <c r="AG680" i="1" s="1"/>
  <c r="AK1163" i="1"/>
  <c r="AE1330" i="1"/>
  <c r="AF1330" i="1" s="1"/>
  <c r="AG1330" i="1" s="1"/>
  <c r="AH1200" i="1"/>
  <c r="AH1280" i="1"/>
  <c r="AH460" i="1"/>
  <c r="AI472" i="1"/>
  <c r="AJ472" i="1" s="1"/>
  <c r="AH1302" i="1"/>
  <c r="AK417" i="1"/>
  <c r="AB1484" i="1"/>
  <c r="AC1484" i="1" s="1"/>
  <c r="AD1484" i="1" s="1"/>
  <c r="AB1479" i="1"/>
  <c r="AC1479" i="1" s="1"/>
  <c r="AD1479" i="1" s="1"/>
  <c r="AE1440" i="1"/>
  <c r="AF1440" i="1" s="1"/>
  <c r="AG1440" i="1" s="1"/>
  <c r="AE291" i="1"/>
  <c r="AF291" i="1" s="1"/>
  <c r="AG291" i="1" s="1"/>
  <c r="AB920" i="1"/>
  <c r="AC920" i="1" s="1"/>
  <c r="AD920" i="1" s="1"/>
  <c r="AB1520" i="1"/>
  <c r="AC1520" i="1" s="1"/>
  <c r="AD1520" i="1" s="1"/>
  <c r="AH1545" i="1"/>
  <c r="AH919" i="1"/>
  <c r="AB450" i="1"/>
  <c r="AC450" i="1" s="1"/>
  <c r="AD450" i="1" s="1"/>
  <c r="AB788" i="1"/>
  <c r="AC788" i="1" s="1"/>
  <c r="AD788" i="1" s="1"/>
  <c r="AB400" i="1"/>
  <c r="AC400" i="1" s="1"/>
  <c r="AD400" i="1" s="1"/>
  <c r="AB1057" i="1"/>
  <c r="AC1057" i="1" s="1"/>
  <c r="AD1057" i="1" s="1"/>
  <c r="AH547" i="1"/>
  <c r="AK1427" i="1"/>
  <c r="AH1072" i="1"/>
  <c r="AH355" i="1"/>
  <c r="AE1369" i="1"/>
  <c r="AF1369" i="1" s="1"/>
  <c r="AG1369" i="1" s="1"/>
  <c r="AE94" i="1"/>
  <c r="AF94" i="1" s="1"/>
  <c r="AG94" i="1" s="1"/>
  <c r="AB848" i="1"/>
  <c r="AC848" i="1" s="1"/>
  <c r="AD848" i="1" s="1"/>
  <c r="AK1730" i="1"/>
  <c r="AI574" i="1"/>
  <c r="AJ574" i="1" s="1"/>
  <c r="AE1433" i="1"/>
  <c r="AF1433" i="1" s="1"/>
  <c r="AG1433" i="1" s="1"/>
  <c r="AE129" i="1"/>
  <c r="AF129" i="1" s="1"/>
  <c r="AG129" i="1" s="1"/>
  <c r="AE563" i="1"/>
  <c r="AF563" i="1" s="1"/>
  <c r="AG563" i="1" s="1"/>
  <c r="AH540" i="1"/>
  <c r="AH869" i="1"/>
  <c r="AE823" i="1"/>
  <c r="AF823" i="1" s="1"/>
  <c r="AG823" i="1" s="1"/>
  <c r="AB1115" i="1"/>
  <c r="AC1115" i="1" s="1"/>
  <c r="AD1115" i="1" s="1"/>
  <c r="AE448" i="1"/>
  <c r="AF448" i="1" s="1"/>
  <c r="AG448" i="1" s="1"/>
  <c r="AH914" i="1"/>
  <c r="AH433" i="1"/>
  <c r="AB8" i="1"/>
  <c r="AC8" i="1" s="1"/>
  <c r="AD8" i="1" s="1"/>
  <c r="AB668" i="1"/>
  <c r="AC668" i="1" s="1"/>
  <c r="AD668" i="1" s="1"/>
  <c r="AK32" i="1"/>
  <c r="AH861" i="1"/>
  <c r="AH978" i="1"/>
  <c r="AH1649" i="1"/>
  <c r="AH1143" i="1"/>
  <c r="AK746" i="1"/>
  <c r="AH302" i="1"/>
  <c r="AH413" i="1"/>
  <c r="AH1212" i="1"/>
  <c r="AE44" i="1"/>
  <c r="AF44" i="1" s="1"/>
  <c r="AG44" i="1" s="1"/>
  <c r="AH44" i="1" s="1"/>
  <c r="AE1555" i="1"/>
  <c r="AF1555" i="1" s="1"/>
  <c r="AG1555" i="1" s="1"/>
  <c r="AE1657" i="1"/>
  <c r="AF1657" i="1" s="1"/>
  <c r="AG1657" i="1" s="1"/>
  <c r="AB818" i="1"/>
  <c r="AC818" i="1" s="1"/>
  <c r="AD818" i="1" s="1"/>
  <c r="AH1047" i="1"/>
  <c r="AE784" i="1"/>
  <c r="AF784" i="1" s="1"/>
  <c r="AG784" i="1" s="1"/>
  <c r="AE1434" i="1"/>
  <c r="AF1434" i="1" s="1"/>
  <c r="AG1434" i="1" s="1"/>
  <c r="AH838" i="1"/>
  <c r="AI712" i="1"/>
  <c r="AJ712" i="1" s="1"/>
  <c r="AB1036" i="1"/>
  <c r="AC1036" i="1" s="1"/>
  <c r="AD1036" i="1" s="1"/>
  <c r="AH1841" i="1"/>
  <c r="AI1841" i="1" s="1"/>
  <c r="AJ1841" i="1" s="1"/>
  <c r="AB1141" i="1"/>
  <c r="AC1141" i="1" s="1"/>
  <c r="AD1141" i="1" s="1"/>
  <c r="AH639" i="1"/>
  <c r="AE1565" i="1"/>
  <c r="AF1565" i="1" s="1"/>
  <c r="AG1565" i="1" s="1"/>
  <c r="AH1544" i="1"/>
  <c r="AK622" i="1"/>
  <c r="AB1646" i="1"/>
  <c r="AC1646" i="1" s="1"/>
  <c r="AD1646" i="1" s="1"/>
  <c r="AH1753" i="1"/>
  <c r="AI1753" i="1" s="1"/>
  <c r="AJ1753" i="1" s="1"/>
  <c r="AB998" i="1"/>
  <c r="AC998" i="1" s="1"/>
  <c r="AD998" i="1" s="1"/>
  <c r="AB870" i="1"/>
  <c r="AC870" i="1" s="1"/>
  <c r="AD870" i="1" s="1"/>
  <c r="AB805" i="1"/>
  <c r="AC805" i="1" s="1"/>
  <c r="AD805" i="1" s="1"/>
  <c r="AE501" i="1"/>
  <c r="AF501" i="1" s="1"/>
  <c r="AG501" i="1" s="1"/>
  <c r="AH387" i="1"/>
  <c r="AH1335" i="1"/>
  <c r="AH1683" i="1"/>
  <c r="AE662" i="1"/>
  <c r="AF662" i="1" s="1"/>
  <c r="AG662" i="1" s="1"/>
  <c r="AE791" i="1"/>
  <c r="AF791" i="1" s="1"/>
  <c r="AG791" i="1" s="1"/>
  <c r="AE1158" i="1"/>
  <c r="AF1158" i="1" s="1"/>
  <c r="AG1158" i="1" s="1"/>
  <c r="AE888" i="1"/>
  <c r="AF888" i="1" s="1"/>
  <c r="AG888" i="1" s="1"/>
  <c r="AH511" i="1"/>
  <c r="AK1735" i="1"/>
  <c r="AH1463" i="1"/>
  <c r="AH1349" i="1"/>
  <c r="AE255" i="1"/>
  <c r="AF255" i="1" s="1"/>
  <c r="AG255" i="1" s="1"/>
  <c r="AE1389" i="1"/>
  <c r="AF1389" i="1" s="1"/>
  <c r="AG1389" i="1" s="1"/>
  <c r="AK1845" i="1"/>
  <c r="AK1838" i="1"/>
  <c r="AH429" i="1"/>
  <c r="AE338" i="1"/>
  <c r="AF338" i="1" s="1"/>
  <c r="AG338" i="1" s="1"/>
  <c r="AH979" i="1"/>
  <c r="AE467" i="1"/>
  <c r="AF467" i="1" s="1"/>
  <c r="AG467" i="1" s="1"/>
  <c r="AE184" i="1"/>
  <c r="AF184" i="1" s="1"/>
  <c r="AG184" i="1" s="1"/>
  <c r="AE1176" i="1"/>
  <c r="AF1176" i="1" s="1"/>
  <c r="AG1176" i="1" s="1"/>
  <c r="AH1482" i="1"/>
  <c r="AE1301" i="1"/>
  <c r="AF1301" i="1" s="1"/>
  <c r="AG1301" i="1" s="1"/>
  <c r="AE777" i="1"/>
  <c r="AF777" i="1" s="1"/>
  <c r="AG777" i="1" s="1"/>
  <c r="AH1670" i="1"/>
  <c r="AE1098" i="1"/>
  <c r="AF1098" i="1" s="1"/>
  <c r="AG1098" i="1" s="1"/>
  <c r="AH710" i="1"/>
  <c r="AH1518" i="1"/>
  <c r="AH1432" i="1"/>
  <c r="AH1363" i="1"/>
  <c r="AE1352" i="1"/>
  <c r="AF1352" i="1" s="1"/>
  <c r="AG1352" i="1" s="1"/>
  <c r="AH444" i="1"/>
  <c r="AE867" i="1"/>
  <c r="AF867" i="1" s="1"/>
  <c r="AG867" i="1" s="1"/>
  <c r="AE88" i="1"/>
  <c r="AF88" i="1" s="1"/>
  <c r="AG88" i="1" s="1"/>
  <c r="AH1058" i="1"/>
  <c r="AK1852" i="1"/>
  <c r="AH1100" i="1"/>
  <c r="AH1454" i="1"/>
  <c r="AE20" i="1"/>
  <c r="AF20" i="1" s="1"/>
  <c r="AG20" i="1" s="1"/>
  <c r="AE1473" i="1"/>
  <c r="AF1473" i="1" s="1"/>
  <c r="AG1473" i="1" s="1"/>
  <c r="AE420" i="1"/>
  <c r="AF420" i="1" s="1"/>
  <c r="AG420" i="1" s="1"/>
  <c r="AE626" i="1"/>
  <c r="AF626" i="1" s="1"/>
  <c r="AG626" i="1" s="1"/>
  <c r="AE1701" i="1"/>
  <c r="AF1701" i="1" s="1"/>
  <c r="AG1701" i="1" s="1"/>
  <c r="AH801" i="1"/>
  <c r="AH1289" i="1"/>
  <c r="AH1644" i="1"/>
  <c r="AE1636" i="1"/>
  <c r="AF1636" i="1" s="1"/>
  <c r="AG1636" i="1" s="1"/>
  <c r="AH506" i="1"/>
  <c r="AE494" i="1"/>
  <c r="AF494" i="1" s="1"/>
  <c r="AG494" i="1" s="1"/>
  <c r="AE953" i="1"/>
  <c r="AF953" i="1" s="1"/>
  <c r="AG953" i="1" s="1"/>
  <c r="AH1181" i="1"/>
  <c r="AH1249" i="1"/>
  <c r="AE1095" i="1"/>
  <c r="AF1095" i="1" s="1"/>
  <c r="AG1095" i="1" s="1"/>
  <c r="AH1614" i="1"/>
  <c r="AH491" i="1"/>
  <c r="AE531" i="1"/>
  <c r="AF531" i="1" s="1"/>
  <c r="AG531" i="1" s="1"/>
  <c r="AE140" i="1"/>
  <c r="AF140" i="1" s="1"/>
  <c r="AG140" i="1" s="1"/>
  <c r="AE18" i="1"/>
  <c r="AF18" i="1" s="1"/>
  <c r="AG18" i="1" s="1"/>
  <c r="AI939" i="1"/>
  <c r="AJ939" i="1" s="1"/>
  <c r="AB1104" i="1"/>
  <c r="AC1104" i="1" s="1"/>
  <c r="AD1104" i="1" s="1"/>
  <c r="AK1281" i="1"/>
  <c r="AE647" i="1"/>
  <c r="AF647" i="1" s="1"/>
  <c r="AG647" i="1" s="1"/>
  <c r="AB1062" i="1"/>
  <c r="AC1062" i="1" s="1"/>
  <c r="AD1062" i="1" s="1"/>
  <c r="AE612" i="1"/>
  <c r="AF612" i="1" s="1"/>
  <c r="AG612" i="1" s="1"/>
  <c r="AH751" i="1"/>
  <c r="AB706" i="1"/>
  <c r="AC706" i="1" s="1"/>
  <c r="AD706" i="1" s="1"/>
  <c r="AK566" i="1"/>
  <c r="AE462" i="1"/>
  <c r="AF462" i="1" s="1"/>
  <c r="AG462" i="1" s="1"/>
  <c r="AH1051" i="1"/>
  <c r="AK55" i="1"/>
  <c r="AI389" i="1"/>
  <c r="AJ389" i="1" s="1"/>
  <c r="AH257" i="1"/>
  <c r="AH1360" i="1"/>
  <c r="AE762" i="1"/>
  <c r="AF762" i="1" s="1"/>
  <c r="AG762" i="1" s="1"/>
  <c r="AH247" i="1"/>
  <c r="AE731" i="1"/>
  <c r="AF731" i="1" s="1"/>
  <c r="AG731" i="1" s="1"/>
  <c r="AE1576" i="1"/>
  <c r="AF1576" i="1" s="1"/>
  <c r="AG1576" i="1" s="1"/>
  <c r="AE1554" i="1"/>
  <c r="AF1554" i="1" s="1"/>
  <c r="AG1554" i="1" s="1"/>
  <c r="AH1312" i="1"/>
  <c r="AH1668" i="1"/>
  <c r="AK466" i="1"/>
  <c r="AB418" i="1"/>
  <c r="AC418" i="1" s="1"/>
  <c r="AD418" i="1" s="1"/>
  <c r="AB301" i="1"/>
  <c r="AC301" i="1" s="1"/>
  <c r="AD301" i="1" s="1"/>
  <c r="AB628" i="1"/>
  <c r="AC628" i="1" s="1"/>
  <c r="AD628" i="1" s="1"/>
  <c r="AB39" i="1"/>
  <c r="AC39" i="1" s="1"/>
  <c r="AD39" i="1" s="1"/>
  <c r="AB1359" i="1"/>
  <c r="AC1359" i="1" s="1"/>
  <c r="AD1359" i="1" s="1"/>
  <c r="AK1760" i="1"/>
  <c r="AK520" i="1"/>
  <c r="AH1274" i="1"/>
  <c r="AB603" i="1"/>
  <c r="AC603" i="1" s="1"/>
  <c r="AD603" i="1" s="1"/>
  <c r="AH1560" i="1"/>
  <c r="AB738" i="1"/>
  <c r="AC738" i="1" s="1"/>
  <c r="AD738" i="1" s="1"/>
  <c r="AL1779" i="1"/>
  <c r="AM1779" i="1" s="1"/>
  <c r="AN1779" i="1" s="1"/>
  <c r="AO1779" i="1" s="1"/>
  <c r="AP1779" i="1" s="1"/>
  <c r="AQ1779" i="1" s="1"/>
  <c r="AI673" i="1"/>
  <c r="AJ673" i="1" s="1"/>
  <c r="AI1594" i="1"/>
  <c r="AJ1594" i="1" s="1"/>
  <c r="AL190" i="1"/>
  <c r="AM190" i="1" s="1"/>
  <c r="AN190" i="1" s="1"/>
  <c r="AO190" i="1" s="1"/>
  <c r="AP190" i="1" s="1"/>
  <c r="AQ190" i="1" s="1"/>
  <c r="AL212" i="1"/>
  <c r="AM212" i="1" s="1"/>
  <c r="AN212" i="1" s="1"/>
  <c r="AO212" i="1" s="1"/>
  <c r="AP212" i="1" s="1"/>
  <c r="AQ212" i="1" s="1"/>
  <c r="AI1184" i="1"/>
  <c r="AJ1184" i="1" s="1"/>
  <c r="AL1762" i="1"/>
  <c r="AM1762" i="1" s="1"/>
  <c r="AN1762" i="1" s="1"/>
  <c r="AO1762" i="1" s="1"/>
  <c r="AP1762" i="1" s="1"/>
  <c r="AQ1762" i="1" s="1"/>
  <c r="AI671" i="1"/>
  <c r="AJ671" i="1" s="1"/>
  <c r="AI74" i="1"/>
  <c r="AJ74" i="1" s="1"/>
  <c r="AI1435" i="1"/>
  <c r="AJ1435" i="1" s="1"/>
  <c r="AI864" i="1"/>
  <c r="AJ864" i="1" s="1"/>
  <c r="AL1725" i="1"/>
  <c r="AM1725" i="1" s="1"/>
  <c r="AN1725" i="1" s="1"/>
  <c r="AO1725" i="1" s="1"/>
  <c r="AP1725" i="1" s="1"/>
  <c r="AQ1725" i="1" s="1"/>
  <c r="AI831" i="1"/>
  <c r="AJ831" i="1" s="1"/>
  <c r="AL1836" i="1"/>
  <c r="AM1836" i="1" s="1"/>
  <c r="AN1836" i="1" s="1"/>
  <c r="AO1836" i="1" s="1"/>
  <c r="AP1836" i="1" s="1"/>
  <c r="AQ1836" i="1" s="1"/>
  <c r="AI896" i="1"/>
  <c r="AJ896" i="1" s="1"/>
  <c r="AL1769" i="1"/>
  <c r="AM1769" i="1" s="1"/>
  <c r="AN1769" i="1" s="1"/>
  <c r="AO1769" i="1" s="1"/>
  <c r="AP1769" i="1" s="1"/>
  <c r="AQ1769" i="1" s="1"/>
  <c r="AI512" i="1"/>
  <c r="AJ512" i="1" s="1"/>
  <c r="AI176" i="1"/>
  <c r="AJ176" i="1" s="1"/>
  <c r="AL175" i="1"/>
  <c r="AM175" i="1" s="1"/>
  <c r="AN175" i="1" s="1"/>
  <c r="AO175" i="1" s="1"/>
  <c r="AP175" i="1" s="1"/>
  <c r="AQ175" i="1" s="1"/>
  <c r="AL299" i="1"/>
  <c r="AM299" i="1" s="1"/>
  <c r="AN299" i="1" s="1"/>
  <c r="AH1656" i="1"/>
  <c r="AE645" i="1"/>
  <c r="AF645" i="1" s="1"/>
  <c r="AG645" i="1" s="1"/>
  <c r="AE725" i="1"/>
  <c r="AF725" i="1" s="1"/>
  <c r="AG725" i="1" s="1"/>
  <c r="AB1094" i="1"/>
  <c r="AC1094" i="1" s="1"/>
  <c r="AD1094" i="1" s="1"/>
  <c r="AE45" i="1"/>
  <c r="AF45" i="1" s="1"/>
  <c r="AG45" i="1" s="1"/>
  <c r="AH666" i="1"/>
  <c r="AB238" i="1"/>
  <c r="AC238" i="1" s="1"/>
  <c r="AD238" i="1" s="1"/>
  <c r="AB871" i="1"/>
  <c r="AC871" i="1" s="1"/>
  <c r="AD871" i="1" s="1"/>
  <c r="AB1180" i="1"/>
  <c r="AC1180" i="1" s="1"/>
  <c r="AD1180" i="1" s="1"/>
  <c r="AB61" i="1"/>
  <c r="AC61" i="1" s="1"/>
  <c r="AD61" i="1" s="1"/>
  <c r="AE557" i="1"/>
  <c r="AF557" i="1" s="1"/>
  <c r="AG557" i="1" s="1"/>
  <c r="AH1190" i="1"/>
  <c r="AE468" i="1"/>
  <c r="AF468" i="1" s="1"/>
  <c r="AG468" i="1" s="1"/>
  <c r="AH631" i="1"/>
  <c r="AE778" i="1"/>
  <c r="AF778" i="1" s="1"/>
  <c r="AG778" i="1" s="1"/>
  <c r="AE1681" i="1"/>
  <c r="AF1681" i="1" s="1"/>
  <c r="AG1681" i="1" s="1"/>
  <c r="AH937" i="1"/>
  <c r="AH1552" i="1"/>
  <c r="AB1218" i="1"/>
  <c r="AC1218" i="1" s="1"/>
  <c r="AD1218" i="1" s="1"/>
  <c r="AB1659" i="1"/>
  <c r="AC1659" i="1" s="1"/>
  <c r="AD1659" i="1" s="1"/>
  <c r="AE588" i="1"/>
  <c r="AF588" i="1" s="1"/>
  <c r="AG588" i="1" s="1"/>
  <c r="AK197" i="1"/>
  <c r="AH1318" i="1"/>
  <c r="AB1507" i="1"/>
  <c r="AC1507" i="1" s="1"/>
  <c r="AD1507" i="1" s="1"/>
  <c r="AB1123" i="1"/>
  <c r="AC1123" i="1" s="1"/>
  <c r="AD1123" i="1" s="1"/>
  <c r="AB1342" i="1"/>
  <c r="AC1342" i="1" s="1"/>
  <c r="AD1342" i="1" s="1"/>
  <c r="AE1404" i="1"/>
  <c r="AF1404" i="1" s="1"/>
  <c r="AG1404" i="1" s="1"/>
  <c r="AB602" i="1"/>
  <c r="AC602" i="1" s="1"/>
  <c r="AD602" i="1" s="1"/>
  <c r="AB330" i="1"/>
  <c r="AC330" i="1" s="1"/>
  <c r="AD330" i="1" s="1"/>
  <c r="AB1583" i="1"/>
  <c r="AC1583" i="1" s="1"/>
  <c r="AD1583" i="1" s="1"/>
  <c r="AB1616" i="1"/>
  <c r="AC1616" i="1" s="1"/>
  <c r="AD1616" i="1" s="1"/>
  <c r="AB1530" i="1"/>
  <c r="AC1530" i="1" s="1"/>
  <c r="AD1530" i="1" s="1"/>
  <c r="AK1119" i="1"/>
  <c r="AE37" i="1"/>
  <c r="AF37" i="1" s="1"/>
  <c r="AG37" i="1" s="1"/>
  <c r="AH576" i="1"/>
  <c r="AH121" i="1"/>
  <c r="AE306" i="1"/>
  <c r="AF306" i="1" s="1"/>
  <c r="AG306" i="1" s="1"/>
  <c r="AE1522" i="1"/>
  <c r="AF1522" i="1" s="1"/>
  <c r="AG1522" i="1" s="1"/>
  <c r="AB1329" i="1"/>
  <c r="AC1329" i="1" s="1"/>
  <c r="AD1329" i="1" s="1"/>
  <c r="AE510" i="1"/>
  <c r="AF510" i="1" s="1"/>
  <c r="AG510" i="1" s="1"/>
  <c r="AH1026" i="1"/>
  <c r="AE1469" i="1"/>
  <c r="AF1469" i="1" s="1"/>
  <c r="AG1469" i="1" s="1"/>
  <c r="AE593" i="1"/>
  <c r="AF593" i="1" s="1"/>
  <c r="AG593" i="1" s="1"/>
  <c r="AH1324" i="1"/>
  <c r="AH1039" i="1"/>
  <c r="AE368" i="1"/>
  <c r="AF368" i="1" s="1"/>
  <c r="AG368" i="1" s="1"/>
  <c r="AH745" i="1"/>
  <c r="AH1160" i="1"/>
  <c r="AB1621" i="1"/>
  <c r="AC1621" i="1" s="1"/>
  <c r="AD1621" i="1" s="1"/>
  <c r="AB1606" i="1"/>
  <c r="AC1606" i="1" s="1"/>
  <c r="AD1606" i="1" s="1"/>
  <c r="AE1540" i="1"/>
  <c r="AF1540" i="1" s="1"/>
  <c r="AG1540" i="1" s="1"/>
  <c r="AE487" i="1"/>
  <c r="AF487" i="1" s="1"/>
  <c r="AG487" i="1" s="1"/>
  <c r="AL125" i="1"/>
  <c r="AM125" i="1" s="1"/>
  <c r="AN125" i="1" s="1"/>
  <c r="AO125" i="1" s="1"/>
  <c r="AP125" i="1" s="1"/>
  <c r="AQ125" i="1" s="1"/>
  <c r="AE561" i="1"/>
  <c r="AF561" i="1" s="1"/>
  <c r="AG561" i="1" s="1"/>
  <c r="AE715" i="1"/>
  <c r="AF715" i="1" s="1"/>
  <c r="AG715" i="1" s="1"/>
  <c r="AE910" i="1"/>
  <c r="AF910" i="1" s="1"/>
  <c r="AG910" i="1" s="1"/>
  <c r="AH1000" i="1"/>
  <c r="AE1262" i="1"/>
  <c r="AF1262" i="1" s="1"/>
  <c r="AG1262" i="1" s="1"/>
  <c r="AH391" i="1"/>
  <c r="AK862" i="1"/>
  <c r="AL1713" i="1"/>
  <c r="AM1713" i="1" s="1"/>
  <c r="AN1713" i="1" s="1"/>
  <c r="AO1713" i="1" s="1"/>
  <c r="AP1713" i="1" s="1"/>
  <c r="AQ1713" i="1" s="1"/>
  <c r="AH1332" i="1"/>
  <c r="AE772" i="1"/>
  <c r="AF772" i="1" s="1"/>
  <c r="AG772" i="1" s="1"/>
  <c r="AI446" i="1"/>
  <c r="AJ446" i="1" s="1"/>
  <c r="AB68" i="1"/>
  <c r="AC68" i="1" s="1"/>
  <c r="AD68" i="1" s="1"/>
  <c r="AB346" i="1"/>
  <c r="AC346" i="1" s="1"/>
  <c r="AD346" i="1" s="1"/>
  <c r="AB935" i="1"/>
  <c r="AC935" i="1" s="1"/>
  <c r="AD935" i="1" s="1"/>
  <c r="AE1285" i="1"/>
  <c r="AF1285" i="1" s="1"/>
  <c r="AG1285" i="1" s="1"/>
  <c r="AB151" i="1"/>
  <c r="AC151" i="1" s="1"/>
  <c r="AD151" i="1" s="1"/>
  <c r="AE1240" i="1"/>
  <c r="AF1240" i="1" s="1"/>
  <c r="AG1240" i="1" s="1"/>
  <c r="AE956" i="1"/>
  <c r="AF956" i="1" s="1"/>
  <c r="AG956" i="1" s="1"/>
  <c r="AB957" i="1"/>
  <c r="AC957" i="1" s="1"/>
  <c r="AD957" i="1" s="1"/>
  <c r="AB1284" i="1"/>
  <c r="AC1284" i="1" s="1"/>
  <c r="AD1284" i="1" s="1"/>
  <c r="AB1527" i="1"/>
  <c r="AC1527" i="1" s="1"/>
  <c r="AD1527" i="1" s="1"/>
  <c r="AB374" i="1"/>
  <c r="AC374" i="1" s="1"/>
  <c r="AD374" i="1" s="1"/>
  <c r="AB280" i="1"/>
  <c r="AC280" i="1" s="1"/>
  <c r="AD280" i="1" s="1"/>
  <c r="AB318" i="1"/>
  <c r="AC318" i="1" s="1"/>
  <c r="AD318" i="1" s="1"/>
  <c r="AB81" i="1"/>
  <c r="AC81" i="1" s="1"/>
  <c r="AD81" i="1" s="1"/>
  <c r="AB1296" i="1"/>
  <c r="AC1296" i="1" s="1"/>
  <c r="AD1296" i="1" s="1"/>
  <c r="AK1508" i="1"/>
  <c r="AB948" i="1"/>
  <c r="AC948" i="1" s="1"/>
  <c r="AD948" i="1" s="1"/>
  <c r="AB1491" i="1"/>
  <c r="AC1491" i="1" s="1"/>
  <c r="AD1491" i="1" s="1"/>
  <c r="AH592" i="1"/>
  <c r="AB1653" i="1"/>
  <c r="AC1653" i="1" s="1"/>
  <c r="AD1653" i="1" s="1"/>
  <c r="AE323" i="1"/>
  <c r="AF323" i="1" s="1"/>
  <c r="AG323" i="1" s="1"/>
  <c r="AE351" i="1"/>
  <c r="AF351" i="1" s="1"/>
  <c r="AG351" i="1" s="1"/>
  <c r="AH1178" i="1"/>
  <c r="AH964" i="1"/>
  <c r="AE984" i="1"/>
  <c r="AF984" i="1" s="1"/>
  <c r="AG984" i="1" s="1"/>
  <c r="AH319" i="1"/>
  <c r="AI981" i="1"/>
  <c r="AJ981" i="1" s="1"/>
  <c r="AH1099" i="1"/>
  <c r="AH683" i="1"/>
  <c r="AE126" i="1"/>
  <c r="AF126" i="1" s="1"/>
  <c r="AG126" i="1" s="1"/>
  <c r="AH93" i="1"/>
  <c r="AH1121" i="1"/>
  <c r="AH1501" i="1"/>
  <c r="AI1297" i="1"/>
  <c r="AJ1297" i="1" s="1"/>
  <c r="AH397" i="1"/>
  <c r="AH1599" i="1"/>
  <c r="AH499" i="1"/>
  <c r="AE1405" i="1"/>
  <c r="AF1405" i="1" s="1"/>
  <c r="AG1405" i="1" s="1"/>
  <c r="AK1751" i="1"/>
  <c r="AH469" i="1"/>
  <c r="AI529" i="1"/>
  <c r="AJ529" i="1" s="1"/>
  <c r="AE165" i="1"/>
  <c r="AF165" i="1" s="1"/>
  <c r="AG165" i="1" s="1"/>
  <c r="AE1325" i="1"/>
  <c r="AF1325" i="1" s="1"/>
  <c r="AG1325" i="1" s="1"/>
  <c r="AH427" i="1"/>
  <c r="AH821" i="1"/>
  <c r="AE1609" i="1"/>
  <c r="AF1609" i="1" s="1"/>
  <c r="AG1609" i="1" s="1"/>
  <c r="AH895" i="1"/>
  <c r="AH1031" i="1"/>
  <c r="AH1043" i="1"/>
  <c r="AH1017" i="1"/>
  <c r="AE552" i="1"/>
  <c r="AF552" i="1" s="1"/>
  <c r="AG552" i="1" s="1"/>
  <c r="AE1617" i="1"/>
  <c r="AF1617" i="1" s="1"/>
  <c r="AG1617" i="1" s="1"/>
  <c r="AE1080" i="1"/>
  <c r="AF1080" i="1" s="1"/>
  <c r="AG1080" i="1" s="1"/>
  <c r="AL763" i="1"/>
  <c r="AM763" i="1" s="1"/>
  <c r="AN763" i="1" s="1"/>
  <c r="AH1276" i="1"/>
  <c r="AI209" i="1"/>
  <c r="AJ209" i="1" s="1"/>
  <c r="AH91" i="1"/>
  <c r="AH583" i="1"/>
  <c r="AE972" i="1"/>
  <c r="AF972" i="1" s="1"/>
  <c r="AG972" i="1" s="1"/>
  <c r="AI1217" i="1"/>
  <c r="AJ1217" i="1" s="1"/>
  <c r="AE849" i="1"/>
  <c r="AF849" i="1" s="1"/>
  <c r="AG849" i="1" s="1"/>
  <c r="AH1624" i="1"/>
  <c r="AH62" i="1"/>
  <c r="AH615" i="1"/>
  <c r="AE1425" i="1"/>
  <c r="AF1425" i="1" s="1"/>
  <c r="AG1425" i="1" s="1"/>
  <c r="AH1612" i="1"/>
  <c r="AH1024" i="1"/>
  <c r="AH1549" i="1"/>
  <c r="AH1464" i="1"/>
  <c r="AH1241" i="1"/>
  <c r="AE1167" i="1"/>
  <c r="AF1167" i="1" s="1"/>
  <c r="AG1167" i="1" s="1"/>
  <c r="AH108" i="1"/>
  <c r="AH1457" i="1"/>
  <c r="AH1230" i="1"/>
  <c r="AE31" i="1"/>
  <c r="AF31" i="1" s="1"/>
  <c r="AG31" i="1" s="1"/>
  <c r="AE87" i="1"/>
  <c r="AF87" i="1" s="1"/>
  <c r="AG87" i="1" s="1"/>
  <c r="AH963" i="1"/>
  <c r="AE207" i="1"/>
  <c r="AF207" i="1" s="1"/>
  <c r="AG207" i="1" s="1"/>
  <c r="AE1221" i="1"/>
  <c r="AF1221" i="1" s="1"/>
  <c r="AG1221" i="1" s="1"/>
  <c r="AI606" i="1"/>
  <c r="AJ606" i="1" s="1"/>
  <c r="AE1207" i="1"/>
  <c r="AF1207" i="1" s="1"/>
  <c r="AG1207" i="1" s="1"/>
  <c r="AE1122" i="1"/>
  <c r="AF1122" i="1" s="1"/>
  <c r="AG1122" i="1" s="1"/>
  <c r="AH661" i="1"/>
  <c r="AK1741" i="1"/>
  <c r="AH674" i="1"/>
  <c r="AE765" i="1"/>
  <c r="AF765" i="1" s="1"/>
  <c r="AG765" i="1" s="1"/>
  <c r="AE1575" i="1"/>
  <c r="AF1575" i="1" s="1"/>
  <c r="AG1575" i="1" s="1"/>
  <c r="AH1534" i="1"/>
  <c r="AE608" i="1"/>
  <c r="AF608" i="1" s="1"/>
  <c r="AG608" i="1" s="1"/>
  <c r="AH1662" i="1"/>
  <c r="AH42" i="1"/>
  <c r="AH503" i="1"/>
  <c r="AE1535" i="1"/>
  <c r="AF1535" i="1" s="1"/>
  <c r="AG1535" i="1" s="1"/>
  <c r="AH868" i="1"/>
  <c r="AE181" i="1"/>
  <c r="AF181" i="1" s="1"/>
  <c r="AG181" i="1" s="1"/>
  <c r="AH1750" i="1"/>
  <c r="AI1750" i="1" s="1"/>
  <c r="AJ1750" i="1" s="1"/>
  <c r="AL1821" i="1"/>
  <c r="AM1821" i="1" s="1"/>
  <c r="AN1821" i="1" s="1"/>
  <c r="AO1821" i="1" s="1"/>
  <c r="AP1821" i="1" s="1"/>
  <c r="AQ1821" i="1" s="1"/>
  <c r="AE1506" i="1"/>
  <c r="AF1506" i="1" s="1"/>
  <c r="AG1506" i="1" s="1"/>
  <c r="AH52" i="1"/>
  <c r="AE736" i="1"/>
  <c r="AF736" i="1" s="1"/>
  <c r="AG736" i="1" s="1"/>
  <c r="AB1468" i="1"/>
  <c r="AC1468" i="1" s="1"/>
  <c r="AD1468" i="1" s="1"/>
  <c r="AL1724" i="1"/>
  <c r="AM1724" i="1" s="1"/>
  <c r="AN1724" i="1" s="1"/>
  <c r="AO1724" i="1" s="1"/>
  <c r="AP1724" i="1" s="1"/>
  <c r="AQ1724" i="1" s="1"/>
  <c r="AH1837" i="1"/>
  <c r="AI1837" i="1" s="1"/>
  <c r="AJ1837" i="1" s="1"/>
  <c r="AH1437" i="1"/>
  <c r="AH479" i="1"/>
  <c r="AH955" i="1"/>
  <c r="AE354" i="1"/>
  <c r="AF354" i="1" s="1"/>
  <c r="AG354" i="1" s="1"/>
  <c r="AH1199" i="1"/>
  <c r="AK1717" i="1"/>
  <c r="AE464" i="1"/>
  <c r="AF464" i="1" s="1"/>
  <c r="AG464" i="1" s="1"/>
  <c r="AE1148" i="1"/>
  <c r="AF1148" i="1" s="1"/>
  <c r="AG1148" i="1" s="1"/>
  <c r="AB1496" i="1"/>
  <c r="AC1496" i="1" s="1"/>
  <c r="AD1496" i="1" s="1"/>
  <c r="AH177" i="1"/>
  <c r="AH1010" i="1"/>
  <c r="AH620" i="1"/>
  <c r="AE700" i="1"/>
  <c r="AF700" i="1" s="1"/>
  <c r="AG700" i="1" s="1"/>
  <c r="AE1124" i="1"/>
  <c r="AF1124" i="1" s="1"/>
  <c r="AG1124" i="1" s="1"/>
  <c r="AI665" i="1"/>
  <c r="AJ665" i="1" s="1"/>
  <c r="AE816" i="1"/>
  <c r="AF816" i="1" s="1"/>
  <c r="AG816" i="1" s="1"/>
  <c r="AH1631" i="1"/>
  <c r="AH641" i="1"/>
  <c r="AE222" i="1"/>
  <c r="AF222" i="1" s="1"/>
  <c r="AG222" i="1" s="1"/>
  <c r="AE1052" i="1"/>
  <c r="AF1052" i="1" s="1"/>
  <c r="AG1052" i="1" s="1"/>
  <c r="AK701" i="1"/>
  <c r="AI748" i="1"/>
  <c r="AJ748" i="1" s="1"/>
  <c r="AI633" i="1"/>
  <c r="AJ633" i="1" s="1"/>
  <c r="AI1333" i="1"/>
  <c r="AJ1333" i="1" s="1"/>
  <c r="AL143" i="1"/>
  <c r="AM143" i="1" s="1"/>
  <c r="AN143" i="1" s="1"/>
  <c r="AO143" i="1" s="1"/>
  <c r="AP143" i="1" s="1"/>
  <c r="AQ143" i="1" s="1"/>
  <c r="AL253" i="1"/>
  <c r="AM253" i="1" s="1"/>
  <c r="AN253" i="1" s="1"/>
  <c r="AI1613" i="1"/>
  <c r="AJ1613" i="1" s="1"/>
  <c r="AI761" i="1"/>
  <c r="AJ761" i="1" s="1"/>
  <c r="AI1416" i="1"/>
  <c r="AJ1416" i="1" s="1"/>
  <c r="M1458" i="1"/>
  <c r="BG1458" i="1" s="1"/>
  <c r="N1458" i="1" s="1"/>
  <c r="M1696" i="1"/>
  <c r="BG1696" i="1" s="1"/>
  <c r="N1696" i="1" s="1"/>
  <c r="M1410" i="1"/>
  <c r="BG1410" i="1" s="1"/>
  <c r="N1410" i="1" s="1"/>
  <c r="M1642" i="1"/>
  <c r="BG1642" i="1" s="1"/>
  <c r="N1642" i="1" s="1"/>
  <c r="M726" i="1"/>
  <c r="BG726" i="1" s="1"/>
  <c r="N726" i="1" s="1"/>
  <c r="M1154" i="1"/>
  <c r="BG1154" i="1" s="1"/>
  <c r="N1154" i="1" s="1"/>
  <c r="M1632" i="1"/>
  <c r="BG1632" i="1" s="1"/>
  <c r="N1632" i="1" s="1"/>
  <c r="M129" i="1"/>
  <c r="BG129" i="1" s="1"/>
  <c r="N129" i="1" s="1"/>
  <c r="M1109" i="1"/>
  <c r="BG1109" i="1" s="1"/>
  <c r="N1109" i="1" s="1"/>
  <c r="M1335" i="1"/>
  <c r="BG1335" i="1" s="1"/>
  <c r="N1335" i="1" s="1"/>
  <c r="AS47" i="1" l="1"/>
  <c r="AT47" i="1" s="1"/>
  <c r="AU47" i="1" s="1"/>
  <c r="AV47" i="1" s="1"/>
  <c r="AW47" i="1" s="1"/>
  <c r="AX47" i="1" s="1"/>
  <c r="AY47" i="1" s="1"/>
  <c r="AZ47" i="1" s="1"/>
  <c r="BA47" i="1" s="1"/>
  <c r="BB47" i="1" s="1"/>
  <c r="BC47" i="1" s="1"/>
  <c r="BD47" i="1" s="1"/>
  <c r="AS79" i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AS225" i="1"/>
  <c r="AT225" i="1" s="1"/>
  <c r="AU225" i="1" s="1"/>
  <c r="AV225" i="1" s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AS43" i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AS54" i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AS40" i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AS188" i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AS120" i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AS3" i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M3" i="1" s="1"/>
  <c r="AS200" i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AS138" i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AS185" i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AS161" i="1"/>
  <c r="AT161" i="1" s="1"/>
  <c r="AU161" i="1" s="1"/>
  <c r="AV161" i="1" s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AS101" i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AS59" i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AS116" i="1"/>
  <c r="AT116" i="1" s="1"/>
  <c r="AU116" i="1" s="1"/>
  <c r="AV116" i="1" s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AS163" i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AS2000" i="1"/>
  <c r="AT2000" i="1" s="1"/>
  <c r="AU2000" i="1" s="1"/>
  <c r="AV2000" i="1" s="1"/>
  <c r="AW2000" i="1" s="1"/>
  <c r="AX2000" i="1" s="1"/>
  <c r="AY2000" i="1" s="1"/>
  <c r="AZ2000" i="1" s="1"/>
  <c r="BA2000" i="1" s="1"/>
  <c r="BB2000" i="1" s="1"/>
  <c r="BC2000" i="1" s="1"/>
  <c r="BD2000" i="1" s="1"/>
  <c r="BE2000" i="1" s="1"/>
  <c r="BF2000" i="1" s="1"/>
  <c r="M2000" i="1" s="1"/>
  <c r="BG2000" i="1" s="1"/>
  <c r="N2000" i="1" s="1"/>
  <c r="AS1857" i="1"/>
  <c r="AT1857" i="1" s="1"/>
  <c r="AU1857" i="1" s="1"/>
  <c r="AV1857" i="1" s="1"/>
  <c r="AW1857" i="1" s="1"/>
  <c r="AX1857" i="1" s="1"/>
  <c r="AY1857" i="1" s="1"/>
  <c r="AZ1857" i="1" s="1"/>
  <c r="BA1857" i="1" s="1"/>
  <c r="BB1857" i="1" s="1"/>
  <c r="BC1857" i="1" s="1"/>
  <c r="BD1857" i="1" s="1"/>
  <c r="BE1857" i="1" s="1"/>
  <c r="BF1857" i="1" s="1"/>
  <c r="M1857" i="1" s="1"/>
  <c r="BG1857" i="1" s="1"/>
  <c r="N1857" i="1" s="1"/>
  <c r="AS1896" i="1"/>
  <c r="AT1896" i="1" s="1"/>
  <c r="AU1896" i="1" s="1"/>
  <c r="AV1896" i="1" s="1"/>
  <c r="AW1896" i="1" s="1"/>
  <c r="AX1896" i="1" s="1"/>
  <c r="AY1896" i="1" s="1"/>
  <c r="AZ1896" i="1" s="1"/>
  <c r="BA1896" i="1" s="1"/>
  <c r="BB1896" i="1" s="1"/>
  <c r="BC1896" i="1" s="1"/>
  <c r="BD1896" i="1" s="1"/>
  <c r="BE1896" i="1" s="1"/>
  <c r="BF1896" i="1" s="1"/>
  <c r="M1896" i="1" s="1"/>
  <c r="BG1896" i="1" s="1"/>
  <c r="N1896" i="1" s="1"/>
  <c r="AS339" i="1"/>
  <c r="AT339" i="1" s="1"/>
  <c r="AU339" i="1" s="1"/>
  <c r="AV339" i="1" s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AS260" i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AS336" i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AS1827" i="1"/>
  <c r="AT1827" i="1" s="1"/>
  <c r="AU1827" i="1" s="1"/>
  <c r="AV1827" i="1" s="1"/>
  <c r="AW1827" i="1" s="1"/>
  <c r="AX1827" i="1" s="1"/>
  <c r="AY1827" i="1" s="1"/>
  <c r="AZ1827" i="1" s="1"/>
  <c r="BA1827" i="1" s="1"/>
  <c r="BB1827" i="1" s="1"/>
  <c r="BC1827" i="1" s="1"/>
  <c r="BD1827" i="1" s="1"/>
  <c r="BE1827" i="1" s="1"/>
  <c r="BF1827" i="1" s="1"/>
  <c r="M1827" i="1" s="1"/>
  <c r="BG1827" i="1" s="1"/>
  <c r="N1827" i="1" s="1"/>
  <c r="AS1807" i="1"/>
  <c r="AT1807" i="1" s="1"/>
  <c r="AU1807" i="1" s="1"/>
  <c r="AV1807" i="1" s="1"/>
  <c r="AW1807" i="1" s="1"/>
  <c r="AX1807" i="1" s="1"/>
  <c r="AY1807" i="1" s="1"/>
  <c r="AZ1807" i="1" s="1"/>
  <c r="BA1807" i="1" s="1"/>
  <c r="BB1807" i="1" s="1"/>
  <c r="BC1807" i="1" s="1"/>
  <c r="BD1807" i="1" s="1"/>
  <c r="BE1807" i="1" s="1"/>
  <c r="BF1807" i="1" s="1"/>
  <c r="M1807" i="1" s="1"/>
  <c r="BG1807" i="1" s="1"/>
  <c r="N1807" i="1" s="1"/>
  <c r="AS1925" i="1"/>
  <c r="AT1925" i="1" s="1"/>
  <c r="AU1925" i="1" s="1"/>
  <c r="AV1925" i="1" s="1"/>
  <c r="AW1925" i="1" s="1"/>
  <c r="AX1925" i="1" s="1"/>
  <c r="AY1925" i="1" s="1"/>
  <c r="AZ1925" i="1" s="1"/>
  <c r="BA1925" i="1" s="1"/>
  <c r="BB1925" i="1" s="1"/>
  <c r="BC1925" i="1" s="1"/>
  <c r="BD1925" i="1" s="1"/>
  <c r="BE1925" i="1" s="1"/>
  <c r="BF1925" i="1" s="1"/>
  <c r="M1925" i="1" s="1"/>
  <c r="BG1925" i="1" s="1"/>
  <c r="N1925" i="1" s="1"/>
  <c r="AS1804" i="1"/>
  <c r="AT1804" i="1" s="1"/>
  <c r="AU1804" i="1" s="1"/>
  <c r="AV1804" i="1" s="1"/>
  <c r="AW1804" i="1" s="1"/>
  <c r="AX1804" i="1" s="1"/>
  <c r="AY1804" i="1" s="1"/>
  <c r="AZ1804" i="1" s="1"/>
  <c r="BA1804" i="1" s="1"/>
  <c r="BB1804" i="1" s="1"/>
  <c r="BC1804" i="1" s="1"/>
  <c r="BD1804" i="1" s="1"/>
  <c r="BE1804" i="1" s="1"/>
  <c r="BF1804" i="1" s="1"/>
  <c r="M1804" i="1" s="1"/>
  <c r="BG1804" i="1" s="1"/>
  <c r="N1804" i="1" s="1"/>
  <c r="AS1985" i="1"/>
  <c r="AT1985" i="1" s="1"/>
  <c r="AU1985" i="1" s="1"/>
  <c r="AV1985" i="1" s="1"/>
  <c r="AW1985" i="1" s="1"/>
  <c r="AX1985" i="1" s="1"/>
  <c r="AY1985" i="1" s="1"/>
  <c r="AZ1985" i="1" s="1"/>
  <c r="BA1985" i="1" s="1"/>
  <c r="BB1985" i="1" s="1"/>
  <c r="BC1985" i="1" s="1"/>
  <c r="BD1985" i="1" s="1"/>
  <c r="BE1985" i="1" s="1"/>
  <c r="BF1985" i="1" s="1"/>
  <c r="M1985" i="1" s="1"/>
  <c r="BG1985" i="1" s="1"/>
  <c r="N1985" i="1" s="1"/>
  <c r="AS1892" i="1"/>
  <c r="AT1892" i="1" s="1"/>
  <c r="AU1892" i="1" s="1"/>
  <c r="AV1892" i="1" s="1"/>
  <c r="AW1892" i="1" s="1"/>
  <c r="AX1892" i="1" s="1"/>
  <c r="AY1892" i="1" s="1"/>
  <c r="AZ1892" i="1" s="1"/>
  <c r="BA1892" i="1" s="1"/>
  <c r="BB1892" i="1" s="1"/>
  <c r="BC1892" i="1" s="1"/>
  <c r="BD1892" i="1" s="1"/>
  <c r="BE1892" i="1" s="1"/>
  <c r="BF1892" i="1" s="1"/>
  <c r="M1892" i="1" s="1"/>
  <c r="BG1892" i="1" s="1"/>
  <c r="N1892" i="1" s="1"/>
  <c r="AS248" i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AS1918" i="1"/>
  <c r="AT1918" i="1" s="1"/>
  <c r="AU1918" i="1" s="1"/>
  <c r="AV1918" i="1" s="1"/>
  <c r="AW1918" i="1" s="1"/>
  <c r="AX1918" i="1" s="1"/>
  <c r="AY1918" i="1" s="1"/>
  <c r="AZ1918" i="1" s="1"/>
  <c r="BA1918" i="1" s="1"/>
  <c r="BB1918" i="1" s="1"/>
  <c r="BC1918" i="1" s="1"/>
  <c r="BD1918" i="1" s="1"/>
  <c r="BE1918" i="1" s="1"/>
  <c r="BF1918" i="1" s="1"/>
  <c r="M1918" i="1" s="1"/>
  <c r="BG1918" i="1" s="1"/>
  <c r="N1918" i="1" s="1"/>
  <c r="AS1791" i="1"/>
  <c r="AT1791" i="1" s="1"/>
  <c r="AU1791" i="1" s="1"/>
  <c r="AV1791" i="1" s="1"/>
  <c r="AW1791" i="1" s="1"/>
  <c r="AX1791" i="1" s="1"/>
  <c r="AY1791" i="1" s="1"/>
  <c r="AZ1791" i="1" s="1"/>
  <c r="BA1791" i="1" s="1"/>
  <c r="BB1791" i="1" s="1"/>
  <c r="BC1791" i="1" s="1"/>
  <c r="BD1791" i="1" s="1"/>
  <c r="BE1791" i="1" s="1"/>
  <c r="BF1791" i="1" s="1"/>
  <c r="M1791" i="1" s="1"/>
  <c r="BG1791" i="1" s="1"/>
  <c r="N1791" i="1" s="1"/>
  <c r="AS1806" i="1"/>
  <c r="AT1806" i="1" s="1"/>
  <c r="AU1806" i="1" s="1"/>
  <c r="AV1806" i="1" s="1"/>
  <c r="AW1806" i="1" s="1"/>
  <c r="AX1806" i="1" s="1"/>
  <c r="AY1806" i="1" s="1"/>
  <c r="AZ1806" i="1" s="1"/>
  <c r="BA1806" i="1" s="1"/>
  <c r="BB1806" i="1" s="1"/>
  <c r="BC1806" i="1" s="1"/>
  <c r="BD1806" i="1" s="1"/>
  <c r="BE1806" i="1" s="1"/>
  <c r="BF1806" i="1" s="1"/>
  <c r="M1806" i="1" s="1"/>
  <c r="BG1806" i="1" s="1"/>
  <c r="N1806" i="1" s="1"/>
  <c r="AS1955" i="1"/>
  <c r="AT1955" i="1" s="1"/>
  <c r="AU1955" i="1" s="1"/>
  <c r="AV1955" i="1" s="1"/>
  <c r="AW1955" i="1" s="1"/>
  <c r="AX1955" i="1" s="1"/>
  <c r="AY1955" i="1" s="1"/>
  <c r="AZ1955" i="1" s="1"/>
  <c r="BA1955" i="1" s="1"/>
  <c r="BB1955" i="1" s="1"/>
  <c r="BC1955" i="1" s="1"/>
  <c r="BD1955" i="1" s="1"/>
  <c r="BE1955" i="1" s="1"/>
  <c r="BF1955" i="1" s="1"/>
  <c r="M1955" i="1" s="1"/>
  <c r="BG1955" i="1" s="1"/>
  <c r="N1955" i="1" s="1"/>
  <c r="AS1990" i="1"/>
  <c r="AT1990" i="1" s="1"/>
  <c r="AU1990" i="1" s="1"/>
  <c r="AV1990" i="1" s="1"/>
  <c r="AW1990" i="1" s="1"/>
  <c r="AX1990" i="1" s="1"/>
  <c r="AY1990" i="1" s="1"/>
  <c r="AZ1990" i="1" s="1"/>
  <c r="BA1990" i="1" s="1"/>
  <c r="BB1990" i="1" s="1"/>
  <c r="BC1990" i="1" s="1"/>
  <c r="BD1990" i="1" s="1"/>
  <c r="BE1990" i="1" s="1"/>
  <c r="BF1990" i="1" s="1"/>
  <c r="M1990" i="1" s="1"/>
  <c r="BG1990" i="1" s="1"/>
  <c r="N1990" i="1" s="1"/>
  <c r="AS326" i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AS1869" i="1"/>
  <c r="AT1869" i="1" s="1"/>
  <c r="AU1869" i="1" s="1"/>
  <c r="AV1869" i="1" s="1"/>
  <c r="AW1869" i="1" s="1"/>
  <c r="AX1869" i="1" s="1"/>
  <c r="AY1869" i="1" s="1"/>
  <c r="AZ1869" i="1" s="1"/>
  <c r="BA1869" i="1" s="1"/>
  <c r="BB1869" i="1" s="1"/>
  <c r="BC1869" i="1" s="1"/>
  <c r="BD1869" i="1" s="1"/>
  <c r="BE1869" i="1" s="1"/>
  <c r="BF1869" i="1" s="1"/>
  <c r="M1869" i="1" s="1"/>
  <c r="BG1869" i="1" s="1"/>
  <c r="N1869" i="1" s="1"/>
  <c r="AS322" i="1"/>
  <c r="AT322" i="1" s="1"/>
  <c r="AU322" i="1" s="1"/>
  <c r="AV322" i="1" s="1"/>
  <c r="AW322" i="1" s="1"/>
  <c r="AX322" i="1" s="1"/>
  <c r="AY322" i="1" s="1"/>
  <c r="AZ322" i="1" s="1"/>
  <c r="BA322" i="1" s="1"/>
  <c r="BB322" i="1" s="1"/>
  <c r="BC322" i="1" s="1"/>
  <c r="BD322" i="1" s="1"/>
  <c r="BE322" i="1" s="1"/>
  <c r="BF322" i="1" s="1"/>
  <c r="AS1957" i="1"/>
  <c r="AT1957" i="1" s="1"/>
  <c r="AU1957" i="1" s="1"/>
  <c r="AV1957" i="1" s="1"/>
  <c r="AW1957" i="1" s="1"/>
  <c r="AX1957" i="1" s="1"/>
  <c r="AY1957" i="1" s="1"/>
  <c r="AZ1957" i="1" s="1"/>
  <c r="BA1957" i="1" s="1"/>
  <c r="BB1957" i="1" s="1"/>
  <c r="BC1957" i="1" s="1"/>
  <c r="BD1957" i="1" s="1"/>
  <c r="BE1957" i="1" s="1"/>
  <c r="BF1957" i="1" s="1"/>
  <c r="M1957" i="1" s="1"/>
  <c r="BG1957" i="1" s="1"/>
  <c r="N1957" i="1" s="1"/>
  <c r="AS1966" i="1"/>
  <c r="AT1966" i="1" s="1"/>
  <c r="AU1966" i="1" s="1"/>
  <c r="AV1966" i="1" s="1"/>
  <c r="AW1966" i="1" s="1"/>
  <c r="AX1966" i="1" s="1"/>
  <c r="AY1966" i="1" s="1"/>
  <c r="AZ1966" i="1" s="1"/>
  <c r="BA1966" i="1" s="1"/>
  <c r="BB1966" i="1" s="1"/>
  <c r="BC1966" i="1" s="1"/>
  <c r="BD1966" i="1" s="1"/>
  <c r="BE1966" i="1" s="1"/>
  <c r="BF1966" i="1" s="1"/>
  <c r="M1966" i="1" s="1"/>
  <c r="BG1966" i="1" s="1"/>
  <c r="N1966" i="1" s="1"/>
  <c r="AS1991" i="1"/>
  <c r="AT1991" i="1" s="1"/>
  <c r="AU1991" i="1" s="1"/>
  <c r="AV1991" i="1" s="1"/>
  <c r="AW1991" i="1" s="1"/>
  <c r="AX1991" i="1" s="1"/>
  <c r="AY1991" i="1" s="1"/>
  <c r="AZ1991" i="1" s="1"/>
  <c r="BA1991" i="1" s="1"/>
  <c r="BB1991" i="1" s="1"/>
  <c r="BC1991" i="1" s="1"/>
  <c r="BD1991" i="1" s="1"/>
  <c r="BE1991" i="1" s="1"/>
  <c r="BF1991" i="1" s="1"/>
  <c r="M1991" i="1" s="1"/>
  <c r="BG1991" i="1" s="1"/>
  <c r="N1991" i="1" s="1"/>
  <c r="AS1784" i="1"/>
  <c r="AT1784" i="1" s="1"/>
  <c r="AU1784" i="1" s="1"/>
  <c r="AV1784" i="1" s="1"/>
  <c r="AW1784" i="1" s="1"/>
  <c r="AX1784" i="1" s="1"/>
  <c r="AY1784" i="1" s="1"/>
  <c r="AZ1784" i="1" s="1"/>
  <c r="BA1784" i="1" s="1"/>
  <c r="BB1784" i="1" s="1"/>
  <c r="BC1784" i="1" s="1"/>
  <c r="BD1784" i="1" s="1"/>
  <c r="BE1784" i="1" s="1"/>
  <c r="BF1784" i="1" s="1"/>
  <c r="M1784" i="1" s="1"/>
  <c r="BG1784" i="1" s="1"/>
  <c r="N1784" i="1" s="1"/>
  <c r="AS1829" i="1"/>
  <c r="AT1829" i="1" s="1"/>
  <c r="AU1829" i="1" s="1"/>
  <c r="AV1829" i="1" s="1"/>
  <c r="AW1829" i="1" s="1"/>
  <c r="AX1829" i="1" s="1"/>
  <c r="AY1829" i="1" s="1"/>
  <c r="AZ1829" i="1" s="1"/>
  <c r="BA1829" i="1" s="1"/>
  <c r="BB1829" i="1" s="1"/>
  <c r="BC1829" i="1" s="1"/>
  <c r="BD1829" i="1" s="1"/>
  <c r="BE1829" i="1" s="1"/>
  <c r="BF1829" i="1" s="1"/>
  <c r="M1829" i="1" s="1"/>
  <c r="BG1829" i="1" s="1"/>
  <c r="N1829" i="1" s="1"/>
  <c r="AS1865" i="1"/>
  <c r="AT1865" i="1" s="1"/>
  <c r="AU1865" i="1" s="1"/>
  <c r="AV1865" i="1" s="1"/>
  <c r="AW1865" i="1" s="1"/>
  <c r="AX1865" i="1" s="1"/>
  <c r="AY1865" i="1" s="1"/>
  <c r="AZ1865" i="1" s="1"/>
  <c r="BA1865" i="1" s="1"/>
  <c r="BB1865" i="1" s="1"/>
  <c r="BC1865" i="1" s="1"/>
  <c r="BD1865" i="1" s="1"/>
  <c r="BE1865" i="1" s="1"/>
  <c r="BF1865" i="1" s="1"/>
  <c r="M1865" i="1" s="1"/>
  <c r="BG1865" i="1" s="1"/>
  <c r="N1865" i="1" s="1"/>
  <c r="AS1936" i="1"/>
  <c r="AT1936" i="1" s="1"/>
  <c r="AU1936" i="1" s="1"/>
  <c r="AV1936" i="1" s="1"/>
  <c r="AW1936" i="1" s="1"/>
  <c r="AX1936" i="1" s="1"/>
  <c r="AY1936" i="1" s="1"/>
  <c r="AZ1936" i="1" s="1"/>
  <c r="BA1936" i="1" s="1"/>
  <c r="BB1936" i="1" s="1"/>
  <c r="BC1936" i="1" s="1"/>
  <c r="BD1936" i="1" s="1"/>
  <c r="BE1936" i="1" s="1"/>
  <c r="BF1936" i="1" s="1"/>
  <c r="M1936" i="1" s="1"/>
  <c r="BG1936" i="1" s="1"/>
  <c r="N1936" i="1" s="1"/>
  <c r="AS1914" i="1"/>
  <c r="AT1914" i="1" s="1"/>
  <c r="AU1914" i="1" s="1"/>
  <c r="AV1914" i="1" s="1"/>
  <c r="AW1914" i="1" s="1"/>
  <c r="AX1914" i="1" s="1"/>
  <c r="AY1914" i="1" s="1"/>
  <c r="AZ1914" i="1" s="1"/>
  <c r="BA1914" i="1" s="1"/>
  <c r="BB1914" i="1" s="1"/>
  <c r="BC1914" i="1" s="1"/>
  <c r="BD1914" i="1" s="1"/>
  <c r="BE1914" i="1" s="1"/>
  <c r="BF1914" i="1" s="1"/>
  <c r="M1914" i="1" s="1"/>
  <c r="BG1914" i="1" s="1"/>
  <c r="N1914" i="1" s="1"/>
  <c r="AS252" i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AS310" i="1"/>
  <c r="AT310" i="1" s="1"/>
  <c r="AU310" i="1" s="1"/>
  <c r="AV310" i="1" s="1"/>
  <c r="AW310" i="1" s="1"/>
  <c r="AX310" i="1" s="1"/>
  <c r="AY310" i="1" s="1"/>
  <c r="AZ310" i="1" s="1"/>
  <c r="BA310" i="1" s="1"/>
  <c r="BB310" i="1" s="1"/>
  <c r="BC310" i="1" s="1"/>
  <c r="BD310" i="1" s="1"/>
  <c r="AS232" i="1"/>
  <c r="AT232" i="1" s="1"/>
  <c r="AU232" i="1" s="1"/>
  <c r="AV232" i="1" s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AS1870" i="1"/>
  <c r="AT1870" i="1" s="1"/>
  <c r="AU1870" i="1" s="1"/>
  <c r="AV1870" i="1" s="1"/>
  <c r="AW1870" i="1" s="1"/>
  <c r="AX1870" i="1" s="1"/>
  <c r="AY1870" i="1" s="1"/>
  <c r="AZ1870" i="1" s="1"/>
  <c r="BA1870" i="1" s="1"/>
  <c r="BB1870" i="1" s="1"/>
  <c r="BC1870" i="1" s="1"/>
  <c r="BD1870" i="1" s="1"/>
  <c r="BE1870" i="1" s="1"/>
  <c r="BF1870" i="1" s="1"/>
  <c r="M1870" i="1" s="1"/>
  <c r="BG1870" i="1" s="1"/>
  <c r="N1870" i="1" s="1"/>
  <c r="AS1893" i="1"/>
  <c r="AT1893" i="1" s="1"/>
  <c r="AU1893" i="1" s="1"/>
  <c r="AV1893" i="1" s="1"/>
  <c r="AW1893" i="1" s="1"/>
  <c r="AX1893" i="1" s="1"/>
  <c r="AY1893" i="1" s="1"/>
  <c r="AZ1893" i="1" s="1"/>
  <c r="BA1893" i="1" s="1"/>
  <c r="BB1893" i="1" s="1"/>
  <c r="BC1893" i="1" s="1"/>
  <c r="BD1893" i="1" s="1"/>
  <c r="BE1893" i="1" s="1"/>
  <c r="BF1893" i="1" s="1"/>
  <c r="M1893" i="1" s="1"/>
  <c r="BG1893" i="1" s="1"/>
  <c r="N1893" i="1" s="1"/>
  <c r="AS1867" i="1"/>
  <c r="AT1867" i="1" s="1"/>
  <c r="AU1867" i="1" s="1"/>
  <c r="AV1867" i="1" s="1"/>
  <c r="AW1867" i="1" s="1"/>
  <c r="AX1867" i="1" s="1"/>
  <c r="AY1867" i="1" s="1"/>
  <c r="AZ1867" i="1" s="1"/>
  <c r="BA1867" i="1" s="1"/>
  <c r="BB1867" i="1" s="1"/>
  <c r="BC1867" i="1" s="1"/>
  <c r="BD1867" i="1" s="1"/>
  <c r="BE1867" i="1" s="1"/>
  <c r="BF1867" i="1" s="1"/>
  <c r="M1867" i="1" s="1"/>
  <c r="BG1867" i="1" s="1"/>
  <c r="N1867" i="1" s="1"/>
  <c r="AS1856" i="1"/>
  <c r="AT1856" i="1" s="1"/>
  <c r="AU1856" i="1" s="1"/>
  <c r="AV1856" i="1" s="1"/>
  <c r="AW1856" i="1" s="1"/>
  <c r="AX1856" i="1" s="1"/>
  <c r="AY1856" i="1" s="1"/>
  <c r="AZ1856" i="1" s="1"/>
  <c r="BA1856" i="1" s="1"/>
  <c r="BB1856" i="1" s="1"/>
  <c r="BC1856" i="1" s="1"/>
  <c r="BD1856" i="1" s="1"/>
  <c r="BE1856" i="1" s="1"/>
  <c r="BF1856" i="1" s="1"/>
  <c r="M1856" i="1" s="1"/>
  <c r="BG1856" i="1" s="1"/>
  <c r="N1856" i="1" s="1"/>
  <c r="AS1781" i="1"/>
  <c r="AT1781" i="1" s="1"/>
  <c r="AU1781" i="1" s="1"/>
  <c r="AV1781" i="1" s="1"/>
  <c r="AW1781" i="1" s="1"/>
  <c r="AX1781" i="1" s="1"/>
  <c r="AY1781" i="1" s="1"/>
  <c r="AZ1781" i="1" s="1"/>
  <c r="BA1781" i="1" s="1"/>
  <c r="BB1781" i="1" s="1"/>
  <c r="BC1781" i="1" s="1"/>
  <c r="BD1781" i="1" s="1"/>
  <c r="BE1781" i="1" s="1"/>
  <c r="BF1781" i="1" s="1"/>
  <c r="M1781" i="1" s="1"/>
  <c r="BG1781" i="1" s="1"/>
  <c r="N1781" i="1" s="1"/>
  <c r="AS1891" i="1"/>
  <c r="AT1891" i="1" s="1"/>
  <c r="AU1891" i="1" s="1"/>
  <c r="AV1891" i="1" s="1"/>
  <c r="AW1891" i="1" s="1"/>
  <c r="AX1891" i="1" s="1"/>
  <c r="AY1891" i="1" s="1"/>
  <c r="AZ1891" i="1" s="1"/>
  <c r="BA1891" i="1" s="1"/>
  <c r="BB1891" i="1" s="1"/>
  <c r="BC1891" i="1" s="1"/>
  <c r="BD1891" i="1" s="1"/>
  <c r="BE1891" i="1" s="1"/>
  <c r="BF1891" i="1" s="1"/>
  <c r="M1891" i="1" s="1"/>
  <c r="BG1891" i="1" s="1"/>
  <c r="N1891" i="1" s="1"/>
  <c r="AS1948" i="1"/>
  <c r="AT1948" i="1" s="1"/>
  <c r="AU1948" i="1" s="1"/>
  <c r="AV1948" i="1" s="1"/>
  <c r="AW1948" i="1" s="1"/>
  <c r="AX1948" i="1" s="1"/>
  <c r="AY1948" i="1" s="1"/>
  <c r="AZ1948" i="1" s="1"/>
  <c r="BA1948" i="1" s="1"/>
  <c r="BB1948" i="1" s="1"/>
  <c r="BC1948" i="1" s="1"/>
  <c r="BD1948" i="1" s="1"/>
  <c r="BE1948" i="1" s="1"/>
  <c r="BF1948" i="1" s="1"/>
  <c r="M1948" i="1" s="1"/>
  <c r="BG1948" i="1" s="1"/>
  <c r="N1948" i="1" s="1"/>
  <c r="AS1793" i="1"/>
  <c r="AT1793" i="1" s="1"/>
  <c r="AU1793" i="1" s="1"/>
  <c r="AV1793" i="1" s="1"/>
  <c r="AW1793" i="1" s="1"/>
  <c r="AX1793" i="1" s="1"/>
  <c r="AY1793" i="1" s="1"/>
  <c r="AZ1793" i="1" s="1"/>
  <c r="BA1793" i="1" s="1"/>
  <c r="BB1793" i="1" s="1"/>
  <c r="BC1793" i="1" s="1"/>
  <c r="BD1793" i="1" s="1"/>
  <c r="BE1793" i="1" s="1"/>
  <c r="BF1793" i="1" s="1"/>
  <c r="M1793" i="1" s="1"/>
  <c r="BG1793" i="1" s="1"/>
  <c r="N1793" i="1" s="1"/>
  <c r="AS1795" i="1"/>
  <c r="AT1795" i="1" s="1"/>
  <c r="AU1795" i="1" s="1"/>
  <c r="AV1795" i="1" s="1"/>
  <c r="AW1795" i="1" s="1"/>
  <c r="AX1795" i="1" s="1"/>
  <c r="AY1795" i="1" s="1"/>
  <c r="AZ1795" i="1" s="1"/>
  <c r="BA1795" i="1" s="1"/>
  <c r="BB1795" i="1" s="1"/>
  <c r="BC1795" i="1" s="1"/>
  <c r="BD1795" i="1" s="1"/>
  <c r="BE1795" i="1" s="1"/>
  <c r="BF1795" i="1" s="1"/>
  <c r="M1795" i="1" s="1"/>
  <c r="BG1795" i="1" s="1"/>
  <c r="N1795" i="1" s="1"/>
  <c r="AS1989" i="1"/>
  <c r="AT1989" i="1" s="1"/>
  <c r="AU1989" i="1" s="1"/>
  <c r="AV1989" i="1" s="1"/>
  <c r="AW1989" i="1" s="1"/>
  <c r="AX1989" i="1" s="1"/>
  <c r="AY1989" i="1" s="1"/>
  <c r="AZ1989" i="1" s="1"/>
  <c r="BA1989" i="1" s="1"/>
  <c r="BB1989" i="1" s="1"/>
  <c r="BC1989" i="1" s="1"/>
  <c r="BD1989" i="1" s="1"/>
  <c r="BE1989" i="1" s="1"/>
  <c r="BF1989" i="1" s="1"/>
  <c r="M1989" i="1" s="1"/>
  <c r="BG1989" i="1" s="1"/>
  <c r="N1989" i="1" s="1"/>
  <c r="AS256" i="1"/>
  <c r="AT256" i="1" s="1"/>
  <c r="AU256" i="1" s="1"/>
  <c r="AV256" i="1" s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AS324" i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AS1943" i="1"/>
  <c r="AT1943" i="1" s="1"/>
  <c r="AU1943" i="1" s="1"/>
  <c r="AV1943" i="1" s="1"/>
  <c r="AW1943" i="1" s="1"/>
  <c r="AX1943" i="1" s="1"/>
  <c r="AY1943" i="1" s="1"/>
  <c r="AZ1943" i="1" s="1"/>
  <c r="BA1943" i="1" s="1"/>
  <c r="BB1943" i="1" s="1"/>
  <c r="BC1943" i="1" s="1"/>
  <c r="BD1943" i="1" s="1"/>
  <c r="BE1943" i="1" s="1"/>
  <c r="BF1943" i="1" s="1"/>
  <c r="M1943" i="1" s="1"/>
  <c r="BG1943" i="1" s="1"/>
  <c r="N1943" i="1" s="1"/>
  <c r="AS1835" i="1"/>
  <c r="AT1835" i="1" s="1"/>
  <c r="AU1835" i="1" s="1"/>
  <c r="AV1835" i="1" s="1"/>
  <c r="AW1835" i="1" s="1"/>
  <c r="AX1835" i="1" s="1"/>
  <c r="AY1835" i="1" s="1"/>
  <c r="AZ1835" i="1" s="1"/>
  <c r="BA1835" i="1" s="1"/>
  <c r="BB1835" i="1" s="1"/>
  <c r="BC1835" i="1" s="1"/>
  <c r="BD1835" i="1" s="1"/>
  <c r="BE1835" i="1" s="1"/>
  <c r="BF1835" i="1" s="1"/>
  <c r="M1835" i="1" s="1"/>
  <c r="BG1835" i="1" s="1"/>
  <c r="N1835" i="1" s="1"/>
  <c r="AS1998" i="1"/>
  <c r="AT1998" i="1" s="1"/>
  <c r="AU1998" i="1" s="1"/>
  <c r="AV1998" i="1" s="1"/>
  <c r="AW1998" i="1" s="1"/>
  <c r="AX1998" i="1" s="1"/>
  <c r="AY1998" i="1" s="1"/>
  <c r="AZ1998" i="1" s="1"/>
  <c r="BA1998" i="1" s="1"/>
  <c r="BB1998" i="1" s="1"/>
  <c r="BC1998" i="1" s="1"/>
  <c r="BD1998" i="1" s="1"/>
  <c r="BE1998" i="1" s="1"/>
  <c r="BF1998" i="1" s="1"/>
  <c r="M1998" i="1" s="1"/>
  <c r="BG1998" i="1" s="1"/>
  <c r="N1998" i="1" s="1"/>
  <c r="AS335" i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AS320" i="1"/>
  <c r="AT320" i="1" s="1"/>
  <c r="AU320" i="1" s="1"/>
  <c r="AV320" i="1" s="1"/>
  <c r="AW320" i="1" s="1"/>
  <c r="AX320" i="1" s="1"/>
  <c r="AY320" i="1" s="1"/>
  <c r="AZ320" i="1" s="1"/>
  <c r="BA320" i="1" s="1"/>
  <c r="BB320" i="1" s="1"/>
  <c r="BC320" i="1" s="1"/>
  <c r="BD320" i="1" s="1"/>
  <c r="AS316" i="1"/>
  <c r="AT316" i="1" s="1"/>
  <c r="AU316" i="1" s="1"/>
  <c r="AV316" i="1" s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AS1797" i="1"/>
  <c r="AT1797" i="1" s="1"/>
  <c r="AU1797" i="1" s="1"/>
  <c r="AV1797" i="1" s="1"/>
  <c r="AW1797" i="1" s="1"/>
  <c r="AX1797" i="1" s="1"/>
  <c r="AY1797" i="1" s="1"/>
  <c r="AZ1797" i="1" s="1"/>
  <c r="BA1797" i="1" s="1"/>
  <c r="BB1797" i="1" s="1"/>
  <c r="BC1797" i="1" s="1"/>
  <c r="BD1797" i="1" s="1"/>
  <c r="BE1797" i="1" s="1"/>
  <c r="BF1797" i="1" s="1"/>
  <c r="M1797" i="1" s="1"/>
  <c r="BG1797" i="1" s="1"/>
  <c r="N1797" i="1" s="1"/>
  <c r="AS1923" i="1"/>
  <c r="AT1923" i="1" s="1"/>
  <c r="AU1923" i="1" s="1"/>
  <c r="AV1923" i="1" s="1"/>
  <c r="AW1923" i="1" s="1"/>
  <c r="AX1923" i="1" s="1"/>
  <c r="AY1923" i="1" s="1"/>
  <c r="AZ1923" i="1" s="1"/>
  <c r="BA1923" i="1" s="1"/>
  <c r="BB1923" i="1" s="1"/>
  <c r="BC1923" i="1" s="1"/>
  <c r="BD1923" i="1" s="1"/>
  <c r="BE1923" i="1" s="1"/>
  <c r="BF1923" i="1" s="1"/>
  <c r="M1923" i="1" s="1"/>
  <c r="BG1923" i="1" s="1"/>
  <c r="N1923" i="1" s="1"/>
  <c r="AS1876" i="1"/>
  <c r="AT1876" i="1" s="1"/>
  <c r="AU1876" i="1" s="1"/>
  <c r="AV1876" i="1" s="1"/>
  <c r="AW1876" i="1" s="1"/>
  <c r="AX1876" i="1" s="1"/>
  <c r="AY1876" i="1" s="1"/>
  <c r="AZ1876" i="1" s="1"/>
  <c r="BA1876" i="1" s="1"/>
  <c r="BB1876" i="1" s="1"/>
  <c r="BC1876" i="1" s="1"/>
  <c r="BD1876" i="1" s="1"/>
  <c r="BE1876" i="1" s="1"/>
  <c r="BF1876" i="1" s="1"/>
  <c r="M1876" i="1" s="1"/>
  <c r="BG1876" i="1" s="1"/>
  <c r="N1876" i="1" s="1"/>
  <c r="AS1721" i="1"/>
  <c r="AT1721" i="1" s="1"/>
  <c r="AU1721" i="1" s="1"/>
  <c r="AV1721" i="1" s="1"/>
  <c r="AW1721" i="1" s="1"/>
  <c r="AX1721" i="1" s="1"/>
  <c r="AY1721" i="1" s="1"/>
  <c r="AZ1721" i="1" s="1"/>
  <c r="BA1721" i="1" s="1"/>
  <c r="BB1721" i="1" s="1"/>
  <c r="BC1721" i="1" s="1"/>
  <c r="BD1721" i="1" s="1"/>
  <c r="BE1721" i="1" s="1"/>
  <c r="BF1721" i="1" s="1"/>
  <c r="M1721" i="1" s="1"/>
  <c r="BG1721" i="1" s="1"/>
  <c r="N1721" i="1" s="1"/>
  <c r="AS1815" i="1"/>
  <c r="AT1815" i="1" s="1"/>
  <c r="AU1815" i="1" s="1"/>
  <c r="AV1815" i="1" s="1"/>
  <c r="AW1815" i="1" s="1"/>
  <c r="AX1815" i="1" s="1"/>
  <c r="AY1815" i="1" s="1"/>
  <c r="AZ1815" i="1" s="1"/>
  <c r="BA1815" i="1" s="1"/>
  <c r="BB1815" i="1" s="1"/>
  <c r="BC1815" i="1" s="1"/>
  <c r="BD1815" i="1" s="1"/>
  <c r="BE1815" i="1" s="1"/>
  <c r="BF1815" i="1" s="1"/>
  <c r="M1815" i="1" s="1"/>
  <c r="BG1815" i="1" s="1"/>
  <c r="N1815" i="1" s="1"/>
  <c r="AQ72" i="1"/>
  <c r="AR72" i="1" s="1"/>
  <c r="AQ1706" i="1"/>
  <c r="AR1706" i="1" s="1"/>
  <c r="AQ393" i="1"/>
  <c r="AR393" i="1" s="1"/>
  <c r="AO403" i="1"/>
  <c r="AO1139" i="1"/>
  <c r="AP34" i="1"/>
  <c r="AP208" i="1"/>
  <c r="AQ208" i="1" s="1"/>
  <c r="AR208" i="1" s="1"/>
  <c r="AS208" i="1" s="1"/>
  <c r="AP23" i="1"/>
  <c r="AP117" i="1"/>
  <c r="AP189" i="1"/>
  <c r="AP214" i="1"/>
  <c r="AP150" i="1"/>
  <c r="AP187" i="1"/>
  <c r="AP154" i="1"/>
  <c r="AP203" i="1"/>
  <c r="AQ203" i="1" s="1"/>
  <c r="AR203" i="1" s="1"/>
  <c r="AP220" i="1"/>
  <c r="AP133" i="1"/>
  <c r="AP198" i="1"/>
  <c r="AP205" i="1"/>
  <c r="AP56" i="1"/>
  <c r="AP199" i="1"/>
  <c r="AP153" i="1"/>
  <c r="AP137" i="1"/>
  <c r="AQ137" i="1" s="1"/>
  <c r="AR137" i="1" s="1"/>
  <c r="AP1483" i="1"/>
  <c r="AO1595" i="1"/>
  <c r="AO1267" i="1"/>
  <c r="AP790" i="1"/>
  <c r="AR1551" i="1"/>
  <c r="AR502" i="1"/>
  <c r="AR1025" i="1"/>
  <c r="AS1025" i="1" s="1"/>
  <c r="AT1025" i="1" s="1"/>
  <c r="AU1025" i="1" s="1"/>
  <c r="AV1025" i="1" s="1"/>
  <c r="AW1025" i="1" s="1"/>
  <c r="AR1179" i="1"/>
  <c r="AO310" i="1"/>
  <c r="AR1400" i="1"/>
  <c r="AR1567" i="1"/>
  <c r="AO1367" i="1"/>
  <c r="AO1445" i="1"/>
  <c r="AO1001" i="1"/>
  <c r="AO847" i="1"/>
  <c r="AR1194" i="1"/>
  <c r="AO339" i="1"/>
  <c r="AO1387" i="1"/>
  <c r="AO545" i="1"/>
  <c r="AO1478" i="1"/>
  <c r="AH1238" i="1"/>
  <c r="AI1238" i="1" s="1"/>
  <c r="AJ1238" i="1" s="1"/>
  <c r="AK1238" i="1" s="1"/>
  <c r="AL1238" i="1" s="1"/>
  <c r="AM1238" i="1" s="1"/>
  <c r="AN1238" i="1" s="1"/>
  <c r="AO1238" i="1" s="1"/>
  <c r="AP1238" i="1" s="1"/>
  <c r="AQ1238" i="1" s="1"/>
  <c r="AR534" i="1"/>
  <c r="AO534" i="1"/>
  <c r="AH890" i="1"/>
  <c r="AI890" i="1" s="1"/>
  <c r="AJ890" i="1" s="1"/>
  <c r="AK890" i="1" s="1"/>
  <c r="AL890" i="1" s="1"/>
  <c r="AM890" i="1" s="1"/>
  <c r="AN890" i="1" s="1"/>
  <c r="AO890" i="1" s="1"/>
  <c r="AP890" i="1" s="1"/>
  <c r="AQ890" i="1" s="1"/>
  <c r="AH1060" i="1"/>
  <c r="AI1060" i="1" s="1"/>
  <c r="AJ1060" i="1" s="1"/>
  <c r="AK1060" i="1" s="1"/>
  <c r="AL1060" i="1" s="1"/>
  <c r="AM1060" i="1" s="1"/>
  <c r="AN1060" i="1" s="1"/>
  <c r="AO1060" i="1" s="1"/>
  <c r="AH1347" i="1"/>
  <c r="AI1347" i="1" s="1"/>
  <c r="AJ1347" i="1" s="1"/>
  <c r="AK1347" i="1" s="1"/>
  <c r="AL1347" i="1" s="1"/>
  <c r="AM1347" i="1" s="1"/>
  <c r="AN1347" i="1" s="1"/>
  <c r="AR1347" i="1" s="1"/>
  <c r="AS1347" i="1" s="1"/>
  <c r="AH1193" i="1"/>
  <c r="AI1193" i="1" s="1"/>
  <c r="AJ1193" i="1" s="1"/>
  <c r="AK1193" i="1" s="1"/>
  <c r="AL1193" i="1" s="1"/>
  <c r="AM1193" i="1" s="1"/>
  <c r="AN1193" i="1" s="1"/>
  <c r="AR1193" i="1" s="1"/>
  <c r="AS1193" i="1" s="1"/>
  <c r="AT1193" i="1" s="1"/>
  <c r="AU1193" i="1" s="1"/>
  <c r="AV1193" i="1" s="1"/>
  <c r="AW1193" i="1" s="1"/>
  <c r="AR1235" i="1"/>
  <c r="AO1235" i="1"/>
  <c r="AH825" i="1"/>
  <c r="AI825" i="1" s="1"/>
  <c r="AJ825" i="1" s="1"/>
  <c r="AK825" i="1" s="1"/>
  <c r="AL825" i="1" s="1"/>
  <c r="AM825" i="1" s="1"/>
  <c r="AN825" i="1" s="1"/>
  <c r="AR825" i="1" s="1"/>
  <c r="AS825" i="1" s="1"/>
  <c r="AH1506" i="1"/>
  <c r="AI1506" i="1" s="1"/>
  <c r="AJ1506" i="1" s="1"/>
  <c r="AK1506" i="1" s="1"/>
  <c r="AH1325" i="1"/>
  <c r="AI1325" i="1" s="1"/>
  <c r="AJ1325" i="1" s="1"/>
  <c r="AK1325" i="1" s="1"/>
  <c r="AL1325" i="1" s="1"/>
  <c r="AM1325" i="1" s="1"/>
  <c r="AN1325" i="1" s="1"/>
  <c r="AH1601" i="1"/>
  <c r="AI1601" i="1" s="1"/>
  <c r="AJ1601" i="1" s="1"/>
  <c r="AK1601" i="1" s="1"/>
  <c r="AL1601" i="1" s="1"/>
  <c r="AM1601" i="1" s="1"/>
  <c r="AN1601" i="1" s="1"/>
  <c r="AR1601" i="1" s="1"/>
  <c r="AH1688" i="1"/>
  <c r="AI1688" i="1" s="1"/>
  <c r="AJ1688" i="1" s="1"/>
  <c r="AK1688" i="1" s="1"/>
  <c r="AH1204" i="1"/>
  <c r="AI1204" i="1" s="1"/>
  <c r="AJ1204" i="1" s="1"/>
  <c r="AK1204" i="1" s="1"/>
  <c r="AL1204" i="1" s="1"/>
  <c r="AM1204" i="1" s="1"/>
  <c r="AN1204" i="1" s="1"/>
  <c r="AO1204" i="1" s="1"/>
  <c r="AP1204" i="1" s="1"/>
  <c r="AR309" i="1"/>
  <c r="AO309" i="1"/>
  <c r="AO365" i="1"/>
  <c r="AP365" i="1" s="1"/>
  <c r="AQ365" i="1" s="1"/>
  <c r="AH1038" i="1"/>
  <c r="AI1038" i="1" s="1"/>
  <c r="AJ1038" i="1" s="1"/>
  <c r="AK1038" i="1" s="1"/>
  <c r="AL1038" i="1" s="1"/>
  <c r="AM1038" i="1" s="1"/>
  <c r="AN1038" i="1" s="1"/>
  <c r="AR1038" i="1" s="1"/>
  <c r="AH1128" i="1"/>
  <c r="AI1128" i="1" s="1"/>
  <c r="AJ1128" i="1" s="1"/>
  <c r="AK1128" i="1" s="1"/>
  <c r="AL1128" i="1" s="1"/>
  <c r="AM1128" i="1" s="1"/>
  <c r="AN1128" i="1" s="1"/>
  <c r="AO1128" i="1" s="1"/>
  <c r="AH693" i="1"/>
  <c r="AI693" i="1" s="1"/>
  <c r="AJ693" i="1" s="1"/>
  <c r="AK693" i="1" s="1"/>
  <c r="AL693" i="1" s="1"/>
  <c r="AM693" i="1" s="1"/>
  <c r="AN693" i="1" s="1"/>
  <c r="AR342" i="1"/>
  <c r="AO342" i="1"/>
  <c r="AH810" i="1"/>
  <c r="AI810" i="1" s="1"/>
  <c r="AJ810" i="1" s="1"/>
  <c r="AK810" i="1" s="1"/>
  <c r="AL810" i="1" s="1"/>
  <c r="AM810" i="1" s="1"/>
  <c r="AN810" i="1" s="1"/>
  <c r="AO810" i="1" s="1"/>
  <c r="AP810" i="1" s="1"/>
  <c r="AQ810" i="1" s="1"/>
  <c r="AH1619" i="1"/>
  <c r="AI1619" i="1" s="1"/>
  <c r="AJ1619" i="1" s="1"/>
  <c r="AK1619" i="1" s="1"/>
  <c r="AL1619" i="1" s="1"/>
  <c r="AM1619" i="1" s="1"/>
  <c r="AN1619" i="1" s="1"/>
  <c r="AO1619" i="1" s="1"/>
  <c r="AH734" i="1"/>
  <c r="AI734" i="1" s="1"/>
  <c r="AJ734" i="1" s="1"/>
  <c r="AK734" i="1" s="1"/>
  <c r="AL734" i="1" s="1"/>
  <c r="AM734" i="1" s="1"/>
  <c r="AN734" i="1" s="1"/>
  <c r="AH577" i="1"/>
  <c r="AI577" i="1" s="1"/>
  <c r="AJ577" i="1" s="1"/>
  <c r="AK577" i="1" s="1"/>
  <c r="AL577" i="1" s="1"/>
  <c r="AM577" i="1" s="1"/>
  <c r="AN577" i="1" s="1"/>
  <c r="AO577" i="1" s="1"/>
  <c r="AP577" i="1" s="1"/>
  <c r="AQ577" i="1" s="1"/>
  <c r="AH1071" i="1"/>
  <c r="AI1071" i="1" s="1"/>
  <c r="AJ1071" i="1" s="1"/>
  <c r="AK1071" i="1" s="1"/>
  <c r="AL1071" i="1" s="1"/>
  <c r="AM1071" i="1" s="1"/>
  <c r="AN1071" i="1" s="1"/>
  <c r="AR1071" i="1" s="1"/>
  <c r="AS1071" i="1" s="1"/>
  <c r="AT1071" i="1" s="1"/>
  <c r="AU1071" i="1" s="1"/>
  <c r="AV1071" i="1" s="1"/>
  <c r="AW1071" i="1" s="1"/>
  <c r="AH1185" i="1"/>
  <c r="AI1185" i="1" s="1"/>
  <c r="AJ1185" i="1" s="1"/>
  <c r="AK1185" i="1" s="1"/>
  <c r="AL1185" i="1" s="1"/>
  <c r="AM1185" i="1" s="1"/>
  <c r="AN1185" i="1" s="1"/>
  <c r="AR1185" i="1" s="1"/>
  <c r="AH1575" i="1"/>
  <c r="AI1575" i="1" s="1"/>
  <c r="AJ1575" i="1" s="1"/>
  <c r="AK1575" i="1" s="1"/>
  <c r="AL1575" i="1" s="1"/>
  <c r="AM1575" i="1" s="1"/>
  <c r="AN1575" i="1" s="1"/>
  <c r="AR1575" i="1" s="1"/>
  <c r="AH725" i="1"/>
  <c r="AI725" i="1" s="1"/>
  <c r="AJ725" i="1" s="1"/>
  <c r="AK725" i="1" s="1"/>
  <c r="AL725" i="1" s="1"/>
  <c r="AM725" i="1" s="1"/>
  <c r="AN725" i="1" s="1"/>
  <c r="AH1647" i="1"/>
  <c r="AI1647" i="1" s="1"/>
  <c r="AJ1647" i="1" s="1"/>
  <c r="AK1647" i="1" s="1"/>
  <c r="AL1647" i="1" s="1"/>
  <c r="AM1647" i="1" s="1"/>
  <c r="AN1647" i="1" s="1"/>
  <c r="AR1647" i="1" s="1"/>
  <c r="AS1647" i="1" s="1"/>
  <c r="AT1647" i="1" s="1"/>
  <c r="AU1647" i="1" s="1"/>
  <c r="AV1647" i="1" s="1"/>
  <c r="AW1647" i="1" s="1"/>
  <c r="AH563" i="1"/>
  <c r="AI563" i="1" s="1"/>
  <c r="AJ563" i="1" s="1"/>
  <c r="AK563" i="1" s="1"/>
  <c r="AL563" i="1" s="1"/>
  <c r="AM563" i="1" s="1"/>
  <c r="AN563" i="1" s="1"/>
  <c r="AR563" i="1" s="1"/>
  <c r="AO806" i="1"/>
  <c r="AP806" i="1" s="1"/>
  <c r="AQ806" i="1" s="1"/>
  <c r="AO601" i="1"/>
  <c r="AP601" i="1" s="1"/>
  <c r="AQ601" i="1" s="1"/>
  <c r="AO768" i="1"/>
  <c r="AP768" i="1" s="1"/>
  <c r="AQ768" i="1" s="1"/>
  <c r="AH487" i="1"/>
  <c r="AI487" i="1" s="1"/>
  <c r="AJ487" i="1" s="1"/>
  <c r="AK487" i="1" s="1"/>
  <c r="AL487" i="1" s="1"/>
  <c r="AM487" i="1" s="1"/>
  <c r="AN487" i="1" s="1"/>
  <c r="AR487" i="1" s="1"/>
  <c r="AO763" i="1"/>
  <c r="AP763" i="1" s="1"/>
  <c r="AQ763" i="1" s="1"/>
  <c r="AH1540" i="1"/>
  <c r="AI1540" i="1" s="1"/>
  <c r="AJ1540" i="1" s="1"/>
  <c r="AK1540" i="1" s="1"/>
  <c r="AL1540" i="1" s="1"/>
  <c r="AM1540" i="1" s="1"/>
  <c r="AN1540" i="1" s="1"/>
  <c r="AO1540" i="1" s="1"/>
  <c r="AP1540" i="1" s="1"/>
  <c r="AH778" i="1"/>
  <c r="AI778" i="1" s="1"/>
  <c r="AJ778" i="1" s="1"/>
  <c r="AK778" i="1" s="1"/>
  <c r="AL778" i="1" s="1"/>
  <c r="AM778" i="1" s="1"/>
  <c r="AN778" i="1" s="1"/>
  <c r="AR778" i="1" s="1"/>
  <c r="AS778" i="1" s="1"/>
  <c r="AT778" i="1" s="1"/>
  <c r="AU778" i="1" s="1"/>
  <c r="AV778" i="1" s="1"/>
  <c r="AW778" i="1" s="1"/>
  <c r="AH621" i="1"/>
  <c r="AI621" i="1" s="1"/>
  <c r="AJ621" i="1" s="1"/>
  <c r="AK621" i="1" s="1"/>
  <c r="AL621" i="1" s="1"/>
  <c r="AM621" i="1" s="1"/>
  <c r="AN621" i="1" s="1"/>
  <c r="AR621" i="1" s="1"/>
  <c r="AS621" i="1" s="1"/>
  <c r="AH1381" i="1"/>
  <c r="AI1381" i="1" s="1"/>
  <c r="AJ1381" i="1" s="1"/>
  <c r="AK1381" i="1" s="1"/>
  <c r="AL1381" i="1" s="1"/>
  <c r="AM1381" i="1" s="1"/>
  <c r="AN1381" i="1" s="1"/>
  <c r="AO1381" i="1" s="1"/>
  <c r="AH1542" i="1"/>
  <c r="AI1542" i="1" s="1"/>
  <c r="AJ1542" i="1" s="1"/>
  <c r="AK1542" i="1" s="1"/>
  <c r="AH1079" i="1"/>
  <c r="AI1079" i="1" s="1"/>
  <c r="AJ1079" i="1" s="1"/>
  <c r="AK1079" i="1" s="1"/>
  <c r="AL1079" i="1" s="1"/>
  <c r="AM1079" i="1" s="1"/>
  <c r="AN1079" i="1" s="1"/>
  <c r="AR1079" i="1" s="1"/>
  <c r="AO369" i="1"/>
  <c r="AP369" i="1" s="1"/>
  <c r="AQ369" i="1" s="1"/>
  <c r="AO1022" i="1"/>
  <c r="AP1022" i="1" s="1"/>
  <c r="AQ1022" i="1" s="1"/>
  <c r="AH1172" i="1"/>
  <c r="AI1172" i="1" s="1"/>
  <c r="AJ1172" i="1" s="1"/>
  <c r="AK1172" i="1" s="1"/>
  <c r="AL1172" i="1" s="1"/>
  <c r="AM1172" i="1" s="1"/>
  <c r="AN1172" i="1" s="1"/>
  <c r="AO1172" i="1" s="1"/>
  <c r="AR1604" i="1"/>
  <c r="AS1604" i="1" s="1"/>
  <c r="AT1604" i="1" s="1"/>
  <c r="AU1604" i="1" s="1"/>
  <c r="AV1604" i="1" s="1"/>
  <c r="AW1604" i="1" s="1"/>
  <c r="AO1604" i="1"/>
  <c r="AR1588" i="1"/>
  <c r="AS1588" i="1" s="1"/>
  <c r="AO1588" i="1"/>
  <c r="AR1553" i="1"/>
  <c r="AO1553" i="1"/>
  <c r="AO611" i="1"/>
  <c r="AO1456" i="1"/>
  <c r="AO1582" i="1"/>
  <c r="AH340" i="1"/>
  <c r="AI340" i="1" s="1"/>
  <c r="AJ340" i="1" s="1"/>
  <c r="AH793" i="1"/>
  <c r="AI793" i="1" s="1"/>
  <c r="AJ793" i="1" s="1"/>
  <c r="AK793" i="1" s="1"/>
  <c r="AL793" i="1" s="1"/>
  <c r="AM793" i="1" s="1"/>
  <c r="AN793" i="1" s="1"/>
  <c r="AO793" i="1" s="1"/>
  <c r="AR1086" i="1"/>
  <c r="AO1086" i="1"/>
  <c r="AO320" i="1"/>
  <c r="AH1076" i="1"/>
  <c r="AI1076" i="1" s="1"/>
  <c r="AJ1076" i="1" s="1"/>
  <c r="AK1076" i="1" s="1"/>
  <c r="AL1076" i="1" s="1"/>
  <c r="AM1076" i="1" s="1"/>
  <c r="AN1076" i="1" s="1"/>
  <c r="AR1076" i="1" s="1"/>
  <c r="AS1076" i="1" s="1"/>
  <c r="AT1076" i="1" s="1"/>
  <c r="AU1076" i="1" s="1"/>
  <c r="AV1076" i="1" s="1"/>
  <c r="AW1076" i="1" s="1"/>
  <c r="AH1639" i="1"/>
  <c r="AI1639" i="1" s="1"/>
  <c r="AJ1639" i="1" s="1"/>
  <c r="AK1639" i="1" s="1"/>
  <c r="AL1639" i="1" s="1"/>
  <c r="AM1639" i="1" s="1"/>
  <c r="AN1639" i="1" s="1"/>
  <c r="AO248" i="1"/>
  <c r="AO1078" i="1"/>
  <c r="AO1129" i="1"/>
  <c r="AO1629" i="1"/>
  <c r="AH613" i="1"/>
  <c r="AI613" i="1" s="1"/>
  <c r="AJ613" i="1" s="1"/>
  <c r="AK613" i="1" s="1"/>
  <c r="AL613" i="1" s="1"/>
  <c r="AM613" i="1" s="1"/>
  <c r="AN613" i="1" s="1"/>
  <c r="AO613" i="1" s="1"/>
  <c r="AP613" i="1" s="1"/>
  <c r="AQ613" i="1" s="1"/>
  <c r="AH1476" i="1"/>
  <c r="AI1476" i="1" s="1"/>
  <c r="AJ1476" i="1" s="1"/>
  <c r="AK1476" i="1" s="1"/>
  <c r="AL1476" i="1" s="1"/>
  <c r="AM1476" i="1" s="1"/>
  <c r="AN1476" i="1" s="1"/>
  <c r="AO1476" i="1" s="1"/>
  <c r="AP1476" i="1" s="1"/>
  <c r="AQ1476" i="1" s="1"/>
  <c r="AH1531" i="1"/>
  <c r="AI1531" i="1" s="1"/>
  <c r="AJ1531" i="1" s="1"/>
  <c r="AK1531" i="1" s="1"/>
  <c r="AL1531" i="1" s="1"/>
  <c r="AM1531" i="1" s="1"/>
  <c r="AN1531" i="1" s="1"/>
  <c r="AO1531" i="1" s="1"/>
  <c r="AO1529" i="1"/>
  <c r="AO1679" i="1"/>
  <c r="AO260" i="1"/>
  <c r="AO322" i="1"/>
  <c r="AO651" i="1"/>
  <c r="AP651" i="1" s="1"/>
  <c r="AQ651" i="1" s="1"/>
  <c r="AH1250" i="1"/>
  <c r="AI1250" i="1" s="1"/>
  <c r="AJ1250" i="1" s="1"/>
  <c r="AK1250" i="1" s="1"/>
  <c r="AL1250" i="1" s="1"/>
  <c r="AM1250" i="1" s="1"/>
  <c r="AN1250" i="1" s="1"/>
  <c r="AR1250" i="1" s="1"/>
  <c r="AH1703" i="1"/>
  <c r="AI1703" i="1" s="1"/>
  <c r="AJ1703" i="1" s="1"/>
  <c r="AK1703" i="1" s="1"/>
  <c r="AL1703" i="1" s="1"/>
  <c r="AM1703" i="1" s="1"/>
  <c r="AN1703" i="1" s="1"/>
  <c r="AO1703" i="1" s="1"/>
  <c r="AO983" i="1"/>
  <c r="AO336" i="1"/>
  <c r="AO252" i="1"/>
  <c r="AO324" i="1"/>
  <c r="AO256" i="1"/>
  <c r="AO1586" i="1"/>
  <c r="AO1572" i="1"/>
  <c r="AO1597" i="1"/>
  <c r="AH1219" i="1"/>
  <c r="AI1219" i="1" s="1"/>
  <c r="AJ1219" i="1" s="1"/>
  <c r="AK1219" i="1" s="1"/>
  <c r="AL1219" i="1" s="1"/>
  <c r="AM1219" i="1" s="1"/>
  <c r="AN1219" i="1" s="1"/>
  <c r="AH282" i="1"/>
  <c r="AI282" i="1" s="1"/>
  <c r="AJ282" i="1" s="1"/>
  <c r="AH382" i="1"/>
  <c r="AH721" i="1"/>
  <c r="AI721" i="1" s="1"/>
  <c r="AJ721" i="1" s="1"/>
  <c r="AK721" i="1" s="1"/>
  <c r="AL721" i="1" s="1"/>
  <c r="AM721" i="1" s="1"/>
  <c r="AN721" i="1" s="1"/>
  <c r="AO721" i="1" s="1"/>
  <c r="AP721" i="1" s="1"/>
  <c r="AQ721" i="1" s="1"/>
  <c r="AO232" i="1"/>
  <c r="AO316" i="1"/>
  <c r="BE1473" i="1"/>
  <c r="BF1473" i="1" s="1"/>
  <c r="M1473" i="1" s="1"/>
  <c r="BG1473" i="1" s="1"/>
  <c r="N1473" i="1" s="1"/>
  <c r="BE1287" i="1"/>
  <c r="BF1287" i="1" s="1"/>
  <c r="M1287" i="1" s="1"/>
  <c r="BG1287" i="1" s="1"/>
  <c r="N1287" i="1" s="1"/>
  <c r="BE1591" i="1"/>
  <c r="BF1591" i="1" s="1"/>
  <c r="M1591" i="1" s="1"/>
  <c r="BG1591" i="1" s="1"/>
  <c r="N1591" i="1" s="1"/>
  <c r="BE860" i="1"/>
  <c r="BF860" i="1" s="1"/>
  <c r="M860" i="1" s="1"/>
  <c r="BG860" i="1" s="1"/>
  <c r="N860" i="1" s="1"/>
  <c r="BE1006" i="1"/>
  <c r="BF1006" i="1" s="1"/>
  <c r="M1006" i="1" s="1"/>
  <c r="BG1006" i="1" s="1"/>
  <c r="N1006" i="1" s="1"/>
  <c r="BE1223" i="1"/>
  <c r="BF1223" i="1" s="1"/>
  <c r="M1223" i="1" s="1"/>
  <c r="BG1223" i="1" s="1"/>
  <c r="N1223" i="1" s="1"/>
  <c r="BE1419" i="1"/>
  <c r="BF1419" i="1" s="1"/>
  <c r="M1419" i="1" s="1"/>
  <c r="BG1419" i="1" s="1"/>
  <c r="N1419" i="1" s="1"/>
  <c r="BE1101" i="1"/>
  <c r="BF1101" i="1" s="1"/>
  <c r="M1101" i="1" s="1"/>
  <c r="BG1101" i="1" s="1"/>
  <c r="N1101" i="1" s="1"/>
  <c r="BE910" i="1"/>
  <c r="BF910" i="1" s="1"/>
  <c r="M910" i="1" s="1"/>
  <c r="BG910" i="1" s="1"/>
  <c r="N910" i="1" s="1"/>
  <c r="BE1423" i="1"/>
  <c r="BF1423" i="1" s="1"/>
  <c r="M1423" i="1" s="1"/>
  <c r="BG1423" i="1" s="1"/>
  <c r="N1423" i="1" s="1"/>
  <c r="AR1821" i="1"/>
  <c r="AR1766" i="1"/>
  <c r="AR1861" i="1"/>
  <c r="AR1742" i="1"/>
  <c r="AR1737" i="1"/>
  <c r="AR293" i="1"/>
  <c r="AR254" i="1"/>
  <c r="AR236" i="1"/>
  <c r="AR1713" i="1"/>
  <c r="AR1769" i="1"/>
  <c r="AR1859" i="1"/>
  <c r="AR1842" i="1"/>
  <c r="AR1790" i="1"/>
  <c r="AR1803" i="1"/>
  <c r="AR1832" i="1"/>
  <c r="AR283" i="1"/>
  <c r="AR604" i="1"/>
  <c r="BE1444" i="1"/>
  <c r="BF1444" i="1" s="1"/>
  <c r="M1444" i="1" s="1"/>
  <c r="BG1444" i="1" s="1"/>
  <c r="N1444" i="1" s="1"/>
  <c r="BE1405" i="1"/>
  <c r="BF1405" i="1" s="1"/>
  <c r="M1405" i="1" s="1"/>
  <c r="BG1405" i="1" s="1"/>
  <c r="N1405" i="1" s="1"/>
  <c r="BE1455" i="1"/>
  <c r="BF1455" i="1" s="1"/>
  <c r="M1455" i="1" s="1"/>
  <c r="BG1455" i="1" s="1"/>
  <c r="N1455" i="1" s="1"/>
  <c r="BE1012" i="1"/>
  <c r="BF1012" i="1" s="1"/>
  <c r="M1012" i="1" s="1"/>
  <c r="BG1012" i="1" s="1"/>
  <c r="N1012" i="1" s="1"/>
  <c r="AR1719" i="1"/>
  <c r="AR1848" i="1"/>
  <c r="AR1778" i="1"/>
  <c r="AR296" i="1"/>
  <c r="AR1724" i="1"/>
  <c r="AR1836" i="1"/>
  <c r="AR1862" i="1"/>
  <c r="AR1819" i="1"/>
  <c r="AR1799" i="1"/>
  <c r="AR1708" i="1"/>
  <c r="AR1731" i="1"/>
  <c r="AR343" i="1"/>
  <c r="BE1541" i="1"/>
  <c r="BF1541" i="1" s="1"/>
  <c r="M1541" i="1" s="1"/>
  <c r="BG1541" i="1" s="1"/>
  <c r="N1541" i="1" s="1"/>
  <c r="BE1561" i="1"/>
  <c r="BF1561" i="1" s="1"/>
  <c r="M1561" i="1" s="1"/>
  <c r="BG1561" i="1" s="1"/>
  <c r="N1561" i="1" s="1"/>
  <c r="BE1433" i="1"/>
  <c r="BF1433" i="1" s="1"/>
  <c r="M1433" i="1" s="1"/>
  <c r="BG1433" i="1" s="1"/>
  <c r="N1433" i="1" s="1"/>
  <c r="BE1296" i="1"/>
  <c r="BF1296" i="1" s="1"/>
  <c r="M1296" i="1" s="1"/>
  <c r="BG1296" i="1" s="1"/>
  <c r="N1296" i="1" s="1"/>
  <c r="BE1088" i="1"/>
  <c r="BF1088" i="1" s="1"/>
  <c r="M1088" i="1" s="1"/>
  <c r="BG1088" i="1" s="1"/>
  <c r="N1088" i="1" s="1"/>
  <c r="AR1762" i="1"/>
  <c r="AR1813" i="1"/>
  <c r="AR1823" i="1"/>
  <c r="BE1554" i="1"/>
  <c r="BF1554" i="1" s="1"/>
  <c r="M1554" i="1" s="1"/>
  <c r="BG1554" i="1" s="1"/>
  <c r="N1554" i="1" s="1"/>
  <c r="AR1725" i="1"/>
  <c r="AR1763" i="1"/>
  <c r="AR1798" i="1"/>
  <c r="BE1425" i="1"/>
  <c r="BF1425" i="1" s="1"/>
  <c r="M1425" i="1" s="1"/>
  <c r="BG1425" i="1" s="1"/>
  <c r="N1425" i="1" s="1"/>
  <c r="BE1147" i="1"/>
  <c r="BF1147" i="1" s="1"/>
  <c r="M1147" i="1" s="1"/>
  <c r="BG1147" i="1" s="1"/>
  <c r="N1147" i="1" s="1"/>
  <c r="BE1505" i="1"/>
  <c r="BF1505" i="1" s="1"/>
  <c r="M1505" i="1" s="1"/>
  <c r="BG1505" i="1" s="1"/>
  <c r="N1505" i="1" s="1"/>
  <c r="BE1451" i="1"/>
  <c r="BF1451" i="1" s="1"/>
  <c r="M1451" i="1" s="1"/>
  <c r="BG1451" i="1" s="1"/>
  <c r="N1451" i="1" s="1"/>
  <c r="BE819" i="1"/>
  <c r="BF819" i="1" s="1"/>
  <c r="M819" i="1" s="1"/>
  <c r="BG819" i="1" s="1"/>
  <c r="N819" i="1" s="1"/>
  <c r="BE1134" i="1"/>
  <c r="BF1134" i="1" s="1"/>
  <c r="M1134" i="1" s="1"/>
  <c r="BG1134" i="1" s="1"/>
  <c r="N1134" i="1" s="1"/>
  <c r="AR1726" i="1"/>
  <c r="AR1779" i="1"/>
  <c r="AR1802" i="1"/>
  <c r="AR1788" i="1"/>
  <c r="AR1828" i="1"/>
  <c r="AR1729" i="1"/>
  <c r="AL735" i="1"/>
  <c r="AM735" i="1" s="1"/>
  <c r="AN735" i="1" s="1"/>
  <c r="AI382" i="1"/>
  <c r="AJ382" i="1" s="1"/>
  <c r="AK382" i="1" s="1"/>
  <c r="AL382" i="1" s="1"/>
  <c r="AM382" i="1" s="1"/>
  <c r="AN382" i="1" s="1"/>
  <c r="AO382" i="1" s="1"/>
  <c r="AP382" i="1" s="1"/>
  <c r="AQ382" i="1" s="1"/>
  <c r="AH222" i="1"/>
  <c r="AI222" i="1" s="1"/>
  <c r="AJ222" i="1" s="1"/>
  <c r="AK222" i="1" s="1"/>
  <c r="AL222" i="1" s="1"/>
  <c r="AM222" i="1" s="1"/>
  <c r="AN222" i="1" s="1"/>
  <c r="AO222" i="1" s="1"/>
  <c r="AH338" i="1"/>
  <c r="AI338" i="1" s="1"/>
  <c r="AJ338" i="1" s="1"/>
  <c r="AK338" i="1" s="1"/>
  <c r="AL338" i="1" s="1"/>
  <c r="AM338" i="1" s="1"/>
  <c r="AN338" i="1" s="1"/>
  <c r="AR338" i="1" s="1"/>
  <c r="AH300" i="1"/>
  <c r="AI300" i="1" s="1"/>
  <c r="AJ300" i="1" s="1"/>
  <c r="AK300" i="1" s="1"/>
  <c r="AL300" i="1" s="1"/>
  <c r="AM300" i="1" s="1"/>
  <c r="AN300" i="1" s="1"/>
  <c r="AR300" i="1" s="1"/>
  <c r="AH286" i="1"/>
  <c r="AI286" i="1" s="1"/>
  <c r="AJ286" i="1" s="1"/>
  <c r="AK286" i="1" s="1"/>
  <c r="AL286" i="1" s="1"/>
  <c r="AM286" i="1" s="1"/>
  <c r="AN286" i="1" s="1"/>
  <c r="AR286" i="1" s="1"/>
  <c r="AH119" i="1"/>
  <c r="AI119" i="1" s="1"/>
  <c r="AJ119" i="1" s="1"/>
  <c r="AK119" i="1" s="1"/>
  <c r="AL119" i="1" s="1"/>
  <c r="AM119" i="1" s="1"/>
  <c r="AN119" i="1" s="1"/>
  <c r="AO119" i="1" s="1"/>
  <c r="AR119" i="1" s="1"/>
  <c r="AH329" i="1"/>
  <c r="AI329" i="1" s="1"/>
  <c r="AJ329" i="1" s="1"/>
  <c r="AK329" i="1" s="1"/>
  <c r="AL329" i="1" s="1"/>
  <c r="AM329" i="1" s="1"/>
  <c r="AN329" i="1" s="1"/>
  <c r="AR329" i="1" s="1"/>
  <c r="AH109" i="1"/>
  <c r="AI109" i="1" s="1"/>
  <c r="AJ109" i="1" s="1"/>
  <c r="AK109" i="1" s="1"/>
  <c r="AL109" i="1" s="1"/>
  <c r="AM109" i="1" s="1"/>
  <c r="AN109" i="1" s="1"/>
  <c r="AO109" i="1" s="1"/>
  <c r="AE171" i="1"/>
  <c r="AF171" i="1" s="1"/>
  <c r="AG171" i="1" s="1"/>
  <c r="AH171" i="1" s="1"/>
  <c r="AI171" i="1" s="1"/>
  <c r="AJ171" i="1" s="1"/>
  <c r="AK171" i="1" s="1"/>
  <c r="AL171" i="1" s="1"/>
  <c r="AM171" i="1" s="1"/>
  <c r="AN171" i="1" s="1"/>
  <c r="AO171" i="1" s="1"/>
  <c r="AH328" i="1"/>
  <c r="AI328" i="1" s="1"/>
  <c r="AJ328" i="1" s="1"/>
  <c r="AK328" i="1" s="1"/>
  <c r="AL328" i="1" s="1"/>
  <c r="AM328" i="1" s="1"/>
  <c r="AN328" i="1" s="1"/>
  <c r="AH262" i="1"/>
  <c r="AI262" i="1" s="1"/>
  <c r="AJ262" i="1" s="1"/>
  <c r="AK262" i="1" s="1"/>
  <c r="AL262" i="1" s="1"/>
  <c r="AM262" i="1" s="1"/>
  <c r="AN262" i="1" s="1"/>
  <c r="AR262" i="1" s="1"/>
  <c r="AH122" i="1"/>
  <c r="AI122" i="1" s="1"/>
  <c r="AJ122" i="1" s="1"/>
  <c r="AK122" i="1" s="1"/>
  <c r="AL122" i="1" s="1"/>
  <c r="AM122" i="1" s="1"/>
  <c r="AN122" i="1" s="1"/>
  <c r="AO122" i="1" s="1"/>
  <c r="AH289" i="1"/>
  <c r="AI289" i="1" s="1"/>
  <c r="AJ289" i="1" s="1"/>
  <c r="AK289" i="1" s="1"/>
  <c r="AL289" i="1" s="1"/>
  <c r="AM289" i="1" s="1"/>
  <c r="AN289" i="1" s="1"/>
  <c r="AH317" i="1"/>
  <c r="AI317" i="1" s="1"/>
  <c r="AJ317" i="1" s="1"/>
  <c r="AK317" i="1" s="1"/>
  <c r="AL317" i="1" s="1"/>
  <c r="AM317" i="1" s="1"/>
  <c r="AN317" i="1" s="1"/>
  <c r="AH139" i="1"/>
  <c r="AI139" i="1" s="1"/>
  <c r="AJ139" i="1" s="1"/>
  <c r="AK139" i="1" s="1"/>
  <c r="AL139" i="1" s="1"/>
  <c r="AM139" i="1" s="1"/>
  <c r="AN139" i="1" s="1"/>
  <c r="AO139" i="1" s="1"/>
  <c r="AR139" i="1" s="1"/>
  <c r="AH245" i="1"/>
  <c r="AI245" i="1" s="1"/>
  <c r="AJ245" i="1" s="1"/>
  <c r="AK245" i="1" s="1"/>
  <c r="AL245" i="1" s="1"/>
  <c r="AM245" i="1" s="1"/>
  <c r="AN245" i="1" s="1"/>
  <c r="AR245" i="1" s="1"/>
  <c r="AH183" i="1"/>
  <c r="AI183" i="1" s="1"/>
  <c r="AJ183" i="1" s="1"/>
  <c r="AK183" i="1" s="1"/>
  <c r="AL183" i="1" s="1"/>
  <c r="AM183" i="1" s="1"/>
  <c r="AN183" i="1" s="1"/>
  <c r="AO183" i="1" s="1"/>
  <c r="AH210" i="1"/>
  <c r="AI210" i="1" s="1"/>
  <c r="AJ210" i="1" s="1"/>
  <c r="AK210" i="1" s="1"/>
  <c r="AL210" i="1" s="1"/>
  <c r="AM210" i="1" s="1"/>
  <c r="AN210" i="1" s="1"/>
  <c r="AO210" i="1" s="1"/>
  <c r="AR210" i="1" s="1"/>
  <c r="AE145" i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H147" i="1"/>
  <c r="AI147" i="1" s="1"/>
  <c r="AJ147" i="1" s="1"/>
  <c r="AK147" i="1" s="1"/>
  <c r="AL147" i="1" s="1"/>
  <c r="AM147" i="1" s="1"/>
  <c r="AN147" i="1" s="1"/>
  <c r="AO147" i="1" s="1"/>
  <c r="AH100" i="1"/>
  <c r="AI100" i="1" s="1"/>
  <c r="AJ100" i="1" s="1"/>
  <c r="AK100" i="1" s="1"/>
  <c r="AL100" i="1" s="1"/>
  <c r="AM100" i="1" s="1"/>
  <c r="AN100" i="1" s="1"/>
  <c r="AO100" i="1" s="1"/>
  <c r="AR100" i="1" s="1"/>
  <c r="AH13" i="1"/>
  <c r="AI13" i="1" s="1"/>
  <c r="AJ13" i="1" s="1"/>
  <c r="AK13" i="1" s="1"/>
  <c r="AL13" i="1" s="1"/>
  <c r="AM13" i="1" s="1"/>
  <c r="AN13" i="1" s="1"/>
  <c r="AO13" i="1" s="1"/>
  <c r="AR13" i="1" s="1"/>
  <c r="AH106" i="1"/>
  <c r="AI106" i="1" s="1"/>
  <c r="AJ106" i="1" s="1"/>
  <c r="AK106" i="1" s="1"/>
  <c r="AL106" i="1" s="1"/>
  <c r="AM106" i="1" s="1"/>
  <c r="AN106" i="1" s="1"/>
  <c r="AO106" i="1" s="1"/>
  <c r="AH18" i="1"/>
  <c r="AI18" i="1" s="1"/>
  <c r="AJ18" i="1" s="1"/>
  <c r="AK18" i="1" s="1"/>
  <c r="AL18" i="1" s="1"/>
  <c r="AM18" i="1" s="1"/>
  <c r="AN18" i="1" s="1"/>
  <c r="AO18" i="1" s="1"/>
  <c r="AI44" i="1"/>
  <c r="AJ44" i="1" s="1"/>
  <c r="AH298" i="1"/>
  <c r="AI298" i="1" s="1"/>
  <c r="AJ298" i="1" s="1"/>
  <c r="AK298" i="1" s="1"/>
  <c r="AL298" i="1" s="1"/>
  <c r="AM298" i="1" s="1"/>
  <c r="AN298" i="1" s="1"/>
  <c r="AR298" i="1" s="1"/>
  <c r="AH58" i="1"/>
  <c r="AI58" i="1" s="1"/>
  <c r="AJ58" i="1" s="1"/>
  <c r="AK58" i="1" s="1"/>
  <c r="AL58" i="1" s="1"/>
  <c r="AM58" i="1" s="1"/>
  <c r="AN58" i="1" s="1"/>
  <c r="AO58" i="1" s="1"/>
  <c r="AH327" i="1"/>
  <c r="AI327" i="1" s="1"/>
  <c r="AJ327" i="1" s="1"/>
  <c r="AK327" i="1" s="1"/>
  <c r="AL327" i="1" s="1"/>
  <c r="AM327" i="1" s="1"/>
  <c r="AN327" i="1" s="1"/>
  <c r="AH284" i="1"/>
  <c r="AI284" i="1" s="1"/>
  <c r="AJ284" i="1" s="1"/>
  <c r="AK284" i="1" s="1"/>
  <c r="AL284" i="1" s="1"/>
  <c r="AM284" i="1" s="1"/>
  <c r="AN284" i="1" s="1"/>
  <c r="AR284" i="1" s="1"/>
  <c r="AH118" i="1"/>
  <c r="AI118" i="1" s="1"/>
  <c r="AJ118" i="1" s="1"/>
  <c r="AK118" i="1" s="1"/>
  <c r="AL118" i="1" s="1"/>
  <c r="AM118" i="1" s="1"/>
  <c r="AN118" i="1" s="1"/>
  <c r="AO118" i="1" s="1"/>
  <c r="AI27" i="1"/>
  <c r="AJ27" i="1" s="1"/>
  <c r="AK268" i="1"/>
  <c r="AL268" i="1" s="1"/>
  <c r="AM268" i="1" s="1"/>
  <c r="AN268" i="1" s="1"/>
  <c r="AK227" i="1"/>
  <c r="AL227" i="1" s="1"/>
  <c r="AM227" i="1" s="1"/>
  <c r="AN227" i="1" s="1"/>
  <c r="AO227" i="1" s="1"/>
  <c r="AR227" i="1" s="1"/>
  <c r="AS227" i="1" s="1"/>
  <c r="AH313" i="1"/>
  <c r="AI313" i="1" s="1"/>
  <c r="AJ313" i="1" s="1"/>
  <c r="AK313" i="1" s="1"/>
  <c r="AL313" i="1" s="1"/>
  <c r="AM313" i="1" s="1"/>
  <c r="AN313" i="1" s="1"/>
  <c r="AR313" i="1" s="1"/>
  <c r="AH213" i="1"/>
  <c r="AI213" i="1" s="1"/>
  <c r="AJ213" i="1" s="1"/>
  <c r="AK213" i="1" s="1"/>
  <c r="AL213" i="1" s="1"/>
  <c r="AM213" i="1" s="1"/>
  <c r="AN213" i="1" s="1"/>
  <c r="AO213" i="1" s="1"/>
  <c r="AH57" i="1"/>
  <c r="AI57" i="1" s="1"/>
  <c r="AJ57" i="1" s="1"/>
  <c r="AK57" i="1" s="1"/>
  <c r="AL57" i="1" s="1"/>
  <c r="AM57" i="1" s="1"/>
  <c r="AN57" i="1" s="1"/>
  <c r="AO57" i="1" s="1"/>
  <c r="AR57" i="1" s="1"/>
  <c r="AH202" i="1"/>
  <c r="AI202" i="1" s="1"/>
  <c r="AJ202" i="1" s="1"/>
  <c r="AK202" i="1" s="1"/>
  <c r="AL202" i="1" s="1"/>
  <c r="AM202" i="1" s="1"/>
  <c r="AN202" i="1" s="1"/>
  <c r="AO202" i="1" s="1"/>
  <c r="AR202" i="1" s="1"/>
  <c r="AI149" i="1"/>
  <c r="AJ149" i="1" s="1"/>
  <c r="AE304" i="1"/>
  <c r="AF304" i="1" s="1"/>
  <c r="AG304" i="1" s="1"/>
  <c r="AH5" i="1"/>
  <c r="AI5" i="1" s="1"/>
  <c r="AJ5" i="1" s="1"/>
  <c r="AK5" i="1" s="1"/>
  <c r="AL5" i="1" s="1"/>
  <c r="AM5" i="1" s="1"/>
  <c r="AN5" i="1" s="1"/>
  <c r="AO5" i="1" s="1"/>
  <c r="AR5" i="1" s="1"/>
  <c r="AH323" i="1"/>
  <c r="AI323" i="1" s="1"/>
  <c r="AJ323" i="1" s="1"/>
  <c r="AK323" i="1" s="1"/>
  <c r="AL323" i="1" s="1"/>
  <c r="AM323" i="1" s="1"/>
  <c r="AN323" i="1" s="1"/>
  <c r="AR323" i="1" s="1"/>
  <c r="AE330" i="1"/>
  <c r="AF330" i="1" s="1"/>
  <c r="AG330" i="1" s="1"/>
  <c r="AH124" i="1"/>
  <c r="AI124" i="1" s="1"/>
  <c r="AJ124" i="1" s="1"/>
  <c r="AK124" i="1" s="1"/>
  <c r="AL124" i="1" s="1"/>
  <c r="AM124" i="1" s="1"/>
  <c r="AN124" i="1" s="1"/>
  <c r="AO124" i="1" s="1"/>
  <c r="AR124" i="1" s="1"/>
  <c r="AH130" i="1"/>
  <c r="AI130" i="1" s="1"/>
  <c r="AJ130" i="1" s="1"/>
  <c r="AK130" i="1" s="1"/>
  <c r="AL130" i="1" s="1"/>
  <c r="AM130" i="1" s="1"/>
  <c r="AN130" i="1" s="1"/>
  <c r="AO130" i="1" s="1"/>
  <c r="AR130" i="1" s="1"/>
  <c r="AH132" i="1"/>
  <c r="AI132" i="1" s="1"/>
  <c r="AJ132" i="1" s="1"/>
  <c r="AK132" i="1" s="1"/>
  <c r="AL132" i="1" s="1"/>
  <c r="AM132" i="1" s="1"/>
  <c r="AN132" i="1" s="1"/>
  <c r="AO132" i="1" s="1"/>
  <c r="AH71" i="1"/>
  <c r="AI71" i="1" s="1"/>
  <c r="AJ71" i="1" s="1"/>
  <c r="AK71" i="1" s="1"/>
  <c r="AL71" i="1" s="1"/>
  <c r="AM71" i="1" s="1"/>
  <c r="AN71" i="1" s="1"/>
  <c r="AO71" i="1" s="1"/>
  <c r="AH334" i="1"/>
  <c r="AI334" i="1" s="1"/>
  <c r="AJ334" i="1" s="1"/>
  <c r="AK334" i="1" s="1"/>
  <c r="AL334" i="1" s="1"/>
  <c r="AM334" i="1" s="1"/>
  <c r="AN334" i="1" s="1"/>
  <c r="AR334" i="1" s="1"/>
  <c r="AH246" i="1"/>
  <c r="AI246" i="1" s="1"/>
  <c r="AJ246" i="1" s="1"/>
  <c r="AK246" i="1" s="1"/>
  <c r="AL246" i="1" s="1"/>
  <c r="AM246" i="1" s="1"/>
  <c r="AN246" i="1" s="1"/>
  <c r="AR246" i="1" s="1"/>
  <c r="AH160" i="1"/>
  <c r="AI160" i="1" s="1"/>
  <c r="AJ160" i="1" s="1"/>
  <c r="AK160" i="1" s="1"/>
  <c r="AL160" i="1" s="1"/>
  <c r="AM160" i="1" s="1"/>
  <c r="AN160" i="1" s="1"/>
  <c r="AO160" i="1" s="1"/>
  <c r="AH244" i="1"/>
  <c r="AI244" i="1" s="1"/>
  <c r="AJ244" i="1" s="1"/>
  <c r="AK244" i="1" s="1"/>
  <c r="AL244" i="1" s="1"/>
  <c r="AM244" i="1" s="1"/>
  <c r="AN244" i="1" s="1"/>
  <c r="AR244" i="1" s="1"/>
  <c r="AH217" i="1"/>
  <c r="AI217" i="1" s="1"/>
  <c r="AJ217" i="1" s="1"/>
  <c r="AK217" i="1" s="1"/>
  <c r="AL217" i="1" s="1"/>
  <c r="AM217" i="1" s="1"/>
  <c r="AN217" i="1" s="1"/>
  <c r="AO217" i="1" s="1"/>
  <c r="AH157" i="1"/>
  <c r="AI157" i="1" s="1"/>
  <c r="AJ157" i="1" s="1"/>
  <c r="AK157" i="1" s="1"/>
  <c r="AL157" i="1" s="1"/>
  <c r="AM157" i="1" s="1"/>
  <c r="AN157" i="1" s="1"/>
  <c r="AO157" i="1" s="1"/>
  <c r="AH287" i="1"/>
  <c r="AI287" i="1" s="1"/>
  <c r="AJ287" i="1" s="1"/>
  <c r="AK287" i="1" s="1"/>
  <c r="AL287" i="1" s="1"/>
  <c r="AM287" i="1" s="1"/>
  <c r="AN287" i="1" s="1"/>
  <c r="AR287" i="1" s="1"/>
  <c r="AH347" i="1"/>
  <c r="AI348" i="1"/>
  <c r="AJ348" i="1" s="1"/>
  <c r="AE349" i="1"/>
  <c r="AF349" i="1" s="1"/>
  <c r="AG349" i="1" s="1"/>
  <c r="AK1333" i="1"/>
  <c r="AH1405" i="1"/>
  <c r="AH1240" i="1"/>
  <c r="AH306" i="1"/>
  <c r="AE1180" i="1"/>
  <c r="AF1180" i="1" s="1"/>
  <c r="AG1180" i="1" s="1"/>
  <c r="AK671" i="1"/>
  <c r="AE818" i="1"/>
  <c r="AF818" i="1" s="1"/>
  <c r="AG818" i="1" s="1"/>
  <c r="AK1746" i="1"/>
  <c r="AE1379" i="1"/>
  <c r="AF1379" i="1" s="1"/>
  <c r="AG1379" i="1" s="1"/>
  <c r="AH1159" i="1"/>
  <c r="AE407" i="1"/>
  <c r="AF407" i="1" s="1"/>
  <c r="AG407" i="1" s="1"/>
  <c r="AH85" i="1"/>
  <c r="AH174" i="1"/>
  <c r="AH924" i="1"/>
  <c r="AE1696" i="1"/>
  <c r="AF1696" i="1" s="1"/>
  <c r="AG1696" i="1" s="1"/>
  <c r="AH905" i="1"/>
  <c r="AH1487" i="1"/>
  <c r="AE1142" i="1"/>
  <c r="AF1142" i="1" s="1"/>
  <c r="AG1142" i="1" s="1"/>
  <c r="AE599" i="1"/>
  <c r="AF599" i="1" s="1"/>
  <c r="AG599" i="1" s="1"/>
  <c r="AE401" i="1"/>
  <c r="AF401" i="1" s="1"/>
  <c r="AG401" i="1" s="1"/>
  <c r="AH295" i="1"/>
  <c r="AE1504" i="1"/>
  <c r="AF1504" i="1" s="1"/>
  <c r="AG1504" i="1" s="1"/>
  <c r="AH1695" i="1"/>
  <c r="AE1365" i="1"/>
  <c r="AF1365" i="1" s="1"/>
  <c r="AG1365" i="1" s="1"/>
  <c r="AK1138" i="1"/>
  <c r="AE1107" i="1"/>
  <c r="AF1107" i="1" s="1"/>
  <c r="AG1107" i="1" s="1"/>
  <c r="AE36" i="1"/>
  <c r="AF36" i="1" s="1"/>
  <c r="AG36" i="1" s="1"/>
  <c r="AH1015" i="1"/>
  <c r="AK9" i="1"/>
  <c r="AE142" i="1"/>
  <c r="AF142" i="1" s="1"/>
  <c r="AG142" i="1" s="1"/>
  <c r="AH792" i="1"/>
  <c r="AE1215" i="1"/>
  <c r="AF1215" i="1" s="1"/>
  <c r="AG1215" i="1" s="1"/>
  <c r="AE808" i="1"/>
  <c r="AF808" i="1" s="1"/>
  <c r="AG808" i="1" s="1"/>
  <c r="AH623" i="1"/>
  <c r="AK761" i="1"/>
  <c r="AH1285" i="1"/>
  <c r="AH37" i="1"/>
  <c r="AE805" i="1"/>
  <c r="AF805" i="1" s="1"/>
  <c r="AG805" i="1" s="1"/>
  <c r="AH1555" i="1"/>
  <c r="AE668" i="1"/>
  <c r="AF668" i="1" s="1"/>
  <c r="AG668" i="1" s="1"/>
  <c r="AH129" i="1"/>
  <c r="AE400" i="1"/>
  <c r="AF400" i="1" s="1"/>
  <c r="AG400" i="1" s="1"/>
  <c r="AH1431" i="1"/>
  <c r="AK385" i="1"/>
  <c r="AK904" i="1"/>
  <c r="AH1687" i="1"/>
  <c r="AK898" i="1"/>
  <c r="AH756" i="1"/>
  <c r="AH26" i="1"/>
  <c r="AE1558" i="1"/>
  <c r="AF1558" i="1" s="1"/>
  <c r="AG1558" i="1" s="1"/>
  <c r="AH356" i="1"/>
  <c r="AH1223" i="1"/>
  <c r="AH88" i="1"/>
  <c r="AE1023" i="1"/>
  <c r="AF1023" i="1" s="1"/>
  <c r="AG1023" i="1" s="1"/>
  <c r="AK1297" i="1"/>
  <c r="AE318" i="1"/>
  <c r="AF318" i="1" s="1"/>
  <c r="AG318" i="1" s="1"/>
  <c r="AH1455" i="1"/>
  <c r="AK383" i="1"/>
  <c r="AK229" i="1"/>
  <c r="AH458" i="1"/>
  <c r="AE377" i="1"/>
  <c r="AF377" i="1" s="1"/>
  <c r="AG377" i="1" s="1"/>
  <c r="AH1254" i="1"/>
  <c r="AK677" i="1"/>
  <c r="AH941" i="1"/>
  <c r="AK1116" i="1"/>
  <c r="AE1091" i="1"/>
  <c r="AF1091" i="1" s="1"/>
  <c r="AG1091" i="1" s="1"/>
  <c r="AK422" i="1"/>
  <c r="AH69" i="1"/>
  <c r="AK1584" i="1"/>
  <c r="AE1386" i="1"/>
  <c r="AF1386" i="1" s="1"/>
  <c r="AG1386" i="1" s="1"/>
  <c r="AH1331" i="1"/>
  <c r="AH1398" i="1"/>
  <c r="AK653" i="1"/>
  <c r="AK1217" i="1"/>
  <c r="AE301" i="1"/>
  <c r="AF301" i="1" s="1"/>
  <c r="AG301" i="1" s="1"/>
  <c r="AH1352" i="1"/>
  <c r="AH184" i="1"/>
  <c r="AK1841" i="1"/>
  <c r="AH1541" i="1"/>
  <c r="AH1173" i="1"/>
  <c r="AH1505" i="1"/>
  <c r="AH1607" i="1"/>
  <c r="AH114" i="1"/>
  <c r="AH1513" i="1"/>
  <c r="AH1213" i="1"/>
  <c r="AK1411" i="1"/>
  <c r="AH640" i="1"/>
  <c r="AE1012" i="1"/>
  <c r="AF1012" i="1" s="1"/>
  <c r="AG1012" i="1" s="1"/>
  <c r="AE412" i="1"/>
  <c r="AF412" i="1" s="1"/>
  <c r="AG412" i="1" s="1"/>
  <c r="AH635" i="1"/>
  <c r="AE994" i="1"/>
  <c r="AF994" i="1" s="1"/>
  <c r="AG994" i="1" s="1"/>
  <c r="AE461" i="1"/>
  <c r="AF461" i="1" s="1"/>
  <c r="AG461" i="1" s="1"/>
  <c r="AH1052" i="1"/>
  <c r="AH972" i="1"/>
  <c r="AH467" i="1"/>
  <c r="AH1085" i="1"/>
  <c r="AH477" i="1"/>
  <c r="AK1723" i="1"/>
  <c r="AH648" i="1"/>
  <c r="AE616" i="1"/>
  <c r="AF616" i="1" s="1"/>
  <c r="AG616" i="1" s="1"/>
  <c r="AK718" i="1"/>
  <c r="AH855" i="1"/>
  <c r="AK1846" i="1"/>
  <c r="AH107" i="1"/>
  <c r="AH360" i="1"/>
  <c r="AE1242" i="1"/>
  <c r="AF1242" i="1" s="1"/>
  <c r="AG1242" i="1" s="1"/>
  <c r="AH1125" i="1"/>
  <c r="AH1310" i="1"/>
  <c r="AH593" i="1"/>
  <c r="AH1628" i="1"/>
  <c r="AH933" i="1"/>
  <c r="AE771" i="1"/>
  <c r="AF771" i="1" s="1"/>
  <c r="AG771" i="1" s="1"/>
  <c r="AH1514" i="1"/>
  <c r="AK1775" i="1"/>
  <c r="AH1229" i="1"/>
  <c r="AH1610" i="1"/>
  <c r="AH1361" i="1"/>
  <c r="AH658" i="1"/>
  <c r="AH1048" i="1"/>
  <c r="AH6" i="1"/>
  <c r="AE630" i="1"/>
  <c r="AF630" i="1" s="1"/>
  <c r="AG630" i="1" s="1"/>
  <c r="AH709" i="1"/>
  <c r="AH965" i="1"/>
  <c r="AH863" i="1"/>
  <c r="AH1167" i="1"/>
  <c r="AH126" i="1"/>
  <c r="AE374" i="1"/>
  <c r="AF374" i="1" s="1"/>
  <c r="AG374" i="1" s="1"/>
  <c r="AH1469" i="1"/>
  <c r="AK389" i="1"/>
  <c r="AH159" i="1"/>
  <c r="AE12" i="1"/>
  <c r="AF12" i="1" s="1"/>
  <c r="AG12" i="1" s="1"/>
  <c r="AH12" i="1" s="1"/>
  <c r="AH1311" i="1"/>
  <c r="AK798" i="1"/>
  <c r="AH539" i="1"/>
  <c r="AH443" i="1"/>
  <c r="AE97" i="1"/>
  <c r="AF97" i="1" s="1"/>
  <c r="AG97" i="1" s="1"/>
  <c r="AH1135" i="1"/>
  <c r="AE267" i="1"/>
  <c r="AF267" i="1" s="1"/>
  <c r="AG267" i="1" s="1"/>
  <c r="AH980" i="1"/>
  <c r="AH1269" i="1"/>
  <c r="AH435" i="1"/>
  <c r="AK673" i="1"/>
  <c r="AE239" i="1"/>
  <c r="AF239" i="1" s="1"/>
  <c r="AG239" i="1" s="1"/>
  <c r="AH731" i="1"/>
  <c r="AH816" i="1"/>
  <c r="AH464" i="1"/>
  <c r="AE848" i="1"/>
  <c r="AF848" i="1" s="1"/>
  <c r="AG848" i="1" s="1"/>
  <c r="AK1642" i="1"/>
  <c r="AH1423" i="1"/>
  <c r="AH1002" i="1"/>
  <c r="AH743" i="1"/>
  <c r="AH707" i="1"/>
  <c r="AK1346" i="1"/>
  <c r="AH1264" i="1"/>
  <c r="AH1323" i="1"/>
  <c r="AH386" i="1"/>
  <c r="AE1620" i="1"/>
  <c r="AF1620" i="1" s="1"/>
  <c r="AG1620" i="1" s="1"/>
  <c r="AH796" i="1"/>
  <c r="AH1664" i="1"/>
  <c r="AH441" i="1"/>
  <c r="AH551" i="1"/>
  <c r="AH883" i="1"/>
  <c r="AE39" i="1"/>
  <c r="AF39" i="1" s="1"/>
  <c r="AG39" i="1" s="1"/>
  <c r="AH736" i="1"/>
  <c r="AH1473" i="1"/>
  <c r="AH94" i="1"/>
  <c r="AH1114" i="1"/>
  <c r="AH850" i="1"/>
  <c r="AK504" i="1"/>
  <c r="AH1408" i="1"/>
  <c r="AH285" i="1"/>
  <c r="AK223" i="1"/>
  <c r="AE1205" i="1"/>
  <c r="AF1205" i="1" s="1"/>
  <c r="AG1205" i="1" s="1"/>
  <c r="AH676" i="1"/>
  <c r="AK1198" i="1"/>
  <c r="AH221" i="1"/>
  <c r="AE1651" i="1"/>
  <c r="AF1651" i="1" s="1"/>
  <c r="AG1651" i="1" s="1"/>
  <c r="AH597" i="1"/>
  <c r="AH1615" i="1"/>
  <c r="AH555" i="1"/>
  <c r="AH272" i="1"/>
  <c r="AH953" i="1"/>
  <c r="AH20" i="1"/>
  <c r="AE1646" i="1"/>
  <c r="AF1646" i="1" s="1"/>
  <c r="AG1646" i="1" s="1"/>
  <c r="AK472" i="1"/>
  <c r="AH1462" i="1"/>
  <c r="AE881" i="1"/>
  <c r="AF881" i="1" s="1"/>
  <c r="AG881" i="1" s="1"/>
  <c r="AE909" i="1"/>
  <c r="AF909" i="1" s="1"/>
  <c r="AG909" i="1" s="1"/>
  <c r="AH873" i="1"/>
  <c r="AE893" i="1"/>
  <c r="AF893" i="1" s="1"/>
  <c r="AG893" i="1" s="1"/>
  <c r="AE675" i="1"/>
  <c r="AF675" i="1" s="1"/>
  <c r="AG675" i="1" s="1"/>
  <c r="AK1074" i="1"/>
  <c r="AH686" i="1"/>
  <c r="AH922" i="1"/>
  <c r="AE235" i="1"/>
  <c r="AF235" i="1" s="1"/>
  <c r="AG235" i="1" s="1"/>
  <c r="AO235" i="1" s="1"/>
  <c r="AP235" i="1" s="1"/>
  <c r="AQ235" i="1" s="1"/>
  <c r="AH399" i="1"/>
  <c r="AH832" i="1"/>
  <c r="AE1429" i="1"/>
  <c r="AF1429" i="1" s="1"/>
  <c r="AG1429" i="1" s="1"/>
  <c r="AH557" i="1"/>
  <c r="AH165" i="1"/>
  <c r="AE1659" i="1"/>
  <c r="AF1659" i="1" s="1"/>
  <c r="AG1659" i="1" s="1"/>
  <c r="AH1434" i="1"/>
  <c r="AK1265" i="1"/>
  <c r="AH689" i="1"/>
  <c r="AH219" i="1"/>
  <c r="AK1826" i="1"/>
  <c r="AE917" i="1"/>
  <c r="AF917" i="1" s="1"/>
  <c r="AG917" i="1" s="1"/>
  <c r="AE836" i="1"/>
  <c r="AF836" i="1" s="1"/>
  <c r="AG836" i="1" s="1"/>
  <c r="AH1127" i="1"/>
  <c r="AH1413" i="1"/>
  <c r="AH436" i="1"/>
  <c r="AE1068" i="1"/>
  <c r="AF1068" i="1" s="1"/>
  <c r="AG1068" i="1" s="1"/>
  <c r="AH110" i="1"/>
  <c r="AE1209" i="1"/>
  <c r="AF1209" i="1" s="1"/>
  <c r="AG1209" i="1" s="1"/>
  <c r="AH830" i="1"/>
  <c r="AK665" i="1"/>
  <c r="AH645" i="1"/>
  <c r="AH608" i="1"/>
  <c r="AH1221" i="1"/>
  <c r="AK529" i="1"/>
  <c r="AH164" i="1"/>
  <c r="AH1581" i="1"/>
  <c r="AH1059" i="1"/>
  <c r="AE243" i="1"/>
  <c r="AF243" i="1" s="1"/>
  <c r="AG243" i="1" s="1"/>
  <c r="AH769" i="1"/>
  <c r="AH1247" i="1"/>
  <c r="AH1030" i="1"/>
  <c r="AK1272" i="1"/>
  <c r="AK670" i="1"/>
  <c r="AK1470" i="1"/>
  <c r="AK988" i="1"/>
  <c r="AK17" i="1"/>
  <c r="AE903" i="1"/>
  <c r="AF903" i="1" s="1"/>
  <c r="AG903" i="1" s="1"/>
  <c r="AH415" i="1"/>
  <c r="AH426" i="1"/>
  <c r="AK1341" i="1"/>
  <c r="AH1208" i="1"/>
  <c r="AH700" i="1"/>
  <c r="AH1080" i="1"/>
  <c r="AK1594" i="1"/>
  <c r="AK1063" i="1"/>
  <c r="AH1634" i="1"/>
  <c r="AE930" i="1"/>
  <c r="AF930" i="1" s="1"/>
  <c r="AG930" i="1" s="1"/>
  <c r="AH627" i="1"/>
  <c r="AE685" i="1"/>
  <c r="AF685" i="1" s="1"/>
  <c r="AG685" i="1" s="1"/>
  <c r="AH1421" i="1"/>
  <c r="AH750" i="1"/>
  <c r="AK1189" i="1"/>
  <c r="AK637" i="1"/>
  <c r="AH372" i="1"/>
  <c r="AH852" i="1"/>
  <c r="AH1625" i="1"/>
  <c r="AH993" i="1"/>
  <c r="AH588" i="1"/>
  <c r="AH956" i="1"/>
  <c r="AH772" i="1"/>
  <c r="AH1522" i="1"/>
  <c r="AH967" i="1"/>
  <c r="AE916" i="1"/>
  <c r="AF916" i="1" s="1"/>
  <c r="AG916" i="1" s="1"/>
  <c r="AK1255" i="1"/>
  <c r="AH1146" i="1"/>
  <c r="AK649" i="1"/>
  <c r="AE911" i="1"/>
  <c r="AF911" i="1" s="1"/>
  <c r="AG911" i="1" s="1"/>
  <c r="AH66" i="1"/>
  <c r="AH521" i="1"/>
  <c r="AH1658" i="1"/>
  <c r="AH549" i="1"/>
  <c r="AE1488" i="1"/>
  <c r="AF1488" i="1" s="1"/>
  <c r="AG1488" i="1" s="1"/>
  <c r="AH757" i="1"/>
  <c r="AH744" i="1"/>
  <c r="AH353" i="1"/>
  <c r="AI641" i="1"/>
  <c r="AJ641" i="1" s="1"/>
  <c r="AI391" i="1"/>
  <c r="AJ391" i="1" s="1"/>
  <c r="AT545" i="1"/>
  <c r="AU545" i="1" s="1"/>
  <c r="AV545" i="1" s="1"/>
  <c r="AW545" i="1" s="1"/>
  <c r="AH1444" i="1"/>
  <c r="AI1313" i="1"/>
  <c r="AJ1313" i="1" s="1"/>
  <c r="AR95" i="1"/>
  <c r="AS95" i="1" s="1"/>
  <c r="AK1416" i="1"/>
  <c r="AH87" i="1"/>
  <c r="AE1653" i="1"/>
  <c r="AF1653" i="1" s="1"/>
  <c r="AG1653" i="1" s="1"/>
  <c r="AI631" i="1"/>
  <c r="AJ631" i="1" s="1"/>
  <c r="AH1098" i="1"/>
  <c r="AI661" i="1"/>
  <c r="AJ661" i="1" s="1"/>
  <c r="AI1024" i="1"/>
  <c r="AJ1024" i="1" s="1"/>
  <c r="AI397" i="1"/>
  <c r="AJ397" i="1" s="1"/>
  <c r="AT1456" i="1"/>
  <c r="AU1456" i="1" s="1"/>
  <c r="AV1456" i="1" s="1"/>
  <c r="AW1456" i="1" s="1"/>
  <c r="AR144" i="1"/>
  <c r="AS144" i="1" s="1"/>
  <c r="AI1656" i="1"/>
  <c r="AJ1656" i="1" s="1"/>
  <c r="AI1051" i="1"/>
  <c r="AJ1051" i="1" s="1"/>
  <c r="AI1614" i="1"/>
  <c r="AJ1614" i="1" s="1"/>
  <c r="AI444" i="1"/>
  <c r="AJ444" i="1" s="1"/>
  <c r="AI1670" i="1"/>
  <c r="AJ1670" i="1" s="1"/>
  <c r="AI1069" i="1"/>
  <c r="AJ1069" i="1" s="1"/>
  <c r="AI1355" i="1"/>
  <c r="AJ1355" i="1" s="1"/>
  <c r="AL1590" i="1"/>
  <c r="AM1590" i="1" s="1"/>
  <c r="AN1590" i="1" s="1"/>
  <c r="AO1590" i="1" s="1"/>
  <c r="AL822" i="1"/>
  <c r="AM822" i="1" s="1"/>
  <c r="AN822" i="1" s="1"/>
  <c r="AI1686" i="1"/>
  <c r="AJ1686" i="1" s="1"/>
  <c r="AI989" i="1"/>
  <c r="AJ989" i="1" s="1"/>
  <c r="AI523" i="1"/>
  <c r="AJ523" i="1" s="1"/>
  <c r="AI279" i="1"/>
  <c r="AJ279" i="1" s="1"/>
  <c r="AI509" i="1"/>
  <c r="AJ509" i="1" s="1"/>
  <c r="AI947" i="1"/>
  <c r="AJ947" i="1" s="1"/>
  <c r="AI527" i="1"/>
  <c r="AJ527" i="1" s="1"/>
  <c r="AI586" i="1"/>
  <c r="AJ586" i="1" s="1"/>
  <c r="AI1447" i="1"/>
  <c r="AJ1447" i="1" s="1"/>
  <c r="AI1266" i="1"/>
  <c r="AJ1266" i="1" s="1"/>
  <c r="AI681" i="1"/>
  <c r="AJ681" i="1" s="1"/>
  <c r="AI575" i="1"/>
  <c r="AJ575" i="1" s="1"/>
  <c r="AI837" i="1"/>
  <c r="AJ837" i="1" s="1"/>
  <c r="AI1050" i="1"/>
  <c r="AJ1050" i="1" s="1"/>
  <c r="AI1033" i="1"/>
  <c r="AJ1033" i="1" s="1"/>
  <c r="AI1526" i="1"/>
  <c r="AJ1526" i="1" s="1"/>
  <c r="AI1623" i="1"/>
  <c r="AJ1623" i="1" s="1"/>
  <c r="AI835" i="1"/>
  <c r="AJ835" i="1" s="1"/>
  <c r="AI826" i="1"/>
  <c r="AJ826" i="1" s="1"/>
  <c r="AI319" i="1"/>
  <c r="AJ319" i="1" s="1"/>
  <c r="AH1262" i="1"/>
  <c r="AI1026" i="1"/>
  <c r="AJ1026" i="1" s="1"/>
  <c r="AE1218" i="1"/>
  <c r="AF1218" i="1" s="1"/>
  <c r="AG1218" i="1" s="1"/>
  <c r="AE871" i="1"/>
  <c r="AF871" i="1" s="1"/>
  <c r="AG871" i="1" s="1"/>
  <c r="AE418" i="1"/>
  <c r="AF418" i="1" s="1"/>
  <c r="AG418" i="1" s="1"/>
  <c r="AH462" i="1"/>
  <c r="AI1644" i="1"/>
  <c r="AJ1644" i="1" s="1"/>
  <c r="AH777" i="1"/>
  <c r="AE788" i="1"/>
  <c r="AF788" i="1" s="1"/>
  <c r="AG788" i="1" s="1"/>
  <c r="AI1280" i="1"/>
  <c r="AJ1280" i="1" s="1"/>
  <c r="AE1536" i="1"/>
  <c r="AF1536" i="1" s="1"/>
  <c r="AG1536" i="1" s="1"/>
  <c r="AK1765" i="1"/>
  <c r="AI530" i="1"/>
  <c r="AJ530" i="1" s="1"/>
  <c r="AH1316" i="1"/>
  <c r="AK1019" i="1"/>
  <c r="AH428" i="1"/>
  <c r="AI617" i="1"/>
  <c r="AJ617" i="1" s="1"/>
  <c r="AE1188" i="1"/>
  <c r="AF1188" i="1" s="1"/>
  <c r="AG1188" i="1" s="1"/>
  <c r="AI1105" i="1"/>
  <c r="AJ1105" i="1" s="1"/>
  <c r="AI489" i="1"/>
  <c r="AJ489" i="1" s="1"/>
  <c r="AH548" i="1"/>
  <c r="AE21" i="1"/>
  <c r="AF21" i="1" s="1"/>
  <c r="AG21" i="1" s="1"/>
  <c r="AH1067" i="1"/>
  <c r="AE526" i="1"/>
  <c r="AF526" i="1" s="1"/>
  <c r="AG526" i="1" s="1"/>
  <c r="AI1502" i="1"/>
  <c r="AJ1502" i="1" s="1"/>
  <c r="AK1233" i="1"/>
  <c r="AI1448" i="1"/>
  <c r="AJ1448" i="1" s="1"/>
  <c r="AE1640" i="1"/>
  <c r="AF1640" i="1" s="1"/>
  <c r="AG1640" i="1" s="1"/>
  <c r="AH380" i="1"/>
  <c r="AH1014" i="1"/>
  <c r="AI1256" i="1"/>
  <c r="AJ1256" i="1" s="1"/>
  <c r="AH704" i="1"/>
  <c r="AE1524" i="1"/>
  <c r="AF1524" i="1" s="1"/>
  <c r="AG1524" i="1" s="1"/>
  <c r="AE976" i="1"/>
  <c r="AF976" i="1" s="1"/>
  <c r="AG976" i="1" s="1"/>
  <c r="AI1373" i="1"/>
  <c r="AJ1373" i="1" s="1"/>
  <c r="AH568" i="1"/>
  <c r="AE780" i="1"/>
  <c r="AF780" i="1" s="1"/>
  <c r="AG780" i="1" s="1"/>
  <c r="AR128" i="1"/>
  <c r="AS128" i="1" s="1"/>
  <c r="AK1758" i="1"/>
  <c r="AI104" i="1"/>
  <c r="AJ104" i="1" s="1"/>
  <c r="AI607" i="1"/>
  <c r="AJ607" i="1" s="1"/>
  <c r="AI1391" i="1"/>
  <c r="AJ1391" i="1" s="1"/>
  <c r="AI954" i="1"/>
  <c r="AJ954" i="1" s="1"/>
  <c r="AH1650" i="1"/>
  <c r="AR594" i="1"/>
  <c r="AS594" i="1" s="1"/>
  <c r="AE632" i="1"/>
  <c r="AF632" i="1" s="1"/>
  <c r="AG632" i="1" s="1"/>
  <c r="AI1035" i="1"/>
  <c r="AJ1035" i="1" s="1"/>
  <c r="AE1451" i="1"/>
  <c r="AF1451" i="1" s="1"/>
  <c r="AG1451" i="1" s="1"/>
  <c r="AH564" i="1"/>
  <c r="AI447" i="1"/>
  <c r="AJ447" i="1" s="1"/>
  <c r="AH829" i="1"/>
  <c r="AH1248" i="1"/>
  <c r="AK402" i="1"/>
  <c r="AK678" i="1"/>
  <c r="AE880" i="1"/>
  <c r="AF880" i="1" s="1"/>
  <c r="AG880" i="1" s="1"/>
  <c r="AE1041" i="1"/>
  <c r="AF1041" i="1" s="1"/>
  <c r="AG1041" i="1" s="1"/>
  <c r="AE1370" i="1"/>
  <c r="AF1370" i="1" s="1"/>
  <c r="AG1370" i="1" s="1"/>
  <c r="AH1334" i="1"/>
  <c r="AH1077" i="1"/>
  <c r="AI1648" i="1"/>
  <c r="AJ1648" i="1" s="1"/>
  <c r="AI1393" i="1"/>
  <c r="AJ1393" i="1" s="1"/>
  <c r="AE656" i="1"/>
  <c r="AF656" i="1" s="1"/>
  <c r="AG656" i="1" s="1"/>
  <c r="AE459" i="1"/>
  <c r="AF459" i="1" s="1"/>
  <c r="AG459" i="1" s="1"/>
  <c r="AK19" i="1"/>
  <c r="AE1147" i="1"/>
  <c r="AF1147" i="1" s="1"/>
  <c r="AG1147" i="1" s="1"/>
  <c r="AI409" i="1"/>
  <c r="AJ409" i="1" s="1"/>
  <c r="AE495" i="1"/>
  <c r="AF495" i="1" s="1"/>
  <c r="AG495" i="1" s="1"/>
  <c r="AI515" i="1"/>
  <c r="AJ515" i="1" s="1"/>
  <c r="BC191" i="1"/>
  <c r="BD191" i="1" s="1"/>
  <c r="AK1661" i="1"/>
  <c r="AH803" i="1"/>
  <c r="AK51" i="1"/>
  <c r="AL968" i="1"/>
  <c r="AM968" i="1" s="1"/>
  <c r="AN968" i="1" s="1"/>
  <c r="AO968" i="1" s="1"/>
  <c r="AI1110" i="1"/>
  <c r="AJ1110" i="1" s="1"/>
  <c r="AH307" i="1"/>
  <c r="AH584" i="1"/>
  <c r="AL405" i="1"/>
  <c r="AM405" i="1" s="1"/>
  <c r="AN405" i="1" s="1"/>
  <c r="AE1498" i="1"/>
  <c r="AF1498" i="1" s="1"/>
  <c r="AG1498" i="1" s="1"/>
  <c r="AH1635" i="1"/>
  <c r="AI1500" i="1"/>
  <c r="AJ1500" i="1" s="1"/>
  <c r="AI1066" i="1"/>
  <c r="AJ1066" i="1" s="1"/>
  <c r="AH625" i="1"/>
  <c r="AE814" i="1"/>
  <c r="AF814" i="1" s="1"/>
  <c r="AG814" i="1" s="1"/>
  <c r="AK480" i="1"/>
  <c r="AI794" i="1"/>
  <c r="AJ794" i="1" s="1"/>
  <c r="AL1727" i="1"/>
  <c r="AM1727" i="1" s="1"/>
  <c r="AN1727" i="1" s="1"/>
  <c r="AO1727" i="1" s="1"/>
  <c r="AP1727" i="1" s="1"/>
  <c r="AQ1727" i="1" s="1"/>
  <c r="AH946" i="1"/>
  <c r="AL1786" i="1"/>
  <c r="AM1786" i="1" s="1"/>
  <c r="AN1786" i="1" s="1"/>
  <c r="AO1786" i="1" s="1"/>
  <c r="AP1786" i="1" s="1"/>
  <c r="AQ1786" i="1" s="1"/>
  <c r="AK1745" i="1"/>
  <c r="AE1374" i="1"/>
  <c r="AF1374" i="1" s="1"/>
  <c r="AG1374" i="1" s="1"/>
  <c r="AH1392" i="1"/>
  <c r="AE276" i="1"/>
  <c r="AF276" i="1" s="1"/>
  <c r="AG276" i="1" s="1"/>
  <c r="AO276" i="1" s="1"/>
  <c r="AP276" i="1" s="1"/>
  <c r="AQ276" i="1" s="1"/>
  <c r="AL366" i="1"/>
  <c r="AM366" i="1" s="1"/>
  <c r="AN366" i="1" s="1"/>
  <c r="AE802" i="1"/>
  <c r="AF802" i="1" s="1"/>
  <c r="AG802" i="1" s="1"/>
  <c r="AH713" i="1"/>
  <c r="AH496" i="1"/>
  <c r="AE684" i="1"/>
  <c r="AF684" i="1" s="1"/>
  <c r="AG684" i="1" s="1"/>
  <c r="AH24" i="1"/>
  <c r="AH1532" i="1"/>
  <c r="AH536" i="1"/>
  <c r="AE215" i="1"/>
  <c r="AF215" i="1" s="1"/>
  <c r="AG215" i="1" s="1"/>
  <c r="AE1417" i="1"/>
  <c r="AF1417" i="1" s="1"/>
  <c r="AG1417" i="1" s="1"/>
  <c r="AH113" i="1"/>
  <c r="AE982" i="1"/>
  <c r="AF982" i="1" s="1"/>
  <c r="AG982" i="1" s="1"/>
  <c r="AE977" i="1"/>
  <c r="AF977" i="1" s="1"/>
  <c r="AG977" i="1" s="1"/>
  <c r="AH344" i="1"/>
  <c r="AE554" i="1"/>
  <c r="AF554" i="1" s="1"/>
  <c r="AG554" i="1" s="1"/>
  <c r="AE1308" i="1"/>
  <c r="AF1308" i="1" s="1"/>
  <c r="AG1308" i="1" s="1"/>
  <c r="AH1258" i="1"/>
  <c r="AH702" i="1"/>
  <c r="AI804" i="1"/>
  <c r="AJ804" i="1" s="1"/>
  <c r="AE1589" i="1"/>
  <c r="AF1589" i="1" s="1"/>
  <c r="AG1589" i="1" s="1"/>
  <c r="AH1698" i="1"/>
  <c r="AH31" i="1"/>
  <c r="AI460" i="1"/>
  <c r="AJ460" i="1" s="1"/>
  <c r="AH1021" i="1"/>
  <c r="AI583" i="1"/>
  <c r="AJ583" i="1" s="1"/>
  <c r="AE151" i="1"/>
  <c r="AF151" i="1" s="1"/>
  <c r="AG151" i="1" s="1"/>
  <c r="AT1347" i="1"/>
  <c r="AU1347" i="1" s="1"/>
  <c r="AV1347" i="1" s="1"/>
  <c r="AW1347" i="1" s="1"/>
  <c r="AE1342" i="1"/>
  <c r="AF1342" i="1" s="1"/>
  <c r="AG1342" i="1" s="1"/>
  <c r="AH468" i="1"/>
  <c r="AE1104" i="1"/>
  <c r="AF1104" i="1" s="1"/>
  <c r="AG1104" i="1" s="1"/>
  <c r="AT711" i="1"/>
  <c r="AU711" i="1" s="1"/>
  <c r="AV711" i="1" s="1"/>
  <c r="AW711" i="1" s="1"/>
  <c r="AH1657" i="1"/>
  <c r="AH1440" i="1"/>
  <c r="AI696" i="1"/>
  <c r="AJ696" i="1" s="1"/>
  <c r="AI1631" i="1"/>
  <c r="AJ1631" i="1" s="1"/>
  <c r="AI620" i="1"/>
  <c r="AJ620" i="1" s="1"/>
  <c r="AI1199" i="1"/>
  <c r="AJ1199" i="1" s="1"/>
  <c r="AI1612" i="1"/>
  <c r="AJ1612" i="1" s="1"/>
  <c r="AI1017" i="1"/>
  <c r="AJ1017" i="1" s="1"/>
  <c r="AR362" i="1"/>
  <c r="AS362" i="1" s="1"/>
  <c r="AI745" i="1"/>
  <c r="AJ745" i="1" s="1"/>
  <c r="AL1119" i="1"/>
  <c r="AM1119" i="1" s="1"/>
  <c r="AN1119" i="1" s="1"/>
  <c r="AO1119" i="1" s="1"/>
  <c r="AT1298" i="1"/>
  <c r="AU1298" i="1" s="1"/>
  <c r="AV1298" i="1" s="1"/>
  <c r="AW1298" i="1" s="1"/>
  <c r="AL520" i="1"/>
  <c r="AM520" i="1" s="1"/>
  <c r="AN520" i="1" s="1"/>
  <c r="AI429" i="1"/>
  <c r="AJ429" i="1" s="1"/>
  <c r="AI511" i="1"/>
  <c r="AJ511" i="1" s="1"/>
  <c r="AL746" i="1"/>
  <c r="AM746" i="1" s="1"/>
  <c r="AN746" i="1" s="1"/>
  <c r="AI869" i="1"/>
  <c r="AJ869" i="1" s="1"/>
  <c r="AI600" i="1"/>
  <c r="AJ600" i="1" s="1"/>
  <c r="AI1279" i="1"/>
  <c r="AJ1279" i="1" s="1"/>
  <c r="AI886" i="1"/>
  <c r="AJ886" i="1" s="1"/>
  <c r="AT1197" i="1"/>
  <c r="AU1197" i="1" s="1"/>
  <c r="AV1197" i="1" s="1"/>
  <c r="AW1197" i="1" s="1"/>
  <c r="AL261" i="1"/>
  <c r="AM261" i="1" s="1"/>
  <c r="AN261" i="1" s="1"/>
  <c r="AL1715" i="1"/>
  <c r="AM1715" i="1" s="1"/>
  <c r="AN1715" i="1" s="1"/>
  <c r="AO1715" i="1" s="1"/>
  <c r="AP1715" i="1" s="1"/>
  <c r="AQ1715" i="1" s="1"/>
  <c r="AL1789" i="1"/>
  <c r="AM1789" i="1" s="1"/>
  <c r="AN1789" i="1" s="1"/>
  <c r="AO1789" i="1" s="1"/>
  <c r="AP1789" i="1" s="1"/>
  <c r="AQ1789" i="1" s="1"/>
  <c r="AT621" i="1"/>
  <c r="AU621" i="1" s="1"/>
  <c r="AV621" i="1" s="1"/>
  <c r="AW621" i="1" s="1"/>
  <c r="AI929" i="1"/>
  <c r="AJ929" i="1" s="1"/>
  <c r="AI1633" i="1"/>
  <c r="AJ1633" i="1" s="1"/>
  <c r="AI1396" i="1"/>
  <c r="AJ1396" i="1" s="1"/>
  <c r="AI1034" i="1"/>
  <c r="AJ1034" i="1" s="1"/>
  <c r="AI297" i="1"/>
  <c r="AJ297" i="1" s="1"/>
  <c r="AI170" i="1"/>
  <c r="AJ170" i="1" s="1"/>
  <c r="AI482" i="1"/>
  <c r="AJ482" i="1" s="1"/>
  <c r="AI1452" i="1"/>
  <c r="AJ1452" i="1" s="1"/>
  <c r="AI1133" i="1"/>
  <c r="AJ1133" i="1" s="1"/>
  <c r="AI1438" i="1"/>
  <c r="AJ1438" i="1" s="1"/>
  <c r="AL1206" i="1"/>
  <c r="AM1206" i="1" s="1"/>
  <c r="AN1206" i="1" s="1"/>
  <c r="AT752" i="1"/>
  <c r="AU752" i="1" s="1"/>
  <c r="AV752" i="1" s="1"/>
  <c r="AW752" i="1" s="1"/>
  <c r="AI875" i="1"/>
  <c r="AJ875" i="1" s="1"/>
  <c r="AI80" i="1"/>
  <c r="AJ80" i="1" s="1"/>
  <c r="AL1449" i="1"/>
  <c r="AM1449" i="1" s="1"/>
  <c r="AN1449" i="1" s="1"/>
  <c r="AO1449" i="1" s="1"/>
  <c r="AI560" i="1"/>
  <c r="AJ560" i="1" s="1"/>
  <c r="AT1367" i="1"/>
  <c r="AU1367" i="1" s="1"/>
  <c r="AV1367" i="1" s="1"/>
  <c r="AW1367" i="1" s="1"/>
  <c r="AI434" i="1"/>
  <c r="AJ434" i="1" s="1"/>
  <c r="AI1548" i="1"/>
  <c r="AJ1548" i="1" s="1"/>
  <c r="AR345" i="1"/>
  <c r="AS345" i="1" s="1"/>
  <c r="AI573" i="1"/>
  <c r="AJ573" i="1" s="1"/>
  <c r="AI411" i="1"/>
  <c r="AJ411" i="1" s="1"/>
  <c r="AI302" i="1"/>
  <c r="AJ302" i="1" s="1"/>
  <c r="AI1045" i="1"/>
  <c r="AJ1045" i="1" s="1"/>
  <c r="AI1682" i="1"/>
  <c r="AJ1682" i="1" s="1"/>
  <c r="AI204" i="1"/>
  <c r="AJ204" i="1" s="1"/>
  <c r="AE280" i="1"/>
  <c r="AF280" i="1" s="1"/>
  <c r="AG280" i="1" s="1"/>
  <c r="AI247" i="1"/>
  <c r="AJ247" i="1" s="1"/>
  <c r="AK939" i="1"/>
  <c r="AI1289" i="1"/>
  <c r="AJ1289" i="1" s="1"/>
  <c r="AH1301" i="1"/>
  <c r="AH888" i="1"/>
  <c r="AE1036" i="1"/>
  <c r="AF1036" i="1" s="1"/>
  <c r="AG1036" i="1" s="1"/>
  <c r="AE8" i="1"/>
  <c r="AF8" i="1" s="1"/>
  <c r="AG8" i="1" s="1"/>
  <c r="AH1369" i="1"/>
  <c r="AL764" i="1"/>
  <c r="AM764" i="1" s="1"/>
  <c r="AN764" i="1" s="1"/>
  <c r="AK7" i="1"/>
  <c r="AE388" i="1"/>
  <c r="AF388" i="1" s="1"/>
  <c r="AG388" i="1" s="1"/>
  <c r="AK1195" i="1"/>
  <c r="AH842" i="1"/>
  <c r="AH1571" i="1"/>
  <c r="AI410" i="1"/>
  <c r="AJ410" i="1" s="1"/>
  <c r="AE610" i="1"/>
  <c r="AF610" i="1" s="1"/>
  <c r="AG610" i="1" s="1"/>
  <c r="AI1511" i="1"/>
  <c r="AJ1511" i="1" s="1"/>
  <c r="AH717" i="1"/>
  <c r="AE404" i="1"/>
  <c r="AF404" i="1" s="1"/>
  <c r="AG404" i="1" s="1"/>
  <c r="AH1227" i="1"/>
  <c r="AE1089" i="1"/>
  <c r="AF1089" i="1" s="1"/>
  <c r="AG1089" i="1" s="1"/>
  <c r="AI1406" i="1"/>
  <c r="AJ1406" i="1" s="1"/>
  <c r="AK1747" i="1"/>
  <c r="AK357" i="1"/>
  <c r="AI1004" i="1"/>
  <c r="AJ1004" i="1" s="1"/>
  <c r="AH442" i="1"/>
  <c r="AH785" i="1"/>
  <c r="AI379" i="1"/>
  <c r="AJ379" i="1" s="1"/>
  <c r="AH618" i="1"/>
  <c r="AE1419" i="1"/>
  <c r="AF1419" i="1" s="1"/>
  <c r="AG1419" i="1" s="1"/>
  <c r="AK1755" i="1"/>
  <c r="AI1157" i="1"/>
  <c r="AJ1157" i="1" s="1"/>
  <c r="AE1081" i="1"/>
  <c r="AF1081" i="1" s="1"/>
  <c r="AG1081" i="1" s="1"/>
  <c r="AH730" i="1"/>
  <c r="AE1046" i="1"/>
  <c r="AF1046" i="1" s="1"/>
  <c r="AG1046" i="1" s="1"/>
  <c r="AE83" i="1"/>
  <c r="AF83" i="1" s="1"/>
  <c r="AG83" i="1" s="1"/>
  <c r="AE1275" i="1"/>
  <c r="AF1275" i="1" s="1"/>
  <c r="AG1275" i="1" s="1"/>
  <c r="AI605" i="1"/>
  <c r="AJ605" i="1" s="1"/>
  <c r="AH89" i="1"/>
  <c r="AI263" i="1"/>
  <c r="AJ263" i="1" s="1"/>
  <c r="AE180" i="1"/>
  <c r="AF180" i="1" s="1"/>
  <c r="AG180" i="1" s="1"/>
  <c r="AK1796" i="1"/>
  <c r="AE1075" i="1"/>
  <c r="AF1075" i="1" s="1"/>
  <c r="AG1075" i="1" s="1"/>
  <c r="AK1177" i="1"/>
  <c r="AR102" i="1"/>
  <c r="AS102" i="1" s="1"/>
  <c r="AH739" i="1"/>
  <c r="AE729" i="1"/>
  <c r="AF729" i="1" s="1"/>
  <c r="AG729" i="1" s="1"/>
  <c r="AE25" i="1"/>
  <c r="AF25" i="1" s="1"/>
  <c r="AG25" i="1" s="1"/>
  <c r="AH25" i="1" s="1"/>
  <c r="AL1286" i="1"/>
  <c r="AM1286" i="1" s="1"/>
  <c r="AN1286" i="1" s="1"/>
  <c r="AI1211" i="1"/>
  <c r="AJ1211" i="1" s="1"/>
  <c r="AK643" i="1"/>
  <c r="AH15" i="1"/>
  <c r="AE1261" i="1"/>
  <c r="AF1261" i="1" s="1"/>
  <c r="AG1261" i="1" s="1"/>
  <c r="AK1268" i="1"/>
  <c r="AI1013" i="1"/>
  <c r="AJ1013" i="1" s="1"/>
  <c r="AE813" i="1"/>
  <c r="AF813" i="1" s="1"/>
  <c r="AG813" i="1" s="1"/>
  <c r="AH390" i="1"/>
  <c r="AI646" i="1"/>
  <c r="AJ646" i="1" s="1"/>
  <c r="AH828" i="1"/>
  <c r="AE1344" i="1"/>
  <c r="AF1344" i="1" s="1"/>
  <c r="AG1344" i="1" s="1"/>
  <c r="AK1622" i="1"/>
  <c r="AI887" i="1"/>
  <c r="AJ887" i="1" s="1"/>
  <c r="AI569" i="1"/>
  <c r="AJ569" i="1" s="1"/>
  <c r="AI237" i="1"/>
  <c r="AJ237" i="1" s="1"/>
  <c r="AH716" i="1"/>
  <c r="AE1459" i="1"/>
  <c r="AF1459" i="1" s="1"/>
  <c r="AG1459" i="1" s="1"/>
  <c r="AH1117" i="1"/>
  <c r="AE942" i="1"/>
  <c r="AF942" i="1" s="1"/>
  <c r="AG942" i="1" s="1"/>
  <c r="AH64" i="1"/>
  <c r="AI921" i="1"/>
  <c r="AJ921" i="1" s="1"/>
  <c r="AE860" i="1"/>
  <c r="AF860" i="1" s="1"/>
  <c r="AG860" i="1" s="1"/>
  <c r="AI270" i="1"/>
  <c r="AJ270" i="1" s="1"/>
  <c r="AE1512" i="1"/>
  <c r="AF1512" i="1" s="1"/>
  <c r="AG1512" i="1" s="1"/>
  <c r="AI959" i="1"/>
  <c r="AJ959" i="1" s="1"/>
  <c r="AI1348" i="1"/>
  <c r="AJ1348" i="1" s="1"/>
  <c r="AL1712" i="1"/>
  <c r="AM1712" i="1" s="1"/>
  <c r="AN1712" i="1" s="1"/>
  <c r="AO1712" i="1" s="1"/>
  <c r="AP1712" i="1" s="1"/>
  <c r="AQ1712" i="1" s="1"/>
  <c r="AH1345" i="1"/>
  <c r="AE1676" i="1"/>
  <c r="AF1676" i="1" s="1"/>
  <c r="AG1676" i="1" s="1"/>
  <c r="AE1005" i="1"/>
  <c r="AF1005" i="1" s="1"/>
  <c r="AG1005" i="1" s="1"/>
  <c r="AL1295" i="1"/>
  <c r="AM1295" i="1" s="1"/>
  <c r="AN1295" i="1" s="1"/>
  <c r="AO1295" i="1" s="1"/>
  <c r="AE1083" i="1"/>
  <c r="AF1083" i="1" s="1"/>
  <c r="AG1083" i="1" s="1"/>
  <c r="AE1674" i="1"/>
  <c r="AF1674" i="1" s="1"/>
  <c r="AG1674" i="1" s="1"/>
  <c r="AE572" i="1"/>
  <c r="AF572" i="1" s="1"/>
  <c r="AG572" i="1" s="1"/>
  <c r="AH1458" i="1"/>
  <c r="AE1480" i="1"/>
  <c r="AF1480" i="1" s="1"/>
  <c r="AG1480" i="1" s="1"/>
  <c r="AE1632" i="1"/>
  <c r="AF1632" i="1" s="1"/>
  <c r="AG1632" i="1" s="1"/>
  <c r="AH1120" i="1"/>
  <c r="AH995" i="1"/>
  <c r="AE1401" i="1"/>
  <c r="AF1401" i="1" s="1"/>
  <c r="AG1401" i="1" s="1"/>
  <c r="AE419" i="1"/>
  <c r="AF419" i="1" s="1"/>
  <c r="AG419" i="1" s="1"/>
  <c r="AE1317" i="1"/>
  <c r="AF1317" i="1" s="1"/>
  <c r="AG1317" i="1" s="1"/>
  <c r="AE775" i="1"/>
  <c r="AF775" i="1" s="1"/>
  <c r="AG775" i="1" s="1"/>
  <c r="AH1410" i="1"/>
  <c r="AE96" i="1"/>
  <c r="AF96" i="1" s="1"/>
  <c r="AG96" i="1" s="1"/>
  <c r="AE1402" i="1"/>
  <c r="AF1402" i="1" s="1"/>
  <c r="AG1402" i="1" s="1"/>
  <c r="AE654" i="1"/>
  <c r="AF654" i="1" s="1"/>
  <c r="AG654" i="1" s="1"/>
  <c r="AH1685" i="1"/>
  <c r="AE240" i="1"/>
  <c r="AF240" i="1" s="1"/>
  <c r="AG240" i="1" s="1"/>
  <c r="AO240" i="1" s="1"/>
  <c r="AP240" i="1" s="1"/>
  <c r="AQ240" i="1" s="1"/>
  <c r="AH552" i="1"/>
  <c r="AH1576" i="1"/>
  <c r="AI387" i="1"/>
  <c r="AJ387" i="1" s="1"/>
  <c r="AI1627" i="1"/>
  <c r="AJ1627" i="1" s="1"/>
  <c r="AI590" i="1"/>
  <c r="AJ590" i="1" s="1"/>
  <c r="AI1654" i="1"/>
  <c r="AJ1654" i="1" s="1"/>
  <c r="AI1678" i="1"/>
  <c r="AJ1678" i="1" s="1"/>
  <c r="AI1645" i="1"/>
  <c r="AJ1645" i="1" s="1"/>
  <c r="AI392" i="1"/>
  <c r="AJ392" i="1" s="1"/>
  <c r="AH181" i="1"/>
  <c r="AE1530" i="1"/>
  <c r="AF1530" i="1" s="1"/>
  <c r="AG1530" i="1" s="1"/>
  <c r="AE238" i="1"/>
  <c r="AF238" i="1" s="1"/>
  <c r="AG238" i="1" s="1"/>
  <c r="AK1435" i="1"/>
  <c r="AH1095" i="1"/>
  <c r="AI1454" i="1"/>
  <c r="AJ1454" i="1" s="1"/>
  <c r="AI1363" i="1"/>
  <c r="AJ1363" i="1" s="1"/>
  <c r="AH501" i="1"/>
  <c r="AE450" i="1"/>
  <c r="AF450" i="1" s="1"/>
  <c r="AG450" i="1" s="1"/>
  <c r="AI1200" i="1"/>
  <c r="AJ1200" i="1" s="1"/>
  <c r="AE492" i="1"/>
  <c r="AF492" i="1" s="1"/>
  <c r="AG492" i="1" s="1"/>
  <c r="AH70" i="1"/>
  <c r="AI1534" i="1"/>
  <c r="AJ1534" i="1" s="1"/>
  <c r="AI592" i="1"/>
  <c r="AJ592" i="1" s="1"/>
  <c r="AI1000" i="1"/>
  <c r="AJ1000" i="1" s="1"/>
  <c r="AI1552" i="1"/>
  <c r="AJ1552" i="1" s="1"/>
  <c r="AL466" i="1"/>
  <c r="AM466" i="1" s="1"/>
  <c r="AN466" i="1" s="1"/>
  <c r="AL566" i="1"/>
  <c r="AM566" i="1" s="1"/>
  <c r="AN566" i="1" s="1"/>
  <c r="AL1838" i="1"/>
  <c r="AM1838" i="1" s="1"/>
  <c r="AN1838" i="1" s="1"/>
  <c r="AL622" i="1"/>
  <c r="AM622" i="1" s="1"/>
  <c r="AN622" i="1" s="1"/>
  <c r="AI1143" i="1"/>
  <c r="AJ1143" i="1" s="1"/>
  <c r="AI540" i="1"/>
  <c r="AJ540" i="1" s="1"/>
  <c r="AI1663" i="1"/>
  <c r="AJ1663" i="1" s="1"/>
  <c r="AI1320" i="1"/>
  <c r="AJ1320" i="1" s="1"/>
  <c r="AI1144" i="1"/>
  <c r="AJ1144" i="1" s="1"/>
  <c r="AI585" i="1"/>
  <c r="AJ585" i="1" s="1"/>
  <c r="AT595" i="1"/>
  <c r="AU595" i="1" s="1"/>
  <c r="AV595" i="1" s="1"/>
  <c r="AW595" i="1" s="1"/>
  <c r="AL1825" i="1"/>
  <c r="AM1825" i="1" s="1"/>
  <c r="AN1825" i="1" s="1"/>
  <c r="AO1825" i="1" s="1"/>
  <c r="AP1825" i="1" s="1"/>
  <c r="AQ1825" i="1" s="1"/>
  <c r="AL1718" i="1"/>
  <c r="AM1718" i="1" s="1"/>
  <c r="AN1718" i="1" s="1"/>
  <c r="AO1718" i="1" s="1"/>
  <c r="AP1718" i="1" s="1"/>
  <c r="AQ1718" i="1" s="1"/>
  <c r="AI773" i="1"/>
  <c r="AJ773" i="1" s="1"/>
  <c r="AI817" i="1"/>
  <c r="AJ817" i="1" s="1"/>
  <c r="AI292" i="1"/>
  <c r="AJ292" i="1" s="1"/>
  <c r="AI1003" i="1"/>
  <c r="AJ1003" i="1" s="1"/>
  <c r="AI1070" i="1"/>
  <c r="AJ1070" i="1" s="1"/>
  <c r="AI1108" i="1"/>
  <c r="AJ1108" i="1" s="1"/>
  <c r="AI1192" i="1"/>
  <c r="AJ1192" i="1" s="1"/>
  <c r="AL579" i="1"/>
  <c r="AM579" i="1" s="1"/>
  <c r="AN579" i="1" s="1"/>
  <c r="AI834" i="1"/>
  <c r="AJ834" i="1" s="1"/>
  <c r="AI63" i="1"/>
  <c r="AJ63" i="1" s="1"/>
  <c r="AL290" i="1"/>
  <c r="AM290" i="1" s="1"/>
  <c r="AN290" i="1" s="1"/>
  <c r="AI274" i="1"/>
  <c r="AJ274" i="1" s="1"/>
  <c r="AL325" i="1"/>
  <c r="AM325" i="1" s="1"/>
  <c r="AN325" i="1" s="1"/>
  <c r="AI1186" i="1"/>
  <c r="AJ1186" i="1" s="1"/>
  <c r="AI1169" i="1"/>
  <c r="AJ1169" i="1" s="1"/>
  <c r="AI866" i="1"/>
  <c r="AJ866" i="1" s="1"/>
  <c r="AI1027" i="1"/>
  <c r="AJ1027" i="1" s="1"/>
  <c r="AI1210" i="1"/>
  <c r="AJ1210" i="1" s="1"/>
  <c r="AL807" i="1"/>
  <c r="AM807" i="1" s="1"/>
  <c r="AN807" i="1" s="1"/>
  <c r="AI1187" i="1"/>
  <c r="AJ1187" i="1" s="1"/>
  <c r="AI155" i="1"/>
  <c r="AJ155" i="1" s="1"/>
  <c r="AI779" i="1"/>
  <c r="AJ779" i="1" s="1"/>
  <c r="AI1453" i="1"/>
  <c r="AJ1453" i="1" s="1"/>
  <c r="AI1160" i="1"/>
  <c r="AJ1160" i="1" s="1"/>
  <c r="AR28" i="1"/>
  <c r="AS28" i="1" s="1"/>
  <c r="AK633" i="1"/>
  <c r="AK1613" i="1"/>
  <c r="AI1190" i="1"/>
  <c r="AJ1190" i="1" s="1"/>
  <c r="AI1010" i="1"/>
  <c r="AJ1010" i="1" s="1"/>
  <c r="AK606" i="1"/>
  <c r="AI469" i="1"/>
  <c r="AJ469" i="1" s="1"/>
  <c r="AE935" i="1"/>
  <c r="AF935" i="1" s="1"/>
  <c r="AG935" i="1" s="1"/>
  <c r="AH910" i="1"/>
  <c r="AH368" i="1"/>
  <c r="AE1616" i="1"/>
  <c r="AF1616" i="1" s="1"/>
  <c r="AG1616" i="1" s="1"/>
  <c r="AK74" i="1"/>
  <c r="AH762" i="1"/>
  <c r="AI1249" i="1"/>
  <c r="AJ1249" i="1" s="1"/>
  <c r="AI1482" i="1"/>
  <c r="AJ1482" i="1" s="1"/>
  <c r="AE1477" i="1"/>
  <c r="AF1477" i="1" s="1"/>
  <c r="AG1477" i="1" s="1"/>
  <c r="AE231" i="1"/>
  <c r="AF231" i="1" s="1"/>
  <c r="AG231" i="1" s="1"/>
  <c r="AH795" i="1"/>
  <c r="AK1630" i="1"/>
  <c r="AE840" i="1"/>
  <c r="AF840" i="1" s="1"/>
  <c r="AG840" i="1" s="1"/>
  <c r="AH1136" i="1"/>
  <c r="AK1748" i="1"/>
  <c r="AE1191" i="1"/>
  <c r="AF1191" i="1" s="1"/>
  <c r="AG1191" i="1" s="1"/>
  <c r="AI1467" i="1"/>
  <c r="AJ1467" i="1" s="1"/>
  <c r="AK358" i="1"/>
  <c r="AK315" i="1"/>
  <c r="AE1611" i="1"/>
  <c r="AF1611" i="1" s="1"/>
  <c r="AG1611" i="1" s="1"/>
  <c r="AH378" i="1"/>
  <c r="AR854" i="1"/>
  <c r="AS854" i="1" s="1"/>
  <c r="AH915" i="1"/>
  <c r="AK655" i="1"/>
  <c r="AH103" i="1"/>
  <c r="AK1573" i="1"/>
  <c r="AI90" i="1"/>
  <c r="AJ90" i="1" s="1"/>
  <c r="AH538" i="1"/>
  <c r="AI659" i="1"/>
  <c r="AJ659" i="1" s="1"/>
  <c r="AI1007" i="1"/>
  <c r="AJ1007" i="1" s="1"/>
  <c r="AI1336" i="1"/>
  <c r="AJ1336" i="1" s="1"/>
  <c r="AE1028" i="1"/>
  <c r="AF1028" i="1" s="1"/>
  <c r="AG1028" i="1" s="1"/>
  <c r="AE14" i="1"/>
  <c r="AF14" i="1" s="1"/>
  <c r="AG14" i="1" s="1"/>
  <c r="AE470" i="1"/>
  <c r="AF470" i="1" s="1"/>
  <c r="AG470" i="1" s="1"/>
  <c r="AE723" i="1"/>
  <c r="AF723" i="1" s="1"/>
  <c r="AG723" i="1" s="1"/>
  <c r="AE1283" i="1"/>
  <c r="AF1283" i="1" s="1"/>
  <c r="AG1283" i="1" s="1"/>
  <c r="AH951" i="1"/>
  <c r="AK966" i="1"/>
  <c r="AI440" i="1"/>
  <c r="AJ440" i="1" s="1"/>
  <c r="AI581" i="1"/>
  <c r="AJ581" i="1" s="1"/>
  <c r="AH1364" i="1"/>
  <c r="AE642" i="1"/>
  <c r="AF642" i="1" s="1"/>
  <c r="AG642" i="1" s="1"/>
  <c r="AI571" i="1"/>
  <c r="AJ571" i="1" s="1"/>
  <c r="AE1282" i="1"/>
  <c r="AF1282" i="1" s="1"/>
  <c r="AG1282" i="1" s="1"/>
  <c r="AH1150" i="1"/>
  <c r="AE781" i="1"/>
  <c r="AF781" i="1" s="1"/>
  <c r="AG781" i="1" s="1"/>
  <c r="AE463" i="1"/>
  <c r="AF463" i="1" s="1"/>
  <c r="AG463" i="1" s="1"/>
  <c r="AH82" i="1"/>
  <c r="AE672" i="1"/>
  <c r="AF672" i="1" s="1"/>
  <c r="AG672" i="1" s="1"/>
  <c r="AI1608" i="1"/>
  <c r="AJ1608" i="1" s="1"/>
  <c r="AI92" i="1"/>
  <c r="AJ92" i="1" s="1"/>
  <c r="AH679" i="1"/>
  <c r="AE381" i="1"/>
  <c r="AF381" i="1" s="1"/>
  <c r="AG381" i="1" s="1"/>
  <c r="AE844" i="1"/>
  <c r="AF844" i="1" s="1"/>
  <c r="AG844" i="1" s="1"/>
  <c r="AT741" i="1"/>
  <c r="AU741" i="1" s="1"/>
  <c r="AV741" i="1" s="1"/>
  <c r="AW741" i="1" s="1"/>
  <c r="AE931" i="1"/>
  <c r="AF931" i="1" s="1"/>
  <c r="AG931" i="1" s="1"/>
  <c r="AK687" i="1"/>
  <c r="AE1082" i="1"/>
  <c r="AF1082" i="1" s="1"/>
  <c r="AG1082" i="1" s="1"/>
  <c r="AE162" i="1"/>
  <c r="AF162" i="1" s="1"/>
  <c r="AG162" i="1" s="1"/>
  <c r="AH1253" i="1"/>
  <c r="AR312" i="1"/>
  <c r="AS312" i="1" s="1"/>
  <c r="AK720" i="1"/>
  <c r="AH906" i="1"/>
  <c r="AH1353" i="1"/>
  <c r="AH1092" i="1"/>
  <c r="AI928" i="1"/>
  <c r="AJ928" i="1" s="1"/>
  <c r="AH1182" i="1"/>
  <c r="AE179" i="1"/>
  <c r="AF179" i="1" s="1"/>
  <c r="AG179" i="1" s="1"/>
  <c r="AE1236" i="1"/>
  <c r="AF1236" i="1" s="1"/>
  <c r="AG1236" i="1" s="1"/>
  <c r="AH1263" i="1"/>
  <c r="AK1714" i="1"/>
  <c r="AH1358" i="1"/>
  <c r="AE1383" i="1"/>
  <c r="AF1383" i="1" s="1"/>
  <c r="AG1383" i="1" s="1"/>
  <c r="AI524" i="1"/>
  <c r="AJ524" i="1" s="1"/>
  <c r="AE1029" i="1"/>
  <c r="AF1029" i="1" s="1"/>
  <c r="AG1029" i="1" s="1"/>
  <c r="AH774" i="1"/>
  <c r="AI1481" i="1"/>
  <c r="AJ1481" i="1" s="1"/>
  <c r="AH508" i="1"/>
  <c r="AH1356" i="1"/>
  <c r="AE1164" i="1"/>
  <c r="AF1164" i="1" s="1"/>
  <c r="AG1164" i="1" s="1"/>
  <c r="AE614" i="1"/>
  <c r="AF614" i="1" s="1"/>
  <c r="AG614" i="1" s="1"/>
  <c r="BE35" i="1"/>
  <c r="BF35" i="1" s="1"/>
  <c r="AE688" i="1"/>
  <c r="AF688" i="1" s="1"/>
  <c r="AG688" i="1" s="1"/>
  <c r="AE1162" i="1"/>
  <c r="AF1162" i="1" s="1"/>
  <c r="AG1162" i="1" s="1"/>
  <c r="AE747" i="1"/>
  <c r="AF747" i="1" s="1"/>
  <c r="AG747" i="1" s="1"/>
  <c r="AE1252" i="1"/>
  <c r="AF1252" i="1" s="1"/>
  <c r="AG1252" i="1" s="1"/>
  <c r="AE944" i="1"/>
  <c r="AF944" i="1" s="1"/>
  <c r="AG944" i="1" s="1"/>
  <c r="AE1151" i="1"/>
  <c r="AF1151" i="1" s="1"/>
  <c r="AG1151" i="1" s="1"/>
  <c r="AH800" i="1"/>
  <c r="AE241" i="1"/>
  <c r="AF241" i="1" s="1"/>
  <c r="AG241" i="1" s="1"/>
  <c r="AH535" i="1"/>
  <c r="AH996" i="1"/>
  <c r="AH1106" i="1"/>
  <c r="AL884" i="1"/>
  <c r="AM884" i="1" s="1"/>
  <c r="AN884" i="1" s="1"/>
  <c r="AO884" i="1" s="1"/>
  <c r="AE1239" i="1"/>
  <c r="AF1239" i="1" s="1"/>
  <c r="AG1239" i="1" s="1"/>
  <c r="AE562" i="1"/>
  <c r="AF562" i="1" s="1"/>
  <c r="AG562" i="1" s="1"/>
  <c r="AI1489" i="1"/>
  <c r="AJ1489" i="1" s="1"/>
  <c r="AH1122" i="1"/>
  <c r="AH984" i="1"/>
  <c r="AI868" i="1"/>
  <c r="AJ868" i="1" s="1"/>
  <c r="AI108" i="1"/>
  <c r="AJ108" i="1" s="1"/>
  <c r="AE1491" i="1"/>
  <c r="AF1491" i="1" s="1"/>
  <c r="AG1491" i="1" s="1"/>
  <c r="AI1332" i="1"/>
  <c r="AJ1332" i="1" s="1"/>
  <c r="AE1606" i="1"/>
  <c r="AF1606" i="1" s="1"/>
  <c r="AG1606" i="1" s="1"/>
  <c r="AE1329" i="1"/>
  <c r="AF1329" i="1" s="1"/>
  <c r="AG1329" i="1" s="1"/>
  <c r="AE1507" i="1"/>
  <c r="AF1507" i="1" s="1"/>
  <c r="AG1507" i="1" s="1"/>
  <c r="AR41" i="1"/>
  <c r="AS41" i="1" s="1"/>
  <c r="AI666" i="1"/>
  <c r="AJ666" i="1" s="1"/>
  <c r="AI1668" i="1"/>
  <c r="AJ1668" i="1" s="1"/>
  <c r="AE706" i="1"/>
  <c r="AF706" i="1" s="1"/>
  <c r="AG706" i="1" s="1"/>
  <c r="AI801" i="1"/>
  <c r="AJ801" i="1" s="1"/>
  <c r="AI1432" i="1"/>
  <c r="AJ1432" i="1" s="1"/>
  <c r="AH1158" i="1"/>
  <c r="AK712" i="1"/>
  <c r="AT1588" i="1"/>
  <c r="AU1588" i="1" s="1"/>
  <c r="AV1588" i="1" s="1"/>
  <c r="AW1588" i="1" s="1"/>
  <c r="AI355" i="1"/>
  <c r="AJ355" i="1" s="1"/>
  <c r="AE1479" i="1"/>
  <c r="AF1479" i="1" s="1"/>
  <c r="AG1479" i="1" s="1"/>
  <c r="AH1330" i="1"/>
  <c r="AH1354" i="1"/>
  <c r="AT983" i="1"/>
  <c r="AU983" i="1" s="1"/>
  <c r="AV983" i="1" s="1"/>
  <c r="AW983" i="1" s="1"/>
  <c r="AI955" i="1"/>
  <c r="AJ955" i="1" s="1"/>
  <c r="AI615" i="1"/>
  <c r="AJ615" i="1" s="1"/>
  <c r="AI1121" i="1"/>
  <c r="AJ1121" i="1" s="1"/>
  <c r="AI964" i="1"/>
  <c r="AJ964" i="1" s="1"/>
  <c r="AI1100" i="1"/>
  <c r="AJ1100" i="1" s="1"/>
  <c r="AL1845" i="1"/>
  <c r="AM1845" i="1" s="1"/>
  <c r="AN1845" i="1" s="1"/>
  <c r="AO1845" i="1" s="1"/>
  <c r="AP1845" i="1" s="1"/>
  <c r="AQ1845" i="1" s="1"/>
  <c r="AI1649" i="1"/>
  <c r="AJ1649" i="1" s="1"/>
  <c r="AI919" i="1"/>
  <c r="AJ919" i="1" s="1"/>
  <c r="AI609" i="1"/>
  <c r="AJ609" i="1" s="1"/>
  <c r="AI664" i="1"/>
  <c r="AJ664" i="1" s="1"/>
  <c r="AL1839" i="1"/>
  <c r="AM1839" i="1" s="1"/>
  <c r="AN1839" i="1" s="1"/>
  <c r="AO1839" i="1" s="1"/>
  <c r="AP1839" i="1" s="1"/>
  <c r="AQ1839" i="1" s="1"/>
  <c r="AI1418" i="1"/>
  <c r="AJ1418" i="1" s="1"/>
  <c r="AT1582" i="1"/>
  <c r="AU1582" i="1" s="1"/>
  <c r="AV1582" i="1" s="1"/>
  <c r="AW1582" i="1" s="1"/>
  <c r="AI488" i="1"/>
  <c r="AJ488" i="1" s="1"/>
  <c r="AI1140" i="1"/>
  <c r="AJ1140" i="1" s="1"/>
  <c r="AI481" i="1"/>
  <c r="AJ481" i="1" s="1"/>
  <c r="AI582" i="1"/>
  <c r="AJ582" i="1" s="1"/>
  <c r="AI987" i="1"/>
  <c r="AJ987" i="1" s="1"/>
  <c r="AI845" i="1"/>
  <c r="AJ845" i="1" s="1"/>
  <c r="AI589" i="1"/>
  <c r="AJ589" i="1" s="1"/>
  <c r="AI1294" i="1"/>
  <c r="AJ1294" i="1" s="1"/>
  <c r="AI1054" i="1"/>
  <c r="AJ1054" i="1" s="1"/>
  <c r="AI872" i="1"/>
  <c r="AJ872" i="1" s="1"/>
  <c r="AI839" i="1"/>
  <c r="AJ839" i="1" s="1"/>
  <c r="AI1371" i="1"/>
  <c r="AJ1371" i="1" s="1"/>
  <c r="AI1587" i="1"/>
  <c r="AJ1587" i="1" s="1"/>
  <c r="AI550" i="1"/>
  <c r="AJ550" i="1" s="1"/>
  <c r="AL1744" i="1"/>
  <c r="AM1744" i="1" s="1"/>
  <c r="AN1744" i="1" s="1"/>
  <c r="AO1744" i="1" s="1"/>
  <c r="AP1744" i="1" s="1"/>
  <c r="AQ1744" i="1" s="1"/>
  <c r="AI1471" i="1"/>
  <c r="AJ1471" i="1" s="1"/>
  <c r="AI1666" i="1"/>
  <c r="AJ1666" i="1" s="1"/>
  <c r="AT1597" i="1"/>
  <c r="AU1597" i="1" s="1"/>
  <c r="AV1597" i="1" s="1"/>
  <c r="AW1597" i="1" s="1"/>
  <c r="AI1315" i="1"/>
  <c r="AJ1315" i="1" s="1"/>
  <c r="AI1053" i="1"/>
  <c r="AJ1053" i="1" s="1"/>
  <c r="AI1394" i="1"/>
  <c r="AJ1394" i="1" s="1"/>
  <c r="AL1732" i="1"/>
  <c r="AM1732" i="1" s="1"/>
  <c r="AN1732" i="1" s="1"/>
  <c r="AO1732" i="1" s="1"/>
  <c r="AP1732" i="1" s="1"/>
  <c r="AQ1732" i="1" s="1"/>
  <c r="AI1202" i="1"/>
  <c r="AJ1202" i="1" s="1"/>
  <c r="AL485" i="1"/>
  <c r="AM485" i="1" s="1"/>
  <c r="AN485" i="1" s="1"/>
  <c r="AI1442" i="1"/>
  <c r="AJ1442" i="1" s="1"/>
  <c r="AI1585" i="1"/>
  <c r="AJ1585" i="1" s="1"/>
  <c r="AL1757" i="1"/>
  <c r="AM1757" i="1" s="1"/>
  <c r="AN1757" i="1" s="1"/>
  <c r="AO1757" i="1" s="1"/>
  <c r="AP1757" i="1" s="1"/>
  <c r="AQ1757" i="1" s="1"/>
  <c r="AI146" i="1"/>
  <c r="AJ146" i="1" s="1"/>
  <c r="AI1304" i="1"/>
  <c r="AJ1304" i="1" s="1"/>
  <c r="AI1457" i="1"/>
  <c r="AJ1457" i="1" s="1"/>
  <c r="AI1039" i="1"/>
  <c r="AJ1039" i="1" s="1"/>
  <c r="AH45" i="1"/>
  <c r="AH1701" i="1"/>
  <c r="AL1852" i="1"/>
  <c r="AM1852" i="1" s="1"/>
  <c r="AN1852" i="1" s="1"/>
  <c r="AO1852" i="1" s="1"/>
  <c r="AP1852" i="1" s="1"/>
  <c r="AQ1852" i="1" s="1"/>
  <c r="AH1176" i="1"/>
  <c r="AH1389" i="1"/>
  <c r="AH791" i="1"/>
  <c r="AI433" i="1"/>
  <c r="AJ433" i="1" s="1"/>
  <c r="AI1072" i="1"/>
  <c r="AJ1072" i="1" s="1"/>
  <c r="AE1484" i="1"/>
  <c r="AF1484" i="1" s="1"/>
  <c r="AG1484" i="1" s="1"/>
  <c r="AE1503" i="1"/>
  <c r="AF1503" i="1" s="1"/>
  <c r="AG1503" i="1" s="1"/>
  <c r="AK885" i="1"/>
  <c r="AI127" i="1"/>
  <c r="AJ127" i="1" s="1"/>
  <c r="AI1680" i="1"/>
  <c r="AJ1680" i="1" s="1"/>
  <c r="AH1166" i="1"/>
  <c r="AH1397" i="1"/>
  <c r="AE1037" i="1"/>
  <c r="AF1037" i="1" s="1"/>
  <c r="AG1037" i="1" s="1"/>
  <c r="AH1559" i="1"/>
  <c r="AE1168" i="1"/>
  <c r="AF1168" i="1" s="1"/>
  <c r="AG1168" i="1" s="1"/>
  <c r="AI1380" i="1"/>
  <c r="AJ1380" i="1" s="1"/>
  <c r="AH1154" i="1"/>
  <c r="AK1412" i="1"/>
  <c r="AH587" i="1"/>
  <c r="AK546" i="1"/>
  <c r="AE455" i="1"/>
  <c r="AF455" i="1" s="1"/>
  <c r="AG455" i="1" s="1"/>
  <c r="AI1570" i="1"/>
  <c r="AJ1570" i="1" s="1"/>
  <c r="AH737" i="1"/>
  <c r="AI899" i="1"/>
  <c r="AJ899" i="1" s="1"/>
  <c r="AE1626" i="1"/>
  <c r="AF1626" i="1" s="1"/>
  <c r="AG1626" i="1" s="1"/>
  <c r="AH1705" i="1"/>
  <c r="AT619" i="1"/>
  <c r="AU619" i="1" s="1"/>
  <c r="AV619" i="1" s="1"/>
  <c r="AW619" i="1" s="1"/>
  <c r="AI1461" i="1"/>
  <c r="AJ1461" i="1" s="1"/>
  <c r="AE201" i="1"/>
  <c r="AF201" i="1" s="1"/>
  <c r="AG201" i="1" s="1"/>
  <c r="AE925" i="1"/>
  <c r="AF925" i="1" s="1"/>
  <c r="AG925" i="1" s="1"/>
  <c r="AK398" i="1"/>
  <c r="AK1736" i="1"/>
  <c r="AI33" i="1"/>
  <c r="AJ33" i="1" s="1"/>
  <c r="AH465" i="1"/>
  <c r="AE1430" i="1"/>
  <c r="AF1430" i="1" s="1"/>
  <c r="AG1430" i="1" s="1"/>
  <c r="AI624" i="1"/>
  <c r="AJ624" i="1" s="1"/>
  <c r="AI578" i="1"/>
  <c r="AJ578" i="1" s="1"/>
  <c r="AI1259" i="1"/>
  <c r="AJ1259" i="1" s="1"/>
  <c r="AI949" i="1"/>
  <c r="AJ949" i="1" s="1"/>
  <c r="AH1156" i="1"/>
  <c r="AH1306" i="1"/>
  <c r="AE22" i="1"/>
  <c r="AF22" i="1" s="1"/>
  <c r="AG22" i="1" s="1"/>
  <c r="AI497" i="1"/>
  <c r="AJ497" i="1" s="1"/>
  <c r="AE697" i="1"/>
  <c r="AF697" i="1" s="1"/>
  <c r="AG697" i="1" s="1"/>
  <c r="AI667" i="1"/>
  <c r="AJ667" i="1" s="1"/>
  <c r="AH811" i="1"/>
  <c r="AI1699" i="1"/>
  <c r="AJ1699" i="1" s="1"/>
  <c r="AE1547" i="1"/>
  <c r="AF1547" i="1" s="1"/>
  <c r="AG1547" i="1" s="1"/>
  <c r="AK1042" i="1"/>
  <c r="AI1251" i="1"/>
  <c r="AJ1251" i="1" s="1"/>
  <c r="AI517" i="1"/>
  <c r="AJ517" i="1" s="1"/>
  <c r="AI525" i="1"/>
  <c r="AJ525" i="1" s="1"/>
  <c r="AI1291" i="1"/>
  <c r="AJ1291" i="1" s="1"/>
  <c r="AH264" i="1"/>
  <c r="AI908" i="1"/>
  <c r="AJ908" i="1" s="1"/>
  <c r="AI945" i="1"/>
  <c r="AJ945" i="1" s="1"/>
  <c r="AI1690" i="1"/>
  <c r="AJ1690" i="1" s="1"/>
  <c r="AI1153" i="1"/>
  <c r="AJ1153" i="1" s="1"/>
  <c r="AH1407" i="1"/>
  <c r="AE1566" i="1"/>
  <c r="AF1566" i="1" s="1"/>
  <c r="AG1566" i="1" s="1"/>
  <c r="AL332" i="1"/>
  <c r="AM332" i="1" s="1"/>
  <c r="AN332" i="1" s="1"/>
  <c r="AL1641" i="1"/>
  <c r="AM1641" i="1" s="1"/>
  <c r="AN1641" i="1" s="1"/>
  <c r="AO1641" i="1" s="1"/>
  <c r="AI1428" i="1"/>
  <c r="AJ1428" i="1" s="1"/>
  <c r="AK86" i="1"/>
  <c r="AH859" i="1"/>
  <c r="AH1422" i="1"/>
  <c r="AH1528" i="1"/>
  <c r="AH1673" i="1"/>
  <c r="AI533" i="1"/>
  <c r="AJ533" i="1" s="1"/>
  <c r="AH760" i="1"/>
  <c r="AH457" i="1"/>
  <c r="AK770" i="1"/>
  <c r="AE271" i="1"/>
  <c r="AF271" i="1" s="1"/>
  <c r="AG271" i="1" s="1"/>
  <c r="AO271" i="1" s="1"/>
  <c r="AP271" i="1" s="1"/>
  <c r="AQ271" i="1" s="1"/>
  <c r="AE361" i="1"/>
  <c r="AF361" i="1" s="1"/>
  <c r="AG361" i="1" s="1"/>
  <c r="AH1704" i="1"/>
  <c r="AE1161" i="1"/>
  <c r="AF1161" i="1" s="1"/>
  <c r="AG1161" i="1" s="1"/>
  <c r="AH1287" i="1"/>
  <c r="AI857" i="1"/>
  <c r="AJ857" i="1" s="1"/>
  <c r="AE1196" i="1"/>
  <c r="AF1196" i="1" s="1"/>
  <c r="AG1196" i="1" s="1"/>
  <c r="AH337" i="1"/>
  <c r="AI1578" i="1"/>
  <c r="AJ1578" i="1" s="1"/>
  <c r="AK1113" i="1"/>
  <c r="AH598" i="1"/>
  <c r="AI1130" i="1"/>
  <c r="AJ1130" i="1" s="1"/>
  <c r="AI259" i="1"/>
  <c r="AJ259" i="1" s="1"/>
  <c r="AH596" i="1"/>
  <c r="AI384" i="1"/>
  <c r="AJ384" i="1" s="1"/>
  <c r="AH1056" i="1"/>
  <c r="AE1638" i="1"/>
  <c r="AF1638" i="1" s="1"/>
  <c r="AG1638" i="1" s="1"/>
  <c r="AE1450" i="1"/>
  <c r="AF1450" i="1" s="1"/>
  <c r="AG1450" i="1" s="1"/>
  <c r="AE1170" i="1"/>
  <c r="AF1170" i="1" s="1"/>
  <c r="AG1170" i="1" s="1"/>
  <c r="AH558" i="1"/>
  <c r="AE250" i="1"/>
  <c r="AF250" i="1" s="1"/>
  <c r="AG250" i="1" s="1"/>
  <c r="AH1539" i="1"/>
  <c r="AE1290" i="1"/>
  <c r="AF1290" i="1" s="1"/>
  <c r="AG1290" i="1" s="1"/>
  <c r="AE1538" i="1"/>
  <c r="AF1538" i="1" s="1"/>
  <c r="AG1538" i="1" s="1"/>
  <c r="AE799" i="1"/>
  <c r="AF799" i="1" s="1"/>
  <c r="AG799" i="1" s="1"/>
  <c r="AH1006" i="1"/>
  <c r="AE226" i="1"/>
  <c r="AF226" i="1" s="1"/>
  <c r="AG226" i="1" s="1"/>
  <c r="AH1415" i="1"/>
  <c r="AE1684" i="1"/>
  <c r="AF1684" i="1" s="1"/>
  <c r="AG1684" i="1" s="1"/>
  <c r="AI1232" i="1"/>
  <c r="AJ1232" i="1" s="1"/>
  <c r="AE1643" i="1"/>
  <c r="AF1643" i="1" s="1"/>
  <c r="AG1643" i="1" s="1"/>
  <c r="AH1384" i="1"/>
  <c r="AH1605" i="1"/>
  <c r="AE265" i="1"/>
  <c r="AF265" i="1" s="1"/>
  <c r="AG265" i="1" s="1"/>
  <c r="AO265" i="1" s="1"/>
  <c r="AP265" i="1" s="1"/>
  <c r="AQ265" i="1" s="1"/>
  <c r="AE1603" i="1"/>
  <c r="AF1603" i="1" s="1"/>
  <c r="AG1603" i="1" s="1"/>
  <c r="AH291" i="1"/>
  <c r="AI505" i="1"/>
  <c r="AJ505" i="1" s="1"/>
  <c r="AL528" i="1"/>
  <c r="AM528" i="1" s="1"/>
  <c r="AN528" i="1" s="1"/>
  <c r="AI1016" i="1"/>
  <c r="AJ1016" i="1" s="1"/>
  <c r="AI1515" i="1"/>
  <c r="AJ1515" i="1" s="1"/>
  <c r="AI278" i="1"/>
  <c r="AJ278" i="1" s="1"/>
  <c r="AI91" i="1"/>
  <c r="AJ91" i="1" s="1"/>
  <c r="AH510" i="1"/>
  <c r="AT1478" i="1"/>
  <c r="AU1478" i="1" s="1"/>
  <c r="AV1478" i="1" s="1"/>
  <c r="AW1478" i="1" s="1"/>
  <c r="AI479" i="1"/>
  <c r="AJ479" i="1" s="1"/>
  <c r="AH765" i="1"/>
  <c r="AI62" i="1"/>
  <c r="AJ62" i="1" s="1"/>
  <c r="AL1751" i="1"/>
  <c r="AM1751" i="1" s="1"/>
  <c r="AN1751" i="1" s="1"/>
  <c r="AO1751" i="1" s="1"/>
  <c r="AP1751" i="1" s="1"/>
  <c r="AQ1751" i="1" s="1"/>
  <c r="AE948" i="1"/>
  <c r="AF948" i="1" s="1"/>
  <c r="AG948" i="1" s="1"/>
  <c r="AE1527" i="1"/>
  <c r="AF1527" i="1" s="1"/>
  <c r="AG1527" i="1" s="1"/>
  <c r="AE1621" i="1"/>
  <c r="AF1621" i="1" s="1"/>
  <c r="AG1621" i="1" s="1"/>
  <c r="AE1583" i="1"/>
  <c r="AF1583" i="1" s="1"/>
  <c r="AG1583" i="1" s="1"/>
  <c r="AI937" i="1"/>
  <c r="AJ937" i="1" s="1"/>
  <c r="AK176" i="1"/>
  <c r="AK864" i="1"/>
  <c r="AL1760" i="1"/>
  <c r="AM1760" i="1" s="1"/>
  <c r="AN1760" i="1" s="1"/>
  <c r="AO1760" i="1" s="1"/>
  <c r="AP1760" i="1" s="1"/>
  <c r="AQ1760" i="1" s="1"/>
  <c r="AI1181" i="1"/>
  <c r="AJ1181" i="1" s="1"/>
  <c r="AI177" i="1"/>
  <c r="AJ177" i="1" s="1"/>
  <c r="AI1276" i="1"/>
  <c r="AJ1276" i="1" s="1"/>
  <c r="AI895" i="1"/>
  <c r="AJ895" i="1" s="1"/>
  <c r="AI93" i="1"/>
  <c r="AJ93" i="1" s="1"/>
  <c r="AI1178" i="1"/>
  <c r="AJ1178" i="1" s="1"/>
  <c r="AI1318" i="1"/>
  <c r="AJ1318" i="1" s="1"/>
  <c r="AT611" i="1"/>
  <c r="AU611" i="1" s="1"/>
  <c r="AV611" i="1" s="1"/>
  <c r="AW611" i="1" s="1"/>
  <c r="AT1445" i="1"/>
  <c r="AU1445" i="1" s="1"/>
  <c r="AV1445" i="1" s="1"/>
  <c r="AW1445" i="1" s="1"/>
  <c r="AT825" i="1"/>
  <c r="AU825" i="1" s="1"/>
  <c r="AV825" i="1" s="1"/>
  <c r="AW825" i="1" s="1"/>
  <c r="AI1360" i="1"/>
  <c r="AJ1360" i="1" s="1"/>
  <c r="AI751" i="1"/>
  <c r="AJ751" i="1" s="1"/>
  <c r="AI1518" i="1"/>
  <c r="AJ1518" i="1" s="1"/>
  <c r="AI1544" i="1"/>
  <c r="AJ1544" i="1" s="1"/>
  <c r="AI838" i="1"/>
  <c r="AJ838" i="1" s="1"/>
  <c r="AI1212" i="1"/>
  <c r="AJ1212" i="1" s="1"/>
  <c r="AI978" i="1"/>
  <c r="AJ978" i="1" s="1"/>
  <c r="AL1163" i="1"/>
  <c r="AM1163" i="1" s="1"/>
  <c r="AN1163" i="1" s="1"/>
  <c r="AO1163" i="1" s="1"/>
  <c r="AI375" i="1"/>
  <c r="AJ375" i="1" s="1"/>
  <c r="AL206" i="1"/>
  <c r="AM206" i="1" s="1"/>
  <c r="AN206" i="1" s="1"/>
  <c r="AO206" i="1" s="1"/>
  <c r="AP206" i="1" s="1"/>
  <c r="AQ206" i="1" s="1"/>
  <c r="AI1065" i="1"/>
  <c r="AJ1065" i="1" s="1"/>
  <c r="AI1563" i="1"/>
  <c r="AJ1563" i="1" s="1"/>
  <c r="AI11" i="1"/>
  <c r="AJ11" i="1" s="1"/>
  <c r="AI421" i="1"/>
  <c r="AJ421" i="1" s="1"/>
  <c r="AL1728" i="1"/>
  <c r="AM1728" i="1" s="1"/>
  <c r="AN1728" i="1" s="1"/>
  <c r="AO1728" i="1" s="1"/>
  <c r="AP1728" i="1" s="1"/>
  <c r="AQ1728" i="1" s="1"/>
  <c r="AI936" i="1"/>
  <c r="AJ936" i="1" s="1"/>
  <c r="AL2" i="1"/>
  <c r="AM2" i="1" s="1"/>
  <c r="AN2" i="1" s="1"/>
  <c r="AO2" i="1" s="1"/>
  <c r="AP2" i="1" s="1"/>
  <c r="AQ2" i="1" s="1"/>
  <c r="AI1495" i="1"/>
  <c r="AJ1495" i="1" s="1"/>
  <c r="AI281" i="1"/>
  <c r="AJ281" i="1" s="1"/>
  <c r="AI892" i="1"/>
  <c r="AJ892" i="1" s="1"/>
  <c r="AI1366" i="1"/>
  <c r="AJ1366" i="1" s="1"/>
  <c r="AL1303" i="1"/>
  <c r="AM1303" i="1" s="1"/>
  <c r="AN1303" i="1" s="1"/>
  <c r="AO1303" i="1" s="1"/>
  <c r="AI1322" i="1"/>
  <c r="AJ1322" i="1" s="1"/>
  <c r="AI522" i="1"/>
  <c r="AJ522" i="1" s="1"/>
  <c r="AI634" i="1"/>
  <c r="AJ634" i="1" s="1"/>
  <c r="AT1629" i="1"/>
  <c r="AU1629" i="1" s="1"/>
  <c r="AV1629" i="1" s="1"/>
  <c r="AW1629" i="1" s="1"/>
  <c r="AI722" i="1"/>
  <c r="AJ722" i="1" s="1"/>
  <c r="AI1557" i="1"/>
  <c r="AJ1557" i="1" s="1"/>
  <c r="AI437" i="1"/>
  <c r="AJ437" i="1" s="1"/>
  <c r="AT1572" i="1"/>
  <c r="AU1572" i="1" s="1"/>
  <c r="AV1572" i="1" s="1"/>
  <c r="AW1572" i="1" s="1"/>
  <c r="AL48" i="1"/>
  <c r="AM48" i="1" s="1"/>
  <c r="AN48" i="1" s="1"/>
  <c r="AO48" i="1" s="1"/>
  <c r="AP48" i="1" s="1"/>
  <c r="AQ48" i="1" s="1"/>
  <c r="AI1350" i="1"/>
  <c r="AJ1350" i="1" s="1"/>
  <c r="AI1700" i="1"/>
  <c r="AJ1700" i="1" s="1"/>
  <c r="AI1273" i="1"/>
  <c r="AJ1273" i="1" s="1"/>
  <c r="AI486" i="1"/>
  <c r="AJ486" i="1" s="1"/>
  <c r="AT1556" i="1"/>
  <c r="AU1556" i="1" s="1"/>
  <c r="AV1556" i="1" s="1"/>
  <c r="AW1556" i="1" s="1"/>
  <c r="AI1660" i="1"/>
  <c r="AJ1660" i="1" s="1"/>
  <c r="AL1759" i="1"/>
  <c r="AM1759" i="1" s="1"/>
  <c r="AN1759" i="1" s="1"/>
  <c r="AO1759" i="1" s="1"/>
  <c r="AP1759" i="1" s="1"/>
  <c r="AQ1759" i="1" s="1"/>
  <c r="AI1118" i="1"/>
  <c r="AJ1118" i="1" s="1"/>
  <c r="AL753" i="1"/>
  <c r="AM753" i="1" s="1"/>
  <c r="AN753" i="1" s="1"/>
  <c r="AI1237" i="1"/>
  <c r="AJ1237" i="1" s="1"/>
  <c r="AI1020" i="1"/>
  <c r="AJ1020" i="1" s="1"/>
  <c r="AH1277" i="1"/>
  <c r="AK1772" i="1"/>
  <c r="AR194" i="1"/>
  <c r="AS194" i="1" s="1"/>
  <c r="AI1501" i="1"/>
  <c r="AJ1501" i="1" s="1"/>
  <c r="AK831" i="1"/>
  <c r="AI1031" i="1"/>
  <c r="AJ1031" i="1" s="1"/>
  <c r="AK748" i="1"/>
  <c r="AE1468" i="1"/>
  <c r="AF1468" i="1" s="1"/>
  <c r="AG1468" i="1" s="1"/>
  <c r="AR29" i="1"/>
  <c r="AS29" i="1" s="1"/>
  <c r="AH1124" i="1"/>
  <c r="AI1437" i="1"/>
  <c r="AJ1437" i="1" s="1"/>
  <c r="AK230" i="1"/>
  <c r="AI1241" i="1"/>
  <c r="AJ1241" i="1" s="1"/>
  <c r="AI1624" i="1"/>
  <c r="AJ1624" i="1" s="1"/>
  <c r="AH1609" i="1"/>
  <c r="AE1284" i="1"/>
  <c r="AF1284" i="1" s="1"/>
  <c r="AG1284" i="1" s="1"/>
  <c r="AE61" i="1"/>
  <c r="AF61" i="1" s="1"/>
  <c r="AG61" i="1" s="1"/>
  <c r="AK512" i="1"/>
  <c r="AE738" i="1"/>
  <c r="AF738" i="1" s="1"/>
  <c r="AG738" i="1" s="1"/>
  <c r="AE1359" i="1"/>
  <c r="AF1359" i="1" s="1"/>
  <c r="AG1359" i="1" s="1"/>
  <c r="AI1312" i="1"/>
  <c r="AJ1312" i="1" s="1"/>
  <c r="AH612" i="1"/>
  <c r="AH140" i="1"/>
  <c r="AH626" i="1"/>
  <c r="AI1058" i="1"/>
  <c r="AJ1058" i="1" s="1"/>
  <c r="AI710" i="1"/>
  <c r="AJ710" i="1" s="1"/>
  <c r="AH255" i="1"/>
  <c r="AH662" i="1"/>
  <c r="AE870" i="1"/>
  <c r="AF870" i="1" s="1"/>
  <c r="AG870" i="1" s="1"/>
  <c r="AH1565" i="1"/>
  <c r="AI914" i="1"/>
  <c r="AJ914" i="1" s="1"/>
  <c r="AH1433" i="1"/>
  <c r="AL417" i="1"/>
  <c r="AM417" i="1" s="1"/>
  <c r="AN417" i="1" s="1"/>
  <c r="AH680" i="1"/>
  <c r="AK1224" i="1"/>
  <c r="AH84" i="1"/>
  <c r="AE1343" i="1"/>
  <c r="AF1343" i="1" s="1"/>
  <c r="AG1343" i="1" s="1"/>
  <c r="AE652" i="1"/>
  <c r="AF652" i="1" s="1"/>
  <c r="AG652" i="1" s="1"/>
  <c r="AH273" i="1"/>
  <c r="AI1327" i="1"/>
  <c r="AJ1327" i="1" s="1"/>
  <c r="AI1564" i="1"/>
  <c r="AJ1564" i="1" s="1"/>
  <c r="AE193" i="1"/>
  <c r="AF193" i="1" s="1"/>
  <c r="AG193" i="1" s="1"/>
  <c r="AH193" i="1" s="1"/>
  <c r="AH408" i="1"/>
  <c r="AE1260" i="1"/>
  <c r="AF1260" i="1" s="1"/>
  <c r="AG1260" i="1" s="1"/>
  <c r="AH396" i="1"/>
  <c r="AH1321" i="1"/>
  <c r="AE897" i="1"/>
  <c r="AF897" i="1" s="1"/>
  <c r="AG897" i="1" s="1"/>
  <c r="AE77" i="1"/>
  <c r="AF77" i="1" s="1"/>
  <c r="AG77" i="1" s="1"/>
  <c r="AE1337" i="1"/>
  <c r="AF1337" i="1" s="1"/>
  <c r="AG1337" i="1" s="1"/>
  <c r="AH471" i="1"/>
  <c r="AE1226" i="1"/>
  <c r="AF1226" i="1" s="1"/>
  <c r="AG1226" i="1" s="1"/>
  <c r="AE865" i="1"/>
  <c r="AF865" i="1" s="1"/>
  <c r="AG865" i="1" s="1"/>
  <c r="AK438" i="1"/>
  <c r="AE657" i="1"/>
  <c r="AF657" i="1" s="1"/>
  <c r="AG657" i="1" s="1"/>
  <c r="AK395" i="1"/>
  <c r="AE986" i="1"/>
  <c r="AF986" i="1" s="1"/>
  <c r="AG986" i="1" s="1"/>
  <c r="AE1561" i="1"/>
  <c r="AF1561" i="1" s="1"/>
  <c r="AG1561" i="1" s="1"/>
  <c r="AH879" i="1"/>
  <c r="AI251" i="1"/>
  <c r="AJ251" i="1" s="1"/>
  <c r="AE544" i="1"/>
  <c r="AF544" i="1" s="1"/>
  <c r="AG544" i="1" s="1"/>
  <c r="AH1149" i="1"/>
  <c r="AL516" i="1"/>
  <c r="AM516" i="1" s="1"/>
  <c r="AN516" i="1" s="1"/>
  <c r="AH1677" i="1"/>
  <c r="AE1093" i="1"/>
  <c r="AF1093" i="1" s="1"/>
  <c r="AG1093" i="1" s="1"/>
  <c r="AH1112" i="1"/>
  <c r="AH782" i="1"/>
  <c r="AK432" i="1"/>
  <c r="AK1314" i="1"/>
  <c r="AE1073" i="1"/>
  <c r="AF1073" i="1" s="1"/>
  <c r="AG1073" i="1" s="1"/>
  <c r="AE740" i="1"/>
  <c r="AF740" i="1" s="1"/>
  <c r="AG740" i="1" s="1"/>
  <c r="AI927" i="1"/>
  <c r="AJ927" i="1" s="1"/>
  <c r="AI1328" i="1"/>
  <c r="AJ1328" i="1" s="1"/>
  <c r="AL1822" i="1"/>
  <c r="AM1822" i="1" s="1"/>
  <c r="AN1822" i="1" s="1"/>
  <c r="AO1822" i="1" s="1"/>
  <c r="AP1822" i="1" s="1"/>
  <c r="AQ1822" i="1" s="1"/>
  <c r="AE907" i="1"/>
  <c r="AF907" i="1" s="1"/>
  <c r="AG907" i="1" s="1"/>
  <c r="AE789" i="1"/>
  <c r="AF789" i="1" s="1"/>
  <c r="AG789" i="1" s="1"/>
  <c r="AK1831" i="1"/>
  <c r="AE973" i="1"/>
  <c r="AF973" i="1" s="1"/>
  <c r="AG973" i="1" s="1"/>
  <c r="AL1767" i="1"/>
  <c r="AM1767" i="1" s="1"/>
  <c r="AN1767" i="1" s="1"/>
  <c r="AO1767" i="1" s="1"/>
  <c r="AP1767" i="1" s="1"/>
  <c r="AQ1767" i="1" s="1"/>
  <c r="AE1671" i="1"/>
  <c r="AF1671" i="1" s="1"/>
  <c r="AG1671" i="1" s="1"/>
  <c r="AH728" i="1"/>
  <c r="AK874" i="1"/>
  <c r="AI1523" i="1"/>
  <c r="AJ1523" i="1" s="1"/>
  <c r="AI1517" i="1"/>
  <c r="AJ1517" i="1" s="1"/>
  <c r="AI424" i="1"/>
  <c r="AJ424" i="1" s="1"/>
  <c r="AE719" i="1"/>
  <c r="AF719" i="1" s="1"/>
  <c r="AG719" i="1" s="1"/>
  <c r="AK1843" i="1"/>
  <c r="AE786" i="1"/>
  <c r="AF786" i="1" s="1"/>
  <c r="AG786" i="1" s="1"/>
  <c r="AI1044" i="1"/>
  <c r="AJ1044" i="1" s="1"/>
  <c r="AE1546" i="1"/>
  <c r="AF1546" i="1" s="1"/>
  <c r="AG1546" i="1" s="1"/>
  <c r="AE1395" i="1"/>
  <c r="AF1395" i="1" s="1"/>
  <c r="AG1395" i="1" s="1"/>
  <c r="AK556" i="1"/>
  <c r="AH997" i="1"/>
  <c r="AK195" i="1"/>
  <c r="AT1267" i="1"/>
  <c r="AU1267" i="1" s="1"/>
  <c r="AV1267" i="1" s="1"/>
  <c r="AW1267" i="1" s="1"/>
  <c r="AK1854" i="1"/>
  <c r="AH490" i="1"/>
  <c r="AI797" i="1"/>
  <c r="AJ797" i="1" s="1"/>
  <c r="AI1055" i="1"/>
  <c r="AJ1055" i="1" s="1"/>
  <c r="AK776" i="1"/>
  <c r="AI742" i="1"/>
  <c r="AJ742" i="1" s="1"/>
  <c r="AE141" i="1"/>
  <c r="AF141" i="1" s="1"/>
  <c r="AG141" i="1" s="1"/>
  <c r="AH1691" i="1"/>
  <c r="AE1134" i="1"/>
  <c r="AF1134" i="1" s="1"/>
  <c r="AG1134" i="1" s="1"/>
  <c r="AK224" i="1"/>
  <c r="AE1101" i="1"/>
  <c r="AF1101" i="1" s="1"/>
  <c r="AG1101" i="1" s="1"/>
  <c r="AE1109" i="1"/>
  <c r="AF1109" i="1" s="1"/>
  <c r="AG1109" i="1" s="1"/>
  <c r="AI1319" i="1"/>
  <c r="AJ1319" i="1" s="1"/>
  <c r="AH714" i="1"/>
  <c r="AI1420" i="1"/>
  <c r="AJ1420" i="1" s="1"/>
  <c r="AI423" i="1"/>
  <c r="AJ423" i="1" s="1"/>
  <c r="AI1309" i="1"/>
  <c r="AJ1309" i="1" s="1"/>
  <c r="AE1550" i="1"/>
  <c r="AF1550" i="1" s="1"/>
  <c r="AG1550" i="1" s="1"/>
  <c r="AI1234" i="1"/>
  <c r="AJ1234" i="1" s="1"/>
  <c r="AE406" i="1"/>
  <c r="AF406" i="1" s="1"/>
  <c r="AG406" i="1" s="1"/>
  <c r="AE991" i="1"/>
  <c r="AF991" i="1" s="1"/>
  <c r="AG991" i="1" s="1"/>
  <c r="AE249" i="1"/>
  <c r="AF249" i="1" s="1"/>
  <c r="AG249" i="1" s="1"/>
  <c r="AE1568" i="1"/>
  <c r="AF1568" i="1" s="1"/>
  <c r="AG1568" i="1" s="1"/>
  <c r="AH1675" i="1"/>
  <c r="AE182" i="1"/>
  <c r="AF182" i="1" s="1"/>
  <c r="AG182" i="1" s="1"/>
  <c r="AE1509" i="1"/>
  <c r="AF1509" i="1" s="1"/>
  <c r="AG1509" i="1" s="1"/>
  <c r="AE311" i="1"/>
  <c r="AF311" i="1" s="1"/>
  <c r="AG311" i="1" s="1"/>
  <c r="AE1516" i="1"/>
  <c r="AF1516" i="1" s="1"/>
  <c r="AG1516" i="1" s="1"/>
  <c r="AE321" i="1"/>
  <c r="AF321" i="1" s="1"/>
  <c r="AG321" i="1" s="1"/>
  <c r="AE960" i="1"/>
  <c r="AF960" i="1" s="1"/>
  <c r="AG960" i="1" s="1"/>
  <c r="AH726" i="1"/>
  <c r="AH75" i="1"/>
  <c r="AH669" i="1"/>
  <c r="AH1300" i="1"/>
  <c r="AE135" i="1"/>
  <c r="AF135" i="1" s="1"/>
  <c r="AG135" i="1" s="1"/>
  <c r="AK446" i="1"/>
  <c r="AK1184" i="1"/>
  <c r="AL1735" i="1"/>
  <c r="AM1735" i="1" s="1"/>
  <c r="AN1735" i="1" s="1"/>
  <c r="AO1735" i="1" s="1"/>
  <c r="AP1735" i="1" s="1"/>
  <c r="AQ1735" i="1" s="1"/>
  <c r="AL115" i="1"/>
  <c r="AM115" i="1" s="1"/>
  <c r="AN115" i="1" s="1"/>
  <c r="AO115" i="1" s="1"/>
  <c r="AP115" i="1" s="1"/>
  <c r="AQ115" i="1" s="1"/>
  <c r="AI1390" i="1"/>
  <c r="AJ1390" i="1" s="1"/>
  <c r="AI518" i="1"/>
  <c r="AJ518" i="1" s="1"/>
  <c r="AI923" i="1"/>
  <c r="AJ923" i="1" s="1"/>
  <c r="AH1061" i="1"/>
  <c r="AI1230" i="1"/>
  <c r="AJ1230" i="1" s="1"/>
  <c r="AH1425" i="1"/>
  <c r="AE1123" i="1"/>
  <c r="AF1123" i="1" s="1"/>
  <c r="AG1123" i="1" s="1"/>
  <c r="AK209" i="1"/>
  <c r="AH1535" i="1"/>
  <c r="AH715" i="1"/>
  <c r="AE1496" i="1"/>
  <c r="AF1496" i="1" s="1"/>
  <c r="AG1496" i="1" s="1"/>
  <c r="AH207" i="1"/>
  <c r="AH351" i="1"/>
  <c r="AH561" i="1"/>
  <c r="AH1681" i="1"/>
  <c r="AE1094" i="1"/>
  <c r="AF1094" i="1" s="1"/>
  <c r="AG1094" i="1" s="1"/>
  <c r="AI257" i="1"/>
  <c r="AJ257" i="1" s="1"/>
  <c r="AL701" i="1"/>
  <c r="AM701" i="1" s="1"/>
  <c r="AN701" i="1" s="1"/>
  <c r="AI503" i="1"/>
  <c r="AJ503" i="1" s="1"/>
  <c r="AL1508" i="1"/>
  <c r="AM1508" i="1" s="1"/>
  <c r="AN1508" i="1" s="1"/>
  <c r="AO1508" i="1" s="1"/>
  <c r="AR186" i="1"/>
  <c r="AS186" i="1" s="1"/>
  <c r="AT1387" i="1"/>
  <c r="AU1387" i="1" s="1"/>
  <c r="AV1387" i="1" s="1"/>
  <c r="AW1387" i="1" s="1"/>
  <c r="AI1324" i="1"/>
  <c r="AJ1324" i="1" s="1"/>
  <c r="AL197" i="1"/>
  <c r="AM197" i="1" s="1"/>
  <c r="AN197" i="1" s="1"/>
  <c r="AO197" i="1" s="1"/>
  <c r="AP197" i="1" s="1"/>
  <c r="AQ197" i="1" s="1"/>
  <c r="AI861" i="1"/>
  <c r="AJ861" i="1" s="1"/>
  <c r="AL1427" i="1"/>
  <c r="AM1427" i="1" s="1"/>
  <c r="AN1427" i="1" s="1"/>
  <c r="AO1427" i="1" s="1"/>
  <c r="AI1545" i="1"/>
  <c r="AJ1545" i="1" s="1"/>
  <c r="AI425" i="1"/>
  <c r="AJ425" i="1" s="1"/>
  <c r="AI1165" i="1"/>
  <c r="AJ1165" i="1" s="1"/>
  <c r="AI878" i="1"/>
  <c r="AJ878" i="1" s="1"/>
  <c r="AT1216" i="1"/>
  <c r="AU1216" i="1" s="1"/>
  <c r="AV1216" i="1" s="1"/>
  <c r="AW1216" i="1" s="1"/>
  <c r="AI1510" i="1"/>
  <c r="AJ1510" i="1" s="1"/>
  <c r="AI950" i="1"/>
  <c r="AJ950" i="1" s="1"/>
  <c r="AI705" i="1"/>
  <c r="AJ705" i="1" s="1"/>
  <c r="AI451" i="1"/>
  <c r="AJ451" i="1" s="1"/>
  <c r="AI277" i="1"/>
  <c r="AJ277" i="1" s="1"/>
  <c r="AL1850" i="1"/>
  <c r="AM1850" i="1" s="1"/>
  <c r="AN1850" i="1" s="1"/>
  <c r="AO1850" i="1" s="1"/>
  <c r="AP1850" i="1" s="1"/>
  <c r="AQ1850" i="1" s="1"/>
  <c r="AI1245" i="1"/>
  <c r="AJ1245" i="1" s="1"/>
  <c r="AI733" i="1"/>
  <c r="AJ733" i="1" s="1"/>
  <c r="AI1441" i="1"/>
  <c r="AJ1441" i="1" s="1"/>
  <c r="AI363" i="1"/>
  <c r="AJ363" i="1" s="1"/>
  <c r="AI1011" i="1"/>
  <c r="AJ1011" i="1" s="1"/>
  <c r="AL1785" i="1"/>
  <c r="AM1785" i="1" s="1"/>
  <c r="AN1785" i="1" s="1"/>
  <c r="AO1785" i="1" s="1"/>
  <c r="AP1785" i="1" s="1"/>
  <c r="AQ1785" i="1" s="1"/>
  <c r="AL1844" i="1"/>
  <c r="AM1844" i="1" s="1"/>
  <c r="AN1844" i="1" s="1"/>
  <c r="AO1844" i="1" s="1"/>
  <c r="AP1844" i="1" s="1"/>
  <c r="AQ1844" i="1" s="1"/>
  <c r="AI1084" i="1"/>
  <c r="AJ1084" i="1" s="1"/>
  <c r="AI1409" i="1"/>
  <c r="AJ1409" i="1" s="1"/>
  <c r="AL1711" i="1"/>
  <c r="AM1711" i="1" s="1"/>
  <c r="AN1711" i="1" s="1"/>
  <c r="AO1711" i="1" s="1"/>
  <c r="AP1711" i="1" s="1"/>
  <c r="AQ1711" i="1" s="1"/>
  <c r="AI1486" i="1"/>
  <c r="AJ1486" i="1" s="1"/>
  <c r="AI474" i="1"/>
  <c r="AJ474" i="1" s="1"/>
  <c r="AI975" i="1"/>
  <c r="AJ975" i="1" s="1"/>
  <c r="AR228" i="1"/>
  <c r="AS228" i="1" s="1"/>
  <c r="AT1001" i="1"/>
  <c r="AU1001" i="1" s="1"/>
  <c r="AV1001" i="1" s="1"/>
  <c r="AW1001" i="1" s="1"/>
  <c r="AI990" i="1"/>
  <c r="AJ990" i="1" s="1"/>
  <c r="AI974" i="1"/>
  <c r="AJ974" i="1" s="1"/>
  <c r="AI1669" i="1"/>
  <c r="AJ1669" i="1" s="1"/>
  <c r="AI971" i="1"/>
  <c r="AJ971" i="1" s="1"/>
  <c r="AT1529" i="1"/>
  <c r="AU1529" i="1" s="1"/>
  <c r="AV1529" i="1" s="1"/>
  <c r="AW1529" i="1" s="1"/>
  <c r="AI1424" i="1"/>
  <c r="AJ1424" i="1" s="1"/>
  <c r="AI766" i="1"/>
  <c r="AJ766" i="1" s="1"/>
  <c r="AI913" i="1"/>
  <c r="AJ913" i="1" s="1"/>
  <c r="AR49" i="1"/>
  <c r="AS49" i="1" s="1"/>
  <c r="AL1754" i="1"/>
  <c r="AM1754" i="1" s="1"/>
  <c r="AN1754" i="1" s="1"/>
  <c r="AO1754" i="1" s="1"/>
  <c r="AP1754" i="1" s="1"/>
  <c r="AQ1754" i="1" s="1"/>
  <c r="AL1777" i="1"/>
  <c r="AM1777" i="1" s="1"/>
  <c r="AN1777" i="1" s="1"/>
  <c r="AO1777" i="1" s="1"/>
  <c r="AP1777" i="1" s="1"/>
  <c r="AQ1777" i="1" s="1"/>
  <c r="AL1805" i="1"/>
  <c r="AM1805" i="1" s="1"/>
  <c r="AN1805" i="1" s="1"/>
  <c r="AO1805" i="1" s="1"/>
  <c r="AP1805" i="1" s="1"/>
  <c r="AQ1805" i="1" s="1"/>
  <c r="AI877" i="1"/>
  <c r="AJ877" i="1" s="1"/>
  <c r="AL1281" i="1"/>
  <c r="AM1281" i="1" s="1"/>
  <c r="AN1281" i="1" s="1"/>
  <c r="AL1808" i="1"/>
  <c r="AM1808" i="1" s="1"/>
  <c r="AN1808" i="1" s="1"/>
  <c r="AO1808" i="1" s="1"/>
  <c r="AP1808" i="1" s="1"/>
  <c r="AQ1808" i="1" s="1"/>
  <c r="AL364" i="1"/>
  <c r="AM364" i="1" s="1"/>
  <c r="AN364" i="1" s="1"/>
  <c r="AL500" i="1"/>
  <c r="AM500" i="1" s="1"/>
  <c r="AN500" i="1" s="1"/>
  <c r="AK755" i="1"/>
  <c r="AI1043" i="1"/>
  <c r="AJ1043" i="1" s="1"/>
  <c r="AH1148" i="1"/>
  <c r="AH849" i="1"/>
  <c r="AE957" i="1"/>
  <c r="AF957" i="1" s="1"/>
  <c r="AG957" i="1" s="1"/>
  <c r="AI121" i="1"/>
  <c r="AJ121" i="1" s="1"/>
  <c r="AE602" i="1"/>
  <c r="AF602" i="1" s="1"/>
  <c r="AG602" i="1" s="1"/>
  <c r="AH531" i="1"/>
  <c r="AH420" i="1"/>
  <c r="AE998" i="1"/>
  <c r="AF998" i="1" s="1"/>
  <c r="AG998" i="1" s="1"/>
  <c r="AH784" i="1"/>
  <c r="AH448" i="1"/>
  <c r="AK574" i="1"/>
  <c r="AI547" i="1"/>
  <c r="AJ547" i="1" s="1"/>
  <c r="AE1520" i="1"/>
  <c r="AF1520" i="1" s="1"/>
  <c r="AG1520" i="1" s="1"/>
  <c r="AK1183" i="1"/>
  <c r="AH445" i="1"/>
  <c r="AH449" i="1"/>
  <c r="AH507" i="1"/>
  <c r="AH111" i="1"/>
  <c r="AE1220" i="1"/>
  <c r="AF1220" i="1" s="1"/>
  <c r="AG1220" i="1" s="1"/>
  <c r="AI513" i="1"/>
  <c r="AJ513" i="1" s="1"/>
  <c r="AH820" i="1"/>
  <c r="AH1096" i="1"/>
  <c r="AR60" i="1"/>
  <c r="AS60" i="1" s="1"/>
  <c r="AH1475" i="1"/>
  <c r="AE156" i="1"/>
  <c r="AF156" i="1" s="1"/>
  <c r="AG156" i="1" s="1"/>
  <c r="AH1145" i="1"/>
  <c r="AI67" i="1"/>
  <c r="AJ67" i="1" s="1"/>
  <c r="AE1439" i="1"/>
  <c r="AF1439" i="1" s="1"/>
  <c r="AG1439" i="1" s="1"/>
  <c r="AI454" i="1"/>
  <c r="AJ454" i="1" s="1"/>
  <c r="AI846" i="1"/>
  <c r="AJ846" i="1" s="1"/>
  <c r="AH1175" i="1"/>
  <c r="AH1665" i="1"/>
  <c r="AH901" i="1"/>
  <c r="AE1519" i="1"/>
  <c r="AF1519" i="1" s="1"/>
  <c r="AG1519" i="1" s="1"/>
  <c r="AH430" i="1"/>
  <c r="AH856" i="1"/>
  <c r="AE498" i="1"/>
  <c r="AF498" i="1" s="1"/>
  <c r="AG498" i="1" s="1"/>
  <c r="AE541" i="1"/>
  <c r="AF541" i="1" s="1"/>
  <c r="AG541" i="1" s="1"/>
  <c r="AE894" i="1"/>
  <c r="AF894" i="1" s="1"/>
  <c r="AG894" i="1" s="1"/>
  <c r="AK1288" i="1"/>
  <c r="AE1693" i="1"/>
  <c r="AF1693" i="1" s="1"/>
  <c r="AG1693" i="1" s="1"/>
  <c r="AI1278" i="1"/>
  <c r="AJ1278" i="1" s="1"/>
  <c r="AI1474" i="1"/>
  <c r="AJ1474" i="1" s="1"/>
  <c r="AI783" i="1"/>
  <c r="AJ783" i="1" s="1"/>
  <c r="AH724" i="1"/>
  <c r="AH918" i="1"/>
  <c r="AE359" i="1"/>
  <c r="AF359" i="1" s="1"/>
  <c r="AG359" i="1" s="1"/>
  <c r="AH1271" i="1"/>
  <c r="AE824" i="1"/>
  <c r="AF824" i="1" s="1"/>
  <c r="AG824" i="1" s="1"/>
  <c r="AH815" i="1"/>
  <c r="AE196" i="1"/>
  <c r="AF196" i="1" s="1"/>
  <c r="AG196" i="1" s="1"/>
  <c r="AE537" i="1"/>
  <c r="AF537" i="1" s="1"/>
  <c r="AG537" i="1" s="1"/>
  <c r="AK809" i="1"/>
  <c r="AE1244" i="1"/>
  <c r="AF1244" i="1" s="1"/>
  <c r="AG1244" i="1" s="1"/>
  <c r="AI902" i="1"/>
  <c r="AJ902" i="1" s="1"/>
  <c r="AI1494" i="1"/>
  <c r="AJ1494" i="1" s="1"/>
  <c r="AE1338" i="1"/>
  <c r="AF1338" i="1" s="1"/>
  <c r="AG1338" i="1" s="1"/>
  <c r="AH1102" i="1"/>
  <c r="AH1111" i="1"/>
  <c r="AK53" i="1"/>
  <c r="AI1403" i="1"/>
  <c r="AJ1403" i="1" s="1"/>
  <c r="AH891" i="1"/>
  <c r="AE394" i="1"/>
  <c r="AF394" i="1" s="1"/>
  <c r="AG394" i="1" s="1"/>
  <c r="AI484" i="1"/>
  <c r="AJ484" i="1" s="1"/>
  <c r="AE333" i="1"/>
  <c r="AF333" i="1" s="1"/>
  <c r="AG333" i="1" s="1"/>
  <c r="AI1257" i="1"/>
  <c r="AJ1257" i="1" s="1"/>
  <c r="AE1126" i="1"/>
  <c r="AF1126" i="1" s="1"/>
  <c r="AG1126" i="1" s="1"/>
  <c r="AH352" i="1"/>
  <c r="AE1543" i="1"/>
  <c r="AF1543" i="1" s="1"/>
  <c r="AG1543" i="1" s="1"/>
  <c r="AH999" i="1"/>
  <c r="AE1064" i="1"/>
  <c r="AF1064" i="1" s="1"/>
  <c r="AG1064" i="1" s="1"/>
  <c r="AK303" i="1"/>
  <c r="AI1618" i="1"/>
  <c r="AJ1618" i="1" s="1"/>
  <c r="AE1103" i="1"/>
  <c r="AF1103" i="1" s="1"/>
  <c r="AG1103" i="1" s="1"/>
  <c r="AI1385" i="1"/>
  <c r="AJ1385" i="1" s="1"/>
  <c r="AI1368" i="1"/>
  <c r="AJ1368" i="1" s="1"/>
  <c r="AH853" i="1"/>
  <c r="AH1040" i="1"/>
  <c r="AI812" i="1"/>
  <c r="AJ812" i="1" s="1"/>
  <c r="AI1443" i="1"/>
  <c r="AJ1443" i="1" s="1"/>
  <c r="AE1049" i="1"/>
  <c r="AF1049" i="1" s="1"/>
  <c r="AG1049" i="1" s="1"/>
  <c r="AI1307" i="1"/>
  <c r="AJ1307" i="1" s="1"/>
  <c r="AH567" i="1"/>
  <c r="AK1733" i="1"/>
  <c r="AI178" i="1"/>
  <c r="AJ178" i="1" s="1"/>
  <c r="AI1087" i="1"/>
  <c r="AJ1087" i="1" s="1"/>
  <c r="AE341" i="1"/>
  <c r="AF341" i="1" s="1"/>
  <c r="AG341" i="1" s="1"/>
  <c r="AK78" i="1"/>
  <c r="AK629" i="1"/>
  <c r="AH691" i="1"/>
  <c r="AL1756" i="1"/>
  <c r="AM1756" i="1" s="1"/>
  <c r="AN1756" i="1" s="1"/>
  <c r="AO1756" i="1" s="1"/>
  <c r="AP1756" i="1" s="1"/>
  <c r="AQ1756" i="1" s="1"/>
  <c r="AH1697" i="1"/>
  <c r="AI682" i="1"/>
  <c r="AJ682" i="1" s="1"/>
  <c r="AE4" i="1"/>
  <c r="AF4" i="1" s="1"/>
  <c r="AG4" i="1" s="1"/>
  <c r="AE1591" i="1"/>
  <c r="AF1591" i="1" s="1"/>
  <c r="AG1591" i="1" s="1"/>
  <c r="AE1293" i="1"/>
  <c r="AF1293" i="1" s="1"/>
  <c r="AG1293" i="1" s="1"/>
  <c r="AH414" i="1"/>
  <c r="AI727" i="1"/>
  <c r="AJ727" i="1" s="1"/>
  <c r="AE1222" i="1"/>
  <c r="AF1222" i="1" s="1"/>
  <c r="AG1222" i="1" s="1"/>
  <c r="AH992" i="1"/>
  <c r="AE1702" i="1"/>
  <c r="AF1702" i="1" s="1"/>
  <c r="AG1702" i="1" s="1"/>
  <c r="AH1243" i="1"/>
  <c r="AE1525" i="1"/>
  <c r="AF1525" i="1" s="1"/>
  <c r="AG1525" i="1" s="1"/>
  <c r="AH1493" i="1"/>
  <c r="AH105" i="1"/>
  <c r="AE1131" i="1"/>
  <c r="AF1131" i="1" s="1"/>
  <c r="AG1131" i="1" s="1"/>
  <c r="AH1580" i="1"/>
  <c r="AH473" i="1"/>
  <c r="AE1492" i="1"/>
  <c r="AF1492" i="1" s="1"/>
  <c r="AG1492" i="1" s="1"/>
  <c r="AE1372" i="1"/>
  <c r="AF1372" i="1" s="1"/>
  <c r="AG1372" i="1" s="1"/>
  <c r="AH1299" i="1"/>
  <c r="AH591" i="1"/>
  <c r="AE1537" i="1"/>
  <c r="AF1537" i="1" s="1"/>
  <c r="AG1537" i="1" s="1"/>
  <c r="AE565" i="1"/>
  <c r="AF565" i="1" s="1"/>
  <c r="AG565" i="1" s="1"/>
  <c r="AE1598" i="1"/>
  <c r="AF1598" i="1" s="1"/>
  <c r="AG1598" i="1" s="1"/>
  <c r="AI1274" i="1"/>
  <c r="AJ1274" i="1" s="1"/>
  <c r="AI1667" i="1"/>
  <c r="AJ1667" i="1" s="1"/>
  <c r="AI644" i="1"/>
  <c r="AJ644" i="1" s="1"/>
  <c r="AI882" i="1"/>
  <c r="AJ882" i="1" s="1"/>
  <c r="AH985" i="1"/>
  <c r="AI1472" i="1"/>
  <c r="AJ1472" i="1" s="1"/>
  <c r="AK695" i="1"/>
  <c r="AH354" i="1"/>
  <c r="AI674" i="1"/>
  <c r="AJ674" i="1" s="1"/>
  <c r="AI963" i="1"/>
  <c r="AJ963" i="1" s="1"/>
  <c r="AI1464" i="1"/>
  <c r="AJ1464" i="1" s="1"/>
  <c r="AI821" i="1"/>
  <c r="AJ821" i="1" s="1"/>
  <c r="AI683" i="1"/>
  <c r="AJ683" i="1" s="1"/>
  <c r="AE1296" i="1"/>
  <c r="AF1296" i="1" s="1"/>
  <c r="AG1296" i="1" s="1"/>
  <c r="AE346" i="1"/>
  <c r="AF346" i="1" s="1"/>
  <c r="AG346" i="1" s="1"/>
  <c r="AR148" i="1"/>
  <c r="AS148" i="1" s="1"/>
  <c r="AE1062" i="1"/>
  <c r="AF1062" i="1" s="1"/>
  <c r="AG1062" i="1" s="1"/>
  <c r="AH494" i="1"/>
  <c r="AI1349" i="1"/>
  <c r="AJ1349" i="1" s="1"/>
  <c r="AI1683" i="1"/>
  <c r="AJ1683" i="1" s="1"/>
  <c r="AI639" i="1"/>
  <c r="AJ639" i="1" s="1"/>
  <c r="AK131" i="1"/>
  <c r="AT1679" i="1"/>
  <c r="AU1679" i="1" s="1"/>
  <c r="AV1679" i="1" s="1"/>
  <c r="AW1679" i="1" s="1"/>
  <c r="AI52" i="1"/>
  <c r="AJ52" i="1" s="1"/>
  <c r="AI42" i="1"/>
  <c r="AJ42" i="1" s="1"/>
  <c r="AI499" i="1"/>
  <c r="AJ499" i="1" s="1"/>
  <c r="AR173" i="1"/>
  <c r="AS173" i="1" s="1"/>
  <c r="AT403" i="1"/>
  <c r="AU403" i="1" s="1"/>
  <c r="AV403" i="1" s="1"/>
  <c r="AW403" i="1" s="1"/>
  <c r="AI1560" i="1"/>
  <c r="AJ1560" i="1" s="1"/>
  <c r="AL32" i="1"/>
  <c r="AM32" i="1" s="1"/>
  <c r="AN32" i="1" s="1"/>
  <c r="AO32" i="1" s="1"/>
  <c r="AP32" i="1" s="1"/>
  <c r="AQ32" i="1" s="1"/>
  <c r="AI1302" i="1"/>
  <c r="AJ1302" i="1" s="1"/>
  <c r="AI1231" i="1"/>
  <c r="AJ1231" i="1" s="1"/>
  <c r="AT1595" i="1"/>
  <c r="AU1595" i="1" s="1"/>
  <c r="AV1595" i="1" s="1"/>
  <c r="AW1595" i="1" s="1"/>
  <c r="AI1596" i="1"/>
  <c r="AJ1596" i="1" s="1"/>
  <c r="AL218" i="1"/>
  <c r="AM218" i="1" s="1"/>
  <c r="AN218" i="1" s="1"/>
  <c r="AO218" i="1" s="1"/>
  <c r="AP218" i="1" s="1"/>
  <c r="AQ218" i="1" s="1"/>
  <c r="AI1132" i="1"/>
  <c r="AJ1132" i="1" s="1"/>
  <c r="AL1787" i="1"/>
  <c r="AM1787" i="1" s="1"/>
  <c r="AN1787" i="1" s="1"/>
  <c r="AO1787" i="1" s="1"/>
  <c r="AP1787" i="1" s="1"/>
  <c r="AQ1787" i="1" s="1"/>
  <c r="AI532" i="1"/>
  <c r="AJ532" i="1" s="1"/>
  <c r="AT1139" i="1"/>
  <c r="AU1139" i="1" s="1"/>
  <c r="AV1139" i="1" s="1"/>
  <c r="AW1139" i="1" s="1"/>
  <c r="AI242" i="1"/>
  <c r="AJ242" i="1" s="1"/>
  <c r="AL938" i="1"/>
  <c r="AM938" i="1" s="1"/>
  <c r="AN938" i="1" s="1"/>
  <c r="AL1814" i="1"/>
  <c r="AM1814" i="1" s="1"/>
  <c r="AN1814" i="1" s="1"/>
  <c r="AO1814" i="1" s="1"/>
  <c r="AP1814" i="1" s="1"/>
  <c r="AQ1814" i="1" s="1"/>
  <c r="AI1672" i="1"/>
  <c r="AJ1672" i="1" s="1"/>
  <c r="AI1574" i="1"/>
  <c r="AJ1574" i="1" s="1"/>
  <c r="AL99" i="1"/>
  <c r="AM99" i="1" s="1"/>
  <c r="AN99" i="1" s="1"/>
  <c r="AO99" i="1" s="1"/>
  <c r="AP99" i="1" s="1"/>
  <c r="AQ99" i="1" s="1"/>
  <c r="AL1414" i="1"/>
  <c r="AM1414" i="1" s="1"/>
  <c r="AN1414" i="1" s="1"/>
  <c r="AT1586" i="1"/>
  <c r="AU1586" i="1" s="1"/>
  <c r="AV1586" i="1" s="1"/>
  <c r="AW1586" i="1" s="1"/>
  <c r="AL1811" i="1"/>
  <c r="AM1811" i="1" s="1"/>
  <c r="AN1811" i="1" s="1"/>
  <c r="AO1811" i="1" s="1"/>
  <c r="AP1811" i="1" s="1"/>
  <c r="AQ1811" i="1" s="1"/>
  <c r="AT1593" i="1"/>
  <c r="AU1593" i="1" s="1"/>
  <c r="AV1593" i="1" s="1"/>
  <c r="AW1593" i="1" s="1"/>
  <c r="AI690" i="1"/>
  <c r="AJ690" i="1" s="1"/>
  <c r="AI1357" i="1"/>
  <c r="AJ1357" i="1" s="1"/>
  <c r="AI452" i="1"/>
  <c r="AJ452" i="1" s="1"/>
  <c r="AI1694" i="1"/>
  <c r="AJ1694" i="1" s="1"/>
  <c r="AL1743" i="1"/>
  <c r="AM1743" i="1" s="1"/>
  <c r="AN1743" i="1" s="1"/>
  <c r="AO1743" i="1" s="1"/>
  <c r="AP1743" i="1" s="1"/>
  <c r="AQ1743" i="1" s="1"/>
  <c r="AI76" i="1"/>
  <c r="AJ76" i="1" s="1"/>
  <c r="AL376" i="1"/>
  <c r="AM376" i="1" s="1"/>
  <c r="AN376" i="1" s="1"/>
  <c r="AI1388" i="1"/>
  <c r="AJ1388" i="1" s="1"/>
  <c r="AI858" i="1"/>
  <c r="AJ858" i="1" s="1"/>
  <c r="AI1228" i="1"/>
  <c r="AJ1228" i="1" s="1"/>
  <c r="AL16" i="1"/>
  <c r="AM16" i="1" s="1"/>
  <c r="AN16" i="1" s="1"/>
  <c r="AO16" i="1" s="1"/>
  <c r="AP16" i="1" s="1"/>
  <c r="AQ16" i="1" s="1"/>
  <c r="AI1466" i="1"/>
  <c r="AJ1466" i="1" s="1"/>
  <c r="AI367" i="1"/>
  <c r="AJ367" i="1" s="1"/>
  <c r="AL1717" i="1"/>
  <c r="AM1717" i="1" s="1"/>
  <c r="AN1717" i="1" s="1"/>
  <c r="AO1717" i="1" s="1"/>
  <c r="AP1717" i="1" s="1"/>
  <c r="AQ1717" i="1" s="1"/>
  <c r="AK981" i="1"/>
  <c r="AH1636" i="1"/>
  <c r="AH823" i="1"/>
  <c r="AI958" i="1"/>
  <c r="AJ958" i="1" s="1"/>
  <c r="AI1155" i="1"/>
  <c r="AJ1155" i="1" s="1"/>
  <c r="AH1382" i="1"/>
  <c r="AH30" i="1"/>
  <c r="AK1750" i="1"/>
  <c r="AH1207" i="1"/>
  <c r="AI1662" i="1"/>
  <c r="AJ1662" i="1" s="1"/>
  <c r="AI1549" i="1"/>
  <c r="AJ1549" i="1" s="1"/>
  <c r="AI1599" i="1"/>
  <c r="AJ1599" i="1" s="1"/>
  <c r="AE81" i="1"/>
  <c r="AF81" i="1" s="1"/>
  <c r="AG81" i="1" s="1"/>
  <c r="AL862" i="1"/>
  <c r="AM862" i="1" s="1"/>
  <c r="AN862" i="1" s="1"/>
  <c r="AH1404" i="1"/>
  <c r="AE628" i="1"/>
  <c r="AF628" i="1" s="1"/>
  <c r="AG628" i="1" s="1"/>
  <c r="AH647" i="1"/>
  <c r="AI506" i="1"/>
  <c r="AJ506" i="1" s="1"/>
  <c r="AK1753" i="1"/>
  <c r="AI1047" i="1"/>
  <c r="AJ1047" i="1" s="1"/>
  <c r="AL1730" i="1"/>
  <c r="AM1730" i="1" s="1"/>
  <c r="AN1730" i="1" s="1"/>
  <c r="AO1730" i="1" s="1"/>
  <c r="AP1730" i="1" s="1"/>
  <c r="AQ1730" i="1" s="1"/>
  <c r="AE920" i="1"/>
  <c r="AF920" i="1" s="1"/>
  <c r="AG920" i="1" s="1"/>
  <c r="AE841" i="1"/>
  <c r="AF841" i="1" s="1"/>
  <c r="AG841" i="1" s="1"/>
  <c r="AK431" i="1"/>
  <c r="AE288" i="1"/>
  <c r="AF288" i="1" s="1"/>
  <c r="AG288" i="1" s="1"/>
  <c r="AI1602" i="1"/>
  <c r="AJ1602" i="1" s="1"/>
  <c r="AI373" i="1"/>
  <c r="AJ373" i="1" s="1"/>
  <c r="AL1740" i="1"/>
  <c r="AM1740" i="1" s="1"/>
  <c r="AN1740" i="1" s="1"/>
  <c r="AO1740" i="1" s="1"/>
  <c r="AP1740" i="1" s="1"/>
  <c r="AQ1740" i="1" s="1"/>
  <c r="AH1009" i="1"/>
  <c r="AE50" i="1"/>
  <c r="AF50" i="1" s="1"/>
  <c r="AG50" i="1" s="1"/>
  <c r="AI475" i="1"/>
  <c r="AJ475" i="1" s="1"/>
  <c r="AI787" i="1"/>
  <c r="AJ787" i="1" s="1"/>
  <c r="AE123" i="1"/>
  <c r="AF123" i="1" s="1"/>
  <c r="AG123" i="1" s="1"/>
  <c r="AT1499" i="1"/>
  <c r="AU1499" i="1" s="1"/>
  <c r="AV1499" i="1" s="1"/>
  <c r="AW1499" i="1" s="1"/>
  <c r="AH759" i="1"/>
  <c r="AH952" i="1"/>
  <c r="AE1090" i="1"/>
  <c r="AF1090" i="1" s="1"/>
  <c r="AG1090" i="1" s="1"/>
  <c r="AI370" i="1"/>
  <c r="AJ370" i="1" s="1"/>
  <c r="AK1562" i="1"/>
  <c r="AI1637" i="1"/>
  <c r="AJ1637" i="1" s="1"/>
  <c r="AE1225" i="1"/>
  <c r="AF1225" i="1" s="1"/>
  <c r="AG1225" i="1" s="1"/>
  <c r="AT847" i="1"/>
  <c r="AU847" i="1" s="1"/>
  <c r="AV847" i="1" s="1"/>
  <c r="AW847" i="1" s="1"/>
  <c r="AK1592" i="1"/>
  <c r="AE1246" i="1"/>
  <c r="AF1246" i="1" s="1"/>
  <c r="AG1246" i="1" s="1"/>
  <c r="AL1270" i="1"/>
  <c r="AM1270" i="1" s="1"/>
  <c r="AN1270" i="1" s="1"/>
  <c r="AO1270" i="1" s="1"/>
  <c r="AE934" i="1"/>
  <c r="AF934" i="1" s="1"/>
  <c r="AG934" i="1" s="1"/>
  <c r="AE192" i="1"/>
  <c r="AF192" i="1" s="1"/>
  <c r="AG192" i="1" s="1"/>
  <c r="AE1214" i="1"/>
  <c r="AF1214" i="1" s="1"/>
  <c r="AG1214" i="1" s="1"/>
  <c r="AK1305" i="1"/>
  <c r="AH158" i="1"/>
  <c r="AH1362" i="1"/>
  <c r="AH1460" i="1"/>
  <c r="AH876" i="1"/>
  <c r="AH1521" i="1"/>
  <c r="AI732" i="1"/>
  <c r="AJ732" i="1" s="1"/>
  <c r="AH932" i="1"/>
  <c r="AK754" i="1"/>
  <c r="AE1375" i="1"/>
  <c r="AF1375" i="1" s="1"/>
  <c r="AG1375" i="1" s="1"/>
  <c r="AH833" i="1"/>
  <c r="AE660" i="1"/>
  <c r="AF660" i="1" s="1"/>
  <c r="AG660" i="1" s="1"/>
  <c r="AE1485" i="1"/>
  <c r="AF1485" i="1" s="1"/>
  <c r="AG1485" i="1" s="1"/>
  <c r="AE294" i="1"/>
  <c r="AF294" i="1" s="1"/>
  <c r="AG294" i="1" s="1"/>
  <c r="AH1655" i="1"/>
  <c r="AI1171" i="1"/>
  <c r="AJ1171" i="1" s="1"/>
  <c r="AH1088" i="1"/>
  <c r="AH969" i="1"/>
  <c r="AH514" i="1"/>
  <c r="AI758" i="1"/>
  <c r="AJ758" i="1" s="1"/>
  <c r="AH912" i="1"/>
  <c r="AH371" i="1"/>
  <c r="AK1818" i="1"/>
  <c r="AH1137" i="1"/>
  <c r="AE1032" i="1"/>
  <c r="AF1032" i="1" s="1"/>
  <c r="AG1032" i="1" s="1"/>
  <c r="AK453" i="1"/>
  <c r="AK166" i="1"/>
  <c r="AE1376" i="1"/>
  <c r="AF1376" i="1" s="1"/>
  <c r="AG1376" i="1" s="1"/>
  <c r="AH305" i="1"/>
  <c r="AI692" i="1"/>
  <c r="AJ692" i="1" s="1"/>
  <c r="AK46" i="1"/>
  <c r="AH843" i="1"/>
  <c r="AI483" i="1"/>
  <c r="AJ483" i="1" s="1"/>
  <c r="AL694" i="1"/>
  <c r="AM694" i="1" s="1"/>
  <c r="AN694" i="1" s="1"/>
  <c r="AI1292" i="1"/>
  <c r="AJ1292" i="1" s="1"/>
  <c r="AH1203" i="1"/>
  <c r="AE553" i="1"/>
  <c r="AF553" i="1" s="1"/>
  <c r="AG553" i="1" s="1"/>
  <c r="AE943" i="1"/>
  <c r="AF943" i="1" s="1"/>
  <c r="AG943" i="1" s="1"/>
  <c r="AE559" i="1"/>
  <c r="AF559" i="1" s="1"/>
  <c r="AG559" i="1" s="1"/>
  <c r="AH699" i="1"/>
  <c r="AH819" i="1"/>
  <c r="AI542" i="1"/>
  <c r="AJ542" i="1" s="1"/>
  <c r="AH926" i="1"/>
  <c r="AL314" i="1"/>
  <c r="AM314" i="1" s="1"/>
  <c r="AN314" i="1" s="1"/>
  <c r="AE1465" i="1"/>
  <c r="AF1465" i="1" s="1"/>
  <c r="AG1465" i="1" s="1"/>
  <c r="AH1689" i="1"/>
  <c r="AE350" i="1"/>
  <c r="AF350" i="1" s="1"/>
  <c r="AG350" i="1" s="1"/>
  <c r="AH543" i="1"/>
  <c r="AH827" i="1"/>
  <c r="AH1018" i="1"/>
  <c r="AE767" i="1"/>
  <c r="AF767" i="1" s="1"/>
  <c r="AG767" i="1" s="1"/>
  <c r="AH172" i="1"/>
  <c r="AH1152" i="1"/>
  <c r="AI708" i="1"/>
  <c r="AJ708" i="1" s="1"/>
  <c r="AE439" i="1"/>
  <c r="AF439" i="1" s="1"/>
  <c r="AG439" i="1" s="1"/>
  <c r="AH1201" i="1"/>
  <c r="AE476" i="1"/>
  <c r="AF476" i="1" s="1"/>
  <c r="AG476" i="1" s="1"/>
  <c r="AE1692" i="1"/>
  <c r="AF1692" i="1" s="1"/>
  <c r="AG1692" i="1" s="1"/>
  <c r="AE493" i="1"/>
  <c r="AF493" i="1" s="1"/>
  <c r="AG493" i="1" s="1"/>
  <c r="AH962" i="1"/>
  <c r="AE1579" i="1"/>
  <c r="AF1579" i="1" s="1"/>
  <c r="AG1579" i="1" s="1"/>
  <c r="AH703" i="1"/>
  <c r="AE970" i="1"/>
  <c r="AF970" i="1" s="1"/>
  <c r="AG970" i="1" s="1"/>
  <c r="AH1378" i="1"/>
  <c r="AE663" i="1"/>
  <c r="AF663" i="1" s="1"/>
  <c r="AG663" i="1" s="1"/>
  <c r="AH1652" i="1"/>
  <c r="AH1569" i="1"/>
  <c r="AE1436" i="1"/>
  <c r="AF1436" i="1" s="1"/>
  <c r="AG1436" i="1" s="1"/>
  <c r="AE1326" i="1"/>
  <c r="AF1326" i="1" s="1"/>
  <c r="AG1326" i="1" s="1"/>
  <c r="AH1497" i="1"/>
  <c r="AH234" i="1"/>
  <c r="AI580" i="1"/>
  <c r="AJ580" i="1" s="1"/>
  <c r="AI1339" i="1"/>
  <c r="AJ1339" i="1" s="1"/>
  <c r="AK1837" i="1"/>
  <c r="AH1617" i="1"/>
  <c r="AE68" i="1"/>
  <c r="AF68" i="1" s="1"/>
  <c r="AG68" i="1" s="1"/>
  <c r="AK896" i="1"/>
  <c r="AE603" i="1"/>
  <c r="AF603" i="1" s="1"/>
  <c r="AG603" i="1" s="1"/>
  <c r="AH1554" i="1"/>
  <c r="AH867" i="1"/>
  <c r="AI979" i="1"/>
  <c r="AJ979" i="1" s="1"/>
  <c r="AI1335" i="1"/>
  <c r="AJ1335" i="1" s="1"/>
  <c r="AE1141" i="1"/>
  <c r="AF1141" i="1" s="1"/>
  <c r="AG1141" i="1" s="1"/>
  <c r="AE1115" i="1"/>
  <c r="AF1115" i="1" s="1"/>
  <c r="AG1115" i="1" s="1"/>
  <c r="AE1057" i="1"/>
  <c r="AF1057" i="1" s="1"/>
  <c r="AG1057" i="1" s="1"/>
  <c r="AK519" i="1"/>
  <c r="AH1600" i="1"/>
  <c r="AE1340" i="1"/>
  <c r="AF1340" i="1" s="1"/>
  <c r="AG1340" i="1" s="1"/>
  <c r="AT1129" i="1"/>
  <c r="AU1129" i="1" s="1"/>
  <c r="AV1129" i="1" s="1"/>
  <c r="AW1129" i="1" s="1"/>
  <c r="AL1741" i="1"/>
  <c r="AM1741" i="1" s="1"/>
  <c r="AN1741" i="1" s="1"/>
  <c r="AO1741" i="1" s="1"/>
  <c r="AP1741" i="1" s="1"/>
  <c r="AQ1741" i="1" s="1"/>
  <c r="AI427" i="1"/>
  <c r="AJ427" i="1" s="1"/>
  <c r="AI1099" i="1"/>
  <c r="AJ1099" i="1" s="1"/>
  <c r="AI576" i="1"/>
  <c r="AJ576" i="1" s="1"/>
  <c r="AL55" i="1"/>
  <c r="AM55" i="1" s="1"/>
  <c r="AN55" i="1" s="1"/>
  <c r="AO55" i="1" s="1"/>
  <c r="AP55" i="1" s="1"/>
  <c r="AQ55" i="1" s="1"/>
  <c r="AI491" i="1"/>
  <c r="AJ491" i="1" s="1"/>
  <c r="AI1463" i="1"/>
  <c r="AJ1463" i="1" s="1"/>
  <c r="AI413" i="1"/>
  <c r="AJ413" i="1" s="1"/>
  <c r="AI851" i="1"/>
  <c r="AJ851" i="1" s="1"/>
  <c r="AI1008" i="1"/>
  <c r="AJ1008" i="1" s="1"/>
  <c r="AL1739" i="1"/>
  <c r="AM1739" i="1" s="1"/>
  <c r="AN1739" i="1" s="1"/>
  <c r="AO1739" i="1" s="1"/>
  <c r="AP1739" i="1" s="1"/>
  <c r="AQ1739" i="1" s="1"/>
  <c r="AL1768" i="1"/>
  <c r="AM1768" i="1" s="1"/>
  <c r="AN1768" i="1" s="1"/>
  <c r="AO1768" i="1" s="1"/>
  <c r="AP1768" i="1" s="1"/>
  <c r="AQ1768" i="1" s="1"/>
  <c r="AI940" i="1"/>
  <c r="AJ940" i="1" s="1"/>
  <c r="AI900" i="1"/>
  <c r="AJ900" i="1" s="1"/>
  <c r="AI1351" i="1"/>
  <c r="AJ1351" i="1" s="1"/>
  <c r="AL1720" i="1"/>
  <c r="AM1720" i="1" s="1"/>
  <c r="AN1720" i="1" s="1"/>
  <c r="AO1720" i="1" s="1"/>
  <c r="AP1720" i="1" s="1"/>
  <c r="AQ1720" i="1" s="1"/>
  <c r="AL416" i="1"/>
  <c r="AM416" i="1" s="1"/>
  <c r="AN416" i="1" s="1"/>
  <c r="AR168" i="1"/>
  <c r="AS168" i="1" s="1"/>
  <c r="AI258" i="1"/>
  <c r="AJ258" i="1" s="1"/>
  <c r="AI638" i="1"/>
  <c r="AJ638" i="1" s="1"/>
  <c r="AI1097" i="1"/>
  <c r="AJ1097" i="1" s="1"/>
  <c r="AL961" i="1"/>
  <c r="AM961" i="1" s="1"/>
  <c r="AN961" i="1" s="1"/>
  <c r="AL478" i="1"/>
  <c r="AM478" i="1" s="1"/>
  <c r="AN478" i="1" s="1"/>
  <c r="AI650" i="1"/>
  <c r="AJ650" i="1" s="1"/>
  <c r="AT1078" i="1"/>
  <c r="AU1078" i="1" s="1"/>
  <c r="AV1078" i="1" s="1"/>
  <c r="AW1078" i="1" s="1"/>
  <c r="AI1174" i="1"/>
  <c r="AJ1174" i="1" s="1"/>
  <c r="AI570" i="1"/>
  <c r="AJ570" i="1" s="1"/>
  <c r="AI456" i="1"/>
  <c r="AJ456" i="1" s="1"/>
  <c r="AT749" i="1"/>
  <c r="AU749" i="1" s="1"/>
  <c r="AV749" i="1" s="1"/>
  <c r="AW749" i="1" s="1"/>
  <c r="AI1577" i="1"/>
  <c r="AJ1577" i="1" s="1"/>
  <c r="AI1377" i="1"/>
  <c r="AJ1377" i="1" s="1"/>
  <c r="AL1738" i="1"/>
  <c r="AM1738" i="1" s="1"/>
  <c r="AN1738" i="1" s="1"/>
  <c r="AO1738" i="1" s="1"/>
  <c r="AP1738" i="1" s="1"/>
  <c r="AQ1738" i="1" s="1"/>
  <c r="AI1399" i="1"/>
  <c r="AJ1399" i="1" s="1"/>
  <c r="AI889" i="1"/>
  <c r="AJ889" i="1" s="1"/>
  <c r="AL1830" i="1"/>
  <c r="AM1830" i="1" s="1"/>
  <c r="AN1830" i="1" s="1"/>
  <c r="AO1830" i="1" s="1"/>
  <c r="AP1830" i="1" s="1"/>
  <c r="AQ1830" i="1" s="1"/>
  <c r="AS139" i="1" l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M139" i="1" s="1"/>
  <c r="BG139" i="1" s="1"/>
  <c r="N139" i="1" s="1"/>
  <c r="AS202" i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M202" i="1" s="1"/>
  <c r="BG202" i="1" s="1"/>
  <c r="N202" i="1" s="1"/>
  <c r="AS13" i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AS119" i="1"/>
  <c r="AT119" i="1" s="1"/>
  <c r="AU119" i="1" s="1"/>
  <c r="AV119" i="1" s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M119" i="1" s="1"/>
  <c r="BG119" i="1" s="1"/>
  <c r="N119" i="1" s="1"/>
  <c r="AS72" i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M72" i="1" s="1"/>
  <c r="BG72" i="1" s="1"/>
  <c r="N72" i="1" s="1"/>
  <c r="AS130" i="1"/>
  <c r="AT130" i="1" s="1"/>
  <c r="AU130" i="1" s="1"/>
  <c r="AV130" i="1" s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M130" i="1" s="1"/>
  <c r="BG130" i="1" s="1"/>
  <c r="N130" i="1" s="1"/>
  <c r="AS57" i="1"/>
  <c r="AT57" i="1" s="1"/>
  <c r="AU57" i="1" s="1"/>
  <c r="AV57" i="1" s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M57" i="1" s="1"/>
  <c r="BG57" i="1" s="1"/>
  <c r="N57" i="1" s="1"/>
  <c r="AS100" i="1"/>
  <c r="AT100" i="1" s="1"/>
  <c r="AU100" i="1" s="1"/>
  <c r="AV100" i="1" s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M100" i="1" s="1"/>
  <c r="BG100" i="1" s="1"/>
  <c r="N100" i="1" s="1"/>
  <c r="AS124" i="1"/>
  <c r="AT124" i="1" s="1"/>
  <c r="AU124" i="1" s="1"/>
  <c r="AV124" i="1" s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M124" i="1" s="1"/>
  <c r="BG124" i="1" s="1"/>
  <c r="N124" i="1" s="1"/>
  <c r="AS137" i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M137" i="1" s="1"/>
  <c r="BG137" i="1" s="1"/>
  <c r="N137" i="1" s="1"/>
  <c r="AS203" i="1"/>
  <c r="AT203" i="1" s="1"/>
  <c r="AU203" i="1" s="1"/>
  <c r="AV203" i="1" s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M203" i="1" s="1"/>
  <c r="BG203" i="1" s="1"/>
  <c r="N203" i="1" s="1"/>
  <c r="AS210" i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M210" i="1" s="1"/>
  <c r="BG210" i="1" s="1"/>
  <c r="N210" i="1" s="1"/>
  <c r="AS5" i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AS1724" i="1"/>
  <c r="AT1724" i="1" s="1"/>
  <c r="AU1724" i="1" s="1"/>
  <c r="AV1724" i="1" s="1"/>
  <c r="AW1724" i="1" s="1"/>
  <c r="AX1724" i="1" s="1"/>
  <c r="AY1724" i="1" s="1"/>
  <c r="AZ1724" i="1" s="1"/>
  <c r="BA1724" i="1" s="1"/>
  <c r="BB1724" i="1" s="1"/>
  <c r="BC1724" i="1" s="1"/>
  <c r="BD1724" i="1" s="1"/>
  <c r="BE1724" i="1" s="1"/>
  <c r="BF1724" i="1" s="1"/>
  <c r="M1724" i="1" s="1"/>
  <c r="BG1724" i="1" s="1"/>
  <c r="N1724" i="1" s="1"/>
  <c r="AS1769" i="1"/>
  <c r="AT1769" i="1" s="1"/>
  <c r="AU1769" i="1" s="1"/>
  <c r="AV1769" i="1" s="1"/>
  <c r="AW1769" i="1" s="1"/>
  <c r="AX1769" i="1" s="1"/>
  <c r="AY1769" i="1" s="1"/>
  <c r="AZ1769" i="1" s="1"/>
  <c r="BA1769" i="1" s="1"/>
  <c r="BB1769" i="1" s="1"/>
  <c r="BC1769" i="1" s="1"/>
  <c r="BD1769" i="1" s="1"/>
  <c r="BE1769" i="1" s="1"/>
  <c r="BF1769" i="1" s="1"/>
  <c r="M1769" i="1" s="1"/>
  <c r="BG1769" i="1" s="1"/>
  <c r="N1769" i="1" s="1"/>
  <c r="AS1766" i="1"/>
  <c r="AT1766" i="1" s="1"/>
  <c r="AU1766" i="1" s="1"/>
  <c r="AV1766" i="1" s="1"/>
  <c r="AW1766" i="1" s="1"/>
  <c r="AX1766" i="1" s="1"/>
  <c r="AY1766" i="1" s="1"/>
  <c r="AZ1766" i="1" s="1"/>
  <c r="BA1766" i="1" s="1"/>
  <c r="BB1766" i="1" s="1"/>
  <c r="BC1766" i="1" s="1"/>
  <c r="BD1766" i="1" s="1"/>
  <c r="BE1766" i="1" s="1"/>
  <c r="BF1766" i="1" s="1"/>
  <c r="M1766" i="1" s="1"/>
  <c r="BG1766" i="1" s="1"/>
  <c r="N1766" i="1" s="1"/>
  <c r="AS1567" i="1"/>
  <c r="AT1567" i="1" s="1"/>
  <c r="AU1567" i="1" s="1"/>
  <c r="AV1567" i="1" s="1"/>
  <c r="AW1567" i="1" s="1"/>
  <c r="AX1567" i="1" s="1"/>
  <c r="AS1706" i="1"/>
  <c r="AT1706" i="1" s="1"/>
  <c r="AU1706" i="1" s="1"/>
  <c r="AV1706" i="1" s="1"/>
  <c r="AW1706" i="1" s="1"/>
  <c r="AX1706" i="1" s="1"/>
  <c r="AS287" i="1"/>
  <c r="AT287" i="1" s="1"/>
  <c r="AU287" i="1" s="1"/>
  <c r="AV287" i="1" s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M287" i="1" s="1"/>
  <c r="BG287" i="1" s="1"/>
  <c r="N287" i="1" s="1"/>
  <c r="AS284" i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AS1729" i="1"/>
  <c r="AT1729" i="1" s="1"/>
  <c r="AU1729" i="1" s="1"/>
  <c r="AV1729" i="1" s="1"/>
  <c r="AW1729" i="1" s="1"/>
  <c r="AX1729" i="1" s="1"/>
  <c r="AY1729" i="1" s="1"/>
  <c r="AZ1729" i="1" s="1"/>
  <c r="BA1729" i="1" s="1"/>
  <c r="BB1729" i="1" s="1"/>
  <c r="BC1729" i="1" s="1"/>
  <c r="BD1729" i="1" s="1"/>
  <c r="BE1729" i="1" s="1"/>
  <c r="BF1729" i="1" s="1"/>
  <c r="M1729" i="1" s="1"/>
  <c r="BG1729" i="1" s="1"/>
  <c r="N1729" i="1" s="1"/>
  <c r="AS1823" i="1"/>
  <c r="AT1823" i="1" s="1"/>
  <c r="AU1823" i="1" s="1"/>
  <c r="AV1823" i="1" s="1"/>
  <c r="AW1823" i="1" s="1"/>
  <c r="AX1823" i="1" s="1"/>
  <c r="AY1823" i="1" s="1"/>
  <c r="AZ1823" i="1" s="1"/>
  <c r="BA1823" i="1" s="1"/>
  <c r="BB1823" i="1" s="1"/>
  <c r="BC1823" i="1" s="1"/>
  <c r="BD1823" i="1" s="1"/>
  <c r="BE1823" i="1" s="1"/>
  <c r="BF1823" i="1" s="1"/>
  <c r="M1823" i="1" s="1"/>
  <c r="BG1823" i="1" s="1"/>
  <c r="N1823" i="1" s="1"/>
  <c r="AS343" i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M343" i="1" s="1"/>
  <c r="BG343" i="1" s="1"/>
  <c r="N343" i="1" s="1"/>
  <c r="AS296" i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M296" i="1" s="1"/>
  <c r="BG296" i="1" s="1"/>
  <c r="N296" i="1" s="1"/>
  <c r="AS604" i="1"/>
  <c r="AT604" i="1" s="1"/>
  <c r="AU604" i="1" s="1"/>
  <c r="AV604" i="1" s="1"/>
  <c r="AW604" i="1" s="1"/>
  <c r="AX604" i="1" s="1"/>
  <c r="AS1713" i="1"/>
  <c r="AT1713" i="1" s="1"/>
  <c r="AU1713" i="1" s="1"/>
  <c r="AV1713" i="1" s="1"/>
  <c r="AW1713" i="1" s="1"/>
  <c r="AX1713" i="1" s="1"/>
  <c r="AY1713" i="1" s="1"/>
  <c r="AZ1713" i="1" s="1"/>
  <c r="BA1713" i="1" s="1"/>
  <c r="BB1713" i="1" s="1"/>
  <c r="BC1713" i="1" s="1"/>
  <c r="BD1713" i="1" s="1"/>
  <c r="BE1713" i="1" s="1"/>
  <c r="BF1713" i="1" s="1"/>
  <c r="M1713" i="1" s="1"/>
  <c r="BG1713" i="1" s="1"/>
  <c r="N1713" i="1" s="1"/>
  <c r="AS1821" i="1"/>
  <c r="AT1821" i="1" s="1"/>
  <c r="AU1821" i="1" s="1"/>
  <c r="AV1821" i="1" s="1"/>
  <c r="AW1821" i="1" s="1"/>
  <c r="AX1821" i="1" s="1"/>
  <c r="AY1821" i="1" s="1"/>
  <c r="AZ1821" i="1" s="1"/>
  <c r="BA1821" i="1" s="1"/>
  <c r="BB1821" i="1" s="1"/>
  <c r="BC1821" i="1" s="1"/>
  <c r="BD1821" i="1" s="1"/>
  <c r="BE1821" i="1" s="1"/>
  <c r="BF1821" i="1" s="1"/>
  <c r="M1821" i="1" s="1"/>
  <c r="BG1821" i="1" s="1"/>
  <c r="N1821" i="1" s="1"/>
  <c r="AS1575" i="1"/>
  <c r="AT1575" i="1" s="1"/>
  <c r="AU1575" i="1" s="1"/>
  <c r="AV1575" i="1" s="1"/>
  <c r="AW1575" i="1" s="1"/>
  <c r="AX1575" i="1" s="1"/>
  <c r="AS342" i="1"/>
  <c r="AT342" i="1" s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M342" i="1" s="1"/>
  <c r="BG342" i="1" s="1"/>
  <c r="N342" i="1" s="1"/>
  <c r="AS1400" i="1"/>
  <c r="AT1400" i="1" s="1"/>
  <c r="AU1400" i="1" s="1"/>
  <c r="AV1400" i="1" s="1"/>
  <c r="AW1400" i="1" s="1"/>
  <c r="AX1400" i="1" s="1"/>
  <c r="AS329" i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M329" i="1" s="1"/>
  <c r="BG329" i="1" s="1"/>
  <c r="N329" i="1" s="1"/>
  <c r="AS286" i="1"/>
  <c r="AT286" i="1" s="1"/>
  <c r="AU286" i="1" s="1"/>
  <c r="AV286" i="1" s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M286" i="1" s="1"/>
  <c r="BG286" i="1" s="1"/>
  <c r="N286" i="1" s="1"/>
  <c r="AS1828" i="1"/>
  <c r="AT1828" i="1" s="1"/>
  <c r="AU1828" i="1" s="1"/>
  <c r="AV1828" i="1" s="1"/>
  <c r="AW1828" i="1" s="1"/>
  <c r="AX1828" i="1" s="1"/>
  <c r="AY1828" i="1" s="1"/>
  <c r="AZ1828" i="1" s="1"/>
  <c r="BA1828" i="1" s="1"/>
  <c r="BB1828" i="1" s="1"/>
  <c r="BC1828" i="1" s="1"/>
  <c r="BD1828" i="1" s="1"/>
  <c r="BE1828" i="1" s="1"/>
  <c r="BF1828" i="1" s="1"/>
  <c r="M1828" i="1" s="1"/>
  <c r="BG1828" i="1" s="1"/>
  <c r="N1828" i="1" s="1"/>
  <c r="AS1813" i="1"/>
  <c r="AT1813" i="1" s="1"/>
  <c r="AU1813" i="1" s="1"/>
  <c r="AV1813" i="1" s="1"/>
  <c r="AW1813" i="1" s="1"/>
  <c r="AX1813" i="1" s="1"/>
  <c r="AY1813" i="1" s="1"/>
  <c r="AZ1813" i="1" s="1"/>
  <c r="BA1813" i="1" s="1"/>
  <c r="BB1813" i="1" s="1"/>
  <c r="BC1813" i="1" s="1"/>
  <c r="BD1813" i="1" s="1"/>
  <c r="BE1813" i="1" s="1"/>
  <c r="BF1813" i="1" s="1"/>
  <c r="M1813" i="1" s="1"/>
  <c r="BG1813" i="1" s="1"/>
  <c r="N1813" i="1" s="1"/>
  <c r="AS1731" i="1"/>
  <c r="AT1731" i="1" s="1"/>
  <c r="AU1731" i="1" s="1"/>
  <c r="AV1731" i="1" s="1"/>
  <c r="AW1731" i="1" s="1"/>
  <c r="AX1731" i="1" s="1"/>
  <c r="AY1731" i="1" s="1"/>
  <c r="AZ1731" i="1" s="1"/>
  <c r="BA1731" i="1" s="1"/>
  <c r="BB1731" i="1" s="1"/>
  <c r="BC1731" i="1" s="1"/>
  <c r="BD1731" i="1" s="1"/>
  <c r="BE1731" i="1" s="1"/>
  <c r="BF1731" i="1" s="1"/>
  <c r="M1731" i="1" s="1"/>
  <c r="BG1731" i="1" s="1"/>
  <c r="N1731" i="1" s="1"/>
  <c r="AS1778" i="1"/>
  <c r="AT1778" i="1" s="1"/>
  <c r="AU1778" i="1" s="1"/>
  <c r="AV1778" i="1" s="1"/>
  <c r="AW1778" i="1" s="1"/>
  <c r="AX1778" i="1" s="1"/>
  <c r="AY1778" i="1" s="1"/>
  <c r="AZ1778" i="1" s="1"/>
  <c r="BA1778" i="1" s="1"/>
  <c r="BB1778" i="1" s="1"/>
  <c r="BC1778" i="1" s="1"/>
  <c r="BD1778" i="1" s="1"/>
  <c r="BE1778" i="1" s="1"/>
  <c r="BF1778" i="1" s="1"/>
  <c r="M1778" i="1" s="1"/>
  <c r="BG1778" i="1" s="1"/>
  <c r="N1778" i="1" s="1"/>
  <c r="AS283" i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M283" i="1" s="1"/>
  <c r="BG283" i="1" s="1"/>
  <c r="N283" i="1" s="1"/>
  <c r="AS236" i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M236" i="1" s="1"/>
  <c r="BG236" i="1" s="1"/>
  <c r="N236" i="1" s="1"/>
  <c r="AS487" i="1"/>
  <c r="AT487" i="1" s="1"/>
  <c r="AU487" i="1" s="1"/>
  <c r="AV487" i="1" s="1"/>
  <c r="AW487" i="1" s="1"/>
  <c r="AX487" i="1" s="1"/>
  <c r="AS1185" i="1"/>
  <c r="AT1185" i="1" s="1"/>
  <c r="AU1185" i="1" s="1"/>
  <c r="AV1185" i="1" s="1"/>
  <c r="AW1185" i="1" s="1"/>
  <c r="AX1185" i="1" s="1"/>
  <c r="AS1601" i="1"/>
  <c r="AT1601" i="1" s="1"/>
  <c r="AU1601" i="1" s="1"/>
  <c r="AV1601" i="1" s="1"/>
  <c r="AW1601" i="1" s="1"/>
  <c r="AX1601" i="1" s="1"/>
  <c r="AS300" i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AS1788" i="1"/>
  <c r="AT1788" i="1" s="1"/>
  <c r="AU1788" i="1" s="1"/>
  <c r="AV1788" i="1" s="1"/>
  <c r="AW1788" i="1" s="1"/>
  <c r="AX1788" i="1" s="1"/>
  <c r="AY1788" i="1" s="1"/>
  <c r="AZ1788" i="1" s="1"/>
  <c r="BA1788" i="1" s="1"/>
  <c r="BB1788" i="1" s="1"/>
  <c r="BC1788" i="1" s="1"/>
  <c r="BD1788" i="1" s="1"/>
  <c r="BE1788" i="1" s="1"/>
  <c r="BF1788" i="1" s="1"/>
  <c r="M1788" i="1" s="1"/>
  <c r="BG1788" i="1" s="1"/>
  <c r="N1788" i="1" s="1"/>
  <c r="AS1762" i="1"/>
  <c r="AT1762" i="1" s="1"/>
  <c r="AU1762" i="1" s="1"/>
  <c r="AV1762" i="1" s="1"/>
  <c r="AW1762" i="1" s="1"/>
  <c r="AX1762" i="1" s="1"/>
  <c r="AY1762" i="1" s="1"/>
  <c r="AZ1762" i="1" s="1"/>
  <c r="BA1762" i="1" s="1"/>
  <c r="BB1762" i="1" s="1"/>
  <c r="BC1762" i="1" s="1"/>
  <c r="BD1762" i="1" s="1"/>
  <c r="BE1762" i="1" s="1"/>
  <c r="BF1762" i="1" s="1"/>
  <c r="M1762" i="1" s="1"/>
  <c r="BG1762" i="1" s="1"/>
  <c r="N1762" i="1" s="1"/>
  <c r="AS1708" i="1"/>
  <c r="AT1708" i="1" s="1"/>
  <c r="AU1708" i="1" s="1"/>
  <c r="AV1708" i="1" s="1"/>
  <c r="AW1708" i="1" s="1"/>
  <c r="AX1708" i="1" s="1"/>
  <c r="AY1708" i="1" s="1"/>
  <c r="AZ1708" i="1" s="1"/>
  <c r="BA1708" i="1" s="1"/>
  <c r="BB1708" i="1" s="1"/>
  <c r="BC1708" i="1" s="1"/>
  <c r="BD1708" i="1" s="1"/>
  <c r="BE1708" i="1" s="1"/>
  <c r="BF1708" i="1" s="1"/>
  <c r="M1708" i="1" s="1"/>
  <c r="BG1708" i="1" s="1"/>
  <c r="N1708" i="1" s="1"/>
  <c r="AS1848" i="1"/>
  <c r="AT1848" i="1" s="1"/>
  <c r="AU1848" i="1" s="1"/>
  <c r="AV1848" i="1" s="1"/>
  <c r="AW1848" i="1" s="1"/>
  <c r="AX1848" i="1" s="1"/>
  <c r="AY1848" i="1" s="1"/>
  <c r="AZ1848" i="1" s="1"/>
  <c r="BA1848" i="1" s="1"/>
  <c r="BB1848" i="1" s="1"/>
  <c r="BC1848" i="1" s="1"/>
  <c r="BD1848" i="1" s="1"/>
  <c r="BE1848" i="1" s="1"/>
  <c r="BF1848" i="1" s="1"/>
  <c r="M1848" i="1" s="1"/>
  <c r="BG1848" i="1" s="1"/>
  <c r="N1848" i="1" s="1"/>
  <c r="AS1832" i="1"/>
  <c r="AT1832" i="1" s="1"/>
  <c r="AU1832" i="1" s="1"/>
  <c r="AV1832" i="1" s="1"/>
  <c r="AW1832" i="1" s="1"/>
  <c r="AX1832" i="1" s="1"/>
  <c r="AY1832" i="1" s="1"/>
  <c r="AZ1832" i="1" s="1"/>
  <c r="BA1832" i="1" s="1"/>
  <c r="BB1832" i="1" s="1"/>
  <c r="BC1832" i="1" s="1"/>
  <c r="BD1832" i="1" s="1"/>
  <c r="BE1832" i="1" s="1"/>
  <c r="BF1832" i="1" s="1"/>
  <c r="M1832" i="1" s="1"/>
  <c r="BG1832" i="1" s="1"/>
  <c r="N1832" i="1" s="1"/>
  <c r="AS254" i="1"/>
  <c r="AT254" i="1" s="1"/>
  <c r="AU254" i="1" s="1"/>
  <c r="AV254" i="1" s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M254" i="1" s="1"/>
  <c r="BG254" i="1" s="1"/>
  <c r="N254" i="1" s="1"/>
  <c r="AS1250" i="1"/>
  <c r="AT1250" i="1" s="1"/>
  <c r="AU1250" i="1" s="1"/>
  <c r="AV1250" i="1" s="1"/>
  <c r="AW1250" i="1" s="1"/>
  <c r="AX1250" i="1" s="1"/>
  <c r="AS1553" i="1"/>
  <c r="AT1553" i="1" s="1"/>
  <c r="AU1553" i="1" s="1"/>
  <c r="AV1553" i="1" s="1"/>
  <c r="AW1553" i="1" s="1"/>
  <c r="AX1553" i="1" s="1"/>
  <c r="AS1079" i="1"/>
  <c r="AT1079" i="1" s="1"/>
  <c r="AU1079" i="1" s="1"/>
  <c r="AV1079" i="1" s="1"/>
  <c r="AW1079" i="1" s="1"/>
  <c r="AX1079" i="1" s="1"/>
  <c r="AS1194" i="1"/>
  <c r="AT1194" i="1" s="1"/>
  <c r="AU1194" i="1" s="1"/>
  <c r="AV1194" i="1" s="1"/>
  <c r="AW1194" i="1" s="1"/>
  <c r="AX1194" i="1" s="1"/>
  <c r="AS1179" i="1"/>
  <c r="AT1179" i="1" s="1"/>
  <c r="AU1179" i="1" s="1"/>
  <c r="AV1179" i="1" s="1"/>
  <c r="AW1179" i="1" s="1"/>
  <c r="AX1179" i="1" s="1"/>
  <c r="AS244" i="1"/>
  <c r="AT244" i="1" s="1"/>
  <c r="AU244" i="1" s="1"/>
  <c r="AV244" i="1" s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AS313" i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M313" i="1" s="1"/>
  <c r="BG313" i="1" s="1"/>
  <c r="N313" i="1" s="1"/>
  <c r="AS298" i="1"/>
  <c r="AT298" i="1" s="1"/>
  <c r="AU298" i="1" s="1"/>
  <c r="AV298" i="1" s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M298" i="1" s="1"/>
  <c r="BG298" i="1" s="1"/>
  <c r="N298" i="1" s="1"/>
  <c r="AS262" i="1"/>
  <c r="AT262" i="1" s="1"/>
  <c r="AU262" i="1" s="1"/>
  <c r="AV262" i="1" s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M262" i="1" s="1"/>
  <c r="BG262" i="1" s="1"/>
  <c r="N262" i="1" s="1"/>
  <c r="AS338" i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M338" i="1" s="1"/>
  <c r="BG338" i="1" s="1"/>
  <c r="N338" i="1" s="1"/>
  <c r="AS1802" i="1"/>
  <c r="AT1802" i="1" s="1"/>
  <c r="AU1802" i="1" s="1"/>
  <c r="AV1802" i="1" s="1"/>
  <c r="AW1802" i="1" s="1"/>
  <c r="AX1802" i="1" s="1"/>
  <c r="AY1802" i="1" s="1"/>
  <c r="AZ1802" i="1" s="1"/>
  <c r="BA1802" i="1" s="1"/>
  <c r="BB1802" i="1" s="1"/>
  <c r="BC1802" i="1" s="1"/>
  <c r="BD1802" i="1" s="1"/>
  <c r="BE1802" i="1" s="1"/>
  <c r="BF1802" i="1" s="1"/>
  <c r="M1802" i="1" s="1"/>
  <c r="BG1802" i="1" s="1"/>
  <c r="N1802" i="1" s="1"/>
  <c r="AS1799" i="1"/>
  <c r="AT1799" i="1" s="1"/>
  <c r="AU1799" i="1" s="1"/>
  <c r="AV1799" i="1" s="1"/>
  <c r="AW1799" i="1" s="1"/>
  <c r="AX1799" i="1" s="1"/>
  <c r="AY1799" i="1" s="1"/>
  <c r="AZ1799" i="1" s="1"/>
  <c r="BA1799" i="1" s="1"/>
  <c r="BB1799" i="1" s="1"/>
  <c r="BC1799" i="1" s="1"/>
  <c r="BD1799" i="1" s="1"/>
  <c r="BE1799" i="1" s="1"/>
  <c r="BF1799" i="1" s="1"/>
  <c r="M1799" i="1" s="1"/>
  <c r="BG1799" i="1" s="1"/>
  <c r="N1799" i="1" s="1"/>
  <c r="AS1719" i="1"/>
  <c r="AT1719" i="1" s="1"/>
  <c r="AU1719" i="1" s="1"/>
  <c r="AV1719" i="1" s="1"/>
  <c r="AW1719" i="1" s="1"/>
  <c r="AX1719" i="1" s="1"/>
  <c r="AY1719" i="1" s="1"/>
  <c r="AZ1719" i="1" s="1"/>
  <c r="BA1719" i="1" s="1"/>
  <c r="BB1719" i="1" s="1"/>
  <c r="BC1719" i="1" s="1"/>
  <c r="BD1719" i="1" s="1"/>
  <c r="BE1719" i="1" s="1"/>
  <c r="BF1719" i="1" s="1"/>
  <c r="M1719" i="1" s="1"/>
  <c r="BG1719" i="1" s="1"/>
  <c r="N1719" i="1" s="1"/>
  <c r="AS1803" i="1"/>
  <c r="AT1803" i="1" s="1"/>
  <c r="AU1803" i="1" s="1"/>
  <c r="AV1803" i="1" s="1"/>
  <c r="AW1803" i="1" s="1"/>
  <c r="AX1803" i="1" s="1"/>
  <c r="AY1803" i="1" s="1"/>
  <c r="AZ1803" i="1" s="1"/>
  <c r="BA1803" i="1" s="1"/>
  <c r="BB1803" i="1" s="1"/>
  <c r="BC1803" i="1" s="1"/>
  <c r="BD1803" i="1" s="1"/>
  <c r="BE1803" i="1" s="1"/>
  <c r="BF1803" i="1" s="1"/>
  <c r="M1803" i="1" s="1"/>
  <c r="BG1803" i="1" s="1"/>
  <c r="N1803" i="1" s="1"/>
  <c r="AS293" i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M293" i="1" s="1"/>
  <c r="BG293" i="1" s="1"/>
  <c r="N293" i="1" s="1"/>
  <c r="AS1086" i="1"/>
  <c r="AT1086" i="1" s="1"/>
  <c r="AU1086" i="1" s="1"/>
  <c r="AV1086" i="1" s="1"/>
  <c r="AW1086" i="1" s="1"/>
  <c r="AX1086" i="1" s="1"/>
  <c r="AS1038" i="1"/>
  <c r="AT1038" i="1" s="1"/>
  <c r="AU1038" i="1" s="1"/>
  <c r="AV1038" i="1" s="1"/>
  <c r="AW1038" i="1" s="1"/>
  <c r="AX1038" i="1" s="1"/>
  <c r="AS323" i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M323" i="1" s="1"/>
  <c r="BG323" i="1" s="1"/>
  <c r="N323" i="1" s="1"/>
  <c r="AS563" i="1"/>
  <c r="AT563" i="1" s="1"/>
  <c r="AU563" i="1" s="1"/>
  <c r="AV563" i="1" s="1"/>
  <c r="AW563" i="1" s="1"/>
  <c r="AX563" i="1" s="1"/>
  <c r="AS1779" i="1"/>
  <c r="AT1779" i="1" s="1"/>
  <c r="AU1779" i="1" s="1"/>
  <c r="AV1779" i="1" s="1"/>
  <c r="AW1779" i="1" s="1"/>
  <c r="AX1779" i="1" s="1"/>
  <c r="AY1779" i="1" s="1"/>
  <c r="AZ1779" i="1" s="1"/>
  <c r="BA1779" i="1" s="1"/>
  <c r="BB1779" i="1" s="1"/>
  <c r="BC1779" i="1" s="1"/>
  <c r="BD1779" i="1" s="1"/>
  <c r="BE1779" i="1" s="1"/>
  <c r="BF1779" i="1" s="1"/>
  <c r="M1779" i="1" s="1"/>
  <c r="BG1779" i="1" s="1"/>
  <c r="N1779" i="1" s="1"/>
  <c r="AS1798" i="1"/>
  <c r="AT1798" i="1" s="1"/>
  <c r="AU1798" i="1" s="1"/>
  <c r="AV1798" i="1" s="1"/>
  <c r="AW1798" i="1" s="1"/>
  <c r="AX1798" i="1" s="1"/>
  <c r="AY1798" i="1" s="1"/>
  <c r="AZ1798" i="1" s="1"/>
  <c r="BA1798" i="1" s="1"/>
  <c r="BB1798" i="1" s="1"/>
  <c r="BC1798" i="1" s="1"/>
  <c r="BD1798" i="1" s="1"/>
  <c r="BE1798" i="1" s="1"/>
  <c r="BF1798" i="1" s="1"/>
  <c r="M1798" i="1" s="1"/>
  <c r="BG1798" i="1" s="1"/>
  <c r="N1798" i="1" s="1"/>
  <c r="AS1819" i="1"/>
  <c r="AT1819" i="1" s="1"/>
  <c r="AU1819" i="1" s="1"/>
  <c r="AV1819" i="1" s="1"/>
  <c r="AW1819" i="1" s="1"/>
  <c r="AX1819" i="1" s="1"/>
  <c r="AY1819" i="1" s="1"/>
  <c r="AZ1819" i="1" s="1"/>
  <c r="BA1819" i="1" s="1"/>
  <c r="BB1819" i="1" s="1"/>
  <c r="BC1819" i="1" s="1"/>
  <c r="BD1819" i="1" s="1"/>
  <c r="BE1819" i="1" s="1"/>
  <c r="BF1819" i="1" s="1"/>
  <c r="M1819" i="1" s="1"/>
  <c r="BG1819" i="1" s="1"/>
  <c r="N1819" i="1" s="1"/>
  <c r="AS1790" i="1"/>
  <c r="AT1790" i="1" s="1"/>
  <c r="AU1790" i="1" s="1"/>
  <c r="AV1790" i="1" s="1"/>
  <c r="AW1790" i="1" s="1"/>
  <c r="AX1790" i="1" s="1"/>
  <c r="AY1790" i="1" s="1"/>
  <c r="AZ1790" i="1" s="1"/>
  <c r="BA1790" i="1" s="1"/>
  <c r="BB1790" i="1" s="1"/>
  <c r="BC1790" i="1" s="1"/>
  <c r="BD1790" i="1" s="1"/>
  <c r="BE1790" i="1" s="1"/>
  <c r="BF1790" i="1" s="1"/>
  <c r="M1790" i="1" s="1"/>
  <c r="BG1790" i="1" s="1"/>
  <c r="N1790" i="1" s="1"/>
  <c r="AS1737" i="1"/>
  <c r="AT1737" i="1" s="1"/>
  <c r="AU1737" i="1" s="1"/>
  <c r="AV1737" i="1" s="1"/>
  <c r="AW1737" i="1" s="1"/>
  <c r="AX1737" i="1" s="1"/>
  <c r="AY1737" i="1" s="1"/>
  <c r="AZ1737" i="1" s="1"/>
  <c r="BA1737" i="1" s="1"/>
  <c r="BB1737" i="1" s="1"/>
  <c r="BC1737" i="1" s="1"/>
  <c r="BD1737" i="1" s="1"/>
  <c r="BE1737" i="1" s="1"/>
  <c r="BF1737" i="1" s="1"/>
  <c r="M1737" i="1" s="1"/>
  <c r="BG1737" i="1" s="1"/>
  <c r="N1737" i="1" s="1"/>
  <c r="AS534" i="1"/>
  <c r="AT534" i="1" s="1"/>
  <c r="AU534" i="1" s="1"/>
  <c r="AV534" i="1" s="1"/>
  <c r="AW534" i="1" s="1"/>
  <c r="AX534" i="1" s="1"/>
  <c r="AS502" i="1"/>
  <c r="AT502" i="1" s="1"/>
  <c r="AU502" i="1" s="1"/>
  <c r="AV502" i="1" s="1"/>
  <c r="AW502" i="1" s="1"/>
  <c r="AX502" i="1" s="1"/>
  <c r="AS246" i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M246" i="1" s="1"/>
  <c r="BG246" i="1" s="1"/>
  <c r="N246" i="1" s="1"/>
  <c r="AS1726" i="1"/>
  <c r="AT1726" i="1" s="1"/>
  <c r="AU1726" i="1" s="1"/>
  <c r="AV1726" i="1" s="1"/>
  <c r="AW1726" i="1" s="1"/>
  <c r="AX1726" i="1" s="1"/>
  <c r="AY1726" i="1" s="1"/>
  <c r="AZ1726" i="1" s="1"/>
  <c r="BA1726" i="1" s="1"/>
  <c r="BB1726" i="1" s="1"/>
  <c r="BC1726" i="1" s="1"/>
  <c r="BD1726" i="1" s="1"/>
  <c r="BE1726" i="1" s="1"/>
  <c r="BF1726" i="1" s="1"/>
  <c r="M1726" i="1" s="1"/>
  <c r="BG1726" i="1" s="1"/>
  <c r="N1726" i="1" s="1"/>
  <c r="AS1763" i="1"/>
  <c r="AT1763" i="1" s="1"/>
  <c r="AU1763" i="1" s="1"/>
  <c r="AV1763" i="1" s="1"/>
  <c r="AW1763" i="1" s="1"/>
  <c r="AX1763" i="1" s="1"/>
  <c r="AY1763" i="1" s="1"/>
  <c r="AZ1763" i="1" s="1"/>
  <c r="BA1763" i="1" s="1"/>
  <c r="BB1763" i="1" s="1"/>
  <c r="BC1763" i="1" s="1"/>
  <c r="BD1763" i="1" s="1"/>
  <c r="BE1763" i="1" s="1"/>
  <c r="BF1763" i="1" s="1"/>
  <c r="M1763" i="1" s="1"/>
  <c r="BG1763" i="1" s="1"/>
  <c r="N1763" i="1" s="1"/>
  <c r="AS1862" i="1"/>
  <c r="AT1862" i="1" s="1"/>
  <c r="AU1862" i="1" s="1"/>
  <c r="AV1862" i="1" s="1"/>
  <c r="AW1862" i="1" s="1"/>
  <c r="AX1862" i="1" s="1"/>
  <c r="AY1862" i="1" s="1"/>
  <c r="AZ1862" i="1" s="1"/>
  <c r="BA1862" i="1" s="1"/>
  <c r="BB1862" i="1" s="1"/>
  <c r="BC1862" i="1" s="1"/>
  <c r="BD1862" i="1" s="1"/>
  <c r="BE1862" i="1" s="1"/>
  <c r="BF1862" i="1" s="1"/>
  <c r="M1862" i="1" s="1"/>
  <c r="BG1862" i="1" s="1"/>
  <c r="N1862" i="1" s="1"/>
  <c r="AS1842" i="1"/>
  <c r="AT1842" i="1" s="1"/>
  <c r="AU1842" i="1" s="1"/>
  <c r="AV1842" i="1" s="1"/>
  <c r="AW1842" i="1" s="1"/>
  <c r="AX1842" i="1" s="1"/>
  <c r="AY1842" i="1" s="1"/>
  <c r="AZ1842" i="1" s="1"/>
  <c r="BA1842" i="1" s="1"/>
  <c r="BB1842" i="1" s="1"/>
  <c r="BC1842" i="1" s="1"/>
  <c r="BD1842" i="1" s="1"/>
  <c r="BE1842" i="1" s="1"/>
  <c r="BF1842" i="1" s="1"/>
  <c r="M1842" i="1" s="1"/>
  <c r="BG1842" i="1" s="1"/>
  <c r="N1842" i="1" s="1"/>
  <c r="AS1742" i="1"/>
  <c r="AT1742" i="1" s="1"/>
  <c r="AU1742" i="1" s="1"/>
  <c r="AV1742" i="1" s="1"/>
  <c r="AW1742" i="1" s="1"/>
  <c r="AX1742" i="1" s="1"/>
  <c r="AY1742" i="1" s="1"/>
  <c r="AZ1742" i="1" s="1"/>
  <c r="BA1742" i="1" s="1"/>
  <c r="BB1742" i="1" s="1"/>
  <c r="BC1742" i="1" s="1"/>
  <c r="BD1742" i="1" s="1"/>
  <c r="BE1742" i="1" s="1"/>
  <c r="BF1742" i="1" s="1"/>
  <c r="M1742" i="1" s="1"/>
  <c r="BG1742" i="1" s="1"/>
  <c r="N1742" i="1" s="1"/>
  <c r="AS1551" i="1"/>
  <c r="AT1551" i="1" s="1"/>
  <c r="AU1551" i="1" s="1"/>
  <c r="AV1551" i="1" s="1"/>
  <c r="AW1551" i="1" s="1"/>
  <c r="AX1551" i="1" s="1"/>
  <c r="AS334" i="1"/>
  <c r="AT334" i="1" s="1"/>
  <c r="AU334" i="1" s="1"/>
  <c r="AV334" i="1" s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AS245" i="1"/>
  <c r="AT245" i="1" s="1"/>
  <c r="AU245" i="1" s="1"/>
  <c r="AV245" i="1" s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M245" i="1" s="1"/>
  <c r="BG245" i="1" s="1"/>
  <c r="N245" i="1" s="1"/>
  <c r="AS1725" i="1"/>
  <c r="AT1725" i="1" s="1"/>
  <c r="AU1725" i="1" s="1"/>
  <c r="AV1725" i="1" s="1"/>
  <c r="AW1725" i="1" s="1"/>
  <c r="AX1725" i="1" s="1"/>
  <c r="AY1725" i="1" s="1"/>
  <c r="AZ1725" i="1" s="1"/>
  <c r="BA1725" i="1" s="1"/>
  <c r="BB1725" i="1" s="1"/>
  <c r="BC1725" i="1" s="1"/>
  <c r="BD1725" i="1" s="1"/>
  <c r="BE1725" i="1" s="1"/>
  <c r="BF1725" i="1" s="1"/>
  <c r="M1725" i="1" s="1"/>
  <c r="BG1725" i="1" s="1"/>
  <c r="N1725" i="1" s="1"/>
  <c r="AS1836" i="1"/>
  <c r="AT1836" i="1" s="1"/>
  <c r="AU1836" i="1" s="1"/>
  <c r="AV1836" i="1" s="1"/>
  <c r="AW1836" i="1" s="1"/>
  <c r="AX1836" i="1" s="1"/>
  <c r="AY1836" i="1" s="1"/>
  <c r="AZ1836" i="1" s="1"/>
  <c r="BA1836" i="1" s="1"/>
  <c r="BB1836" i="1" s="1"/>
  <c r="BC1836" i="1" s="1"/>
  <c r="BD1836" i="1" s="1"/>
  <c r="BE1836" i="1" s="1"/>
  <c r="BF1836" i="1" s="1"/>
  <c r="M1836" i="1" s="1"/>
  <c r="BG1836" i="1" s="1"/>
  <c r="N1836" i="1" s="1"/>
  <c r="AS1859" i="1"/>
  <c r="AT1859" i="1" s="1"/>
  <c r="AU1859" i="1" s="1"/>
  <c r="AV1859" i="1" s="1"/>
  <c r="AW1859" i="1" s="1"/>
  <c r="AX1859" i="1" s="1"/>
  <c r="AY1859" i="1" s="1"/>
  <c r="AZ1859" i="1" s="1"/>
  <c r="BA1859" i="1" s="1"/>
  <c r="BB1859" i="1" s="1"/>
  <c r="BC1859" i="1" s="1"/>
  <c r="BD1859" i="1" s="1"/>
  <c r="BE1859" i="1" s="1"/>
  <c r="BF1859" i="1" s="1"/>
  <c r="M1859" i="1" s="1"/>
  <c r="BG1859" i="1" s="1"/>
  <c r="N1859" i="1" s="1"/>
  <c r="AS1861" i="1"/>
  <c r="AT1861" i="1" s="1"/>
  <c r="AU1861" i="1" s="1"/>
  <c r="AV1861" i="1" s="1"/>
  <c r="AW1861" i="1" s="1"/>
  <c r="AX1861" i="1" s="1"/>
  <c r="AY1861" i="1" s="1"/>
  <c r="AZ1861" i="1" s="1"/>
  <c r="BA1861" i="1" s="1"/>
  <c r="BB1861" i="1" s="1"/>
  <c r="BC1861" i="1" s="1"/>
  <c r="BD1861" i="1" s="1"/>
  <c r="BE1861" i="1" s="1"/>
  <c r="BF1861" i="1" s="1"/>
  <c r="M1861" i="1" s="1"/>
  <c r="BG1861" i="1" s="1"/>
  <c r="N1861" i="1" s="1"/>
  <c r="AS309" i="1"/>
  <c r="AT309" i="1" s="1"/>
  <c r="AU309" i="1" s="1"/>
  <c r="AV309" i="1" s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M309" i="1" s="1"/>
  <c r="BG309" i="1" s="1"/>
  <c r="N309" i="1" s="1"/>
  <c r="AS1235" i="1"/>
  <c r="AT1235" i="1" s="1"/>
  <c r="AU1235" i="1" s="1"/>
  <c r="AV1235" i="1" s="1"/>
  <c r="AW1235" i="1" s="1"/>
  <c r="AX1235" i="1" s="1"/>
  <c r="AS393" i="1"/>
  <c r="AT393" i="1" s="1"/>
  <c r="AU393" i="1" s="1"/>
  <c r="AV393" i="1" s="1"/>
  <c r="AW393" i="1" s="1"/>
  <c r="AX393" i="1" s="1"/>
  <c r="AT227" i="1"/>
  <c r="AU227" i="1" s="1"/>
  <c r="AV227" i="1" s="1"/>
  <c r="AW227" i="1" s="1"/>
  <c r="AX227" i="1" s="1"/>
  <c r="AY227" i="1" s="1"/>
  <c r="AZ227" i="1" s="1"/>
  <c r="BA227" i="1" s="1"/>
  <c r="BB227" i="1" s="1"/>
  <c r="AQ199" i="1"/>
  <c r="AR199" i="1" s="1"/>
  <c r="AS199" i="1" s="1"/>
  <c r="AQ154" i="1"/>
  <c r="AR154" i="1" s="1"/>
  <c r="AS154" i="1" s="1"/>
  <c r="AQ56" i="1"/>
  <c r="AR56" i="1" s="1"/>
  <c r="AS56" i="1" s="1"/>
  <c r="AQ187" i="1"/>
  <c r="AR187" i="1" s="1"/>
  <c r="AS187" i="1" s="1"/>
  <c r="AQ34" i="1"/>
  <c r="AR34" i="1" s="1"/>
  <c r="AO1347" i="1"/>
  <c r="AQ205" i="1"/>
  <c r="AR205" i="1" s="1"/>
  <c r="AQ150" i="1"/>
  <c r="AR150" i="1" s="1"/>
  <c r="AS150" i="1" s="1"/>
  <c r="AQ198" i="1"/>
  <c r="AR198" i="1" s="1"/>
  <c r="AQ214" i="1"/>
  <c r="AR214" i="1" s="1"/>
  <c r="AS214" i="1" s="1"/>
  <c r="AQ133" i="1"/>
  <c r="AR133" i="1" s="1"/>
  <c r="AQ189" i="1"/>
  <c r="AR189" i="1" s="1"/>
  <c r="AS189" i="1" s="1"/>
  <c r="AQ220" i="1"/>
  <c r="AR220" i="1" s="1"/>
  <c r="AS220" i="1" s="1"/>
  <c r="AQ117" i="1"/>
  <c r="AR117" i="1" s="1"/>
  <c r="AS117" i="1" s="1"/>
  <c r="AQ23" i="1"/>
  <c r="AR23" i="1" s="1"/>
  <c r="AQ153" i="1"/>
  <c r="AR153" i="1" s="1"/>
  <c r="AS153" i="1" s="1"/>
  <c r="AQ1483" i="1"/>
  <c r="AR1483" i="1" s="1"/>
  <c r="AQ1540" i="1"/>
  <c r="AR1540" i="1" s="1"/>
  <c r="AQ1204" i="1"/>
  <c r="AR1204" i="1" s="1"/>
  <c r="AQ790" i="1"/>
  <c r="AR790" i="1" s="1"/>
  <c r="AS790" i="1" s="1"/>
  <c r="AP132" i="1"/>
  <c r="AP213" i="1"/>
  <c r="AP58" i="1"/>
  <c r="AP147" i="1"/>
  <c r="AP122" i="1"/>
  <c r="AP145" i="1"/>
  <c r="AO1647" i="1"/>
  <c r="AP160" i="1"/>
  <c r="AP183" i="1"/>
  <c r="AP171" i="1"/>
  <c r="AP222" i="1"/>
  <c r="AP157" i="1"/>
  <c r="AQ157" i="1" s="1"/>
  <c r="AR157" i="1" s="1"/>
  <c r="AP18" i="1"/>
  <c r="AP109" i="1"/>
  <c r="AP217" i="1"/>
  <c r="AP71" i="1"/>
  <c r="AQ71" i="1" s="1"/>
  <c r="AR71" i="1" s="1"/>
  <c r="AP118" i="1"/>
  <c r="AQ118" i="1" s="1"/>
  <c r="AR118" i="1" s="1"/>
  <c r="AP106" i="1"/>
  <c r="AP793" i="1"/>
  <c r="AP1381" i="1"/>
  <c r="AQ1381" i="1" s="1"/>
  <c r="AR1381" i="1" s="1"/>
  <c r="AP1128" i="1"/>
  <c r="AQ1128" i="1" s="1"/>
  <c r="AR1128" i="1" s="1"/>
  <c r="AP1703" i="1"/>
  <c r="AP1531" i="1"/>
  <c r="AQ1531" i="1" s="1"/>
  <c r="AR1531" i="1" s="1"/>
  <c r="AP1172" i="1"/>
  <c r="AP1619" i="1"/>
  <c r="AP1060" i="1"/>
  <c r="AO825" i="1"/>
  <c r="AR810" i="1"/>
  <c r="AR365" i="1"/>
  <c r="AS365" i="1" s="1"/>
  <c r="AO244" i="1"/>
  <c r="AO262" i="1"/>
  <c r="AR1476" i="1"/>
  <c r="AR601" i="1"/>
  <c r="AS601" i="1" s="1"/>
  <c r="AR651" i="1"/>
  <c r="AS651" i="1" s="1"/>
  <c r="AR890" i="1"/>
  <c r="AR1238" i="1"/>
  <c r="AR721" i="1"/>
  <c r="AR369" i="1"/>
  <c r="AS369" i="1" s="1"/>
  <c r="AO1575" i="1"/>
  <c r="AO1038" i="1"/>
  <c r="AO1601" i="1"/>
  <c r="AO329" i="1"/>
  <c r="AR725" i="1"/>
  <c r="AO725" i="1"/>
  <c r="AO862" i="1"/>
  <c r="AP862" i="1" s="1"/>
  <c r="AQ862" i="1" s="1"/>
  <c r="AH541" i="1"/>
  <c r="AI541" i="1" s="1"/>
  <c r="AJ541" i="1" s="1"/>
  <c r="AK541" i="1" s="1"/>
  <c r="AL541" i="1" s="1"/>
  <c r="AM541" i="1" s="1"/>
  <c r="AN541" i="1" s="1"/>
  <c r="AR541" i="1" s="1"/>
  <c r="AR328" i="1"/>
  <c r="AO328" i="1"/>
  <c r="AR734" i="1"/>
  <c r="AO734" i="1"/>
  <c r="AR1325" i="1"/>
  <c r="AO1325" i="1"/>
  <c r="AH1485" i="1"/>
  <c r="AI1485" i="1" s="1"/>
  <c r="AJ1485" i="1" s="1"/>
  <c r="AK1485" i="1" s="1"/>
  <c r="AL1485" i="1" s="1"/>
  <c r="AM1485" i="1" s="1"/>
  <c r="AN1485" i="1" s="1"/>
  <c r="AR1485" i="1" s="1"/>
  <c r="AO1414" i="1"/>
  <c r="AP1414" i="1" s="1"/>
  <c r="AQ1414" i="1" s="1"/>
  <c r="AH1073" i="1"/>
  <c r="AI1073" i="1" s="1"/>
  <c r="AJ1073" i="1" s="1"/>
  <c r="AK1073" i="1" s="1"/>
  <c r="AL1073" i="1" s="1"/>
  <c r="AM1073" i="1" s="1"/>
  <c r="AN1073" i="1" s="1"/>
  <c r="AR1073" i="1" s="1"/>
  <c r="AH943" i="1"/>
  <c r="AI943" i="1" s="1"/>
  <c r="AJ943" i="1" s="1"/>
  <c r="AK943" i="1" s="1"/>
  <c r="AL943" i="1" s="1"/>
  <c r="AM943" i="1" s="1"/>
  <c r="AN943" i="1" s="1"/>
  <c r="AO943" i="1" s="1"/>
  <c r="AP943" i="1" s="1"/>
  <c r="AQ943" i="1" s="1"/>
  <c r="AO416" i="1"/>
  <c r="AP416" i="1" s="1"/>
  <c r="AQ416" i="1" s="1"/>
  <c r="AO701" i="1"/>
  <c r="AP701" i="1" s="1"/>
  <c r="AQ701" i="1" s="1"/>
  <c r="AO485" i="1"/>
  <c r="AP485" i="1" s="1"/>
  <c r="AQ485" i="1" s="1"/>
  <c r="AO1281" i="1"/>
  <c r="AP1281" i="1" s="1"/>
  <c r="AQ1281" i="1" s="1"/>
  <c r="AH1260" i="1"/>
  <c r="AI1260" i="1" s="1"/>
  <c r="AJ1260" i="1" s="1"/>
  <c r="AK1260" i="1" s="1"/>
  <c r="AL1260" i="1" s="1"/>
  <c r="AM1260" i="1" s="1"/>
  <c r="AN1260" i="1" s="1"/>
  <c r="AR1260" i="1" s="1"/>
  <c r="AH1188" i="1"/>
  <c r="AI1188" i="1" s="1"/>
  <c r="AJ1188" i="1" s="1"/>
  <c r="AK1188" i="1" s="1"/>
  <c r="AL1188" i="1" s="1"/>
  <c r="AM1188" i="1" s="1"/>
  <c r="AN1188" i="1" s="1"/>
  <c r="AO1188" i="1" s="1"/>
  <c r="AR1639" i="1"/>
  <c r="AO1639" i="1"/>
  <c r="AO478" i="1"/>
  <c r="AP478" i="1" s="1"/>
  <c r="AQ478" i="1" s="1"/>
  <c r="AH1225" i="1"/>
  <c r="AI1225" i="1" s="1"/>
  <c r="AJ1225" i="1" s="1"/>
  <c r="AK1225" i="1" s="1"/>
  <c r="AR1219" i="1"/>
  <c r="AO1219" i="1"/>
  <c r="AR693" i="1"/>
  <c r="AO693" i="1"/>
  <c r="AO961" i="1"/>
  <c r="AP961" i="1" s="1"/>
  <c r="AQ961" i="1" s="1"/>
  <c r="AO364" i="1"/>
  <c r="AP364" i="1" s="1"/>
  <c r="AQ364" i="1" s="1"/>
  <c r="AH1094" i="1"/>
  <c r="AI1094" i="1" s="1"/>
  <c r="AJ1094" i="1" s="1"/>
  <c r="AK1094" i="1" s="1"/>
  <c r="AL1094" i="1" s="1"/>
  <c r="AM1094" i="1" s="1"/>
  <c r="AN1094" i="1" s="1"/>
  <c r="AO1094" i="1" s="1"/>
  <c r="AP1094" i="1" s="1"/>
  <c r="AQ1094" i="1" s="1"/>
  <c r="AH1674" i="1"/>
  <c r="AI1674" i="1" s="1"/>
  <c r="AJ1674" i="1" s="1"/>
  <c r="AK1674" i="1" s="1"/>
  <c r="AH1046" i="1"/>
  <c r="AI1046" i="1" s="1"/>
  <c r="AJ1046" i="1" s="1"/>
  <c r="AK1046" i="1" s="1"/>
  <c r="AL1046" i="1" s="1"/>
  <c r="AM1046" i="1" s="1"/>
  <c r="AN1046" i="1" s="1"/>
  <c r="AR1046" i="1" s="1"/>
  <c r="AO1206" i="1"/>
  <c r="AP1206" i="1" s="1"/>
  <c r="AQ1206" i="1" s="1"/>
  <c r="AH554" i="1"/>
  <c r="AI554" i="1" s="1"/>
  <c r="AJ554" i="1" s="1"/>
  <c r="AK554" i="1" s="1"/>
  <c r="AL554" i="1" s="1"/>
  <c r="AM554" i="1" s="1"/>
  <c r="AN554" i="1" s="1"/>
  <c r="AO554" i="1" s="1"/>
  <c r="AP554" i="1" s="1"/>
  <c r="AQ554" i="1" s="1"/>
  <c r="AO694" i="1"/>
  <c r="AP694" i="1" s="1"/>
  <c r="AQ694" i="1" s="1"/>
  <c r="AO376" i="1"/>
  <c r="AP376" i="1" s="1"/>
  <c r="AQ376" i="1" s="1"/>
  <c r="AO938" i="1"/>
  <c r="AP938" i="1" s="1"/>
  <c r="AQ938" i="1" s="1"/>
  <c r="AH1525" i="1"/>
  <c r="AI1525" i="1" s="1"/>
  <c r="AJ1525" i="1" s="1"/>
  <c r="AK1525" i="1" s="1"/>
  <c r="AL1525" i="1" s="1"/>
  <c r="AM1525" i="1" s="1"/>
  <c r="AN1525" i="1" s="1"/>
  <c r="AO1525" i="1" s="1"/>
  <c r="AP1525" i="1" s="1"/>
  <c r="AQ1525" i="1" s="1"/>
  <c r="AR1525" i="1" s="1"/>
  <c r="AH1220" i="1"/>
  <c r="AI1220" i="1" s="1"/>
  <c r="AJ1220" i="1" s="1"/>
  <c r="AK1220" i="1" s="1"/>
  <c r="AL1220" i="1" s="1"/>
  <c r="AM1220" i="1" s="1"/>
  <c r="AN1220" i="1" s="1"/>
  <c r="AR1220" i="1" s="1"/>
  <c r="AO579" i="1"/>
  <c r="AP579" i="1" s="1"/>
  <c r="AQ579" i="1" s="1"/>
  <c r="AH1537" i="1"/>
  <c r="AI1537" i="1" s="1"/>
  <c r="AJ1537" i="1" s="1"/>
  <c r="AK1537" i="1" s="1"/>
  <c r="AL1537" i="1" s="1"/>
  <c r="AM1537" i="1" s="1"/>
  <c r="AN1537" i="1" s="1"/>
  <c r="AO1537" i="1" s="1"/>
  <c r="AP1537" i="1" s="1"/>
  <c r="AQ1537" i="1" s="1"/>
  <c r="AO500" i="1"/>
  <c r="AP500" i="1" s="1"/>
  <c r="AQ500" i="1" s="1"/>
  <c r="AH1401" i="1"/>
  <c r="AI1401" i="1" s="1"/>
  <c r="AJ1401" i="1" s="1"/>
  <c r="AK1401" i="1" s="1"/>
  <c r="AL1401" i="1" s="1"/>
  <c r="AM1401" i="1" s="1"/>
  <c r="AN1401" i="1" s="1"/>
  <c r="AR1401" i="1" s="1"/>
  <c r="AH1374" i="1"/>
  <c r="AI1374" i="1" s="1"/>
  <c r="AJ1374" i="1" s="1"/>
  <c r="AK1374" i="1" s="1"/>
  <c r="AL1374" i="1" s="1"/>
  <c r="AM1374" i="1" s="1"/>
  <c r="AN1374" i="1" s="1"/>
  <c r="AO1374" i="1" s="1"/>
  <c r="AP1374" i="1" s="1"/>
  <c r="AQ1374" i="1" s="1"/>
  <c r="AO822" i="1"/>
  <c r="AP822" i="1" s="1"/>
  <c r="AQ822" i="1" s="1"/>
  <c r="AH1386" i="1"/>
  <c r="AI1386" i="1" s="1"/>
  <c r="AJ1386" i="1" s="1"/>
  <c r="AK1386" i="1" s="1"/>
  <c r="AL1386" i="1" s="1"/>
  <c r="AM1386" i="1" s="1"/>
  <c r="AN1386" i="1" s="1"/>
  <c r="AR1386" i="1" s="1"/>
  <c r="AS1386" i="1" s="1"/>
  <c r="AT1386" i="1" s="1"/>
  <c r="AU1386" i="1" s="1"/>
  <c r="AV1386" i="1" s="1"/>
  <c r="AW1386" i="1" s="1"/>
  <c r="AH1365" i="1"/>
  <c r="AI1365" i="1" s="1"/>
  <c r="AJ1365" i="1" s="1"/>
  <c r="AK1365" i="1" s="1"/>
  <c r="AL1365" i="1" s="1"/>
  <c r="AM1365" i="1" s="1"/>
  <c r="AN1365" i="1" s="1"/>
  <c r="AO1365" i="1" s="1"/>
  <c r="AP1365" i="1" s="1"/>
  <c r="AQ1365" i="1" s="1"/>
  <c r="AO1250" i="1"/>
  <c r="AO1076" i="1"/>
  <c r="AO1079" i="1"/>
  <c r="AO621" i="1"/>
  <c r="AO778" i="1"/>
  <c r="AO1185" i="1"/>
  <c r="AO1071" i="1"/>
  <c r="AO1193" i="1"/>
  <c r="AO753" i="1"/>
  <c r="AO528" i="1"/>
  <c r="AP528" i="1" s="1"/>
  <c r="AQ528" i="1" s="1"/>
  <c r="AH1383" i="1"/>
  <c r="AI1383" i="1" s="1"/>
  <c r="AJ1383" i="1" s="1"/>
  <c r="AK1383" i="1" s="1"/>
  <c r="AL1383" i="1" s="1"/>
  <c r="AM1383" i="1" s="1"/>
  <c r="AN1383" i="1" s="1"/>
  <c r="AR1383" i="1" s="1"/>
  <c r="AS1383" i="1" s="1"/>
  <c r="AT1383" i="1" s="1"/>
  <c r="AU1383" i="1" s="1"/>
  <c r="AV1383" i="1" s="1"/>
  <c r="AW1383" i="1" s="1"/>
  <c r="AO622" i="1"/>
  <c r="AP622" i="1" s="1"/>
  <c r="AQ622" i="1" s="1"/>
  <c r="AO1286" i="1"/>
  <c r="AO520" i="1"/>
  <c r="AP520" i="1" s="1"/>
  <c r="AQ520" i="1" s="1"/>
  <c r="AH1651" i="1"/>
  <c r="AI1651" i="1" s="1"/>
  <c r="AJ1651" i="1" s="1"/>
  <c r="AK1651" i="1" s="1"/>
  <c r="AL1651" i="1" s="1"/>
  <c r="AM1651" i="1" s="1"/>
  <c r="AN1651" i="1" s="1"/>
  <c r="AO1651" i="1" s="1"/>
  <c r="AO246" i="1"/>
  <c r="AH1547" i="1"/>
  <c r="AI1547" i="1" s="1"/>
  <c r="AJ1547" i="1" s="1"/>
  <c r="AK1547" i="1" s="1"/>
  <c r="AH1626" i="1"/>
  <c r="AI1626" i="1" s="1"/>
  <c r="AJ1626" i="1" s="1"/>
  <c r="AK1626" i="1" s="1"/>
  <c r="AL1626" i="1" s="1"/>
  <c r="AM1626" i="1" s="1"/>
  <c r="AN1626" i="1" s="1"/>
  <c r="AO1626" i="1" s="1"/>
  <c r="AP1626" i="1" s="1"/>
  <c r="AH1082" i="1"/>
  <c r="AI1082" i="1" s="1"/>
  <c r="AJ1082" i="1" s="1"/>
  <c r="AK1082" i="1" s="1"/>
  <c r="AL1082" i="1" s="1"/>
  <c r="AM1082" i="1" s="1"/>
  <c r="AN1082" i="1" s="1"/>
  <c r="AR1082" i="1" s="1"/>
  <c r="AO807" i="1"/>
  <c r="AO325" i="1"/>
  <c r="AP325" i="1" s="1"/>
  <c r="AQ325" i="1" s="1"/>
  <c r="AO1838" i="1"/>
  <c r="AP1838" i="1" s="1"/>
  <c r="AQ1838" i="1" s="1"/>
  <c r="AH1342" i="1"/>
  <c r="AI1342" i="1" s="1"/>
  <c r="AJ1342" i="1" s="1"/>
  <c r="AK1342" i="1" s="1"/>
  <c r="AL1342" i="1" s="1"/>
  <c r="AM1342" i="1" s="1"/>
  <c r="AN1342" i="1" s="1"/>
  <c r="AR1342" i="1" s="1"/>
  <c r="AR735" i="1"/>
  <c r="AO735" i="1"/>
  <c r="AH1566" i="1"/>
  <c r="AI1566" i="1" s="1"/>
  <c r="AJ1566" i="1" s="1"/>
  <c r="AK1566" i="1" s="1"/>
  <c r="AL1566" i="1" s="1"/>
  <c r="AM1566" i="1" s="1"/>
  <c r="AN1566" i="1" s="1"/>
  <c r="AO1566" i="1" s="1"/>
  <c r="AP1566" i="1" s="1"/>
  <c r="AQ1566" i="1" s="1"/>
  <c r="AH1479" i="1"/>
  <c r="AI1479" i="1" s="1"/>
  <c r="AJ1479" i="1" s="1"/>
  <c r="AK1479" i="1" s="1"/>
  <c r="AL1479" i="1" s="1"/>
  <c r="AM1479" i="1" s="1"/>
  <c r="AN1479" i="1" s="1"/>
  <c r="AR1479" i="1" s="1"/>
  <c r="AH1191" i="1"/>
  <c r="AI1191" i="1" s="1"/>
  <c r="AJ1191" i="1" s="1"/>
  <c r="AK1191" i="1" s="1"/>
  <c r="AL1191" i="1" s="1"/>
  <c r="AM1191" i="1" s="1"/>
  <c r="AN1191" i="1" s="1"/>
  <c r="AR1191" i="1" s="1"/>
  <c r="AO566" i="1"/>
  <c r="AP566" i="1" s="1"/>
  <c r="AQ566" i="1" s="1"/>
  <c r="AH330" i="1"/>
  <c r="AI330" i="1" s="1"/>
  <c r="AJ330" i="1" s="1"/>
  <c r="AK330" i="1" s="1"/>
  <c r="AL330" i="1" s="1"/>
  <c r="AM330" i="1" s="1"/>
  <c r="AN330" i="1" s="1"/>
  <c r="AO330" i="1" s="1"/>
  <c r="AO287" i="1"/>
  <c r="AO245" i="1"/>
  <c r="AO313" i="1"/>
  <c r="AO516" i="1"/>
  <c r="AP516" i="1" s="1"/>
  <c r="AQ516" i="1" s="1"/>
  <c r="AO417" i="1"/>
  <c r="AP417" i="1" s="1"/>
  <c r="AQ417" i="1" s="1"/>
  <c r="AO466" i="1"/>
  <c r="AP466" i="1" s="1"/>
  <c r="AQ466" i="1" s="1"/>
  <c r="AO764" i="1"/>
  <c r="AP764" i="1" s="1"/>
  <c r="AQ764" i="1" s="1"/>
  <c r="AH1041" i="1"/>
  <c r="AI1041" i="1" s="1"/>
  <c r="AJ1041" i="1" s="1"/>
  <c r="AK1041" i="1" s="1"/>
  <c r="AL1041" i="1" s="1"/>
  <c r="AM1041" i="1" s="1"/>
  <c r="AN1041" i="1" s="1"/>
  <c r="AO1041" i="1" s="1"/>
  <c r="AO284" i="1"/>
  <c r="AO487" i="1"/>
  <c r="AO338" i="1"/>
  <c r="AO323" i="1"/>
  <c r="AO298" i="1"/>
  <c r="AO366" i="1"/>
  <c r="AP366" i="1" s="1"/>
  <c r="AQ366" i="1" s="1"/>
  <c r="AH1488" i="1"/>
  <c r="AI1488" i="1" s="1"/>
  <c r="AJ1488" i="1" s="1"/>
  <c r="AK1488" i="1" s="1"/>
  <c r="AL1488" i="1" s="1"/>
  <c r="AM1488" i="1" s="1"/>
  <c r="AN1488" i="1" s="1"/>
  <c r="AR1488" i="1" s="1"/>
  <c r="AS1488" i="1" s="1"/>
  <c r="AH1068" i="1"/>
  <c r="AI1068" i="1" s="1"/>
  <c r="AJ1068" i="1" s="1"/>
  <c r="AK1068" i="1" s="1"/>
  <c r="AL1068" i="1" s="1"/>
  <c r="AM1068" i="1" s="1"/>
  <c r="AN1068" i="1" s="1"/>
  <c r="AO1068" i="1" s="1"/>
  <c r="AP1068" i="1" s="1"/>
  <c r="AQ1068" i="1" s="1"/>
  <c r="AH599" i="1"/>
  <c r="AI599" i="1" s="1"/>
  <c r="AJ599" i="1" s="1"/>
  <c r="AK599" i="1" s="1"/>
  <c r="AL599" i="1" s="1"/>
  <c r="AM599" i="1" s="1"/>
  <c r="AN599" i="1" s="1"/>
  <c r="AR599" i="1" s="1"/>
  <c r="AR268" i="1"/>
  <c r="AO268" i="1"/>
  <c r="AO286" i="1"/>
  <c r="AO563" i="1"/>
  <c r="AO300" i="1"/>
  <c r="AH948" i="1"/>
  <c r="AI948" i="1" s="1"/>
  <c r="AJ948" i="1" s="1"/>
  <c r="AK948" i="1" s="1"/>
  <c r="AL948" i="1" s="1"/>
  <c r="AM948" i="1" s="1"/>
  <c r="AN948" i="1" s="1"/>
  <c r="AO948" i="1" s="1"/>
  <c r="AH1484" i="1"/>
  <c r="AI1484" i="1" s="1"/>
  <c r="AJ1484" i="1" s="1"/>
  <c r="AK1484" i="1" s="1"/>
  <c r="AL1484" i="1" s="1"/>
  <c r="AM1484" i="1" s="1"/>
  <c r="AN1484" i="1" s="1"/>
  <c r="AR1484" i="1" s="1"/>
  <c r="AH1317" i="1"/>
  <c r="AI1317" i="1" s="1"/>
  <c r="AJ1317" i="1" s="1"/>
  <c r="AK1317" i="1" s="1"/>
  <c r="AL1317" i="1" s="1"/>
  <c r="AM1317" i="1" s="1"/>
  <c r="AN1317" i="1" s="1"/>
  <c r="AR1317" i="1" s="1"/>
  <c r="AS1317" i="1" s="1"/>
  <c r="AT1317" i="1" s="1"/>
  <c r="AU1317" i="1" s="1"/>
  <c r="AV1317" i="1" s="1"/>
  <c r="AW1317" i="1" s="1"/>
  <c r="AO261" i="1"/>
  <c r="AP261" i="1" s="1"/>
  <c r="AQ261" i="1" s="1"/>
  <c r="AO746" i="1"/>
  <c r="AP746" i="1" s="1"/>
  <c r="AQ746" i="1" s="1"/>
  <c r="AH1308" i="1"/>
  <c r="AI1308" i="1" s="1"/>
  <c r="AJ1308" i="1" s="1"/>
  <c r="AK1308" i="1" s="1"/>
  <c r="AL1308" i="1" s="1"/>
  <c r="AM1308" i="1" s="1"/>
  <c r="AN1308" i="1" s="1"/>
  <c r="AR1308" i="1" s="1"/>
  <c r="AO405" i="1"/>
  <c r="AP405" i="1" s="1"/>
  <c r="AQ405" i="1" s="1"/>
  <c r="AH1107" i="1"/>
  <c r="AI1107" i="1" s="1"/>
  <c r="AJ1107" i="1" s="1"/>
  <c r="AK1107" i="1" s="1"/>
  <c r="AL1107" i="1" s="1"/>
  <c r="AM1107" i="1" s="1"/>
  <c r="AN1107" i="1" s="1"/>
  <c r="AR1107" i="1" s="1"/>
  <c r="AH1142" i="1"/>
  <c r="AI1142" i="1" s="1"/>
  <c r="AJ1142" i="1" s="1"/>
  <c r="AK1142" i="1" s="1"/>
  <c r="AH304" i="1"/>
  <c r="AI304" i="1" s="1"/>
  <c r="AJ304" i="1" s="1"/>
  <c r="AK304" i="1" s="1"/>
  <c r="AL304" i="1" s="1"/>
  <c r="AM304" i="1" s="1"/>
  <c r="AN304" i="1" s="1"/>
  <c r="AO304" i="1" s="1"/>
  <c r="AP304" i="1" s="1"/>
  <c r="AQ304" i="1" s="1"/>
  <c r="AO334" i="1"/>
  <c r="AR1805" i="1"/>
  <c r="AR577" i="1"/>
  <c r="AR1739" i="1"/>
  <c r="AR1787" i="1"/>
  <c r="AR1777" i="1"/>
  <c r="AR1728" i="1"/>
  <c r="AR1732" i="1"/>
  <c r="AR1712" i="1"/>
  <c r="AR1735" i="1"/>
  <c r="AR1744" i="1"/>
  <c r="AR1738" i="1"/>
  <c r="AR1717" i="1"/>
  <c r="AR1754" i="1"/>
  <c r="AR1789" i="1"/>
  <c r="AR1786" i="1"/>
  <c r="AR327" i="1"/>
  <c r="AR613" i="1"/>
  <c r="AR382" i="1"/>
  <c r="AR1768" i="1"/>
  <c r="AR1756" i="1"/>
  <c r="AR1743" i="1"/>
  <c r="AR1814" i="1"/>
  <c r="AR1711" i="1"/>
  <c r="AR1845" i="1"/>
  <c r="AR1718" i="1"/>
  <c r="AR1715" i="1"/>
  <c r="AR317" i="1"/>
  <c r="AR1759" i="1"/>
  <c r="AR1720" i="1"/>
  <c r="AR1811" i="1"/>
  <c r="AR1852" i="1"/>
  <c r="AR1757" i="1"/>
  <c r="AR1839" i="1"/>
  <c r="AR1825" i="1"/>
  <c r="AR1727" i="1"/>
  <c r="AR1741" i="1"/>
  <c r="AR1730" i="1"/>
  <c r="AR1808" i="1"/>
  <c r="AR1822" i="1"/>
  <c r="AR1760" i="1"/>
  <c r="AR1751" i="1"/>
  <c r="AR289" i="1"/>
  <c r="AR1830" i="1"/>
  <c r="AR1850" i="1"/>
  <c r="AR1767" i="1"/>
  <c r="AR1740" i="1"/>
  <c r="AR1844" i="1"/>
  <c r="AR1785" i="1"/>
  <c r="AL1688" i="1"/>
  <c r="AM1688" i="1" s="1"/>
  <c r="AN1688" i="1" s="1"/>
  <c r="AO1688" i="1" s="1"/>
  <c r="AP1688" i="1" s="1"/>
  <c r="AQ1688" i="1" s="1"/>
  <c r="AK27" i="1"/>
  <c r="AL27" i="1" s="1"/>
  <c r="AM27" i="1" s="1"/>
  <c r="AN27" i="1" s="1"/>
  <c r="AO27" i="1" s="1"/>
  <c r="AK44" i="1"/>
  <c r="AL44" i="1" s="1"/>
  <c r="AM44" i="1" s="1"/>
  <c r="AN44" i="1" s="1"/>
  <c r="AO44" i="1" s="1"/>
  <c r="AR44" i="1" s="1"/>
  <c r="AH179" i="1"/>
  <c r="AI179" i="1" s="1"/>
  <c r="AJ179" i="1" s="1"/>
  <c r="AK179" i="1" s="1"/>
  <c r="AL179" i="1" s="1"/>
  <c r="AM179" i="1" s="1"/>
  <c r="AN179" i="1" s="1"/>
  <c r="AO179" i="1" s="1"/>
  <c r="AH235" i="1"/>
  <c r="AI235" i="1" s="1"/>
  <c r="AJ235" i="1" s="1"/>
  <c r="AK235" i="1" s="1"/>
  <c r="AL235" i="1" s="1"/>
  <c r="AM235" i="1" s="1"/>
  <c r="AN235" i="1" s="1"/>
  <c r="AH239" i="1"/>
  <c r="AI239" i="1" s="1"/>
  <c r="AJ239" i="1" s="1"/>
  <c r="AK239" i="1" s="1"/>
  <c r="AL239" i="1" s="1"/>
  <c r="AM239" i="1" s="1"/>
  <c r="AN239" i="1" s="1"/>
  <c r="AR239" i="1" s="1"/>
  <c r="AH97" i="1"/>
  <c r="AI97" i="1" s="1"/>
  <c r="AJ97" i="1" s="1"/>
  <c r="AK97" i="1" s="1"/>
  <c r="AL97" i="1" s="1"/>
  <c r="AM97" i="1" s="1"/>
  <c r="AN97" i="1" s="1"/>
  <c r="AO97" i="1" s="1"/>
  <c r="AR97" i="1" s="1"/>
  <c r="AH301" i="1"/>
  <c r="AI301" i="1" s="1"/>
  <c r="AJ301" i="1" s="1"/>
  <c r="AK301" i="1" s="1"/>
  <c r="AL301" i="1" s="1"/>
  <c r="AM301" i="1" s="1"/>
  <c r="AN301" i="1" s="1"/>
  <c r="AR301" i="1" s="1"/>
  <c r="AK149" i="1"/>
  <c r="AL149" i="1" s="1"/>
  <c r="AM149" i="1" s="1"/>
  <c r="AN149" i="1" s="1"/>
  <c r="AO149" i="1" s="1"/>
  <c r="AK340" i="1"/>
  <c r="AL340" i="1" s="1"/>
  <c r="AM340" i="1" s="1"/>
  <c r="AN340" i="1" s="1"/>
  <c r="AL1506" i="1"/>
  <c r="AM1506" i="1" s="1"/>
  <c r="AN1506" i="1" s="1"/>
  <c r="AH271" i="1"/>
  <c r="AI271" i="1" s="1"/>
  <c r="AJ271" i="1" s="1"/>
  <c r="AK271" i="1" s="1"/>
  <c r="AL271" i="1" s="1"/>
  <c r="AM271" i="1" s="1"/>
  <c r="AN271" i="1" s="1"/>
  <c r="AI193" i="1"/>
  <c r="AJ193" i="1" s="1"/>
  <c r="AH240" i="1"/>
  <c r="AI240" i="1" s="1"/>
  <c r="AJ240" i="1" s="1"/>
  <c r="AK240" i="1" s="1"/>
  <c r="AL240" i="1" s="1"/>
  <c r="AM240" i="1" s="1"/>
  <c r="AN240" i="1" s="1"/>
  <c r="AH215" i="1"/>
  <c r="AI215" i="1" s="1"/>
  <c r="AJ215" i="1" s="1"/>
  <c r="AK215" i="1" s="1"/>
  <c r="AL215" i="1" s="1"/>
  <c r="AM215" i="1" s="1"/>
  <c r="AN215" i="1" s="1"/>
  <c r="AO215" i="1" s="1"/>
  <c r="AR215" i="1" s="1"/>
  <c r="AL1542" i="1"/>
  <c r="AM1542" i="1" s="1"/>
  <c r="AN1542" i="1" s="1"/>
  <c r="AH123" i="1"/>
  <c r="AI123" i="1" s="1"/>
  <c r="AJ123" i="1" s="1"/>
  <c r="AK123" i="1" s="1"/>
  <c r="AL123" i="1" s="1"/>
  <c r="AM123" i="1" s="1"/>
  <c r="AN123" i="1" s="1"/>
  <c r="AO123" i="1" s="1"/>
  <c r="AH288" i="1"/>
  <c r="AI288" i="1" s="1"/>
  <c r="AJ288" i="1" s="1"/>
  <c r="AK288" i="1" s="1"/>
  <c r="AL288" i="1" s="1"/>
  <c r="AM288" i="1" s="1"/>
  <c r="AN288" i="1" s="1"/>
  <c r="AR288" i="1" s="1"/>
  <c r="AH77" i="1"/>
  <c r="AI77" i="1" s="1"/>
  <c r="AJ77" i="1" s="1"/>
  <c r="AK77" i="1" s="1"/>
  <c r="AL77" i="1" s="1"/>
  <c r="AM77" i="1" s="1"/>
  <c r="AN77" i="1" s="1"/>
  <c r="AO77" i="1" s="1"/>
  <c r="AR77" i="1" s="1"/>
  <c r="AH162" i="1"/>
  <c r="AI162" i="1" s="1"/>
  <c r="AJ162" i="1" s="1"/>
  <c r="AK162" i="1" s="1"/>
  <c r="AL162" i="1" s="1"/>
  <c r="AM162" i="1" s="1"/>
  <c r="AN162" i="1" s="1"/>
  <c r="AO162" i="1" s="1"/>
  <c r="AH276" i="1"/>
  <c r="AI276" i="1" s="1"/>
  <c r="AJ276" i="1" s="1"/>
  <c r="AK276" i="1" s="1"/>
  <c r="AL276" i="1" s="1"/>
  <c r="AM276" i="1" s="1"/>
  <c r="AN276" i="1" s="1"/>
  <c r="AH39" i="1"/>
  <c r="AI39" i="1" s="1"/>
  <c r="AJ39" i="1" s="1"/>
  <c r="AK39" i="1" s="1"/>
  <c r="AL39" i="1" s="1"/>
  <c r="AM39" i="1" s="1"/>
  <c r="AN39" i="1" s="1"/>
  <c r="AO39" i="1" s="1"/>
  <c r="AH182" i="1"/>
  <c r="AI182" i="1" s="1"/>
  <c r="AJ182" i="1" s="1"/>
  <c r="AK182" i="1" s="1"/>
  <c r="AL182" i="1" s="1"/>
  <c r="AM182" i="1" s="1"/>
  <c r="AN182" i="1" s="1"/>
  <c r="AO182" i="1" s="1"/>
  <c r="AH267" i="1"/>
  <c r="AI267" i="1" s="1"/>
  <c r="AJ267" i="1" s="1"/>
  <c r="AK267" i="1" s="1"/>
  <c r="AL267" i="1" s="1"/>
  <c r="AM267" i="1" s="1"/>
  <c r="AN267" i="1" s="1"/>
  <c r="AR267" i="1" s="1"/>
  <c r="AI12" i="1"/>
  <c r="AJ12" i="1" s="1"/>
  <c r="AH241" i="1"/>
  <c r="AI241" i="1" s="1"/>
  <c r="AJ241" i="1" s="1"/>
  <c r="AK241" i="1" s="1"/>
  <c r="AL241" i="1" s="1"/>
  <c r="AM241" i="1" s="1"/>
  <c r="AN241" i="1" s="1"/>
  <c r="AR241" i="1" s="1"/>
  <c r="AH50" i="1"/>
  <c r="AI50" i="1" s="1"/>
  <c r="AJ50" i="1" s="1"/>
  <c r="AK50" i="1" s="1"/>
  <c r="AL50" i="1" s="1"/>
  <c r="AM50" i="1" s="1"/>
  <c r="AN50" i="1" s="1"/>
  <c r="AO50" i="1" s="1"/>
  <c r="AR50" i="1" s="1"/>
  <c r="AH238" i="1"/>
  <c r="AI238" i="1" s="1"/>
  <c r="AJ238" i="1" s="1"/>
  <c r="AK238" i="1" s="1"/>
  <c r="AL238" i="1" s="1"/>
  <c r="AM238" i="1" s="1"/>
  <c r="AN238" i="1" s="1"/>
  <c r="AR238" i="1" s="1"/>
  <c r="AH96" i="1"/>
  <c r="AI96" i="1" s="1"/>
  <c r="AJ96" i="1" s="1"/>
  <c r="AK96" i="1" s="1"/>
  <c r="AL96" i="1" s="1"/>
  <c r="AM96" i="1" s="1"/>
  <c r="AN96" i="1" s="1"/>
  <c r="AO96" i="1" s="1"/>
  <c r="AR96" i="1" s="1"/>
  <c r="AI25" i="1"/>
  <c r="AJ25" i="1" s="1"/>
  <c r="AH180" i="1"/>
  <c r="AI180" i="1" s="1"/>
  <c r="AJ180" i="1" s="1"/>
  <c r="AK180" i="1" s="1"/>
  <c r="AL180" i="1" s="1"/>
  <c r="AM180" i="1" s="1"/>
  <c r="AN180" i="1" s="1"/>
  <c r="AO180" i="1" s="1"/>
  <c r="AR180" i="1" s="1"/>
  <c r="AK282" i="1"/>
  <c r="AL282" i="1" s="1"/>
  <c r="AM282" i="1" s="1"/>
  <c r="AN282" i="1" s="1"/>
  <c r="AH68" i="1"/>
  <c r="AI68" i="1" s="1"/>
  <c r="AJ68" i="1" s="1"/>
  <c r="AK68" i="1" s="1"/>
  <c r="AL68" i="1" s="1"/>
  <c r="AM68" i="1" s="1"/>
  <c r="AN68" i="1" s="1"/>
  <c r="AO68" i="1" s="1"/>
  <c r="AR68" i="1" s="1"/>
  <c r="AH4" i="1"/>
  <c r="AI4" i="1" s="1"/>
  <c r="AJ4" i="1" s="1"/>
  <c r="AK4" i="1" s="1"/>
  <c r="AL4" i="1" s="1"/>
  <c r="AM4" i="1" s="1"/>
  <c r="AN4" i="1" s="1"/>
  <c r="AO4" i="1" s="1"/>
  <c r="AR4" i="1" s="1"/>
  <c r="AH265" i="1"/>
  <c r="AI265" i="1" s="1"/>
  <c r="AJ265" i="1" s="1"/>
  <c r="AK265" i="1" s="1"/>
  <c r="AL265" i="1" s="1"/>
  <c r="AM265" i="1" s="1"/>
  <c r="AN265" i="1" s="1"/>
  <c r="AH349" i="1"/>
  <c r="AK348" i="1"/>
  <c r="AI347" i="1"/>
  <c r="AJ347" i="1" s="1"/>
  <c r="AK1637" i="1"/>
  <c r="AX847" i="1"/>
  <c r="AK690" i="1"/>
  <c r="AH333" i="1"/>
  <c r="AK1278" i="1"/>
  <c r="AK1237" i="1"/>
  <c r="AK892" i="1"/>
  <c r="AH1196" i="1"/>
  <c r="AK481" i="1"/>
  <c r="AK63" i="1"/>
  <c r="AH802" i="1"/>
  <c r="AK509" i="1"/>
  <c r="AK1024" i="1"/>
  <c r="AX403" i="1"/>
  <c r="AK1683" i="1"/>
  <c r="AK484" i="1"/>
  <c r="AK1153" i="1"/>
  <c r="AK1072" i="1"/>
  <c r="AK392" i="1"/>
  <c r="AH1676" i="1"/>
  <c r="AK605" i="1"/>
  <c r="AK297" i="1"/>
  <c r="AK1391" i="1"/>
  <c r="AK1050" i="1"/>
  <c r="AK483" i="1"/>
  <c r="AH394" i="1"/>
  <c r="AK975" i="1"/>
  <c r="AH1561" i="1"/>
  <c r="AK433" i="1"/>
  <c r="AK108" i="1"/>
  <c r="AK1169" i="1"/>
  <c r="AX711" i="1"/>
  <c r="AH871" i="1"/>
  <c r="AH1215" i="1"/>
  <c r="AK1596" i="1"/>
  <c r="AH406" i="1"/>
  <c r="AX1629" i="1"/>
  <c r="AK1668" i="1"/>
  <c r="AK469" i="1"/>
  <c r="AH404" i="1"/>
  <c r="AK875" i="1"/>
  <c r="AH1104" i="1"/>
  <c r="AX1193" i="1"/>
  <c r="AK242" i="1"/>
  <c r="AK1403" i="1"/>
  <c r="AK547" i="1"/>
  <c r="AH1496" i="1"/>
  <c r="AK1234" i="1"/>
  <c r="AH719" i="1"/>
  <c r="AH1284" i="1"/>
  <c r="AH1583" i="1"/>
  <c r="AH1477" i="1"/>
  <c r="AK155" i="1"/>
  <c r="AK1548" i="1"/>
  <c r="BE191" i="1"/>
  <c r="BF191" i="1" s="1"/>
  <c r="M191" i="1" s="1"/>
  <c r="BG191" i="1" s="1"/>
  <c r="N191" i="1" s="1"/>
  <c r="AK1648" i="1"/>
  <c r="AK1670" i="1"/>
  <c r="AH903" i="1"/>
  <c r="AK1307" i="1"/>
  <c r="AK1007" i="1"/>
  <c r="AK773" i="1"/>
  <c r="AK1348" i="1"/>
  <c r="AK379" i="1"/>
  <c r="AK1066" i="1"/>
  <c r="AK1280" i="1"/>
  <c r="AK444" i="1"/>
  <c r="AH1620" i="1"/>
  <c r="AH318" i="1"/>
  <c r="AH1093" i="1"/>
  <c r="AH657" i="1"/>
  <c r="AK384" i="1"/>
  <c r="AK1315" i="1"/>
  <c r="AK959" i="1"/>
  <c r="AK1017" i="1"/>
  <c r="AH1417" i="1"/>
  <c r="AH788" i="1"/>
  <c r="AK681" i="1"/>
  <c r="AH660" i="1"/>
  <c r="AK1549" i="1"/>
  <c r="AK1660" i="1"/>
  <c r="AK1276" i="1"/>
  <c r="AH1283" i="1"/>
  <c r="AK1612" i="1"/>
  <c r="AH1370" i="1"/>
  <c r="AK989" i="1"/>
  <c r="AH1340" i="1"/>
  <c r="AH559" i="1"/>
  <c r="AH192" i="1"/>
  <c r="AK1662" i="1"/>
  <c r="AX1586" i="1"/>
  <c r="AH346" i="1"/>
  <c r="AK363" i="1"/>
  <c r="AK1312" i="1"/>
  <c r="AK1241" i="1"/>
  <c r="AK1360" i="1"/>
  <c r="AK1699" i="1"/>
  <c r="AK1680" i="1"/>
  <c r="AH1164" i="1"/>
  <c r="AH723" i="1"/>
  <c r="AH572" i="1"/>
  <c r="AX1197" i="1"/>
  <c r="AX1647" i="1"/>
  <c r="AH1653" i="1"/>
  <c r="AH668" i="1"/>
  <c r="AH1598" i="1"/>
  <c r="AK550" i="1"/>
  <c r="AH1296" i="1"/>
  <c r="AK522" i="1"/>
  <c r="AK355" i="1"/>
  <c r="AH1151" i="1"/>
  <c r="AK90" i="1"/>
  <c r="AK1467" i="1"/>
  <c r="AK592" i="1"/>
  <c r="AH1659" i="1"/>
  <c r="AH1222" i="1"/>
  <c r="AH1543" i="1"/>
  <c r="AH1290" i="1"/>
  <c r="AX1588" i="1"/>
  <c r="AH1261" i="1"/>
  <c r="AH632" i="1"/>
  <c r="AK617" i="1"/>
  <c r="AK1656" i="1"/>
  <c r="AH1516" i="1"/>
  <c r="AK506" i="1"/>
  <c r="AX1679" i="1"/>
  <c r="AK727" i="1"/>
  <c r="AH738" i="1"/>
  <c r="AK1143" i="1"/>
  <c r="AH1147" i="1"/>
  <c r="AH1693" i="1"/>
  <c r="AK692" i="1"/>
  <c r="AX1267" i="1"/>
  <c r="AK927" i="1"/>
  <c r="AK421" i="1"/>
  <c r="AK964" i="1"/>
  <c r="AK585" i="1"/>
  <c r="AK835" i="1"/>
  <c r="AX1456" i="1"/>
  <c r="AH1696" i="1"/>
  <c r="AK650" i="1"/>
  <c r="AH1326" i="1"/>
  <c r="AH1465" i="1"/>
  <c r="AK783" i="1"/>
  <c r="AH602" i="1"/>
  <c r="AK1230" i="1"/>
  <c r="AK742" i="1"/>
  <c r="AH1337" i="1"/>
  <c r="AH1643" i="1"/>
  <c r="AX619" i="1"/>
  <c r="AK664" i="1"/>
  <c r="AK1289" i="1"/>
  <c r="AK1623" i="1"/>
  <c r="AK527" i="1"/>
  <c r="AH243" i="1"/>
  <c r="AH1579" i="1"/>
  <c r="AK858" i="1"/>
  <c r="AK1464" i="1"/>
  <c r="AH870" i="1"/>
  <c r="AK1578" i="1"/>
  <c r="AK1457" i="1"/>
  <c r="AH562" i="1"/>
  <c r="AK928" i="1"/>
  <c r="AH1616" i="1"/>
  <c r="AK1003" i="1"/>
  <c r="AH492" i="1"/>
  <c r="AH1081" i="1"/>
  <c r="AK482" i="1"/>
  <c r="AK583" i="1"/>
  <c r="AK1502" i="1"/>
  <c r="AK1526" i="1"/>
  <c r="AK1366" i="1"/>
  <c r="AH672" i="1"/>
  <c r="AX621" i="1"/>
  <c r="AH526" i="1"/>
  <c r="AK1033" i="1"/>
  <c r="AK397" i="1"/>
  <c r="AI1397" i="1"/>
  <c r="AJ1397" i="1" s="1"/>
  <c r="AI114" i="1"/>
  <c r="AJ114" i="1" s="1"/>
  <c r="AH439" i="1"/>
  <c r="AK889" i="1"/>
  <c r="AK1008" i="1"/>
  <c r="AK708" i="1"/>
  <c r="AH1032" i="1"/>
  <c r="AK1087" i="1"/>
  <c r="AL1562" i="1"/>
  <c r="AM1562" i="1" s="1"/>
  <c r="AN1562" i="1" s="1"/>
  <c r="AO1562" i="1" s="1"/>
  <c r="AI853" i="1"/>
  <c r="AJ853" i="1" s="1"/>
  <c r="AI1665" i="1"/>
  <c r="AJ1665" i="1" s="1"/>
  <c r="AI457" i="1"/>
  <c r="AJ457" i="1" s="1"/>
  <c r="AL19" i="1"/>
  <c r="AM19" i="1" s="1"/>
  <c r="AN19" i="1" s="1"/>
  <c r="AO19" i="1" s="1"/>
  <c r="AP19" i="1" s="1"/>
  <c r="AQ19" i="1" s="1"/>
  <c r="AI1650" i="1"/>
  <c r="AJ1650" i="1" s="1"/>
  <c r="AL1189" i="1"/>
  <c r="AM1189" i="1" s="1"/>
  <c r="AN1189" i="1" s="1"/>
  <c r="AO1189" i="1" s="1"/>
  <c r="AL17" i="1"/>
  <c r="AM17" i="1" s="1"/>
  <c r="AN17" i="1" s="1"/>
  <c r="AO17" i="1" s="1"/>
  <c r="AP17" i="1" s="1"/>
  <c r="AQ17" i="1" s="1"/>
  <c r="AL665" i="1"/>
  <c r="AM665" i="1" s="1"/>
  <c r="AN665" i="1" s="1"/>
  <c r="AI6" i="1"/>
  <c r="AJ6" i="1" s="1"/>
  <c r="AL904" i="1"/>
  <c r="AM904" i="1" s="1"/>
  <c r="AN904" i="1" s="1"/>
  <c r="AO904" i="1" s="1"/>
  <c r="AI88" i="1"/>
  <c r="AJ88" i="1" s="1"/>
  <c r="AK1171" i="1"/>
  <c r="AK1388" i="1"/>
  <c r="AX1595" i="1"/>
  <c r="AK683" i="1"/>
  <c r="AH1131" i="1"/>
  <c r="AL1733" i="1"/>
  <c r="AM1733" i="1" s="1"/>
  <c r="AN1733" i="1" s="1"/>
  <c r="AO1733" i="1" s="1"/>
  <c r="AP1733" i="1" s="1"/>
  <c r="AQ1733" i="1" s="1"/>
  <c r="AL53" i="1"/>
  <c r="AM53" i="1" s="1"/>
  <c r="AN53" i="1" s="1"/>
  <c r="AO53" i="1" s="1"/>
  <c r="AP53" i="1" s="1"/>
  <c r="AQ53" i="1" s="1"/>
  <c r="AH498" i="1"/>
  <c r="AH156" i="1"/>
  <c r="AK121" i="1"/>
  <c r="AK971" i="1"/>
  <c r="AK878" i="1"/>
  <c r="AK1324" i="1"/>
  <c r="AK257" i="1"/>
  <c r="AI715" i="1"/>
  <c r="AJ715" i="1" s="1"/>
  <c r="AH135" i="1"/>
  <c r="AH311" i="1"/>
  <c r="AK1319" i="1"/>
  <c r="AL776" i="1"/>
  <c r="AM776" i="1" s="1"/>
  <c r="AN776" i="1" s="1"/>
  <c r="AI997" i="1"/>
  <c r="AJ997" i="1" s="1"/>
  <c r="AK424" i="1"/>
  <c r="AH740" i="1"/>
  <c r="AI1677" i="1"/>
  <c r="AJ1677" i="1" s="1"/>
  <c r="AH986" i="1"/>
  <c r="AK1564" i="1"/>
  <c r="AH1359" i="1"/>
  <c r="AH1468" i="1"/>
  <c r="AX1556" i="1"/>
  <c r="AX1572" i="1"/>
  <c r="AK634" i="1"/>
  <c r="AK978" i="1"/>
  <c r="AX825" i="1"/>
  <c r="AK177" i="1"/>
  <c r="AH1621" i="1"/>
  <c r="AI510" i="1"/>
  <c r="AJ510" i="1" s="1"/>
  <c r="AK1232" i="1"/>
  <c r="AK857" i="1"/>
  <c r="AI760" i="1"/>
  <c r="AJ760" i="1" s="1"/>
  <c r="AK1690" i="1"/>
  <c r="AK517" i="1"/>
  <c r="AK667" i="1"/>
  <c r="AK1259" i="1"/>
  <c r="AI1166" i="1"/>
  <c r="AJ1166" i="1" s="1"/>
  <c r="AK1585" i="1"/>
  <c r="AK1587" i="1"/>
  <c r="AK589" i="1"/>
  <c r="AK1140" i="1"/>
  <c r="AK609" i="1"/>
  <c r="AK1121" i="1"/>
  <c r="AK666" i="1"/>
  <c r="AK868" i="1"/>
  <c r="AH1239" i="1"/>
  <c r="AH944" i="1"/>
  <c r="AH642" i="1"/>
  <c r="AH470" i="1"/>
  <c r="AK659" i="1"/>
  <c r="AR152" i="1"/>
  <c r="AS152" i="1" s="1"/>
  <c r="AK1187" i="1"/>
  <c r="AK1186" i="1"/>
  <c r="AK292" i="1"/>
  <c r="AK1144" i="1"/>
  <c r="AK1534" i="1"/>
  <c r="AK1363" i="1"/>
  <c r="AK1645" i="1"/>
  <c r="AH419" i="1"/>
  <c r="AH942" i="1"/>
  <c r="AH1344" i="1"/>
  <c r="AH1275" i="1"/>
  <c r="AK1157" i="1"/>
  <c r="AR167" i="1"/>
  <c r="AS167" i="1" s="1"/>
  <c r="AI1301" i="1"/>
  <c r="AJ1301" i="1" s="1"/>
  <c r="AK204" i="1"/>
  <c r="AK434" i="1"/>
  <c r="AX752" i="1"/>
  <c r="AK1034" i="1"/>
  <c r="AK600" i="1"/>
  <c r="AX1298" i="1"/>
  <c r="AK1199" i="1"/>
  <c r="AK460" i="1"/>
  <c r="AK794" i="1"/>
  <c r="AK447" i="1"/>
  <c r="AK954" i="1"/>
  <c r="AH780" i="1"/>
  <c r="AI1067" i="1"/>
  <c r="AJ1067" i="1" s="1"/>
  <c r="AL1019" i="1"/>
  <c r="AM1019" i="1" s="1"/>
  <c r="AN1019" i="1" s="1"/>
  <c r="AH1218" i="1"/>
  <c r="AK586" i="1"/>
  <c r="AK1686" i="1"/>
  <c r="AK1614" i="1"/>
  <c r="AK661" i="1"/>
  <c r="AH911" i="1"/>
  <c r="AH836" i="1"/>
  <c r="AL472" i="1"/>
  <c r="AM472" i="1" s="1"/>
  <c r="AN472" i="1" s="1"/>
  <c r="AL673" i="1"/>
  <c r="AM673" i="1" s="1"/>
  <c r="AN673" i="1" s="1"/>
  <c r="AH374" i="1"/>
  <c r="AR134" i="1"/>
  <c r="AS134" i="1" s="1"/>
  <c r="AH771" i="1"/>
  <c r="AI1085" i="1"/>
  <c r="AJ1085" i="1" s="1"/>
  <c r="AL1217" i="1"/>
  <c r="AM1217" i="1" s="1"/>
  <c r="AN1217" i="1" s="1"/>
  <c r="AH1091" i="1"/>
  <c r="AH401" i="1"/>
  <c r="AH818" i="1"/>
  <c r="AI1152" i="1"/>
  <c r="AJ1152" i="1" s="1"/>
  <c r="AX1216" i="1"/>
  <c r="AK949" i="1"/>
  <c r="AI1253" i="1"/>
  <c r="AJ1253" i="1" s="1"/>
  <c r="AL1613" i="1"/>
  <c r="AM1613" i="1" s="1"/>
  <c r="AN1613" i="1" s="1"/>
  <c r="AO1613" i="1" s="1"/>
  <c r="AL1195" i="1"/>
  <c r="AM1195" i="1" s="1"/>
  <c r="AN1195" i="1" s="1"/>
  <c r="AL51" i="1"/>
  <c r="AM51" i="1" s="1"/>
  <c r="AN51" i="1" s="1"/>
  <c r="AO51" i="1" s="1"/>
  <c r="AP51" i="1" s="1"/>
  <c r="AQ51" i="1" s="1"/>
  <c r="AI428" i="1"/>
  <c r="AJ428" i="1" s="1"/>
  <c r="AL9" i="1"/>
  <c r="AM9" i="1" s="1"/>
  <c r="AN9" i="1" s="1"/>
  <c r="AO9" i="1" s="1"/>
  <c r="AK456" i="1"/>
  <c r="AH1436" i="1"/>
  <c r="AH934" i="1"/>
  <c r="AX1139" i="1"/>
  <c r="AK639" i="1"/>
  <c r="AK1472" i="1"/>
  <c r="AH565" i="1"/>
  <c r="AK1368" i="1"/>
  <c r="AH537" i="1"/>
  <c r="AK474" i="1"/>
  <c r="AI1554" i="1"/>
  <c r="AJ1554" i="1" s="1"/>
  <c r="AI962" i="1"/>
  <c r="AJ962" i="1" s="1"/>
  <c r="AI172" i="1"/>
  <c r="AJ172" i="1" s="1"/>
  <c r="AI833" i="1"/>
  <c r="AJ833" i="1" s="1"/>
  <c r="AI647" i="1"/>
  <c r="AJ647" i="1" s="1"/>
  <c r="AI1636" i="1"/>
  <c r="AJ1636" i="1" s="1"/>
  <c r="AI691" i="1"/>
  <c r="AJ691" i="1" s="1"/>
  <c r="AI352" i="1"/>
  <c r="AJ352" i="1" s="1"/>
  <c r="AI1175" i="1"/>
  <c r="AJ1175" i="1" s="1"/>
  <c r="AI111" i="1"/>
  <c r="AJ111" i="1" s="1"/>
  <c r="AL574" i="1"/>
  <c r="AM574" i="1" s="1"/>
  <c r="AN574" i="1" s="1"/>
  <c r="AI1061" i="1"/>
  <c r="AJ1061" i="1" s="1"/>
  <c r="AR38" i="1"/>
  <c r="AS38" i="1" s="1"/>
  <c r="AI662" i="1"/>
  <c r="AJ662" i="1" s="1"/>
  <c r="AI1609" i="1"/>
  <c r="AJ1609" i="1" s="1"/>
  <c r="AI1539" i="1"/>
  <c r="AJ1539" i="1" s="1"/>
  <c r="AI596" i="1"/>
  <c r="AJ596" i="1" s="1"/>
  <c r="AL398" i="1"/>
  <c r="AM398" i="1" s="1"/>
  <c r="AN398" i="1" s="1"/>
  <c r="AI587" i="1"/>
  <c r="AJ587" i="1" s="1"/>
  <c r="AI45" i="1"/>
  <c r="AJ45" i="1" s="1"/>
  <c r="AI1356" i="1"/>
  <c r="AJ1356" i="1" s="1"/>
  <c r="AI1358" i="1"/>
  <c r="AJ1358" i="1" s="1"/>
  <c r="AI1092" i="1"/>
  <c r="AJ1092" i="1" s="1"/>
  <c r="AR112" i="1"/>
  <c r="AS112" i="1" s="1"/>
  <c r="AI368" i="1"/>
  <c r="AJ368" i="1" s="1"/>
  <c r="AI15" i="1"/>
  <c r="AJ15" i="1" s="1"/>
  <c r="AI717" i="1"/>
  <c r="AJ717" i="1" s="1"/>
  <c r="AR331" i="1"/>
  <c r="AS331" i="1" s="1"/>
  <c r="AI1258" i="1"/>
  <c r="AJ1258" i="1" s="1"/>
  <c r="AI1635" i="1"/>
  <c r="AJ1635" i="1" s="1"/>
  <c r="AI803" i="1"/>
  <c r="AJ803" i="1" s="1"/>
  <c r="AI1014" i="1"/>
  <c r="AJ1014" i="1" s="1"/>
  <c r="AI744" i="1"/>
  <c r="AJ744" i="1" s="1"/>
  <c r="AI956" i="1"/>
  <c r="AJ956" i="1" s="1"/>
  <c r="AI750" i="1"/>
  <c r="AJ750" i="1" s="1"/>
  <c r="AI1080" i="1"/>
  <c r="AJ1080" i="1" s="1"/>
  <c r="AL988" i="1"/>
  <c r="AM988" i="1" s="1"/>
  <c r="AN988" i="1" s="1"/>
  <c r="AI1059" i="1"/>
  <c r="AJ1059" i="1" s="1"/>
  <c r="AI830" i="1"/>
  <c r="AJ830" i="1" s="1"/>
  <c r="AI165" i="1"/>
  <c r="AJ165" i="1" s="1"/>
  <c r="AI686" i="1"/>
  <c r="AJ686" i="1" s="1"/>
  <c r="AI1408" i="1"/>
  <c r="AJ1408" i="1" s="1"/>
  <c r="AI736" i="1"/>
  <c r="AJ736" i="1" s="1"/>
  <c r="AI386" i="1"/>
  <c r="AJ386" i="1" s="1"/>
  <c r="AL1642" i="1"/>
  <c r="AM1642" i="1" s="1"/>
  <c r="AN1642" i="1" s="1"/>
  <c r="AO1642" i="1" s="1"/>
  <c r="AI443" i="1"/>
  <c r="AJ443" i="1" s="1"/>
  <c r="AI107" i="1"/>
  <c r="AJ107" i="1" s="1"/>
  <c r="AI1607" i="1"/>
  <c r="AJ1607" i="1" s="1"/>
  <c r="AL229" i="1"/>
  <c r="AM229" i="1" s="1"/>
  <c r="AN229" i="1" s="1"/>
  <c r="AI1223" i="1"/>
  <c r="AJ1223" i="1" s="1"/>
  <c r="AL385" i="1"/>
  <c r="AM385" i="1" s="1"/>
  <c r="AN385" i="1" s="1"/>
  <c r="AI1285" i="1"/>
  <c r="AJ1285" i="1" s="1"/>
  <c r="AI1015" i="1"/>
  <c r="AJ1015" i="1" s="1"/>
  <c r="AI924" i="1"/>
  <c r="AJ924" i="1" s="1"/>
  <c r="AI915" i="1"/>
  <c r="AJ915" i="1" s="1"/>
  <c r="AI501" i="1"/>
  <c r="AJ501" i="1" s="1"/>
  <c r="AK1004" i="1"/>
  <c r="AI295" i="1"/>
  <c r="AJ295" i="1" s="1"/>
  <c r="AK576" i="1"/>
  <c r="AH493" i="1"/>
  <c r="AK370" i="1"/>
  <c r="AI1207" i="1"/>
  <c r="AJ1207" i="1" s="1"/>
  <c r="AK821" i="1"/>
  <c r="AK1385" i="1"/>
  <c r="AH1126" i="1"/>
  <c r="AH196" i="1"/>
  <c r="AK1474" i="1"/>
  <c r="AK846" i="1"/>
  <c r="AR125" i="1"/>
  <c r="AS125" i="1" s="1"/>
  <c r="AK913" i="1"/>
  <c r="AK1669" i="1"/>
  <c r="AK1486" i="1"/>
  <c r="AK277" i="1"/>
  <c r="AK1165" i="1"/>
  <c r="AX1387" i="1"/>
  <c r="AK923" i="1"/>
  <c r="AI1300" i="1"/>
  <c r="AJ1300" i="1" s="1"/>
  <c r="AH1509" i="1"/>
  <c r="AH1109" i="1"/>
  <c r="AK1055" i="1"/>
  <c r="AL556" i="1"/>
  <c r="AM556" i="1" s="1"/>
  <c r="AN556" i="1" s="1"/>
  <c r="AK1517" i="1"/>
  <c r="AH973" i="1"/>
  <c r="AL395" i="1"/>
  <c r="AM395" i="1" s="1"/>
  <c r="AN395" i="1" s="1"/>
  <c r="AH897" i="1"/>
  <c r="AK1327" i="1"/>
  <c r="AI680" i="1"/>
  <c r="AJ680" i="1" s="1"/>
  <c r="AI255" i="1"/>
  <c r="AJ255" i="1" s="1"/>
  <c r="AK1624" i="1"/>
  <c r="AL748" i="1"/>
  <c r="AM748" i="1" s="1"/>
  <c r="AN748" i="1" s="1"/>
  <c r="AK437" i="1"/>
  <c r="AK281" i="1"/>
  <c r="AK11" i="1"/>
  <c r="AK1212" i="1"/>
  <c r="AX1445" i="1"/>
  <c r="AH1527" i="1"/>
  <c r="AK91" i="1"/>
  <c r="AK505" i="1"/>
  <c r="AH1684" i="1"/>
  <c r="AH250" i="1"/>
  <c r="AK259" i="1"/>
  <c r="AK533" i="1"/>
  <c r="AK1251" i="1"/>
  <c r="AH697" i="1"/>
  <c r="AK578" i="1"/>
  <c r="AK899" i="1"/>
  <c r="AL1412" i="1"/>
  <c r="AM1412" i="1" s="1"/>
  <c r="AN1412" i="1" s="1"/>
  <c r="AI791" i="1"/>
  <c r="AJ791" i="1" s="1"/>
  <c r="AK1039" i="1"/>
  <c r="AK1442" i="1"/>
  <c r="AX1597" i="1"/>
  <c r="AK845" i="1"/>
  <c r="AK615" i="1"/>
  <c r="AI984" i="1"/>
  <c r="AJ984" i="1" s="1"/>
  <c r="AH1252" i="1"/>
  <c r="AR73" i="1"/>
  <c r="AS73" i="1" s="1"/>
  <c r="AI538" i="1"/>
  <c r="AJ538" i="1" s="1"/>
  <c r="AK1482" i="1"/>
  <c r="AK834" i="1"/>
  <c r="AK1454" i="1"/>
  <c r="AK1678" i="1"/>
  <c r="AH1083" i="1"/>
  <c r="AH1512" i="1"/>
  <c r="AI828" i="1"/>
  <c r="AJ828" i="1" s="1"/>
  <c r="AL643" i="1"/>
  <c r="AM643" i="1" s="1"/>
  <c r="AN643" i="1" s="1"/>
  <c r="AO643" i="1" s="1"/>
  <c r="AH83" i="1"/>
  <c r="AR98" i="1"/>
  <c r="AS98" i="1" s="1"/>
  <c r="AK1511" i="1"/>
  <c r="AH388" i="1"/>
  <c r="AK1682" i="1"/>
  <c r="AX1367" i="1"/>
  <c r="AK1396" i="1"/>
  <c r="AK869" i="1"/>
  <c r="AK620" i="1"/>
  <c r="AR299" i="1"/>
  <c r="AS299" i="1" s="1"/>
  <c r="AH1498" i="1"/>
  <c r="AH459" i="1"/>
  <c r="AH880" i="1"/>
  <c r="AI564" i="1"/>
  <c r="AJ564" i="1" s="1"/>
  <c r="AI380" i="1"/>
  <c r="AJ380" i="1" s="1"/>
  <c r="AH21" i="1"/>
  <c r="AK1026" i="1"/>
  <c r="AK1051" i="1"/>
  <c r="AK1313" i="1"/>
  <c r="AI1581" i="1"/>
  <c r="AJ1581" i="1" s="1"/>
  <c r="AH1209" i="1"/>
  <c r="AH917" i="1"/>
  <c r="AH1646" i="1"/>
  <c r="AR136" i="1"/>
  <c r="AS136" i="1" s="1"/>
  <c r="AH848" i="1"/>
  <c r="AH412" i="1"/>
  <c r="AH36" i="1"/>
  <c r="AL46" i="1"/>
  <c r="AM46" i="1" s="1"/>
  <c r="AN46" i="1" s="1"/>
  <c r="AO46" i="1" s="1"/>
  <c r="AP46" i="1" s="1"/>
  <c r="AQ46" i="1" s="1"/>
  <c r="AL755" i="1"/>
  <c r="AM755" i="1" s="1"/>
  <c r="AN755" i="1" s="1"/>
  <c r="AL446" i="1"/>
  <c r="AM446" i="1" s="1"/>
  <c r="AN446" i="1" s="1"/>
  <c r="AL1224" i="1"/>
  <c r="AM1224" i="1" s="1"/>
  <c r="AN1224" i="1" s="1"/>
  <c r="AO1224" i="1" s="1"/>
  <c r="AI353" i="1"/>
  <c r="AJ353" i="1" s="1"/>
  <c r="AI1460" i="1"/>
  <c r="AJ1460" i="1" s="1"/>
  <c r="AK1399" i="1"/>
  <c r="AK1351" i="1"/>
  <c r="AK851" i="1"/>
  <c r="AH603" i="1"/>
  <c r="AH767" i="1"/>
  <c r="AH553" i="1"/>
  <c r="AL1818" i="1"/>
  <c r="AM1818" i="1" s="1"/>
  <c r="AN1818" i="1" s="1"/>
  <c r="AO1818" i="1" s="1"/>
  <c r="AP1818" i="1" s="1"/>
  <c r="AQ1818" i="1" s="1"/>
  <c r="AH1375" i="1"/>
  <c r="AK787" i="1"/>
  <c r="AH628" i="1"/>
  <c r="AK1357" i="1"/>
  <c r="AK532" i="1"/>
  <c r="AL519" i="1"/>
  <c r="AM519" i="1" s="1"/>
  <c r="AN519" i="1" s="1"/>
  <c r="AI1569" i="1"/>
  <c r="AJ1569" i="1" s="1"/>
  <c r="AI926" i="1"/>
  <c r="AJ926" i="1" s="1"/>
  <c r="AI305" i="1"/>
  <c r="AJ305" i="1" s="1"/>
  <c r="AI1655" i="1"/>
  <c r="AJ1655" i="1" s="1"/>
  <c r="AI1362" i="1"/>
  <c r="AJ1362" i="1" s="1"/>
  <c r="AL431" i="1"/>
  <c r="AM431" i="1" s="1"/>
  <c r="AN431" i="1" s="1"/>
  <c r="AL981" i="1"/>
  <c r="AM981" i="1" s="1"/>
  <c r="AN981" i="1" s="1"/>
  <c r="AO981" i="1" s="1"/>
  <c r="AI985" i="1"/>
  <c r="AJ985" i="1" s="1"/>
  <c r="AI105" i="1"/>
  <c r="AJ105" i="1" s="1"/>
  <c r="AI414" i="1"/>
  <c r="AJ414" i="1" s="1"/>
  <c r="AI567" i="1"/>
  <c r="AJ567" i="1" s="1"/>
  <c r="AI1111" i="1"/>
  <c r="AJ1111" i="1" s="1"/>
  <c r="AI1475" i="1"/>
  <c r="AJ1475" i="1" s="1"/>
  <c r="AI507" i="1"/>
  <c r="AJ507" i="1" s="1"/>
  <c r="AI448" i="1"/>
  <c r="AJ448" i="1" s="1"/>
  <c r="AI1535" i="1"/>
  <c r="AJ1535" i="1" s="1"/>
  <c r="AI1277" i="1"/>
  <c r="AJ1277" i="1" s="1"/>
  <c r="AI1287" i="1"/>
  <c r="AJ1287" i="1" s="1"/>
  <c r="AL86" i="1"/>
  <c r="AM86" i="1" s="1"/>
  <c r="AN86" i="1" s="1"/>
  <c r="AO86" i="1" s="1"/>
  <c r="AP86" i="1" s="1"/>
  <c r="AQ86" i="1" s="1"/>
  <c r="AL712" i="1"/>
  <c r="AM712" i="1" s="1"/>
  <c r="AN712" i="1" s="1"/>
  <c r="AI508" i="1"/>
  <c r="AJ508" i="1" s="1"/>
  <c r="AI1353" i="1"/>
  <c r="AJ1353" i="1" s="1"/>
  <c r="AI679" i="1"/>
  <c r="AJ679" i="1" s="1"/>
  <c r="AI82" i="1"/>
  <c r="AJ82" i="1" s="1"/>
  <c r="AI1364" i="1"/>
  <c r="AJ1364" i="1" s="1"/>
  <c r="AI378" i="1"/>
  <c r="AJ378" i="1" s="1"/>
  <c r="AL1748" i="1"/>
  <c r="AM1748" i="1" s="1"/>
  <c r="AN1748" i="1" s="1"/>
  <c r="AO1748" i="1" s="1"/>
  <c r="AP1748" i="1" s="1"/>
  <c r="AQ1748" i="1" s="1"/>
  <c r="AI910" i="1"/>
  <c r="AJ910" i="1" s="1"/>
  <c r="AL633" i="1"/>
  <c r="AM633" i="1" s="1"/>
  <c r="AN633" i="1" s="1"/>
  <c r="AI1685" i="1"/>
  <c r="AJ1685" i="1" s="1"/>
  <c r="AI1117" i="1"/>
  <c r="AJ1117" i="1" s="1"/>
  <c r="AL1177" i="1"/>
  <c r="AM1177" i="1" s="1"/>
  <c r="AN1177" i="1" s="1"/>
  <c r="AO1177" i="1" s="1"/>
  <c r="AL1755" i="1"/>
  <c r="AM1755" i="1" s="1"/>
  <c r="AN1755" i="1" s="1"/>
  <c r="AO1755" i="1" s="1"/>
  <c r="AP1755" i="1" s="1"/>
  <c r="AQ1755" i="1" s="1"/>
  <c r="AI536" i="1"/>
  <c r="AJ536" i="1" s="1"/>
  <c r="AL1661" i="1"/>
  <c r="AM1661" i="1" s="1"/>
  <c r="AN1661" i="1" s="1"/>
  <c r="AO1661" i="1" s="1"/>
  <c r="AR10" i="1"/>
  <c r="AS10" i="1" s="1"/>
  <c r="AI568" i="1"/>
  <c r="AJ568" i="1" s="1"/>
  <c r="AI1316" i="1"/>
  <c r="AJ1316" i="1" s="1"/>
  <c r="AI757" i="1"/>
  <c r="AJ757" i="1" s="1"/>
  <c r="AL649" i="1"/>
  <c r="AM649" i="1" s="1"/>
  <c r="AN649" i="1" s="1"/>
  <c r="AI588" i="1"/>
  <c r="AJ588" i="1" s="1"/>
  <c r="AI1421" i="1"/>
  <c r="AJ1421" i="1" s="1"/>
  <c r="AI700" i="1"/>
  <c r="AJ700" i="1" s="1"/>
  <c r="AL1470" i="1"/>
  <c r="AM1470" i="1" s="1"/>
  <c r="AN1470" i="1" s="1"/>
  <c r="AO1470" i="1" s="1"/>
  <c r="AI557" i="1"/>
  <c r="AJ557" i="1" s="1"/>
  <c r="AL1074" i="1"/>
  <c r="AM1074" i="1" s="1"/>
  <c r="AN1074" i="1" s="1"/>
  <c r="AI1323" i="1"/>
  <c r="AJ1323" i="1" s="1"/>
  <c r="AI435" i="1"/>
  <c r="AJ435" i="1" s="1"/>
  <c r="AI539" i="1"/>
  <c r="AJ539" i="1" s="1"/>
  <c r="AI126" i="1"/>
  <c r="AJ126" i="1" s="1"/>
  <c r="AI1048" i="1"/>
  <c r="AJ1048" i="1" s="1"/>
  <c r="AI933" i="1"/>
  <c r="AJ933" i="1" s="1"/>
  <c r="AL1846" i="1"/>
  <c r="AM1846" i="1" s="1"/>
  <c r="AN1846" i="1" s="1"/>
  <c r="AO1846" i="1" s="1"/>
  <c r="AP1846" i="1" s="1"/>
  <c r="AQ1846" i="1" s="1"/>
  <c r="AI467" i="1"/>
  <c r="AJ467" i="1" s="1"/>
  <c r="AI1505" i="1"/>
  <c r="AJ1505" i="1" s="1"/>
  <c r="AL653" i="1"/>
  <c r="AM653" i="1" s="1"/>
  <c r="AN653" i="1" s="1"/>
  <c r="AO653" i="1" s="1"/>
  <c r="AL1116" i="1"/>
  <c r="AM1116" i="1" s="1"/>
  <c r="AN1116" i="1" s="1"/>
  <c r="AL383" i="1"/>
  <c r="AM383" i="1" s="1"/>
  <c r="AN383" i="1" s="1"/>
  <c r="AI356" i="1"/>
  <c r="AJ356" i="1" s="1"/>
  <c r="AI1431" i="1"/>
  <c r="AJ1431" i="1" s="1"/>
  <c r="AL761" i="1"/>
  <c r="AM761" i="1" s="1"/>
  <c r="AN761" i="1" s="1"/>
  <c r="AO761" i="1" s="1"/>
  <c r="AI174" i="1"/>
  <c r="AJ174" i="1" s="1"/>
  <c r="AL671" i="1"/>
  <c r="AM671" i="1" s="1"/>
  <c r="AN671" i="1" s="1"/>
  <c r="AX1499" i="1"/>
  <c r="AL695" i="1"/>
  <c r="AM695" i="1" s="1"/>
  <c r="AN695" i="1" s="1"/>
  <c r="AI739" i="1"/>
  <c r="AJ739" i="1" s="1"/>
  <c r="AI1600" i="1"/>
  <c r="AJ1600" i="1" s="1"/>
  <c r="AK900" i="1"/>
  <c r="AH1057" i="1"/>
  <c r="AK580" i="1"/>
  <c r="AH1692" i="1"/>
  <c r="AK542" i="1"/>
  <c r="AH1376" i="1"/>
  <c r="AI158" i="1"/>
  <c r="AJ158" i="1" s="1"/>
  <c r="AH1246" i="1"/>
  <c r="AK475" i="1"/>
  <c r="AH841" i="1"/>
  <c r="AK1231" i="1"/>
  <c r="AK1349" i="1"/>
  <c r="AK882" i="1"/>
  <c r="AH1103" i="1"/>
  <c r="AK1257" i="1"/>
  <c r="AI1102" i="1"/>
  <c r="AJ1102" i="1" s="1"/>
  <c r="AK454" i="1"/>
  <c r="AI784" i="1"/>
  <c r="AJ784" i="1" s="1"/>
  <c r="AK766" i="1"/>
  <c r="AK974" i="1"/>
  <c r="AK1011" i="1"/>
  <c r="AK451" i="1"/>
  <c r="AK425" i="1"/>
  <c r="AK518" i="1"/>
  <c r="AH1550" i="1"/>
  <c r="AH1101" i="1"/>
  <c r="AK797" i="1"/>
  <c r="AH1395" i="1"/>
  <c r="AK1523" i="1"/>
  <c r="AI1149" i="1"/>
  <c r="AJ1149" i="1" s="1"/>
  <c r="AK710" i="1"/>
  <c r="AR190" i="1"/>
  <c r="AS190" i="1" s="1"/>
  <c r="AK1031" i="1"/>
  <c r="AK1020" i="1"/>
  <c r="AK1563" i="1"/>
  <c r="AK838" i="1"/>
  <c r="AX611" i="1"/>
  <c r="AK1181" i="1"/>
  <c r="AK1130" i="1"/>
  <c r="AH1161" i="1"/>
  <c r="AI1673" i="1"/>
  <c r="AJ1673" i="1" s="1"/>
  <c r="AK1428" i="1"/>
  <c r="AK497" i="1"/>
  <c r="AK624" i="1"/>
  <c r="AH925" i="1"/>
  <c r="AI1154" i="1"/>
  <c r="AJ1154" i="1" s="1"/>
  <c r="AK1371" i="1"/>
  <c r="AK987" i="1"/>
  <c r="AK488" i="1"/>
  <c r="AK919" i="1"/>
  <c r="AK955" i="1"/>
  <c r="AH1507" i="1"/>
  <c r="AI1122" i="1"/>
  <c r="AJ1122" i="1" s="1"/>
  <c r="AH747" i="1"/>
  <c r="AK1481" i="1"/>
  <c r="AI906" i="1"/>
  <c r="AJ906" i="1" s="1"/>
  <c r="AL687" i="1"/>
  <c r="AM687" i="1" s="1"/>
  <c r="AN687" i="1" s="1"/>
  <c r="AK92" i="1"/>
  <c r="AH463" i="1"/>
  <c r="AK581" i="1"/>
  <c r="AR169" i="1"/>
  <c r="AS169" i="1" s="1"/>
  <c r="AH1611" i="1"/>
  <c r="AK1249" i="1"/>
  <c r="AH935" i="1"/>
  <c r="AK274" i="1"/>
  <c r="AK817" i="1"/>
  <c r="AK1320" i="1"/>
  <c r="AI1095" i="1"/>
  <c r="AJ1095" i="1" s="1"/>
  <c r="AK1654" i="1"/>
  <c r="AH654" i="1"/>
  <c r="AK270" i="1"/>
  <c r="AH1459" i="1"/>
  <c r="AK646" i="1"/>
  <c r="AK1211" i="1"/>
  <c r="AH1075" i="1"/>
  <c r="AH1419" i="1"/>
  <c r="AH610" i="1"/>
  <c r="AL939" i="1"/>
  <c r="AM939" i="1" s="1"/>
  <c r="AN939" i="1" s="1"/>
  <c r="AK1045" i="1"/>
  <c r="AK560" i="1"/>
  <c r="AK1438" i="1"/>
  <c r="AK1633" i="1"/>
  <c r="AK1631" i="1"/>
  <c r="AH656" i="1"/>
  <c r="AH1451" i="1"/>
  <c r="AK1373" i="1"/>
  <c r="AH1640" i="1"/>
  <c r="AK530" i="1"/>
  <c r="AK947" i="1"/>
  <c r="AI1098" i="1"/>
  <c r="AJ1098" i="1" s="1"/>
  <c r="AI993" i="1"/>
  <c r="AJ993" i="1" s="1"/>
  <c r="AH685" i="1"/>
  <c r="AI1208" i="1"/>
  <c r="AJ1208" i="1" s="1"/>
  <c r="AI164" i="1"/>
  <c r="AJ164" i="1" s="1"/>
  <c r="AH1429" i="1"/>
  <c r="AH675" i="1"/>
  <c r="AL504" i="1"/>
  <c r="AM504" i="1" s="1"/>
  <c r="AN504" i="1" s="1"/>
  <c r="AI883" i="1"/>
  <c r="AJ883" i="1" s="1"/>
  <c r="AH1012" i="1"/>
  <c r="AH1558" i="1"/>
  <c r="AH400" i="1"/>
  <c r="AH1180" i="1"/>
  <c r="AK1602" i="1"/>
  <c r="AI1145" i="1"/>
  <c r="AJ1145" i="1" s="1"/>
  <c r="AH381" i="1"/>
  <c r="AI888" i="1"/>
  <c r="AJ888" i="1" s="1"/>
  <c r="AI458" i="1"/>
  <c r="AJ458" i="1" s="1"/>
  <c r="AK1097" i="1"/>
  <c r="AK1099" i="1"/>
  <c r="AI1203" i="1"/>
  <c r="AJ1203" i="1" s="1"/>
  <c r="AR1022" i="1"/>
  <c r="AS1022" i="1" s="1"/>
  <c r="AK76" i="1"/>
  <c r="AK499" i="1"/>
  <c r="AH1293" i="1"/>
  <c r="AH957" i="1"/>
  <c r="AL896" i="1"/>
  <c r="AM896" i="1" s="1"/>
  <c r="AN896" i="1" s="1"/>
  <c r="AI1652" i="1"/>
  <c r="AJ1652" i="1" s="1"/>
  <c r="AI1018" i="1"/>
  <c r="AJ1018" i="1" s="1"/>
  <c r="AI371" i="1"/>
  <c r="AJ371" i="1" s="1"/>
  <c r="AL754" i="1"/>
  <c r="AM754" i="1" s="1"/>
  <c r="AN754" i="1" s="1"/>
  <c r="AL1750" i="1"/>
  <c r="AM1750" i="1" s="1"/>
  <c r="AN1750" i="1" s="1"/>
  <c r="AO1750" i="1" s="1"/>
  <c r="AP1750" i="1" s="1"/>
  <c r="AQ1750" i="1" s="1"/>
  <c r="AI591" i="1"/>
  <c r="AJ591" i="1" s="1"/>
  <c r="AI1493" i="1"/>
  <c r="AJ1493" i="1" s="1"/>
  <c r="AL629" i="1"/>
  <c r="AM629" i="1" s="1"/>
  <c r="AN629" i="1" s="1"/>
  <c r="AI815" i="1"/>
  <c r="AJ815" i="1" s="1"/>
  <c r="AI856" i="1"/>
  <c r="AJ856" i="1" s="1"/>
  <c r="AI449" i="1"/>
  <c r="AJ449" i="1" s="1"/>
  <c r="AI1681" i="1"/>
  <c r="AJ1681" i="1" s="1"/>
  <c r="AI669" i="1"/>
  <c r="AJ669" i="1" s="1"/>
  <c r="AL1831" i="1"/>
  <c r="AM1831" i="1" s="1"/>
  <c r="AN1831" i="1" s="1"/>
  <c r="AO1831" i="1" s="1"/>
  <c r="AP1831" i="1" s="1"/>
  <c r="AQ1831" i="1" s="1"/>
  <c r="AL1314" i="1"/>
  <c r="AM1314" i="1" s="1"/>
  <c r="AN1314" i="1" s="1"/>
  <c r="AO1314" i="1" s="1"/>
  <c r="AI273" i="1"/>
  <c r="AJ273" i="1" s="1"/>
  <c r="AI291" i="1"/>
  <c r="AJ291" i="1" s="1"/>
  <c r="AI1415" i="1"/>
  <c r="AJ1415" i="1" s="1"/>
  <c r="AI558" i="1"/>
  <c r="AJ558" i="1" s="1"/>
  <c r="AI737" i="1"/>
  <c r="AJ737" i="1" s="1"/>
  <c r="AI1389" i="1"/>
  <c r="AJ1389" i="1" s="1"/>
  <c r="AI1158" i="1"/>
  <c r="AJ1158" i="1" s="1"/>
  <c r="AI1106" i="1"/>
  <c r="AJ1106" i="1" s="1"/>
  <c r="AL1714" i="1"/>
  <c r="AM1714" i="1" s="1"/>
  <c r="AN1714" i="1" s="1"/>
  <c r="AO1714" i="1" s="1"/>
  <c r="AP1714" i="1" s="1"/>
  <c r="AQ1714" i="1" s="1"/>
  <c r="AI1136" i="1"/>
  <c r="AJ1136" i="1" s="1"/>
  <c r="AI70" i="1"/>
  <c r="AJ70" i="1" s="1"/>
  <c r="AI995" i="1"/>
  <c r="AJ995" i="1" s="1"/>
  <c r="AL357" i="1"/>
  <c r="AM357" i="1" s="1"/>
  <c r="AN357" i="1" s="1"/>
  <c r="AL7" i="1"/>
  <c r="AM7" i="1" s="1"/>
  <c r="AN7" i="1" s="1"/>
  <c r="AO7" i="1" s="1"/>
  <c r="AP7" i="1" s="1"/>
  <c r="AQ7" i="1" s="1"/>
  <c r="AI468" i="1"/>
  <c r="AJ468" i="1" s="1"/>
  <c r="AI31" i="1"/>
  <c r="AJ31" i="1" s="1"/>
  <c r="AI1532" i="1"/>
  <c r="AJ1532" i="1" s="1"/>
  <c r="AI1392" i="1"/>
  <c r="AJ1392" i="1" s="1"/>
  <c r="AL678" i="1"/>
  <c r="AM678" i="1" s="1"/>
  <c r="AN678" i="1" s="1"/>
  <c r="AO678" i="1" s="1"/>
  <c r="AI548" i="1"/>
  <c r="AJ548" i="1" s="1"/>
  <c r="AI777" i="1"/>
  <c r="AJ777" i="1" s="1"/>
  <c r="AI1262" i="1"/>
  <c r="AJ1262" i="1" s="1"/>
  <c r="AI1146" i="1"/>
  <c r="AJ1146" i="1" s="1"/>
  <c r="AL670" i="1"/>
  <c r="AM670" i="1" s="1"/>
  <c r="AN670" i="1" s="1"/>
  <c r="AI110" i="1"/>
  <c r="AJ110" i="1" s="1"/>
  <c r="AL1826" i="1"/>
  <c r="AM1826" i="1" s="1"/>
  <c r="AN1826" i="1" s="1"/>
  <c r="AO1826" i="1" s="1"/>
  <c r="AP1826" i="1" s="1"/>
  <c r="AQ1826" i="1" s="1"/>
  <c r="AI20" i="1"/>
  <c r="AJ20" i="1" s="1"/>
  <c r="AI221" i="1"/>
  <c r="AJ221" i="1" s="1"/>
  <c r="AI1264" i="1"/>
  <c r="AJ1264" i="1" s="1"/>
  <c r="AI1269" i="1"/>
  <c r="AJ1269" i="1" s="1"/>
  <c r="AL798" i="1"/>
  <c r="AM798" i="1" s="1"/>
  <c r="AN798" i="1" s="1"/>
  <c r="AI1167" i="1"/>
  <c r="AJ1167" i="1" s="1"/>
  <c r="AI658" i="1"/>
  <c r="AJ658" i="1" s="1"/>
  <c r="AI1628" i="1"/>
  <c r="AJ1628" i="1" s="1"/>
  <c r="AI855" i="1"/>
  <c r="AJ855" i="1" s="1"/>
  <c r="AI972" i="1"/>
  <c r="AJ972" i="1" s="1"/>
  <c r="AI1173" i="1"/>
  <c r="AJ1173" i="1" s="1"/>
  <c r="AI1398" i="1"/>
  <c r="AJ1398" i="1" s="1"/>
  <c r="AI941" i="1"/>
  <c r="AJ941" i="1" s="1"/>
  <c r="AI1455" i="1"/>
  <c r="AJ1455" i="1" s="1"/>
  <c r="AI623" i="1"/>
  <c r="AJ623" i="1" s="1"/>
  <c r="AI85" i="1"/>
  <c r="AJ85" i="1" s="1"/>
  <c r="AI867" i="1"/>
  <c r="AJ867" i="1" s="1"/>
  <c r="AI876" i="1"/>
  <c r="AJ876" i="1" s="1"/>
  <c r="AL131" i="1"/>
  <c r="AM131" i="1" s="1"/>
  <c r="AN131" i="1" s="1"/>
  <c r="AO131" i="1" s="1"/>
  <c r="AP131" i="1" s="1"/>
  <c r="AQ131" i="1" s="1"/>
  <c r="AL1746" i="1"/>
  <c r="AM1746" i="1" s="1"/>
  <c r="AN1746" i="1" s="1"/>
  <c r="AO1746" i="1" s="1"/>
  <c r="AP1746" i="1" s="1"/>
  <c r="AQ1746" i="1" s="1"/>
  <c r="AK1339" i="1"/>
  <c r="AR768" i="1"/>
  <c r="AS768" i="1" s="1"/>
  <c r="AK1377" i="1"/>
  <c r="AK638" i="1"/>
  <c r="AK413" i="1"/>
  <c r="AK427" i="1"/>
  <c r="AH476" i="1"/>
  <c r="AI912" i="1"/>
  <c r="AJ912" i="1" s="1"/>
  <c r="AL1592" i="1"/>
  <c r="AM1592" i="1" s="1"/>
  <c r="AN1592" i="1" s="1"/>
  <c r="AK1574" i="1"/>
  <c r="AK1302" i="1"/>
  <c r="AK42" i="1"/>
  <c r="AI494" i="1"/>
  <c r="AJ494" i="1" s="1"/>
  <c r="AK963" i="1"/>
  <c r="AK644" i="1"/>
  <c r="AH1591" i="1"/>
  <c r="AH1049" i="1"/>
  <c r="AK1618" i="1"/>
  <c r="AH1338" i="1"/>
  <c r="AH824" i="1"/>
  <c r="AI430" i="1"/>
  <c r="AJ430" i="1" s="1"/>
  <c r="AH1439" i="1"/>
  <c r="AH998" i="1"/>
  <c r="AK990" i="1"/>
  <c r="AK1409" i="1"/>
  <c r="AK1545" i="1"/>
  <c r="AI561" i="1"/>
  <c r="AJ561" i="1" s="1"/>
  <c r="AL209" i="1"/>
  <c r="AM209" i="1" s="1"/>
  <c r="AN209" i="1" s="1"/>
  <c r="AO209" i="1" s="1"/>
  <c r="AP209" i="1" s="1"/>
  <c r="AQ209" i="1" s="1"/>
  <c r="AK1390" i="1"/>
  <c r="AK1309" i="1"/>
  <c r="AH1546" i="1"/>
  <c r="AH789" i="1"/>
  <c r="AH544" i="1"/>
  <c r="AH652" i="1"/>
  <c r="AK1058" i="1"/>
  <c r="AK486" i="1"/>
  <c r="AK1495" i="1"/>
  <c r="AK1065" i="1"/>
  <c r="AK1544" i="1"/>
  <c r="AK1318" i="1"/>
  <c r="AH1603" i="1"/>
  <c r="AH226" i="1"/>
  <c r="AH1170" i="1"/>
  <c r="AI1704" i="1"/>
  <c r="AJ1704" i="1" s="1"/>
  <c r="AK945" i="1"/>
  <c r="AH1430" i="1"/>
  <c r="AH201" i="1"/>
  <c r="AK1570" i="1"/>
  <c r="AK1380" i="1"/>
  <c r="AK127" i="1"/>
  <c r="AK1202" i="1"/>
  <c r="AK1666" i="1"/>
  <c r="AK839" i="1"/>
  <c r="AX1582" i="1"/>
  <c r="AK1649" i="1"/>
  <c r="AX983" i="1"/>
  <c r="AK1432" i="1"/>
  <c r="AH1329" i="1"/>
  <c r="AK1489" i="1"/>
  <c r="AH1162" i="1"/>
  <c r="AI774" i="1"/>
  <c r="AJ774" i="1" s="1"/>
  <c r="AI1263" i="1"/>
  <c r="AJ1263" i="1" s="1"/>
  <c r="AH931" i="1"/>
  <c r="AK1608" i="1"/>
  <c r="AH781" i="1"/>
  <c r="AK440" i="1"/>
  <c r="AH14" i="1"/>
  <c r="AH840" i="1"/>
  <c r="AI762" i="1"/>
  <c r="AJ762" i="1" s="1"/>
  <c r="AK1210" i="1"/>
  <c r="AK1192" i="1"/>
  <c r="AK590" i="1"/>
  <c r="AH1402" i="1"/>
  <c r="AH1005" i="1"/>
  <c r="AH860" i="1"/>
  <c r="AI716" i="1"/>
  <c r="AJ716" i="1" s="1"/>
  <c r="AI618" i="1"/>
  <c r="AJ618" i="1" s="1"/>
  <c r="AK410" i="1"/>
  <c r="AK247" i="1"/>
  <c r="AK302" i="1"/>
  <c r="AK1133" i="1"/>
  <c r="AK929" i="1"/>
  <c r="AK511" i="1"/>
  <c r="AK745" i="1"/>
  <c r="AK696" i="1"/>
  <c r="AK515" i="1"/>
  <c r="AK1393" i="1"/>
  <c r="AK1035" i="1"/>
  <c r="AK607" i="1"/>
  <c r="AH976" i="1"/>
  <c r="AK1448" i="1"/>
  <c r="AK489" i="1"/>
  <c r="AL1765" i="1"/>
  <c r="AM1765" i="1" s="1"/>
  <c r="AN1765" i="1" s="1"/>
  <c r="AO1765" i="1" s="1"/>
  <c r="AP1765" i="1" s="1"/>
  <c r="AQ1765" i="1" s="1"/>
  <c r="AK1644" i="1"/>
  <c r="AK319" i="1"/>
  <c r="AK837" i="1"/>
  <c r="AK1355" i="1"/>
  <c r="AK631" i="1"/>
  <c r="AH893" i="1"/>
  <c r="AI850" i="1"/>
  <c r="AJ850" i="1" s="1"/>
  <c r="AL718" i="1"/>
  <c r="AM718" i="1" s="1"/>
  <c r="AN718" i="1" s="1"/>
  <c r="AI640" i="1"/>
  <c r="AJ640" i="1" s="1"/>
  <c r="AH808" i="1"/>
  <c r="AH407" i="1"/>
  <c r="AI1137" i="1"/>
  <c r="AJ1137" i="1" s="1"/>
  <c r="AL195" i="1"/>
  <c r="AM195" i="1" s="1"/>
  <c r="AN195" i="1" s="1"/>
  <c r="AO195" i="1" s="1"/>
  <c r="AP195" i="1" s="1"/>
  <c r="AQ195" i="1" s="1"/>
  <c r="AL1772" i="1"/>
  <c r="AM1772" i="1" s="1"/>
  <c r="AN1772" i="1" s="1"/>
  <c r="AO1772" i="1" s="1"/>
  <c r="AP1772" i="1" s="1"/>
  <c r="AQ1772" i="1" s="1"/>
  <c r="AL546" i="1"/>
  <c r="AM546" i="1" s="1"/>
  <c r="AN546" i="1" s="1"/>
  <c r="AI922" i="1"/>
  <c r="AJ922" i="1" s="1"/>
  <c r="AI37" i="1"/>
  <c r="AJ37" i="1" s="1"/>
  <c r="AK570" i="1"/>
  <c r="AK1174" i="1"/>
  <c r="AK940" i="1"/>
  <c r="AH1115" i="1"/>
  <c r="AH663" i="1"/>
  <c r="AK1292" i="1"/>
  <c r="AH1090" i="1"/>
  <c r="AH920" i="1"/>
  <c r="AK367" i="1"/>
  <c r="AI234" i="1"/>
  <c r="AJ234" i="1" s="1"/>
  <c r="AI827" i="1"/>
  <c r="AJ827" i="1" s="1"/>
  <c r="AI819" i="1"/>
  <c r="AJ819" i="1" s="1"/>
  <c r="AR211" i="1"/>
  <c r="AS211" i="1" s="1"/>
  <c r="AI932" i="1"/>
  <c r="AJ932" i="1" s="1"/>
  <c r="AI1404" i="1"/>
  <c r="AJ1404" i="1" s="1"/>
  <c r="AI30" i="1"/>
  <c r="AJ30" i="1" s="1"/>
  <c r="AI1299" i="1"/>
  <c r="AJ1299" i="1" s="1"/>
  <c r="AL78" i="1"/>
  <c r="AM78" i="1" s="1"/>
  <c r="AN78" i="1" s="1"/>
  <c r="AO78" i="1" s="1"/>
  <c r="AP78" i="1" s="1"/>
  <c r="AQ78" i="1" s="1"/>
  <c r="AI1096" i="1"/>
  <c r="AJ1096" i="1" s="1"/>
  <c r="AI445" i="1"/>
  <c r="AJ445" i="1" s="1"/>
  <c r="AI849" i="1"/>
  <c r="AJ849" i="1" s="1"/>
  <c r="AT1488" i="1"/>
  <c r="AU1488" i="1" s="1"/>
  <c r="AV1488" i="1" s="1"/>
  <c r="AW1488" i="1" s="1"/>
  <c r="AI75" i="1"/>
  <c r="AJ75" i="1" s="1"/>
  <c r="AI1675" i="1"/>
  <c r="AJ1675" i="1" s="1"/>
  <c r="AL224" i="1"/>
  <c r="AM224" i="1" s="1"/>
  <c r="AN224" i="1" s="1"/>
  <c r="AO224" i="1" s="1"/>
  <c r="AP224" i="1" s="1"/>
  <c r="AQ224" i="1" s="1"/>
  <c r="AI490" i="1"/>
  <c r="AJ490" i="1" s="1"/>
  <c r="AL874" i="1"/>
  <c r="AM874" i="1" s="1"/>
  <c r="AN874" i="1" s="1"/>
  <c r="AL432" i="1"/>
  <c r="AM432" i="1" s="1"/>
  <c r="AN432" i="1" s="1"/>
  <c r="AL438" i="1"/>
  <c r="AM438" i="1" s="1"/>
  <c r="AN438" i="1" s="1"/>
  <c r="AI1321" i="1"/>
  <c r="AJ1321" i="1" s="1"/>
  <c r="AI1433" i="1"/>
  <c r="AJ1433" i="1" s="1"/>
  <c r="AL230" i="1"/>
  <c r="AM230" i="1" s="1"/>
  <c r="AN230" i="1" s="1"/>
  <c r="AI598" i="1"/>
  <c r="AJ598" i="1" s="1"/>
  <c r="AI1528" i="1"/>
  <c r="AJ1528" i="1" s="1"/>
  <c r="AI1176" i="1"/>
  <c r="AJ1176" i="1" s="1"/>
  <c r="AI996" i="1"/>
  <c r="AJ996" i="1" s="1"/>
  <c r="AL315" i="1"/>
  <c r="AM315" i="1" s="1"/>
  <c r="AN315" i="1" s="1"/>
  <c r="AO315" i="1" s="1"/>
  <c r="AL1435" i="1"/>
  <c r="AM1435" i="1" s="1"/>
  <c r="AN1435" i="1" s="1"/>
  <c r="AI1120" i="1"/>
  <c r="AJ1120" i="1" s="1"/>
  <c r="AI390" i="1"/>
  <c r="AJ390" i="1" s="1"/>
  <c r="AL1796" i="1"/>
  <c r="AM1796" i="1" s="1"/>
  <c r="AN1796" i="1" s="1"/>
  <c r="AO1796" i="1" s="1"/>
  <c r="AP1796" i="1" s="1"/>
  <c r="AQ1796" i="1" s="1"/>
  <c r="AL1747" i="1"/>
  <c r="AM1747" i="1" s="1"/>
  <c r="AN1747" i="1" s="1"/>
  <c r="AO1747" i="1" s="1"/>
  <c r="AP1747" i="1" s="1"/>
  <c r="AQ1747" i="1" s="1"/>
  <c r="AI1698" i="1"/>
  <c r="AJ1698" i="1" s="1"/>
  <c r="AI344" i="1"/>
  <c r="AJ344" i="1" s="1"/>
  <c r="AI24" i="1"/>
  <c r="AJ24" i="1" s="1"/>
  <c r="AL480" i="1"/>
  <c r="AM480" i="1" s="1"/>
  <c r="AN480" i="1" s="1"/>
  <c r="AI584" i="1"/>
  <c r="AJ584" i="1" s="1"/>
  <c r="AL402" i="1"/>
  <c r="AM402" i="1" s="1"/>
  <c r="AN402" i="1" s="1"/>
  <c r="AI1444" i="1"/>
  <c r="AJ1444" i="1" s="1"/>
  <c r="AI549" i="1"/>
  <c r="AJ549" i="1" s="1"/>
  <c r="AL1255" i="1"/>
  <c r="AM1255" i="1" s="1"/>
  <c r="AN1255" i="1" s="1"/>
  <c r="AO1255" i="1" s="1"/>
  <c r="AI1625" i="1"/>
  <c r="AJ1625" i="1" s="1"/>
  <c r="AI627" i="1"/>
  <c r="AJ627" i="1" s="1"/>
  <c r="AL1341" i="1"/>
  <c r="AM1341" i="1" s="1"/>
  <c r="AN1341" i="1" s="1"/>
  <c r="AL1272" i="1"/>
  <c r="AM1272" i="1" s="1"/>
  <c r="AN1272" i="1" s="1"/>
  <c r="AL529" i="1"/>
  <c r="AM529" i="1" s="1"/>
  <c r="AN529" i="1" s="1"/>
  <c r="AI219" i="1"/>
  <c r="AJ219" i="1" s="1"/>
  <c r="AI953" i="1"/>
  <c r="AJ953" i="1" s="1"/>
  <c r="AL1198" i="1"/>
  <c r="AM1198" i="1" s="1"/>
  <c r="AN1198" i="1" s="1"/>
  <c r="AO1198" i="1" s="1"/>
  <c r="AI551" i="1"/>
  <c r="AJ551" i="1" s="1"/>
  <c r="AL1346" i="1"/>
  <c r="AM1346" i="1" s="1"/>
  <c r="AN1346" i="1" s="1"/>
  <c r="AI464" i="1"/>
  <c r="AJ464" i="1" s="1"/>
  <c r="AI980" i="1"/>
  <c r="AJ980" i="1" s="1"/>
  <c r="AI1311" i="1"/>
  <c r="AJ1311" i="1" s="1"/>
  <c r="AI863" i="1"/>
  <c r="AJ863" i="1" s="1"/>
  <c r="AI1361" i="1"/>
  <c r="AJ1361" i="1" s="1"/>
  <c r="AI593" i="1"/>
  <c r="AJ593" i="1" s="1"/>
  <c r="AI1541" i="1"/>
  <c r="AJ1541" i="1" s="1"/>
  <c r="AI1331" i="1"/>
  <c r="AJ1331" i="1" s="1"/>
  <c r="AL677" i="1"/>
  <c r="AM677" i="1" s="1"/>
  <c r="AN677" i="1" s="1"/>
  <c r="AI26" i="1"/>
  <c r="AJ26" i="1" s="1"/>
  <c r="AI129" i="1"/>
  <c r="AJ129" i="1" s="1"/>
  <c r="AL1138" i="1"/>
  <c r="AM1138" i="1" s="1"/>
  <c r="AN1138" i="1" s="1"/>
  <c r="AI1487" i="1"/>
  <c r="AJ1487" i="1" s="1"/>
  <c r="AI306" i="1"/>
  <c r="AJ306" i="1" s="1"/>
  <c r="AI811" i="1"/>
  <c r="AJ811" i="1" s="1"/>
  <c r="AK1500" i="1"/>
  <c r="AI1462" i="1"/>
  <c r="AJ1462" i="1" s="1"/>
  <c r="AL422" i="1"/>
  <c r="AM422" i="1" s="1"/>
  <c r="AN422" i="1" s="1"/>
  <c r="AX1078" i="1"/>
  <c r="AK258" i="1"/>
  <c r="AK1463" i="1"/>
  <c r="AH1141" i="1"/>
  <c r="AX1025" i="1"/>
  <c r="AI1009" i="1"/>
  <c r="AJ1009" i="1" s="1"/>
  <c r="AK1466" i="1"/>
  <c r="AK1694" i="1"/>
  <c r="AX1593" i="1"/>
  <c r="AK1672" i="1"/>
  <c r="AK52" i="1"/>
  <c r="AK674" i="1"/>
  <c r="AK1667" i="1"/>
  <c r="AR269" i="1"/>
  <c r="AS269" i="1" s="1"/>
  <c r="AK1494" i="1"/>
  <c r="AK877" i="1"/>
  <c r="AK1084" i="1"/>
  <c r="AK1441" i="1"/>
  <c r="AK705" i="1"/>
  <c r="AK503" i="1"/>
  <c r="AR253" i="1"/>
  <c r="AS253" i="1" s="1"/>
  <c r="AH1568" i="1"/>
  <c r="AK423" i="1"/>
  <c r="AH1134" i="1"/>
  <c r="AK1044" i="1"/>
  <c r="AH907" i="1"/>
  <c r="AK251" i="1"/>
  <c r="AH865" i="1"/>
  <c r="AH1343" i="1"/>
  <c r="AK914" i="1"/>
  <c r="AK1437" i="1"/>
  <c r="AK1273" i="1"/>
  <c r="AK1557" i="1"/>
  <c r="AK1322" i="1"/>
  <c r="AK1178" i="1"/>
  <c r="AK62" i="1"/>
  <c r="AK278" i="1"/>
  <c r="AH1450" i="1"/>
  <c r="AH361" i="1"/>
  <c r="AK908" i="1"/>
  <c r="AH22" i="1"/>
  <c r="AK1461" i="1"/>
  <c r="AH455" i="1"/>
  <c r="AH1168" i="1"/>
  <c r="AK1304" i="1"/>
  <c r="AK1471" i="1"/>
  <c r="AK872" i="1"/>
  <c r="AK582" i="1"/>
  <c r="AX1071" i="1"/>
  <c r="AK801" i="1"/>
  <c r="AH1606" i="1"/>
  <c r="AH688" i="1"/>
  <c r="AH1029" i="1"/>
  <c r="AH1236" i="1"/>
  <c r="AX741" i="1"/>
  <c r="AL966" i="1"/>
  <c r="AM966" i="1" s="1"/>
  <c r="AN966" i="1" s="1"/>
  <c r="AH1028" i="1"/>
  <c r="AL1573" i="1"/>
  <c r="AM1573" i="1" s="1"/>
  <c r="AN1573" i="1" s="1"/>
  <c r="AO1573" i="1" s="1"/>
  <c r="AL606" i="1"/>
  <c r="AM606" i="1" s="1"/>
  <c r="AN606" i="1" s="1"/>
  <c r="AK1160" i="1"/>
  <c r="AK1027" i="1"/>
  <c r="AK1108" i="1"/>
  <c r="AK1663" i="1"/>
  <c r="AK1627" i="1"/>
  <c r="AH1632" i="1"/>
  <c r="AK237" i="1"/>
  <c r="AH813" i="1"/>
  <c r="AK1406" i="1"/>
  <c r="AI1571" i="1"/>
  <c r="AJ1571" i="1" s="1"/>
  <c r="AK411" i="1"/>
  <c r="AK1452" i="1"/>
  <c r="AK429" i="1"/>
  <c r="AI1440" i="1"/>
  <c r="AJ1440" i="1" s="1"/>
  <c r="AX1347" i="1"/>
  <c r="AH1589" i="1"/>
  <c r="AH977" i="1"/>
  <c r="AH684" i="1"/>
  <c r="AH814" i="1"/>
  <c r="AH495" i="1"/>
  <c r="BE47" i="1"/>
  <c r="BF47" i="1" s="1"/>
  <c r="M47" i="1" s="1"/>
  <c r="BG47" i="1" s="1"/>
  <c r="N47" i="1" s="1"/>
  <c r="AK104" i="1"/>
  <c r="AH1524" i="1"/>
  <c r="AK1105" i="1"/>
  <c r="AK826" i="1"/>
  <c r="AK575" i="1"/>
  <c r="AK1069" i="1"/>
  <c r="AX545" i="1"/>
  <c r="AH916" i="1"/>
  <c r="AH930" i="1"/>
  <c r="AI1221" i="1"/>
  <c r="AJ1221" i="1" s="1"/>
  <c r="AI436" i="1"/>
  <c r="AJ436" i="1" s="1"/>
  <c r="AI873" i="1"/>
  <c r="AJ873" i="1" s="1"/>
  <c r="AI707" i="1"/>
  <c r="AJ707" i="1" s="1"/>
  <c r="AI816" i="1"/>
  <c r="AJ816" i="1" s="1"/>
  <c r="AH616" i="1"/>
  <c r="AI756" i="1"/>
  <c r="AJ756" i="1" s="1"/>
  <c r="AI823" i="1"/>
  <c r="AJ823" i="1" s="1"/>
  <c r="AK178" i="1"/>
  <c r="AR806" i="1"/>
  <c r="AS806" i="1" s="1"/>
  <c r="AI285" i="1"/>
  <c r="AJ285" i="1" s="1"/>
  <c r="AI1423" i="1"/>
  <c r="AJ1423" i="1" s="1"/>
  <c r="AI1469" i="1"/>
  <c r="AJ1469" i="1" s="1"/>
  <c r="AI1514" i="1"/>
  <c r="AJ1514" i="1" s="1"/>
  <c r="AK758" i="1"/>
  <c r="AK732" i="1"/>
  <c r="AI952" i="1"/>
  <c r="AJ952" i="1" s="1"/>
  <c r="AH1062" i="1"/>
  <c r="AH1372" i="1"/>
  <c r="AK1443" i="1"/>
  <c r="AH1519" i="1"/>
  <c r="AK67" i="1"/>
  <c r="AK1424" i="1"/>
  <c r="AI1497" i="1"/>
  <c r="AJ1497" i="1" s="1"/>
  <c r="AI1378" i="1"/>
  <c r="AJ1378" i="1" s="1"/>
  <c r="AI1201" i="1"/>
  <c r="AJ1201" i="1" s="1"/>
  <c r="AI543" i="1"/>
  <c r="AJ543" i="1" s="1"/>
  <c r="AI699" i="1"/>
  <c r="AJ699" i="1" s="1"/>
  <c r="AL166" i="1"/>
  <c r="AM166" i="1" s="1"/>
  <c r="AN166" i="1" s="1"/>
  <c r="AO166" i="1" s="1"/>
  <c r="AP166" i="1" s="1"/>
  <c r="AQ166" i="1" s="1"/>
  <c r="AL1305" i="1"/>
  <c r="AM1305" i="1" s="1"/>
  <c r="AN1305" i="1" s="1"/>
  <c r="AO1305" i="1" s="1"/>
  <c r="AI1382" i="1"/>
  <c r="AJ1382" i="1" s="1"/>
  <c r="AI1243" i="1"/>
  <c r="AJ1243" i="1" s="1"/>
  <c r="AL303" i="1"/>
  <c r="AM303" i="1" s="1"/>
  <c r="AN303" i="1" s="1"/>
  <c r="AI1271" i="1"/>
  <c r="AJ1271" i="1" s="1"/>
  <c r="AI820" i="1"/>
  <c r="AJ820" i="1" s="1"/>
  <c r="AL1183" i="1"/>
  <c r="AM1183" i="1" s="1"/>
  <c r="AN1183" i="1" s="1"/>
  <c r="AI420" i="1"/>
  <c r="AJ420" i="1" s="1"/>
  <c r="AI1148" i="1"/>
  <c r="AJ1148" i="1" s="1"/>
  <c r="AI351" i="1"/>
  <c r="AJ351" i="1" s="1"/>
  <c r="AI726" i="1"/>
  <c r="AJ726" i="1" s="1"/>
  <c r="AL1854" i="1"/>
  <c r="AM1854" i="1" s="1"/>
  <c r="AN1854" i="1" s="1"/>
  <c r="AO1854" i="1" s="1"/>
  <c r="AP1854" i="1" s="1"/>
  <c r="AQ1854" i="1" s="1"/>
  <c r="AI782" i="1"/>
  <c r="AJ782" i="1" s="1"/>
  <c r="AI396" i="1"/>
  <c r="AJ396" i="1" s="1"/>
  <c r="AI626" i="1"/>
  <c r="AJ626" i="1" s="1"/>
  <c r="AL512" i="1"/>
  <c r="AM512" i="1" s="1"/>
  <c r="AN512" i="1" s="1"/>
  <c r="AL831" i="1"/>
  <c r="AM831" i="1" s="1"/>
  <c r="AN831" i="1" s="1"/>
  <c r="AL864" i="1"/>
  <c r="AM864" i="1" s="1"/>
  <c r="AN864" i="1" s="1"/>
  <c r="AI1006" i="1"/>
  <c r="AJ1006" i="1" s="1"/>
  <c r="AL1113" i="1"/>
  <c r="AM1113" i="1" s="1"/>
  <c r="AN1113" i="1" s="1"/>
  <c r="AO1113" i="1" s="1"/>
  <c r="AI1422" i="1"/>
  <c r="AJ1422" i="1" s="1"/>
  <c r="AL1042" i="1"/>
  <c r="AM1042" i="1" s="1"/>
  <c r="AN1042" i="1" s="1"/>
  <c r="AI465" i="1"/>
  <c r="AJ465" i="1" s="1"/>
  <c r="AL885" i="1"/>
  <c r="AM885" i="1" s="1"/>
  <c r="AN885" i="1" s="1"/>
  <c r="AI1354" i="1"/>
  <c r="AJ1354" i="1" s="1"/>
  <c r="AI535" i="1"/>
  <c r="AJ535" i="1" s="1"/>
  <c r="AL720" i="1"/>
  <c r="AM720" i="1" s="1"/>
  <c r="AN720" i="1" s="1"/>
  <c r="AI1150" i="1"/>
  <c r="AJ1150" i="1" s="1"/>
  <c r="AL1630" i="1"/>
  <c r="AM1630" i="1" s="1"/>
  <c r="AN1630" i="1" s="1"/>
  <c r="AI1369" i="1"/>
  <c r="AJ1369" i="1" s="1"/>
  <c r="AL1745" i="1"/>
  <c r="AM1745" i="1" s="1"/>
  <c r="AN1745" i="1" s="1"/>
  <c r="AO1745" i="1" s="1"/>
  <c r="AP1745" i="1" s="1"/>
  <c r="AQ1745" i="1" s="1"/>
  <c r="AI307" i="1"/>
  <c r="AJ307" i="1" s="1"/>
  <c r="AI462" i="1"/>
  <c r="AJ462" i="1" s="1"/>
  <c r="AI1658" i="1"/>
  <c r="AJ1658" i="1" s="1"/>
  <c r="AI852" i="1"/>
  <c r="AJ852" i="1" s="1"/>
  <c r="AI426" i="1"/>
  <c r="AJ426" i="1" s="1"/>
  <c r="AI1030" i="1"/>
  <c r="AJ1030" i="1" s="1"/>
  <c r="AI689" i="1"/>
  <c r="AJ689" i="1" s="1"/>
  <c r="AI832" i="1"/>
  <c r="AJ832" i="1" s="1"/>
  <c r="AI272" i="1"/>
  <c r="AJ272" i="1" s="1"/>
  <c r="AI676" i="1"/>
  <c r="AJ676" i="1" s="1"/>
  <c r="AI1114" i="1"/>
  <c r="AJ1114" i="1" s="1"/>
  <c r="AI441" i="1"/>
  <c r="AJ441" i="1" s="1"/>
  <c r="AI965" i="1"/>
  <c r="AJ965" i="1" s="1"/>
  <c r="AI1610" i="1"/>
  <c r="AJ1610" i="1" s="1"/>
  <c r="AI1310" i="1"/>
  <c r="AJ1310" i="1" s="1"/>
  <c r="AI1052" i="1"/>
  <c r="AJ1052" i="1" s="1"/>
  <c r="AL1411" i="1"/>
  <c r="AM1411" i="1" s="1"/>
  <c r="AN1411" i="1" s="1"/>
  <c r="AO1411" i="1" s="1"/>
  <c r="AL1841" i="1"/>
  <c r="AM1841" i="1" s="1"/>
  <c r="AN1841" i="1" s="1"/>
  <c r="AO1841" i="1" s="1"/>
  <c r="AP1841" i="1" s="1"/>
  <c r="AQ1841" i="1" s="1"/>
  <c r="AI1254" i="1"/>
  <c r="AJ1254" i="1" s="1"/>
  <c r="AI1159" i="1"/>
  <c r="AJ1159" i="1" s="1"/>
  <c r="AI1240" i="1"/>
  <c r="AJ1240" i="1" s="1"/>
  <c r="AR143" i="1"/>
  <c r="AS143" i="1" s="1"/>
  <c r="AI1088" i="1"/>
  <c r="AJ1088" i="1" s="1"/>
  <c r="AL809" i="1"/>
  <c r="AM809" i="1" s="1"/>
  <c r="AN809" i="1" s="1"/>
  <c r="AO809" i="1" s="1"/>
  <c r="AK525" i="1"/>
  <c r="AI552" i="1"/>
  <c r="AJ552" i="1" s="1"/>
  <c r="AI1021" i="1"/>
  <c r="AJ1021" i="1" s="1"/>
  <c r="AI772" i="1"/>
  <c r="AJ772" i="1" s="1"/>
  <c r="AI360" i="1"/>
  <c r="AJ360" i="1" s="1"/>
  <c r="AK491" i="1"/>
  <c r="AH350" i="1"/>
  <c r="AI514" i="1"/>
  <c r="AJ514" i="1" s="1"/>
  <c r="AH81" i="1"/>
  <c r="AK1155" i="1"/>
  <c r="AX1076" i="1"/>
  <c r="AK1132" i="1"/>
  <c r="AH1492" i="1"/>
  <c r="AK682" i="1"/>
  <c r="AK812" i="1"/>
  <c r="AH359" i="1"/>
  <c r="AK733" i="1"/>
  <c r="AK950" i="1"/>
  <c r="AK861" i="1"/>
  <c r="AR763" i="1"/>
  <c r="AS763" i="1" s="1"/>
  <c r="AH1123" i="1"/>
  <c r="AH960" i="1"/>
  <c r="AH249" i="1"/>
  <c r="AK1420" i="1"/>
  <c r="AI1691" i="1"/>
  <c r="AJ1691" i="1" s="1"/>
  <c r="AH786" i="1"/>
  <c r="AI728" i="1"/>
  <c r="AJ728" i="1" s="1"/>
  <c r="AI1112" i="1"/>
  <c r="AJ1112" i="1" s="1"/>
  <c r="AH1226" i="1"/>
  <c r="AI84" i="1"/>
  <c r="AJ84" i="1" s="1"/>
  <c r="AI140" i="1"/>
  <c r="AJ140" i="1" s="1"/>
  <c r="AH61" i="1"/>
  <c r="AK1501" i="1"/>
  <c r="AK1118" i="1"/>
  <c r="AK1700" i="1"/>
  <c r="AK722" i="1"/>
  <c r="AK936" i="1"/>
  <c r="AK1518" i="1"/>
  <c r="AK93" i="1"/>
  <c r="AK1515" i="1"/>
  <c r="AH799" i="1"/>
  <c r="AH1638" i="1"/>
  <c r="AK33" i="1"/>
  <c r="AI1559" i="1"/>
  <c r="AJ1559" i="1" s="1"/>
  <c r="AH1503" i="1"/>
  <c r="AI1701" i="1"/>
  <c r="AJ1701" i="1" s="1"/>
  <c r="AK146" i="1"/>
  <c r="AK1394" i="1"/>
  <c r="AK1054" i="1"/>
  <c r="AK1418" i="1"/>
  <c r="AH706" i="1"/>
  <c r="AK1332" i="1"/>
  <c r="AK524" i="1"/>
  <c r="AR275" i="1"/>
  <c r="AS275" i="1" s="1"/>
  <c r="AH1282" i="1"/>
  <c r="AI951" i="1"/>
  <c r="AJ951" i="1" s="1"/>
  <c r="AK1336" i="1"/>
  <c r="AR212" i="1"/>
  <c r="AS212" i="1" s="1"/>
  <c r="AK1010" i="1"/>
  <c r="AK1453" i="1"/>
  <c r="AK1552" i="1"/>
  <c r="AK1200" i="1"/>
  <c r="AH1530" i="1"/>
  <c r="AK387" i="1"/>
  <c r="AH1480" i="1"/>
  <c r="AI1345" i="1"/>
  <c r="AJ1345" i="1" s="1"/>
  <c r="AK921" i="1"/>
  <c r="AK569" i="1"/>
  <c r="AK1013" i="1"/>
  <c r="AH729" i="1"/>
  <c r="AK263" i="1"/>
  <c r="AH1089" i="1"/>
  <c r="AH8" i="1"/>
  <c r="AK573" i="1"/>
  <c r="AX778" i="1"/>
  <c r="AK886" i="1"/>
  <c r="AH151" i="1"/>
  <c r="AK804" i="1"/>
  <c r="AH982" i="1"/>
  <c r="AI625" i="1"/>
  <c r="AJ625" i="1" s="1"/>
  <c r="AK1110" i="1"/>
  <c r="AK409" i="1"/>
  <c r="AI1077" i="1"/>
  <c r="AJ1077" i="1" s="1"/>
  <c r="AI704" i="1"/>
  <c r="AJ704" i="1" s="1"/>
  <c r="AH1536" i="1"/>
  <c r="AH418" i="1"/>
  <c r="AK279" i="1"/>
  <c r="AK391" i="1"/>
  <c r="AI608" i="1"/>
  <c r="AJ608" i="1" s="1"/>
  <c r="AH909" i="1"/>
  <c r="AH1205" i="1"/>
  <c r="AH461" i="1"/>
  <c r="AI1580" i="1"/>
  <c r="AJ1580" i="1" s="1"/>
  <c r="AX1478" i="1"/>
  <c r="AK1577" i="1"/>
  <c r="AK1335" i="1"/>
  <c r="AH970" i="1"/>
  <c r="AH294" i="1"/>
  <c r="AK1047" i="1"/>
  <c r="AH1702" i="1"/>
  <c r="AH341" i="1"/>
  <c r="AH1064" i="1"/>
  <c r="AK902" i="1"/>
  <c r="BE310" i="1"/>
  <c r="BF310" i="1" s="1"/>
  <c r="M310" i="1" s="1"/>
  <c r="BG310" i="1" s="1"/>
  <c r="N310" i="1" s="1"/>
  <c r="AR233" i="1"/>
  <c r="AS233" i="1" s="1"/>
  <c r="AX1001" i="1"/>
  <c r="AI1617" i="1"/>
  <c r="AJ1617" i="1" s="1"/>
  <c r="AL453" i="1"/>
  <c r="AM453" i="1" s="1"/>
  <c r="AN453" i="1" s="1"/>
  <c r="AI759" i="1"/>
  <c r="AJ759" i="1" s="1"/>
  <c r="AL1288" i="1"/>
  <c r="AM1288" i="1" s="1"/>
  <c r="AN1288" i="1" s="1"/>
  <c r="AI531" i="1"/>
  <c r="AJ531" i="1" s="1"/>
  <c r="AI879" i="1"/>
  <c r="AJ879" i="1" s="1"/>
  <c r="AI1124" i="1"/>
  <c r="AJ1124" i="1" s="1"/>
  <c r="AL176" i="1"/>
  <c r="AM176" i="1" s="1"/>
  <c r="AN176" i="1" s="1"/>
  <c r="AO176" i="1" s="1"/>
  <c r="AP176" i="1" s="1"/>
  <c r="AQ176" i="1" s="1"/>
  <c r="AI765" i="1"/>
  <c r="AJ765" i="1" s="1"/>
  <c r="AI1605" i="1"/>
  <c r="AJ1605" i="1" s="1"/>
  <c r="AI859" i="1"/>
  <c r="AJ859" i="1" s="1"/>
  <c r="AI264" i="1"/>
  <c r="AJ264" i="1" s="1"/>
  <c r="AI1306" i="1"/>
  <c r="AJ1306" i="1" s="1"/>
  <c r="AI1330" i="1"/>
  <c r="AJ1330" i="1" s="1"/>
  <c r="AI103" i="1"/>
  <c r="AJ103" i="1" s="1"/>
  <c r="AL358" i="1"/>
  <c r="AM358" i="1" s="1"/>
  <c r="AN358" i="1" s="1"/>
  <c r="AI795" i="1"/>
  <c r="AJ795" i="1" s="1"/>
  <c r="AI1410" i="1"/>
  <c r="AJ1410" i="1" s="1"/>
  <c r="AI785" i="1"/>
  <c r="AJ785" i="1" s="1"/>
  <c r="AI842" i="1"/>
  <c r="AJ842" i="1" s="1"/>
  <c r="AR175" i="1"/>
  <c r="AS175" i="1" s="1"/>
  <c r="AI1657" i="1"/>
  <c r="AJ1657" i="1" s="1"/>
  <c r="AI496" i="1"/>
  <c r="AJ496" i="1" s="1"/>
  <c r="AI1248" i="1"/>
  <c r="AJ1248" i="1" s="1"/>
  <c r="AL1758" i="1"/>
  <c r="AM1758" i="1" s="1"/>
  <c r="AN1758" i="1" s="1"/>
  <c r="AO1758" i="1" s="1"/>
  <c r="AP1758" i="1" s="1"/>
  <c r="AQ1758" i="1" s="1"/>
  <c r="AL1233" i="1"/>
  <c r="AM1233" i="1" s="1"/>
  <c r="AN1233" i="1" s="1"/>
  <c r="AO1233" i="1" s="1"/>
  <c r="AI87" i="1"/>
  <c r="AJ87" i="1" s="1"/>
  <c r="AI521" i="1"/>
  <c r="AJ521" i="1" s="1"/>
  <c r="AI967" i="1"/>
  <c r="AJ967" i="1" s="1"/>
  <c r="AI372" i="1"/>
  <c r="AJ372" i="1" s="1"/>
  <c r="AI1634" i="1"/>
  <c r="AJ1634" i="1" s="1"/>
  <c r="AI415" i="1"/>
  <c r="AJ415" i="1" s="1"/>
  <c r="AI1247" i="1"/>
  <c r="AJ1247" i="1" s="1"/>
  <c r="AI1413" i="1"/>
  <c r="AJ1413" i="1" s="1"/>
  <c r="AL1265" i="1"/>
  <c r="AM1265" i="1" s="1"/>
  <c r="AN1265" i="1" s="1"/>
  <c r="AO1265" i="1" s="1"/>
  <c r="AI399" i="1"/>
  <c r="AJ399" i="1" s="1"/>
  <c r="AI555" i="1"/>
  <c r="AJ555" i="1" s="1"/>
  <c r="AI94" i="1"/>
  <c r="AJ94" i="1" s="1"/>
  <c r="AI1664" i="1"/>
  <c r="AJ1664" i="1" s="1"/>
  <c r="AI743" i="1"/>
  <c r="AJ743" i="1" s="1"/>
  <c r="AI731" i="1"/>
  <c r="AJ731" i="1" s="1"/>
  <c r="AI1135" i="1"/>
  <c r="AJ1135" i="1" s="1"/>
  <c r="AI159" i="1"/>
  <c r="AJ159" i="1" s="1"/>
  <c r="AI709" i="1"/>
  <c r="AJ709" i="1" s="1"/>
  <c r="AI1229" i="1"/>
  <c r="AJ1229" i="1" s="1"/>
  <c r="AI1125" i="1"/>
  <c r="AJ1125" i="1" s="1"/>
  <c r="AI648" i="1"/>
  <c r="AJ648" i="1" s="1"/>
  <c r="AI1213" i="1"/>
  <c r="AJ1213" i="1" s="1"/>
  <c r="AI184" i="1"/>
  <c r="AJ184" i="1" s="1"/>
  <c r="AL1584" i="1"/>
  <c r="AM1584" i="1" s="1"/>
  <c r="AN1584" i="1" s="1"/>
  <c r="AL1297" i="1"/>
  <c r="AM1297" i="1" s="1"/>
  <c r="AN1297" i="1" s="1"/>
  <c r="AO1297" i="1" s="1"/>
  <c r="AL898" i="1"/>
  <c r="AM898" i="1" s="1"/>
  <c r="AN898" i="1" s="1"/>
  <c r="AI1555" i="1"/>
  <c r="AJ1555" i="1" s="1"/>
  <c r="AI792" i="1"/>
  <c r="AJ792" i="1" s="1"/>
  <c r="AI1695" i="1"/>
  <c r="AJ1695" i="1" s="1"/>
  <c r="AI905" i="1"/>
  <c r="AJ905" i="1" s="1"/>
  <c r="AR65" i="1"/>
  <c r="AS65" i="1" s="1"/>
  <c r="AI1405" i="1"/>
  <c r="AJ1405" i="1" s="1"/>
  <c r="AL1622" i="1"/>
  <c r="AM1622" i="1" s="1"/>
  <c r="AN1622" i="1" s="1"/>
  <c r="AO1622" i="1" s="1"/>
  <c r="AK1447" i="1"/>
  <c r="AL1594" i="1"/>
  <c r="AM1594" i="1" s="1"/>
  <c r="AN1594" i="1" s="1"/>
  <c r="AO1594" i="1" s="1"/>
  <c r="AI597" i="1"/>
  <c r="AJ597" i="1" s="1"/>
  <c r="AI635" i="1"/>
  <c r="AJ635" i="1" s="1"/>
  <c r="AK979" i="1"/>
  <c r="AI969" i="1"/>
  <c r="AJ969" i="1" s="1"/>
  <c r="AH1214" i="1"/>
  <c r="AK958" i="1"/>
  <c r="AK452" i="1"/>
  <c r="AX1604" i="1"/>
  <c r="AK1274" i="1"/>
  <c r="AI999" i="1"/>
  <c r="AJ999" i="1" s="1"/>
  <c r="AX1529" i="1"/>
  <c r="AK1245" i="1"/>
  <c r="AK1510" i="1"/>
  <c r="AH321" i="1"/>
  <c r="AH991" i="1"/>
  <c r="AI714" i="1"/>
  <c r="AJ714" i="1" s="1"/>
  <c r="AH141" i="1"/>
  <c r="AL1843" i="1"/>
  <c r="AM1843" i="1" s="1"/>
  <c r="AN1843" i="1" s="1"/>
  <c r="AO1843" i="1" s="1"/>
  <c r="AP1843" i="1" s="1"/>
  <c r="AQ1843" i="1" s="1"/>
  <c r="AH1671" i="1"/>
  <c r="AK1328" i="1"/>
  <c r="BE185" i="1"/>
  <c r="BF185" i="1" s="1"/>
  <c r="M185" i="1" s="1"/>
  <c r="BG185" i="1" s="1"/>
  <c r="N185" i="1" s="1"/>
  <c r="AI408" i="1"/>
  <c r="AJ408" i="1" s="1"/>
  <c r="AR266" i="1"/>
  <c r="AS266" i="1" s="1"/>
  <c r="AI612" i="1"/>
  <c r="AJ612" i="1" s="1"/>
  <c r="AK1350" i="1"/>
  <c r="AK375" i="1"/>
  <c r="AK751" i="1"/>
  <c r="AK895" i="1"/>
  <c r="AK937" i="1"/>
  <c r="AK479" i="1"/>
  <c r="AK1016" i="1"/>
  <c r="AH1538" i="1"/>
  <c r="AI337" i="1"/>
  <c r="AJ337" i="1" s="1"/>
  <c r="AL770" i="1"/>
  <c r="AM770" i="1" s="1"/>
  <c r="AN770" i="1" s="1"/>
  <c r="AO770" i="1" s="1"/>
  <c r="AK1291" i="1"/>
  <c r="AL1736" i="1"/>
  <c r="AM1736" i="1" s="1"/>
  <c r="AN1736" i="1" s="1"/>
  <c r="AO1736" i="1" s="1"/>
  <c r="AP1736" i="1" s="1"/>
  <c r="AQ1736" i="1" s="1"/>
  <c r="AH1037" i="1"/>
  <c r="BE320" i="1"/>
  <c r="BF320" i="1" s="1"/>
  <c r="M320" i="1" s="1"/>
  <c r="BG320" i="1" s="1"/>
  <c r="N320" i="1" s="1"/>
  <c r="AK1053" i="1"/>
  <c r="AK1294" i="1"/>
  <c r="AK1100" i="1"/>
  <c r="AH1491" i="1"/>
  <c r="AH614" i="1"/>
  <c r="AH844" i="1"/>
  <c r="AK571" i="1"/>
  <c r="AL655" i="1"/>
  <c r="AM655" i="1" s="1"/>
  <c r="AN655" i="1" s="1"/>
  <c r="AH231" i="1"/>
  <c r="AK1190" i="1"/>
  <c r="AK779" i="1"/>
  <c r="AK866" i="1"/>
  <c r="AK1070" i="1"/>
  <c r="AX595" i="1"/>
  <c r="AK540" i="1"/>
  <c r="AK1000" i="1"/>
  <c r="AH450" i="1"/>
  <c r="AH775" i="1"/>
  <c r="AK887" i="1"/>
  <c r="AH1036" i="1"/>
  <c r="AH280" i="1"/>
  <c r="AK80" i="1"/>
  <c r="AK170" i="1"/>
  <c r="AK1279" i="1"/>
  <c r="AI713" i="1"/>
  <c r="AJ713" i="1" s="1"/>
  <c r="AI829" i="1"/>
  <c r="AJ829" i="1" s="1"/>
  <c r="AK1266" i="1"/>
  <c r="AK523" i="1"/>
  <c r="AK641" i="1"/>
  <c r="AI769" i="1"/>
  <c r="AJ769" i="1" s="1"/>
  <c r="AH881" i="1"/>
  <c r="AR216" i="1"/>
  <c r="AS216" i="1" s="1"/>
  <c r="AL389" i="1"/>
  <c r="AM389" i="1" s="1"/>
  <c r="AN389" i="1" s="1"/>
  <c r="AH630" i="1"/>
  <c r="AH1242" i="1"/>
  <c r="AH994" i="1"/>
  <c r="AH377" i="1"/>
  <c r="AH1023" i="1"/>
  <c r="AH805" i="1"/>
  <c r="AH142" i="1"/>
  <c r="AH1504" i="1"/>
  <c r="AH1379" i="1"/>
  <c r="AI724" i="1"/>
  <c r="AJ724" i="1" s="1"/>
  <c r="AI477" i="1"/>
  <c r="AJ477" i="1" s="1"/>
  <c r="AX749" i="1"/>
  <c r="AX1129" i="1"/>
  <c r="AK373" i="1"/>
  <c r="AK1599" i="1"/>
  <c r="AK1228" i="1"/>
  <c r="AK1560" i="1"/>
  <c r="AH1244" i="1"/>
  <c r="AH894" i="1"/>
  <c r="AK513" i="1"/>
  <c r="AH1520" i="1"/>
  <c r="AK1043" i="1"/>
  <c r="AL1837" i="1"/>
  <c r="AM1837" i="1" s="1"/>
  <c r="AN1837" i="1" s="1"/>
  <c r="AO1837" i="1" s="1"/>
  <c r="AP1837" i="1" s="1"/>
  <c r="AQ1837" i="1" s="1"/>
  <c r="AI703" i="1"/>
  <c r="AJ703" i="1" s="1"/>
  <c r="AI1689" i="1"/>
  <c r="AJ1689" i="1" s="1"/>
  <c r="AI843" i="1"/>
  <c r="AJ843" i="1" s="1"/>
  <c r="AI1521" i="1"/>
  <c r="AJ1521" i="1" s="1"/>
  <c r="AL1753" i="1"/>
  <c r="AM1753" i="1" s="1"/>
  <c r="AN1753" i="1" s="1"/>
  <c r="AO1753" i="1" s="1"/>
  <c r="AP1753" i="1" s="1"/>
  <c r="AQ1753" i="1" s="1"/>
  <c r="AI354" i="1"/>
  <c r="AJ354" i="1" s="1"/>
  <c r="AI473" i="1"/>
  <c r="AJ473" i="1" s="1"/>
  <c r="AI992" i="1"/>
  <c r="AJ992" i="1" s="1"/>
  <c r="AI1697" i="1"/>
  <c r="AJ1697" i="1" s="1"/>
  <c r="AI1040" i="1"/>
  <c r="AJ1040" i="1" s="1"/>
  <c r="AI891" i="1"/>
  <c r="AJ891" i="1" s="1"/>
  <c r="AI918" i="1"/>
  <c r="AJ918" i="1" s="1"/>
  <c r="AI901" i="1"/>
  <c r="AJ901" i="1" s="1"/>
  <c r="AI207" i="1"/>
  <c r="AJ207" i="1" s="1"/>
  <c r="AI1425" i="1"/>
  <c r="AJ1425" i="1" s="1"/>
  <c r="AL1184" i="1"/>
  <c r="AM1184" i="1" s="1"/>
  <c r="AN1184" i="1" s="1"/>
  <c r="AI471" i="1"/>
  <c r="AJ471" i="1" s="1"/>
  <c r="AI1565" i="1"/>
  <c r="AJ1565" i="1" s="1"/>
  <c r="AI1384" i="1"/>
  <c r="AJ1384" i="1" s="1"/>
  <c r="AI1056" i="1"/>
  <c r="AJ1056" i="1" s="1"/>
  <c r="AI1407" i="1"/>
  <c r="AJ1407" i="1" s="1"/>
  <c r="AI1156" i="1"/>
  <c r="AJ1156" i="1" s="1"/>
  <c r="AI1705" i="1"/>
  <c r="AJ1705" i="1" s="1"/>
  <c r="AI800" i="1"/>
  <c r="AJ800" i="1" s="1"/>
  <c r="AI1182" i="1"/>
  <c r="AJ1182" i="1" s="1"/>
  <c r="AL74" i="1"/>
  <c r="AM74" i="1" s="1"/>
  <c r="AN74" i="1" s="1"/>
  <c r="AO74" i="1" s="1"/>
  <c r="AP74" i="1" s="1"/>
  <c r="AQ74" i="1" s="1"/>
  <c r="AI181" i="1"/>
  <c r="AJ181" i="1" s="1"/>
  <c r="AI1576" i="1"/>
  <c r="AJ1576" i="1" s="1"/>
  <c r="AI1458" i="1"/>
  <c r="AJ1458" i="1" s="1"/>
  <c r="AI64" i="1"/>
  <c r="AJ64" i="1" s="1"/>
  <c r="AL1268" i="1"/>
  <c r="AM1268" i="1" s="1"/>
  <c r="AN1268" i="1" s="1"/>
  <c r="AO1268" i="1" s="1"/>
  <c r="AI89" i="1"/>
  <c r="AJ89" i="1" s="1"/>
  <c r="AI730" i="1"/>
  <c r="AJ730" i="1" s="1"/>
  <c r="AI442" i="1"/>
  <c r="AJ442" i="1" s="1"/>
  <c r="AI1227" i="1"/>
  <c r="AJ1227" i="1" s="1"/>
  <c r="AI702" i="1"/>
  <c r="AJ702" i="1" s="1"/>
  <c r="AI113" i="1"/>
  <c r="AJ113" i="1" s="1"/>
  <c r="AI946" i="1"/>
  <c r="AJ946" i="1" s="1"/>
  <c r="AI1334" i="1"/>
  <c r="AJ1334" i="1" s="1"/>
  <c r="AK1256" i="1"/>
  <c r="AL1416" i="1"/>
  <c r="AM1416" i="1" s="1"/>
  <c r="AN1416" i="1" s="1"/>
  <c r="AO1416" i="1" s="1"/>
  <c r="AI66" i="1"/>
  <c r="AJ66" i="1" s="1"/>
  <c r="AI1522" i="1"/>
  <c r="AJ1522" i="1" s="1"/>
  <c r="AL637" i="1"/>
  <c r="AM637" i="1" s="1"/>
  <c r="AN637" i="1" s="1"/>
  <c r="AL1063" i="1"/>
  <c r="AM1063" i="1" s="1"/>
  <c r="AN1063" i="1" s="1"/>
  <c r="AO1063" i="1" s="1"/>
  <c r="AI645" i="1"/>
  <c r="AJ645" i="1" s="1"/>
  <c r="AI1127" i="1"/>
  <c r="AJ1127" i="1" s="1"/>
  <c r="AI1434" i="1"/>
  <c r="AJ1434" i="1" s="1"/>
  <c r="AI1615" i="1"/>
  <c r="AJ1615" i="1" s="1"/>
  <c r="AL223" i="1"/>
  <c r="AM223" i="1" s="1"/>
  <c r="AN223" i="1" s="1"/>
  <c r="AO223" i="1" s="1"/>
  <c r="AP223" i="1" s="1"/>
  <c r="AQ223" i="1" s="1"/>
  <c r="AI1473" i="1"/>
  <c r="AJ1473" i="1" s="1"/>
  <c r="AI796" i="1"/>
  <c r="AJ796" i="1" s="1"/>
  <c r="AI1002" i="1"/>
  <c r="AJ1002" i="1" s="1"/>
  <c r="AL1775" i="1"/>
  <c r="AM1775" i="1" s="1"/>
  <c r="AN1775" i="1" s="1"/>
  <c r="AO1775" i="1" s="1"/>
  <c r="AP1775" i="1" s="1"/>
  <c r="AQ1775" i="1" s="1"/>
  <c r="AL1723" i="1"/>
  <c r="AM1723" i="1" s="1"/>
  <c r="AN1723" i="1" s="1"/>
  <c r="AO1723" i="1" s="1"/>
  <c r="AP1723" i="1" s="1"/>
  <c r="AQ1723" i="1" s="1"/>
  <c r="AI1513" i="1"/>
  <c r="AJ1513" i="1" s="1"/>
  <c r="AI1352" i="1"/>
  <c r="AJ1352" i="1" s="1"/>
  <c r="AI69" i="1"/>
  <c r="AJ69" i="1" s="1"/>
  <c r="AI1687" i="1"/>
  <c r="AJ1687" i="1" s="1"/>
  <c r="AL1333" i="1"/>
  <c r="AM1333" i="1" s="1"/>
  <c r="AN1333" i="1" s="1"/>
  <c r="AO1333" i="1" s="1"/>
  <c r="M260" i="1"/>
  <c r="BG260" i="1" s="1"/>
  <c r="N260" i="1" s="1"/>
  <c r="M43" i="1"/>
  <c r="BG43" i="1" s="1"/>
  <c r="N43" i="1" s="1"/>
  <c r="M101" i="1"/>
  <c r="BG101" i="1" s="1"/>
  <c r="N101" i="1" s="1"/>
  <c r="M316" i="1"/>
  <c r="BG316" i="1" s="1"/>
  <c r="N316" i="1" s="1"/>
  <c r="M336" i="1"/>
  <c r="BG336" i="1" s="1"/>
  <c r="N336" i="1" s="1"/>
  <c r="M248" i="1"/>
  <c r="BG248" i="1" s="1"/>
  <c r="N248" i="1" s="1"/>
  <c r="M225" i="1"/>
  <c r="BG225" i="1" s="1"/>
  <c r="N225" i="1" s="1"/>
  <c r="BG3" i="1"/>
  <c r="N3" i="1" s="1"/>
  <c r="M79" i="1"/>
  <c r="BG79" i="1" s="1"/>
  <c r="N79" i="1" s="1"/>
  <c r="M138" i="1"/>
  <c r="BG138" i="1" s="1"/>
  <c r="N138" i="1" s="1"/>
  <c r="M161" i="1"/>
  <c r="BG161" i="1" s="1"/>
  <c r="N161" i="1" s="1"/>
  <c r="M188" i="1"/>
  <c r="BG188" i="1" s="1"/>
  <c r="N188" i="1" s="1"/>
  <c r="M120" i="1"/>
  <c r="BG120" i="1" s="1"/>
  <c r="N120" i="1" s="1"/>
  <c r="M54" i="1"/>
  <c r="BG54" i="1" s="1"/>
  <c r="N54" i="1" s="1"/>
  <c r="M326" i="1"/>
  <c r="BG326" i="1" s="1"/>
  <c r="N326" i="1" s="1"/>
  <c r="M200" i="1"/>
  <c r="BG200" i="1" s="1"/>
  <c r="N200" i="1" s="1"/>
  <c r="M256" i="1"/>
  <c r="BG256" i="1" s="1"/>
  <c r="N256" i="1" s="1"/>
  <c r="M40" i="1"/>
  <c r="BG40" i="1" s="1"/>
  <c r="N40" i="1" s="1"/>
  <c r="M252" i="1"/>
  <c r="BG252" i="1" s="1"/>
  <c r="N252" i="1" s="1"/>
  <c r="M322" i="1"/>
  <c r="BG322" i="1" s="1"/>
  <c r="N322" i="1" s="1"/>
  <c r="M324" i="1"/>
  <c r="BG324" i="1" s="1"/>
  <c r="N324" i="1" s="1"/>
  <c r="M339" i="1"/>
  <c r="BG339" i="1" s="1"/>
  <c r="N339" i="1" s="1"/>
  <c r="M116" i="1"/>
  <c r="BG116" i="1" s="1"/>
  <c r="N116" i="1" s="1"/>
  <c r="M308" i="1"/>
  <c r="BG308" i="1" s="1"/>
  <c r="N308" i="1" s="1"/>
  <c r="M335" i="1"/>
  <c r="BG335" i="1" s="1"/>
  <c r="N335" i="1" s="1"/>
  <c r="M232" i="1"/>
  <c r="BG232" i="1" s="1"/>
  <c r="N232" i="1" s="1"/>
  <c r="M35" i="1"/>
  <c r="BG35" i="1" s="1"/>
  <c r="N35" i="1" s="1"/>
  <c r="M163" i="1"/>
  <c r="BG163" i="1" s="1"/>
  <c r="N163" i="1" s="1"/>
  <c r="M5" i="1" l="1"/>
  <c r="BG5" i="1" s="1"/>
  <c r="N5" i="1" s="1"/>
  <c r="M13" i="1"/>
  <c r="BG13" i="1" s="1"/>
  <c r="N13" i="1" s="1"/>
  <c r="AS118" i="1"/>
  <c r="AT118" i="1" s="1"/>
  <c r="AU118" i="1" s="1"/>
  <c r="AV118" i="1" s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M118" i="1" s="1"/>
  <c r="BG118" i="1" s="1"/>
  <c r="N118" i="1" s="1"/>
  <c r="AS34" i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M34" i="1" s="1"/>
  <c r="BG34" i="1" s="1"/>
  <c r="N34" i="1" s="1"/>
  <c r="AS180" i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M180" i="1" s="1"/>
  <c r="BG180" i="1" s="1"/>
  <c r="N180" i="1" s="1"/>
  <c r="AS215" i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M215" i="1" s="1"/>
  <c r="BG215" i="1" s="1"/>
  <c r="N215" i="1" s="1"/>
  <c r="AS97" i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M97" i="1" s="1"/>
  <c r="BG97" i="1" s="1"/>
  <c r="N97" i="1" s="1"/>
  <c r="AS71" i="1"/>
  <c r="AT71" i="1" s="1"/>
  <c r="AU71" i="1" s="1"/>
  <c r="AV71" i="1" s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M71" i="1" s="1"/>
  <c r="BG71" i="1" s="1"/>
  <c r="N71" i="1" s="1"/>
  <c r="AS133" i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M133" i="1" s="1"/>
  <c r="BG133" i="1" s="1"/>
  <c r="N133" i="1" s="1"/>
  <c r="AS198" i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M198" i="1" s="1"/>
  <c r="BG198" i="1" s="1"/>
  <c r="N198" i="1" s="1"/>
  <c r="AS50" i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M50" i="1" s="1"/>
  <c r="BG50" i="1" s="1"/>
  <c r="N50" i="1" s="1"/>
  <c r="AS77" i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M77" i="1" s="1"/>
  <c r="BG77" i="1" s="1"/>
  <c r="N77" i="1" s="1"/>
  <c r="AS44" i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AS157" i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M157" i="1" s="1"/>
  <c r="BG157" i="1" s="1"/>
  <c r="N157" i="1" s="1"/>
  <c r="AS96" i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M96" i="1" s="1"/>
  <c r="BG96" i="1" s="1"/>
  <c r="N96" i="1" s="1"/>
  <c r="AS4" i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AS23" i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AS205" i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M205" i="1" s="1"/>
  <c r="BG205" i="1" s="1"/>
  <c r="N205" i="1" s="1"/>
  <c r="AS68" i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M68" i="1" s="1"/>
  <c r="BG68" i="1" s="1"/>
  <c r="N68" i="1" s="1"/>
  <c r="AS1844" i="1"/>
  <c r="AT1844" i="1" s="1"/>
  <c r="AU1844" i="1" s="1"/>
  <c r="AV1844" i="1" s="1"/>
  <c r="AW1844" i="1" s="1"/>
  <c r="AX1844" i="1" s="1"/>
  <c r="AY1844" i="1" s="1"/>
  <c r="AZ1844" i="1" s="1"/>
  <c r="BA1844" i="1" s="1"/>
  <c r="BB1844" i="1" s="1"/>
  <c r="BC1844" i="1" s="1"/>
  <c r="BD1844" i="1" s="1"/>
  <c r="BE1844" i="1" s="1"/>
  <c r="BF1844" i="1" s="1"/>
  <c r="M1844" i="1" s="1"/>
  <c r="BG1844" i="1" s="1"/>
  <c r="N1844" i="1" s="1"/>
  <c r="AS1822" i="1"/>
  <c r="AT1822" i="1" s="1"/>
  <c r="AU1822" i="1" s="1"/>
  <c r="AV1822" i="1" s="1"/>
  <c r="AW1822" i="1" s="1"/>
  <c r="AX1822" i="1" s="1"/>
  <c r="AY1822" i="1" s="1"/>
  <c r="AZ1822" i="1" s="1"/>
  <c r="BA1822" i="1" s="1"/>
  <c r="BB1822" i="1" s="1"/>
  <c r="BC1822" i="1" s="1"/>
  <c r="BD1822" i="1" s="1"/>
  <c r="BE1822" i="1" s="1"/>
  <c r="BF1822" i="1" s="1"/>
  <c r="M1822" i="1" s="1"/>
  <c r="BG1822" i="1" s="1"/>
  <c r="N1822" i="1" s="1"/>
  <c r="AS1852" i="1"/>
  <c r="AT1852" i="1" s="1"/>
  <c r="AU1852" i="1" s="1"/>
  <c r="AV1852" i="1" s="1"/>
  <c r="AW1852" i="1" s="1"/>
  <c r="AX1852" i="1" s="1"/>
  <c r="AY1852" i="1" s="1"/>
  <c r="AZ1852" i="1" s="1"/>
  <c r="BA1852" i="1" s="1"/>
  <c r="BB1852" i="1" s="1"/>
  <c r="BC1852" i="1" s="1"/>
  <c r="BD1852" i="1" s="1"/>
  <c r="BE1852" i="1" s="1"/>
  <c r="BF1852" i="1" s="1"/>
  <c r="M1852" i="1" s="1"/>
  <c r="BG1852" i="1" s="1"/>
  <c r="N1852" i="1" s="1"/>
  <c r="AS1711" i="1"/>
  <c r="AT1711" i="1" s="1"/>
  <c r="AU1711" i="1" s="1"/>
  <c r="AV1711" i="1" s="1"/>
  <c r="AW1711" i="1" s="1"/>
  <c r="AX1711" i="1" s="1"/>
  <c r="AY1711" i="1" s="1"/>
  <c r="AZ1711" i="1" s="1"/>
  <c r="BA1711" i="1" s="1"/>
  <c r="BB1711" i="1" s="1"/>
  <c r="BC1711" i="1" s="1"/>
  <c r="BD1711" i="1" s="1"/>
  <c r="BE1711" i="1" s="1"/>
  <c r="BF1711" i="1" s="1"/>
  <c r="M1711" i="1" s="1"/>
  <c r="BG1711" i="1" s="1"/>
  <c r="N1711" i="1" s="1"/>
  <c r="AS1786" i="1"/>
  <c r="AT1786" i="1" s="1"/>
  <c r="AU1786" i="1" s="1"/>
  <c r="AV1786" i="1" s="1"/>
  <c r="AW1786" i="1" s="1"/>
  <c r="AX1786" i="1" s="1"/>
  <c r="AY1786" i="1" s="1"/>
  <c r="AZ1786" i="1" s="1"/>
  <c r="BA1786" i="1" s="1"/>
  <c r="BB1786" i="1" s="1"/>
  <c r="BC1786" i="1" s="1"/>
  <c r="BD1786" i="1" s="1"/>
  <c r="BE1786" i="1" s="1"/>
  <c r="BF1786" i="1" s="1"/>
  <c r="M1786" i="1" s="1"/>
  <c r="BG1786" i="1" s="1"/>
  <c r="N1786" i="1" s="1"/>
  <c r="AS1732" i="1"/>
  <c r="AT1732" i="1" s="1"/>
  <c r="AU1732" i="1" s="1"/>
  <c r="AV1732" i="1" s="1"/>
  <c r="AW1732" i="1" s="1"/>
  <c r="AX1732" i="1" s="1"/>
  <c r="AY1732" i="1" s="1"/>
  <c r="AZ1732" i="1" s="1"/>
  <c r="BA1732" i="1" s="1"/>
  <c r="BB1732" i="1" s="1"/>
  <c r="BC1732" i="1" s="1"/>
  <c r="BD1732" i="1" s="1"/>
  <c r="BE1732" i="1" s="1"/>
  <c r="BF1732" i="1" s="1"/>
  <c r="M1732" i="1" s="1"/>
  <c r="BG1732" i="1" s="1"/>
  <c r="N1732" i="1" s="1"/>
  <c r="AS1484" i="1"/>
  <c r="AT1484" i="1" s="1"/>
  <c r="AU1484" i="1" s="1"/>
  <c r="AV1484" i="1" s="1"/>
  <c r="AW1484" i="1" s="1"/>
  <c r="AX1484" i="1" s="1"/>
  <c r="AS1476" i="1"/>
  <c r="AT1476" i="1" s="1"/>
  <c r="AU1476" i="1" s="1"/>
  <c r="AV1476" i="1" s="1"/>
  <c r="AW1476" i="1" s="1"/>
  <c r="AX1476" i="1" s="1"/>
  <c r="AY1476" i="1" s="1"/>
  <c r="AZ1476" i="1" s="1"/>
  <c r="BA1476" i="1" s="1"/>
  <c r="BB1476" i="1" s="1"/>
  <c r="AS267" i="1"/>
  <c r="AT267" i="1" s="1"/>
  <c r="AU267" i="1" s="1"/>
  <c r="AV267" i="1" s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M267" i="1" s="1"/>
  <c r="BG267" i="1" s="1"/>
  <c r="N267" i="1" s="1"/>
  <c r="AS1760" i="1"/>
  <c r="AT1760" i="1" s="1"/>
  <c r="AU1760" i="1" s="1"/>
  <c r="AV1760" i="1" s="1"/>
  <c r="AW1760" i="1" s="1"/>
  <c r="AX1760" i="1" s="1"/>
  <c r="AY1760" i="1" s="1"/>
  <c r="AZ1760" i="1" s="1"/>
  <c r="BA1760" i="1" s="1"/>
  <c r="BB1760" i="1" s="1"/>
  <c r="BC1760" i="1" s="1"/>
  <c r="BD1760" i="1" s="1"/>
  <c r="BE1760" i="1" s="1"/>
  <c r="BF1760" i="1" s="1"/>
  <c r="M1760" i="1" s="1"/>
  <c r="BG1760" i="1" s="1"/>
  <c r="N1760" i="1" s="1"/>
  <c r="AS1757" i="1"/>
  <c r="AT1757" i="1" s="1"/>
  <c r="AU1757" i="1" s="1"/>
  <c r="AV1757" i="1" s="1"/>
  <c r="AW1757" i="1" s="1"/>
  <c r="AX1757" i="1" s="1"/>
  <c r="AY1757" i="1" s="1"/>
  <c r="AZ1757" i="1" s="1"/>
  <c r="BA1757" i="1" s="1"/>
  <c r="BB1757" i="1" s="1"/>
  <c r="BC1757" i="1" s="1"/>
  <c r="BD1757" i="1" s="1"/>
  <c r="BE1757" i="1" s="1"/>
  <c r="BF1757" i="1" s="1"/>
  <c r="M1757" i="1" s="1"/>
  <c r="BG1757" i="1" s="1"/>
  <c r="N1757" i="1" s="1"/>
  <c r="AS327" i="1"/>
  <c r="AT327" i="1" s="1"/>
  <c r="AU327" i="1" s="1"/>
  <c r="AV327" i="1" s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M327" i="1" s="1"/>
  <c r="BG327" i="1" s="1"/>
  <c r="N327" i="1" s="1"/>
  <c r="AS1712" i="1"/>
  <c r="AT1712" i="1" s="1"/>
  <c r="AU1712" i="1" s="1"/>
  <c r="AV1712" i="1" s="1"/>
  <c r="AW1712" i="1" s="1"/>
  <c r="AX1712" i="1" s="1"/>
  <c r="AY1712" i="1" s="1"/>
  <c r="AZ1712" i="1" s="1"/>
  <c r="BA1712" i="1" s="1"/>
  <c r="BB1712" i="1" s="1"/>
  <c r="BC1712" i="1" s="1"/>
  <c r="BD1712" i="1" s="1"/>
  <c r="BE1712" i="1" s="1"/>
  <c r="BF1712" i="1" s="1"/>
  <c r="M1712" i="1" s="1"/>
  <c r="BG1712" i="1" s="1"/>
  <c r="N1712" i="1" s="1"/>
  <c r="AS1342" i="1"/>
  <c r="AT1342" i="1" s="1"/>
  <c r="AU1342" i="1" s="1"/>
  <c r="AV1342" i="1" s="1"/>
  <c r="AW1342" i="1" s="1"/>
  <c r="AX1342" i="1" s="1"/>
  <c r="AS1525" i="1"/>
  <c r="AT1525" i="1" s="1"/>
  <c r="AU1525" i="1" s="1"/>
  <c r="AV1525" i="1" s="1"/>
  <c r="AW1525" i="1" s="1"/>
  <c r="AX1525" i="1" s="1"/>
  <c r="AS734" i="1"/>
  <c r="AT734" i="1" s="1"/>
  <c r="AU734" i="1" s="1"/>
  <c r="AV734" i="1" s="1"/>
  <c r="AW734" i="1" s="1"/>
  <c r="AX734" i="1" s="1"/>
  <c r="AY734" i="1" s="1"/>
  <c r="AZ734" i="1" s="1"/>
  <c r="BA734" i="1" s="1"/>
  <c r="BB734" i="1" s="1"/>
  <c r="AS239" i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M239" i="1" s="1"/>
  <c r="BG239" i="1" s="1"/>
  <c r="N239" i="1" s="1"/>
  <c r="AS1740" i="1"/>
  <c r="AT1740" i="1" s="1"/>
  <c r="AU1740" i="1" s="1"/>
  <c r="AV1740" i="1" s="1"/>
  <c r="AW1740" i="1" s="1"/>
  <c r="AX1740" i="1" s="1"/>
  <c r="AY1740" i="1" s="1"/>
  <c r="AZ1740" i="1" s="1"/>
  <c r="BA1740" i="1" s="1"/>
  <c r="BB1740" i="1" s="1"/>
  <c r="BC1740" i="1" s="1"/>
  <c r="BD1740" i="1" s="1"/>
  <c r="BE1740" i="1" s="1"/>
  <c r="BF1740" i="1" s="1"/>
  <c r="M1740" i="1" s="1"/>
  <c r="BG1740" i="1" s="1"/>
  <c r="N1740" i="1" s="1"/>
  <c r="AS1808" i="1"/>
  <c r="AT1808" i="1" s="1"/>
  <c r="AU1808" i="1" s="1"/>
  <c r="AV1808" i="1" s="1"/>
  <c r="AW1808" i="1" s="1"/>
  <c r="AX1808" i="1" s="1"/>
  <c r="AY1808" i="1" s="1"/>
  <c r="AZ1808" i="1" s="1"/>
  <c r="BA1808" i="1" s="1"/>
  <c r="BB1808" i="1" s="1"/>
  <c r="BC1808" i="1" s="1"/>
  <c r="BD1808" i="1" s="1"/>
  <c r="BE1808" i="1" s="1"/>
  <c r="BF1808" i="1" s="1"/>
  <c r="M1808" i="1" s="1"/>
  <c r="BG1808" i="1" s="1"/>
  <c r="N1808" i="1" s="1"/>
  <c r="AS1811" i="1"/>
  <c r="AT1811" i="1" s="1"/>
  <c r="AU1811" i="1" s="1"/>
  <c r="AV1811" i="1" s="1"/>
  <c r="AW1811" i="1" s="1"/>
  <c r="AX1811" i="1" s="1"/>
  <c r="AY1811" i="1" s="1"/>
  <c r="AZ1811" i="1" s="1"/>
  <c r="BA1811" i="1" s="1"/>
  <c r="BB1811" i="1" s="1"/>
  <c r="BC1811" i="1" s="1"/>
  <c r="BD1811" i="1" s="1"/>
  <c r="BE1811" i="1" s="1"/>
  <c r="BF1811" i="1" s="1"/>
  <c r="M1811" i="1" s="1"/>
  <c r="BG1811" i="1" s="1"/>
  <c r="N1811" i="1" s="1"/>
  <c r="AS1814" i="1"/>
  <c r="AT1814" i="1" s="1"/>
  <c r="AU1814" i="1" s="1"/>
  <c r="AV1814" i="1" s="1"/>
  <c r="AW1814" i="1" s="1"/>
  <c r="AX1814" i="1" s="1"/>
  <c r="AY1814" i="1" s="1"/>
  <c r="AZ1814" i="1" s="1"/>
  <c r="BA1814" i="1" s="1"/>
  <c r="BB1814" i="1" s="1"/>
  <c r="BC1814" i="1" s="1"/>
  <c r="BD1814" i="1" s="1"/>
  <c r="BE1814" i="1" s="1"/>
  <c r="BF1814" i="1" s="1"/>
  <c r="M1814" i="1" s="1"/>
  <c r="BG1814" i="1" s="1"/>
  <c r="N1814" i="1" s="1"/>
  <c r="AS1789" i="1"/>
  <c r="AT1789" i="1" s="1"/>
  <c r="AU1789" i="1" s="1"/>
  <c r="AV1789" i="1" s="1"/>
  <c r="AW1789" i="1" s="1"/>
  <c r="AX1789" i="1" s="1"/>
  <c r="AY1789" i="1" s="1"/>
  <c r="AZ1789" i="1" s="1"/>
  <c r="BA1789" i="1" s="1"/>
  <c r="BB1789" i="1" s="1"/>
  <c r="BC1789" i="1" s="1"/>
  <c r="BD1789" i="1" s="1"/>
  <c r="BE1789" i="1" s="1"/>
  <c r="BF1789" i="1" s="1"/>
  <c r="M1789" i="1" s="1"/>
  <c r="BG1789" i="1" s="1"/>
  <c r="N1789" i="1" s="1"/>
  <c r="AS1728" i="1"/>
  <c r="AT1728" i="1" s="1"/>
  <c r="AU1728" i="1" s="1"/>
  <c r="AV1728" i="1" s="1"/>
  <c r="AW1728" i="1" s="1"/>
  <c r="AX1728" i="1" s="1"/>
  <c r="AY1728" i="1" s="1"/>
  <c r="AZ1728" i="1" s="1"/>
  <c r="BA1728" i="1" s="1"/>
  <c r="BB1728" i="1" s="1"/>
  <c r="BC1728" i="1" s="1"/>
  <c r="BD1728" i="1" s="1"/>
  <c r="BE1728" i="1" s="1"/>
  <c r="BF1728" i="1" s="1"/>
  <c r="M1728" i="1" s="1"/>
  <c r="BG1728" i="1" s="1"/>
  <c r="N1728" i="1" s="1"/>
  <c r="AS1639" i="1"/>
  <c r="AT1639" i="1" s="1"/>
  <c r="AU1639" i="1" s="1"/>
  <c r="AV1639" i="1" s="1"/>
  <c r="AW1639" i="1" s="1"/>
  <c r="AX1639" i="1" s="1"/>
  <c r="AY1639" i="1" s="1"/>
  <c r="AZ1639" i="1" s="1"/>
  <c r="BA1639" i="1" s="1"/>
  <c r="BB1639" i="1" s="1"/>
  <c r="AS1073" i="1"/>
  <c r="AT1073" i="1" s="1"/>
  <c r="AU1073" i="1" s="1"/>
  <c r="AV1073" i="1" s="1"/>
  <c r="AW1073" i="1" s="1"/>
  <c r="AX1073" i="1" s="1"/>
  <c r="AS328" i="1"/>
  <c r="AT328" i="1" s="1"/>
  <c r="AU328" i="1" s="1"/>
  <c r="AV328" i="1" s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M328" i="1" s="1"/>
  <c r="BG328" i="1" s="1"/>
  <c r="N328" i="1" s="1"/>
  <c r="AS1531" i="1"/>
  <c r="AT1531" i="1" s="1"/>
  <c r="AU1531" i="1" s="1"/>
  <c r="AV1531" i="1" s="1"/>
  <c r="AW1531" i="1" s="1"/>
  <c r="AX1531" i="1" s="1"/>
  <c r="AY1531" i="1" s="1"/>
  <c r="AZ1531" i="1" s="1"/>
  <c r="BA1531" i="1" s="1"/>
  <c r="BB1531" i="1" s="1"/>
  <c r="AS1204" i="1"/>
  <c r="AT1204" i="1" s="1"/>
  <c r="AU1204" i="1" s="1"/>
  <c r="AV1204" i="1" s="1"/>
  <c r="AW1204" i="1" s="1"/>
  <c r="AX1204" i="1" s="1"/>
  <c r="AY1204" i="1" s="1"/>
  <c r="AZ1204" i="1" s="1"/>
  <c r="BA1204" i="1" s="1"/>
  <c r="BB1204" i="1" s="1"/>
  <c r="AS1767" i="1"/>
  <c r="AT1767" i="1" s="1"/>
  <c r="AU1767" i="1" s="1"/>
  <c r="AV1767" i="1" s="1"/>
  <c r="AW1767" i="1" s="1"/>
  <c r="AX1767" i="1" s="1"/>
  <c r="AY1767" i="1" s="1"/>
  <c r="AZ1767" i="1" s="1"/>
  <c r="BA1767" i="1" s="1"/>
  <c r="BB1767" i="1" s="1"/>
  <c r="BC1767" i="1" s="1"/>
  <c r="BD1767" i="1" s="1"/>
  <c r="BE1767" i="1" s="1"/>
  <c r="BF1767" i="1" s="1"/>
  <c r="M1767" i="1" s="1"/>
  <c r="BG1767" i="1" s="1"/>
  <c r="N1767" i="1" s="1"/>
  <c r="AS1730" i="1"/>
  <c r="AT1730" i="1" s="1"/>
  <c r="AU1730" i="1" s="1"/>
  <c r="AV1730" i="1" s="1"/>
  <c r="AW1730" i="1" s="1"/>
  <c r="AX1730" i="1" s="1"/>
  <c r="AY1730" i="1" s="1"/>
  <c r="AZ1730" i="1" s="1"/>
  <c r="BA1730" i="1" s="1"/>
  <c r="BB1730" i="1" s="1"/>
  <c r="BC1730" i="1" s="1"/>
  <c r="BD1730" i="1" s="1"/>
  <c r="BE1730" i="1" s="1"/>
  <c r="BF1730" i="1" s="1"/>
  <c r="M1730" i="1" s="1"/>
  <c r="BG1730" i="1" s="1"/>
  <c r="N1730" i="1" s="1"/>
  <c r="AS1720" i="1"/>
  <c r="AT1720" i="1" s="1"/>
  <c r="AU1720" i="1" s="1"/>
  <c r="AV1720" i="1" s="1"/>
  <c r="AW1720" i="1" s="1"/>
  <c r="AX1720" i="1" s="1"/>
  <c r="AY1720" i="1" s="1"/>
  <c r="AZ1720" i="1" s="1"/>
  <c r="BA1720" i="1" s="1"/>
  <c r="BB1720" i="1" s="1"/>
  <c r="BC1720" i="1" s="1"/>
  <c r="BD1720" i="1" s="1"/>
  <c r="BE1720" i="1" s="1"/>
  <c r="BF1720" i="1" s="1"/>
  <c r="M1720" i="1" s="1"/>
  <c r="BG1720" i="1" s="1"/>
  <c r="N1720" i="1" s="1"/>
  <c r="AS1743" i="1"/>
  <c r="AT1743" i="1" s="1"/>
  <c r="AU1743" i="1" s="1"/>
  <c r="AV1743" i="1" s="1"/>
  <c r="AW1743" i="1" s="1"/>
  <c r="AX1743" i="1" s="1"/>
  <c r="AY1743" i="1" s="1"/>
  <c r="AZ1743" i="1" s="1"/>
  <c r="BA1743" i="1" s="1"/>
  <c r="BB1743" i="1" s="1"/>
  <c r="BC1743" i="1" s="1"/>
  <c r="BD1743" i="1" s="1"/>
  <c r="BE1743" i="1" s="1"/>
  <c r="BF1743" i="1" s="1"/>
  <c r="M1743" i="1" s="1"/>
  <c r="BG1743" i="1" s="1"/>
  <c r="N1743" i="1" s="1"/>
  <c r="AS1754" i="1"/>
  <c r="AT1754" i="1" s="1"/>
  <c r="AU1754" i="1" s="1"/>
  <c r="AV1754" i="1" s="1"/>
  <c r="AW1754" i="1" s="1"/>
  <c r="AX1754" i="1" s="1"/>
  <c r="AY1754" i="1" s="1"/>
  <c r="AZ1754" i="1" s="1"/>
  <c r="BA1754" i="1" s="1"/>
  <c r="BB1754" i="1" s="1"/>
  <c r="BC1754" i="1" s="1"/>
  <c r="BD1754" i="1" s="1"/>
  <c r="BE1754" i="1" s="1"/>
  <c r="BF1754" i="1" s="1"/>
  <c r="M1754" i="1" s="1"/>
  <c r="BG1754" i="1" s="1"/>
  <c r="N1754" i="1" s="1"/>
  <c r="AS1777" i="1"/>
  <c r="AT1777" i="1" s="1"/>
  <c r="AU1777" i="1" s="1"/>
  <c r="AV1777" i="1" s="1"/>
  <c r="AW1777" i="1" s="1"/>
  <c r="AX1777" i="1" s="1"/>
  <c r="AY1777" i="1" s="1"/>
  <c r="AZ1777" i="1" s="1"/>
  <c r="BA1777" i="1" s="1"/>
  <c r="BB1777" i="1" s="1"/>
  <c r="BC1777" i="1" s="1"/>
  <c r="BD1777" i="1" s="1"/>
  <c r="BE1777" i="1" s="1"/>
  <c r="BF1777" i="1" s="1"/>
  <c r="M1777" i="1" s="1"/>
  <c r="BG1777" i="1" s="1"/>
  <c r="N1777" i="1" s="1"/>
  <c r="AS1107" i="1"/>
  <c r="AT1107" i="1" s="1"/>
  <c r="AU1107" i="1" s="1"/>
  <c r="AV1107" i="1" s="1"/>
  <c r="AW1107" i="1" s="1"/>
  <c r="AX1107" i="1" s="1"/>
  <c r="AS1191" i="1"/>
  <c r="AT1191" i="1" s="1"/>
  <c r="AU1191" i="1" s="1"/>
  <c r="AV1191" i="1" s="1"/>
  <c r="AW1191" i="1" s="1"/>
  <c r="AX1191" i="1" s="1"/>
  <c r="AS1401" i="1"/>
  <c r="AT1401" i="1" s="1"/>
  <c r="AU1401" i="1" s="1"/>
  <c r="AV1401" i="1" s="1"/>
  <c r="AW1401" i="1" s="1"/>
  <c r="AX1401" i="1" s="1"/>
  <c r="AS541" i="1"/>
  <c r="AT541" i="1" s="1"/>
  <c r="AU541" i="1" s="1"/>
  <c r="AV541" i="1" s="1"/>
  <c r="AW541" i="1" s="1"/>
  <c r="AX541" i="1" s="1"/>
  <c r="AS1540" i="1"/>
  <c r="AT1540" i="1" s="1"/>
  <c r="AU1540" i="1" s="1"/>
  <c r="AV1540" i="1" s="1"/>
  <c r="AW1540" i="1" s="1"/>
  <c r="AX1540" i="1" s="1"/>
  <c r="AY1540" i="1" s="1"/>
  <c r="AZ1540" i="1" s="1"/>
  <c r="BA1540" i="1" s="1"/>
  <c r="BB1540" i="1" s="1"/>
  <c r="AS301" i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M301" i="1" s="1"/>
  <c r="BG301" i="1" s="1"/>
  <c r="N301" i="1" s="1"/>
  <c r="AS1845" i="1"/>
  <c r="AT1845" i="1" s="1"/>
  <c r="AU1845" i="1" s="1"/>
  <c r="AV1845" i="1" s="1"/>
  <c r="AW1845" i="1" s="1"/>
  <c r="AX1845" i="1" s="1"/>
  <c r="AY1845" i="1" s="1"/>
  <c r="AZ1845" i="1" s="1"/>
  <c r="BA1845" i="1" s="1"/>
  <c r="BB1845" i="1" s="1"/>
  <c r="BC1845" i="1" s="1"/>
  <c r="BD1845" i="1" s="1"/>
  <c r="BE1845" i="1" s="1"/>
  <c r="BF1845" i="1" s="1"/>
  <c r="M1845" i="1" s="1"/>
  <c r="BG1845" i="1" s="1"/>
  <c r="N1845" i="1" s="1"/>
  <c r="AS599" i="1"/>
  <c r="AT599" i="1" s="1"/>
  <c r="AU599" i="1" s="1"/>
  <c r="AV599" i="1" s="1"/>
  <c r="AW599" i="1" s="1"/>
  <c r="AX599" i="1" s="1"/>
  <c r="AS238" i="1"/>
  <c r="AT238" i="1" s="1"/>
  <c r="AU238" i="1" s="1"/>
  <c r="AV238" i="1" s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M238" i="1" s="1"/>
  <c r="BG238" i="1" s="1"/>
  <c r="N238" i="1" s="1"/>
  <c r="AS1850" i="1"/>
  <c r="AT1850" i="1" s="1"/>
  <c r="AU1850" i="1" s="1"/>
  <c r="AV1850" i="1" s="1"/>
  <c r="AW1850" i="1" s="1"/>
  <c r="AX1850" i="1" s="1"/>
  <c r="AY1850" i="1" s="1"/>
  <c r="AZ1850" i="1" s="1"/>
  <c r="BA1850" i="1" s="1"/>
  <c r="BB1850" i="1" s="1"/>
  <c r="BC1850" i="1" s="1"/>
  <c r="BD1850" i="1" s="1"/>
  <c r="BE1850" i="1" s="1"/>
  <c r="BF1850" i="1" s="1"/>
  <c r="M1850" i="1" s="1"/>
  <c r="BG1850" i="1" s="1"/>
  <c r="N1850" i="1" s="1"/>
  <c r="AS1741" i="1"/>
  <c r="AT1741" i="1" s="1"/>
  <c r="AU1741" i="1" s="1"/>
  <c r="AV1741" i="1" s="1"/>
  <c r="AW1741" i="1" s="1"/>
  <c r="AX1741" i="1" s="1"/>
  <c r="AY1741" i="1" s="1"/>
  <c r="AZ1741" i="1" s="1"/>
  <c r="BA1741" i="1" s="1"/>
  <c r="BB1741" i="1" s="1"/>
  <c r="BC1741" i="1" s="1"/>
  <c r="BD1741" i="1" s="1"/>
  <c r="BE1741" i="1" s="1"/>
  <c r="BF1741" i="1" s="1"/>
  <c r="M1741" i="1" s="1"/>
  <c r="BG1741" i="1" s="1"/>
  <c r="N1741" i="1" s="1"/>
  <c r="AS1759" i="1"/>
  <c r="AT1759" i="1" s="1"/>
  <c r="AU1759" i="1" s="1"/>
  <c r="AV1759" i="1" s="1"/>
  <c r="AW1759" i="1" s="1"/>
  <c r="AX1759" i="1" s="1"/>
  <c r="AY1759" i="1" s="1"/>
  <c r="AZ1759" i="1" s="1"/>
  <c r="BA1759" i="1" s="1"/>
  <c r="BB1759" i="1" s="1"/>
  <c r="BC1759" i="1" s="1"/>
  <c r="BD1759" i="1" s="1"/>
  <c r="BE1759" i="1" s="1"/>
  <c r="BF1759" i="1" s="1"/>
  <c r="M1759" i="1" s="1"/>
  <c r="BG1759" i="1" s="1"/>
  <c r="N1759" i="1" s="1"/>
  <c r="AS1756" i="1"/>
  <c r="AT1756" i="1" s="1"/>
  <c r="AU1756" i="1" s="1"/>
  <c r="AV1756" i="1" s="1"/>
  <c r="AW1756" i="1" s="1"/>
  <c r="AX1756" i="1" s="1"/>
  <c r="AY1756" i="1" s="1"/>
  <c r="AZ1756" i="1" s="1"/>
  <c r="BA1756" i="1" s="1"/>
  <c r="BB1756" i="1" s="1"/>
  <c r="BC1756" i="1" s="1"/>
  <c r="BD1756" i="1" s="1"/>
  <c r="BE1756" i="1" s="1"/>
  <c r="BF1756" i="1" s="1"/>
  <c r="M1756" i="1" s="1"/>
  <c r="BG1756" i="1" s="1"/>
  <c r="N1756" i="1" s="1"/>
  <c r="AS1717" i="1"/>
  <c r="AT1717" i="1" s="1"/>
  <c r="AU1717" i="1" s="1"/>
  <c r="AV1717" i="1" s="1"/>
  <c r="AW1717" i="1" s="1"/>
  <c r="AX1717" i="1" s="1"/>
  <c r="AY1717" i="1" s="1"/>
  <c r="AZ1717" i="1" s="1"/>
  <c r="BA1717" i="1" s="1"/>
  <c r="BB1717" i="1" s="1"/>
  <c r="BC1717" i="1" s="1"/>
  <c r="BD1717" i="1" s="1"/>
  <c r="BE1717" i="1" s="1"/>
  <c r="BF1717" i="1" s="1"/>
  <c r="M1717" i="1" s="1"/>
  <c r="BG1717" i="1" s="1"/>
  <c r="N1717" i="1" s="1"/>
  <c r="AS1787" i="1"/>
  <c r="AT1787" i="1" s="1"/>
  <c r="AU1787" i="1" s="1"/>
  <c r="AV1787" i="1" s="1"/>
  <c r="AW1787" i="1" s="1"/>
  <c r="AX1787" i="1" s="1"/>
  <c r="AY1787" i="1" s="1"/>
  <c r="AZ1787" i="1" s="1"/>
  <c r="BA1787" i="1" s="1"/>
  <c r="BB1787" i="1" s="1"/>
  <c r="BC1787" i="1" s="1"/>
  <c r="BD1787" i="1" s="1"/>
  <c r="BE1787" i="1" s="1"/>
  <c r="BF1787" i="1" s="1"/>
  <c r="M1787" i="1" s="1"/>
  <c r="BG1787" i="1" s="1"/>
  <c r="N1787" i="1" s="1"/>
  <c r="AS1479" i="1"/>
  <c r="AT1479" i="1" s="1"/>
  <c r="AU1479" i="1" s="1"/>
  <c r="AV1479" i="1" s="1"/>
  <c r="AW1479" i="1" s="1"/>
  <c r="AX1479" i="1" s="1"/>
  <c r="AS1082" i="1"/>
  <c r="AT1082" i="1" s="1"/>
  <c r="AU1082" i="1" s="1"/>
  <c r="AV1082" i="1" s="1"/>
  <c r="AW1082" i="1" s="1"/>
  <c r="AX1082" i="1" s="1"/>
  <c r="AS693" i="1"/>
  <c r="AT693" i="1" s="1"/>
  <c r="AU693" i="1" s="1"/>
  <c r="AV693" i="1" s="1"/>
  <c r="AW693" i="1" s="1"/>
  <c r="AX693" i="1" s="1"/>
  <c r="AY693" i="1" s="1"/>
  <c r="AZ693" i="1" s="1"/>
  <c r="BA693" i="1" s="1"/>
  <c r="BB693" i="1" s="1"/>
  <c r="AS1260" i="1"/>
  <c r="AT1260" i="1" s="1"/>
  <c r="AU1260" i="1" s="1"/>
  <c r="AV1260" i="1" s="1"/>
  <c r="AW1260" i="1" s="1"/>
  <c r="AX1260" i="1" s="1"/>
  <c r="AS1485" i="1"/>
  <c r="AT1485" i="1" s="1"/>
  <c r="AU1485" i="1" s="1"/>
  <c r="AV1485" i="1" s="1"/>
  <c r="AW1485" i="1" s="1"/>
  <c r="AX1485" i="1" s="1"/>
  <c r="AS721" i="1"/>
  <c r="AT721" i="1" s="1"/>
  <c r="AU721" i="1" s="1"/>
  <c r="AV721" i="1" s="1"/>
  <c r="AW721" i="1" s="1"/>
  <c r="AX721" i="1" s="1"/>
  <c r="AY721" i="1" s="1"/>
  <c r="AZ721" i="1" s="1"/>
  <c r="BA721" i="1" s="1"/>
  <c r="BB721" i="1" s="1"/>
  <c r="AS1128" i="1"/>
  <c r="AT1128" i="1" s="1"/>
  <c r="AU1128" i="1" s="1"/>
  <c r="AV1128" i="1" s="1"/>
  <c r="AW1128" i="1" s="1"/>
  <c r="AX1128" i="1" s="1"/>
  <c r="AY1128" i="1" s="1"/>
  <c r="AZ1128" i="1" s="1"/>
  <c r="BA1128" i="1" s="1"/>
  <c r="BB1128" i="1" s="1"/>
  <c r="AS1483" i="1"/>
  <c r="AT1483" i="1" s="1"/>
  <c r="AU1483" i="1" s="1"/>
  <c r="AV1483" i="1" s="1"/>
  <c r="AW1483" i="1" s="1"/>
  <c r="AX1483" i="1" s="1"/>
  <c r="AY1483" i="1" s="1"/>
  <c r="AZ1483" i="1" s="1"/>
  <c r="BA1483" i="1" s="1"/>
  <c r="BB1483" i="1" s="1"/>
  <c r="AS1785" i="1"/>
  <c r="AT1785" i="1" s="1"/>
  <c r="AU1785" i="1" s="1"/>
  <c r="AV1785" i="1" s="1"/>
  <c r="AW1785" i="1" s="1"/>
  <c r="AX1785" i="1" s="1"/>
  <c r="AY1785" i="1" s="1"/>
  <c r="AZ1785" i="1" s="1"/>
  <c r="BA1785" i="1" s="1"/>
  <c r="BB1785" i="1" s="1"/>
  <c r="BC1785" i="1" s="1"/>
  <c r="BD1785" i="1" s="1"/>
  <c r="BE1785" i="1" s="1"/>
  <c r="BF1785" i="1" s="1"/>
  <c r="M1785" i="1" s="1"/>
  <c r="BG1785" i="1" s="1"/>
  <c r="N1785" i="1" s="1"/>
  <c r="AS1830" i="1"/>
  <c r="AT1830" i="1" s="1"/>
  <c r="AU1830" i="1" s="1"/>
  <c r="AV1830" i="1" s="1"/>
  <c r="AW1830" i="1" s="1"/>
  <c r="AX1830" i="1" s="1"/>
  <c r="AY1830" i="1" s="1"/>
  <c r="AZ1830" i="1" s="1"/>
  <c r="BA1830" i="1" s="1"/>
  <c r="BB1830" i="1" s="1"/>
  <c r="BC1830" i="1" s="1"/>
  <c r="BD1830" i="1" s="1"/>
  <c r="BE1830" i="1" s="1"/>
  <c r="BF1830" i="1" s="1"/>
  <c r="M1830" i="1" s="1"/>
  <c r="BG1830" i="1" s="1"/>
  <c r="N1830" i="1" s="1"/>
  <c r="AS1727" i="1"/>
  <c r="AT1727" i="1" s="1"/>
  <c r="AU1727" i="1" s="1"/>
  <c r="AV1727" i="1" s="1"/>
  <c r="AW1727" i="1" s="1"/>
  <c r="AX1727" i="1" s="1"/>
  <c r="AY1727" i="1" s="1"/>
  <c r="AZ1727" i="1" s="1"/>
  <c r="BA1727" i="1" s="1"/>
  <c r="BB1727" i="1" s="1"/>
  <c r="BC1727" i="1" s="1"/>
  <c r="BD1727" i="1" s="1"/>
  <c r="BE1727" i="1" s="1"/>
  <c r="BF1727" i="1" s="1"/>
  <c r="M1727" i="1" s="1"/>
  <c r="BG1727" i="1" s="1"/>
  <c r="N1727" i="1" s="1"/>
  <c r="AS317" i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M317" i="1" s="1"/>
  <c r="BG317" i="1" s="1"/>
  <c r="N317" i="1" s="1"/>
  <c r="AS1768" i="1"/>
  <c r="AT1768" i="1" s="1"/>
  <c r="AU1768" i="1" s="1"/>
  <c r="AV1768" i="1" s="1"/>
  <c r="AW1768" i="1" s="1"/>
  <c r="AX1768" i="1" s="1"/>
  <c r="AY1768" i="1" s="1"/>
  <c r="AZ1768" i="1" s="1"/>
  <c r="BA1768" i="1" s="1"/>
  <c r="BB1768" i="1" s="1"/>
  <c r="BC1768" i="1" s="1"/>
  <c r="BD1768" i="1" s="1"/>
  <c r="BE1768" i="1" s="1"/>
  <c r="BF1768" i="1" s="1"/>
  <c r="M1768" i="1" s="1"/>
  <c r="BG1768" i="1" s="1"/>
  <c r="N1768" i="1" s="1"/>
  <c r="AS1738" i="1"/>
  <c r="AT1738" i="1" s="1"/>
  <c r="AU1738" i="1" s="1"/>
  <c r="AV1738" i="1" s="1"/>
  <c r="AW1738" i="1" s="1"/>
  <c r="AX1738" i="1" s="1"/>
  <c r="AY1738" i="1" s="1"/>
  <c r="AZ1738" i="1" s="1"/>
  <c r="BA1738" i="1" s="1"/>
  <c r="BB1738" i="1" s="1"/>
  <c r="BC1738" i="1" s="1"/>
  <c r="BD1738" i="1" s="1"/>
  <c r="BE1738" i="1" s="1"/>
  <c r="BF1738" i="1" s="1"/>
  <c r="M1738" i="1" s="1"/>
  <c r="BG1738" i="1" s="1"/>
  <c r="N1738" i="1" s="1"/>
  <c r="AS1739" i="1"/>
  <c r="AT1739" i="1" s="1"/>
  <c r="AU1739" i="1" s="1"/>
  <c r="AV1739" i="1" s="1"/>
  <c r="AW1739" i="1" s="1"/>
  <c r="AX1739" i="1" s="1"/>
  <c r="AY1739" i="1" s="1"/>
  <c r="AZ1739" i="1" s="1"/>
  <c r="BA1739" i="1" s="1"/>
  <c r="BB1739" i="1" s="1"/>
  <c r="BC1739" i="1" s="1"/>
  <c r="BD1739" i="1" s="1"/>
  <c r="BE1739" i="1" s="1"/>
  <c r="BF1739" i="1" s="1"/>
  <c r="M1739" i="1" s="1"/>
  <c r="BG1739" i="1" s="1"/>
  <c r="N1739" i="1" s="1"/>
  <c r="AS1308" i="1"/>
  <c r="AT1308" i="1" s="1"/>
  <c r="AU1308" i="1" s="1"/>
  <c r="AV1308" i="1" s="1"/>
  <c r="AW1308" i="1" s="1"/>
  <c r="AX1308" i="1" s="1"/>
  <c r="AS1238" i="1"/>
  <c r="AT1238" i="1" s="1"/>
  <c r="AU1238" i="1" s="1"/>
  <c r="AV1238" i="1" s="1"/>
  <c r="AW1238" i="1" s="1"/>
  <c r="AX1238" i="1" s="1"/>
  <c r="AY1238" i="1" s="1"/>
  <c r="AZ1238" i="1" s="1"/>
  <c r="BA1238" i="1" s="1"/>
  <c r="BB1238" i="1" s="1"/>
  <c r="AS810" i="1"/>
  <c r="AT810" i="1" s="1"/>
  <c r="AU810" i="1" s="1"/>
  <c r="AV810" i="1" s="1"/>
  <c r="AW810" i="1" s="1"/>
  <c r="AX810" i="1" s="1"/>
  <c r="AY810" i="1" s="1"/>
  <c r="AZ810" i="1" s="1"/>
  <c r="BA810" i="1" s="1"/>
  <c r="BB810" i="1" s="1"/>
  <c r="AS1381" i="1"/>
  <c r="AT1381" i="1" s="1"/>
  <c r="AU1381" i="1" s="1"/>
  <c r="AV1381" i="1" s="1"/>
  <c r="AW1381" i="1" s="1"/>
  <c r="AX1381" i="1" s="1"/>
  <c r="AY1381" i="1" s="1"/>
  <c r="AZ1381" i="1" s="1"/>
  <c r="BA1381" i="1" s="1"/>
  <c r="BB1381" i="1" s="1"/>
  <c r="AS241" i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M241" i="1" s="1"/>
  <c r="BG241" i="1" s="1"/>
  <c r="N241" i="1" s="1"/>
  <c r="AS288" i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M288" i="1" s="1"/>
  <c r="BG288" i="1" s="1"/>
  <c r="N288" i="1" s="1"/>
  <c r="AS289" i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M289" i="1" s="1"/>
  <c r="BG289" i="1" s="1"/>
  <c r="N289" i="1" s="1"/>
  <c r="AS1825" i="1"/>
  <c r="AT1825" i="1" s="1"/>
  <c r="AU1825" i="1" s="1"/>
  <c r="AV1825" i="1" s="1"/>
  <c r="AW1825" i="1" s="1"/>
  <c r="AX1825" i="1" s="1"/>
  <c r="AY1825" i="1" s="1"/>
  <c r="AZ1825" i="1" s="1"/>
  <c r="BA1825" i="1" s="1"/>
  <c r="BB1825" i="1" s="1"/>
  <c r="BC1825" i="1" s="1"/>
  <c r="BD1825" i="1" s="1"/>
  <c r="BE1825" i="1" s="1"/>
  <c r="BF1825" i="1" s="1"/>
  <c r="M1825" i="1" s="1"/>
  <c r="BG1825" i="1" s="1"/>
  <c r="N1825" i="1" s="1"/>
  <c r="AS1715" i="1"/>
  <c r="AT1715" i="1" s="1"/>
  <c r="AU1715" i="1" s="1"/>
  <c r="AV1715" i="1" s="1"/>
  <c r="AW1715" i="1" s="1"/>
  <c r="AX1715" i="1" s="1"/>
  <c r="AY1715" i="1" s="1"/>
  <c r="AZ1715" i="1" s="1"/>
  <c r="BA1715" i="1" s="1"/>
  <c r="BB1715" i="1" s="1"/>
  <c r="BC1715" i="1" s="1"/>
  <c r="BD1715" i="1" s="1"/>
  <c r="BE1715" i="1" s="1"/>
  <c r="BF1715" i="1" s="1"/>
  <c r="M1715" i="1" s="1"/>
  <c r="BG1715" i="1" s="1"/>
  <c r="N1715" i="1" s="1"/>
  <c r="AS382" i="1"/>
  <c r="AT382" i="1" s="1"/>
  <c r="AU382" i="1" s="1"/>
  <c r="AV382" i="1" s="1"/>
  <c r="AW382" i="1" s="1"/>
  <c r="AX382" i="1" s="1"/>
  <c r="AY382" i="1" s="1"/>
  <c r="AZ382" i="1" s="1"/>
  <c r="BA382" i="1" s="1"/>
  <c r="BB382" i="1" s="1"/>
  <c r="AS1744" i="1"/>
  <c r="AT1744" i="1" s="1"/>
  <c r="AU1744" i="1" s="1"/>
  <c r="AV1744" i="1" s="1"/>
  <c r="AW1744" i="1" s="1"/>
  <c r="AX1744" i="1" s="1"/>
  <c r="AY1744" i="1" s="1"/>
  <c r="AZ1744" i="1" s="1"/>
  <c r="BA1744" i="1" s="1"/>
  <c r="BB1744" i="1" s="1"/>
  <c r="BC1744" i="1" s="1"/>
  <c r="BD1744" i="1" s="1"/>
  <c r="BE1744" i="1" s="1"/>
  <c r="BF1744" i="1" s="1"/>
  <c r="M1744" i="1" s="1"/>
  <c r="BG1744" i="1" s="1"/>
  <c r="N1744" i="1" s="1"/>
  <c r="AS577" i="1"/>
  <c r="AT577" i="1" s="1"/>
  <c r="AU577" i="1" s="1"/>
  <c r="AV577" i="1" s="1"/>
  <c r="AW577" i="1" s="1"/>
  <c r="AX577" i="1" s="1"/>
  <c r="AY577" i="1" s="1"/>
  <c r="AZ577" i="1" s="1"/>
  <c r="BA577" i="1" s="1"/>
  <c r="BB577" i="1" s="1"/>
  <c r="AS1046" i="1"/>
  <c r="AT1046" i="1" s="1"/>
  <c r="AU1046" i="1" s="1"/>
  <c r="AV1046" i="1" s="1"/>
  <c r="AW1046" i="1" s="1"/>
  <c r="AX1046" i="1" s="1"/>
  <c r="AS1219" i="1"/>
  <c r="AT1219" i="1" s="1"/>
  <c r="AU1219" i="1" s="1"/>
  <c r="AV1219" i="1" s="1"/>
  <c r="AW1219" i="1" s="1"/>
  <c r="AX1219" i="1" s="1"/>
  <c r="AY1219" i="1" s="1"/>
  <c r="AZ1219" i="1" s="1"/>
  <c r="BA1219" i="1" s="1"/>
  <c r="BB1219" i="1" s="1"/>
  <c r="AS1325" i="1"/>
  <c r="AT1325" i="1" s="1"/>
  <c r="AU1325" i="1" s="1"/>
  <c r="AV1325" i="1" s="1"/>
  <c r="AW1325" i="1" s="1"/>
  <c r="AX1325" i="1" s="1"/>
  <c r="AY1325" i="1" s="1"/>
  <c r="AZ1325" i="1" s="1"/>
  <c r="BA1325" i="1" s="1"/>
  <c r="BB1325" i="1" s="1"/>
  <c r="AS725" i="1"/>
  <c r="AT725" i="1" s="1"/>
  <c r="AU725" i="1" s="1"/>
  <c r="AV725" i="1" s="1"/>
  <c r="AW725" i="1" s="1"/>
  <c r="AX725" i="1" s="1"/>
  <c r="AY725" i="1" s="1"/>
  <c r="AZ725" i="1" s="1"/>
  <c r="BA725" i="1" s="1"/>
  <c r="BB725" i="1" s="1"/>
  <c r="AS890" i="1"/>
  <c r="AT890" i="1" s="1"/>
  <c r="AU890" i="1" s="1"/>
  <c r="AV890" i="1" s="1"/>
  <c r="AW890" i="1" s="1"/>
  <c r="AX890" i="1" s="1"/>
  <c r="AY890" i="1" s="1"/>
  <c r="AZ890" i="1" s="1"/>
  <c r="BA890" i="1" s="1"/>
  <c r="BB890" i="1" s="1"/>
  <c r="AS1751" i="1"/>
  <c r="AT1751" i="1" s="1"/>
  <c r="AU1751" i="1" s="1"/>
  <c r="AV1751" i="1" s="1"/>
  <c r="AW1751" i="1" s="1"/>
  <c r="AX1751" i="1" s="1"/>
  <c r="AY1751" i="1" s="1"/>
  <c r="AZ1751" i="1" s="1"/>
  <c r="BA1751" i="1" s="1"/>
  <c r="BB1751" i="1" s="1"/>
  <c r="BC1751" i="1" s="1"/>
  <c r="BD1751" i="1" s="1"/>
  <c r="BE1751" i="1" s="1"/>
  <c r="BF1751" i="1" s="1"/>
  <c r="M1751" i="1" s="1"/>
  <c r="BG1751" i="1" s="1"/>
  <c r="N1751" i="1" s="1"/>
  <c r="AS1839" i="1"/>
  <c r="AT1839" i="1" s="1"/>
  <c r="AU1839" i="1" s="1"/>
  <c r="AV1839" i="1" s="1"/>
  <c r="AW1839" i="1" s="1"/>
  <c r="AX1839" i="1" s="1"/>
  <c r="AY1839" i="1" s="1"/>
  <c r="AZ1839" i="1" s="1"/>
  <c r="BA1839" i="1" s="1"/>
  <c r="BB1839" i="1" s="1"/>
  <c r="BC1839" i="1" s="1"/>
  <c r="BD1839" i="1" s="1"/>
  <c r="BE1839" i="1" s="1"/>
  <c r="BF1839" i="1" s="1"/>
  <c r="M1839" i="1" s="1"/>
  <c r="BG1839" i="1" s="1"/>
  <c r="N1839" i="1" s="1"/>
  <c r="AS1718" i="1"/>
  <c r="AT1718" i="1" s="1"/>
  <c r="AU1718" i="1" s="1"/>
  <c r="AV1718" i="1" s="1"/>
  <c r="AW1718" i="1" s="1"/>
  <c r="AX1718" i="1" s="1"/>
  <c r="AY1718" i="1" s="1"/>
  <c r="AZ1718" i="1" s="1"/>
  <c r="BA1718" i="1" s="1"/>
  <c r="BB1718" i="1" s="1"/>
  <c r="BC1718" i="1" s="1"/>
  <c r="BD1718" i="1" s="1"/>
  <c r="BE1718" i="1" s="1"/>
  <c r="BF1718" i="1" s="1"/>
  <c r="M1718" i="1" s="1"/>
  <c r="BG1718" i="1" s="1"/>
  <c r="N1718" i="1" s="1"/>
  <c r="AS613" i="1"/>
  <c r="AT613" i="1" s="1"/>
  <c r="AU613" i="1" s="1"/>
  <c r="AV613" i="1" s="1"/>
  <c r="AW613" i="1" s="1"/>
  <c r="AX613" i="1" s="1"/>
  <c r="AY613" i="1" s="1"/>
  <c r="AZ613" i="1" s="1"/>
  <c r="BA613" i="1" s="1"/>
  <c r="BB613" i="1" s="1"/>
  <c r="AS1735" i="1"/>
  <c r="AT1735" i="1" s="1"/>
  <c r="AU1735" i="1" s="1"/>
  <c r="AV1735" i="1" s="1"/>
  <c r="AW1735" i="1" s="1"/>
  <c r="AX1735" i="1" s="1"/>
  <c r="AY1735" i="1" s="1"/>
  <c r="AZ1735" i="1" s="1"/>
  <c r="BA1735" i="1" s="1"/>
  <c r="BB1735" i="1" s="1"/>
  <c r="BC1735" i="1" s="1"/>
  <c r="BD1735" i="1" s="1"/>
  <c r="BE1735" i="1" s="1"/>
  <c r="BF1735" i="1" s="1"/>
  <c r="M1735" i="1" s="1"/>
  <c r="BG1735" i="1" s="1"/>
  <c r="N1735" i="1" s="1"/>
  <c r="AS1805" i="1"/>
  <c r="AT1805" i="1" s="1"/>
  <c r="AU1805" i="1" s="1"/>
  <c r="AV1805" i="1" s="1"/>
  <c r="AW1805" i="1" s="1"/>
  <c r="AX1805" i="1" s="1"/>
  <c r="AY1805" i="1" s="1"/>
  <c r="AZ1805" i="1" s="1"/>
  <c r="BA1805" i="1" s="1"/>
  <c r="BB1805" i="1" s="1"/>
  <c r="BC1805" i="1" s="1"/>
  <c r="BD1805" i="1" s="1"/>
  <c r="BE1805" i="1" s="1"/>
  <c r="BF1805" i="1" s="1"/>
  <c r="M1805" i="1" s="1"/>
  <c r="BG1805" i="1" s="1"/>
  <c r="N1805" i="1" s="1"/>
  <c r="AS268" i="1"/>
  <c r="AT268" i="1" s="1"/>
  <c r="AU268" i="1" s="1"/>
  <c r="AV268" i="1" s="1"/>
  <c r="AW268" i="1" s="1"/>
  <c r="AX268" i="1" s="1"/>
  <c r="AY268" i="1" s="1"/>
  <c r="AZ268" i="1" s="1"/>
  <c r="BA268" i="1" s="1"/>
  <c r="BB268" i="1" s="1"/>
  <c r="BC268" i="1" s="1"/>
  <c r="BD268" i="1" s="1"/>
  <c r="AS735" i="1"/>
  <c r="AT735" i="1" s="1"/>
  <c r="AU735" i="1" s="1"/>
  <c r="AV735" i="1" s="1"/>
  <c r="AW735" i="1" s="1"/>
  <c r="AX735" i="1" s="1"/>
  <c r="AY735" i="1" s="1"/>
  <c r="AZ735" i="1" s="1"/>
  <c r="BA735" i="1" s="1"/>
  <c r="BB735" i="1" s="1"/>
  <c r="AS1220" i="1"/>
  <c r="AT1220" i="1" s="1"/>
  <c r="AU1220" i="1" s="1"/>
  <c r="AV1220" i="1" s="1"/>
  <c r="AW1220" i="1" s="1"/>
  <c r="AX1220" i="1" s="1"/>
  <c r="AQ147" i="1"/>
  <c r="AR147" i="1" s="1"/>
  <c r="AQ222" i="1"/>
  <c r="AR222" i="1" s="1"/>
  <c r="AQ58" i="1"/>
  <c r="AR58" i="1" s="1"/>
  <c r="AQ171" i="1"/>
  <c r="AR171" i="1" s="1"/>
  <c r="AS171" i="1" s="1"/>
  <c r="AQ213" i="1"/>
  <c r="AR213" i="1" s="1"/>
  <c r="AQ183" i="1"/>
  <c r="AR183" i="1" s="1"/>
  <c r="AQ132" i="1"/>
  <c r="AR132" i="1" s="1"/>
  <c r="AQ217" i="1"/>
  <c r="AR217" i="1" s="1"/>
  <c r="AQ160" i="1"/>
  <c r="AR160" i="1" s="1"/>
  <c r="AQ109" i="1"/>
  <c r="AR109" i="1" s="1"/>
  <c r="AQ18" i="1"/>
  <c r="AR18" i="1" s="1"/>
  <c r="AQ145" i="1"/>
  <c r="AR145" i="1" s="1"/>
  <c r="AS145" i="1" s="1"/>
  <c r="AQ106" i="1"/>
  <c r="AR106" i="1" s="1"/>
  <c r="AQ122" i="1"/>
  <c r="AR122" i="1" s="1"/>
  <c r="AQ1626" i="1"/>
  <c r="AR1626" i="1" s="1"/>
  <c r="AQ1703" i="1"/>
  <c r="AR1703" i="1" s="1"/>
  <c r="AO1107" i="1"/>
  <c r="AO1191" i="1"/>
  <c r="AQ1060" i="1"/>
  <c r="AR1060" i="1" s="1"/>
  <c r="AQ1619" i="1"/>
  <c r="AR1619" i="1" s="1"/>
  <c r="AO1383" i="1"/>
  <c r="AQ1172" i="1"/>
  <c r="AR1172" i="1" s="1"/>
  <c r="AQ793" i="1"/>
  <c r="AR793" i="1" s="1"/>
  <c r="AO1485" i="1"/>
  <c r="AP162" i="1"/>
  <c r="AP179" i="1"/>
  <c r="AP182" i="1"/>
  <c r="AP123" i="1"/>
  <c r="AP27" i="1"/>
  <c r="AP149" i="1"/>
  <c r="AP39" i="1"/>
  <c r="AP948" i="1"/>
  <c r="AP1041" i="1"/>
  <c r="AP1188" i="1"/>
  <c r="AP330" i="1"/>
  <c r="AO1308" i="1"/>
  <c r="AP753" i="1"/>
  <c r="AP1651" i="1"/>
  <c r="AO1479" i="1"/>
  <c r="AP807" i="1"/>
  <c r="AP1286" i="1"/>
  <c r="AQ1286" i="1" s="1"/>
  <c r="AR1286" i="1" s="1"/>
  <c r="AS1286" i="1" s="1"/>
  <c r="AO599" i="1"/>
  <c r="AR1068" i="1"/>
  <c r="AR554" i="1"/>
  <c r="AO1488" i="1"/>
  <c r="AO1082" i="1"/>
  <c r="AR520" i="1"/>
  <c r="AS520" i="1" s="1"/>
  <c r="AR1365" i="1"/>
  <c r="AO1220" i="1"/>
  <c r="AR304" i="1"/>
  <c r="AS304" i="1" s="1"/>
  <c r="AR746" i="1"/>
  <c r="AS746" i="1" s="1"/>
  <c r="AR1566" i="1"/>
  <c r="AR862" i="1"/>
  <c r="AS862" i="1" s="1"/>
  <c r="AO1317" i="1"/>
  <c r="AR1374" i="1"/>
  <c r="AR1094" i="1"/>
  <c r="AR938" i="1"/>
  <c r="AS938" i="1" s="1"/>
  <c r="AR364" i="1"/>
  <c r="AS364" i="1" s="1"/>
  <c r="AR701" i="1"/>
  <c r="AS701" i="1" s="1"/>
  <c r="AR1838" i="1"/>
  <c r="AR500" i="1"/>
  <c r="AS500" i="1" s="1"/>
  <c r="AR376" i="1"/>
  <c r="AS376" i="1" s="1"/>
  <c r="AR325" i="1"/>
  <c r="AS325" i="1" s="1"/>
  <c r="AR528" i="1"/>
  <c r="AS528" i="1" s="1"/>
  <c r="AR1537" i="1"/>
  <c r="AR694" i="1"/>
  <c r="AS694" i="1" s="1"/>
  <c r="AR943" i="1"/>
  <c r="AO864" i="1"/>
  <c r="AP864" i="1" s="1"/>
  <c r="AQ864" i="1" s="1"/>
  <c r="AO438" i="1"/>
  <c r="AP438" i="1" s="1"/>
  <c r="AQ438" i="1" s="1"/>
  <c r="AO357" i="1"/>
  <c r="AP357" i="1" s="1"/>
  <c r="AQ357" i="1" s="1"/>
  <c r="AO1074" i="1"/>
  <c r="AP1074" i="1" s="1"/>
  <c r="AQ1074" i="1" s="1"/>
  <c r="AO776" i="1"/>
  <c r="AP776" i="1" s="1"/>
  <c r="AQ776" i="1" s="1"/>
  <c r="AR1542" i="1"/>
  <c r="AO1542" i="1"/>
  <c r="AO1484" i="1"/>
  <c r="AO1046" i="1"/>
  <c r="AO1260" i="1"/>
  <c r="AO385" i="1"/>
  <c r="AP385" i="1" s="1"/>
  <c r="AQ385" i="1" s="1"/>
  <c r="AO358" i="1"/>
  <c r="AP358" i="1" s="1"/>
  <c r="AQ358" i="1" s="1"/>
  <c r="AO831" i="1"/>
  <c r="AP831" i="1" s="1"/>
  <c r="AQ831" i="1" s="1"/>
  <c r="AO966" i="1"/>
  <c r="AP966" i="1" s="1"/>
  <c r="AQ966" i="1" s="1"/>
  <c r="AO432" i="1"/>
  <c r="AP432" i="1" s="1"/>
  <c r="AQ432" i="1" s="1"/>
  <c r="AO395" i="1"/>
  <c r="AP395" i="1" s="1"/>
  <c r="AQ395" i="1" s="1"/>
  <c r="AO1073" i="1"/>
  <c r="AO1435" i="1"/>
  <c r="AP1435" i="1" s="1"/>
  <c r="AQ1435" i="1" s="1"/>
  <c r="AO754" i="1"/>
  <c r="AP754" i="1" s="1"/>
  <c r="AQ754" i="1" s="1"/>
  <c r="AO1184" i="1"/>
  <c r="AP1184" i="1" s="1"/>
  <c r="AQ1184" i="1" s="1"/>
  <c r="AO453" i="1"/>
  <c r="AP453" i="1" s="1"/>
  <c r="AQ453" i="1" s="1"/>
  <c r="AO885" i="1"/>
  <c r="AO512" i="1"/>
  <c r="AP512" i="1" s="1"/>
  <c r="AQ512" i="1" s="1"/>
  <c r="AO874" i="1"/>
  <c r="AP874" i="1" s="1"/>
  <c r="AQ874" i="1" s="1"/>
  <c r="AO546" i="1"/>
  <c r="AP546" i="1" s="1"/>
  <c r="AQ546" i="1" s="1"/>
  <c r="AO718" i="1"/>
  <c r="AP718" i="1" s="1"/>
  <c r="AQ718" i="1" s="1"/>
  <c r="AO239" i="1"/>
  <c r="AO898" i="1"/>
  <c r="AP898" i="1" s="1"/>
  <c r="AQ898" i="1" s="1"/>
  <c r="AO1183" i="1"/>
  <c r="AP1183" i="1" s="1"/>
  <c r="AQ1183" i="1" s="1"/>
  <c r="AO1138" i="1"/>
  <c r="AP1138" i="1" s="1"/>
  <c r="AQ1138" i="1" s="1"/>
  <c r="AO629" i="1"/>
  <c r="AP629" i="1" s="1"/>
  <c r="AQ629" i="1" s="1"/>
  <c r="AO896" i="1"/>
  <c r="AP896" i="1" s="1"/>
  <c r="AQ896" i="1" s="1"/>
  <c r="AO748" i="1"/>
  <c r="AP748" i="1" s="1"/>
  <c r="AQ748" i="1" s="1"/>
  <c r="AO541" i="1"/>
  <c r="AO480" i="1"/>
  <c r="AP480" i="1" s="1"/>
  <c r="AQ480" i="1" s="1"/>
  <c r="AO671" i="1"/>
  <c r="AP671" i="1" s="1"/>
  <c r="AQ671" i="1" s="1"/>
  <c r="AO1412" i="1"/>
  <c r="AP1412" i="1" s="1"/>
  <c r="AQ1412" i="1" s="1"/>
  <c r="AR340" i="1"/>
  <c r="AO340" i="1"/>
  <c r="AO655" i="1"/>
  <c r="AP655" i="1" s="1"/>
  <c r="AQ655" i="1" s="1"/>
  <c r="AO1630" i="1"/>
  <c r="AP1630" i="1" s="1"/>
  <c r="AQ1630" i="1" s="1"/>
  <c r="AO1042" i="1"/>
  <c r="AP1042" i="1" s="1"/>
  <c r="AQ1042" i="1" s="1"/>
  <c r="AO422" i="1"/>
  <c r="AP422" i="1" s="1"/>
  <c r="AQ422" i="1" s="1"/>
  <c r="AO529" i="1"/>
  <c r="AO670" i="1"/>
  <c r="AP670" i="1" s="1"/>
  <c r="AQ670" i="1" s="1"/>
  <c r="AO939" i="1"/>
  <c r="AP939" i="1" s="1"/>
  <c r="AQ939" i="1" s="1"/>
  <c r="AO687" i="1"/>
  <c r="AP687" i="1" s="1"/>
  <c r="AQ687" i="1" s="1"/>
  <c r="AO383" i="1"/>
  <c r="AP383" i="1" s="1"/>
  <c r="AQ383" i="1" s="1"/>
  <c r="AO633" i="1"/>
  <c r="AP633" i="1" s="1"/>
  <c r="AQ633" i="1" s="1"/>
  <c r="AO519" i="1"/>
  <c r="AP519" i="1" s="1"/>
  <c r="AQ519" i="1" s="1"/>
  <c r="AO398" i="1"/>
  <c r="AP398" i="1" s="1"/>
  <c r="AQ398" i="1" s="1"/>
  <c r="AO574" i="1"/>
  <c r="AO673" i="1"/>
  <c r="AP673" i="1" s="1"/>
  <c r="AQ673" i="1" s="1"/>
  <c r="AO301" i="1"/>
  <c r="AO288" i="1"/>
  <c r="AO1346" i="1"/>
  <c r="AP1346" i="1" s="1"/>
  <c r="AQ1346" i="1" s="1"/>
  <c r="AO665" i="1"/>
  <c r="AP665" i="1" s="1"/>
  <c r="AQ665" i="1" s="1"/>
  <c r="AO1288" i="1"/>
  <c r="AP1288" i="1" s="1"/>
  <c r="AQ1288" i="1" s="1"/>
  <c r="AO1272" i="1"/>
  <c r="AP1272" i="1" s="1"/>
  <c r="AQ1272" i="1" s="1"/>
  <c r="AO402" i="1"/>
  <c r="AP402" i="1" s="1"/>
  <c r="AQ402" i="1" s="1"/>
  <c r="AO1592" i="1"/>
  <c r="AP1592" i="1" s="1"/>
  <c r="AQ1592" i="1" s="1"/>
  <c r="AO798" i="1"/>
  <c r="AP798" i="1" s="1"/>
  <c r="AQ798" i="1" s="1"/>
  <c r="AO695" i="1"/>
  <c r="AP695" i="1" s="1"/>
  <c r="AQ695" i="1" s="1"/>
  <c r="AO1116" i="1"/>
  <c r="AP1116" i="1" s="1"/>
  <c r="AQ1116" i="1" s="1"/>
  <c r="AO446" i="1"/>
  <c r="AP446" i="1" s="1"/>
  <c r="AQ446" i="1" s="1"/>
  <c r="AO556" i="1"/>
  <c r="AP556" i="1" s="1"/>
  <c r="AQ556" i="1" s="1"/>
  <c r="AO988" i="1"/>
  <c r="AP988" i="1" s="1"/>
  <c r="AQ988" i="1" s="1"/>
  <c r="AO472" i="1"/>
  <c r="AP472" i="1" s="1"/>
  <c r="AQ472" i="1" s="1"/>
  <c r="AR282" i="1"/>
  <c r="AO282" i="1"/>
  <c r="AO389" i="1"/>
  <c r="AP389" i="1" s="1"/>
  <c r="AQ389" i="1" s="1"/>
  <c r="AO720" i="1"/>
  <c r="AP720" i="1" s="1"/>
  <c r="AQ720" i="1" s="1"/>
  <c r="AO1217" i="1"/>
  <c r="AP1217" i="1" s="1"/>
  <c r="AQ1217" i="1" s="1"/>
  <c r="AO637" i="1"/>
  <c r="AP637" i="1" s="1"/>
  <c r="AQ637" i="1" s="1"/>
  <c r="AO1584" i="1"/>
  <c r="AP1584" i="1" s="1"/>
  <c r="AQ1584" i="1" s="1"/>
  <c r="AO303" i="1"/>
  <c r="AP303" i="1" s="1"/>
  <c r="AQ303" i="1" s="1"/>
  <c r="AO606" i="1"/>
  <c r="AP606" i="1" s="1"/>
  <c r="AQ606" i="1" s="1"/>
  <c r="AO677" i="1"/>
  <c r="AP677" i="1" s="1"/>
  <c r="AQ677" i="1" s="1"/>
  <c r="AO1341" i="1"/>
  <c r="AP1341" i="1" s="1"/>
  <c r="AQ1341" i="1" s="1"/>
  <c r="AO504" i="1"/>
  <c r="AP504" i="1" s="1"/>
  <c r="AQ504" i="1" s="1"/>
  <c r="AO649" i="1"/>
  <c r="AP649" i="1" s="1"/>
  <c r="AQ649" i="1" s="1"/>
  <c r="AO712" i="1"/>
  <c r="AO431" i="1"/>
  <c r="AP431" i="1" s="1"/>
  <c r="AQ431" i="1" s="1"/>
  <c r="AO755" i="1"/>
  <c r="AP755" i="1" s="1"/>
  <c r="AQ755" i="1" s="1"/>
  <c r="AO1195" i="1"/>
  <c r="AP1195" i="1" s="1"/>
  <c r="AQ1195" i="1" s="1"/>
  <c r="AO1019" i="1"/>
  <c r="AP1019" i="1" s="1"/>
  <c r="AQ1019" i="1" s="1"/>
  <c r="AR1506" i="1"/>
  <c r="AO1506" i="1"/>
  <c r="AO267" i="1"/>
  <c r="AO238" i="1"/>
  <c r="AO1342" i="1"/>
  <c r="AO1386" i="1"/>
  <c r="AO1401" i="1"/>
  <c r="AO241" i="1"/>
  <c r="AR265" i="1"/>
  <c r="AR1723" i="1"/>
  <c r="AR1854" i="1"/>
  <c r="AR1796" i="1"/>
  <c r="AR1826" i="1"/>
  <c r="AR1755" i="1"/>
  <c r="AR1733" i="1"/>
  <c r="AR276" i="1"/>
  <c r="AR240" i="1"/>
  <c r="AR1748" i="1"/>
  <c r="AR1775" i="1"/>
  <c r="AR1772" i="1"/>
  <c r="AR1765" i="1"/>
  <c r="AR235" i="1"/>
  <c r="AR1846" i="1"/>
  <c r="AR271" i="1"/>
  <c r="AR1841" i="1"/>
  <c r="AR1831" i="1"/>
  <c r="AR1818" i="1"/>
  <c r="AR1837" i="1"/>
  <c r="AR1753" i="1"/>
  <c r="AR1745" i="1"/>
  <c r="AR1746" i="1"/>
  <c r="AR1714" i="1"/>
  <c r="AR1843" i="1"/>
  <c r="AR1688" i="1"/>
  <c r="AR1747" i="1"/>
  <c r="AR1736" i="1"/>
  <c r="AR1758" i="1"/>
  <c r="AR1750" i="1"/>
  <c r="AL1225" i="1"/>
  <c r="AM1225" i="1" s="1"/>
  <c r="AN1225" i="1" s="1"/>
  <c r="AO1225" i="1" s="1"/>
  <c r="AP1225" i="1" s="1"/>
  <c r="AQ1225" i="1" s="1"/>
  <c r="AK12" i="1"/>
  <c r="AL12" i="1" s="1"/>
  <c r="AM12" i="1" s="1"/>
  <c r="AN12" i="1" s="1"/>
  <c r="AO12" i="1" s="1"/>
  <c r="AR12" i="1" s="1"/>
  <c r="AL1142" i="1"/>
  <c r="AM1142" i="1" s="1"/>
  <c r="AN1142" i="1" s="1"/>
  <c r="AL1674" i="1"/>
  <c r="AM1674" i="1" s="1"/>
  <c r="AN1674" i="1" s="1"/>
  <c r="AK25" i="1"/>
  <c r="AL25" i="1" s="1"/>
  <c r="AM25" i="1" s="1"/>
  <c r="AN25" i="1" s="1"/>
  <c r="AO25" i="1" s="1"/>
  <c r="AL1547" i="1"/>
  <c r="AM1547" i="1" s="1"/>
  <c r="AN1547" i="1" s="1"/>
  <c r="AK193" i="1"/>
  <c r="AL193" i="1" s="1"/>
  <c r="AM193" i="1" s="1"/>
  <c r="AN193" i="1" s="1"/>
  <c r="AO193" i="1" s="1"/>
  <c r="AR193" i="1" s="1"/>
  <c r="AK347" i="1"/>
  <c r="AL348" i="1"/>
  <c r="AM348" i="1" s="1"/>
  <c r="AN348" i="1" s="1"/>
  <c r="AI349" i="1"/>
  <c r="AJ349" i="1" s="1"/>
  <c r="AK1473" i="1"/>
  <c r="AK354" i="1"/>
  <c r="AK1405" i="1"/>
  <c r="AK415" i="1"/>
  <c r="AK785" i="1"/>
  <c r="AK84" i="1"/>
  <c r="AK1021" i="1"/>
  <c r="AK1310" i="1"/>
  <c r="AK820" i="1"/>
  <c r="AK823" i="1"/>
  <c r="AK306" i="1"/>
  <c r="AK1444" i="1"/>
  <c r="AK827" i="1"/>
  <c r="AK1704" i="1"/>
  <c r="AK855" i="1"/>
  <c r="AK1098" i="1"/>
  <c r="AK1685" i="1"/>
  <c r="AK538" i="1"/>
  <c r="AK744" i="1"/>
  <c r="AK368" i="1"/>
  <c r="AK1006" i="1"/>
  <c r="AK372" i="1"/>
  <c r="AK965" i="1"/>
  <c r="AK1009" i="1"/>
  <c r="AK75" i="1"/>
  <c r="AK1146" i="1"/>
  <c r="AK995" i="1"/>
  <c r="AK1048" i="1"/>
  <c r="AK1362" i="1"/>
  <c r="AK1300" i="1"/>
  <c r="AK915" i="1"/>
  <c r="AK1092" i="1"/>
  <c r="AK760" i="1"/>
  <c r="AK1410" i="1"/>
  <c r="AK443" i="1"/>
  <c r="AK6" i="1"/>
  <c r="AK795" i="1"/>
  <c r="AK1112" i="1"/>
  <c r="AK64" i="1"/>
  <c r="AK207" i="1"/>
  <c r="AK1695" i="1"/>
  <c r="AK728" i="1"/>
  <c r="AK441" i="1"/>
  <c r="AK1369" i="1"/>
  <c r="AK1243" i="1"/>
  <c r="AK952" i="1"/>
  <c r="AK1571" i="1"/>
  <c r="AK129" i="1"/>
  <c r="AK762" i="1"/>
  <c r="AK1415" i="1"/>
  <c r="AK757" i="1"/>
  <c r="AK1287" i="1"/>
  <c r="AK1655" i="1"/>
  <c r="AK984" i="1"/>
  <c r="AK386" i="1"/>
  <c r="AK1358" i="1"/>
  <c r="AK111" i="1"/>
  <c r="AK1677" i="1"/>
  <c r="AK905" i="1"/>
  <c r="AK625" i="1"/>
  <c r="AK1127" i="1"/>
  <c r="AK1458" i="1"/>
  <c r="AK792" i="1"/>
  <c r="AK159" i="1"/>
  <c r="AK1114" i="1"/>
  <c r="AK816" i="1"/>
  <c r="AK1528" i="1"/>
  <c r="AX1488" i="1"/>
  <c r="AK1137" i="1"/>
  <c r="AK494" i="1"/>
  <c r="AK876" i="1"/>
  <c r="AK1262" i="1"/>
  <c r="AK291" i="1"/>
  <c r="AK174" i="1"/>
  <c r="AK1277" i="1"/>
  <c r="AK305" i="1"/>
  <c r="AK828" i="1"/>
  <c r="AK736" i="1"/>
  <c r="AK1356" i="1"/>
  <c r="AK1175" i="1"/>
  <c r="AK1634" i="1"/>
  <c r="AK1610" i="1"/>
  <c r="AK501" i="1"/>
  <c r="AK1687" i="1"/>
  <c r="AK1576" i="1"/>
  <c r="AK1555" i="1"/>
  <c r="AK1135" i="1"/>
  <c r="AK521" i="1"/>
  <c r="AK1691" i="1"/>
  <c r="AK676" i="1"/>
  <c r="BC227" i="1"/>
  <c r="BD227" i="1" s="1"/>
  <c r="AK598" i="1"/>
  <c r="AK849" i="1"/>
  <c r="AK867" i="1"/>
  <c r="AK158" i="1"/>
  <c r="AK1316" i="1"/>
  <c r="AK1535" i="1"/>
  <c r="AK926" i="1"/>
  <c r="AK1408" i="1"/>
  <c r="AK803" i="1"/>
  <c r="AK45" i="1"/>
  <c r="AK352" i="1"/>
  <c r="AK1152" i="1"/>
  <c r="AK1345" i="1"/>
  <c r="AK1271" i="1"/>
  <c r="AK1487" i="1"/>
  <c r="AK933" i="1"/>
  <c r="AK1425" i="1"/>
  <c r="AK531" i="1"/>
  <c r="AK1434" i="1"/>
  <c r="AK69" i="1"/>
  <c r="AK702" i="1"/>
  <c r="AK901" i="1"/>
  <c r="AK731" i="1"/>
  <c r="AK87" i="1"/>
  <c r="AK1330" i="1"/>
  <c r="AK1150" i="1"/>
  <c r="AK626" i="1"/>
  <c r="AK1514" i="1"/>
  <c r="AK953" i="1"/>
  <c r="AK24" i="1"/>
  <c r="AK445" i="1"/>
  <c r="AK568" i="1"/>
  <c r="AK1569" i="1"/>
  <c r="AK1581" i="1"/>
  <c r="AK680" i="1"/>
  <c r="AK686" i="1"/>
  <c r="AK1635" i="1"/>
  <c r="AK691" i="1"/>
  <c r="AK510" i="1"/>
  <c r="AK997" i="1"/>
  <c r="AK1650" i="1"/>
  <c r="AK635" i="1"/>
  <c r="AK743" i="1"/>
  <c r="AK396" i="1"/>
  <c r="AK1469" i="1"/>
  <c r="AK873" i="1"/>
  <c r="AK219" i="1"/>
  <c r="AK344" i="1"/>
  <c r="AK1096" i="1"/>
  <c r="AK640" i="1"/>
  <c r="AK618" i="1"/>
  <c r="AK548" i="1"/>
  <c r="AK1136" i="1"/>
  <c r="AK1154" i="1"/>
  <c r="AK1431" i="1"/>
  <c r="AK435" i="1"/>
  <c r="AK378" i="1"/>
  <c r="AK1460" i="1"/>
  <c r="AK1015" i="1"/>
  <c r="AK1258" i="1"/>
  <c r="AK879" i="1"/>
  <c r="AK552" i="1"/>
  <c r="AK1352" i="1"/>
  <c r="AK1513" i="1"/>
  <c r="AK1056" i="1"/>
  <c r="AK612" i="1"/>
  <c r="AK597" i="1"/>
  <c r="AK1664" i="1"/>
  <c r="AK1306" i="1"/>
  <c r="AK759" i="1"/>
  <c r="AK1240" i="1"/>
  <c r="AK535" i="1"/>
  <c r="AK782" i="1"/>
  <c r="AK699" i="1"/>
  <c r="AK1423" i="1"/>
  <c r="AK1331" i="1"/>
  <c r="AK1698" i="1"/>
  <c r="AK1269" i="1"/>
  <c r="AK1493" i="1"/>
  <c r="AK883" i="1"/>
  <c r="AK784" i="1"/>
  <c r="AK356" i="1"/>
  <c r="AK1323" i="1"/>
  <c r="AK1364" i="1"/>
  <c r="AK507" i="1"/>
  <c r="AK353" i="1"/>
  <c r="AK1285" i="1"/>
  <c r="AK1248" i="1"/>
  <c r="AK1159" i="1"/>
  <c r="AK543" i="1"/>
  <c r="AK285" i="1"/>
  <c r="AK1433" i="1"/>
  <c r="AK716" i="1"/>
  <c r="AK1264" i="1"/>
  <c r="AK591" i="1"/>
  <c r="AK82" i="1"/>
  <c r="AK1475" i="1"/>
  <c r="AK1675" i="1"/>
  <c r="AK1384" i="1"/>
  <c r="AK1227" i="1"/>
  <c r="AK829" i="1"/>
  <c r="AK408" i="1"/>
  <c r="AK496" i="1"/>
  <c r="AK859" i="1"/>
  <c r="AK1617" i="1"/>
  <c r="AK689" i="1"/>
  <c r="AK726" i="1"/>
  <c r="AK1201" i="1"/>
  <c r="AK1221" i="1"/>
  <c r="AK1321" i="1"/>
  <c r="AK1299" i="1"/>
  <c r="AK912" i="1"/>
  <c r="AK221" i="1"/>
  <c r="AK1106" i="1"/>
  <c r="AK1203" i="1"/>
  <c r="AK1102" i="1"/>
  <c r="AK557" i="1"/>
  <c r="AK1111" i="1"/>
  <c r="AK1223" i="1"/>
  <c r="AK596" i="1"/>
  <c r="AK1636" i="1"/>
  <c r="AK94" i="1"/>
  <c r="AK713" i="1"/>
  <c r="AK999" i="1"/>
  <c r="AK1657" i="1"/>
  <c r="AK1605" i="1"/>
  <c r="AK514" i="1"/>
  <c r="AK1254" i="1"/>
  <c r="AK1030" i="1"/>
  <c r="AK1378" i="1"/>
  <c r="AK1462" i="1"/>
  <c r="AK593" i="1"/>
  <c r="AK390" i="1"/>
  <c r="AK30" i="1"/>
  <c r="AK850" i="1"/>
  <c r="AK1263" i="1"/>
  <c r="AK430" i="1"/>
  <c r="AK20" i="1"/>
  <c r="AK1158" i="1"/>
  <c r="AK567" i="1"/>
  <c r="AK791" i="1"/>
  <c r="AK1059" i="1"/>
  <c r="AK1539" i="1"/>
  <c r="AK647" i="1"/>
  <c r="AK1301" i="1"/>
  <c r="AK1166" i="1"/>
  <c r="AK114" i="1"/>
  <c r="AK449" i="1"/>
  <c r="AK1522" i="1"/>
  <c r="AK1565" i="1"/>
  <c r="AK66" i="1"/>
  <c r="AK1182" i="1"/>
  <c r="AX1383" i="1"/>
  <c r="AK184" i="1"/>
  <c r="AK399" i="1"/>
  <c r="AK765" i="1"/>
  <c r="AK1701" i="1"/>
  <c r="AK426" i="1"/>
  <c r="AK1497" i="1"/>
  <c r="AK1361" i="1"/>
  <c r="AK627" i="1"/>
  <c r="AK1404" i="1"/>
  <c r="AK774" i="1"/>
  <c r="AK941" i="1"/>
  <c r="AK164" i="1"/>
  <c r="AK1673" i="1"/>
  <c r="AK1600" i="1"/>
  <c r="AK1353" i="1"/>
  <c r="AK414" i="1"/>
  <c r="AK1607" i="1"/>
  <c r="AK1609" i="1"/>
  <c r="AK833" i="1"/>
  <c r="AK1397" i="1"/>
  <c r="AK337" i="1"/>
  <c r="AK852" i="1"/>
  <c r="AK465" i="1"/>
  <c r="AK1148" i="1"/>
  <c r="AK1440" i="1"/>
  <c r="AX1386" i="1"/>
  <c r="AK863" i="1"/>
  <c r="AK1625" i="1"/>
  <c r="AK932" i="1"/>
  <c r="AK1398" i="1"/>
  <c r="AK458" i="1"/>
  <c r="AK1208" i="1"/>
  <c r="AK700" i="1"/>
  <c r="AK105" i="1"/>
  <c r="AK1080" i="1"/>
  <c r="AK662" i="1"/>
  <c r="AK172" i="1"/>
  <c r="AK428" i="1"/>
  <c r="AK1067" i="1"/>
  <c r="AK1615" i="1"/>
  <c r="AK264" i="1"/>
  <c r="AK800" i="1"/>
  <c r="AK1697" i="1"/>
  <c r="AK992" i="1"/>
  <c r="AK648" i="1"/>
  <c r="AK1413" i="1"/>
  <c r="AK704" i="1"/>
  <c r="AK1559" i="1"/>
  <c r="AK360" i="1"/>
  <c r="AK1658" i="1"/>
  <c r="AK420" i="1"/>
  <c r="AK1311" i="1"/>
  <c r="AK490" i="1"/>
  <c r="AK37" i="1"/>
  <c r="AK1173" i="1"/>
  <c r="AK31" i="1"/>
  <c r="AK669" i="1"/>
  <c r="AK888" i="1"/>
  <c r="AK1505" i="1"/>
  <c r="AK985" i="1"/>
  <c r="AK750" i="1"/>
  <c r="AK962" i="1"/>
  <c r="AK88" i="1"/>
  <c r="AK1665" i="1"/>
  <c r="AK996" i="1"/>
  <c r="AX1317" i="1"/>
  <c r="AK1213" i="1"/>
  <c r="AK473" i="1"/>
  <c r="AK1125" i="1"/>
  <c r="AK1247" i="1"/>
  <c r="AK842" i="1"/>
  <c r="AK1124" i="1"/>
  <c r="AK1077" i="1"/>
  <c r="AK951" i="1"/>
  <c r="AK140" i="1"/>
  <c r="AK772" i="1"/>
  <c r="AK1052" i="1"/>
  <c r="AK462" i="1"/>
  <c r="AK1422" i="1"/>
  <c r="AK980" i="1"/>
  <c r="AK549" i="1"/>
  <c r="AK819" i="1"/>
  <c r="AK922" i="1"/>
  <c r="AK972" i="1"/>
  <c r="AK468" i="1"/>
  <c r="AK1681" i="1"/>
  <c r="AK993" i="1"/>
  <c r="AK1122" i="1"/>
  <c r="AK467" i="1"/>
  <c r="AK1117" i="1"/>
  <c r="AK295" i="1"/>
  <c r="AK956" i="1"/>
  <c r="AK1554" i="1"/>
  <c r="AL1418" i="1"/>
  <c r="AM1418" i="1" s="1"/>
  <c r="AN1418" i="1" s="1"/>
  <c r="AO1418" i="1" s="1"/>
  <c r="AL104" i="1"/>
  <c r="AM104" i="1" s="1"/>
  <c r="AN104" i="1" s="1"/>
  <c r="AO104" i="1" s="1"/>
  <c r="AP104" i="1" s="1"/>
  <c r="AQ104" i="1" s="1"/>
  <c r="AL837" i="1"/>
  <c r="AM837" i="1" s="1"/>
  <c r="AN837" i="1" s="1"/>
  <c r="AO837" i="1" s="1"/>
  <c r="AL866" i="1"/>
  <c r="AM866" i="1" s="1"/>
  <c r="AN866" i="1" s="1"/>
  <c r="AO866" i="1" s="1"/>
  <c r="AK1149" i="1"/>
  <c r="AL277" i="1"/>
  <c r="AM277" i="1" s="1"/>
  <c r="AN277" i="1" s="1"/>
  <c r="AI903" i="1"/>
  <c r="AJ903" i="1" s="1"/>
  <c r="AK769" i="1"/>
  <c r="AI1504" i="1"/>
  <c r="AJ1504" i="1" s="1"/>
  <c r="AT312" i="1"/>
  <c r="AU312" i="1" s="1"/>
  <c r="AV312" i="1" s="1"/>
  <c r="AW312" i="1" s="1"/>
  <c r="AI991" i="1"/>
  <c r="AJ991" i="1" s="1"/>
  <c r="AL902" i="1"/>
  <c r="AM902" i="1" s="1"/>
  <c r="AN902" i="1" s="1"/>
  <c r="AO902" i="1" s="1"/>
  <c r="AI970" i="1"/>
  <c r="AJ970" i="1" s="1"/>
  <c r="AI960" i="1"/>
  <c r="AJ960" i="1" s="1"/>
  <c r="AR16" i="1"/>
  <c r="AS16" i="1" s="1"/>
  <c r="AI1372" i="1"/>
  <c r="AJ1372" i="1" s="1"/>
  <c r="AR290" i="1"/>
  <c r="AS290" i="1" s="1"/>
  <c r="AR2" i="1"/>
  <c r="AS2" i="1" s="1"/>
  <c r="AI865" i="1"/>
  <c r="AJ865" i="1" s="1"/>
  <c r="AR115" i="1"/>
  <c r="AS115" i="1" s="1"/>
  <c r="AI1090" i="1"/>
  <c r="AJ1090" i="1" s="1"/>
  <c r="AL1608" i="1"/>
  <c r="AM1608" i="1" s="1"/>
  <c r="AN1608" i="1" s="1"/>
  <c r="AI1170" i="1"/>
  <c r="AJ1170" i="1" s="1"/>
  <c r="AI957" i="1"/>
  <c r="AJ957" i="1" s="1"/>
  <c r="AI1558" i="1"/>
  <c r="AJ1558" i="1" s="1"/>
  <c r="AL646" i="1"/>
  <c r="AM646" i="1" s="1"/>
  <c r="AN646" i="1" s="1"/>
  <c r="AO646" i="1" s="1"/>
  <c r="AI463" i="1"/>
  <c r="AJ463" i="1" s="1"/>
  <c r="AY611" i="1"/>
  <c r="AZ611" i="1" s="1"/>
  <c r="BA611" i="1" s="1"/>
  <c r="BB611" i="1" s="1"/>
  <c r="AR417" i="1"/>
  <c r="AS417" i="1" s="1"/>
  <c r="AL475" i="1"/>
  <c r="AM475" i="1" s="1"/>
  <c r="AN475" i="1" s="1"/>
  <c r="AL787" i="1"/>
  <c r="AM787" i="1" s="1"/>
  <c r="AN787" i="1" s="1"/>
  <c r="AR961" i="1"/>
  <c r="AS961" i="1" s="1"/>
  <c r="AL869" i="1"/>
  <c r="AM869" i="1" s="1"/>
  <c r="AN869" i="1" s="1"/>
  <c r="AI83" i="1"/>
  <c r="AJ83" i="1" s="1"/>
  <c r="AL1624" i="1"/>
  <c r="AM1624" i="1" s="1"/>
  <c r="AN1624" i="1" s="1"/>
  <c r="AL1517" i="1"/>
  <c r="AM1517" i="1" s="1"/>
  <c r="AN1517" i="1" s="1"/>
  <c r="AI818" i="1"/>
  <c r="AJ818" i="1" s="1"/>
  <c r="AI419" i="1"/>
  <c r="AJ419" i="1" s="1"/>
  <c r="AL857" i="1"/>
  <c r="AM857" i="1" s="1"/>
  <c r="AN857" i="1" s="1"/>
  <c r="AL1171" i="1"/>
  <c r="AM1171" i="1" s="1"/>
  <c r="AN1171" i="1" s="1"/>
  <c r="AO1171" i="1" s="1"/>
  <c r="AT189" i="1"/>
  <c r="AU189" i="1" s="1"/>
  <c r="AV189" i="1" s="1"/>
  <c r="AW189" i="1" s="1"/>
  <c r="AI492" i="1"/>
  <c r="AJ492" i="1" s="1"/>
  <c r="AI1326" i="1"/>
  <c r="AJ1326" i="1" s="1"/>
  <c r="AL421" i="1"/>
  <c r="AM421" i="1" s="1"/>
  <c r="AN421" i="1" s="1"/>
  <c r="AI1147" i="1"/>
  <c r="AJ1147" i="1" s="1"/>
  <c r="AL1312" i="1"/>
  <c r="AM1312" i="1" s="1"/>
  <c r="AN1312" i="1" s="1"/>
  <c r="AR48" i="1"/>
  <c r="AS48" i="1" s="1"/>
  <c r="AL1549" i="1"/>
  <c r="AM1549" i="1" s="1"/>
  <c r="AN1549" i="1" s="1"/>
  <c r="AO1549" i="1" s="1"/>
  <c r="AI1477" i="1"/>
  <c r="AJ1477" i="1" s="1"/>
  <c r="AL1403" i="1"/>
  <c r="AM1403" i="1" s="1"/>
  <c r="AN1403" i="1" s="1"/>
  <c r="AL392" i="1"/>
  <c r="AM392" i="1" s="1"/>
  <c r="AN392" i="1" s="1"/>
  <c r="AL1070" i="1"/>
  <c r="AM1070" i="1" s="1"/>
  <c r="AN1070" i="1" s="1"/>
  <c r="AO1070" i="1" s="1"/>
  <c r="AL908" i="1"/>
  <c r="AM908" i="1" s="1"/>
  <c r="AN908" i="1" s="1"/>
  <c r="AO908" i="1" s="1"/>
  <c r="AY983" i="1"/>
  <c r="AZ983" i="1" s="1"/>
  <c r="BA983" i="1" s="1"/>
  <c r="BB983" i="1" s="1"/>
  <c r="AL127" i="1"/>
  <c r="AM127" i="1" s="1"/>
  <c r="AN127" i="1" s="1"/>
  <c r="AO127" i="1" s="1"/>
  <c r="AP127" i="1" s="1"/>
  <c r="AQ127" i="1" s="1"/>
  <c r="AL486" i="1"/>
  <c r="AM486" i="1" s="1"/>
  <c r="AN486" i="1" s="1"/>
  <c r="AL1390" i="1"/>
  <c r="AM1390" i="1" s="1"/>
  <c r="AN1390" i="1" s="1"/>
  <c r="AI1439" i="1"/>
  <c r="AJ1439" i="1" s="1"/>
  <c r="AL644" i="1"/>
  <c r="AM644" i="1" s="1"/>
  <c r="AN644" i="1" s="1"/>
  <c r="AL955" i="1"/>
  <c r="AM955" i="1" s="1"/>
  <c r="AN955" i="1" s="1"/>
  <c r="AL624" i="1"/>
  <c r="AM624" i="1" s="1"/>
  <c r="AN624" i="1" s="1"/>
  <c r="AI1057" i="1"/>
  <c r="AJ1057" i="1" s="1"/>
  <c r="AI36" i="1"/>
  <c r="AJ36" i="1" s="1"/>
  <c r="AK564" i="1"/>
  <c r="AL533" i="1"/>
  <c r="AM533" i="1" s="1"/>
  <c r="AN533" i="1" s="1"/>
  <c r="AY1445" i="1"/>
  <c r="AZ1445" i="1" s="1"/>
  <c r="BA1445" i="1" s="1"/>
  <c r="BB1445" i="1" s="1"/>
  <c r="AL1165" i="1"/>
  <c r="AM1165" i="1" s="1"/>
  <c r="AN1165" i="1" s="1"/>
  <c r="AL846" i="1"/>
  <c r="AM846" i="1" s="1"/>
  <c r="AN846" i="1" s="1"/>
  <c r="AO846" i="1" s="1"/>
  <c r="AK1207" i="1"/>
  <c r="AL1004" i="1"/>
  <c r="AM1004" i="1" s="1"/>
  <c r="AN1004" i="1" s="1"/>
  <c r="AO1004" i="1" s="1"/>
  <c r="AL1472" i="1"/>
  <c r="AM1472" i="1" s="1"/>
  <c r="AN1472" i="1" s="1"/>
  <c r="AO1472" i="1" s="1"/>
  <c r="AI1218" i="1"/>
  <c r="AJ1218" i="1" s="1"/>
  <c r="AL460" i="1"/>
  <c r="AM460" i="1" s="1"/>
  <c r="AN460" i="1" s="1"/>
  <c r="AL204" i="1"/>
  <c r="AM204" i="1" s="1"/>
  <c r="AN204" i="1" s="1"/>
  <c r="AO204" i="1" s="1"/>
  <c r="AP204" i="1" s="1"/>
  <c r="AQ204" i="1" s="1"/>
  <c r="AL1187" i="1"/>
  <c r="AM1187" i="1" s="1"/>
  <c r="AN1187" i="1" s="1"/>
  <c r="AL868" i="1"/>
  <c r="AM868" i="1" s="1"/>
  <c r="AN868" i="1" s="1"/>
  <c r="AL1585" i="1"/>
  <c r="AM1585" i="1" s="1"/>
  <c r="AN1585" i="1" s="1"/>
  <c r="AO1585" i="1" s="1"/>
  <c r="AL634" i="1"/>
  <c r="AM634" i="1" s="1"/>
  <c r="AN634" i="1" s="1"/>
  <c r="AK715" i="1"/>
  <c r="AI498" i="1"/>
  <c r="AJ498" i="1" s="1"/>
  <c r="AL1087" i="1"/>
  <c r="AM1087" i="1" s="1"/>
  <c r="AN1087" i="1" s="1"/>
  <c r="AO1087" i="1" s="1"/>
  <c r="AL1366" i="1"/>
  <c r="AM1366" i="1" s="1"/>
  <c r="AN1366" i="1" s="1"/>
  <c r="AO1366" i="1" s="1"/>
  <c r="AL1464" i="1"/>
  <c r="AM1464" i="1" s="1"/>
  <c r="AN1464" i="1" s="1"/>
  <c r="AO1464" i="1" s="1"/>
  <c r="AL1623" i="1"/>
  <c r="AM1623" i="1" s="1"/>
  <c r="AN1623" i="1" s="1"/>
  <c r="AO1623" i="1" s="1"/>
  <c r="AY1706" i="1"/>
  <c r="AZ1706" i="1" s="1"/>
  <c r="BA1706" i="1" s="1"/>
  <c r="BB1706" i="1" s="1"/>
  <c r="AY1588" i="1"/>
  <c r="AZ1588" i="1" s="1"/>
  <c r="BA1588" i="1" s="1"/>
  <c r="BB1588" i="1" s="1"/>
  <c r="AL522" i="1"/>
  <c r="AM522" i="1" s="1"/>
  <c r="AN522" i="1" s="1"/>
  <c r="AL1315" i="1"/>
  <c r="AM1315" i="1" s="1"/>
  <c r="AN1315" i="1" s="1"/>
  <c r="AO1315" i="1" s="1"/>
  <c r="AY1400" i="1"/>
  <c r="AZ1400" i="1" s="1"/>
  <c r="BA1400" i="1" s="1"/>
  <c r="BB1400" i="1" s="1"/>
  <c r="AL1169" i="1"/>
  <c r="AM1169" i="1" s="1"/>
  <c r="AN1169" i="1" s="1"/>
  <c r="AL483" i="1"/>
  <c r="AM483" i="1" s="1"/>
  <c r="AN483" i="1" s="1"/>
  <c r="AL1237" i="1"/>
  <c r="AM1237" i="1" s="1"/>
  <c r="AN1237" i="1" s="1"/>
  <c r="AT594" i="1"/>
  <c r="AU594" i="1" s="1"/>
  <c r="AV594" i="1" s="1"/>
  <c r="AW594" i="1" s="1"/>
  <c r="AI614" i="1"/>
  <c r="AJ614" i="1" s="1"/>
  <c r="AL1291" i="1"/>
  <c r="AM1291" i="1" s="1"/>
  <c r="AN1291" i="1" s="1"/>
  <c r="AO1291" i="1" s="1"/>
  <c r="AL751" i="1"/>
  <c r="AM751" i="1" s="1"/>
  <c r="AN751" i="1" s="1"/>
  <c r="AO751" i="1" s="1"/>
  <c r="AI321" i="1"/>
  <c r="AJ321" i="1" s="1"/>
  <c r="AI1064" i="1"/>
  <c r="AJ1064" i="1" s="1"/>
  <c r="AL409" i="1"/>
  <c r="AM409" i="1" s="1"/>
  <c r="AN409" i="1" s="1"/>
  <c r="AY778" i="1"/>
  <c r="AZ778" i="1" s="1"/>
  <c r="BA778" i="1" s="1"/>
  <c r="BB778" i="1" s="1"/>
  <c r="AL921" i="1"/>
  <c r="AM921" i="1" s="1"/>
  <c r="AN921" i="1" s="1"/>
  <c r="AI1282" i="1"/>
  <c r="AJ1282" i="1" s="1"/>
  <c r="AI1226" i="1"/>
  <c r="AJ1226" i="1" s="1"/>
  <c r="AI359" i="1"/>
  <c r="AJ359" i="1" s="1"/>
  <c r="AI1062" i="1"/>
  <c r="AJ1062" i="1" s="1"/>
  <c r="AL1069" i="1"/>
  <c r="AM1069" i="1" s="1"/>
  <c r="AN1069" i="1" s="1"/>
  <c r="AO1069" i="1" s="1"/>
  <c r="AI813" i="1"/>
  <c r="AJ813" i="1" s="1"/>
  <c r="AI361" i="1"/>
  <c r="AJ361" i="1" s="1"/>
  <c r="AL251" i="1"/>
  <c r="AM251" i="1" s="1"/>
  <c r="AN251" i="1" s="1"/>
  <c r="AL319" i="1"/>
  <c r="AM319" i="1" s="1"/>
  <c r="AN319" i="1" s="1"/>
  <c r="AI860" i="1"/>
  <c r="AJ860" i="1" s="1"/>
  <c r="AL1380" i="1"/>
  <c r="AM1380" i="1" s="1"/>
  <c r="AN1380" i="1" s="1"/>
  <c r="AO1380" i="1" s="1"/>
  <c r="AI226" i="1"/>
  <c r="AJ226" i="1" s="1"/>
  <c r="AL963" i="1"/>
  <c r="AM963" i="1" s="1"/>
  <c r="AN963" i="1" s="1"/>
  <c r="AI476" i="1"/>
  <c r="AJ476" i="1" s="1"/>
  <c r="AI685" i="1"/>
  <c r="AJ685" i="1" s="1"/>
  <c r="AR579" i="1"/>
  <c r="AS579" i="1" s="1"/>
  <c r="AL92" i="1"/>
  <c r="AM92" i="1" s="1"/>
  <c r="AN92" i="1" s="1"/>
  <c r="AO92" i="1" s="1"/>
  <c r="AP92" i="1" s="1"/>
  <c r="AQ92" i="1" s="1"/>
  <c r="AI412" i="1"/>
  <c r="AJ412" i="1" s="1"/>
  <c r="AI880" i="1"/>
  <c r="AJ880" i="1" s="1"/>
  <c r="AL1474" i="1"/>
  <c r="AM1474" i="1" s="1"/>
  <c r="AN1474" i="1" s="1"/>
  <c r="AO1474" i="1" s="1"/>
  <c r="AL370" i="1"/>
  <c r="AM370" i="1" s="1"/>
  <c r="AN370" i="1" s="1"/>
  <c r="AI401" i="1"/>
  <c r="AJ401" i="1" s="1"/>
  <c r="AT187" i="1"/>
  <c r="AU187" i="1" s="1"/>
  <c r="AV187" i="1" s="1"/>
  <c r="AW187" i="1" s="1"/>
  <c r="AL666" i="1"/>
  <c r="AM666" i="1" s="1"/>
  <c r="AN666" i="1" s="1"/>
  <c r="AI740" i="1"/>
  <c r="AJ740" i="1" s="1"/>
  <c r="AY1551" i="1"/>
  <c r="AZ1551" i="1" s="1"/>
  <c r="BA1551" i="1" s="1"/>
  <c r="BB1551" i="1" s="1"/>
  <c r="AI1516" i="1"/>
  <c r="AJ1516" i="1" s="1"/>
  <c r="AI1290" i="1"/>
  <c r="AJ1290" i="1" s="1"/>
  <c r="AI1659" i="1"/>
  <c r="AJ1659" i="1" s="1"/>
  <c r="AI572" i="1"/>
  <c r="AJ572" i="1" s="1"/>
  <c r="AL1072" i="1"/>
  <c r="AM1072" i="1" s="1"/>
  <c r="AN1072" i="1" s="1"/>
  <c r="AO1072" i="1" s="1"/>
  <c r="AY1604" i="1"/>
  <c r="AZ1604" i="1" s="1"/>
  <c r="BA1604" i="1" s="1"/>
  <c r="BB1604" i="1" s="1"/>
  <c r="AI1451" i="1"/>
  <c r="AJ1451" i="1" s="1"/>
  <c r="AL33" i="1"/>
  <c r="AM33" i="1" s="1"/>
  <c r="AN33" i="1" s="1"/>
  <c r="AO33" i="1" s="1"/>
  <c r="AP33" i="1" s="1"/>
  <c r="AQ33" i="1" s="1"/>
  <c r="AI1293" i="1"/>
  <c r="AJ1293" i="1" s="1"/>
  <c r="AI1459" i="1"/>
  <c r="AJ1459" i="1" s="1"/>
  <c r="AL1257" i="1"/>
  <c r="AM1257" i="1" s="1"/>
  <c r="AN1257" i="1" s="1"/>
  <c r="AO1257" i="1" s="1"/>
  <c r="AL1399" i="1"/>
  <c r="AM1399" i="1" s="1"/>
  <c r="AN1399" i="1" s="1"/>
  <c r="AO1399" i="1" s="1"/>
  <c r="AL834" i="1"/>
  <c r="AM834" i="1" s="1"/>
  <c r="AN834" i="1" s="1"/>
  <c r="AO834" i="1" s="1"/>
  <c r="AL1212" i="1"/>
  <c r="AM1212" i="1" s="1"/>
  <c r="AN1212" i="1" s="1"/>
  <c r="AO1212" i="1" s="1"/>
  <c r="AL639" i="1"/>
  <c r="AM639" i="1" s="1"/>
  <c r="AN639" i="1" s="1"/>
  <c r="AO639" i="1" s="1"/>
  <c r="AY1572" i="1"/>
  <c r="AZ1572" i="1" s="1"/>
  <c r="BA1572" i="1" s="1"/>
  <c r="BB1572" i="1" s="1"/>
  <c r="AL257" i="1"/>
  <c r="AM257" i="1" s="1"/>
  <c r="AN257" i="1" s="1"/>
  <c r="AL650" i="1"/>
  <c r="AM650" i="1" s="1"/>
  <c r="AN650" i="1" s="1"/>
  <c r="AI1244" i="1"/>
  <c r="AJ1244" i="1" s="1"/>
  <c r="AL887" i="1"/>
  <c r="AM887" i="1" s="1"/>
  <c r="AN887" i="1" s="1"/>
  <c r="AI1491" i="1"/>
  <c r="AJ1491" i="1" s="1"/>
  <c r="AL1328" i="1"/>
  <c r="AM1328" i="1" s="1"/>
  <c r="AN1328" i="1" s="1"/>
  <c r="AO1328" i="1" s="1"/>
  <c r="AY1567" i="1"/>
  <c r="AZ1567" i="1" s="1"/>
  <c r="BA1567" i="1" s="1"/>
  <c r="BB1567" i="1" s="1"/>
  <c r="AI341" i="1"/>
  <c r="AJ341" i="1" s="1"/>
  <c r="AL1110" i="1"/>
  <c r="AM1110" i="1" s="1"/>
  <c r="AN1110" i="1" s="1"/>
  <c r="AO1110" i="1" s="1"/>
  <c r="AI1638" i="1"/>
  <c r="AJ1638" i="1" s="1"/>
  <c r="AL812" i="1"/>
  <c r="AM812" i="1" s="1"/>
  <c r="AN812" i="1" s="1"/>
  <c r="AO812" i="1" s="1"/>
  <c r="AI81" i="1"/>
  <c r="AJ81" i="1" s="1"/>
  <c r="AI495" i="1"/>
  <c r="AJ495" i="1" s="1"/>
  <c r="AI1029" i="1"/>
  <c r="AJ1029" i="1" s="1"/>
  <c r="AI1450" i="1"/>
  <c r="AJ1450" i="1" s="1"/>
  <c r="AI907" i="1"/>
  <c r="AJ907" i="1" s="1"/>
  <c r="AI663" i="1"/>
  <c r="AJ663" i="1" s="1"/>
  <c r="AL1644" i="1"/>
  <c r="AM1644" i="1" s="1"/>
  <c r="AN1644" i="1" s="1"/>
  <c r="AO1644" i="1" s="1"/>
  <c r="AL515" i="1"/>
  <c r="AM515" i="1" s="1"/>
  <c r="AN515" i="1" s="1"/>
  <c r="AI1005" i="1"/>
  <c r="AJ1005" i="1" s="1"/>
  <c r="AI1603" i="1"/>
  <c r="AJ1603" i="1" s="1"/>
  <c r="AL1058" i="1"/>
  <c r="AM1058" i="1" s="1"/>
  <c r="AN1058" i="1" s="1"/>
  <c r="AO1058" i="1" s="1"/>
  <c r="AL499" i="1"/>
  <c r="AM499" i="1" s="1"/>
  <c r="AN499" i="1" s="1"/>
  <c r="AL1523" i="1"/>
  <c r="AM1523" i="1" s="1"/>
  <c r="AN1523" i="1" s="1"/>
  <c r="AO1523" i="1" s="1"/>
  <c r="AI1103" i="1"/>
  <c r="AJ1103" i="1" s="1"/>
  <c r="AI1246" i="1"/>
  <c r="AJ1246" i="1" s="1"/>
  <c r="AI848" i="1"/>
  <c r="AJ848" i="1" s="1"/>
  <c r="AI459" i="1"/>
  <c r="AJ459" i="1" s="1"/>
  <c r="AY604" i="1"/>
  <c r="AZ604" i="1" s="1"/>
  <c r="BA604" i="1" s="1"/>
  <c r="BB604" i="1" s="1"/>
  <c r="AI250" i="1"/>
  <c r="AJ250" i="1" s="1"/>
  <c r="AI196" i="1"/>
  <c r="AJ196" i="1" s="1"/>
  <c r="AI493" i="1"/>
  <c r="AJ493" i="1" s="1"/>
  <c r="AI1091" i="1"/>
  <c r="AJ1091" i="1" s="1"/>
  <c r="AL1363" i="1"/>
  <c r="AM1363" i="1" s="1"/>
  <c r="AN1363" i="1" s="1"/>
  <c r="AO1363" i="1" s="1"/>
  <c r="AL424" i="1"/>
  <c r="AM424" i="1" s="1"/>
  <c r="AN424" i="1" s="1"/>
  <c r="AL397" i="1"/>
  <c r="AM397" i="1" s="1"/>
  <c r="AN397" i="1" s="1"/>
  <c r="AL742" i="1"/>
  <c r="AM742" i="1" s="1"/>
  <c r="AN742" i="1" s="1"/>
  <c r="AO742" i="1" s="1"/>
  <c r="AI1696" i="1"/>
  <c r="AJ1696" i="1" s="1"/>
  <c r="AR197" i="1"/>
  <c r="AS197" i="1" s="1"/>
  <c r="AI723" i="1"/>
  <c r="AJ723" i="1" s="1"/>
  <c r="AI1370" i="1"/>
  <c r="AJ1370" i="1" s="1"/>
  <c r="AI406" i="1"/>
  <c r="AJ406" i="1" s="1"/>
  <c r="AT345" i="1"/>
  <c r="AU345" i="1" s="1"/>
  <c r="AV345" i="1" s="1"/>
  <c r="AW345" i="1" s="1"/>
  <c r="AL958" i="1"/>
  <c r="AM958" i="1" s="1"/>
  <c r="AN958" i="1" s="1"/>
  <c r="AL1577" i="1"/>
  <c r="AM1577" i="1" s="1"/>
  <c r="AN1577" i="1" s="1"/>
  <c r="AO1577" i="1" s="1"/>
  <c r="AY1250" i="1"/>
  <c r="AZ1250" i="1" s="1"/>
  <c r="BA1250" i="1" s="1"/>
  <c r="BB1250" i="1" s="1"/>
  <c r="AL573" i="1"/>
  <c r="AM573" i="1" s="1"/>
  <c r="AN573" i="1" s="1"/>
  <c r="AL1054" i="1"/>
  <c r="AM1054" i="1" s="1"/>
  <c r="AN1054" i="1" s="1"/>
  <c r="AL722" i="1"/>
  <c r="AM722" i="1" s="1"/>
  <c r="AN722" i="1" s="1"/>
  <c r="AO722" i="1" s="1"/>
  <c r="AL525" i="1"/>
  <c r="AM525" i="1" s="1"/>
  <c r="AN525" i="1" s="1"/>
  <c r="AK707" i="1"/>
  <c r="AY1194" i="1"/>
  <c r="AZ1194" i="1" s="1"/>
  <c r="BA1194" i="1" s="1"/>
  <c r="BB1194" i="1" s="1"/>
  <c r="AL429" i="1"/>
  <c r="AM429" i="1" s="1"/>
  <c r="AN429" i="1" s="1"/>
  <c r="AL237" i="1"/>
  <c r="AM237" i="1" s="1"/>
  <c r="AN237" i="1" s="1"/>
  <c r="AL1160" i="1"/>
  <c r="AM1160" i="1" s="1"/>
  <c r="AN1160" i="1" s="1"/>
  <c r="AO1160" i="1" s="1"/>
  <c r="AL1471" i="1"/>
  <c r="AM1471" i="1" s="1"/>
  <c r="AN1471" i="1" s="1"/>
  <c r="AO1471" i="1" s="1"/>
  <c r="AL1557" i="1"/>
  <c r="AM1557" i="1" s="1"/>
  <c r="AN1557" i="1" s="1"/>
  <c r="AL503" i="1"/>
  <c r="AM503" i="1" s="1"/>
  <c r="AN503" i="1" s="1"/>
  <c r="AL1667" i="1"/>
  <c r="AM1667" i="1" s="1"/>
  <c r="AN1667" i="1" s="1"/>
  <c r="AO1667" i="1" s="1"/>
  <c r="AT144" i="1"/>
  <c r="AU144" i="1" s="1"/>
  <c r="AV144" i="1" s="1"/>
  <c r="AW144" i="1" s="1"/>
  <c r="AL302" i="1"/>
  <c r="AM302" i="1" s="1"/>
  <c r="AN302" i="1" s="1"/>
  <c r="AO302" i="1" s="1"/>
  <c r="AY1582" i="1"/>
  <c r="AZ1582" i="1" s="1"/>
  <c r="BA1582" i="1" s="1"/>
  <c r="BB1582" i="1" s="1"/>
  <c r="AL1570" i="1"/>
  <c r="AM1570" i="1" s="1"/>
  <c r="AN1570" i="1" s="1"/>
  <c r="AO1570" i="1" s="1"/>
  <c r="AK561" i="1"/>
  <c r="AL427" i="1"/>
  <c r="AM427" i="1" s="1"/>
  <c r="AN427" i="1" s="1"/>
  <c r="AK777" i="1"/>
  <c r="AT186" i="1"/>
  <c r="AU186" i="1" s="1"/>
  <c r="AV186" i="1" s="1"/>
  <c r="AW186" i="1" s="1"/>
  <c r="AL270" i="1"/>
  <c r="AM270" i="1" s="1"/>
  <c r="AN270" i="1" s="1"/>
  <c r="AL274" i="1"/>
  <c r="AM274" i="1" s="1"/>
  <c r="AN274" i="1" s="1"/>
  <c r="AL488" i="1"/>
  <c r="AM488" i="1" s="1"/>
  <c r="AN488" i="1" s="1"/>
  <c r="AL1428" i="1"/>
  <c r="AM1428" i="1" s="1"/>
  <c r="AN1428" i="1" s="1"/>
  <c r="AO1428" i="1" s="1"/>
  <c r="AL1563" i="1"/>
  <c r="AM1563" i="1" s="1"/>
  <c r="AN1563" i="1" s="1"/>
  <c r="AO1563" i="1" s="1"/>
  <c r="AL451" i="1"/>
  <c r="AM451" i="1" s="1"/>
  <c r="AN451" i="1" s="1"/>
  <c r="AK679" i="1"/>
  <c r="AR1206" i="1"/>
  <c r="AS1206" i="1" s="1"/>
  <c r="AL899" i="1"/>
  <c r="AM899" i="1" s="1"/>
  <c r="AN899" i="1" s="1"/>
  <c r="AL11" i="1"/>
  <c r="AM11" i="1" s="1"/>
  <c r="AN11" i="1" s="1"/>
  <c r="AO11" i="1" s="1"/>
  <c r="AP11" i="1" s="1"/>
  <c r="AQ11" i="1" s="1"/>
  <c r="AL1055" i="1"/>
  <c r="AM1055" i="1" s="1"/>
  <c r="AN1055" i="1" s="1"/>
  <c r="AO1055" i="1" s="1"/>
  <c r="AY1553" i="1"/>
  <c r="AZ1553" i="1" s="1"/>
  <c r="BA1553" i="1" s="1"/>
  <c r="BB1553" i="1" s="1"/>
  <c r="AK717" i="1"/>
  <c r="AI836" i="1"/>
  <c r="AJ836" i="1" s="1"/>
  <c r="AL1199" i="1"/>
  <c r="AM1199" i="1" s="1"/>
  <c r="AN1199" i="1" s="1"/>
  <c r="AT854" i="1"/>
  <c r="AU854" i="1" s="1"/>
  <c r="AV854" i="1" s="1"/>
  <c r="AW854" i="1" s="1"/>
  <c r="AL1121" i="1"/>
  <c r="AM1121" i="1" s="1"/>
  <c r="AN1121" i="1" s="1"/>
  <c r="AL1259" i="1"/>
  <c r="AM1259" i="1" s="1"/>
  <c r="AN1259" i="1" s="1"/>
  <c r="AY1556" i="1"/>
  <c r="AZ1556" i="1" s="1"/>
  <c r="BA1556" i="1" s="1"/>
  <c r="BB1556" i="1" s="1"/>
  <c r="AL1324" i="1"/>
  <c r="AM1324" i="1" s="1"/>
  <c r="AN1324" i="1" s="1"/>
  <c r="AO1324" i="1" s="1"/>
  <c r="AI1616" i="1"/>
  <c r="AJ1616" i="1" s="1"/>
  <c r="AR314" i="1"/>
  <c r="AS314" i="1" s="1"/>
  <c r="AL1289" i="1"/>
  <c r="AM1289" i="1" s="1"/>
  <c r="AN1289" i="1" s="1"/>
  <c r="AO1289" i="1" s="1"/>
  <c r="AL1143" i="1"/>
  <c r="AM1143" i="1" s="1"/>
  <c r="AN1143" i="1" s="1"/>
  <c r="AO1143" i="1" s="1"/>
  <c r="AL592" i="1"/>
  <c r="AM592" i="1" s="1"/>
  <c r="AN592" i="1" s="1"/>
  <c r="AL550" i="1"/>
  <c r="AM550" i="1" s="1"/>
  <c r="AN550" i="1" s="1"/>
  <c r="AI346" i="1"/>
  <c r="AJ346" i="1" s="1"/>
  <c r="AL681" i="1"/>
  <c r="AM681" i="1" s="1"/>
  <c r="AN681" i="1" s="1"/>
  <c r="AI657" i="1"/>
  <c r="AJ657" i="1" s="1"/>
  <c r="AL379" i="1"/>
  <c r="AM379" i="1" s="1"/>
  <c r="AN379" i="1" s="1"/>
  <c r="AL1670" i="1"/>
  <c r="AM1670" i="1" s="1"/>
  <c r="AN1670" i="1" s="1"/>
  <c r="AI1583" i="1"/>
  <c r="AJ1583" i="1" s="1"/>
  <c r="AY1193" i="1"/>
  <c r="AZ1193" i="1" s="1"/>
  <c r="BA1193" i="1" s="1"/>
  <c r="BB1193" i="1" s="1"/>
  <c r="AL108" i="1"/>
  <c r="AM108" i="1" s="1"/>
  <c r="AN108" i="1" s="1"/>
  <c r="AO108" i="1" s="1"/>
  <c r="AP108" i="1" s="1"/>
  <c r="AQ108" i="1" s="1"/>
  <c r="AL1050" i="1"/>
  <c r="AM1050" i="1" s="1"/>
  <c r="AN1050" i="1" s="1"/>
  <c r="AL1153" i="1"/>
  <c r="AM1153" i="1" s="1"/>
  <c r="AN1153" i="1" s="1"/>
  <c r="AL509" i="1"/>
  <c r="AM509" i="1" s="1"/>
  <c r="AN509" i="1" s="1"/>
  <c r="AL1035" i="1"/>
  <c r="AM1035" i="1" s="1"/>
  <c r="AN1035" i="1" s="1"/>
  <c r="AT228" i="1"/>
  <c r="AU228" i="1" s="1"/>
  <c r="AV228" i="1" s="1"/>
  <c r="AW228" i="1" s="1"/>
  <c r="AT168" i="1"/>
  <c r="AU168" i="1" s="1"/>
  <c r="AV168" i="1" s="1"/>
  <c r="AW168" i="1" s="1"/>
  <c r="AY1078" i="1"/>
  <c r="AZ1078" i="1" s="1"/>
  <c r="BA1078" i="1" s="1"/>
  <c r="BB1078" i="1" s="1"/>
  <c r="AL1393" i="1"/>
  <c r="AM1393" i="1" s="1"/>
  <c r="AN1393" i="1" s="1"/>
  <c r="AO1393" i="1" s="1"/>
  <c r="AT194" i="1"/>
  <c r="AU194" i="1" s="1"/>
  <c r="AV194" i="1" s="1"/>
  <c r="AW194" i="1" s="1"/>
  <c r="AI805" i="1"/>
  <c r="AJ805" i="1" s="1"/>
  <c r="AL779" i="1"/>
  <c r="AM779" i="1" s="1"/>
  <c r="AN779" i="1" s="1"/>
  <c r="AL375" i="1"/>
  <c r="AM375" i="1" s="1"/>
  <c r="AN375" i="1" s="1"/>
  <c r="AI881" i="1"/>
  <c r="AJ881" i="1" s="1"/>
  <c r="AI775" i="1"/>
  <c r="AJ775" i="1" s="1"/>
  <c r="AY534" i="1"/>
  <c r="AZ534" i="1" s="1"/>
  <c r="BA534" i="1" s="1"/>
  <c r="BB534" i="1" s="1"/>
  <c r="AI1671" i="1"/>
  <c r="AJ1671" i="1" s="1"/>
  <c r="AI1214" i="1"/>
  <c r="AJ1214" i="1" s="1"/>
  <c r="AI1702" i="1"/>
  <c r="AJ1702" i="1" s="1"/>
  <c r="AI8" i="1"/>
  <c r="AJ8" i="1" s="1"/>
  <c r="AI1480" i="1"/>
  <c r="AJ1480" i="1" s="1"/>
  <c r="AI799" i="1"/>
  <c r="AJ799" i="1" s="1"/>
  <c r="AL682" i="1"/>
  <c r="AM682" i="1" s="1"/>
  <c r="AN682" i="1" s="1"/>
  <c r="AL575" i="1"/>
  <c r="AM575" i="1" s="1"/>
  <c r="AN575" i="1" s="1"/>
  <c r="AI1632" i="1"/>
  <c r="AJ1632" i="1" s="1"/>
  <c r="AL1304" i="1"/>
  <c r="AM1304" i="1" s="1"/>
  <c r="AN1304" i="1" s="1"/>
  <c r="AO1304" i="1" s="1"/>
  <c r="AL278" i="1"/>
  <c r="AM278" i="1" s="1"/>
  <c r="AN278" i="1" s="1"/>
  <c r="AO278" i="1" s="1"/>
  <c r="AT220" i="1"/>
  <c r="AU220" i="1" s="1"/>
  <c r="AV220" i="1" s="1"/>
  <c r="AW220" i="1" s="1"/>
  <c r="AI1115" i="1"/>
  <c r="AJ1115" i="1" s="1"/>
  <c r="AL696" i="1"/>
  <c r="AM696" i="1" s="1"/>
  <c r="AN696" i="1" s="1"/>
  <c r="AL247" i="1"/>
  <c r="AM247" i="1" s="1"/>
  <c r="AN247" i="1" s="1"/>
  <c r="AI1402" i="1"/>
  <c r="AJ1402" i="1" s="1"/>
  <c r="AI840" i="1"/>
  <c r="AJ840" i="1" s="1"/>
  <c r="AI201" i="1"/>
  <c r="AJ201" i="1" s="1"/>
  <c r="AI652" i="1"/>
  <c r="AJ652" i="1" s="1"/>
  <c r="AI824" i="1"/>
  <c r="AJ824" i="1" s="1"/>
  <c r="AI610" i="1"/>
  <c r="AJ610" i="1" s="1"/>
  <c r="AI935" i="1"/>
  <c r="AJ935" i="1" s="1"/>
  <c r="AI553" i="1"/>
  <c r="AJ553" i="1" s="1"/>
  <c r="AL1051" i="1"/>
  <c r="AM1051" i="1" s="1"/>
  <c r="AN1051" i="1" s="1"/>
  <c r="AI1498" i="1"/>
  <c r="AJ1498" i="1" s="1"/>
  <c r="AY1367" i="1"/>
  <c r="AZ1367" i="1" s="1"/>
  <c r="BA1367" i="1" s="1"/>
  <c r="BB1367" i="1" s="1"/>
  <c r="AI1684" i="1"/>
  <c r="AJ1684" i="1" s="1"/>
  <c r="AI1126" i="1"/>
  <c r="AJ1126" i="1" s="1"/>
  <c r="AL1157" i="1"/>
  <c r="AM1157" i="1" s="1"/>
  <c r="AN1157" i="1" s="1"/>
  <c r="AO1157" i="1" s="1"/>
  <c r="AL878" i="1"/>
  <c r="AM878" i="1" s="1"/>
  <c r="AN878" i="1" s="1"/>
  <c r="AI1131" i="1"/>
  <c r="AJ1131" i="1" s="1"/>
  <c r="AI1032" i="1"/>
  <c r="AJ1032" i="1" s="1"/>
  <c r="AL1526" i="1"/>
  <c r="AM1526" i="1" s="1"/>
  <c r="AN1526" i="1" s="1"/>
  <c r="AO1526" i="1" s="1"/>
  <c r="AL928" i="1"/>
  <c r="AM928" i="1" s="1"/>
  <c r="AN928" i="1" s="1"/>
  <c r="AO928" i="1" s="1"/>
  <c r="AL1656" i="1"/>
  <c r="AM1656" i="1" s="1"/>
  <c r="AN1656" i="1" s="1"/>
  <c r="AO1656" i="1" s="1"/>
  <c r="AL1467" i="1"/>
  <c r="AM1467" i="1" s="1"/>
  <c r="AN1467" i="1" s="1"/>
  <c r="AO1467" i="1" s="1"/>
  <c r="AI1598" i="1"/>
  <c r="AJ1598" i="1" s="1"/>
  <c r="AI1164" i="1"/>
  <c r="AJ1164" i="1" s="1"/>
  <c r="AY1586" i="1"/>
  <c r="AZ1586" i="1" s="1"/>
  <c r="BA1586" i="1" s="1"/>
  <c r="BB1586" i="1" s="1"/>
  <c r="AI1093" i="1"/>
  <c r="AJ1093" i="1" s="1"/>
  <c r="AI1284" i="1"/>
  <c r="AJ1284" i="1" s="1"/>
  <c r="AI1104" i="1"/>
  <c r="AJ1104" i="1" s="1"/>
  <c r="AI802" i="1"/>
  <c r="AJ802" i="1" s="1"/>
  <c r="AL1694" i="1"/>
  <c r="AM1694" i="1" s="1"/>
  <c r="AN1694" i="1" s="1"/>
  <c r="AO1694" i="1" s="1"/>
  <c r="AL1097" i="1"/>
  <c r="AM1097" i="1" s="1"/>
  <c r="AN1097" i="1" s="1"/>
  <c r="AO1097" i="1" s="1"/>
  <c r="AI142" i="1"/>
  <c r="AJ142" i="1" s="1"/>
  <c r="AL1256" i="1"/>
  <c r="AM1256" i="1" s="1"/>
  <c r="AN1256" i="1" s="1"/>
  <c r="AO1256" i="1" s="1"/>
  <c r="AT128" i="1"/>
  <c r="AU128" i="1" s="1"/>
  <c r="AV128" i="1" s="1"/>
  <c r="AW128" i="1" s="1"/>
  <c r="AL1560" i="1"/>
  <c r="AM1560" i="1" s="1"/>
  <c r="AN1560" i="1" s="1"/>
  <c r="AO1560" i="1" s="1"/>
  <c r="AI1023" i="1"/>
  <c r="AJ1023" i="1" s="1"/>
  <c r="AL1190" i="1"/>
  <c r="AM1190" i="1" s="1"/>
  <c r="AN1190" i="1" s="1"/>
  <c r="AO1190" i="1" s="1"/>
  <c r="AL1100" i="1"/>
  <c r="AM1100" i="1" s="1"/>
  <c r="AN1100" i="1" s="1"/>
  <c r="AO1100" i="1" s="1"/>
  <c r="AL1510" i="1"/>
  <c r="AM1510" i="1" s="1"/>
  <c r="AN1510" i="1" s="1"/>
  <c r="AO1510" i="1" s="1"/>
  <c r="AL1447" i="1"/>
  <c r="AM1447" i="1" s="1"/>
  <c r="AN1447" i="1" s="1"/>
  <c r="AO1447" i="1" s="1"/>
  <c r="AT148" i="1"/>
  <c r="AU148" i="1" s="1"/>
  <c r="AV148" i="1" s="1"/>
  <c r="AW148" i="1" s="1"/>
  <c r="AY1001" i="1"/>
  <c r="AZ1001" i="1" s="1"/>
  <c r="BA1001" i="1" s="1"/>
  <c r="BB1001" i="1" s="1"/>
  <c r="AY1478" i="1"/>
  <c r="AZ1478" i="1" s="1"/>
  <c r="BA1478" i="1" s="1"/>
  <c r="BB1478" i="1" s="1"/>
  <c r="AL1394" i="1"/>
  <c r="AM1394" i="1" s="1"/>
  <c r="AN1394" i="1" s="1"/>
  <c r="AO1394" i="1" s="1"/>
  <c r="AL1700" i="1"/>
  <c r="AM1700" i="1" s="1"/>
  <c r="AN1700" i="1" s="1"/>
  <c r="AL732" i="1"/>
  <c r="AM732" i="1" s="1"/>
  <c r="AN732" i="1" s="1"/>
  <c r="AT29" i="1"/>
  <c r="AU29" i="1" s="1"/>
  <c r="AV29" i="1" s="1"/>
  <c r="AW29" i="1" s="1"/>
  <c r="AI814" i="1"/>
  <c r="AJ814" i="1" s="1"/>
  <c r="AI688" i="1"/>
  <c r="AJ688" i="1" s="1"/>
  <c r="AL1273" i="1"/>
  <c r="AM1273" i="1" s="1"/>
  <c r="AN1273" i="1" s="1"/>
  <c r="AO1273" i="1" s="1"/>
  <c r="AL705" i="1"/>
  <c r="AM705" i="1" s="1"/>
  <c r="AN705" i="1" s="1"/>
  <c r="AL674" i="1"/>
  <c r="AM674" i="1" s="1"/>
  <c r="AN674" i="1" s="1"/>
  <c r="AO674" i="1" s="1"/>
  <c r="AK26" i="1"/>
  <c r="AL1545" i="1"/>
  <c r="AM1545" i="1" s="1"/>
  <c r="AN1545" i="1" s="1"/>
  <c r="AO1545" i="1" s="1"/>
  <c r="AL42" i="1"/>
  <c r="AM42" i="1" s="1"/>
  <c r="AN42" i="1" s="1"/>
  <c r="AO42" i="1" s="1"/>
  <c r="AP42" i="1" s="1"/>
  <c r="AQ42" i="1" s="1"/>
  <c r="AL413" i="1"/>
  <c r="AM413" i="1" s="1"/>
  <c r="AN413" i="1" s="1"/>
  <c r="AI381" i="1"/>
  <c r="AJ381" i="1" s="1"/>
  <c r="AL1631" i="1"/>
  <c r="AM1631" i="1" s="1"/>
  <c r="AN1631" i="1" s="1"/>
  <c r="AO1631" i="1" s="1"/>
  <c r="AI654" i="1"/>
  <c r="AJ654" i="1" s="1"/>
  <c r="AK906" i="1"/>
  <c r="AL987" i="1"/>
  <c r="AM987" i="1" s="1"/>
  <c r="AN987" i="1" s="1"/>
  <c r="AO987" i="1" s="1"/>
  <c r="AI1395" i="1"/>
  <c r="AJ1395" i="1" s="1"/>
  <c r="AL1011" i="1"/>
  <c r="AM1011" i="1" s="1"/>
  <c r="AN1011" i="1" s="1"/>
  <c r="AL882" i="1"/>
  <c r="AM882" i="1" s="1"/>
  <c r="AN882" i="1" s="1"/>
  <c r="AO882" i="1" s="1"/>
  <c r="AY563" i="1"/>
  <c r="AZ563" i="1" s="1"/>
  <c r="BA563" i="1" s="1"/>
  <c r="BB563" i="1" s="1"/>
  <c r="AI1512" i="1"/>
  <c r="AJ1512" i="1" s="1"/>
  <c r="AL845" i="1"/>
  <c r="AM845" i="1" s="1"/>
  <c r="AN845" i="1" s="1"/>
  <c r="AL281" i="1"/>
  <c r="AM281" i="1" s="1"/>
  <c r="AN281" i="1" s="1"/>
  <c r="AL1327" i="1"/>
  <c r="AM1327" i="1" s="1"/>
  <c r="AN1327" i="1" s="1"/>
  <c r="AO1327" i="1" s="1"/>
  <c r="AI1109" i="1"/>
  <c r="AJ1109" i="1" s="1"/>
  <c r="AL1486" i="1"/>
  <c r="AM1486" i="1" s="1"/>
  <c r="AN1486" i="1" s="1"/>
  <c r="AY1235" i="1"/>
  <c r="AZ1235" i="1" s="1"/>
  <c r="BA1235" i="1" s="1"/>
  <c r="BB1235" i="1" s="1"/>
  <c r="AK165" i="1"/>
  <c r="AT95" i="1"/>
  <c r="AU95" i="1" s="1"/>
  <c r="AV95" i="1" s="1"/>
  <c r="AW95" i="1" s="1"/>
  <c r="AK15" i="1"/>
  <c r="AY1139" i="1"/>
  <c r="AZ1139" i="1" s="1"/>
  <c r="BA1139" i="1" s="1"/>
  <c r="BB1139" i="1" s="1"/>
  <c r="AI911" i="1"/>
  <c r="AJ911" i="1" s="1"/>
  <c r="AY1298" i="1"/>
  <c r="AZ1298" i="1" s="1"/>
  <c r="BA1298" i="1" s="1"/>
  <c r="BB1298" i="1" s="1"/>
  <c r="AL1534" i="1"/>
  <c r="AM1534" i="1" s="1"/>
  <c r="AN1534" i="1" s="1"/>
  <c r="AO1534" i="1" s="1"/>
  <c r="AL659" i="1"/>
  <c r="AM659" i="1" s="1"/>
  <c r="AN659" i="1" s="1"/>
  <c r="AO659" i="1" s="1"/>
  <c r="AL609" i="1"/>
  <c r="AM609" i="1" s="1"/>
  <c r="AN609" i="1" s="1"/>
  <c r="AL667" i="1"/>
  <c r="AM667" i="1" s="1"/>
  <c r="AN667" i="1" s="1"/>
  <c r="AL1033" i="1"/>
  <c r="AM1033" i="1" s="1"/>
  <c r="AN1033" i="1" s="1"/>
  <c r="AO1033" i="1" s="1"/>
  <c r="AL1230" i="1"/>
  <c r="AM1230" i="1" s="1"/>
  <c r="AN1230" i="1" s="1"/>
  <c r="AY1456" i="1"/>
  <c r="AZ1456" i="1" s="1"/>
  <c r="BA1456" i="1" s="1"/>
  <c r="BB1456" i="1" s="1"/>
  <c r="AL1612" i="1"/>
  <c r="AM1612" i="1" s="1"/>
  <c r="AN1612" i="1" s="1"/>
  <c r="AO1612" i="1" s="1"/>
  <c r="AI788" i="1"/>
  <c r="AJ788" i="1" s="1"/>
  <c r="AL1348" i="1"/>
  <c r="AM1348" i="1" s="1"/>
  <c r="AN1348" i="1" s="1"/>
  <c r="AO1348" i="1" s="1"/>
  <c r="AL1648" i="1"/>
  <c r="AM1648" i="1" s="1"/>
  <c r="AN1648" i="1" s="1"/>
  <c r="AO1648" i="1" s="1"/>
  <c r="AL1596" i="1"/>
  <c r="AM1596" i="1" s="1"/>
  <c r="AN1596" i="1" s="1"/>
  <c r="AO1596" i="1" s="1"/>
  <c r="AL433" i="1"/>
  <c r="AM433" i="1" s="1"/>
  <c r="AN433" i="1" s="1"/>
  <c r="AL1391" i="1"/>
  <c r="AM1391" i="1" s="1"/>
  <c r="AN1391" i="1" s="1"/>
  <c r="AO1391" i="1" s="1"/>
  <c r="AL1278" i="1"/>
  <c r="AM1278" i="1" s="1"/>
  <c r="AN1278" i="1" s="1"/>
  <c r="AL452" i="1"/>
  <c r="AM452" i="1" s="1"/>
  <c r="AN452" i="1" s="1"/>
  <c r="AL1155" i="1"/>
  <c r="AM1155" i="1" s="1"/>
  <c r="AN1155" i="1" s="1"/>
  <c r="AO1155" i="1" s="1"/>
  <c r="AL1027" i="1"/>
  <c r="AM1027" i="1" s="1"/>
  <c r="AN1027" i="1" s="1"/>
  <c r="AL1466" i="1"/>
  <c r="AM1466" i="1" s="1"/>
  <c r="AN1466" i="1" s="1"/>
  <c r="AK1176" i="1"/>
  <c r="AL900" i="1"/>
  <c r="AM900" i="1" s="1"/>
  <c r="AN900" i="1" s="1"/>
  <c r="AK255" i="1"/>
  <c r="AK471" i="1"/>
  <c r="AK1580" i="1"/>
  <c r="AI982" i="1"/>
  <c r="AJ982" i="1" s="1"/>
  <c r="AI1089" i="1"/>
  <c r="AJ1089" i="1" s="1"/>
  <c r="AI1492" i="1"/>
  <c r="AJ1492" i="1" s="1"/>
  <c r="AK272" i="1"/>
  <c r="AK307" i="1"/>
  <c r="AK1354" i="1"/>
  <c r="AK351" i="1"/>
  <c r="AK1382" i="1"/>
  <c r="AK436" i="1"/>
  <c r="AI1168" i="1"/>
  <c r="AJ1168" i="1" s="1"/>
  <c r="AL62" i="1"/>
  <c r="AM62" i="1" s="1"/>
  <c r="AN62" i="1" s="1"/>
  <c r="AO62" i="1" s="1"/>
  <c r="AL1044" i="1"/>
  <c r="AM1044" i="1" s="1"/>
  <c r="AN1044" i="1" s="1"/>
  <c r="AK464" i="1"/>
  <c r="AK584" i="1"/>
  <c r="AK1120" i="1"/>
  <c r="AK234" i="1"/>
  <c r="AI893" i="1"/>
  <c r="AJ893" i="1" s="1"/>
  <c r="AL489" i="1"/>
  <c r="AM489" i="1" s="1"/>
  <c r="AN489" i="1" s="1"/>
  <c r="AR764" i="1"/>
  <c r="AS764" i="1" s="1"/>
  <c r="AI1162" i="1"/>
  <c r="AJ1162" i="1" s="1"/>
  <c r="AI1338" i="1"/>
  <c r="AJ1338" i="1" s="1"/>
  <c r="AK85" i="1"/>
  <c r="AK1628" i="1"/>
  <c r="AK70" i="1"/>
  <c r="AK1389" i="1"/>
  <c r="AK273" i="1"/>
  <c r="AK371" i="1"/>
  <c r="AK1145" i="1"/>
  <c r="AL947" i="1"/>
  <c r="AM947" i="1" s="1"/>
  <c r="AN947" i="1" s="1"/>
  <c r="AI1161" i="1"/>
  <c r="AJ1161" i="1" s="1"/>
  <c r="AL797" i="1"/>
  <c r="AM797" i="1" s="1"/>
  <c r="AN797" i="1" s="1"/>
  <c r="AO797" i="1" s="1"/>
  <c r="AL1349" i="1"/>
  <c r="AM1349" i="1" s="1"/>
  <c r="AN1349" i="1" s="1"/>
  <c r="AI1376" i="1"/>
  <c r="AJ1376" i="1" s="1"/>
  <c r="AK739" i="1"/>
  <c r="AK126" i="1"/>
  <c r="AK1421" i="1"/>
  <c r="AK508" i="1"/>
  <c r="AK448" i="1"/>
  <c r="AR822" i="1"/>
  <c r="AS822" i="1" s="1"/>
  <c r="AL1682" i="1"/>
  <c r="AM1682" i="1" s="1"/>
  <c r="AN1682" i="1" s="1"/>
  <c r="AI1083" i="1"/>
  <c r="AJ1083" i="1" s="1"/>
  <c r="AL1482" i="1"/>
  <c r="AM1482" i="1" s="1"/>
  <c r="AN1482" i="1" s="1"/>
  <c r="AO1482" i="1" s="1"/>
  <c r="AL578" i="1"/>
  <c r="AM578" i="1" s="1"/>
  <c r="AN578" i="1" s="1"/>
  <c r="AI897" i="1"/>
  <c r="AJ897" i="1" s="1"/>
  <c r="AI1509" i="1"/>
  <c r="AJ1509" i="1" s="1"/>
  <c r="AL1669" i="1"/>
  <c r="AM1669" i="1" s="1"/>
  <c r="AN1669" i="1" s="1"/>
  <c r="AO1669" i="1" s="1"/>
  <c r="AK924" i="1"/>
  <c r="AK107" i="1"/>
  <c r="AK830" i="1"/>
  <c r="AK1014" i="1"/>
  <c r="AK587" i="1"/>
  <c r="AK1061" i="1"/>
  <c r="AI934" i="1"/>
  <c r="AJ934" i="1" s="1"/>
  <c r="AK1253" i="1"/>
  <c r="AK1085" i="1"/>
  <c r="AI780" i="1"/>
  <c r="AJ780" i="1" s="1"/>
  <c r="AI1275" i="1"/>
  <c r="AJ1275" i="1" s="1"/>
  <c r="AR622" i="1"/>
  <c r="AS622" i="1" s="1"/>
  <c r="AI470" i="1"/>
  <c r="AJ470" i="1" s="1"/>
  <c r="AL517" i="1"/>
  <c r="AM517" i="1" s="1"/>
  <c r="AN517" i="1" s="1"/>
  <c r="AK457" i="1"/>
  <c r="AL708" i="1"/>
  <c r="AM708" i="1" s="1"/>
  <c r="AN708" i="1" s="1"/>
  <c r="AI526" i="1"/>
  <c r="AJ526" i="1" s="1"/>
  <c r="AL1502" i="1"/>
  <c r="AM1502" i="1" s="1"/>
  <c r="AN1502" i="1" s="1"/>
  <c r="AO1502" i="1" s="1"/>
  <c r="AI562" i="1"/>
  <c r="AJ562" i="1" s="1"/>
  <c r="AL617" i="1"/>
  <c r="AM617" i="1" s="1"/>
  <c r="AN617" i="1" s="1"/>
  <c r="AI1543" i="1"/>
  <c r="AJ1543" i="1" s="1"/>
  <c r="AL1680" i="1"/>
  <c r="AM1680" i="1" s="1"/>
  <c r="AN1680" i="1" s="1"/>
  <c r="AO1680" i="1" s="1"/>
  <c r="AI1417" i="1"/>
  <c r="AJ1417" i="1" s="1"/>
  <c r="AI1236" i="1"/>
  <c r="AJ1236" i="1" s="1"/>
  <c r="AL1313" i="1"/>
  <c r="AM1313" i="1" s="1"/>
  <c r="AN1313" i="1" s="1"/>
  <c r="AO1313" i="1" s="1"/>
  <c r="AL242" i="1"/>
  <c r="AM242" i="1" s="1"/>
  <c r="AN242" i="1" s="1"/>
  <c r="AK442" i="1"/>
  <c r="AI350" i="1"/>
  <c r="AJ350" i="1" s="1"/>
  <c r="AY1179" i="1"/>
  <c r="AZ1179" i="1" s="1"/>
  <c r="BA1179" i="1" s="1"/>
  <c r="BB1179" i="1" s="1"/>
  <c r="AR218" i="1"/>
  <c r="AS218" i="1" s="1"/>
  <c r="AI377" i="1"/>
  <c r="AJ377" i="1" s="1"/>
  <c r="AL1279" i="1"/>
  <c r="AM1279" i="1" s="1"/>
  <c r="AN1279" i="1" s="1"/>
  <c r="AI450" i="1"/>
  <c r="AJ450" i="1" s="1"/>
  <c r="AI231" i="1"/>
  <c r="AJ231" i="1" s="1"/>
  <c r="AL1294" i="1"/>
  <c r="AM1294" i="1" s="1"/>
  <c r="AN1294" i="1" s="1"/>
  <c r="AO1294" i="1" s="1"/>
  <c r="AL1350" i="1"/>
  <c r="AM1350" i="1" s="1"/>
  <c r="AN1350" i="1" s="1"/>
  <c r="AO1350" i="1" s="1"/>
  <c r="AL1245" i="1"/>
  <c r="AM1245" i="1" s="1"/>
  <c r="AN1245" i="1" s="1"/>
  <c r="AO1245" i="1" s="1"/>
  <c r="AT362" i="1"/>
  <c r="AU362" i="1" s="1"/>
  <c r="AV362" i="1" s="1"/>
  <c r="AW362" i="1" s="1"/>
  <c r="AL279" i="1"/>
  <c r="AM279" i="1" s="1"/>
  <c r="AN279" i="1" s="1"/>
  <c r="AO279" i="1" s="1"/>
  <c r="AL387" i="1"/>
  <c r="AM387" i="1" s="1"/>
  <c r="AN387" i="1" s="1"/>
  <c r="AL1453" i="1"/>
  <c r="AM1453" i="1" s="1"/>
  <c r="AN1453" i="1" s="1"/>
  <c r="AO1453" i="1" s="1"/>
  <c r="AL524" i="1"/>
  <c r="AM524" i="1" s="1"/>
  <c r="AN524" i="1" s="1"/>
  <c r="AL146" i="1"/>
  <c r="AM146" i="1" s="1"/>
  <c r="AN146" i="1" s="1"/>
  <c r="AO146" i="1" s="1"/>
  <c r="AP146" i="1" s="1"/>
  <c r="AQ146" i="1" s="1"/>
  <c r="AL1515" i="1"/>
  <c r="AM1515" i="1" s="1"/>
  <c r="AN1515" i="1" s="1"/>
  <c r="AL1118" i="1"/>
  <c r="AM1118" i="1" s="1"/>
  <c r="AN1118" i="1" s="1"/>
  <c r="AO1118" i="1" s="1"/>
  <c r="AL861" i="1"/>
  <c r="AM861" i="1" s="1"/>
  <c r="AN861" i="1" s="1"/>
  <c r="AL1424" i="1"/>
  <c r="AM1424" i="1" s="1"/>
  <c r="AN1424" i="1" s="1"/>
  <c r="AO1424" i="1" s="1"/>
  <c r="AL758" i="1"/>
  <c r="AM758" i="1" s="1"/>
  <c r="AN758" i="1" s="1"/>
  <c r="AL826" i="1"/>
  <c r="AM826" i="1" s="1"/>
  <c r="AN826" i="1" s="1"/>
  <c r="AI684" i="1"/>
  <c r="AJ684" i="1" s="1"/>
  <c r="AL1452" i="1"/>
  <c r="AM1452" i="1" s="1"/>
  <c r="AN1452" i="1" s="1"/>
  <c r="AL1627" i="1"/>
  <c r="AM1627" i="1" s="1"/>
  <c r="AN1627" i="1" s="1"/>
  <c r="AY502" i="1"/>
  <c r="AZ502" i="1" s="1"/>
  <c r="BA502" i="1" s="1"/>
  <c r="BB502" i="1" s="1"/>
  <c r="AL1441" i="1"/>
  <c r="AM1441" i="1" s="1"/>
  <c r="AN1441" i="1" s="1"/>
  <c r="AL52" i="1"/>
  <c r="AM52" i="1" s="1"/>
  <c r="AN52" i="1" s="1"/>
  <c r="AO52" i="1" s="1"/>
  <c r="AP52" i="1" s="1"/>
  <c r="AQ52" i="1" s="1"/>
  <c r="AY1025" i="1"/>
  <c r="AZ1025" i="1" s="1"/>
  <c r="BA1025" i="1" s="1"/>
  <c r="BB1025" i="1" s="1"/>
  <c r="AL1500" i="1"/>
  <c r="AM1500" i="1" s="1"/>
  <c r="AN1500" i="1" s="1"/>
  <c r="AO1500" i="1" s="1"/>
  <c r="AL940" i="1"/>
  <c r="AM940" i="1" s="1"/>
  <c r="AN940" i="1" s="1"/>
  <c r="AL745" i="1"/>
  <c r="AM745" i="1" s="1"/>
  <c r="AN745" i="1" s="1"/>
  <c r="AL590" i="1"/>
  <c r="AM590" i="1" s="1"/>
  <c r="AN590" i="1" s="1"/>
  <c r="AL839" i="1"/>
  <c r="AM839" i="1" s="1"/>
  <c r="AN839" i="1" s="1"/>
  <c r="AI1430" i="1"/>
  <c r="AJ1430" i="1" s="1"/>
  <c r="AL1318" i="1"/>
  <c r="AM1318" i="1" s="1"/>
  <c r="AN1318" i="1" s="1"/>
  <c r="AI544" i="1"/>
  <c r="AJ544" i="1" s="1"/>
  <c r="AL1409" i="1"/>
  <c r="AM1409" i="1" s="1"/>
  <c r="AN1409" i="1" s="1"/>
  <c r="AO1409" i="1" s="1"/>
  <c r="AL1302" i="1"/>
  <c r="AM1302" i="1" s="1"/>
  <c r="AN1302" i="1" s="1"/>
  <c r="AO1302" i="1" s="1"/>
  <c r="AL638" i="1"/>
  <c r="AM638" i="1" s="1"/>
  <c r="AN638" i="1" s="1"/>
  <c r="AO638" i="1" s="1"/>
  <c r="AT60" i="1"/>
  <c r="AU60" i="1" s="1"/>
  <c r="AV60" i="1" s="1"/>
  <c r="AW60" i="1" s="1"/>
  <c r="AL76" i="1"/>
  <c r="AM76" i="1" s="1"/>
  <c r="AN76" i="1" s="1"/>
  <c r="AO76" i="1" s="1"/>
  <c r="AP76" i="1" s="1"/>
  <c r="AQ76" i="1" s="1"/>
  <c r="AI1419" i="1"/>
  <c r="AJ1419" i="1" s="1"/>
  <c r="AL1654" i="1"/>
  <c r="AM1654" i="1" s="1"/>
  <c r="AN1654" i="1" s="1"/>
  <c r="AO1654" i="1" s="1"/>
  <c r="AL1249" i="1"/>
  <c r="AM1249" i="1" s="1"/>
  <c r="AN1249" i="1" s="1"/>
  <c r="AL1481" i="1"/>
  <c r="AM1481" i="1" s="1"/>
  <c r="AN1481" i="1" s="1"/>
  <c r="AO1481" i="1" s="1"/>
  <c r="AL1371" i="1"/>
  <c r="AM1371" i="1" s="1"/>
  <c r="AN1371" i="1" s="1"/>
  <c r="AO1371" i="1" s="1"/>
  <c r="AL1020" i="1"/>
  <c r="AM1020" i="1" s="1"/>
  <c r="AN1020" i="1" s="1"/>
  <c r="AL974" i="1"/>
  <c r="AM974" i="1" s="1"/>
  <c r="AN974" i="1" s="1"/>
  <c r="AO974" i="1" s="1"/>
  <c r="AT173" i="1"/>
  <c r="AU173" i="1" s="1"/>
  <c r="AV173" i="1" s="1"/>
  <c r="AW173" i="1" s="1"/>
  <c r="AI767" i="1"/>
  <c r="AJ767" i="1" s="1"/>
  <c r="AY1079" i="1"/>
  <c r="AZ1079" i="1" s="1"/>
  <c r="BA1079" i="1" s="1"/>
  <c r="BB1079" i="1" s="1"/>
  <c r="AL505" i="1"/>
  <c r="AM505" i="1" s="1"/>
  <c r="AN505" i="1" s="1"/>
  <c r="AL1385" i="1"/>
  <c r="AM1385" i="1" s="1"/>
  <c r="AN1385" i="1" s="1"/>
  <c r="AL474" i="1"/>
  <c r="AM474" i="1" s="1"/>
  <c r="AN474" i="1" s="1"/>
  <c r="AL661" i="1"/>
  <c r="AM661" i="1" s="1"/>
  <c r="AN661" i="1" s="1"/>
  <c r="AL600" i="1"/>
  <c r="AM600" i="1" s="1"/>
  <c r="AN600" i="1" s="1"/>
  <c r="AL1140" i="1"/>
  <c r="AM1140" i="1" s="1"/>
  <c r="AN1140" i="1" s="1"/>
  <c r="AO1140" i="1" s="1"/>
  <c r="AI1621" i="1"/>
  <c r="AJ1621" i="1" s="1"/>
  <c r="AI1468" i="1"/>
  <c r="AJ1468" i="1" s="1"/>
  <c r="AL683" i="1"/>
  <c r="AM683" i="1" s="1"/>
  <c r="AN683" i="1" s="1"/>
  <c r="AR416" i="1"/>
  <c r="AS416" i="1" s="1"/>
  <c r="AL664" i="1"/>
  <c r="AM664" i="1" s="1"/>
  <c r="AN664" i="1" s="1"/>
  <c r="AI602" i="1"/>
  <c r="AJ602" i="1" s="1"/>
  <c r="AL835" i="1"/>
  <c r="AM835" i="1" s="1"/>
  <c r="AN835" i="1" s="1"/>
  <c r="AY1267" i="1"/>
  <c r="AZ1267" i="1" s="1"/>
  <c r="BA1267" i="1" s="1"/>
  <c r="BB1267" i="1" s="1"/>
  <c r="AI738" i="1"/>
  <c r="AJ738" i="1" s="1"/>
  <c r="AL90" i="1"/>
  <c r="AM90" i="1" s="1"/>
  <c r="AN90" i="1" s="1"/>
  <c r="AO90" i="1" s="1"/>
  <c r="AP90" i="1" s="1"/>
  <c r="AQ90" i="1" s="1"/>
  <c r="AI668" i="1"/>
  <c r="AJ668" i="1" s="1"/>
  <c r="AL1662" i="1"/>
  <c r="AM1662" i="1" s="1"/>
  <c r="AN1662" i="1" s="1"/>
  <c r="AI1283" i="1"/>
  <c r="AJ1283" i="1" s="1"/>
  <c r="AI318" i="1"/>
  <c r="AJ318" i="1" s="1"/>
  <c r="AL773" i="1"/>
  <c r="AM773" i="1" s="1"/>
  <c r="AN773" i="1" s="1"/>
  <c r="AI719" i="1"/>
  <c r="AJ719" i="1" s="1"/>
  <c r="AL875" i="1"/>
  <c r="AM875" i="1" s="1"/>
  <c r="AN875" i="1" s="1"/>
  <c r="AI1561" i="1"/>
  <c r="AJ1561" i="1" s="1"/>
  <c r="AR366" i="1"/>
  <c r="AS366" i="1" s="1"/>
  <c r="AL63" i="1"/>
  <c r="AM63" i="1" s="1"/>
  <c r="AN63" i="1" s="1"/>
  <c r="AO63" i="1" s="1"/>
  <c r="AP63" i="1" s="1"/>
  <c r="AQ63" i="1" s="1"/>
  <c r="AI333" i="1"/>
  <c r="AJ333" i="1" s="1"/>
  <c r="AY1575" i="1"/>
  <c r="AZ1575" i="1" s="1"/>
  <c r="BA1575" i="1" s="1"/>
  <c r="BB1575" i="1" s="1"/>
  <c r="AL838" i="1"/>
  <c r="AM838" i="1" s="1"/>
  <c r="AN838" i="1" s="1"/>
  <c r="AL259" i="1"/>
  <c r="AM259" i="1" s="1"/>
  <c r="AN259" i="1" s="1"/>
  <c r="AY1038" i="1"/>
  <c r="AZ1038" i="1" s="1"/>
  <c r="BA1038" i="1" s="1"/>
  <c r="BB1038" i="1" s="1"/>
  <c r="AL1003" i="1"/>
  <c r="AM1003" i="1" s="1"/>
  <c r="AN1003" i="1" s="1"/>
  <c r="AL927" i="1"/>
  <c r="AM927" i="1" s="1"/>
  <c r="AN927" i="1" s="1"/>
  <c r="AL1066" i="1"/>
  <c r="AM1066" i="1" s="1"/>
  <c r="AN1066" i="1" s="1"/>
  <c r="AO1066" i="1" s="1"/>
  <c r="AK181" i="1"/>
  <c r="AK1002" i="1"/>
  <c r="AK946" i="1"/>
  <c r="AK730" i="1"/>
  <c r="AK1156" i="1"/>
  <c r="AK891" i="1"/>
  <c r="AK843" i="1"/>
  <c r="AL1016" i="1"/>
  <c r="AM1016" i="1" s="1"/>
  <c r="AN1016" i="1" s="1"/>
  <c r="AK709" i="1"/>
  <c r="AI461" i="1"/>
  <c r="AJ461" i="1" s="1"/>
  <c r="AL804" i="1"/>
  <c r="AM804" i="1" s="1"/>
  <c r="AN804" i="1" s="1"/>
  <c r="AL263" i="1"/>
  <c r="AM263" i="1" s="1"/>
  <c r="AN263" i="1" s="1"/>
  <c r="AI1530" i="1"/>
  <c r="AJ1530" i="1" s="1"/>
  <c r="AL1010" i="1"/>
  <c r="AM1010" i="1" s="1"/>
  <c r="AN1010" i="1" s="1"/>
  <c r="AI977" i="1"/>
  <c r="AJ977" i="1" s="1"/>
  <c r="AI455" i="1"/>
  <c r="AJ455" i="1" s="1"/>
  <c r="AL1084" i="1"/>
  <c r="AM1084" i="1" s="1"/>
  <c r="AN1084" i="1" s="1"/>
  <c r="AR32" i="1"/>
  <c r="AS32" i="1" s="1"/>
  <c r="AL410" i="1"/>
  <c r="AM410" i="1" s="1"/>
  <c r="AN410" i="1" s="1"/>
  <c r="AR466" i="1"/>
  <c r="AS466" i="1" s="1"/>
  <c r="AL1618" i="1"/>
  <c r="AM1618" i="1" s="1"/>
  <c r="AN1618" i="1" s="1"/>
  <c r="AO1618" i="1" s="1"/>
  <c r="AK623" i="1"/>
  <c r="AK658" i="1"/>
  <c r="AK110" i="1"/>
  <c r="AK1392" i="1"/>
  <c r="AT790" i="1"/>
  <c r="AU790" i="1" s="1"/>
  <c r="AV790" i="1" s="1"/>
  <c r="AW790" i="1" s="1"/>
  <c r="AK737" i="1"/>
  <c r="AK856" i="1"/>
  <c r="AK1018" i="1"/>
  <c r="AK1095" i="1"/>
  <c r="AI1611" i="1"/>
  <c r="AJ1611" i="1" s="1"/>
  <c r="AI747" i="1"/>
  <c r="AJ747" i="1" s="1"/>
  <c r="AR485" i="1"/>
  <c r="AS485" i="1" s="1"/>
  <c r="AL1031" i="1"/>
  <c r="AM1031" i="1" s="1"/>
  <c r="AN1031" i="1" s="1"/>
  <c r="AK539" i="1"/>
  <c r="AK588" i="1"/>
  <c r="AK536" i="1"/>
  <c r="AK910" i="1"/>
  <c r="AI603" i="1"/>
  <c r="AJ603" i="1" s="1"/>
  <c r="AL1026" i="1"/>
  <c r="AM1026" i="1" s="1"/>
  <c r="AN1026" i="1" s="1"/>
  <c r="AI388" i="1"/>
  <c r="AJ388" i="1" s="1"/>
  <c r="AY1597" i="1"/>
  <c r="AZ1597" i="1" s="1"/>
  <c r="BA1597" i="1" s="1"/>
  <c r="BB1597" i="1" s="1"/>
  <c r="AI697" i="1"/>
  <c r="AJ697" i="1" s="1"/>
  <c r="AI1436" i="1"/>
  <c r="AJ1436" i="1" s="1"/>
  <c r="AL954" i="1"/>
  <c r="AM954" i="1" s="1"/>
  <c r="AN954" i="1" s="1"/>
  <c r="AL1319" i="1"/>
  <c r="AM1319" i="1" s="1"/>
  <c r="AN1319" i="1" s="1"/>
  <c r="AO1319" i="1" s="1"/>
  <c r="AY1595" i="1"/>
  <c r="AZ1595" i="1" s="1"/>
  <c r="BA1595" i="1" s="1"/>
  <c r="BB1595" i="1" s="1"/>
  <c r="AI1579" i="1"/>
  <c r="AJ1579" i="1" s="1"/>
  <c r="AI1222" i="1"/>
  <c r="AJ1222" i="1" s="1"/>
  <c r="AI1151" i="1"/>
  <c r="AJ1151" i="1" s="1"/>
  <c r="AI192" i="1"/>
  <c r="AJ192" i="1" s="1"/>
  <c r="AI1620" i="1"/>
  <c r="AJ1620" i="1" s="1"/>
  <c r="AL1234" i="1"/>
  <c r="AM1234" i="1" s="1"/>
  <c r="AN1234" i="1" s="1"/>
  <c r="AI1215" i="1"/>
  <c r="AJ1215" i="1" s="1"/>
  <c r="AY1129" i="1"/>
  <c r="AZ1129" i="1" s="1"/>
  <c r="BA1129" i="1" s="1"/>
  <c r="BB1129" i="1" s="1"/>
  <c r="AL895" i="1"/>
  <c r="AM895" i="1" s="1"/>
  <c r="AN895" i="1" s="1"/>
  <c r="AO895" i="1" s="1"/>
  <c r="AL569" i="1"/>
  <c r="AM569" i="1" s="1"/>
  <c r="AN569" i="1" s="1"/>
  <c r="AY545" i="1"/>
  <c r="AZ545" i="1" s="1"/>
  <c r="BA545" i="1" s="1"/>
  <c r="BB545" i="1" s="1"/>
  <c r="AL258" i="1"/>
  <c r="AM258" i="1" s="1"/>
  <c r="AN258" i="1" s="1"/>
  <c r="AL817" i="1"/>
  <c r="AM817" i="1" s="1"/>
  <c r="AN817" i="1" s="1"/>
  <c r="AL1210" i="1"/>
  <c r="AM1210" i="1" s="1"/>
  <c r="AN1210" i="1" s="1"/>
  <c r="AO1210" i="1" s="1"/>
  <c r="AL1045" i="1"/>
  <c r="AM1045" i="1" s="1"/>
  <c r="AN1045" i="1" s="1"/>
  <c r="AI1375" i="1"/>
  <c r="AJ1375" i="1" s="1"/>
  <c r="AL615" i="1"/>
  <c r="AM615" i="1" s="1"/>
  <c r="AN615" i="1" s="1"/>
  <c r="AL1645" i="1"/>
  <c r="AM1645" i="1" s="1"/>
  <c r="AN1645" i="1" s="1"/>
  <c r="AO1645" i="1" s="1"/>
  <c r="AL989" i="1"/>
  <c r="AM989" i="1" s="1"/>
  <c r="AN989" i="1" s="1"/>
  <c r="AK918" i="1"/>
  <c r="AI1538" i="1"/>
  <c r="AJ1538" i="1" s="1"/>
  <c r="AK969" i="1"/>
  <c r="AK103" i="1"/>
  <c r="AK1088" i="1"/>
  <c r="AL1043" i="1"/>
  <c r="AM1043" i="1" s="1"/>
  <c r="AN1043" i="1" s="1"/>
  <c r="AL1228" i="1"/>
  <c r="AM1228" i="1" s="1"/>
  <c r="AN1228" i="1" s="1"/>
  <c r="AI994" i="1"/>
  <c r="AJ994" i="1" s="1"/>
  <c r="AL641" i="1"/>
  <c r="AM641" i="1" s="1"/>
  <c r="AN641" i="1" s="1"/>
  <c r="AO641" i="1" s="1"/>
  <c r="AL170" i="1"/>
  <c r="AM170" i="1" s="1"/>
  <c r="AN170" i="1" s="1"/>
  <c r="AO170" i="1" s="1"/>
  <c r="AP170" i="1" s="1"/>
  <c r="AQ170" i="1" s="1"/>
  <c r="AL1000" i="1"/>
  <c r="AM1000" i="1" s="1"/>
  <c r="AN1000" i="1" s="1"/>
  <c r="AL1053" i="1"/>
  <c r="AM1053" i="1" s="1"/>
  <c r="AN1053" i="1" s="1"/>
  <c r="AO1053" i="1" s="1"/>
  <c r="AY1529" i="1"/>
  <c r="AZ1529" i="1" s="1"/>
  <c r="BA1529" i="1" s="1"/>
  <c r="BB1529" i="1" s="1"/>
  <c r="AI418" i="1"/>
  <c r="AJ418" i="1" s="1"/>
  <c r="AL93" i="1"/>
  <c r="AM93" i="1" s="1"/>
  <c r="AN93" i="1" s="1"/>
  <c r="AO93" i="1" s="1"/>
  <c r="AP93" i="1" s="1"/>
  <c r="AQ93" i="1" s="1"/>
  <c r="AL1501" i="1"/>
  <c r="AM1501" i="1" s="1"/>
  <c r="AN1501" i="1" s="1"/>
  <c r="AL950" i="1"/>
  <c r="AM950" i="1" s="1"/>
  <c r="AN950" i="1" s="1"/>
  <c r="AL491" i="1"/>
  <c r="AM491" i="1" s="1"/>
  <c r="AN491" i="1" s="1"/>
  <c r="AK832" i="1"/>
  <c r="AL67" i="1"/>
  <c r="AM67" i="1" s="1"/>
  <c r="AN67" i="1" s="1"/>
  <c r="AO67" i="1" s="1"/>
  <c r="AP67" i="1" s="1"/>
  <c r="AQ67" i="1" s="1"/>
  <c r="AL178" i="1"/>
  <c r="AM178" i="1" s="1"/>
  <c r="AN178" i="1" s="1"/>
  <c r="AO178" i="1" s="1"/>
  <c r="AP178" i="1" s="1"/>
  <c r="AQ178" i="1" s="1"/>
  <c r="AL411" i="1"/>
  <c r="AM411" i="1" s="1"/>
  <c r="AN411" i="1" s="1"/>
  <c r="AI1028" i="1"/>
  <c r="AJ1028" i="1" s="1"/>
  <c r="AI1606" i="1"/>
  <c r="AJ1606" i="1" s="1"/>
  <c r="AL1178" i="1"/>
  <c r="AM1178" i="1" s="1"/>
  <c r="AN1178" i="1" s="1"/>
  <c r="AO1178" i="1" s="1"/>
  <c r="AL1437" i="1"/>
  <c r="AM1437" i="1" s="1"/>
  <c r="AN1437" i="1" s="1"/>
  <c r="AO1437" i="1" s="1"/>
  <c r="AI1134" i="1"/>
  <c r="AJ1134" i="1" s="1"/>
  <c r="AL1174" i="1"/>
  <c r="AM1174" i="1" s="1"/>
  <c r="AN1174" i="1" s="1"/>
  <c r="AO1174" i="1" s="1"/>
  <c r="AL1448" i="1"/>
  <c r="AM1448" i="1" s="1"/>
  <c r="AN1448" i="1" s="1"/>
  <c r="AO1448" i="1" s="1"/>
  <c r="AL511" i="1"/>
  <c r="AM511" i="1" s="1"/>
  <c r="AN511" i="1" s="1"/>
  <c r="AI14" i="1"/>
  <c r="AJ14" i="1" s="1"/>
  <c r="AL1489" i="1"/>
  <c r="AM1489" i="1" s="1"/>
  <c r="AN1489" i="1" s="1"/>
  <c r="AL1666" i="1"/>
  <c r="AM1666" i="1" s="1"/>
  <c r="AN1666" i="1" s="1"/>
  <c r="AO1666" i="1" s="1"/>
  <c r="AL1544" i="1"/>
  <c r="AM1544" i="1" s="1"/>
  <c r="AN1544" i="1" s="1"/>
  <c r="AO1544" i="1" s="1"/>
  <c r="AI789" i="1"/>
  <c r="AJ789" i="1" s="1"/>
  <c r="AL990" i="1"/>
  <c r="AM990" i="1" s="1"/>
  <c r="AN990" i="1" s="1"/>
  <c r="AL1574" i="1"/>
  <c r="AM1574" i="1" s="1"/>
  <c r="AN1574" i="1" s="1"/>
  <c r="AL1377" i="1"/>
  <c r="AM1377" i="1" s="1"/>
  <c r="AN1377" i="1" s="1"/>
  <c r="AL1602" i="1"/>
  <c r="AM1602" i="1" s="1"/>
  <c r="AN1602" i="1" s="1"/>
  <c r="AO1602" i="1" s="1"/>
  <c r="AI675" i="1"/>
  <c r="AJ675" i="1" s="1"/>
  <c r="AL530" i="1"/>
  <c r="AM530" i="1" s="1"/>
  <c r="AN530" i="1" s="1"/>
  <c r="AR261" i="1"/>
  <c r="AS261" i="1" s="1"/>
  <c r="AL1130" i="1"/>
  <c r="AM1130" i="1" s="1"/>
  <c r="AN1130" i="1" s="1"/>
  <c r="AO1130" i="1" s="1"/>
  <c r="AI1101" i="1"/>
  <c r="AJ1101" i="1" s="1"/>
  <c r="AL766" i="1"/>
  <c r="AM766" i="1" s="1"/>
  <c r="AN766" i="1" s="1"/>
  <c r="AL1231" i="1"/>
  <c r="AM1231" i="1" s="1"/>
  <c r="AN1231" i="1" s="1"/>
  <c r="AO1231" i="1" s="1"/>
  <c r="AL542" i="1"/>
  <c r="AM542" i="1" s="1"/>
  <c r="AN542" i="1" s="1"/>
  <c r="AT41" i="1"/>
  <c r="AU41" i="1" s="1"/>
  <c r="AV41" i="1" s="1"/>
  <c r="AW41" i="1" s="1"/>
  <c r="AL532" i="1"/>
  <c r="AM532" i="1" s="1"/>
  <c r="AN532" i="1" s="1"/>
  <c r="AI1646" i="1"/>
  <c r="AJ1646" i="1" s="1"/>
  <c r="AL1678" i="1"/>
  <c r="AM1678" i="1" s="1"/>
  <c r="AN1678" i="1" s="1"/>
  <c r="AO1678" i="1" s="1"/>
  <c r="AL91" i="1"/>
  <c r="AM91" i="1" s="1"/>
  <c r="AN91" i="1" s="1"/>
  <c r="AO91" i="1" s="1"/>
  <c r="AP91" i="1" s="1"/>
  <c r="AQ91" i="1" s="1"/>
  <c r="AL437" i="1"/>
  <c r="AM437" i="1" s="1"/>
  <c r="AN437" i="1" s="1"/>
  <c r="AL913" i="1"/>
  <c r="AM913" i="1" s="1"/>
  <c r="AN913" i="1" s="1"/>
  <c r="AT214" i="1"/>
  <c r="AU214" i="1" s="1"/>
  <c r="AV214" i="1" s="1"/>
  <c r="AW214" i="1" s="1"/>
  <c r="AT56" i="1"/>
  <c r="AU56" i="1" s="1"/>
  <c r="AV56" i="1" s="1"/>
  <c r="AW56" i="1" s="1"/>
  <c r="AT208" i="1"/>
  <c r="AU208" i="1" s="1"/>
  <c r="AV208" i="1" s="1"/>
  <c r="AW208" i="1" s="1"/>
  <c r="AT49" i="1"/>
  <c r="AU49" i="1" s="1"/>
  <c r="AV49" i="1" s="1"/>
  <c r="AW49" i="1" s="1"/>
  <c r="AI537" i="1"/>
  <c r="AJ537" i="1" s="1"/>
  <c r="AL949" i="1"/>
  <c r="AM949" i="1" s="1"/>
  <c r="AN949" i="1" s="1"/>
  <c r="AI771" i="1"/>
  <c r="AJ771" i="1" s="1"/>
  <c r="AL1614" i="1"/>
  <c r="AM1614" i="1" s="1"/>
  <c r="AN1614" i="1" s="1"/>
  <c r="AL1034" i="1"/>
  <c r="AM1034" i="1" s="1"/>
  <c r="AN1034" i="1" s="1"/>
  <c r="AT102" i="1"/>
  <c r="AU102" i="1" s="1"/>
  <c r="AV102" i="1" s="1"/>
  <c r="AW102" i="1" s="1"/>
  <c r="AL1144" i="1"/>
  <c r="AM1144" i="1" s="1"/>
  <c r="AN1144" i="1" s="1"/>
  <c r="AI642" i="1"/>
  <c r="AJ642" i="1" s="1"/>
  <c r="AL589" i="1"/>
  <c r="AM589" i="1" s="1"/>
  <c r="AN589" i="1" s="1"/>
  <c r="AL1690" i="1"/>
  <c r="AM1690" i="1" s="1"/>
  <c r="AN1690" i="1" s="1"/>
  <c r="AO1690" i="1" s="1"/>
  <c r="AL177" i="1"/>
  <c r="AM177" i="1" s="1"/>
  <c r="AN177" i="1" s="1"/>
  <c r="AO177" i="1" s="1"/>
  <c r="AP177" i="1" s="1"/>
  <c r="AQ177" i="1" s="1"/>
  <c r="AI1359" i="1"/>
  <c r="AJ1359" i="1" s="1"/>
  <c r="AL971" i="1"/>
  <c r="AM971" i="1" s="1"/>
  <c r="AN971" i="1" s="1"/>
  <c r="AO971" i="1" s="1"/>
  <c r="AL1008" i="1"/>
  <c r="AM1008" i="1" s="1"/>
  <c r="AN1008" i="1" s="1"/>
  <c r="AY621" i="1"/>
  <c r="AZ621" i="1" s="1"/>
  <c r="BA621" i="1" s="1"/>
  <c r="BB621" i="1" s="1"/>
  <c r="AL583" i="1"/>
  <c r="AM583" i="1" s="1"/>
  <c r="AN583" i="1" s="1"/>
  <c r="AL1457" i="1"/>
  <c r="AM1457" i="1" s="1"/>
  <c r="AN1457" i="1" s="1"/>
  <c r="AO1457" i="1" s="1"/>
  <c r="AY619" i="1"/>
  <c r="AZ619" i="1" s="1"/>
  <c r="BA619" i="1" s="1"/>
  <c r="BB619" i="1" s="1"/>
  <c r="AL783" i="1"/>
  <c r="AM783" i="1" s="1"/>
  <c r="AN783" i="1" s="1"/>
  <c r="AO783" i="1" s="1"/>
  <c r="AL692" i="1"/>
  <c r="AM692" i="1" s="1"/>
  <c r="AN692" i="1" s="1"/>
  <c r="AL727" i="1"/>
  <c r="AM727" i="1" s="1"/>
  <c r="AN727" i="1" s="1"/>
  <c r="AI632" i="1"/>
  <c r="AJ632" i="1" s="1"/>
  <c r="AI1653" i="1"/>
  <c r="AJ1653" i="1" s="1"/>
  <c r="AL1699" i="1"/>
  <c r="AM1699" i="1" s="1"/>
  <c r="AN1699" i="1" s="1"/>
  <c r="AO1699" i="1" s="1"/>
  <c r="AL1017" i="1"/>
  <c r="AM1017" i="1" s="1"/>
  <c r="AN1017" i="1" s="1"/>
  <c r="AL1007" i="1"/>
  <c r="AM1007" i="1" s="1"/>
  <c r="AN1007" i="1" s="1"/>
  <c r="AL1548" i="1"/>
  <c r="AM1548" i="1" s="1"/>
  <c r="AN1548" i="1" s="1"/>
  <c r="AO1548" i="1" s="1"/>
  <c r="AI404" i="1"/>
  <c r="AJ404" i="1" s="1"/>
  <c r="AL975" i="1"/>
  <c r="AM975" i="1" s="1"/>
  <c r="AN975" i="1" s="1"/>
  <c r="AL297" i="1"/>
  <c r="AM297" i="1" s="1"/>
  <c r="AN297" i="1" s="1"/>
  <c r="AL484" i="1"/>
  <c r="AM484" i="1" s="1"/>
  <c r="AN484" i="1" s="1"/>
  <c r="AL481" i="1"/>
  <c r="AM481" i="1" s="1"/>
  <c r="AN481" i="1" s="1"/>
  <c r="AL690" i="1"/>
  <c r="AM690" i="1" s="1"/>
  <c r="AN690" i="1" s="1"/>
  <c r="AI1036" i="1"/>
  <c r="AJ1036" i="1" s="1"/>
  <c r="AK608" i="1"/>
  <c r="AI616" i="1"/>
  <c r="AJ616" i="1" s="1"/>
  <c r="AL1494" i="1"/>
  <c r="AM1494" i="1" s="1"/>
  <c r="AN1494" i="1" s="1"/>
  <c r="AL1292" i="1"/>
  <c r="AM1292" i="1" s="1"/>
  <c r="AN1292" i="1" s="1"/>
  <c r="AI931" i="1"/>
  <c r="AJ931" i="1" s="1"/>
  <c r="AI656" i="1"/>
  <c r="AJ656" i="1" s="1"/>
  <c r="AL425" i="1"/>
  <c r="AM425" i="1" s="1"/>
  <c r="AN425" i="1" s="1"/>
  <c r="AL1232" i="1"/>
  <c r="AM1232" i="1" s="1"/>
  <c r="AN1232" i="1" s="1"/>
  <c r="AL858" i="1"/>
  <c r="AM858" i="1" s="1"/>
  <c r="AN858" i="1" s="1"/>
  <c r="AO858" i="1" s="1"/>
  <c r="AI1337" i="1"/>
  <c r="AJ1337" i="1" s="1"/>
  <c r="AR405" i="1"/>
  <c r="AS405" i="1" s="1"/>
  <c r="AI1296" i="1"/>
  <c r="AJ1296" i="1" s="1"/>
  <c r="AL363" i="1"/>
  <c r="AM363" i="1" s="1"/>
  <c r="AN363" i="1" s="1"/>
  <c r="AL384" i="1"/>
  <c r="AM384" i="1" s="1"/>
  <c r="AN384" i="1" s="1"/>
  <c r="AK645" i="1"/>
  <c r="AK555" i="1"/>
  <c r="AI786" i="1"/>
  <c r="AJ786" i="1" s="1"/>
  <c r="AK796" i="1"/>
  <c r="AK113" i="1"/>
  <c r="AK89" i="1"/>
  <c r="AK1407" i="1"/>
  <c r="AK1040" i="1"/>
  <c r="AK1689" i="1"/>
  <c r="AI1520" i="1"/>
  <c r="AJ1520" i="1" s="1"/>
  <c r="AK724" i="1"/>
  <c r="AI1242" i="1"/>
  <c r="AJ1242" i="1" s="1"/>
  <c r="AL523" i="1"/>
  <c r="AM523" i="1" s="1"/>
  <c r="AN523" i="1" s="1"/>
  <c r="AL479" i="1"/>
  <c r="AM479" i="1" s="1"/>
  <c r="AN479" i="1" s="1"/>
  <c r="AI141" i="1"/>
  <c r="AJ141" i="1" s="1"/>
  <c r="AL979" i="1"/>
  <c r="AM979" i="1" s="1"/>
  <c r="AN979" i="1" s="1"/>
  <c r="AI1536" i="1"/>
  <c r="AJ1536" i="1" s="1"/>
  <c r="AI151" i="1"/>
  <c r="AJ151" i="1" s="1"/>
  <c r="AL1200" i="1"/>
  <c r="AM1200" i="1" s="1"/>
  <c r="AN1200" i="1" s="1"/>
  <c r="AO1200" i="1" s="1"/>
  <c r="AI61" i="1"/>
  <c r="AJ61" i="1" s="1"/>
  <c r="AL1420" i="1"/>
  <c r="AM1420" i="1" s="1"/>
  <c r="AN1420" i="1" s="1"/>
  <c r="AI930" i="1"/>
  <c r="AJ930" i="1" s="1"/>
  <c r="AL1105" i="1"/>
  <c r="AM1105" i="1" s="1"/>
  <c r="AN1105" i="1" s="1"/>
  <c r="AI1589" i="1"/>
  <c r="AJ1589" i="1" s="1"/>
  <c r="AL1461" i="1"/>
  <c r="AM1461" i="1" s="1"/>
  <c r="AN1461" i="1" s="1"/>
  <c r="AO1461" i="1" s="1"/>
  <c r="AI1141" i="1"/>
  <c r="AJ1141" i="1" s="1"/>
  <c r="AK811" i="1"/>
  <c r="AK1541" i="1"/>
  <c r="AK551" i="1"/>
  <c r="AL367" i="1"/>
  <c r="AM367" i="1" s="1"/>
  <c r="AN367" i="1" s="1"/>
  <c r="AI976" i="1"/>
  <c r="AJ976" i="1" s="1"/>
  <c r="AL440" i="1"/>
  <c r="AM440" i="1" s="1"/>
  <c r="AN440" i="1" s="1"/>
  <c r="AI1329" i="1"/>
  <c r="AJ1329" i="1" s="1"/>
  <c r="AL1202" i="1"/>
  <c r="AM1202" i="1" s="1"/>
  <c r="AN1202" i="1" s="1"/>
  <c r="AL945" i="1"/>
  <c r="AM945" i="1" s="1"/>
  <c r="AN945" i="1" s="1"/>
  <c r="AI1546" i="1"/>
  <c r="AJ1546" i="1" s="1"/>
  <c r="AR1281" i="1"/>
  <c r="AS1281" i="1" s="1"/>
  <c r="AI1049" i="1"/>
  <c r="AJ1049" i="1" s="1"/>
  <c r="AK1455" i="1"/>
  <c r="AK1167" i="1"/>
  <c r="AK1532" i="1"/>
  <c r="AT28" i="1"/>
  <c r="AU28" i="1" s="1"/>
  <c r="AV28" i="1" s="1"/>
  <c r="AW28" i="1" s="1"/>
  <c r="AK558" i="1"/>
  <c r="AK815" i="1"/>
  <c r="AK1652" i="1"/>
  <c r="AI1429" i="1"/>
  <c r="AJ1429" i="1" s="1"/>
  <c r="AI1075" i="1"/>
  <c r="AJ1075" i="1" s="1"/>
  <c r="AR566" i="1"/>
  <c r="AS566" i="1" s="1"/>
  <c r="AI1550" i="1"/>
  <c r="AJ1550" i="1" s="1"/>
  <c r="AI1692" i="1"/>
  <c r="AJ1692" i="1" s="1"/>
  <c r="AI917" i="1"/>
  <c r="AJ917" i="1" s="1"/>
  <c r="AI21" i="1"/>
  <c r="AJ21" i="1" s="1"/>
  <c r="AL1511" i="1"/>
  <c r="AM1511" i="1" s="1"/>
  <c r="AN1511" i="1" s="1"/>
  <c r="AO1511" i="1" s="1"/>
  <c r="AL1454" i="1"/>
  <c r="AM1454" i="1" s="1"/>
  <c r="AN1454" i="1" s="1"/>
  <c r="AO1454" i="1" s="1"/>
  <c r="AI1527" i="1"/>
  <c r="AJ1527" i="1" s="1"/>
  <c r="AR516" i="1"/>
  <c r="AS516" i="1" s="1"/>
  <c r="AL821" i="1"/>
  <c r="AM821" i="1" s="1"/>
  <c r="AN821" i="1" s="1"/>
  <c r="AO821" i="1" s="1"/>
  <c r="AL1368" i="1"/>
  <c r="AM1368" i="1" s="1"/>
  <c r="AN1368" i="1" s="1"/>
  <c r="AO1368" i="1" s="1"/>
  <c r="AL1686" i="1"/>
  <c r="AM1686" i="1" s="1"/>
  <c r="AN1686" i="1" s="1"/>
  <c r="AL447" i="1"/>
  <c r="AM447" i="1" s="1"/>
  <c r="AN447" i="1" s="1"/>
  <c r="AY752" i="1"/>
  <c r="AZ752" i="1" s="1"/>
  <c r="BA752" i="1" s="1"/>
  <c r="BB752" i="1" s="1"/>
  <c r="AI1344" i="1"/>
  <c r="AJ1344" i="1" s="1"/>
  <c r="AI944" i="1"/>
  <c r="AJ944" i="1" s="1"/>
  <c r="AL1564" i="1"/>
  <c r="AM1564" i="1" s="1"/>
  <c r="AN1564" i="1" s="1"/>
  <c r="AO1564" i="1" s="1"/>
  <c r="AI311" i="1"/>
  <c r="AJ311" i="1" s="1"/>
  <c r="AL121" i="1"/>
  <c r="AM121" i="1" s="1"/>
  <c r="AN121" i="1" s="1"/>
  <c r="AO121" i="1" s="1"/>
  <c r="AP121" i="1" s="1"/>
  <c r="AQ121" i="1" s="1"/>
  <c r="AK853" i="1"/>
  <c r="AI672" i="1"/>
  <c r="AJ672" i="1" s="1"/>
  <c r="AL444" i="1"/>
  <c r="AM444" i="1" s="1"/>
  <c r="AN444" i="1" s="1"/>
  <c r="AI1496" i="1"/>
  <c r="AJ1496" i="1" s="1"/>
  <c r="AI871" i="1"/>
  <c r="AJ871" i="1" s="1"/>
  <c r="AI394" i="1"/>
  <c r="AJ394" i="1" s="1"/>
  <c r="AI1196" i="1"/>
  <c r="AJ1196" i="1" s="1"/>
  <c r="AL582" i="1"/>
  <c r="AM582" i="1" s="1"/>
  <c r="AN582" i="1" s="1"/>
  <c r="AL1335" i="1"/>
  <c r="AM1335" i="1" s="1"/>
  <c r="AN1335" i="1" s="1"/>
  <c r="AO1335" i="1" s="1"/>
  <c r="AI1123" i="1"/>
  <c r="AJ1123" i="1" s="1"/>
  <c r="AL872" i="1"/>
  <c r="AM872" i="1" s="1"/>
  <c r="AN872" i="1" s="1"/>
  <c r="AL1649" i="1"/>
  <c r="AM1649" i="1" s="1"/>
  <c r="AN1649" i="1" s="1"/>
  <c r="AL497" i="1"/>
  <c r="AM497" i="1" s="1"/>
  <c r="AN497" i="1" s="1"/>
  <c r="AL1024" i="1"/>
  <c r="AM1024" i="1" s="1"/>
  <c r="AN1024" i="1" s="1"/>
  <c r="AK1334" i="1"/>
  <c r="AK1521" i="1"/>
  <c r="AK967" i="1"/>
  <c r="AL1599" i="1"/>
  <c r="AM1599" i="1" s="1"/>
  <c r="AN1599" i="1" s="1"/>
  <c r="AO1599" i="1" s="1"/>
  <c r="AL80" i="1"/>
  <c r="AM80" i="1" s="1"/>
  <c r="AN80" i="1" s="1"/>
  <c r="AO80" i="1" s="1"/>
  <c r="AP80" i="1" s="1"/>
  <c r="AQ80" i="1" s="1"/>
  <c r="AL540" i="1"/>
  <c r="AM540" i="1" s="1"/>
  <c r="AN540" i="1" s="1"/>
  <c r="AL571" i="1"/>
  <c r="AM571" i="1" s="1"/>
  <c r="AN571" i="1" s="1"/>
  <c r="AI294" i="1"/>
  <c r="AJ294" i="1" s="1"/>
  <c r="AI1205" i="1"/>
  <c r="AJ1205" i="1" s="1"/>
  <c r="AI729" i="1"/>
  <c r="AJ729" i="1" s="1"/>
  <c r="AL1332" i="1"/>
  <c r="AM1332" i="1" s="1"/>
  <c r="AN1332" i="1" s="1"/>
  <c r="AO1332" i="1" s="1"/>
  <c r="AI1503" i="1"/>
  <c r="AJ1503" i="1" s="1"/>
  <c r="AL1518" i="1"/>
  <c r="AM1518" i="1" s="1"/>
  <c r="AN1518" i="1" s="1"/>
  <c r="AL733" i="1"/>
  <c r="AM733" i="1" s="1"/>
  <c r="AN733" i="1" s="1"/>
  <c r="AL1132" i="1"/>
  <c r="AM1132" i="1" s="1"/>
  <c r="AN1132" i="1" s="1"/>
  <c r="AT153" i="1"/>
  <c r="AU153" i="1" s="1"/>
  <c r="AV153" i="1" s="1"/>
  <c r="AW153" i="1" s="1"/>
  <c r="AI1519" i="1"/>
  <c r="AJ1519" i="1" s="1"/>
  <c r="AL1663" i="1"/>
  <c r="AM1663" i="1" s="1"/>
  <c r="AN1663" i="1" s="1"/>
  <c r="AO1663" i="1" s="1"/>
  <c r="AL801" i="1"/>
  <c r="AM801" i="1" s="1"/>
  <c r="AN801" i="1" s="1"/>
  <c r="AT154" i="1"/>
  <c r="AU154" i="1" s="1"/>
  <c r="AV154" i="1" s="1"/>
  <c r="AW154" i="1" s="1"/>
  <c r="AL914" i="1"/>
  <c r="AM914" i="1" s="1"/>
  <c r="AN914" i="1" s="1"/>
  <c r="AO914" i="1" s="1"/>
  <c r="AL423" i="1"/>
  <c r="AM423" i="1" s="1"/>
  <c r="AN423" i="1" s="1"/>
  <c r="AL1672" i="1"/>
  <c r="AM1672" i="1" s="1"/>
  <c r="AN1672" i="1" s="1"/>
  <c r="AO1672" i="1" s="1"/>
  <c r="AL570" i="1"/>
  <c r="AM570" i="1" s="1"/>
  <c r="AN570" i="1" s="1"/>
  <c r="AI407" i="1"/>
  <c r="AJ407" i="1" s="1"/>
  <c r="AL631" i="1"/>
  <c r="AM631" i="1" s="1"/>
  <c r="AN631" i="1" s="1"/>
  <c r="AY393" i="1"/>
  <c r="AZ393" i="1" s="1"/>
  <c r="BA393" i="1" s="1"/>
  <c r="BB393" i="1" s="1"/>
  <c r="AY1185" i="1"/>
  <c r="AZ1185" i="1" s="1"/>
  <c r="BA1185" i="1" s="1"/>
  <c r="BB1185" i="1" s="1"/>
  <c r="AL1065" i="1"/>
  <c r="AM1065" i="1" s="1"/>
  <c r="AN1065" i="1" s="1"/>
  <c r="AI1180" i="1"/>
  <c r="AJ1180" i="1" s="1"/>
  <c r="AI1640" i="1"/>
  <c r="AJ1640" i="1" s="1"/>
  <c r="AL1633" i="1"/>
  <c r="AM1633" i="1" s="1"/>
  <c r="AN1633" i="1" s="1"/>
  <c r="AO1633" i="1" s="1"/>
  <c r="AR99" i="1"/>
  <c r="AS99" i="1" s="1"/>
  <c r="AY1499" i="1"/>
  <c r="AZ1499" i="1" s="1"/>
  <c r="BA1499" i="1" s="1"/>
  <c r="BB1499" i="1" s="1"/>
  <c r="AL1357" i="1"/>
  <c r="AM1357" i="1" s="1"/>
  <c r="AN1357" i="1" s="1"/>
  <c r="AO1357" i="1" s="1"/>
  <c r="AL851" i="1"/>
  <c r="AM851" i="1" s="1"/>
  <c r="AN851" i="1" s="1"/>
  <c r="AL620" i="1"/>
  <c r="AM620" i="1" s="1"/>
  <c r="AN620" i="1" s="1"/>
  <c r="AL1442" i="1"/>
  <c r="AM1442" i="1" s="1"/>
  <c r="AN1442" i="1" s="1"/>
  <c r="AL1251" i="1"/>
  <c r="AM1251" i="1" s="1"/>
  <c r="AN1251" i="1" s="1"/>
  <c r="AO1251" i="1" s="1"/>
  <c r="AL923" i="1"/>
  <c r="AM923" i="1" s="1"/>
  <c r="AN923" i="1" s="1"/>
  <c r="AO923" i="1" s="1"/>
  <c r="AL576" i="1"/>
  <c r="AM576" i="1" s="1"/>
  <c r="AN576" i="1" s="1"/>
  <c r="AL456" i="1"/>
  <c r="AM456" i="1" s="1"/>
  <c r="AN456" i="1" s="1"/>
  <c r="AY1216" i="1"/>
  <c r="AZ1216" i="1" s="1"/>
  <c r="BA1216" i="1" s="1"/>
  <c r="BB1216" i="1" s="1"/>
  <c r="AL292" i="1"/>
  <c r="AM292" i="1" s="1"/>
  <c r="AN292" i="1" s="1"/>
  <c r="AL1587" i="1"/>
  <c r="AM1587" i="1" s="1"/>
  <c r="AN1587" i="1" s="1"/>
  <c r="AO1587" i="1" s="1"/>
  <c r="AY825" i="1"/>
  <c r="AZ825" i="1" s="1"/>
  <c r="BA825" i="1" s="1"/>
  <c r="BB825" i="1" s="1"/>
  <c r="AL1388" i="1"/>
  <c r="AM1388" i="1" s="1"/>
  <c r="AN1388" i="1" s="1"/>
  <c r="AO1388" i="1" s="1"/>
  <c r="AL889" i="1"/>
  <c r="AM889" i="1" s="1"/>
  <c r="AN889" i="1" s="1"/>
  <c r="AO889" i="1" s="1"/>
  <c r="AL482" i="1"/>
  <c r="AM482" i="1" s="1"/>
  <c r="AN482" i="1" s="1"/>
  <c r="AL1578" i="1"/>
  <c r="AM1578" i="1" s="1"/>
  <c r="AN1578" i="1" s="1"/>
  <c r="AI243" i="1"/>
  <c r="AJ243" i="1" s="1"/>
  <c r="AR332" i="1"/>
  <c r="AS332" i="1" s="1"/>
  <c r="AI1465" i="1"/>
  <c r="AJ1465" i="1" s="1"/>
  <c r="AL585" i="1"/>
  <c r="AM585" i="1" s="1"/>
  <c r="AN585" i="1" s="1"/>
  <c r="AI1693" i="1"/>
  <c r="AJ1693" i="1" s="1"/>
  <c r="AY1679" i="1"/>
  <c r="AZ1679" i="1" s="1"/>
  <c r="BA1679" i="1" s="1"/>
  <c r="BB1679" i="1" s="1"/>
  <c r="AR1414" i="1"/>
  <c r="AS1414" i="1" s="1"/>
  <c r="AL355" i="1"/>
  <c r="AM355" i="1" s="1"/>
  <c r="AN355" i="1" s="1"/>
  <c r="AY1647" i="1"/>
  <c r="AZ1647" i="1" s="1"/>
  <c r="BA1647" i="1" s="1"/>
  <c r="BB1647" i="1" s="1"/>
  <c r="AL1360" i="1"/>
  <c r="AM1360" i="1" s="1"/>
  <c r="AN1360" i="1" s="1"/>
  <c r="AI559" i="1"/>
  <c r="AJ559" i="1" s="1"/>
  <c r="AL1276" i="1"/>
  <c r="AM1276" i="1" s="1"/>
  <c r="AN1276" i="1" s="1"/>
  <c r="AO1276" i="1" s="1"/>
  <c r="AL959" i="1"/>
  <c r="AM959" i="1" s="1"/>
  <c r="AN959" i="1" s="1"/>
  <c r="AO959" i="1" s="1"/>
  <c r="AL469" i="1"/>
  <c r="AM469" i="1" s="1"/>
  <c r="AN469" i="1" s="1"/>
  <c r="AL605" i="1"/>
  <c r="AM605" i="1" s="1"/>
  <c r="AN605" i="1" s="1"/>
  <c r="AL1683" i="1"/>
  <c r="AM1683" i="1" s="1"/>
  <c r="AN1683" i="1" s="1"/>
  <c r="AO1683" i="1" s="1"/>
  <c r="AY847" i="1"/>
  <c r="AZ847" i="1" s="1"/>
  <c r="BA847" i="1" s="1"/>
  <c r="BB847" i="1" s="1"/>
  <c r="AT150" i="1"/>
  <c r="AU150" i="1" s="1"/>
  <c r="AV150" i="1" s="1"/>
  <c r="AW150" i="1" s="1"/>
  <c r="AL936" i="1"/>
  <c r="AM936" i="1" s="1"/>
  <c r="AN936" i="1" s="1"/>
  <c r="AY741" i="1"/>
  <c r="AZ741" i="1" s="1"/>
  <c r="BA741" i="1" s="1"/>
  <c r="BB741" i="1" s="1"/>
  <c r="AL1133" i="1"/>
  <c r="AM1133" i="1" s="1"/>
  <c r="AN1133" i="1" s="1"/>
  <c r="AO1133" i="1" s="1"/>
  <c r="AL560" i="1"/>
  <c r="AM560" i="1" s="1"/>
  <c r="AN560" i="1" s="1"/>
  <c r="AY749" i="1"/>
  <c r="AZ749" i="1" s="1"/>
  <c r="BA749" i="1" s="1"/>
  <c r="BB749" i="1" s="1"/>
  <c r="AY487" i="1"/>
  <c r="AZ487" i="1" s="1"/>
  <c r="BA487" i="1" s="1"/>
  <c r="BB487" i="1" s="1"/>
  <c r="AY1629" i="1"/>
  <c r="AZ1629" i="1" s="1"/>
  <c r="BA1629" i="1" s="1"/>
  <c r="BB1629" i="1" s="1"/>
  <c r="AK1705" i="1"/>
  <c r="AK477" i="1"/>
  <c r="AK1229" i="1"/>
  <c r="AL1047" i="1"/>
  <c r="AM1047" i="1" s="1"/>
  <c r="AN1047" i="1" s="1"/>
  <c r="AL373" i="1"/>
  <c r="AM373" i="1" s="1"/>
  <c r="AN373" i="1" s="1"/>
  <c r="AI630" i="1"/>
  <c r="AJ630" i="1" s="1"/>
  <c r="AI844" i="1"/>
  <c r="AJ844" i="1" s="1"/>
  <c r="AI1037" i="1"/>
  <c r="AJ1037" i="1" s="1"/>
  <c r="AL937" i="1"/>
  <c r="AM937" i="1" s="1"/>
  <c r="AN937" i="1" s="1"/>
  <c r="AR55" i="1"/>
  <c r="AS55" i="1" s="1"/>
  <c r="AI909" i="1"/>
  <c r="AJ909" i="1" s="1"/>
  <c r="AL1013" i="1"/>
  <c r="AM1013" i="1" s="1"/>
  <c r="AN1013" i="1" s="1"/>
  <c r="AL1336" i="1"/>
  <c r="AM1336" i="1" s="1"/>
  <c r="AN1336" i="1" s="1"/>
  <c r="AO1336" i="1" s="1"/>
  <c r="AI706" i="1"/>
  <c r="AJ706" i="1" s="1"/>
  <c r="AI249" i="1"/>
  <c r="AJ249" i="1" s="1"/>
  <c r="AL1443" i="1"/>
  <c r="AM1443" i="1" s="1"/>
  <c r="AN1443" i="1" s="1"/>
  <c r="AO1443" i="1" s="1"/>
  <c r="AI916" i="1"/>
  <c r="AJ916" i="1" s="1"/>
  <c r="AI1524" i="1"/>
  <c r="AJ1524" i="1" s="1"/>
  <c r="AL1406" i="1"/>
  <c r="AM1406" i="1" s="1"/>
  <c r="AN1406" i="1" s="1"/>
  <c r="AO1406" i="1" s="1"/>
  <c r="AI22" i="1"/>
  <c r="AJ22" i="1" s="1"/>
  <c r="AR206" i="1"/>
  <c r="AS206" i="1" s="1"/>
  <c r="AI1568" i="1"/>
  <c r="AJ1568" i="1" s="1"/>
  <c r="AI920" i="1"/>
  <c r="AJ920" i="1" s="1"/>
  <c r="AI808" i="1"/>
  <c r="AJ808" i="1" s="1"/>
  <c r="AL1355" i="1"/>
  <c r="AM1355" i="1" s="1"/>
  <c r="AN1355" i="1" s="1"/>
  <c r="AO1355" i="1" s="1"/>
  <c r="AL607" i="1"/>
  <c r="AM607" i="1" s="1"/>
  <c r="AN607" i="1" s="1"/>
  <c r="AL1432" i="1"/>
  <c r="AM1432" i="1" s="1"/>
  <c r="AN1432" i="1" s="1"/>
  <c r="AO1432" i="1" s="1"/>
  <c r="AL1309" i="1"/>
  <c r="AM1309" i="1" s="1"/>
  <c r="AN1309" i="1" s="1"/>
  <c r="AI400" i="1"/>
  <c r="AJ400" i="1" s="1"/>
  <c r="AL581" i="1"/>
  <c r="AM581" i="1" s="1"/>
  <c r="AN581" i="1" s="1"/>
  <c r="AI1507" i="1"/>
  <c r="AJ1507" i="1" s="1"/>
  <c r="AI925" i="1"/>
  <c r="AJ925" i="1" s="1"/>
  <c r="AI841" i="1"/>
  <c r="AJ841" i="1" s="1"/>
  <c r="AI628" i="1"/>
  <c r="AJ628" i="1" s="1"/>
  <c r="AI1209" i="1"/>
  <c r="AJ1209" i="1" s="1"/>
  <c r="AI1252" i="1"/>
  <c r="AJ1252" i="1" s="1"/>
  <c r="AL1039" i="1"/>
  <c r="AM1039" i="1" s="1"/>
  <c r="AN1039" i="1" s="1"/>
  <c r="AO1039" i="1" s="1"/>
  <c r="AT199" i="1"/>
  <c r="AU199" i="1" s="1"/>
  <c r="AV199" i="1" s="1"/>
  <c r="AW199" i="1" s="1"/>
  <c r="AI565" i="1"/>
  <c r="AJ565" i="1" s="1"/>
  <c r="AI374" i="1"/>
  <c r="AJ374" i="1" s="1"/>
  <c r="AL794" i="1"/>
  <c r="AM794" i="1" s="1"/>
  <c r="AN794" i="1" s="1"/>
  <c r="AI942" i="1"/>
  <c r="AJ942" i="1" s="1"/>
  <c r="AI1239" i="1"/>
  <c r="AJ1239" i="1" s="1"/>
  <c r="AI986" i="1"/>
  <c r="AJ986" i="1" s="1"/>
  <c r="AI135" i="1"/>
  <c r="AJ135" i="1" s="1"/>
  <c r="AT117" i="1"/>
  <c r="AU117" i="1" s="1"/>
  <c r="AV117" i="1" s="1"/>
  <c r="AW117" i="1" s="1"/>
  <c r="AI439" i="1"/>
  <c r="AJ439" i="1" s="1"/>
  <c r="AI1081" i="1"/>
  <c r="AJ1081" i="1" s="1"/>
  <c r="AI870" i="1"/>
  <c r="AJ870" i="1" s="1"/>
  <c r="AI1643" i="1"/>
  <c r="AJ1643" i="1" s="1"/>
  <c r="AI1261" i="1"/>
  <c r="AJ1261" i="1" s="1"/>
  <c r="AY1197" i="1"/>
  <c r="AZ1197" i="1" s="1"/>
  <c r="BA1197" i="1" s="1"/>
  <c r="BB1197" i="1" s="1"/>
  <c r="AL1660" i="1"/>
  <c r="AM1660" i="1" s="1"/>
  <c r="AN1660" i="1" s="1"/>
  <c r="AO1660" i="1" s="1"/>
  <c r="AL547" i="1"/>
  <c r="AM547" i="1" s="1"/>
  <c r="AN547" i="1" s="1"/>
  <c r="AL1668" i="1"/>
  <c r="AM1668" i="1" s="1"/>
  <c r="AN1668" i="1" s="1"/>
  <c r="AO1668" i="1" s="1"/>
  <c r="AY711" i="1"/>
  <c r="AZ711" i="1" s="1"/>
  <c r="BA711" i="1" s="1"/>
  <c r="BB711" i="1" s="1"/>
  <c r="AY403" i="1"/>
  <c r="AZ403" i="1" s="1"/>
  <c r="BA403" i="1" s="1"/>
  <c r="BB403" i="1" s="1"/>
  <c r="AI894" i="1"/>
  <c r="AJ894" i="1" s="1"/>
  <c r="AL391" i="1"/>
  <c r="AM391" i="1" s="1"/>
  <c r="AN391" i="1" s="1"/>
  <c r="AL1322" i="1"/>
  <c r="AM1322" i="1" s="1"/>
  <c r="AN1322" i="1" s="1"/>
  <c r="AO1322" i="1" s="1"/>
  <c r="AI1012" i="1"/>
  <c r="AJ1012" i="1" s="1"/>
  <c r="AL919" i="1"/>
  <c r="AM919" i="1" s="1"/>
  <c r="AN919" i="1" s="1"/>
  <c r="AO919" i="1" s="1"/>
  <c r="AL1396" i="1"/>
  <c r="AM1396" i="1" s="1"/>
  <c r="AN1396" i="1" s="1"/>
  <c r="AO1396" i="1" s="1"/>
  <c r="AI660" i="1"/>
  <c r="AJ660" i="1" s="1"/>
  <c r="AK703" i="1"/>
  <c r="AL513" i="1"/>
  <c r="AM513" i="1" s="1"/>
  <c r="AN513" i="1" s="1"/>
  <c r="AI1379" i="1"/>
  <c r="AJ1379" i="1" s="1"/>
  <c r="AL1266" i="1"/>
  <c r="AM1266" i="1" s="1"/>
  <c r="AN1266" i="1" s="1"/>
  <c r="AO1266" i="1" s="1"/>
  <c r="AI280" i="1"/>
  <c r="AJ280" i="1" s="1"/>
  <c r="AY595" i="1"/>
  <c r="AZ595" i="1" s="1"/>
  <c r="BA595" i="1" s="1"/>
  <c r="BB595" i="1" s="1"/>
  <c r="AK714" i="1"/>
  <c r="AL1274" i="1"/>
  <c r="AM1274" i="1" s="1"/>
  <c r="AN1274" i="1" s="1"/>
  <c r="AO1274" i="1" s="1"/>
  <c r="AL886" i="1"/>
  <c r="AM886" i="1" s="1"/>
  <c r="AN886" i="1" s="1"/>
  <c r="AL1552" i="1"/>
  <c r="AM1552" i="1" s="1"/>
  <c r="AN1552" i="1" s="1"/>
  <c r="AY1086" i="1"/>
  <c r="AZ1086" i="1" s="1"/>
  <c r="BA1086" i="1" s="1"/>
  <c r="BB1086" i="1" s="1"/>
  <c r="AY1076" i="1"/>
  <c r="AZ1076" i="1" s="1"/>
  <c r="BA1076" i="1" s="1"/>
  <c r="BB1076" i="1" s="1"/>
  <c r="AK756" i="1"/>
  <c r="AY1347" i="1"/>
  <c r="AZ1347" i="1" s="1"/>
  <c r="BA1347" i="1" s="1"/>
  <c r="BB1347" i="1" s="1"/>
  <c r="AL1108" i="1"/>
  <c r="AM1108" i="1" s="1"/>
  <c r="AN1108" i="1" s="1"/>
  <c r="AY1071" i="1"/>
  <c r="AZ1071" i="1" s="1"/>
  <c r="BA1071" i="1" s="1"/>
  <c r="BB1071" i="1" s="1"/>
  <c r="AI1343" i="1"/>
  <c r="AJ1343" i="1" s="1"/>
  <c r="AL877" i="1"/>
  <c r="AM877" i="1" s="1"/>
  <c r="AN877" i="1" s="1"/>
  <c r="AY1593" i="1"/>
  <c r="AZ1593" i="1" s="1"/>
  <c r="BA1593" i="1" s="1"/>
  <c r="BB1593" i="1" s="1"/>
  <c r="AL1463" i="1"/>
  <c r="AM1463" i="1" s="1"/>
  <c r="AN1463" i="1" s="1"/>
  <c r="AO1463" i="1" s="1"/>
  <c r="AR478" i="1"/>
  <c r="AS478" i="1" s="1"/>
  <c r="AL929" i="1"/>
  <c r="AM929" i="1" s="1"/>
  <c r="AN929" i="1" s="1"/>
  <c r="AL1192" i="1"/>
  <c r="AM1192" i="1" s="1"/>
  <c r="AN1192" i="1" s="1"/>
  <c r="AO1192" i="1" s="1"/>
  <c r="AI781" i="1"/>
  <c r="AJ781" i="1" s="1"/>
  <c r="AL1495" i="1"/>
  <c r="AM1495" i="1" s="1"/>
  <c r="AN1495" i="1" s="1"/>
  <c r="AI998" i="1"/>
  <c r="AJ998" i="1" s="1"/>
  <c r="AI1591" i="1"/>
  <c r="AJ1591" i="1" s="1"/>
  <c r="AL1339" i="1"/>
  <c r="AM1339" i="1" s="1"/>
  <c r="AN1339" i="1" s="1"/>
  <c r="AL1099" i="1"/>
  <c r="AM1099" i="1" s="1"/>
  <c r="AN1099" i="1" s="1"/>
  <c r="AO1099" i="1" s="1"/>
  <c r="AL1373" i="1"/>
  <c r="AM1373" i="1" s="1"/>
  <c r="AN1373" i="1" s="1"/>
  <c r="AL1438" i="1"/>
  <c r="AM1438" i="1" s="1"/>
  <c r="AN1438" i="1" s="1"/>
  <c r="AO1438" i="1" s="1"/>
  <c r="AL1211" i="1"/>
  <c r="AM1211" i="1" s="1"/>
  <c r="AN1211" i="1" s="1"/>
  <c r="AO1211" i="1" s="1"/>
  <c r="AL1320" i="1"/>
  <c r="AM1320" i="1" s="1"/>
  <c r="AN1320" i="1" s="1"/>
  <c r="AL1181" i="1"/>
  <c r="AM1181" i="1" s="1"/>
  <c r="AN1181" i="1" s="1"/>
  <c r="AL710" i="1"/>
  <c r="AM710" i="1" s="1"/>
  <c r="AN710" i="1" s="1"/>
  <c r="AL518" i="1"/>
  <c r="AM518" i="1" s="1"/>
  <c r="AN518" i="1" s="1"/>
  <c r="AL454" i="1"/>
  <c r="AM454" i="1" s="1"/>
  <c r="AN454" i="1" s="1"/>
  <c r="AL580" i="1"/>
  <c r="AM580" i="1" s="1"/>
  <c r="AN580" i="1" s="1"/>
  <c r="AL1351" i="1"/>
  <c r="AM1351" i="1" s="1"/>
  <c r="AN1351" i="1" s="1"/>
  <c r="AK380" i="1"/>
  <c r="AI973" i="1"/>
  <c r="AJ973" i="1" s="1"/>
  <c r="AY1387" i="1"/>
  <c r="AZ1387" i="1" s="1"/>
  <c r="BA1387" i="1" s="1"/>
  <c r="BB1387" i="1" s="1"/>
  <c r="AL586" i="1"/>
  <c r="AM586" i="1" s="1"/>
  <c r="AN586" i="1" s="1"/>
  <c r="AL434" i="1"/>
  <c r="AM434" i="1" s="1"/>
  <c r="AN434" i="1" s="1"/>
  <c r="AL1186" i="1"/>
  <c r="AM1186" i="1" s="1"/>
  <c r="AN1186" i="1" s="1"/>
  <c r="AL978" i="1"/>
  <c r="AM978" i="1" s="1"/>
  <c r="AN978" i="1" s="1"/>
  <c r="AI156" i="1"/>
  <c r="AJ156" i="1" s="1"/>
  <c r="AL527" i="1"/>
  <c r="AM527" i="1" s="1"/>
  <c r="AN527" i="1" s="1"/>
  <c r="AL964" i="1"/>
  <c r="AM964" i="1" s="1"/>
  <c r="AN964" i="1" s="1"/>
  <c r="AL506" i="1"/>
  <c r="AM506" i="1" s="1"/>
  <c r="AN506" i="1" s="1"/>
  <c r="AL1241" i="1"/>
  <c r="AM1241" i="1" s="1"/>
  <c r="AN1241" i="1" s="1"/>
  <c r="AI1340" i="1"/>
  <c r="AJ1340" i="1" s="1"/>
  <c r="AY1601" i="1"/>
  <c r="AZ1601" i="1" s="1"/>
  <c r="BA1601" i="1" s="1"/>
  <c r="BB1601" i="1" s="1"/>
  <c r="AL1280" i="1"/>
  <c r="AM1280" i="1" s="1"/>
  <c r="AN1280" i="1" s="1"/>
  <c r="AL1307" i="1"/>
  <c r="AM1307" i="1" s="1"/>
  <c r="AN1307" i="1" s="1"/>
  <c r="AO1307" i="1" s="1"/>
  <c r="AL155" i="1"/>
  <c r="AM155" i="1" s="1"/>
  <c r="AN155" i="1" s="1"/>
  <c r="AO155" i="1" s="1"/>
  <c r="AP155" i="1" s="1"/>
  <c r="AQ155" i="1" s="1"/>
  <c r="AI1676" i="1"/>
  <c r="AJ1676" i="1" s="1"/>
  <c r="AL892" i="1"/>
  <c r="AM892" i="1" s="1"/>
  <c r="AN892" i="1" s="1"/>
  <c r="AL1637" i="1"/>
  <c r="AM1637" i="1" s="1"/>
  <c r="AN1637" i="1" s="1"/>
  <c r="M334" i="1"/>
  <c r="BG334" i="1" s="1"/>
  <c r="N334" i="1" s="1"/>
  <c r="M244" i="1"/>
  <c r="BG244" i="1" s="1"/>
  <c r="N244" i="1" s="1"/>
  <c r="M59" i="1"/>
  <c r="BG59" i="1" s="1"/>
  <c r="N59" i="1" s="1"/>
  <c r="M284" i="1"/>
  <c r="BG284" i="1" s="1"/>
  <c r="N284" i="1" s="1"/>
  <c r="M300" i="1"/>
  <c r="BG300" i="1" s="1"/>
  <c r="N300" i="1" s="1"/>
  <c r="M23" i="1" l="1"/>
  <c r="BG23" i="1" s="1"/>
  <c r="N23" i="1" s="1"/>
  <c r="M4" i="1"/>
  <c r="BG4" i="1" s="1"/>
  <c r="N4" i="1" s="1"/>
  <c r="AS160" i="1"/>
  <c r="AT160" i="1" s="1"/>
  <c r="AU160" i="1" s="1"/>
  <c r="AV160" i="1" s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M160" i="1" s="1"/>
  <c r="BG160" i="1" s="1"/>
  <c r="N160" i="1" s="1"/>
  <c r="AS147" i="1"/>
  <c r="AT147" i="1" s="1"/>
  <c r="AU147" i="1" s="1"/>
  <c r="AV147" i="1" s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M147" i="1" s="1"/>
  <c r="BG147" i="1" s="1"/>
  <c r="N147" i="1" s="1"/>
  <c r="AS217" i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M217" i="1" s="1"/>
  <c r="BG217" i="1" s="1"/>
  <c r="N217" i="1" s="1"/>
  <c r="AS12" i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AS132" i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M132" i="1" s="1"/>
  <c r="BG132" i="1" s="1"/>
  <c r="N132" i="1" s="1"/>
  <c r="AS193" i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AS122" i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M122" i="1" s="1"/>
  <c r="BG122" i="1" s="1"/>
  <c r="N122" i="1" s="1"/>
  <c r="AS183" i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M183" i="1" s="1"/>
  <c r="BG183" i="1" s="1"/>
  <c r="N183" i="1" s="1"/>
  <c r="AS106" i="1"/>
  <c r="AT106" i="1" s="1"/>
  <c r="AU106" i="1" s="1"/>
  <c r="AV106" i="1" s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M106" i="1" s="1"/>
  <c r="BG106" i="1" s="1"/>
  <c r="N106" i="1" s="1"/>
  <c r="AS213" i="1"/>
  <c r="AT213" i="1" s="1"/>
  <c r="AU213" i="1" s="1"/>
  <c r="AV213" i="1" s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M213" i="1" s="1"/>
  <c r="BG213" i="1" s="1"/>
  <c r="N213" i="1" s="1"/>
  <c r="AS18" i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AS58" i="1"/>
  <c r="AT58" i="1" s="1"/>
  <c r="AU58" i="1" s="1"/>
  <c r="AV58" i="1" s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M58" i="1" s="1"/>
  <c r="BG58" i="1" s="1"/>
  <c r="N58" i="1" s="1"/>
  <c r="AS109" i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M109" i="1" s="1"/>
  <c r="BG109" i="1" s="1"/>
  <c r="N109" i="1" s="1"/>
  <c r="AS222" i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M222" i="1" s="1"/>
  <c r="BG222" i="1" s="1"/>
  <c r="N222" i="1" s="1"/>
  <c r="AS1747" i="1"/>
  <c r="AT1747" i="1" s="1"/>
  <c r="AU1747" i="1" s="1"/>
  <c r="AV1747" i="1" s="1"/>
  <c r="AW1747" i="1" s="1"/>
  <c r="AX1747" i="1" s="1"/>
  <c r="AY1747" i="1" s="1"/>
  <c r="AZ1747" i="1" s="1"/>
  <c r="BA1747" i="1" s="1"/>
  <c r="BB1747" i="1" s="1"/>
  <c r="BC1747" i="1" s="1"/>
  <c r="BD1747" i="1" s="1"/>
  <c r="BE1747" i="1" s="1"/>
  <c r="BF1747" i="1" s="1"/>
  <c r="M1747" i="1" s="1"/>
  <c r="BG1747" i="1" s="1"/>
  <c r="N1747" i="1" s="1"/>
  <c r="AS1775" i="1"/>
  <c r="AT1775" i="1" s="1"/>
  <c r="AU1775" i="1" s="1"/>
  <c r="AV1775" i="1" s="1"/>
  <c r="AW1775" i="1" s="1"/>
  <c r="AX1775" i="1" s="1"/>
  <c r="AY1775" i="1" s="1"/>
  <c r="AZ1775" i="1" s="1"/>
  <c r="BA1775" i="1" s="1"/>
  <c r="BB1775" i="1" s="1"/>
  <c r="BC1775" i="1" s="1"/>
  <c r="BD1775" i="1" s="1"/>
  <c r="BE1775" i="1" s="1"/>
  <c r="BF1775" i="1" s="1"/>
  <c r="M1775" i="1" s="1"/>
  <c r="BG1775" i="1" s="1"/>
  <c r="N1775" i="1" s="1"/>
  <c r="AS1838" i="1"/>
  <c r="AT1838" i="1" s="1"/>
  <c r="AU1838" i="1" s="1"/>
  <c r="AV1838" i="1" s="1"/>
  <c r="AW1838" i="1" s="1"/>
  <c r="AX1838" i="1" s="1"/>
  <c r="AY1838" i="1" s="1"/>
  <c r="AZ1838" i="1" s="1"/>
  <c r="BA1838" i="1" s="1"/>
  <c r="BB1838" i="1" s="1"/>
  <c r="BC1838" i="1" s="1"/>
  <c r="BD1838" i="1" s="1"/>
  <c r="BE1838" i="1" s="1"/>
  <c r="BF1838" i="1" s="1"/>
  <c r="M1838" i="1" s="1"/>
  <c r="BG1838" i="1" s="1"/>
  <c r="N1838" i="1" s="1"/>
  <c r="AS1566" i="1"/>
  <c r="AT1566" i="1" s="1"/>
  <c r="AU1566" i="1" s="1"/>
  <c r="AV1566" i="1" s="1"/>
  <c r="AW1566" i="1" s="1"/>
  <c r="AX1566" i="1" s="1"/>
  <c r="AY1566" i="1" s="1"/>
  <c r="AZ1566" i="1" s="1"/>
  <c r="BA1566" i="1" s="1"/>
  <c r="BB1566" i="1" s="1"/>
  <c r="AS554" i="1"/>
  <c r="AT554" i="1" s="1"/>
  <c r="AU554" i="1" s="1"/>
  <c r="AV554" i="1" s="1"/>
  <c r="AW554" i="1" s="1"/>
  <c r="AX554" i="1" s="1"/>
  <c r="AY554" i="1" s="1"/>
  <c r="AZ554" i="1" s="1"/>
  <c r="BA554" i="1" s="1"/>
  <c r="BB554" i="1" s="1"/>
  <c r="AS1619" i="1"/>
  <c r="AT1619" i="1" s="1"/>
  <c r="AU1619" i="1" s="1"/>
  <c r="AV1619" i="1" s="1"/>
  <c r="AW1619" i="1" s="1"/>
  <c r="AX1619" i="1" s="1"/>
  <c r="AY1619" i="1" s="1"/>
  <c r="AZ1619" i="1" s="1"/>
  <c r="BA1619" i="1" s="1"/>
  <c r="BB1619" i="1" s="1"/>
  <c r="BC1619" i="1" s="1"/>
  <c r="BD1619" i="1" s="1"/>
  <c r="AS1688" i="1"/>
  <c r="AT1688" i="1" s="1"/>
  <c r="AU1688" i="1" s="1"/>
  <c r="AV1688" i="1" s="1"/>
  <c r="AW1688" i="1" s="1"/>
  <c r="AX1688" i="1" s="1"/>
  <c r="AY1688" i="1" s="1"/>
  <c r="AZ1688" i="1" s="1"/>
  <c r="BA1688" i="1" s="1"/>
  <c r="BB1688" i="1" s="1"/>
  <c r="BC1688" i="1" s="1"/>
  <c r="BD1688" i="1" s="1"/>
  <c r="AS1831" i="1"/>
  <c r="AT1831" i="1" s="1"/>
  <c r="AU1831" i="1" s="1"/>
  <c r="AV1831" i="1" s="1"/>
  <c r="AW1831" i="1" s="1"/>
  <c r="AX1831" i="1" s="1"/>
  <c r="AY1831" i="1" s="1"/>
  <c r="AZ1831" i="1" s="1"/>
  <c r="BA1831" i="1" s="1"/>
  <c r="BB1831" i="1" s="1"/>
  <c r="BC1831" i="1" s="1"/>
  <c r="BD1831" i="1" s="1"/>
  <c r="BE1831" i="1" s="1"/>
  <c r="BF1831" i="1" s="1"/>
  <c r="M1831" i="1" s="1"/>
  <c r="BG1831" i="1" s="1"/>
  <c r="N1831" i="1" s="1"/>
  <c r="AS1748" i="1"/>
  <c r="AT1748" i="1" s="1"/>
  <c r="AU1748" i="1" s="1"/>
  <c r="AV1748" i="1" s="1"/>
  <c r="AW1748" i="1" s="1"/>
  <c r="AX1748" i="1" s="1"/>
  <c r="AY1748" i="1" s="1"/>
  <c r="AZ1748" i="1" s="1"/>
  <c r="BA1748" i="1" s="1"/>
  <c r="BB1748" i="1" s="1"/>
  <c r="BC1748" i="1" s="1"/>
  <c r="BD1748" i="1" s="1"/>
  <c r="BE1748" i="1" s="1"/>
  <c r="BF1748" i="1" s="1"/>
  <c r="M1748" i="1" s="1"/>
  <c r="BG1748" i="1" s="1"/>
  <c r="N1748" i="1" s="1"/>
  <c r="AS1723" i="1"/>
  <c r="AT1723" i="1" s="1"/>
  <c r="AU1723" i="1" s="1"/>
  <c r="AV1723" i="1" s="1"/>
  <c r="AW1723" i="1" s="1"/>
  <c r="AX1723" i="1" s="1"/>
  <c r="AY1723" i="1" s="1"/>
  <c r="AZ1723" i="1" s="1"/>
  <c r="BA1723" i="1" s="1"/>
  <c r="BB1723" i="1" s="1"/>
  <c r="BC1723" i="1" s="1"/>
  <c r="BD1723" i="1" s="1"/>
  <c r="BE1723" i="1" s="1"/>
  <c r="BF1723" i="1" s="1"/>
  <c r="M1723" i="1" s="1"/>
  <c r="BG1723" i="1" s="1"/>
  <c r="N1723" i="1" s="1"/>
  <c r="AS943" i="1"/>
  <c r="AT943" i="1" s="1"/>
  <c r="AU943" i="1" s="1"/>
  <c r="AV943" i="1" s="1"/>
  <c r="AW943" i="1" s="1"/>
  <c r="AX943" i="1" s="1"/>
  <c r="AY943" i="1" s="1"/>
  <c r="AZ943" i="1" s="1"/>
  <c r="BA943" i="1" s="1"/>
  <c r="BB943" i="1" s="1"/>
  <c r="AS1068" i="1"/>
  <c r="AT1068" i="1" s="1"/>
  <c r="AU1068" i="1" s="1"/>
  <c r="AV1068" i="1" s="1"/>
  <c r="AW1068" i="1" s="1"/>
  <c r="AX1068" i="1" s="1"/>
  <c r="AY1068" i="1" s="1"/>
  <c r="AZ1068" i="1" s="1"/>
  <c r="BA1068" i="1" s="1"/>
  <c r="BB1068" i="1" s="1"/>
  <c r="AS1060" i="1"/>
  <c r="AT1060" i="1" s="1"/>
  <c r="AU1060" i="1" s="1"/>
  <c r="AV1060" i="1" s="1"/>
  <c r="AW1060" i="1" s="1"/>
  <c r="AX1060" i="1" s="1"/>
  <c r="AY1060" i="1" s="1"/>
  <c r="AZ1060" i="1" s="1"/>
  <c r="BA1060" i="1" s="1"/>
  <c r="BB1060" i="1" s="1"/>
  <c r="BC1060" i="1" s="1"/>
  <c r="BD1060" i="1" s="1"/>
  <c r="AS1818" i="1"/>
  <c r="AT1818" i="1" s="1"/>
  <c r="AU1818" i="1" s="1"/>
  <c r="AV1818" i="1" s="1"/>
  <c r="AW1818" i="1" s="1"/>
  <c r="AX1818" i="1" s="1"/>
  <c r="AY1818" i="1" s="1"/>
  <c r="AZ1818" i="1" s="1"/>
  <c r="BA1818" i="1" s="1"/>
  <c r="BB1818" i="1" s="1"/>
  <c r="BC1818" i="1" s="1"/>
  <c r="BD1818" i="1" s="1"/>
  <c r="BE1818" i="1" s="1"/>
  <c r="BF1818" i="1" s="1"/>
  <c r="M1818" i="1" s="1"/>
  <c r="BG1818" i="1" s="1"/>
  <c r="N1818" i="1" s="1"/>
  <c r="AS1854" i="1"/>
  <c r="AT1854" i="1" s="1"/>
  <c r="AU1854" i="1" s="1"/>
  <c r="AV1854" i="1" s="1"/>
  <c r="AW1854" i="1" s="1"/>
  <c r="AX1854" i="1" s="1"/>
  <c r="AY1854" i="1" s="1"/>
  <c r="AZ1854" i="1" s="1"/>
  <c r="BA1854" i="1" s="1"/>
  <c r="BB1854" i="1" s="1"/>
  <c r="BC1854" i="1" s="1"/>
  <c r="BD1854" i="1" s="1"/>
  <c r="BE1854" i="1" s="1"/>
  <c r="BF1854" i="1" s="1"/>
  <c r="M1854" i="1" s="1"/>
  <c r="BG1854" i="1" s="1"/>
  <c r="N1854" i="1" s="1"/>
  <c r="AS1843" i="1"/>
  <c r="AT1843" i="1" s="1"/>
  <c r="AU1843" i="1" s="1"/>
  <c r="AV1843" i="1" s="1"/>
  <c r="AW1843" i="1" s="1"/>
  <c r="AX1843" i="1" s="1"/>
  <c r="AY1843" i="1" s="1"/>
  <c r="AZ1843" i="1" s="1"/>
  <c r="BA1843" i="1" s="1"/>
  <c r="BB1843" i="1" s="1"/>
  <c r="BC1843" i="1" s="1"/>
  <c r="BD1843" i="1" s="1"/>
  <c r="BE1843" i="1" s="1"/>
  <c r="BF1843" i="1" s="1"/>
  <c r="M1843" i="1" s="1"/>
  <c r="BG1843" i="1" s="1"/>
  <c r="N1843" i="1" s="1"/>
  <c r="AS1841" i="1"/>
  <c r="AT1841" i="1" s="1"/>
  <c r="AU1841" i="1" s="1"/>
  <c r="AV1841" i="1" s="1"/>
  <c r="AW1841" i="1" s="1"/>
  <c r="AX1841" i="1" s="1"/>
  <c r="AY1841" i="1" s="1"/>
  <c r="AZ1841" i="1" s="1"/>
  <c r="BA1841" i="1" s="1"/>
  <c r="BB1841" i="1" s="1"/>
  <c r="BC1841" i="1" s="1"/>
  <c r="BD1841" i="1" s="1"/>
  <c r="BE1841" i="1" s="1"/>
  <c r="BF1841" i="1" s="1"/>
  <c r="M1841" i="1" s="1"/>
  <c r="BG1841" i="1" s="1"/>
  <c r="N1841" i="1" s="1"/>
  <c r="AS240" i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M240" i="1" s="1"/>
  <c r="BG240" i="1" s="1"/>
  <c r="N240" i="1" s="1"/>
  <c r="AS265" i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M265" i="1" s="1"/>
  <c r="BG265" i="1" s="1"/>
  <c r="N265" i="1" s="1"/>
  <c r="AS1506" i="1"/>
  <c r="AT1506" i="1" s="1"/>
  <c r="AU1506" i="1" s="1"/>
  <c r="AV1506" i="1" s="1"/>
  <c r="AW1506" i="1" s="1"/>
  <c r="AX1506" i="1" s="1"/>
  <c r="AY1506" i="1" s="1"/>
  <c r="AZ1506" i="1" s="1"/>
  <c r="BA1506" i="1" s="1"/>
  <c r="BB1506" i="1" s="1"/>
  <c r="BC1506" i="1" s="1"/>
  <c r="BD1506" i="1" s="1"/>
  <c r="AS1714" i="1"/>
  <c r="AT1714" i="1" s="1"/>
  <c r="AU1714" i="1" s="1"/>
  <c r="AV1714" i="1" s="1"/>
  <c r="AW1714" i="1" s="1"/>
  <c r="AX1714" i="1" s="1"/>
  <c r="AY1714" i="1" s="1"/>
  <c r="AZ1714" i="1" s="1"/>
  <c r="BA1714" i="1" s="1"/>
  <c r="BB1714" i="1" s="1"/>
  <c r="BC1714" i="1" s="1"/>
  <c r="BD1714" i="1" s="1"/>
  <c r="BE1714" i="1" s="1"/>
  <c r="BF1714" i="1" s="1"/>
  <c r="M1714" i="1" s="1"/>
  <c r="BG1714" i="1" s="1"/>
  <c r="N1714" i="1" s="1"/>
  <c r="AS271" i="1"/>
  <c r="AT271" i="1" s="1"/>
  <c r="AU271" i="1" s="1"/>
  <c r="AV271" i="1" s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M271" i="1" s="1"/>
  <c r="BG271" i="1" s="1"/>
  <c r="N271" i="1" s="1"/>
  <c r="AS276" i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M276" i="1" s="1"/>
  <c r="BG276" i="1" s="1"/>
  <c r="N276" i="1" s="1"/>
  <c r="AS340" i="1"/>
  <c r="AT340" i="1" s="1"/>
  <c r="AU340" i="1" s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M340" i="1" s="1"/>
  <c r="BG340" i="1" s="1"/>
  <c r="N340" i="1" s="1"/>
  <c r="AS1542" i="1"/>
  <c r="AT1542" i="1" s="1"/>
  <c r="AU1542" i="1" s="1"/>
  <c r="AV1542" i="1" s="1"/>
  <c r="AW1542" i="1" s="1"/>
  <c r="AX1542" i="1" s="1"/>
  <c r="AY1542" i="1" s="1"/>
  <c r="AZ1542" i="1" s="1"/>
  <c r="BA1542" i="1" s="1"/>
  <c r="BB1542" i="1" s="1"/>
  <c r="BC1542" i="1" s="1"/>
  <c r="BD1542" i="1" s="1"/>
  <c r="AS1537" i="1"/>
  <c r="AT1537" i="1" s="1"/>
  <c r="AU1537" i="1" s="1"/>
  <c r="AV1537" i="1" s="1"/>
  <c r="AW1537" i="1" s="1"/>
  <c r="AX1537" i="1" s="1"/>
  <c r="AY1537" i="1" s="1"/>
  <c r="AZ1537" i="1" s="1"/>
  <c r="BA1537" i="1" s="1"/>
  <c r="BB1537" i="1" s="1"/>
  <c r="AS1746" i="1"/>
  <c r="AT1746" i="1" s="1"/>
  <c r="AU1746" i="1" s="1"/>
  <c r="AV1746" i="1" s="1"/>
  <c r="AW1746" i="1" s="1"/>
  <c r="AX1746" i="1" s="1"/>
  <c r="AY1746" i="1" s="1"/>
  <c r="AZ1746" i="1" s="1"/>
  <c r="BA1746" i="1" s="1"/>
  <c r="BB1746" i="1" s="1"/>
  <c r="BC1746" i="1" s="1"/>
  <c r="BD1746" i="1" s="1"/>
  <c r="BE1746" i="1" s="1"/>
  <c r="BF1746" i="1" s="1"/>
  <c r="M1746" i="1" s="1"/>
  <c r="BG1746" i="1" s="1"/>
  <c r="N1746" i="1" s="1"/>
  <c r="AS1846" i="1"/>
  <c r="AT1846" i="1" s="1"/>
  <c r="AU1846" i="1" s="1"/>
  <c r="AV1846" i="1" s="1"/>
  <c r="AW1846" i="1" s="1"/>
  <c r="AX1846" i="1" s="1"/>
  <c r="AY1846" i="1" s="1"/>
  <c r="AZ1846" i="1" s="1"/>
  <c r="BA1846" i="1" s="1"/>
  <c r="BB1846" i="1" s="1"/>
  <c r="BC1846" i="1" s="1"/>
  <c r="BD1846" i="1" s="1"/>
  <c r="BE1846" i="1" s="1"/>
  <c r="BF1846" i="1" s="1"/>
  <c r="M1846" i="1" s="1"/>
  <c r="BG1846" i="1" s="1"/>
  <c r="N1846" i="1" s="1"/>
  <c r="AS1733" i="1"/>
  <c r="AT1733" i="1" s="1"/>
  <c r="AU1733" i="1" s="1"/>
  <c r="AV1733" i="1" s="1"/>
  <c r="AW1733" i="1" s="1"/>
  <c r="AX1733" i="1" s="1"/>
  <c r="AY1733" i="1" s="1"/>
  <c r="AZ1733" i="1" s="1"/>
  <c r="BA1733" i="1" s="1"/>
  <c r="BB1733" i="1" s="1"/>
  <c r="BC1733" i="1" s="1"/>
  <c r="BD1733" i="1" s="1"/>
  <c r="BE1733" i="1" s="1"/>
  <c r="BF1733" i="1" s="1"/>
  <c r="M1733" i="1" s="1"/>
  <c r="BG1733" i="1" s="1"/>
  <c r="N1733" i="1" s="1"/>
  <c r="AS282" i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M282" i="1" s="1"/>
  <c r="BG282" i="1" s="1"/>
  <c r="N282" i="1" s="1"/>
  <c r="AS1094" i="1"/>
  <c r="AT1094" i="1" s="1"/>
  <c r="AU1094" i="1" s="1"/>
  <c r="AV1094" i="1" s="1"/>
  <c r="AW1094" i="1" s="1"/>
  <c r="AX1094" i="1" s="1"/>
  <c r="AY1094" i="1" s="1"/>
  <c r="AZ1094" i="1" s="1"/>
  <c r="BA1094" i="1" s="1"/>
  <c r="BB1094" i="1" s="1"/>
  <c r="AS1365" i="1"/>
  <c r="AT1365" i="1" s="1"/>
  <c r="AU1365" i="1" s="1"/>
  <c r="AV1365" i="1" s="1"/>
  <c r="AW1365" i="1" s="1"/>
  <c r="AX1365" i="1" s="1"/>
  <c r="AY1365" i="1" s="1"/>
  <c r="AZ1365" i="1" s="1"/>
  <c r="BA1365" i="1" s="1"/>
  <c r="BB1365" i="1" s="1"/>
  <c r="AS1703" i="1"/>
  <c r="AT1703" i="1" s="1"/>
  <c r="AU1703" i="1" s="1"/>
  <c r="AV1703" i="1" s="1"/>
  <c r="AW1703" i="1" s="1"/>
  <c r="AX1703" i="1" s="1"/>
  <c r="AY1703" i="1" s="1"/>
  <c r="AZ1703" i="1" s="1"/>
  <c r="BA1703" i="1" s="1"/>
  <c r="BB1703" i="1" s="1"/>
  <c r="BC1703" i="1" s="1"/>
  <c r="BD1703" i="1" s="1"/>
  <c r="AS1750" i="1"/>
  <c r="AT1750" i="1" s="1"/>
  <c r="AU1750" i="1" s="1"/>
  <c r="AV1750" i="1" s="1"/>
  <c r="AW1750" i="1" s="1"/>
  <c r="AX1750" i="1" s="1"/>
  <c r="AY1750" i="1" s="1"/>
  <c r="AZ1750" i="1" s="1"/>
  <c r="BA1750" i="1" s="1"/>
  <c r="BB1750" i="1" s="1"/>
  <c r="BC1750" i="1" s="1"/>
  <c r="BD1750" i="1" s="1"/>
  <c r="BE1750" i="1" s="1"/>
  <c r="BF1750" i="1" s="1"/>
  <c r="M1750" i="1" s="1"/>
  <c r="BG1750" i="1" s="1"/>
  <c r="N1750" i="1" s="1"/>
  <c r="AS1745" i="1"/>
  <c r="AT1745" i="1" s="1"/>
  <c r="AU1745" i="1" s="1"/>
  <c r="AV1745" i="1" s="1"/>
  <c r="AW1745" i="1" s="1"/>
  <c r="AX1745" i="1" s="1"/>
  <c r="AY1745" i="1" s="1"/>
  <c r="AZ1745" i="1" s="1"/>
  <c r="BA1745" i="1" s="1"/>
  <c r="BB1745" i="1" s="1"/>
  <c r="BC1745" i="1" s="1"/>
  <c r="BD1745" i="1" s="1"/>
  <c r="BE1745" i="1" s="1"/>
  <c r="BF1745" i="1" s="1"/>
  <c r="M1745" i="1" s="1"/>
  <c r="BG1745" i="1" s="1"/>
  <c r="N1745" i="1" s="1"/>
  <c r="AS235" i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M235" i="1" s="1"/>
  <c r="BG235" i="1" s="1"/>
  <c r="N235" i="1" s="1"/>
  <c r="AS1755" i="1"/>
  <c r="AT1755" i="1" s="1"/>
  <c r="AU1755" i="1" s="1"/>
  <c r="AV1755" i="1" s="1"/>
  <c r="AW1755" i="1" s="1"/>
  <c r="AX1755" i="1" s="1"/>
  <c r="AY1755" i="1" s="1"/>
  <c r="AZ1755" i="1" s="1"/>
  <c r="BA1755" i="1" s="1"/>
  <c r="BB1755" i="1" s="1"/>
  <c r="BC1755" i="1" s="1"/>
  <c r="BD1755" i="1" s="1"/>
  <c r="BE1755" i="1" s="1"/>
  <c r="BF1755" i="1" s="1"/>
  <c r="M1755" i="1" s="1"/>
  <c r="BG1755" i="1" s="1"/>
  <c r="N1755" i="1" s="1"/>
  <c r="AS1374" i="1"/>
  <c r="AT1374" i="1" s="1"/>
  <c r="AU1374" i="1" s="1"/>
  <c r="AV1374" i="1" s="1"/>
  <c r="AW1374" i="1" s="1"/>
  <c r="AX1374" i="1" s="1"/>
  <c r="AY1374" i="1" s="1"/>
  <c r="AZ1374" i="1" s="1"/>
  <c r="BA1374" i="1" s="1"/>
  <c r="BB1374" i="1" s="1"/>
  <c r="AS793" i="1"/>
  <c r="AT793" i="1" s="1"/>
  <c r="AU793" i="1" s="1"/>
  <c r="AV793" i="1" s="1"/>
  <c r="AW793" i="1" s="1"/>
  <c r="AX793" i="1" s="1"/>
  <c r="AY793" i="1" s="1"/>
  <c r="AZ793" i="1" s="1"/>
  <c r="BA793" i="1" s="1"/>
  <c r="BB793" i="1" s="1"/>
  <c r="BC793" i="1" s="1"/>
  <c r="BD793" i="1" s="1"/>
  <c r="AS1626" i="1"/>
  <c r="AT1626" i="1" s="1"/>
  <c r="AU1626" i="1" s="1"/>
  <c r="AV1626" i="1" s="1"/>
  <c r="AW1626" i="1" s="1"/>
  <c r="AX1626" i="1" s="1"/>
  <c r="AY1626" i="1" s="1"/>
  <c r="AZ1626" i="1" s="1"/>
  <c r="BA1626" i="1" s="1"/>
  <c r="BB1626" i="1" s="1"/>
  <c r="AS1758" i="1"/>
  <c r="AT1758" i="1" s="1"/>
  <c r="AU1758" i="1" s="1"/>
  <c r="AV1758" i="1" s="1"/>
  <c r="AW1758" i="1" s="1"/>
  <c r="AX1758" i="1" s="1"/>
  <c r="AY1758" i="1" s="1"/>
  <c r="AZ1758" i="1" s="1"/>
  <c r="BA1758" i="1" s="1"/>
  <c r="BB1758" i="1" s="1"/>
  <c r="BC1758" i="1" s="1"/>
  <c r="BD1758" i="1" s="1"/>
  <c r="BE1758" i="1" s="1"/>
  <c r="BF1758" i="1" s="1"/>
  <c r="M1758" i="1" s="1"/>
  <c r="BG1758" i="1" s="1"/>
  <c r="N1758" i="1" s="1"/>
  <c r="AS1753" i="1"/>
  <c r="AT1753" i="1" s="1"/>
  <c r="AU1753" i="1" s="1"/>
  <c r="AV1753" i="1" s="1"/>
  <c r="AW1753" i="1" s="1"/>
  <c r="AX1753" i="1" s="1"/>
  <c r="AY1753" i="1" s="1"/>
  <c r="AZ1753" i="1" s="1"/>
  <c r="BA1753" i="1" s="1"/>
  <c r="BB1753" i="1" s="1"/>
  <c r="BC1753" i="1" s="1"/>
  <c r="BD1753" i="1" s="1"/>
  <c r="BE1753" i="1" s="1"/>
  <c r="BF1753" i="1" s="1"/>
  <c r="M1753" i="1" s="1"/>
  <c r="BG1753" i="1" s="1"/>
  <c r="N1753" i="1" s="1"/>
  <c r="AS1765" i="1"/>
  <c r="AT1765" i="1" s="1"/>
  <c r="AU1765" i="1" s="1"/>
  <c r="AV1765" i="1" s="1"/>
  <c r="AW1765" i="1" s="1"/>
  <c r="AX1765" i="1" s="1"/>
  <c r="AY1765" i="1" s="1"/>
  <c r="AZ1765" i="1" s="1"/>
  <c r="BA1765" i="1" s="1"/>
  <c r="BB1765" i="1" s="1"/>
  <c r="BC1765" i="1" s="1"/>
  <c r="BD1765" i="1" s="1"/>
  <c r="BE1765" i="1" s="1"/>
  <c r="BF1765" i="1" s="1"/>
  <c r="M1765" i="1" s="1"/>
  <c r="BG1765" i="1" s="1"/>
  <c r="N1765" i="1" s="1"/>
  <c r="AS1826" i="1"/>
  <c r="AT1826" i="1" s="1"/>
  <c r="AU1826" i="1" s="1"/>
  <c r="AV1826" i="1" s="1"/>
  <c r="AW1826" i="1" s="1"/>
  <c r="AX1826" i="1" s="1"/>
  <c r="AY1826" i="1" s="1"/>
  <c r="AZ1826" i="1" s="1"/>
  <c r="BA1826" i="1" s="1"/>
  <c r="BB1826" i="1" s="1"/>
  <c r="BC1826" i="1" s="1"/>
  <c r="BD1826" i="1" s="1"/>
  <c r="BE1826" i="1" s="1"/>
  <c r="BF1826" i="1" s="1"/>
  <c r="M1826" i="1" s="1"/>
  <c r="BG1826" i="1" s="1"/>
  <c r="N1826" i="1" s="1"/>
  <c r="AS1172" i="1"/>
  <c r="AT1172" i="1" s="1"/>
  <c r="AU1172" i="1" s="1"/>
  <c r="AV1172" i="1" s="1"/>
  <c r="AW1172" i="1" s="1"/>
  <c r="AX1172" i="1" s="1"/>
  <c r="AY1172" i="1" s="1"/>
  <c r="AZ1172" i="1" s="1"/>
  <c r="BA1172" i="1" s="1"/>
  <c r="BB1172" i="1" s="1"/>
  <c r="BC1172" i="1" s="1"/>
  <c r="BD1172" i="1" s="1"/>
  <c r="AS1736" i="1"/>
  <c r="AT1736" i="1" s="1"/>
  <c r="AU1736" i="1" s="1"/>
  <c r="AV1736" i="1" s="1"/>
  <c r="AW1736" i="1" s="1"/>
  <c r="AX1736" i="1" s="1"/>
  <c r="AY1736" i="1" s="1"/>
  <c r="AZ1736" i="1" s="1"/>
  <c r="BA1736" i="1" s="1"/>
  <c r="BB1736" i="1" s="1"/>
  <c r="BC1736" i="1" s="1"/>
  <c r="BD1736" i="1" s="1"/>
  <c r="BE1736" i="1" s="1"/>
  <c r="BF1736" i="1" s="1"/>
  <c r="M1736" i="1" s="1"/>
  <c r="BG1736" i="1" s="1"/>
  <c r="N1736" i="1" s="1"/>
  <c r="AS1837" i="1"/>
  <c r="AT1837" i="1" s="1"/>
  <c r="AU1837" i="1" s="1"/>
  <c r="AV1837" i="1" s="1"/>
  <c r="AW1837" i="1" s="1"/>
  <c r="AX1837" i="1" s="1"/>
  <c r="AY1837" i="1" s="1"/>
  <c r="AZ1837" i="1" s="1"/>
  <c r="BA1837" i="1" s="1"/>
  <c r="BB1837" i="1" s="1"/>
  <c r="BC1837" i="1" s="1"/>
  <c r="BD1837" i="1" s="1"/>
  <c r="BE1837" i="1" s="1"/>
  <c r="BF1837" i="1" s="1"/>
  <c r="M1837" i="1" s="1"/>
  <c r="BG1837" i="1" s="1"/>
  <c r="N1837" i="1" s="1"/>
  <c r="AS1772" i="1"/>
  <c r="AT1772" i="1" s="1"/>
  <c r="AU1772" i="1" s="1"/>
  <c r="AV1772" i="1" s="1"/>
  <c r="AW1772" i="1" s="1"/>
  <c r="AX1772" i="1" s="1"/>
  <c r="AY1772" i="1" s="1"/>
  <c r="AZ1772" i="1" s="1"/>
  <c r="BA1772" i="1" s="1"/>
  <c r="BB1772" i="1" s="1"/>
  <c r="BC1772" i="1" s="1"/>
  <c r="BD1772" i="1" s="1"/>
  <c r="BE1772" i="1" s="1"/>
  <c r="BF1772" i="1" s="1"/>
  <c r="M1772" i="1" s="1"/>
  <c r="BG1772" i="1" s="1"/>
  <c r="N1772" i="1" s="1"/>
  <c r="AS1796" i="1"/>
  <c r="AT1796" i="1" s="1"/>
  <c r="AU1796" i="1" s="1"/>
  <c r="AV1796" i="1" s="1"/>
  <c r="AW1796" i="1" s="1"/>
  <c r="AX1796" i="1" s="1"/>
  <c r="AY1796" i="1" s="1"/>
  <c r="AZ1796" i="1" s="1"/>
  <c r="BA1796" i="1" s="1"/>
  <c r="BB1796" i="1" s="1"/>
  <c r="BC1796" i="1" s="1"/>
  <c r="BD1796" i="1" s="1"/>
  <c r="BE1796" i="1" s="1"/>
  <c r="BF1796" i="1" s="1"/>
  <c r="M1796" i="1" s="1"/>
  <c r="BG1796" i="1" s="1"/>
  <c r="N1796" i="1" s="1"/>
  <c r="AQ179" i="1"/>
  <c r="AR179" i="1" s="1"/>
  <c r="AQ162" i="1"/>
  <c r="AR162" i="1" s="1"/>
  <c r="AQ39" i="1"/>
  <c r="AR39" i="1" s="1"/>
  <c r="AQ149" i="1"/>
  <c r="AR149" i="1" s="1"/>
  <c r="AQ27" i="1"/>
  <c r="AR27" i="1" s="1"/>
  <c r="AQ123" i="1"/>
  <c r="AR123" i="1" s="1"/>
  <c r="AQ182" i="1"/>
  <c r="AR182" i="1" s="1"/>
  <c r="AQ807" i="1"/>
  <c r="AR807" i="1" s="1"/>
  <c r="AS807" i="1" s="1"/>
  <c r="AQ948" i="1"/>
  <c r="AR948" i="1" s="1"/>
  <c r="AQ1651" i="1"/>
  <c r="AR1651" i="1" s="1"/>
  <c r="AQ753" i="1"/>
  <c r="AR753" i="1" s="1"/>
  <c r="AS753" i="1" s="1"/>
  <c r="AQ330" i="1"/>
  <c r="AR330" i="1" s="1"/>
  <c r="AQ1188" i="1"/>
  <c r="AR1188" i="1" s="1"/>
  <c r="AQ1041" i="1"/>
  <c r="AR1041" i="1" s="1"/>
  <c r="AP25" i="1"/>
  <c r="AP712" i="1"/>
  <c r="AQ712" i="1" s="1"/>
  <c r="AR712" i="1" s="1"/>
  <c r="AS712" i="1" s="1"/>
  <c r="AP574" i="1"/>
  <c r="AP529" i="1"/>
  <c r="AP885" i="1"/>
  <c r="AR755" i="1"/>
  <c r="AS755" i="1" s="1"/>
  <c r="AR472" i="1"/>
  <c r="AS472" i="1" s="1"/>
  <c r="AR402" i="1"/>
  <c r="AS402" i="1" s="1"/>
  <c r="AR671" i="1"/>
  <c r="AS671" i="1" s="1"/>
  <c r="AR1183" i="1"/>
  <c r="AS1183" i="1" s="1"/>
  <c r="AR431" i="1"/>
  <c r="AS431" i="1" s="1"/>
  <c r="AR1584" i="1"/>
  <c r="AS1584" i="1" s="1"/>
  <c r="AR988" i="1"/>
  <c r="AS988" i="1" s="1"/>
  <c r="AR398" i="1"/>
  <c r="AS398" i="1" s="1"/>
  <c r="AR422" i="1"/>
  <c r="AS422" i="1" s="1"/>
  <c r="AR453" i="1"/>
  <c r="AS453" i="1" s="1"/>
  <c r="AR556" i="1"/>
  <c r="AS556" i="1" s="1"/>
  <c r="AR1288" i="1"/>
  <c r="AS1288" i="1" s="1"/>
  <c r="AR519" i="1"/>
  <c r="AS519" i="1" s="1"/>
  <c r="AR1042" i="1"/>
  <c r="AS1042" i="1" s="1"/>
  <c r="AR831" i="1"/>
  <c r="AS831" i="1" s="1"/>
  <c r="AR649" i="1"/>
  <c r="AS649" i="1" s="1"/>
  <c r="AR1217" i="1"/>
  <c r="AS1217" i="1" s="1"/>
  <c r="AR633" i="1"/>
  <c r="AS633" i="1" s="1"/>
  <c r="AR1630" i="1"/>
  <c r="AS1630" i="1" s="1"/>
  <c r="AR748" i="1"/>
  <c r="AS748" i="1" s="1"/>
  <c r="AR754" i="1"/>
  <c r="AS754" i="1" s="1"/>
  <c r="AR776" i="1"/>
  <c r="AS776" i="1" s="1"/>
  <c r="AR504" i="1"/>
  <c r="AS504" i="1" s="1"/>
  <c r="AR720" i="1"/>
  <c r="AS720" i="1" s="1"/>
  <c r="AR1116" i="1"/>
  <c r="AS1116" i="1" s="1"/>
  <c r="AR1346" i="1"/>
  <c r="AS1346" i="1" s="1"/>
  <c r="AR1074" i="1"/>
  <c r="AS1074" i="1" s="1"/>
  <c r="AR1341" i="1"/>
  <c r="AS1341" i="1" s="1"/>
  <c r="AR695" i="1"/>
  <c r="AS695" i="1" s="1"/>
  <c r="AR687" i="1"/>
  <c r="AS687" i="1" s="1"/>
  <c r="AR546" i="1"/>
  <c r="AS546" i="1" s="1"/>
  <c r="AR798" i="1"/>
  <c r="AS798" i="1" s="1"/>
  <c r="AR939" i="1"/>
  <c r="AS939" i="1" s="1"/>
  <c r="AR874" i="1"/>
  <c r="AS874" i="1" s="1"/>
  <c r="AR395" i="1"/>
  <c r="AS395" i="1" s="1"/>
  <c r="AR1195" i="1"/>
  <c r="AS1195" i="1" s="1"/>
  <c r="AR606" i="1"/>
  <c r="AS606" i="1" s="1"/>
  <c r="AR673" i="1"/>
  <c r="AS673" i="1" s="1"/>
  <c r="AR670" i="1"/>
  <c r="AS670" i="1" s="1"/>
  <c r="AR1412" i="1"/>
  <c r="AS1412" i="1" s="1"/>
  <c r="AR1138" i="1"/>
  <c r="AS1138" i="1" s="1"/>
  <c r="AR512" i="1"/>
  <c r="AS512" i="1" s="1"/>
  <c r="AO444" i="1"/>
  <c r="AP444" i="1" s="1"/>
  <c r="AQ444" i="1" s="1"/>
  <c r="AO845" i="1"/>
  <c r="AP845" i="1" s="1"/>
  <c r="AQ845" i="1" s="1"/>
  <c r="AO936" i="1"/>
  <c r="AP936" i="1" s="1"/>
  <c r="AQ936" i="1" s="1"/>
  <c r="AO733" i="1"/>
  <c r="AP733" i="1" s="1"/>
  <c r="AQ733" i="1" s="1"/>
  <c r="AO1501" i="1"/>
  <c r="AP1501" i="1" s="1"/>
  <c r="AQ1501" i="1" s="1"/>
  <c r="AO379" i="1"/>
  <c r="AP379" i="1" s="1"/>
  <c r="AQ379" i="1" s="1"/>
  <c r="AO525" i="1"/>
  <c r="AP525" i="1" s="1"/>
  <c r="AQ525" i="1" s="1"/>
  <c r="AO1169" i="1"/>
  <c r="AP1169" i="1" s="1"/>
  <c r="AQ1169" i="1" s="1"/>
  <c r="AO857" i="1"/>
  <c r="AP857" i="1" s="1"/>
  <c r="AQ857" i="1" s="1"/>
  <c r="AO1132" i="1"/>
  <c r="AP1132" i="1" s="1"/>
  <c r="AQ1132" i="1" s="1"/>
  <c r="AO861" i="1"/>
  <c r="AP861" i="1" s="1"/>
  <c r="AQ861" i="1" s="1"/>
  <c r="AO433" i="1"/>
  <c r="AP433" i="1" s="1"/>
  <c r="AQ433" i="1" s="1"/>
  <c r="AO1280" i="1"/>
  <c r="AP1280" i="1" s="1"/>
  <c r="AQ1280" i="1" s="1"/>
  <c r="AO1105" i="1"/>
  <c r="AP1105" i="1" s="1"/>
  <c r="AQ1105" i="1" s="1"/>
  <c r="AO817" i="1"/>
  <c r="AP817" i="1" s="1"/>
  <c r="AQ817" i="1" s="1"/>
  <c r="AO488" i="1"/>
  <c r="AP488" i="1" s="1"/>
  <c r="AQ488" i="1" s="1"/>
  <c r="AO527" i="1"/>
  <c r="AP527" i="1" s="1"/>
  <c r="AQ527" i="1" s="1"/>
  <c r="AO454" i="1"/>
  <c r="AP454" i="1" s="1"/>
  <c r="AQ454" i="1" s="1"/>
  <c r="AO547" i="1"/>
  <c r="AP547" i="1" s="1"/>
  <c r="AQ547" i="1" s="1"/>
  <c r="AO581" i="1"/>
  <c r="AP581" i="1" s="1"/>
  <c r="AQ581" i="1" s="1"/>
  <c r="AO937" i="1"/>
  <c r="AP937" i="1" s="1"/>
  <c r="AQ937" i="1" s="1"/>
  <c r="AO1518" i="1"/>
  <c r="AP1518" i="1" s="1"/>
  <c r="AQ1518" i="1" s="1"/>
  <c r="AO582" i="1"/>
  <c r="AP582" i="1" s="1"/>
  <c r="AQ582" i="1" s="1"/>
  <c r="AO447" i="1"/>
  <c r="AP447" i="1" s="1"/>
  <c r="AQ447" i="1" s="1"/>
  <c r="AO367" i="1"/>
  <c r="AP367" i="1" s="1"/>
  <c r="AQ367" i="1" s="1"/>
  <c r="AO479" i="1"/>
  <c r="AP479" i="1" s="1"/>
  <c r="AQ479" i="1" s="1"/>
  <c r="AO1292" i="1"/>
  <c r="AP1292" i="1" s="1"/>
  <c r="AQ1292" i="1" s="1"/>
  <c r="AO297" i="1"/>
  <c r="AP297" i="1" s="1"/>
  <c r="AQ297" i="1" s="1"/>
  <c r="AO1008" i="1"/>
  <c r="AP1008" i="1" s="1"/>
  <c r="AQ1008" i="1" s="1"/>
  <c r="AO411" i="1"/>
  <c r="AP411" i="1" s="1"/>
  <c r="AQ411" i="1" s="1"/>
  <c r="AO989" i="1"/>
  <c r="AP989" i="1" s="1"/>
  <c r="AQ989" i="1" s="1"/>
  <c r="AO258" i="1"/>
  <c r="AP258" i="1" s="1"/>
  <c r="AQ258" i="1" s="1"/>
  <c r="AO1010" i="1"/>
  <c r="AP1010" i="1" s="1"/>
  <c r="AQ1010" i="1" s="1"/>
  <c r="AO661" i="1"/>
  <c r="AP661" i="1" s="1"/>
  <c r="AQ661" i="1" s="1"/>
  <c r="AO590" i="1"/>
  <c r="AP590" i="1" s="1"/>
  <c r="AQ590" i="1" s="1"/>
  <c r="AO1627" i="1"/>
  <c r="AP1627" i="1" s="1"/>
  <c r="AQ1627" i="1" s="1"/>
  <c r="AO1515" i="1"/>
  <c r="AP1515" i="1" s="1"/>
  <c r="AQ1515" i="1" s="1"/>
  <c r="AO617" i="1"/>
  <c r="AP617" i="1" s="1"/>
  <c r="AQ617" i="1" s="1"/>
  <c r="AO1466" i="1"/>
  <c r="AP1466" i="1" s="1"/>
  <c r="AQ1466" i="1" s="1"/>
  <c r="AO1230" i="1"/>
  <c r="AP1230" i="1" s="1"/>
  <c r="AQ1230" i="1" s="1"/>
  <c r="AO732" i="1"/>
  <c r="AP732" i="1" s="1"/>
  <c r="AQ732" i="1" s="1"/>
  <c r="AO779" i="1"/>
  <c r="AP779" i="1" s="1"/>
  <c r="AQ779" i="1" s="1"/>
  <c r="AO509" i="1"/>
  <c r="AP509" i="1" s="1"/>
  <c r="AQ509" i="1" s="1"/>
  <c r="AO274" i="1"/>
  <c r="AP274" i="1" s="1"/>
  <c r="AQ274" i="1" s="1"/>
  <c r="AO1557" i="1"/>
  <c r="AP1557" i="1" s="1"/>
  <c r="AQ1557" i="1" s="1"/>
  <c r="AO319" i="1"/>
  <c r="AP319" i="1" s="1"/>
  <c r="AQ319" i="1" s="1"/>
  <c r="AO1187" i="1"/>
  <c r="AP1187" i="1" s="1"/>
  <c r="AQ1187" i="1" s="1"/>
  <c r="AO1165" i="1"/>
  <c r="AP1165" i="1" s="1"/>
  <c r="AQ1165" i="1" s="1"/>
  <c r="AO624" i="1"/>
  <c r="AP624" i="1" s="1"/>
  <c r="AQ624" i="1" s="1"/>
  <c r="AO1312" i="1"/>
  <c r="AP1312" i="1" s="1"/>
  <c r="AQ1312" i="1" s="1"/>
  <c r="AO475" i="1"/>
  <c r="AP475" i="1" s="1"/>
  <c r="AQ475" i="1" s="1"/>
  <c r="AO1608" i="1"/>
  <c r="AP1608" i="1" s="1"/>
  <c r="AQ1608" i="1" s="1"/>
  <c r="AO277" i="1"/>
  <c r="AP277" i="1" s="1"/>
  <c r="AQ277" i="1" s="1"/>
  <c r="AR1674" i="1"/>
  <c r="AO1674" i="1"/>
  <c r="AO440" i="1"/>
  <c r="AP440" i="1" s="1"/>
  <c r="AQ440" i="1" s="1"/>
  <c r="AO481" i="1"/>
  <c r="AP481" i="1" s="1"/>
  <c r="AQ481" i="1" s="1"/>
  <c r="AO511" i="1"/>
  <c r="AP511" i="1" s="1"/>
  <c r="AQ511" i="1" s="1"/>
  <c r="AO954" i="1"/>
  <c r="AP954" i="1" s="1"/>
  <c r="AQ954" i="1" s="1"/>
  <c r="AO1373" i="1"/>
  <c r="AP1373" i="1" s="1"/>
  <c r="AQ1373" i="1" s="1"/>
  <c r="AO423" i="1"/>
  <c r="AP423" i="1" s="1"/>
  <c r="AQ423" i="1" s="1"/>
  <c r="AO990" i="1"/>
  <c r="AP990" i="1" s="1"/>
  <c r="AQ990" i="1" s="1"/>
  <c r="AO1016" i="1"/>
  <c r="AP1016" i="1" s="1"/>
  <c r="AQ1016" i="1" s="1"/>
  <c r="AO600" i="1"/>
  <c r="AP600" i="1" s="1"/>
  <c r="AQ600" i="1" s="1"/>
  <c r="AO1349" i="1"/>
  <c r="AP1349" i="1" s="1"/>
  <c r="AQ1349" i="1" s="1"/>
  <c r="AO1035" i="1"/>
  <c r="AP1035" i="1" s="1"/>
  <c r="AQ1035" i="1" s="1"/>
  <c r="AO424" i="1"/>
  <c r="AP424" i="1" s="1"/>
  <c r="AQ424" i="1" s="1"/>
  <c r="AO868" i="1"/>
  <c r="AP868" i="1" s="1"/>
  <c r="AQ868" i="1" s="1"/>
  <c r="AO787" i="1"/>
  <c r="AP787" i="1" s="1"/>
  <c r="AQ787" i="1" s="1"/>
  <c r="AO518" i="1"/>
  <c r="AP518" i="1" s="1"/>
  <c r="AQ518" i="1" s="1"/>
  <c r="AO1339" i="1"/>
  <c r="AP1339" i="1" s="1"/>
  <c r="AQ1339" i="1" s="1"/>
  <c r="AO1360" i="1"/>
  <c r="AP1360" i="1" s="1"/>
  <c r="AQ1360" i="1" s="1"/>
  <c r="AO292" i="1"/>
  <c r="AP292" i="1" s="1"/>
  <c r="AQ292" i="1" s="1"/>
  <c r="AO1024" i="1"/>
  <c r="AP1024" i="1" s="1"/>
  <c r="AQ1024" i="1" s="1"/>
  <c r="AO1686" i="1"/>
  <c r="AP1686" i="1" s="1"/>
  <c r="AQ1686" i="1" s="1"/>
  <c r="AO1420" i="1"/>
  <c r="AP1420" i="1" s="1"/>
  <c r="AQ1420" i="1" s="1"/>
  <c r="AO523" i="1"/>
  <c r="AP523" i="1" s="1"/>
  <c r="AQ523" i="1" s="1"/>
  <c r="AO384" i="1"/>
  <c r="AP384" i="1" s="1"/>
  <c r="AQ384" i="1" s="1"/>
  <c r="AO1232" i="1"/>
  <c r="AP1232" i="1" s="1"/>
  <c r="AQ1232" i="1" s="1"/>
  <c r="AO1494" i="1"/>
  <c r="AP1494" i="1" s="1"/>
  <c r="AQ1494" i="1" s="1"/>
  <c r="AO975" i="1"/>
  <c r="AP975" i="1" s="1"/>
  <c r="AQ975" i="1" s="1"/>
  <c r="AO727" i="1"/>
  <c r="AP727" i="1" s="1"/>
  <c r="AQ727" i="1" s="1"/>
  <c r="AO1034" i="1"/>
  <c r="AP1034" i="1" s="1"/>
  <c r="AQ1034" i="1" s="1"/>
  <c r="AO532" i="1"/>
  <c r="AP532" i="1" s="1"/>
  <c r="AQ532" i="1" s="1"/>
  <c r="AO530" i="1"/>
  <c r="AP530" i="1" s="1"/>
  <c r="AQ530" i="1" s="1"/>
  <c r="AO1228" i="1"/>
  <c r="AP1228" i="1" s="1"/>
  <c r="AQ1228" i="1" s="1"/>
  <c r="AO664" i="1"/>
  <c r="AP664" i="1" s="1"/>
  <c r="AQ664" i="1" s="1"/>
  <c r="AO474" i="1"/>
  <c r="AP474" i="1" s="1"/>
  <c r="AQ474" i="1" s="1"/>
  <c r="AO1020" i="1"/>
  <c r="AP1020" i="1" s="1"/>
  <c r="AQ1020" i="1" s="1"/>
  <c r="AO745" i="1"/>
  <c r="AP745" i="1" s="1"/>
  <c r="AQ745" i="1" s="1"/>
  <c r="AO1452" i="1"/>
  <c r="AP1452" i="1" s="1"/>
  <c r="AQ1452" i="1" s="1"/>
  <c r="AO578" i="1"/>
  <c r="AP578" i="1" s="1"/>
  <c r="AQ578" i="1" s="1"/>
  <c r="AO1027" i="1"/>
  <c r="AP1027" i="1" s="1"/>
  <c r="AQ1027" i="1" s="1"/>
  <c r="AO705" i="1"/>
  <c r="AP705" i="1" s="1"/>
  <c r="AQ705" i="1" s="1"/>
  <c r="AO1700" i="1"/>
  <c r="AP1700" i="1" s="1"/>
  <c r="AQ1700" i="1" s="1"/>
  <c r="AO878" i="1"/>
  <c r="AP878" i="1" s="1"/>
  <c r="AQ878" i="1" s="1"/>
  <c r="AO1051" i="1"/>
  <c r="AP1051" i="1" s="1"/>
  <c r="AQ1051" i="1" s="1"/>
  <c r="AO575" i="1"/>
  <c r="AP575" i="1" s="1"/>
  <c r="AQ575" i="1" s="1"/>
  <c r="AO1153" i="1"/>
  <c r="AP1153" i="1" s="1"/>
  <c r="AQ1153" i="1" s="1"/>
  <c r="AO681" i="1"/>
  <c r="AP681" i="1" s="1"/>
  <c r="AQ681" i="1" s="1"/>
  <c r="AO899" i="1"/>
  <c r="AP899" i="1" s="1"/>
  <c r="AQ899" i="1" s="1"/>
  <c r="AO270" i="1"/>
  <c r="AP270" i="1" s="1"/>
  <c r="AQ270" i="1" s="1"/>
  <c r="AO1054" i="1"/>
  <c r="AP1054" i="1" s="1"/>
  <c r="AQ1054" i="1" s="1"/>
  <c r="AO515" i="1"/>
  <c r="AP515" i="1" s="1"/>
  <c r="AQ515" i="1" s="1"/>
  <c r="AO887" i="1"/>
  <c r="AP887" i="1" s="1"/>
  <c r="AQ887" i="1" s="1"/>
  <c r="AO666" i="1"/>
  <c r="AP666" i="1" s="1"/>
  <c r="AQ666" i="1" s="1"/>
  <c r="AO955" i="1"/>
  <c r="AP955" i="1" s="1"/>
  <c r="AQ955" i="1" s="1"/>
  <c r="AR1142" i="1"/>
  <c r="AO1142" i="1"/>
  <c r="AO1351" i="1"/>
  <c r="AP1351" i="1" s="1"/>
  <c r="AQ1351" i="1" s="1"/>
  <c r="AO979" i="1"/>
  <c r="AP979" i="1" s="1"/>
  <c r="AQ979" i="1" s="1"/>
  <c r="AO1234" i="1"/>
  <c r="AP1234" i="1" s="1"/>
  <c r="AQ1234" i="1" s="1"/>
  <c r="AO838" i="1"/>
  <c r="AO1259" i="1"/>
  <c r="AP1259" i="1" s="1"/>
  <c r="AQ1259" i="1" s="1"/>
  <c r="AO580" i="1"/>
  <c r="AP580" i="1" s="1"/>
  <c r="AQ580" i="1" s="1"/>
  <c r="AO773" i="1"/>
  <c r="AP773" i="1" s="1"/>
  <c r="AQ773" i="1" s="1"/>
  <c r="AO375" i="1"/>
  <c r="AP375" i="1" s="1"/>
  <c r="AQ375" i="1" s="1"/>
  <c r="AO1241" i="1"/>
  <c r="AP1241" i="1" s="1"/>
  <c r="AQ1241" i="1" s="1"/>
  <c r="AO710" i="1"/>
  <c r="AP710" i="1" s="1"/>
  <c r="AQ710" i="1" s="1"/>
  <c r="AO1309" i="1"/>
  <c r="AP1309" i="1" s="1"/>
  <c r="AQ1309" i="1" s="1"/>
  <c r="AO631" i="1"/>
  <c r="AO571" i="1"/>
  <c r="AP571" i="1" s="1"/>
  <c r="AQ571" i="1" s="1"/>
  <c r="AO497" i="1"/>
  <c r="AP497" i="1" s="1"/>
  <c r="AQ497" i="1" s="1"/>
  <c r="AO363" i="1"/>
  <c r="AP363" i="1" s="1"/>
  <c r="AQ363" i="1" s="1"/>
  <c r="AO692" i="1"/>
  <c r="AP692" i="1" s="1"/>
  <c r="AQ692" i="1" s="1"/>
  <c r="AO1614" i="1"/>
  <c r="AP1614" i="1" s="1"/>
  <c r="AQ1614" i="1" s="1"/>
  <c r="AO1043" i="1"/>
  <c r="AP1043" i="1" s="1"/>
  <c r="AQ1043" i="1" s="1"/>
  <c r="AO615" i="1"/>
  <c r="AP615" i="1" s="1"/>
  <c r="AQ615" i="1" s="1"/>
  <c r="AO569" i="1"/>
  <c r="AP569" i="1" s="1"/>
  <c r="AQ569" i="1" s="1"/>
  <c r="AO263" i="1"/>
  <c r="AP263" i="1" s="1"/>
  <c r="AQ263" i="1" s="1"/>
  <c r="AO927" i="1"/>
  <c r="AP927" i="1" s="1"/>
  <c r="AQ927" i="1" s="1"/>
  <c r="AO1662" i="1"/>
  <c r="AP1662" i="1" s="1"/>
  <c r="AQ1662" i="1" s="1"/>
  <c r="AO1385" i="1"/>
  <c r="AP1385" i="1" s="1"/>
  <c r="AQ1385" i="1" s="1"/>
  <c r="AO940" i="1"/>
  <c r="AP940" i="1" s="1"/>
  <c r="AQ940" i="1" s="1"/>
  <c r="AO524" i="1"/>
  <c r="AP524" i="1" s="1"/>
  <c r="AQ524" i="1" s="1"/>
  <c r="AO242" i="1"/>
  <c r="AP242" i="1" s="1"/>
  <c r="AQ242" i="1" s="1"/>
  <c r="AO1044" i="1"/>
  <c r="AP1044" i="1" s="1"/>
  <c r="AQ1044" i="1" s="1"/>
  <c r="AO1486" i="1"/>
  <c r="AP1486" i="1" s="1"/>
  <c r="AQ1486" i="1" s="1"/>
  <c r="AO247" i="1"/>
  <c r="AP247" i="1" s="1"/>
  <c r="AQ247" i="1" s="1"/>
  <c r="AO682" i="1"/>
  <c r="AP682" i="1" s="1"/>
  <c r="AQ682" i="1" s="1"/>
  <c r="AO1050" i="1"/>
  <c r="AP1050" i="1" s="1"/>
  <c r="AQ1050" i="1" s="1"/>
  <c r="AO1199" i="1"/>
  <c r="AP1199" i="1" s="1"/>
  <c r="AQ1199" i="1" s="1"/>
  <c r="AO573" i="1"/>
  <c r="AP573" i="1" s="1"/>
  <c r="AQ573" i="1" s="1"/>
  <c r="AO251" i="1"/>
  <c r="AP251" i="1" s="1"/>
  <c r="AQ251" i="1" s="1"/>
  <c r="AO460" i="1"/>
  <c r="AP460" i="1" s="1"/>
  <c r="AQ460" i="1" s="1"/>
  <c r="AO533" i="1"/>
  <c r="AP533" i="1" s="1"/>
  <c r="AQ533" i="1" s="1"/>
  <c r="AO644" i="1"/>
  <c r="AP644" i="1" s="1"/>
  <c r="AQ644" i="1" s="1"/>
  <c r="AO421" i="1"/>
  <c r="AP421" i="1" s="1"/>
  <c r="AQ421" i="1" s="1"/>
  <c r="AO1517" i="1"/>
  <c r="AP1517" i="1" s="1"/>
  <c r="AQ1517" i="1" s="1"/>
  <c r="AO1108" i="1"/>
  <c r="AP1108" i="1" s="1"/>
  <c r="AQ1108" i="1" s="1"/>
  <c r="AO950" i="1"/>
  <c r="AP950" i="1" s="1"/>
  <c r="AQ950" i="1" s="1"/>
  <c r="AO517" i="1"/>
  <c r="AP517" i="1" s="1"/>
  <c r="AQ517" i="1" s="1"/>
  <c r="AO489" i="1"/>
  <c r="AP489" i="1" s="1"/>
  <c r="AQ489" i="1" s="1"/>
  <c r="AO1670" i="1"/>
  <c r="AP1670" i="1" s="1"/>
  <c r="AQ1670" i="1" s="1"/>
  <c r="AO964" i="1"/>
  <c r="AP964" i="1" s="1"/>
  <c r="AQ964" i="1" s="1"/>
  <c r="AO929" i="1"/>
  <c r="AP929" i="1" s="1"/>
  <c r="AQ929" i="1" s="1"/>
  <c r="AO585" i="1"/>
  <c r="AP585" i="1" s="1"/>
  <c r="AQ585" i="1" s="1"/>
  <c r="AO1065" i="1"/>
  <c r="AP1065" i="1" s="1"/>
  <c r="AQ1065" i="1" s="1"/>
  <c r="AO1144" i="1"/>
  <c r="AP1144" i="1" s="1"/>
  <c r="AQ1144" i="1" s="1"/>
  <c r="AO835" i="1"/>
  <c r="AP835" i="1" s="1"/>
  <c r="AQ835" i="1" s="1"/>
  <c r="AO1121" i="1"/>
  <c r="AP1121" i="1" s="1"/>
  <c r="AQ1121" i="1" s="1"/>
  <c r="AO1637" i="1"/>
  <c r="AP1637" i="1" s="1"/>
  <c r="AQ1637" i="1" s="1"/>
  <c r="AO978" i="1"/>
  <c r="AP978" i="1" s="1"/>
  <c r="AQ978" i="1" s="1"/>
  <c r="AO391" i="1"/>
  <c r="AP391" i="1" s="1"/>
  <c r="AQ391" i="1" s="1"/>
  <c r="AO1442" i="1"/>
  <c r="AP1442" i="1" s="1"/>
  <c r="AQ1442" i="1" s="1"/>
  <c r="AO801" i="1"/>
  <c r="AP801" i="1" s="1"/>
  <c r="AQ801" i="1" s="1"/>
  <c r="AO892" i="1"/>
  <c r="AP892" i="1" s="1"/>
  <c r="AQ892" i="1" s="1"/>
  <c r="AO1181" i="1"/>
  <c r="AP1181" i="1" s="1"/>
  <c r="AQ1181" i="1" s="1"/>
  <c r="AO877" i="1"/>
  <c r="AP877" i="1" s="1"/>
  <c r="AQ877" i="1" s="1"/>
  <c r="AO1552" i="1"/>
  <c r="AP1552" i="1" s="1"/>
  <c r="AQ1552" i="1" s="1"/>
  <c r="AO513" i="1"/>
  <c r="AP513" i="1" s="1"/>
  <c r="AQ513" i="1" s="1"/>
  <c r="AO1013" i="1"/>
  <c r="AP1013" i="1" s="1"/>
  <c r="AQ1013" i="1" s="1"/>
  <c r="AO605" i="1"/>
  <c r="AP605" i="1" s="1"/>
  <c r="AQ605" i="1" s="1"/>
  <c r="AO355" i="1"/>
  <c r="AP355" i="1" s="1"/>
  <c r="AQ355" i="1" s="1"/>
  <c r="AO1578" i="1"/>
  <c r="AP1578" i="1" s="1"/>
  <c r="AQ1578" i="1" s="1"/>
  <c r="AO540" i="1"/>
  <c r="AP540" i="1" s="1"/>
  <c r="AQ540" i="1" s="1"/>
  <c r="AO1649" i="1"/>
  <c r="AP1649" i="1" s="1"/>
  <c r="AQ1649" i="1" s="1"/>
  <c r="AO945" i="1"/>
  <c r="AP945" i="1" s="1"/>
  <c r="AQ945" i="1" s="1"/>
  <c r="AO913" i="1"/>
  <c r="AP913" i="1" s="1"/>
  <c r="AQ913" i="1" s="1"/>
  <c r="AO542" i="1"/>
  <c r="AO1026" i="1"/>
  <c r="AP1026" i="1" s="1"/>
  <c r="AQ1026" i="1" s="1"/>
  <c r="AO1031" i="1"/>
  <c r="AP1031" i="1" s="1"/>
  <c r="AQ1031" i="1" s="1"/>
  <c r="AO410" i="1"/>
  <c r="AP410" i="1" s="1"/>
  <c r="AQ410" i="1" s="1"/>
  <c r="AO804" i="1"/>
  <c r="AP804" i="1" s="1"/>
  <c r="AQ804" i="1" s="1"/>
  <c r="AO1003" i="1"/>
  <c r="AP1003" i="1" s="1"/>
  <c r="AQ1003" i="1" s="1"/>
  <c r="AO683" i="1"/>
  <c r="AP683" i="1" s="1"/>
  <c r="AQ683" i="1" s="1"/>
  <c r="AO505" i="1"/>
  <c r="AP505" i="1" s="1"/>
  <c r="AQ505" i="1" s="1"/>
  <c r="AO826" i="1"/>
  <c r="AP826" i="1" s="1"/>
  <c r="AQ826" i="1" s="1"/>
  <c r="AO947" i="1"/>
  <c r="AP947" i="1" s="1"/>
  <c r="AQ947" i="1" s="1"/>
  <c r="AO452" i="1"/>
  <c r="AP452" i="1" s="1"/>
  <c r="AQ452" i="1" s="1"/>
  <c r="AO667" i="1"/>
  <c r="AP667" i="1" s="1"/>
  <c r="AQ667" i="1" s="1"/>
  <c r="AO1011" i="1"/>
  <c r="AP1011" i="1" s="1"/>
  <c r="AQ1011" i="1" s="1"/>
  <c r="AO413" i="1"/>
  <c r="AP413" i="1" s="1"/>
  <c r="AQ413" i="1" s="1"/>
  <c r="AO696" i="1"/>
  <c r="AP696" i="1" s="1"/>
  <c r="AQ696" i="1" s="1"/>
  <c r="AO550" i="1"/>
  <c r="AP550" i="1" s="1"/>
  <c r="AQ550" i="1" s="1"/>
  <c r="AO237" i="1"/>
  <c r="AP237" i="1" s="1"/>
  <c r="AQ237" i="1" s="1"/>
  <c r="AO921" i="1"/>
  <c r="AP921" i="1" s="1"/>
  <c r="AQ921" i="1" s="1"/>
  <c r="AO522" i="1"/>
  <c r="AP522" i="1" s="1"/>
  <c r="AQ522" i="1" s="1"/>
  <c r="AO392" i="1"/>
  <c r="AP392" i="1" s="1"/>
  <c r="AQ392" i="1" s="1"/>
  <c r="AO1624" i="1"/>
  <c r="AP1624" i="1" s="1"/>
  <c r="AQ1624" i="1" s="1"/>
  <c r="AO348" i="1"/>
  <c r="AP348" i="1" s="1"/>
  <c r="AQ348" i="1" s="1"/>
  <c r="AO583" i="1"/>
  <c r="AP583" i="1" s="1"/>
  <c r="AQ583" i="1" s="1"/>
  <c r="AO1574" i="1"/>
  <c r="AP1574" i="1" s="1"/>
  <c r="AQ1574" i="1" s="1"/>
  <c r="AO1441" i="1"/>
  <c r="AP1441" i="1" s="1"/>
  <c r="AQ1441" i="1" s="1"/>
  <c r="AO900" i="1"/>
  <c r="AP900" i="1" s="1"/>
  <c r="AQ900" i="1" s="1"/>
  <c r="AO484" i="1"/>
  <c r="AP484" i="1" s="1"/>
  <c r="AQ484" i="1" s="1"/>
  <c r="AO839" i="1"/>
  <c r="AP839" i="1" s="1"/>
  <c r="AQ839" i="1" s="1"/>
  <c r="AO503" i="1"/>
  <c r="AP503" i="1" s="1"/>
  <c r="AQ503" i="1" s="1"/>
  <c r="AO1186" i="1"/>
  <c r="AP1186" i="1" s="1"/>
  <c r="AQ1186" i="1" s="1"/>
  <c r="AO1320" i="1"/>
  <c r="AP1320" i="1" s="1"/>
  <c r="AQ1320" i="1" s="1"/>
  <c r="AO1495" i="1"/>
  <c r="AP1495" i="1" s="1"/>
  <c r="AQ1495" i="1" s="1"/>
  <c r="AO886" i="1"/>
  <c r="AP886" i="1" s="1"/>
  <c r="AQ886" i="1" s="1"/>
  <c r="AO373" i="1"/>
  <c r="AP373" i="1" s="1"/>
  <c r="AQ373" i="1" s="1"/>
  <c r="AO560" i="1"/>
  <c r="AP560" i="1" s="1"/>
  <c r="AQ560" i="1" s="1"/>
  <c r="AO469" i="1"/>
  <c r="AP469" i="1" s="1"/>
  <c r="AQ469" i="1" s="1"/>
  <c r="AO482" i="1"/>
  <c r="AP482" i="1" s="1"/>
  <c r="AQ482" i="1" s="1"/>
  <c r="AO456" i="1"/>
  <c r="AP456" i="1" s="1"/>
  <c r="AQ456" i="1" s="1"/>
  <c r="AO620" i="1"/>
  <c r="AP620" i="1" s="1"/>
  <c r="AQ620" i="1" s="1"/>
  <c r="AO570" i="1"/>
  <c r="AP570" i="1" s="1"/>
  <c r="AQ570" i="1" s="1"/>
  <c r="AO1202" i="1"/>
  <c r="AP1202" i="1" s="1"/>
  <c r="AQ1202" i="1" s="1"/>
  <c r="AO1007" i="1"/>
  <c r="AP1007" i="1" s="1"/>
  <c r="AQ1007" i="1" s="1"/>
  <c r="AO949" i="1"/>
  <c r="AP949" i="1" s="1"/>
  <c r="AQ949" i="1" s="1"/>
  <c r="AO437" i="1"/>
  <c r="AP437" i="1" s="1"/>
  <c r="AQ437" i="1" s="1"/>
  <c r="AO1489" i="1"/>
  <c r="AP1489" i="1" s="1"/>
  <c r="AQ1489" i="1" s="1"/>
  <c r="AO1045" i="1"/>
  <c r="AP1045" i="1" s="1"/>
  <c r="AQ1045" i="1" s="1"/>
  <c r="AO1249" i="1"/>
  <c r="AP1249" i="1" s="1"/>
  <c r="AQ1249" i="1" s="1"/>
  <c r="AO758" i="1"/>
  <c r="AP758" i="1" s="1"/>
  <c r="AQ758" i="1" s="1"/>
  <c r="AO387" i="1"/>
  <c r="AP387" i="1" s="1"/>
  <c r="AQ387" i="1" s="1"/>
  <c r="AO1279" i="1"/>
  <c r="AP1279" i="1" s="1"/>
  <c r="AQ1279" i="1" s="1"/>
  <c r="AO708" i="1"/>
  <c r="AP708" i="1" s="1"/>
  <c r="AQ708" i="1" s="1"/>
  <c r="AO1682" i="1"/>
  <c r="AP1682" i="1" s="1"/>
  <c r="AQ1682" i="1" s="1"/>
  <c r="AO1278" i="1"/>
  <c r="AP1278" i="1" s="1"/>
  <c r="AQ1278" i="1" s="1"/>
  <c r="AO609" i="1"/>
  <c r="AP609" i="1" s="1"/>
  <c r="AQ609" i="1" s="1"/>
  <c r="AO592" i="1"/>
  <c r="AP592" i="1" s="1"/>
  <c r="AQ592" i="1" s="1"/>
  <c r="AO451" i="1"/>
  <c r="AP451" i="1" s="1"/>
  <c r="AQ451" i="1" s="1"/>
  <c r="AO429" i="1"/>
  <c r="AO650" i="1"/>
  <c r="AP650" i="1" s="1"/>
  <c r="AQ650" i="1" s="1"/>
  <c r="AO370" i="1"/>
  <c r="AP370" i="1" s="1"/>
  <c r="AQ370" i="1" s="1"/>
  <c r="AO963" i="1"/>
  <c r="AP963" i="1" s="1"/>
  <c r="AQ963" i="1" s="1"/>
  <c r="AO1237" i="1"/>
  <c r="AP1237" i="1" s="1"/>
  <c r="AQ1237" i="1" s="1"/>
  <c r="AO1390" i="1"/>
  <c r="AP1390" i="1" s="1"/>
  <c r="AQ1390" i="1" s="1"/>
  <c r="AO1403" i="1"/>
  <c r="AP1403" i="1" s="1"/>
  <c r="AQ1403" i="1" s="1"/>
  <c r="AO586" i="1"/>
  <c r="AP586" i="1" s="1"/>
  <c r="AQ586" i="1" s="1"/>
  <c r="AO506" i="1"/>
  <c r="AP506" i="1" s="1"/>
  <c r="AQ506" i="1" s="1"/>
  <c r="AO434" i="1"/>
  <c r="AP434" i="1" s="1"/>
  <c r="AQ434" i="1" s="1"/>
  <c r="AO794" i="1"/>
  <c r="AP794" i="1" s="1"/>
  <c r="AQ794" i="1" s="1"/>
  <c r="AO607" i="1"/>
  <c r="AP607" i="1" s="1"/>
  <c r="AQ607" i="1" s="1"/>
  <c r="AO1047" i="1"/>
  <c r="AP1047" i="1" s="1"/>
  <c r="AQ1047" i="1" s="1"/>
  <c r="AO576" i="1"/>
  <c r="AP576" i="1" s="1"/>
  <c r="AQ576" i="1" s="1"/>
  <c r="AO851" i="1"/>
  <c r="AP851" i="1" s="1"/>
  <c r="AQ851" i="1" s="1"/>
  <c r="AO872" i="1"/>
  <c r="AP872" i="1" s="1"/>
  <c r="AQ872" i="1" s="1"/>
  <c r="AO425" i="1"/>
  <c r="AP425" i="1" s="1"/>
  <c r="AQ425" i="1" s="1"/>
  <c r="AO690" i="1"/>
  <c r="AP690" i="1" s="1"/>
  <c r="AQ690" i="1" s="1"/>
  <c r="AO1017" i="1"/>
  <c r="AP1017" i="1" s="1"/>
  <c r="AQ1017" i="1" s="1"/>
  <c r="AO589" i="1"/>
  <c r="AP589" i="1" s="1"/>
  <c r="AQ589" i="1" s="1"/>
  <c r="AO766" i="1"/>
  <c r="AP766" i="1" s="1"/>
  <c r="AQ766" i="1" s="1"/>
  <c r="AO1377" i="1"/>
  <c r="AP1377" i="1" s="1"/>
  <c r="AQ1377" i="1" s="1"/>
  <c r="AO491" i="1"/>
  <c r="AP491" i="1" s="1"/>
  <c r="AQ491" i="1" s="1"/>
  <c r="AO1000" i="1"/>
  <c r="AP1000" i="1" s="1"/>
  <c r="AQ1000" i="1" s="1"/>
  <c r="AO1084" i="1"/>
  <c r="AP1084" i="1" s="1"/>
  <c r="AQ1084" i="1" s="1"/>
  <c r="AO259" i="1"/>
  <c r="AO875" i="1"/>
  <c r="AP875" i="1" s="1"/>
  <c r="AQ875" i="1" s="1"/>
  <c r="AO1318" i="1"/>
  <c r="AP1318" i="1" s="1"/>
  <c r="AQ1318" i="1" s="1"/>
  <c r="AO281" i="1"/>
  <c r="AO427" i="1"/>
  <c r="AP427" i="1" s="1"/>
  <c r="AQ427" i="1" s="1"/>
  <c r="AO958" i="1"/>
  <c r="AP958" i="1" s="1"/>
  <c r="AQ958" i="1" s="1"/>
  <c r="AO397" i="1"/>
  <c r="AP397" i="1" s="1"/>
  <c r="AQ397" i="1" s="1"/>
  <c r="AO499" i="1"/>
  <c r="AP499" i="1" s="1"/>
  <c r="AQ499" i="1" s="1"/>
  <c r="AO257" i="1"/>
  <c r="AP257" i="1" s="1"/>
  <c r="AQ257" i="1" s="1"/>
  <c r="AO409" i="1"/>
  <c r="AP409" i="1" s="1"/>
  <c r="AQ409" i="1" s="1"/>
  <c r="AO634" i="1"/>
  <c r="AP634" i="1" s="1"/>
  <c r="AQ634" i="1" s="1"/>
  <c r="AO486" i="1"/>
  <c r="AO869" i="1"/>
  <c r="AP869" i="1" s="1"/>
  <c r="AQ869" i="1" s="1"/>
  <c r="AO483" i="1"/>
  <c r="AP483" i="1" s="1"/>
  <c r="AQ483" i="1" s="1"/>
  <c r="AR1547" i="1"/>
  <c r="AO1547" i="1"/>
  <c r="AR1225" i="1"/>
  <c r="AK349" i="1"/>
  <c r="AL347" i="1"/>
  <c r="AM347" i="1" s="1"/>
  <c r="AN347" i="1" s="1"/>
  <c r="AK781" i="1"/>
  <c r="AK628" i="1"/>
  <c r="AK1205" i="1"/>
  <c r="AK1296" i="1"/>
  <c r="BC1595" i="1"/>
  <c r="BD1595" i="1" s="1"/>
  <c r="AK1283" i="1"/>
  <c r="AK459" i="1"/>
  <c r="AK476" i="1"/>
  <c r="AK498" i="1"/>
  <c r="AX189" i="1"/>
  <c r="AK1090" i="1"/>
  <c r="AK1134" i="1"/>
  <c r="BC1001" i="1"/>
  <c r="BD1001" i="1" s="1"/>
  <c r="AK1214" i="1"/>
  <c r="AK1583" i="1"/>
  <c r="AX854" i="1"/>
  <c r="AK771" i="1"/>
  <c r="AK1507" i="1"/>
  <c r="AK1519" i="1"/>
  <c r="AK1141" i="1"/>
  <c r="AK1509" i="1"/>
  <c r="AX148" i="1"/>
  <c r="BC1078" i="1"/>
  <c r="BD1078" i="1" s="1"/>
  <c r="AX128" i="1"/>
  <c r="AK1638" i="1"/>
  <c r="BC693" i="1"/>
  <c r="BD693" i="1" s="1"/>
  <c r="AX153" i="1"/>
  <c r="AK461" i="1"/>
  <c r="AX60" i="1"/>
  <c r="AK652" i="1"/>
  <c r="AX168" i="1"/>
  <c r="AK663" i="1"/>
  <c r="AK614" i="1"/>
  <c r="AK925" i="1"/>
  <c r="AK909" i="1"/>
  <c r="AK1049" i="1"/>
  <c r="BC1129" i="1"/>
  <c r="BD1129" i="1" s="1"/>
  <c r="BC534" i="1"/>
  <c r="BD534" i="1" s="1"/>
  <c r="AK1103" i="1"/>
  <c r="AK907" i="1"/>
  <c r="BC1567" i="1"/>
  <c r="BD1567" i="1" s="1"/>
  <c r="AK1439" i="1"/>
  <c r="AK1477" i="1"/>
  <c r="AK1062" i="1"/>
  <c r="BC619" i="1"/>
  <c r="BD619" i="1" s="1"/>
  <c r="BC1179" i="1"/>
  <c r="BD1179" i="1" s="1"/>
  <c r="AK1492" i="1"/>
  <c r="AK814" i="1"/>
  <c r="AK1126" i="1"/>
  <c r="AK775" i="1"/>
  <c r="AK401" i="1"/>
  <c r="AK860" i="1"/>
  <c r="AK1081" i="1"/>
  <c r="AK400" i="1"/>
  <c r="AK660" i="1"/>
  <c r="AK1546" i="1"/>
  <c r="AK1646" i="1"/>
  <c r="AK1375" i="1"/>
  <c r="AK747" i="1"/>
  <c r="AK350" i="1"/>
  <c r="AK1684" i="1"/>
  <c r="AK840" i="1"/>
  <c r="AK836" i="1"/>
  <c r="AK1491" i="1"/>
  <c r="AK572" i="1"/>
  <c r="AK818" i="1"/>
  <c r="AX95" i="1"/>
  <c r="BC1679" i="1"/>
  <c r="BD1679" i="1" s="1"/>
  <c r="AK1640" i="1"/>
  <c r="BC1597" i="1"/>
  <c r="BD1597" i="1" s="1"/>
  <c r="AK1611" i="1"/>
  <c r="AK1282" i="1"/>
  <c r="AX117" i="1"/>
  <c r="AK1180" i="1"/>
  <c r="AK1620" i="1"/>
  <c r="AK526" i="1"/>
  <c r="AK406" i="1"/>
  <c r="AK916" i="1"/>
  <c r="BC749" i="1"/>
  <c r="BD749" i="1" s="1"/>
  <c r="BC1476" i="1"/>
  <c r="BD1476" i="1" s="1"/>
  <c r="AK1527" i="1"/>
  <c r="AK1329" i="1"/>
  <c r="AK192" i="1"/>
  <c r="AK455" i="1"/>
  <c r="BC1381" i="1"/>
  <c r="BD1381" i="1" s="1"/>
  <c r="BC1639" i="1"/>
  <c r="BD1639" i="1" s="1"/>
  <c r="BC382" i="1"/>
  <c r="BD382" i="1" s="1"/>
  <c r="BC734" i="1"/>
  <c r="BD734" i="1" s="1"/>
  <c r="BC1194" i="1"/>
  <c r="BD1194" i="1" s="1"/>
  <c r="AK1370" i="1"/>
  <c r="BC810" i="1"/>
  <c r="BD810" i="1" s="1"/>
  <c r="AK1558" i="1"/>
  <c r="AK1036" i="1"/>
  <c r="AK1161" i="1"/>
  <c r="BC1531" i="1"/>
  <c r="BD1531" i="1" s="1"/>
  <c r="AK1498" i="1"/>
  <c r="AK723" i="1"/>
  <c r="AK880" i="1"/>
  <c r="AK957" i="1"/>
  <c r="BC1601" i="1"/>
  <c r="BD1601" i="1" s="1"/>
  <c r="AK602" i="1"/>
  <c r="BC1556" i="1"/>
  <c r="BD1556" i="1" s="1"/>
  <c r="AK412" i="1"/>
  <c r="AK841" i="1"/>
  <c r="BC1071" i="1"/>
  <c r="BD1071" i="1" s="1"/>
  <c r="BC595" i="1"/>
  <c r="BD595" i="1" s="1"/>
  <c r="BC502" i="1"/>
  <c r="BD502" i="1" s="1"/>
  <c r="AK1236" i="1"/>
  <c r="AK893" i="1"/>
  <c r="AK1104" i="1"/>
  <c r="AK250" i="1"/>
  <c r="AK1244" i="1"/>
  <c r="AK1218" i="1"/>
  <c r="BC1193" i="1"/>
  <c r="BD1193" i="1" s="1"/>
  <c r="AK1496" i="1"/>
  <c r="BC1529" i="1"/>
  <c r="BD1529" i="1" s="1"/>
  <c r="AX790" i="1"/>
  <c r="AK470" i="1"/>
  <c r="AK1284" i="1"/>
  <c r="AK1032" i="1"/>
  <c r="AK553" i="1"/>
  <c r="AK1115" i="1"/>
  <c r="BC604" i="1"/>
  <c r="BD604" i="1" s="1"/>
  <c r="AK1064" i="1"/>
  <c r="AK1326" i="1"/>
  <c r="AK944" i="1"/>
  <c r="AK729" i="1"/>
  <c r="AK394" i="1"/>
  <c r="AK1520" i="1"/>
  <c r="AK1579" i="1"/>
  <c r="AK1530" i="1"/>
  <c r="AK318" i="1"/>
  <c r="AK935" i="1"/>
  <c r="AX220" i="1"/>
  <c r="BC1204" i="1"/>
  <c r="BD1204" i="1" s="1"/>
  <c r="AK685" i="1"/>
  <c r="AK492" i="1"/>
  <c r="AK991" i="1"/>
  <c r="BC825" i="1"/>
  <c r="BD825" i="1" s="1"/>
  <c r="AT768" i="1"/>
  <c r="AU768" i="1" s="1"/>
  <c r="AV768" i="1" s="1"/>
  <c r="AW768" i="1" s="1"/>
  <c r="AK780" i="1"/>
  <c r="BC1367" i="1"/>
  <c r="BD1367" i="1" s="1"/>
  <c r="AL888" i="1"/>
  <c r="AM888" i="1" s="1"/>
  <c r="AN888" i="1" s="1"/>
  <c r="AO888" i="1" s="1"/>
  <c r="AL992" i="1"/>
  <c r="AM992" i="1" s="1"/>
  <c r="AN992" i="1" s="1"/>
  <c r="AL1067" i="1"/>
  <c r="AM1067" i="1" s="1"/>
  <c r="AN1067" i="1" s="1"/>
  <c r="AL1440" i="1"/>
  <c r="AM1440" i="1" s="1"/>
  <c r="AN1440" i="1" s="1"/>
  <c r="AO1440" i="1" s="1"/>
  <c r="AR229" i="1"/>
  <c r="AS229" i="1" s="1"/>
  <c r="AL1263" i="1"/>
  <c r="AM1263" i="1" s="1"/>
  <c r="AN1263" i="1" s="1"/>
  <c r="AL999" i="1"/>
  <c r="AM999" i="1" s="1"/>
  <c r="AN999" i="1" s="1"/>
  <c r="AL984" i="1"/>
  <c r="AM984" i="1" s="1"/>
  <c r="AN984" i="1" s="1"/>
  <c r="AL756" i="1"/>
  <c r="AM756" i="1" s="1"/>
  <c r="AN756" i="1" s="1"/>
  <c r="AO756" i="1" s="1"/>
  <c r="AT266" i="1"/>
  <c r="AU266" i="1" s="1"/>
  <c r="AV266" i="1" s="1"/>
  <c r="AW266" i="1" s="1"/>
  <c r="AL477" i="1"/>
  <c r="AM477" i="1" s="1"/>
  <c r="AN477" i="1" s="1"/>
  <c r="AT233" i="1"/>
  <c r="AU233" i="1" s="1"/>
  <c r="AV233" i="1" s="1"/>
  <c r="AW233" i="1" s="1"/>
  <c r="AL1521" i="1"/>
  <c r="AM1521" i="1" s="1"/>
  <c r="AN1521" i="1" s="1"/>
  <c r="AL1652" i="1"/>
  <c r="AM1652" i="1" s="1"/>
  <c r="AN1652" i="1" s="1"/>
  <c r="AO1652" i="1" s="1"/>
  <c r="AL536" i="1"/>
  <c r="AM536" i="1" s="1"/>
  <c r="AN536" i="1" s="1"/>
  <c r="AL110" i="1"/>
  <c r="AM110" i="1" s="1"/>
  <c r="AN110" i="1" s="1"/>
  <c r="AO110" i="1" s="1"/>
  <c r="AP110" i="1" s="1"/>
  <c r="AQ110" i="1" s="1"/>
  <c r="AY1401" i="1"/>
  <c r="AZ1401" i="1" s="1"/>
  <c r="BA1401" i="1" s="1"/>
  <c r="BB1401" i="1" s="1"/>
  <c r="AL730" i="1"/>
  <c r="AM730" i="1" s="1"/>
  <c r="AN730" i="1" s="1"/>
  <c r="AL1014" i="1"/>
  <c r="AM1014" i="1" s="1"/>
  <c r="AN1014" i="1" s="1"/>
  <c r="AL1628" i="1"/>
  <c r="AM1628" i="1" s="1"/>
  <c r="AN1628" i="1" s="1"/>
  <c r="AL464" i="1"/>
  <c r="AM464" i="1" s="1"/>
  <c r="AN464" i="1" s="1"/>
  <c r="AL1382" i="1"/>
  <c r="AM1382" i="1" s="1"/>
  <c r="AN1382" i="1" s="1"/>
  <c r="AT10" i="1"/>
  <c r="AU10" i="1" s="1"/>
  <c r="AV10" i="1" s="1"/>
  <c r="AW10" i="1" s="1"/>
  <c r="AL922" i="1"/>
  <c r="AM922" i="1" s="1"/>
  <c r="AN922" i="1" s="1"/>
  <c r="AO922" i="1" s="1"/>
  <c r="AL1052" i="1"/>
  <c r="AM1052" i="1" s="1"/>
  <c r="AN1052" i="1" s="1"/>
  <c r="AL1125" i="1"/>
  <c r="AM1125" i="1" s="1"/>
  <c r="AN1125" i="1" s="1"/>
  <c r="AO1125" i="1" s="1"/>
  <c r="AL420" i="1"/>
  <c r="AM420" i="1" s="1"/>
  <c r="AN420" i="1" s="1"/>
  <c r="AL1208" i="1"/>
  <c r="AM1208" i="1" s="1"/>
  <c r="AN1208" i="1" s="1"/>
  <c r="AL1397" i="1"/>
  <c r="AM1397" i="1" s="1"/>
  <c r="AN1397" i="1" s="1"/>
  <c r="AL1353" i="1"/>
  <c r="AM1353" i="1" s="1"/>
  <c r="AN1353" i="1" s="1"/>
  <c r="AO1353" i="1" s="1"/>
  <c r="AL1404" i="1"/>
  <c r="AM1404" i="1" s="1"/>
  <c r="AN1404" i="1" s="1"/>
  <c r="AO1404" i="1" s="1"/>
  <c r="AL765" i="1"/>
  <c r="AM765" i="1" s="1"/>
  <c r="AN765" i="1" s="1"/>
  <c r="AO765" i="1" s="1"/>
  <c r="AL1378" i="1"/>
  <c r="AM1378" i="1" s="1"/>
  <c r="AN1378" i="1" s="1"/>
  <c r="AL1111" i="1"/>
  <c r="AM1111" i="1" s="1"/>
  <c r="AN1111" i="1" s="1"/>
  <c r="AL1299" i="1"/>
  <c r="AM1299" i="1" s="1"/>
  <c r="AN1299" i="1" s="1"/>
  <c r="AL859" i="1"/>
  <c r="AM859" i="1" s="1"/>
  <c r="AN859" i="1" s="1"/>
  <c r="AL591" i="1"/>
  <c r="AM591" i="1" s="1"/>
  <c r="AN591" i="1" s="1"/>
  <c r="AL1159" i="1"/>
  <c r="AM1159" i="1" s="1"/>
  <c r="AN1159" i="1" s="1"/>
  <c r="AL1364" i="1"/>
  <c r="AM1364" i="1" s="1"/>
  <c r="AN1364" i="1" s="1"/>
  <c r="AO1364" i="1" s="1"/>
  <c r="AL1698" i="1"/>
  <c r="AM1698" i="1" s="1"/>
  <c r="AN1698" i="1" s="1"/>
  <c r="AO1698" i="1" s="1"/>
  <c r="AL1513" i="1"/>
  <c r="AM1513" i="1" s="1"/>
  <c r="AN1513" i="1" s="1"/>
  <c r="AO1513" i="1" s="1"/>
  <c r="AL1258" i="1"/>
  <c r="AM1258" i="1" s="1"/>
  <c r="AN1258" i="1" s="1"/>
  <c r="AL219" i="1"/>
  <c r="AM219" i="1" s="1"/>
  <c r="AN219" i="1" s="1"/>
  <c r="AO219" i="1" s="1"/>
  <c r="AP219" i="1" s="1"/>
  <c r="AQ219" i="1" s="1"/>
  <c r="AL743" i="1"/>
  <c r="AM743" i="1" s="1"/>
  <c r="AN743" i="1" s="1"/>
  <c r="AL686" i="1"/>
  <c r="AM686" i="1" s="1"/>
  <c r="AN686" i="1" s="1"/>
  <c r="AL953" i="1"/>
  <c r="AM953" i="1" s="1"/>
  <c r="AN953" i="1" s="1"/>
  <c r="AL702" i="1"/>
  <c r="AM702" i="1" s="1"/>
  <c r="AN702" i="1" s="1"/>
  <c r="AL1271" i="1"/>
  <c r="AM1271" i="1" s="1"/>
  <c r="AN1271" i="1" s="1"/>
  <c r="AL926" i="1"/>
  <c r="AM926" i="1" s="1"/>
  <c r="AN926" i="1" s="1"/>
  <c r="AO926" i="1" s="1"/>
  <c r="AR480" i="1"/>
  <c r="AS480" i="1" s="1"/>
  <c r="AL1555" i="1"/>
  <c r="AM1555" i="1" s="1"/>
  <c r="AN1555" i="1" s="1"/>
  <c r="AO1555" i="1" s="1"/>
  <c r="AL1356" i="1"/>
  <c r="AM1356" i="1" s="1"/>
  <c r="AN1356" i="1" s="1"/>
  <c r="AO1356" i="1" s="1"/>
  <c r="AL816" i="1"/>
  <c r="AM816" i="1" s="1"/>
  <c r="AN816" i="1" s="1"/>
  <c r="AL1127" i="1"/>
  <c r="AM1127" i="1" s="1"/>
  <c r="AN1127" i="1" s="1"/>
  <c r="AO1127" i="1" s="1"/>
  <c r="AL762" i="1"/>
  <c r="AM762" i="1" s="1"/>
  <c r="AN762" i="1" s="1"/>
  <c r="AL915" i="1"/>
  <c r="AM915" i="1" s="1"/>
  <c r="AN915" i="1" s="1"/>
  <c r="AL995" i="1"/>
  <c r="AM995" i="1" s="1"/>
  <c r="AN995" i="1" s="1"/>
  <c r="AL744" i="1"/>
  <c r="AM744" i="1" s="1"/>
  <c r="AN744" i="1" s="1"/>
  <c r="AL84" i="1"/>
  <c r="AM84" i="1" s="1"/>
  <c r="AN84" i="1" s="1"/>
  <c r="AO84" i="1" s="1"/>
  <c r="AP84" i="1" s="1"/>
  <c r="AQ84" i="1" s="1"/>
  <c r="BC1076" i="1"/>
  <c r="BD1076" i="1" s="1"/>
  <c r="BC1185" i="1"/>
  <c r="BD1185" i="1" s="1"/>
  <c r="AK931" i="1"/>
  <c r="AK1653" i="1"/>
  <c r="AK1028" i="1"/>
  <c r="AK977" i="1"/>
  <c r="AK450" i="1"/>
  <c r="AR677" i="1"/>
  <c r="AS677" i="1" s="1"/>
  <c r="BC1235" i="1"/>
  <c r="BD1235" i="1" s="1"/>
  <c r="BC563" i="1"/>
  <c r="BD563" i="1" s="1"/>
  <c r="AK381" i="1"/>
  <c r="AK1164" i="1"/>
  <c r="AK1131" i="1"/>
  <c r="AK1632" i="1"/>
  <c r="AK657" i="1"/>
  <c r="BC1582" i="1"/>
  <c r="BD1582" i="1" s="1"/>
  <c r="AK848" i="1"/>
  <c r="AK1603" i="1"/>
  <c r="AK495" i="1"/>
  <c r="BC1572" i="1"/>
  <c r="BD1572" i="1" s="1"/>
  <c r="AK1293" i="1"/>
  <c r="AK1516" i="1"/>
  <c r="BC1706" i="1"/>
  <c r="BD1706" i="1" s="1"/>
  <c r="AK1057" i="1"/>
  <c r="AK1372" i="1"/>
  <c r="AL769" i="1"/>
  <c r="AM769" i="1" s="1"/>
  <c r="AN769" i="1" s="1"/>
  <c r="AL772" i="1"/>
  <c r="AM772" i="1" s="1"/>
  <c r="AN772" i="1" s="1"/>
  <c r="AL1665" i="1"/>
  <c r="AM1665" i="1" s="1"/>
  <c r="AN1665" i="1" s="1"/>
  <c r="AL1148" i="1"/>
  <c r="AM1148" i="1" s="1"/>
  <c r="AN1148" i="1" s="1"/>
  <c r="AO1148" i="1" s="1"/>
  <c r="AR432" i="1"/>
  <c r="AS432" i="1" s="1"/>
  <c r="AR966" i="1"/>
  <c r="AS966" i="1" s="1"/>
  <c r="BE44" i="1"/>
  <c r="BF44" i="1" s="1"/>
  <c r="M44" i="1" s="1"/>
  <c r="BG44" i="1" s="1"/>
  <c r="N44" i="1" s="1"/>
  <c r="AL736" i="1"/>
  <c r="AM736" i="1" s="1"/>
  <c r="AN736" i="1" s="1"/>
  <c r="AO736" i="1" s="1"/>
  <c r="AL538" i="1"/>
  <c r="AM538" i="1" s="1"/>
  <c r="AN538" i="1" s="1"/>
  <c r="AK973" i="1"/>
  <c r="AK1459" i="1"/>
  <c r="AK1504" i="1"/>
  <c r="AK672" i="1"/>
  <c r="AK21" i="1"/>
  <c r="AK930" i="1"/>
  <c r="BC621" i="1"/>
  <c r="BD621" i="1" s="1"/>
  <c r="AX208" i="1"/>
  <c r="AK1436" i="1"/>
  <c r="AL1705" i="1"/>
  <c r="AM1705" i="1" s="1"/>
  <c r="AN1705" i="1" s="1"/>
  <c r="AO1705" i="1" s="1"/>
  <c r="AT175" i="1"/>
  <c r="AU175" i="1" s="1"/>
  <c r="AV175" i="1" s="1"/>
  <c r="AW175" i="1" s="1"/>
  <c r="AL1334" i="1"/>
  <c r="AM1334" i="1" s="1"/>
  <c r="AN1334" i="1" s="1"/>
  <c r="AO1334" i="1" s="1"/>
  <c r="AL815" i="1"/>
  <c r="AM815" i="1" s="1"/>
  <c r="AN815" i="1" s="1"/>
  <c r="AO815" i="1" s="1"/>
  <c r="AL1407" i="1"/>
  <c r="AM1407" i="1" s="1"/>
  <c r="AN1407" i="1" s="1"/>
  <c r="AO1407" i="1" s="1"/>
  <c r="AL555" i="1"/>
  <c r="AM555" i="1" s="1"/>
  <c r="AN555" i="1" s="1"/>
  <c r="AT299" i="1"/>
  <c r="AU299" i="1" s="1"/>
  <c r="AV299" i="1" s="1"/>
  <c r="AW299" i="1" s="1"/>
  <c r="AL918" i="1"/>
  <c r="AM918" i="1" s="1"/>
  <c r="AN918" i="1" s="1"/>
  <c r="AL588" i="1"/>
  <c r="AM588" i="1" s="1"/>
  <c r="AN588" i="1" s="1"/>
  <c r="AL1095" i="1"/>
  <c r="AM1095" i="1" s="1"/>
  <c r="AN1095" i="1" s="1"/>
  <c r="AO1095" i="1" s="1"/>
  <c r="AL658" i="1"/>
  <c r="AM658" i="1" s="1"/>
  <c r="AN658" i="1" s="1"/>
  <c r="AL946" i="1"/>
  <c r="AM946" i="1" s="1"/>
  <c r="AN946" i="1" s="1"/>
  <c r="AL1085" i="1"/>
  <c r="AM1085" i="1" s="1"/>
  <c r="AN1085" i="1" s="1"/>
  <c r="AO1085" i="1" s="1"/>
  <c r="AL830" i="1"/>
  <c r="AM830" i="1" s="1"/>
  <c r="AN830" i="1" s="1"/>
  <c r="AO830" i="1" s="1"/>
  <c r="AL1421" i="1"/>
  <c r="AM1421" i="1" s="1"/>
  <c r="AN1421" i="1" s="1"/>
  <c r="AL85" i="1"/>
  <c r="AM85" i="1" s="1"/>
  <c r="AN85" i="1" s="1"/>
  <c r="AO85" i="1" s="1"/>
  <c r="AL234" i="1"/>
  <c r="AM234" i="1" s="1"/>
  <c r="AN234" i="1" s="1"/>
  <c r="AL351" i="1"/>
  <c r="AM351" i="1" s="1"/>
  <c r="AN351" i="1" s="1"/>
  <c r="AL1580" i="1"/>
  <c r="AM1580" i="1" s="1"/>
  <c r="AN1580" i="1" s="1"/>
  <c r="AL1207" i="1"/>
  <c r="AM1207" i="1" s="1"/>
  <c r="AN1207" i="1" s="1"/>
  <c r="AL1117" i="1"/>
  <c r="AM1117" i="1" s="1"/>
  <c r="AN1117" i="1" s="1"/>
  <c r="AO1117" i="1" s="1"/>
  <c r="AL819" i="1"/>
  <c r="AM819" i="1" s="1"/>
  <c r="AN819" i="1" s="1"/>
  <c r="AO819" i="1" s="1"/>
  <c r="AR389" i="1"/>
  <c r="AS389" i="1" s="1"/>
  <c r="AL669" i="1"/>
  <c r="AM669" i="1" s="1"/>
  <c r="AN669" i="1" s="1"/>
  <c r="AY1342" i="1"/>
  <c r="AZ1342" i="1" s="1"/>
  <c r="BA1342" i="1" s="1"/>
  <c r="BB1342" i="1" s="1"/>
  <c r="AL428" i="1"/>
  <c r="AM428" i="1" s="1"/>
  <c r="AN428" i="1" s="1"/>
  <c r="AL458" i="1"/>
  <c r="AM458" i="1" s="1"/>
  <c r="AN458" i="1" s="1"/>
  <c r="AL833" i="1"/>
  <c r="AM833" i="1" s="1"/>
  <c r="AN833" i="1" s="1"/>
  <c r="AO833" i="1" s="1"/>
  <c r="AL399" i="1"/>
  <c r="AM399" i="1" s="1"/>
  <c r="AN399" i="1" s="1"/>
  <c r="AL449" i="1"/>
  <c r="AM449" i="1" s="1"/>
  <c r="AN449" i="1" s="1"/>
  <c r="AL791" i="1"/>
  <c r="AM791" i="1" s="1"/>
  <c r="AN791" i="1" s="1"/>
  <c r="AL850" i="1"/>
  <c r="AM850" i="1" s="1"/>
  <c r="AN850" i="1" s="1"/>
  <c r="AL713" i="1"/>
  <c r="AM713" i="1" s="1"/>
  <c r="AN713" i="1" s="1"/>
  <c r="AL557" i="1"/>
  <c r="AM557" i="1" s="1"/>
  <c r="AN557" i="1" s="1"/>
  <c r="AL1321" i="1"/>
  <c r="AM1321" i="1" s="1"/>
  <c r="AN1321" i="1" s="1"/>
  <c r="AO1321" i="1" s="1"/>
  <c r="AL496" i="1"/>
  <c r="AM496" i="1" s="1"/>
  <c r="AN496" i="1" s="1"/>
  <c r="AL1264" i="1"/>
  <c r="AM1264" i="1" s="1"/>
  <c r="AN1264" i="1" s="1"/>
  <c r="AL1323" i="1"/>
  <c r="AM1323" i="1" s="1"/>
  <c r="AN1323" i="1" s="1"/>
  <c r="AL759" i="1"/>
  <c r="AM759" i="1" s="1"/>
  <c r="AN759" i="1" s="1"/>
  <c r="AL1015" i="1"/>
  <c r="AM1015" i="1" s="1"/>
  <c r="AN1015" i="1" s="1"/>
  <c r="AL1136" i="1"/>
  <c r="AM1136" i="1" s="1"/>
  <c r="AN1136" i="1" s="1"/>
  <c r="AL873" i="1"/>
  <c r="AM873" i="1" s="1"/>
  <c r="AN873" i="1" s="1"/>
  <c r="AL635" i="1"/>
  <c r="AM635" i="1" s="1"/>
  <c r="AN635" i="1" s="1"/>
  <c r="AL680" i="1"/>
  <c r="AM680" i="1" s="1"/>
  <c r="AN680" i="1" s="1"/>
  <c r="AL1514" i="1"/>
  <c r="AM1514" i="1" s="1"/>
  <c r="AN1514" i="1" s="1"/>
  <c r="AO1514" i="1" s="1"/>
  <c r="AL69" i="1"/>
  <c r="AM69" i="1" s="1"/>
  <c r="AN69" i="1" s="1"/>
  <c r="AO69" i="1" s="1"/>
  <c r="AP69" i="1" s="1"/>
  <c r="AQ69" i="1" s="1"/>
  <c r="AL1345" i="1"/>
  <c r="AM1345" i="1" s="1"/>
  <c r="AN1345" i="1" s="1"/>
  <c r="AL1535" i="1"/>
  <c r="AM1535" i="1" s="1"/>
  <c r="AN1535" i="1" s="1"/>
  <c r="AO1535" i="1" s="1"/>
  <c r="AL291" i="1"/>
  <c r="AM291" i="1" s="1"/>
  <c r="AN291" i="1" s="1"/>
  <c r="AL625" i="1"/>
  <c r="AM625" i="1" s="1"/>
  <c r="AN625" i="1" s="1"/>
  <c r="AL1655" i="1"/>
  <c r="AM1655" i="1" s="1"/>
  <c r="AN1655" i="1" s="1"/>
  <c r="AL443" i="1"/>
  <c r="AM443" i="1" s="1"/>
  <c r="AN443" i="1" s="1"/>
  <c r="AL1300" i="1"/>
  <c r="AM1300" i="1" s="1"/>
  <c r="AN1300" i="1" s="1"/>
  <c r="AL1146" i="1"/>
  <c r="AM1146" i="1" s="1"/>
  <c r="AN1146" i="1" s="1"/>
  <c r="AL965" i="1"/>
  <c r="AM965" i="1" s="1"/>
  <c r="AN965" i="1" s="1"/>
  <c r="AO965" i="1" s="1"/>
  <c r="AL827" i="1"/>
  <c r="AM827" i="1" s="1"/>
  <c r="AN827" i="1" s="1"/>
  <c r="BC1499" i="1"/>
  <c r="BD1499" i="1" s="1"/>
  <c r="AK1561" i="1"/>
  <c r="AK36" i="1"/>
  <c r="AK1591" i="1"/>
  <c r="AK1568" i="1"/>
  <c r="AK706" i="1"/>
  <c r="AK1037" i="1"/>
  <c r="BC847" i="1"/>
  <c r="BD847" i="1" s="1"/>
  <c r="BC393" i="1"/>
  <c r="BD393" i="1" s="1"/>
  <c r="AK1196" i="1"/>
  <c r="AL853" i="1"/>
  <c r="AM853" i="1" s="1"/>
  <c r="AN853" i="1" s="1"/>
  <c r="AK917" i="1"/>
  <c r="AR74" i="1"/>
  <c r="AS74" i="1" s="1"/>
  <c r="AK632" i="1"/>
  <c r="AX102" i="1"/>
  <c r="AX56" i="1"/>
  <c r="AK789" i="1"/>
  <c r="AK697" i="1"/>
  <c r="AK738" i="1"/>
  <c r="AK1468" i="1"/>
  <c r="BC1079" i="1"/>
  <c r="BD1079" i="1" s="1"/>
  <c r="AK544" i="1"/>
  <c r="BC1025" i="1"/>
  <c r="BD1025" i="1" s="1"/>
  <c r="AK1083" i="1"/>
  <c r="AK1338" i="1"/>
  <c r="AR78" i="1"/>
  <c r="AS78" i="1" s="1"/>
  <c r="AR864" i="1"/>
  <c r="AS864" i="1" s="1"/>
  <c r="AY1073" i="1"/>
  <c r="AZ1073" i="1" s="1"/>
  <c r="BA1073" i="1" s="1"/>
  <c r="BB1073" i="1" s="1"/>
  <c r="AK788" i="1"/>
  <c r="BC1139" i="1"/>
  <c r="BD1139" i="1" s="1"/>
  <c r="AK1598" i="1"/>
  <c r="AK1402" i="1"/>
  <c r="AK1702" i="1"/>
  <c r="AK805" i="1"/>
  <c r="AK1616" i="1"/>
  <c r="AK1091" i="1"/>
  <c r="AK1246" i="1"/>
  <c r="AK1005" i="1"/>
  <c r="AK81" i="1"/>
  <c r="BC1551" i="1"/>
  <c r="BD1551" i="1" s="1"/>
  <c r="AK359" i="1"/>
  <c r="AK321" i="1"/>
  <c r="BC983" i="1"/>
  <c r="BD983" i="1" s="1"/>
  <c r="AK1170" i="1"/>
  <c r="AK903" i="1"/>
  <c r="AL140" i="1"/>
  <c r="AM140" i="1" s="1"/>
  <c r="AN140" i="1" s="1"/>
  <c r="AO140" i="1" s="1"/>
  <c r="AP140" i="1" s="1"/>
  <c r="AQ140" i="1" s="1"/>
  <c r="AL31" i="1"/>
  <c r="AM31" i="1" s="1"/>
  <c r="AN31" i="1" s="1"/>
  <c r="AO31" i="1" s="1"/>
  <c r="AP31" i="1" s="1"/>
  <c r="AQ31" i="1" s="1"/>
  <c r="AL1697" i="1"/>
  <c r="AM1697" i="1" s="1"/>
  <c r="AN1697" i="1" s="1"/>
  <c r="AL172" i="1"/>
  <c r="AM172" i="1" s="1"/>
  <c r="AN172" i="1" s="1"/>
  <c r="AO172" i="1" s="1"/>
  <c r="AP172" i="1" s="1"/>
  <c r="AQ172" i="1" s="1"/>
  <c r="AL1600" i="1"/>
  <c r="AM1600" i="1" s="1"/>
  <c r="AN1600" i="1" s="1"/>
  <c r="AO1600" i="1" s="1"/>
  <c r="AR446" i="1"/>
  <c r="AS446" i="1" s="1"/>
  <c r="AR1592" i="1"/>
  <c r="AS1592" i="1" s="1"/>
  <c r="AL356" i="1"/>
  <c r="AM356" i="1" s="1"/>
  <c r="AN356" i="1" s="1"/>
  <c r="AL1460" i="1"/>
  <c r="AM1460" i="1" s="1"/>
  <c r="AN1460" i="1" s="1"/>
  <c r="AL1469" i="1"/>
  <c r="AM1469" i="1" s="1"/>
  <c r="AN1469" i="1" s="1"/>
  <c r="AL1581" i="1"/>
  <c r="AM1581" i="1" s="1"/>
  <c r="AN1581" i="1" s="1"/>
  <c r="AL129" i="1"/>
  <c r="AM129" i="1" s="1"/>
  <c r="AN129" i="1" s="1"/>
  <c r="AO129" i="1" s="1"/>
  <c r="AR358" i="1"/>
  <c r="AS358" i="1" s="1"/>
  <c r="AR209" i="1"/>
  <c r="AS209" i="1" s="1"/>
  <c r="AK141" i="1"/>
  <c r="AK1101" i="1"/>
  <c r="BC735" i="1"/>
  <c r="BD735" i="1" s="1"/>
  <c r="AK135" i="1"/>
  <c r="BC1629" i="1"/>
  <c r="BD1629" i="1" s="1"/>
  <c r="AX154" i="1"/>
  <c r="AK1503" i="1"/>
  <c r="AK994" i="1"/>
  <c r="AT190" i="1"/>
  <c r="AU190" i="1" s="1"/>
  <c r="AV190" i="1" s="1"/>
  <c r="AW190" i="1" s="1"/>
  <c r="AT365" i="1"/>
  <c r="AU365" i="1" s="1"/>
  <c r="AV365" i="1" s="1"/>
  <c r="AW365" i="1" s="1"/>
  <c r="AL558" i="1"/>
  <c r="AM558" i="1" s="1"/>
  <c r="AN558" i="1" s="1"/>
  <c r="AL551" i="1"/>
  <c r="AM551" i="1" s="1"/>
  <c r="AN551" i="1" s="1"/>
  <c r="AL645" i="1"/>
  <c r="AM645" i="1" s="1"/>
  <c r="AN645" i="1" s="1"/>
  <c r="AR19" i="1"/>
  <c r="AS19" i="1" s="1"/>
  <c r="AL539" i="1"/>
  <c r="AM539" i="1" s="1"/>
  <c r="AN539" i="1" s="1"/>
  <c r="AT1022" i="1"/>
  <c r="AU1022" i="1" s="1"/>
  <c r="AV1022" i="1" s="1"/>
  <c r="AW1022" i="1" s="1"/>
  <c r="AL623" i="1"/>
  <c r="AM623" i="1" s="1"/>
  <c r="AN623" i="1" s="1"/>
  <c r="AL1002" i="1"/>
  <c r="AM1002" i="1" s="1"/>
  <c r="AN1002" i="1" s="1"/>
  <c r="AL1253" i="1"/>
  <c r="AM1253" i="1" s="1"/>
  <c r="AN1253" i="1" s="1"/>
  <c r="AL107" i="1"/>
  <c r="AM107" i="1" s="1"/>
  <c r="AN107" i="1" s="1"/>
  <c r="AO107" i="1" s="1"/>
  <c r="AP107" i="1" s="1"/>
  <c r="AQ107" i="1" s="1"/>
  <c r="AL126" i="1"/>
  <c r="AM126" i="1" s="1"/>
  <c r="AN126" i="1" s="1"/>
  <c r="AO126" i="1" s="1"/>
  <c r="AP126" i="1" s="1"/>
  <c r="AQ126" i="1" s="1"/>
  <c r="AT145" i="1"/>
  <c r="AU145" i="1" s="1"/>
  <c r="AV145" i="1" s="1"/>
  <c r="AW145" i="1" s="1"/>
  <c r="AT167" i="1"/>
  <c r="AU167" i="1" s="1"/>
  <c r="AV167" i="1" s="1"/>
  <c r="AW167" i="1" s="1"/>
  <c r="AL467" i="1"/>
  <c r="AM467" i="1" s="1"/>
  <c r="AN467" i="1" s="1"/>
  <c r="AL473" i="1"/>
  <c r="AM473" i="1" s="1"/>
  <c r="AN473" i="1" s="1"/>
  <c r="AL88" i="1"/>
  <c r="AM88" i="1" s="1"/>
  <c r="AN88" i="1" s="1"/>
  <c r="AO88" i="1" s="1"/>
  <c r="AP88" i="1" s="1"/>
  <c r="AQ88" i="1" s="1"/>
  <c r="AL1658" i="1"/>
  <c r="AM1658" i="1" s="1"/>
  <c r="AN1658" i="1" s="1"/>
  <c r="AL1398" i="1"/>
  <c r="AM1398" i="1" s="1"/>
  <c r="AN1398" i="1" s="1"/>
  <c r="AO1398" i="1" s="1"/>
  <c r="AL465" i="1"/>
  <c r="AM465" i="1" s="1"/>
  <c r="AN465" i="1" s="1"/>
  <c r="AL1609" i="1"/>
  <c r="AM1609" i="1" s="1"/>
  <c r="AN1609" i="1" s="1"/>
  <c r="AL627" i="1"/>
  <c r="AM627" i="1" s="1"/>
  <c r="AN627" i="1" s="1"/>
  <c r="AL184" i="1"/>
  <c r="AM184" i="1" s="1"/>
  <c r="AN184" i="1" s="1"/>
  <c r="AO184" i="1" s="1"/>
  <c r="AP184" i="1" s="1"/>
  <c r="AQ184" i="1" s="1"/>
  <c r="AL114" i="1"/>
  <c r="AM114" i="1" s="1"/>
  <c r="AN114" i="1" s="1"/>
  <c r="AO114" i="1" s="1"/>
  <c r="AP114" i="1" s="1"/>
  <c r="AQ114" i="1" s="1"/>
  <c r="AL30" i="1"/>
  <c r="AM30" i="1" s="1"/>
  <c r="AN30" i="1" s="1"/>
  <c r="AO30" i="1" s="1"/>
  <c r="AP30" i="1" s="1"/>
  <c r="AQ30" i="1" s="1"/>
  <c r="AL1030" i="1"/>
  <c r="AM1030" i="1" s="1"/>
  <c r="AN1030" i="1" s="1"/>
  <c r="AL94" i="1"/>
  <c r="AM94" i="1" s="1"/>
  <c r="AN94" i="1" s="1"/>
  <c r="AO94" i="1" s="1"/>
  <c r="AP94" i="1" s="1"/>
  <c r="AQ94" i="1" s="1"/>
  <c r="AL1102" i="1"/>
  <c r="AM1102" i="1" s="1"/>
  <c r="AN1102" i="1" s="1"/>
  <c r="AL1221" i="1"/>
  <c r="AM1221" i="1" s="1"/>
  <c r="AN1221" i="1" s="1"/>
  <c r="AO1221" i="1" s="1"/>
  <c r="AL408" i="1"/>
  <c r="AM408" i="1" s="1"/>
  <c r="AN408" i="1" s="1"/>
  <c r="AR385" i="1"/>
  <c r="AS385" i="1" s="1"/>
  <c r="AL1248" i="1"/>
  <c r="AM1248" i="1" s="1"/>
  <c r="AN1248" i="1" s="1"/>
  <c r="AO1248" i="1" s="1"/>
  <c r="AL1331" i="1"/>
  <c r="AM1331" i="1" s="1"/>
  <c r="AN1331" i="1" s="1"/>
  <c r="AO1331" i="1" s="1"/>
  <c r="AL1306" i="1"/>
  <c r="AM1306" i="1" s="1"/>
  <c r="AN1306" i="1" s="1"/>
  <c r="AO1306" i="1" s="1"/>
  <c r="AL1352" i="1"/>
  <c r="AM1352" i="1" s="1"/>
  <c r="AN1352" i="1" s="1"/>
  <c r="AO1352" i="1" s="1"/>
  <c r="AL548" i="1"/>
  <c r="AM548" i="1" s="1"/>
  <c r="AN548" i="1" s="1"/>
  <c r="AY1484" i="1"/>
  <c r="AZ1484" i="1" s="1"/>
  <c r="BA1484" i="1" s="1"/>
  <c r="BB1484" i="1" s="1"/>
  <c r="AL626" i="1"/>
  <c r="AM626" i="1" s="1"/>
  <c r="AN626" i="1" s="1"/>
  <c r="AL1434" i="1"/>
  <c r="AM1434" i="1" s="1"/>
  <c r="AN1434" i="1" s="1"/>
  <c r="AO1434" i="1" s="1"/>
  <c r="AR53" i="1"/>
  <c r="AS53" i="1" s="1"/>
  <c r="AL1316" i="1"/>
  <c r="AM1316" i="1" s="1"/>
  <c r="AN1316" i="1" s="1"/>
  <c r="AO1316" i="1" s="1"/>
  <c r="AL1576" i="1"/>
  <c r="AM1576" i="1" s="1"/>
  <c r="AN1576" i="1" s="1"/>
  <c r="AL1262" i="1"/>
  <c r="AM1262" i="1" s="1"/>
  <c r="AN1262" i="1" s="1"/>
  <c r="AO1262" i="1" s="1"/>
  <c r="AL905" i="1"/>
  <c r="AM905" i="1" s="1"/>
  <c r="AN905" i="1" s="1"/>
  <c r="AL1287" i="1"/>
  <c r="AM1287" i="1" s="1"/>
  <c r="AN1287" i="1" s="1"/>
  <c r="AO1287" i="1" s="1"/>
  <c r="AL1410" i="1"/>
  <c r="AM1410" i="1" s="1"/>
  <c r="AN1410" i="1" s="1"/>
  <c r="AO1410" i="1" s="1"/>
  <c r="AL372" i="1"/>
  <c r="AM372" i="1" s="1"/>
  <c r="AN372" i="1" s="1"/>
  <c r="AL1444" i="1"/>
  <c r="AM1444" i="1" s="1"/>
  <c r="AN1444" i="1" s="1"/>
  <c r="AO1444" i="1" s="1"/>
  <c r="AL785" i="1"/>
  <c r="AM785" i="1" s="1"/>
  <c r="AN785" i="1" s="1"/>
  <c r="AK684" i="1"/>
  <c r="BC1586" i="1"/>
  <c r="BD1586" i="1" s="1"/>
  <c r="AK226" i="1"/>
  <c r="AX150" i="1"/>
  <c r="BC1647" i="1"/>
  <c r="BD1647" i="1" s="1"/>
  <c r="AX28" i="1"/>
  <c r="AK61" i="1"/>
  <c r="BC1483" i="1"/>
  <c r="BD1483" i="1" s="1"/>
  <c r="BC545" i="1"/>
  <c r="BD545" i="1" s="1"/>
  <c r="AK1151" i="1"/>
  <c r="AR176" i="1"/>
  <c r="AS176" i="1" s="1"/>
  <c r="BC1575" i="1"/>
  <c r="BD1575" i="1" s="1"/>
  <c r="AK719" i="1"/>
  <c r="AK1621" i="1"/>
  <c r="AK377" i="1"/>
  <c r="AK1417" i="1"/>
  <c r="AL457" i="1"/>
  <c r="AM457" i="1" s="1"/>
  <c r="AN457" i="1" s="1"/>
  <c r="AK934" i="1"/>
  <c r="AR383" i="1"/>
  <c r="AS383" i="1" s="1"/>
  <c r="AK1162" i="1"/>
  <c r="AR898" i="1"/>
  <c r="AS898" i="1" s="1"/>
  <c r="AK1109" i="1"/>
  <c r="AK688" i="1"/>
  <c r="AK1023" i="1"/>
  <c r="BC890" i="1"/>
  <c r="BD890" i="1" s="1"/>
  <c r="AX194" i="1"/>
  <c r="AK346" i="1"/>
  <c r="BC721" i="1"/>
  <c r="BD721" i="1" s="1"/>
  <c r="AK493" i="1"/>
  <c r="AK1451" i="1"/>
  <c r="AK740" i="1"/>
  <c r="AK1226" i="1"/>
  <c r="BC1400" i="1"/>
  <c r="BD1400" i="1" s="1"/>
  <c r="BC1540" i="1"/>
  <c r="BD1540" i="1" s="1"/>
  <c r="AK419" i="1"/>
  <c r="AK960" i="1"/>
  <c r="AL1122" i="1"/>
  <c r="AM1122" i="1" s="1"/>
  <c r="AN1122" i="1" s="1"/>
  <c r="AO1122" i="1" s="1"/>
  <c r="AR51" i="1"/>
  <c r="AS51" i="1" s="1"/>
  <c r="AY1383" i="1"/>
  <c r="AZ1383" i="1" s="1"/>
  <c r="BA1383" i="1" s="1"/>
  <c r="BB1383" i="1" s="1"/>
  <c r="AL1166" i="1"/>
  <c r="AM1166" i="1" s="1"/>
  <c r="AN1166" i="1" s="1"/>
  <c r="AO1166" i="1" s="1"/>
  <c r="AR438" i="1"/>
  <c r="AS438" i="1" s="1"/>
  <c r="AL829" i="1"/>
  <c r="AM829" i="1" s="1"/>
  <c r="AN829" i="1" s="1"/>
  <c r="AR166" i="1"/>
  <c r="AS166" i="1" s="1"/>
  <c r="AR303" i="1"/>
  <c r="AS303" i="1" s="1"/>
  <c r="BE227" i="1"/>
  <c r="BF227" i="1" s="1"/>
  <c r="M227" i="1" s="1"/>
  <c r="BG227" i="1" s="1"/>
  <c r="N227" i="1" s="1"/>
  <c r="AL1571" i="1"/>
  <c r="AM1571" i="1" s="1"/>
  <c r="AN1571" i="1" s="1"/>
  <c r="AK808" i="1"/>
  <c r="BC752" i="1"/>
  <c r="BD752" i="1" s="1"/>
  <c r="AK668" i="1"/>
  <c r="AK1252" i="1"/>
  <c r="AK1692" i="1"/>
  <c r="AK1242" i="1"/>
  <c r="AX214" i="1"/>
  <c r="BC1267" i="1"/>
  <c r="BD1267" i="1" s="1"/>
  <c r="AT98" i="1"/>
  <c r="AU98" i="1" s="1"/>
  <c r="AV98" i="1" s="1"/>
  <c r="AW98" i="1" s="1"/>
  <c r="AT134" i="1"/>
  <c r="AU134" i="1" s="1"/>
  <c r="AV134" i="1" s="1"/>
  <c r="AW134" i="1" s="1"/>
  <c r="AT169" i="1"/>
  <c r="AU169" i="1" s="1"/>
  <c r="AV169" i="1" s="1"/>
  <c r="AW169" i="1" s="1"/>
  <c r="AL1541" i="1"/>
  <c r="AM1541" i="1" s="1"/>
  <c r="AN1541" i="1" s="1"/>
  <c r="AO1541" i="1" s="1"/>
  <c r="AL89" i="1"/>
  <c r="AM89" i="1" s="1"/>
  <c r="AN89" i="1" s="1"/>
  <c r="AO89" i="1" s="1"/>
  <c r="AP89" i="1" s="1"/>
  <c r="AQ89" i="1" s="1"/>
  <c r="AL1018" i="1"/>
  <c r="AM1018" i="1" s="1"/>
  <c r="AN1018" i="1" s="1"/>
  <c r="AL843" i="1"/>
  <c r="AM843" i="1" s="1"/>
  <c r="AN843" i="1" s="1"/>
  <c r="AT136" i="1"/>
  <c r="AU136" i="1" s="1"/>
  <c r="AV136" i="1" s="1"/>
  <c r="AW136" i="1" s="1"/>
  <c r="AL924" i="1"/>
  <c r="AM924" i="1" s="1"/>
  <c r="AN924" i="1" s="1"/>
  <c r="AL1145" i="1"/>
  <c r="AM1145" i="1" s="1"/>
  <c r="AN1145" i="1" s="1"/>
  <c r="AO1145" i="1" s="1"/>
  <c r="AR224" i="1"/>
  <c r="AS224" i="1" s="1"/>
  <c r="AL1354" i="1"/>
  <c r="AM1354" i="1" s="1"/>
  <c r="AN1354" i="1" s="1"/>
  <c r="AO1354" i="1" s="1"/>
  <c r="AT38" i="1"/>
  <c r="AU38" i="1" s="1"/>
  <c r="AV38" i="1" s="1"/>
  <c r="AW38" i="1" s="1"/>
  <c r="AT275" i="1"/>
  <c r="AU275" i="1" s="1"/>
  <c r="AV275" i="1" s="1"/>
  <c r="AW275" i="1" s="1"/>
  <c r="AR718" i="1"/>
  <c r="AS718" i="1" s="1"/>
  <c r="AT331" i="1"/>
  <c r="AU331" i="1" s="1"/>
  <c r="AV331" i="1" s="1"/>
  <c r="AW331" i="1" s="1"/>
  <c r="AT304" i="1"/>
  <c r="AU304" i="1" s="1"/>
  <c r="AV304" i="1" s="1"/>
  <c r="AW304" i="1" s="1"/>
  <c r="AL549" i="1"/>
  <c r="AM549" i="1" s="1"/>
  <c r="AN549" i="1" s="1"/>
  <c r="AL951" i="1"/>
  <c r="AM951" i="1" s="1"/>
  <c r="AN951" i="1" s="1"/>
  <c r="AY599" i="1"/>
  <c r="AZ599" i="1" s="1"/>
  <c r="BA599" i="1" s="1"/>
  <c r="BB599" i="1" s="1"/>
  <c r="AL1173" i="1"/>
  <c r="AM1173" i="1" s="1"/>
  <c r="AN1173" i="1" s="1"/>
  <c r="AO1173" i="1" s="1"/>
  <c r="AL360" i="1"/>
  <c r="AM360" i="1" s="1"/>
  <c r="AN360" i="1" s="1"/>
  <c r="AL800" i="1"/>
  <c r="AM800" i="1" s="1"/>
  <c r="AN800" i="1" s="1"/>
  <c r="AL662" i="1"/>
  <c r="AM662" i="1" s="1"/>
  <c r="AN662" i="1" s="1"/>
  <c r="AL932" i="1"/>
  <c r="AM932" i="1" s="1"/>
  <c r="AN932" i="1" s="1"/>
  <c r="AL852" i="1"/>
  <c r="AM852" i="1" s="1"/>
  <c r="AN852" i="1" s="1"/>
  <c r="AL1673" i="1"/>
  <c r="AM1673" i="1" s="1"/>
  <c r="AN1673" i="1" s="1"/>
  <c r="AO1673" i="1" s="1"/>
  <c r="AL1361" i="1"/>
  <c r="AM1361" i="1" s="1"/>
  <c r="AN1361" i="1" s="1"/>
  <c r="AO1361" i="1" s="1"/>
  <c r="AL567" i="1"/>
  <c r="AM567" i="1" s="1"/>
  <c r="AN567" i="1" s="1"/>
  <c r="AL1254" i="1"/>
  <c r="AM1254" i="1" s="1"/>
  <c r="AN1254" i="1" s="1"/>
  <c r="AO1254" i="1" s="1"/>
  <c r="AL1201" i="1"/>
  <c r="AM1201" i="1" s="1"/>
  <c r="AN1201" i="1" s="1"/>
  <c r="AL716" i="1"/>
  <c r="AM716" i="1" s="1"/>
  <c r="AN716" i="1" s="1"/>
  <c r="AL784" i="1"/>
  <c r="AM784" i="1" s="1"/>
  <c r="AN784" i="1" s="1"/>
  <c r="AL1423" i="1"/>
  <c r="AM1423" i="1" s="1"/>
  <c r="AN1423" i="1" s="1"/>
  <c r="AO1423" i="1" s="1"/>
  <c r="AL1664" i="1"/>
  <c r="AM1664" i="1" s="1"/>
  <c r="AN1664" i="1" s="1"/>
  <c r="AL552" i="1"/>
  <c r="AM552" i="1" s="1"/>
  <c r="AN552" i="1" s="1"/>
  <c r="AL378" i="1"/>
  <c r="AM378" i="1" s="1"/>
  <c r="AN378" i="1" s="1"/>
  <c r="AL1650" i="1"/>
  <c r="AM1650" i="1" s="1"/>
  <c r="AN1650" i="1" s="1"/>
  <c r="AO1650" i="1" s="1"/>
  <c r="AL1569" i="1"/>
  <c r="AM1569" i="1" s="1"/>
  <c r="AN1569" i="1" s="1"/>
  <c r="AO1569" i="1" s="1"/>
  <c r="AL1150" i="1"/>
  <c r="AM1150" i="1" s="1"/>
  <c r="AN1150" i="1" s="1"/>
  <c r="AO1150" i="1" s="1"/>
  <c r="AL1152" i="1"/>
  <c r="AM1152" i="1" s="1"/>
  <c r="AN1152" i="1" s="1"/>
  <c r="AO1152" i="1" s="1"/>
  <c r="AL158" i="1"/>
  <c r="AM158" i="1" s="1"/>
  <c r="AN158" i="1" s="1"/>
  <c r="AO158" i="1" s="1"/>
  <c r="AL1687" i="1"/>
  <c r="AM1687" i="1" s="1"/>
  <c r="AN1687" i="1" s="1"/>
  <c r="AO1687" i="1" s="1"/>
  <c r="AL828" i="1"/>
  <c r="AM828" i="1" s="1"/>
  <c r="AN828" i="1" s="1"/>
  <c r="AL876" i="1"/>
  <c r="AM876" i="1" s="1"/>
  <c r="AN876" i="1" s="1"/>
  <c r="AO876" i="1" s="1"/>
  <c r="AL1114" i="1"/>
  <c r="AM1114" i="1" s="1"/>
  <c r="AN1114" i="1" s="1"/>
  <c r="AO1114" i="1" s="1"/>
  <c r="AR17" i="1"/>
  <c r="AS17" i="1" s="1"/>
  <c r="AL757" i="1"/>
  <c r="AM757" i="1" s="1"/>
  <c r="AN757" i="1" s="1"/>
  <c r="AL1695" i="1"/>
  <c r="AM1695" i="1" s="1"/>
  <c r="AN1695" i="1" s="1"/>
  <c r="AO1695" i="1" s="1"/>
  <c r="AL1362" i="1"/>
  <c r="AM1362" i="1" s="1"/>
  <c r="AN1362" i="1" s="1"/>
  <c r="AO1362" i="1" s="1"/>
  <c r="AY1308" i="1"/>
  <c r="AZ1308" i="1" s="1"/>
  <c r="BA1308" i="1" s="1"/>
  <c r="BB1308" i="1" s="1"/>
  <c r="AL1685" i="1"/>
  <c r="AM1685" i="1" s="1"/>
  <c r="AN1685" i="1" s="1"/>
  <c r="AO1685" i="1" s="1"/>
  <c r="AL306" i="1"/>
  <c r="AM306" i="1" s="1"/>
  <c r="AN306" i="1" s="1"/>
  <c r="AL415" i="1"/>
  <c r="AM415" i="1" s="1"/>
  <c r="AN415" i="1" s="1"/>
  <c r="AK201" i="1"/>
  <c r="AL728" i="1"/>
  <c r="AM728" i="1" s="1"/>
  <c r="AN728" i="1" s="1"/>
  <c r="AK1676" i="1"/>
  <c r="AK998" i="1"/>
  <c r="AK986" i="1"/>
  <c r="AK844" i="1"/>
  <c r="BC1219" i="1"/>
  <c r="BD1219" i="1" s="1"/>
  <c r="AK22" i="1"/>
  <c r="AK311" i="1"/>
  <c r="AX41" i="1"/>
  <c r="AK675" i="1"/>
  <c r="AK1222" i="1"/>
  <c r="AK388" i="1"/>
  <c r="AK333" i="1"/>
  <c r="AK767" i="1"/>
  <c r="AK1419" i="1"/>
  <c r="AK1430" i="1"/>
  <c r="AX362" i="1"/>
  <c r="BC1325" i="1"/>
  <c r="BD1325" i="1" s="1"/>
  <c r="AL15" i="1"/>
  <c r="AM15" i="1" s="1"/>
  <c r="AN15" i="1" s="1"/>
  <c r="AO15" i="1" s="1"/>
  <c r="AP15" i="1" s="1"/>
  <c r="AQ15" i="1" s="1"/>
  <c r="AK1395" i="1"/>
  <c r="BC1478" i="1"/>
  <c r="BD1478" i="1" s="1"/>
  <c r="AK802" i="1"/>
  <c r="AK1671" i="1"/>
  <c r="AX186" i="1"/>
  <c r="AX144" i="1"/>
  <c r="BC1250" i="1"/>
  <c r="BD1250" i="1" s="1"/>
  <c r="AK1696" i="1"/>
  <c r="AK196" i="1"/>
  <c r="BC1604" i="1"/>
  <c r="BD1604" i="1" s="1"/>
  <c r="AT253" i="1"/>
  <c r="AU253" i="1" s="1"/>
  <c r="AV253" i="1" s="1"/>
  <c r="AW253" i="1" s="1"/>
  <c r="BC725" i="1"/>
  <c r="BD725" i="1" s="1"/>
  <c r="BC1445" i="1"/>
  <c r="BD1445" i="1" s="1"/>
  <c r="AK1147" i="1"/>
  <c r="AK970" i="1"/>
  <c r="AL993" i="1"/>
  <c r="AM993" i="1" s="1"/>
  <c r="AN993" i="1" s="1"/>
  <c r="AL1077" i="1"/>
  <c r="AM1077" i="1" s="1"/>
  <c r="AN1077" i="1" s="1"/>
  <c r="AO1077" i="1" s="1"/>
  <c r="AL1559" i="1"/>
  <c r="AM1559" i="1" s="1"/>
  <c r="AN1559" i="1" s="1"/>
  <c r="AO1559" i="1" s="1"/>
  <c r="AL1182" i="1"/>
  <c r="AM1182" i="1" s="1"/>
  <c r="AN1182" i="1" s="1"/>
  <c r="AL1301" i="1"/>
  <c r="AM1301" i="1" s="1"/>
  <c r="AN1301" i="1" s="1"/>
  <c r="AO1301" i="1" s="1"/>
  <c r="AL997" i="1"/>
  <c r="AM997" i="1" s="1"/>
  <c r="AN997" i="1" s="1"/>
  <c r="AL1330" i="1"/>
  <c r="AM1330" i="1" s="1"/>
  <c r="AN1330" i="1" s="1"/>
  <c r="AO1330" i="1" s="1"/>
  <c r="AL676" i="1"/>
  <c r="AM676" i="1" s="1"/>
  <c r="AN676" i="1" s="1"/>
  <c r="AL1677" i="1"/>
  <c r="AM1677" i="1" s="1"/>
  <c r="AN1677" i="1" s="1"/>
  <c r="AO1677" i="1" s="1"/>
  <c r="AL952" i="1"/>
  <c r="AM952" i="1" s="1"/>
  <c r="AN952" i="1" s="1"/>
  <c r="AR86" i="1"/>
  <c r="AS86" i="1" s="1"/>
  <c r="AL1098" i="1"/>
  <c r="AM1098" i="1" s="1"/>
  <c r="AN1098" i="1" s="1"/>
  <c r="AO1098" i="1" s="1"/>
  <c r="AK565" i="1"/>
  <c r="AK656" i="1"/>
  <c r="AK1606" i="1"/>
  <c r="AK911" i="1"/>
  <c r="AK1012" i="1"/>
  <c r="AK1465" i="1"/>
  <c r="BC487" i="1"/>
  <c r="BD487" i="1" s="1"/>
  <c r="AK1343" i="1"/>
  <c r="AK894" i="1"/>
  <c r="AK1209" i="1"/>
  <c r="AK630" i="1"/>
  <c r="BC1216" i="1"/>
  <c r="BD1216" i="1" s="1"/>
  <c r="AT73" i="1"/>
  <c r="AU73" i="1" s="1"/>
  <c r="AV73" i="1" s="1"/>
  <c r="AW73" i="1" s="1"/>
  <c r="AT212" i="1"/>
  <c r="AU212" i="1" s="1"/>
  <c r="AV212" i="1" s="1"/>
  <c r="AW212" i="1" s="1"/>
  <c r="AL1532" i="1"/>
  <c r="AM1532" i="1" s="1"/>
  <c r="AN1532" i="1" s="1"/>
  <c r="AO1532" i="1" s="1"/>
  <c r="AL811" i="1"/>
  <c r="AM811" i="1" s="1"/>
  <c r="AN811" i="1" s="1"/>
  <c r="AO811" i="1" s="1"/>
  <c r="AL724" i="1"/>
  <c r="AM724" i="1" s="1"/>
  <c r="AN724" i="1" s="1"/>
  <c r="AL113" i="1"/>
  <c r="AM113" i="1" s="1"/>
  <c r="AN113" i="1" s="1"/>
  <c r="AO113" i="1" s="1"/>
  <c r="AT152" i="1"/>
  <c r="AU152" i="1" s="1"/>
  <c r="AV152" i="1" s="1"/>
  <c r="AW152" i="1" s="1"/>
  <c r="AT369" i="1"/>
  <c r="AU369" i="1" s="1"/>
  <c r="AV369" i="1" s="1"/>
  <c r="AW369" i="1" s="1"/>
  <c r="AL856" i="1"/>
  <c r="AM856" i="1" s="1"/>
  <c r="AN856" i="1" s="1"/>
  <c r="AO856" i="1" s="1"/>
  <c r="AL891" i="1"/>
  <c r="AM891" i="1" s="1"/>
  <c r="AN891" i="1" s="1"/>
  <c r="AO891" i="1" s="1"/>
  <c r="AL181" i="1"/>
  <c r="AM181" i="1" s="1"/>
  <c r="AN181" i="1" s="1"/>
  <c r="AO181" i="1" s="1"/>
  <c r="AP181" i="1" s="1"/>
  <c r="AQ181" i="1" s="1"/>
  <c r="AL739" i="1"/>
  <c r="AM739" i="1" s="1"/>
  <c r="AN739" i="1" s="1"/>
  <c r="AL371" i="1"/>
  <c r="AM371" i="1" s="1"/>
  <c r="AN371" i="1" s="1"/>
  <c r="AL307" i="1"/>
  <c r="AM307" i="1" s="1"/>
  <c r="AN307" i="1" s="1"/>
  <c r="AL471" i="1"/>
  <c r="AM471" i="1" s="1"/>
  <c r="AN471" i="1" s="1"/>
  <c r="AR1019" i="1"/>
  <c r="AS1019" i="1" s="1"/>
  <c r="AL679" i="1"/>
  <c r="AM679" i="1" s="1"/>
  <c r="AN679" i="1" s="1"/>
  <c r="AT763" i="1"/>
  <c r="AU763" i="1" s="1"/>
  <c r="AV763" i="1" s="1"/>
  <c r="AW763" i="1" s="1"/>
  <c r="AT216" i="1"/>
  <c r="AU216" i="1" s="1"/>
  <c r="AV216" i="1" s="1"/>
  <c r="AW216" i="1" s="1"/>
  <c r="AL1149" i="1"/>
  <c r="AM1149" i="1" s="1"/>
  <c r="AN1149" i="1" s="1"/>
  <c r="AL980" i="1"/>
  <c r="AM980" i="1" s="1"/>
  <c r="AN980" i="1" s="1"/>
  <c r="AL1213" i="1"/>
  <c r="AM1213" i="1" s="1"/>
  <c r="AN1213" i="1" s="1"/>
  <c r="AO1213" i="1" s="1"/>
  <c r="AL962" i="1"/>
  <c r="AM962" i="1" s="1"/>
  <c r="AN962" i="1" s="1"/>
  <c r="AL37" i="1"/>
  <c r="AM37" i="1" s="1"/>
  <c r="AN37" i="1" s="1"/>
  <c r="AO37" i="1" s="1"/>
  <c r="AP37" i="1" s="1"/>
  <c r="AQ37" i="1" s="1"/>
  <c r="AL264" i="1"/>
  <c r="AM264" i="1" s="1"/>
  <c r="AN264" i="1" s="1"/>
  <c r="AL1080" i="1"/>
  <c r="AM1080" i="1" s="1"/>
  <c r="AN1080" i="1" s="1"/>
  <c r="AL1607" i="1"/>
  <c r="AM1607" i="1" s="1"/>
  <c r="AN1607" i="1" s="1"/>
  <c r="AL164" i="1"/>
  <c r="AM164" i="1" s="1"/>
  <c r="AN164" i="1" s="1"/>
  <c r="AO164" i="1" s="1"/>
  <c r="AL1497" i="1"/>
  <c r="AM1497" i="1" s="1"/>
  <c r="AN1497" i="1" s="1"/>
  <c r="AL390" i="1"/>
  <c r="AM390" i="1" s="1"/>
  <c r="AN390" i="1" s="1"/>
  <c r="AL514" i="1"/>
  <c r="AM514" i="1" s="1"/>
  <c r="AN514" i="1" s="1"/>
  <c r="AL1203" i="1"/>
  <c r="AM1203" i="1" s="1"/>
  <c r="AN1203" i="1" s="1"/>
  <c r="AL726" i="1"/>
  <c r="AM726" i="1" s="1"/>
  <c r="AN726" i="1" s="1"/>
  <c r="AO726" i="1" s="1"/>
  <c r="AL1227" i="1"/>
  <c r="AM1227" i="1" s="1"/>
  <c r="AN1227" i="1" s="1"/>
  <c r="AL1475" i="1"/>
  <c r="AM1475" i="1" s="1"/>
  <c r="AN1475" i="1" s="1"/>
  <c r="AO1475" i="1" s="1"/>
  <c r="AL1433" i="1"/>
  <c r="AM1433" i="1" s="1"/>
  <c r="AN1433" i="1" s="1"/>
  <c r="AO1433" i="1" s="1"/>
  <c r="AL1285" i="1"/>
  <c r="AM1285" i="1" s="1"/>
  <c r="AN1285" i="1" s="1"/>
  <c r="AL883" i="1"/>
  <c r="AM883" i="1" s="1"/>
  <c r="AN883" i="1" s="1"/>
  <c r="AL699" i="1"/>
  <c r="AM699" i="1" s="1"/>
  <c r="AN699" i="1" s="1"/>
  <c r="AL597" i="1"/>
  <c r="AM597" i="1" s="1"/>
  <c r="AN597" i="1" s="1"/>
  <c r="AL879" i="1"/>
  <c r="AM879" i="1" s="1"/>
  <c r="AN879" i="1" s="1"/>
  <c r="AO879" i="1" s="1"/>
  <c r="AL435" i="1"/>
  <c r="AM435" i="1" s="1"/>
  <c r="AN435" i="1" s="1"/>
  <c r="AL618" i="1"/>
  <c r="AM618" i="1" s="1"/>
  <c r="AN618" i="1" s="1"/>
  <c r="AL396" i="1"/>
  <c r="AM396" i="1" s="1"/>
  <c r="AN396" i="1" s="1"/>
  <c r="AL568" i="1"/>
  <c r="AM568" i="1" s="1"/>
  <c r="AN568" i="1" s="1"/>
  <c r="AL531" i="1"/>
  <c r="AM531" i="1" s="1"/>
  <c r="AN531" i="1" s="1"/>
  <c r="AL352" i="1"/>
  <c r="AM352" i="1" s="1"/>
  <c r="AN352" i="1" s="1"/>
  <c r="AY1260" i="1"/>
  <c r="AZ1260" i="1" s="1"/>
  <c r="BA1260" i="1" s="1"/>
  <c r="BB1260" i="1" s="1"/>
  <c r="AL501" i="1"/>
  <c r="AM501" i="1" s="1"/>
  <c r="AN501" i="1" s="1"/>
  <c r="AL305" i="1"/>
  <c r="AM305" i="1" s="1"/>
  <c r="AN305" i="1" s="1"/>
  <c r="AL494" i="1"/>
  <c r="AM494" i="1" s="1"/>
  <c r="AN494" i="1" s="1"/>
  <c r="AY1485" i="1"/>
  <c r="AZ1485" i="1" s="1"/>
  <c r="BA1485" i="1" s="1"/>
  <c r="BB1485" i="1" s="1"/>
  <c r="AL207" i="1"/>
  <c r="AM207" i="1" s="1"/>
  <c r="AN207" i="1" s="1"/>
  <c r="AO207" i="1" s="1"/>
  <c r="AP207" i="1" s="1"/>
  <c r="AQ207" i="1" s="1"/>
  <c r="AR665" i="1"/>
  <c r="AS665" i="1" s="1"/>
  <c r="AL75" i="1"/>
  <c r="AM75" i="1" s="1"/>
  <c r="AN75" i="1" s="1"/>
  <c r="AO75" i="1" s="1"/>
  <c r="AP75" i="1" s="1"/>
  <c r="AQ75" i="1" s="1"/>
  <c r="AL1006" i="1"/>
  <c r="AM1006" i="1" s="1"/>
  <c r="AN1006" i="1" s="1"/>
  <c r="AO1006" i="1" s="1"/>
  <c r="AL823" i="1"/>
  <c r="AM823" i="1" s="1"/>
  <c r="AN823" i="1" s="1"/>
  <c r="AO823" i="1" s="1"/>
  <c r="AL1405" i="1"/>
  <c r="AM1405" i="1" s="1"/>
  <c r="AN1405" i="1" s="1"/>
  <c r="AO1405" i="1" s="1"/>
  <c r="AK439" i="1"/>
  <c r="AX49" i="1"/>
  <c r="BC1086" i="1"/>
  <c r="BD1086" i="1" s="1"/>
  <c r="AK1261" i="1"/>
  <c r="AK871" i="1"/>
  <c r="AK1550" i="1"/>
  <c r="AK404" i="1"/>
  <c r="AK1359" i="1"/>
  <c r="AK418" i="1"/>
  <c r="AL380" i="1"/>
  <c r="AM380" i="1" s="1"/>
  <c r="AN380" i="1" s="1"/>
  <c r="AR637" i="1"/>
  <c r="AS637" i="1" s="1"/>
  <c r="AL608" i="1"/>
  <c r="AM608" i="1" s="1"/>
  <c r="AN608" i="1" s="1"/>
  <c r="AL1088" i="1"/>
  <c r="AM1088" i="1" s="1"/>
  <c r="AN1088" i="1" s="1"/>
  <c r="AO1088" i="1" s="1"/>
  <c r="AL777" i="1"/>
  <c r="AM777" i="1" s="1"/>
  <c r="AN777" i="1" s="1"/>
  <c r="AT651" i="1"/>
  <c r="AU651" i="1" s="1"/>
  <c r="AV651" i="1" s="1"/>
  <c r="AW651" i="1" s="1"/>
  <c r="AL704" i="1"/>
  <c r="AM704" i="1" s="1"/>
  <c r="AN704" i="1" s="1"/>
  <c r="AR46" i="1"/>
  <c r="AS46" i="1" s="1"/>
  <c r="AL689" i="1"/>
  <c r="AM689" i="1" s="1"/>
  <c r="AN689" i="1" s="1"/>
  <c r="AR1272" i="1"/>
  <c r="AS1272" i="1" s="1"/>
  <c r="AL612" i="1"/>
  <c r="AM612" i="1" s="1"/>
  <c r="AN612" i="1" s="1"/>
  <c r="AL640" i="1"/>
  <c r="AM640" i="1" s="1"/>
  <c r="AN640" i="1" s="1"/>
  <c r="AL510" i="1"/>
  <c r="AM510" i="1" s="1"/>
  <c r="AN510" i="1" s="1"/>
  <c r="AY1220" i="1"/>
  <c r="AZ1220" i="1" s="1"/>
  <c r="BA1220" i="1" s="1"/>
  <c r="BB1220" i="1" s="1"/>
  <c r="AL111" i="1"/>
  <c r="AM111" i="1" s="1"/>
  <c r="AN111" i="1" s="1"/>
  <c r="AO111" i="1" s="1"/>
  <c r="AP111" i="1" s="1"/>
  <c r="AQ111" i="1" s="1"/>
  <c r="AK786" i="1"/>
  <c r="AK920" i="1"/>
  <c r="BC1128" i="1"/>
  <c r="BD1128" i="1" s="1"/>
  <c r="AK1379" i="1"/>
  <c r="AK1239" i="1"/>
  <c r="AK407" i="1"/>
  <c r="AK616" i="1"/>
  <c r="AL703" i="1"/>
  <c r="AM703" i="1" s="1"/>
  <c r="AN703" i="1" s="1"/>
  <c r="BC403" i="1"/>
  <c r="BD403" i="1" s="1"/>
  <c r="AK1643" i="1"/>
  <c r="AK942" i="1"/>
  <c r="AT211" i="1"/>
  <c r="AU211" i="1" s="1"/>
  <c r="AV211" i="1" s="1"/>
  <c r="AW211" i="1" s="1"/>
  <c r="AK151" i="1"/>
  <c r="AL832" i="1"/>
  <c r="AM832" i="1" s="1"/>
  <c r="AN832" i="1" s="1"/>
  <c r="AO832" i="1" s="1"/>
  <c r="AL737" i="1"/>
  <c r="AM737" i="1" s="1"/>
  <c r="AN737" i="1" s="1"/>
  <c r="AX173" i="1"/>
  <c r="AK1543" i="1"/>
  <c r="AL1061" i="1"/>
  <c r="AM1061" i="1" s="1"/>
  <c r="AN1061" i="1" s="1"/>
  <c r="AK1376" i="1"/>
  <c r="AL273" i="1"/>
  <c r="AM273" i="1" s="1"/>
  <c r="AN273" i="1" s="1"/>
  <c r="AL1120" i="1"/>
  <c r="AM1120" i="1" s="1"/>
  <c r="AN1120" i="1" s="1"/>
  <c r="AO1120" i="1" s="1"/>
  <c r="AK1168" i="1"/>
  <c r="AL272" i="1"/>
  <c r="AM272" i="1" s="1"/>
  <c r="AN272" i="1" s="1"/>
  <c r="AL255" i="1"/>
  <c r="AM255" i="1" s="1"/>
  <c r="AN255" i="1" s="1"/>
  <c r="AK610" i="1"/>
  <c r="AK799" i="1"/>
  <c r="AX187" i="1"/>
  <c r="BC611" i="1"/>
  <c r="BD611" i="1" s="1"/>
  <c r="AT269" i="1"/>
  <c r="AU269" i="1" s="1"/>
  <c r="AV269" i="1" s="1"/>
  <c r="AW269" i="1" s="1"/>
  <c r="AL1554" i="1"/>
  <c r="AM1554" i="1" s="1"/>
  <c r="AN1554" i="1" s="1"/>
  <c r="AO1554" i="1" s="1"/>
  <c r="AL1681" i="1"/>
  <c r="AM1681" i="1" s="1"/>
  <c r="AN1681" i="1" s="1"/>
  <c r="AL1124" i="1"/>
  <c r="AM1124" i="1" s="1"/>
  <c r="AN1124" i="1" s="1"/>
  <c r="AO1124" i="1" s="1"/>
  <c r="AY1317" i="1"/>
  <c r="AZ1317" i="1" s="1"/>
  <c r="BA1317" i="1" s="1"/>
  <c r="BB1317" i="1" s="1"/>
  <c r="AL750" i="1"/>
  <c r="AM750" i="1" s="1"/>
  <c r="AN750" i="1" s="1"/>
  <c r="AL490" i="1"/>
  <c r="AM490" i="1" s="1"/>
  <c r="AN490" i="1" s="1"/>
  <c r="AL1615" i="1"/>
  <c r="AM1615" i="1" s="1"/>
  <c r="AN1615" i="1" s="1"/>
  <c r="AO1615" i="1" s="1"/>
  <c r="AL1625" i="1"/>
  <c r="AM1625" i="1" s="1"/>
  <c r="AN1625" i="1" s="1"/>
  <c r="AL66" i="1"/>
  <c r="AM66" i="1" s="1"/>
  <c r="AN66" i="1" s="1"/>
  <c r="AO66" i="1" s="1"/>
  <c r="AP66" i="1" s="1"/>
  <c r="AQ66" i="1" s="1"/>
  <c r="AL647" i="1"/>
  <c r="AM647" i="1" s="1"/>
  <c r="AN647" i="1" s="1"/>
  <c r="AL1158" i="1"/>
  <c r="AM1158" i="1" s="1"/>
  <c r="AN1158" i="1" s="1"/>
  <c r="AO1158" i="1" s="1"/>
  <c r="AL593" i="1"/>
  <c r="AM593" i="1" s="1"/>
  <c r="AN593" i="1" s="1"/>
  <c r="AL1605" i="1"/>
  <c r="AM1605" i="1" s="1"/>
  <c r="AN1605" i="1" s="1"/>
  <c r="AO1605" i="1" s="1"/>
  <c r="AL1636" i="1"/>
  <c r="AM1636" i="1" s="1"/>
  <c r="AN1636" i="1" s="1"/>
  <c r="AL1106" i="1"/>
  <c r="AM1106" i="1" s="1"/>
  <c r="AN1106" i="1" s="1"/>
  <c r="AO1106" i="1" s="1"/>
  <c r="AL1384" i="1"/>
  <c r="AM1384" i="1" s="1"/>
  <c r="AN1384" i="1" s="1"/>
  <c r="AO1384" i="1" s="1"/>
  <c r="AL82" i="1"/>
  <c r="AM82" i="1" s="1"/>
  <c r="AN82" i="1" s="1"/>
  <c r="AO82" i="1" s="1"/>
  <c r="AL1493" i="1"/>
  <c r="AM1493" i="1" s="1"/>
  <c r="AN1493" i="1" s="1"/>
  <c r="AO1493" i="1" s="1"/>
  <c r="AL782" i="1"/>
  <c r="AM782" i="1" s="1"/>
  <c r="AN782" i="1" s="1"/>
  <c r="AO782" i="1" s="1"/>
  <c r="AL1431" i="1"/>
  <c r="AM1431" i="1" s="1"/>
  <c r="AN1431" i="1" s="1"/>
  <c r="AO1431" i="1" s="1"/>
  <c r="AL87" i="1"/>
  <c r="AM87" i="1" s="1"/>
  <c r="AN87" i="1" s="1"/>
  <c r="AO87" i="1" s="1"/>
  <c r="AP87" i="1" s="1"/>
  <c r="AQ87" i="1" s="1"/>
  <c r="AL1425" i="1"/>
  <c r="AM1425" i="1" s="1"/>
  <c r="AN1425" i="1" s="1"/>
  <c r="AO1425" i="1" s="1"/>
  <c r="AL45" i="1"/>
  <c r="AM45" i="1" s="1"/>
  <c r="AN45" i="1" s="1"/>
  <c r="AO45" i="1" s="1"/>
  <c r="AP45" i="1" s="1"/>
  <c r="AQ45" i="1" s="1"/>
  <c r="AL867" i="1"/>
  <c r="AM867" i="1" s="1"/>
  <c r="AN867" i="1" s="1"/>
  <c r="AL1691" i="1"/>
  <c r="AM1691" i="1" s="1"/>
  <c r="AN1691" i="1" s="1"/>
  <c r="AO1691" i="1" s="1"/>
  <c r="AL1610" i="1"/>
  <c r="AM1610" i="1" s="1"/>
  <c r="AN1610" i="1" s="1"/>
  <c r="AO1610" i="1" s="1"/>
  <c r="AL1277" i="1"/>
  <c r="AM1277" i="1" s="1"/>
  <c r="AN1277" i="1" s="1"/>
  <c r="AO1277" i="1" s="1"/>
  <c r="AL1137" i="1"/>
  <c r="AM1137" i="1" s="1"/>
  <c r="AN1137" i="1" s="1"/>
  <c r="AO1137" i="1" s="1"/>
  <c r="AL159" i="1"/>
  <c r="AM159" i="1" s="1"/>
  <c r="AN159" i="1" s="1"/>
  <c r="AO159" i="1" s="1"/>
  <c r="AP159" i="1" s="1"/>
  <c r="AQ159" i="1" s="1"/>
  <c r="AL1415" i="1"/>
  <c r="AM1415" i="1" s="1"/>
  <c r="AN1415" i="1" s="1"/>
  <c r="AO1415" i="1" s="1"/>
  <c r="AL1243" i="1"/>
  <c r="AM1243" i="1" s="1"/>
  <c r="AN1243" i="1" s="1"/>
  <c r="AO1243" i="1" s="1"/>
  <c r="AL64" i="1"/>
  <c r="AM64" i="1" s="1"/>
  <c r="AN64" i="1" s="1"/>
  <c r="AO64" i="1" s="1"/>
  <c r="AP64" i="1" s="1"/>
  <c r="AQ64" i="1" s="1"/>
  <c r="AL760" i="1"/>
  <c r="AM760" i="1" s="1"/>
  <c r="AN760" i="1" s="1"/>
  <c r="AR7" i="1"/>
  <c r="AS7" i="1" s="1"/>
  <c r="AL820" i="1"/>
  <c r="AM820" i="1" s="1"/>
  <c r="AN820" i="1" s="1"/>
  <c r="AO820" i="1" s="1"/>
  <c r="AL354" i="1"/>
  <c r="AM354" i="1" s="1"/>
  <c r="AN354" i="1" s="1"/>
  <c r="AK976" i="1"/>
  <c r="AK642" i="1"/>
  <c r="AR195" i="1"/>
  <c r="AS195" i="1" s="1"/>
  <c r="AK8" i="1"/>
  <c r="AX199" i="1"/>
  <c r="BC1197" i="1"/>
  <c r="BD1197" i="1" s="1"/>
  <c r="AT112" i="1"/>
  <c r="AU112" i="1" s="1"/>
  <c r="AV112" i="1" s="1"/>
  <c r="AW112" i="1" s="1"/>
  <c r="AL436" i="1"/>
  <c r="AM436" i="1" s="1"/>
  <c r="AN436" i="1" s="1"/>
  <c r="AY1479" i="1"/>
  <c r="AZ1479" i="1" s="1"/>
  <c r="BA1479" i="1" s="1"/>
  <c r="BB1479" i="1" s="1"/>
  <c r="AL1413" i="1"/>
  <c r="AM1413" i="1" s="1"/>
  <c r="AN1413" i="1" s="1"/>
  <c r="AO1413" i="1" s="1"/>
  <c r="AL353" i="1"/>
  <c r="AM353" i="1" s="1"/>
  <c r="AN353" i="1" s="1"/>
  <c r="AL1154" i="1"/>
  <c r="AM1154" i="1" s="1"/>
  <c r="AN1154" i="1" s="1"/>
  <c r="AO1154" i="1" s="1"/>
  <c r="AY1488" i="1"/>
  <c r="AZ1488" i="1" s="1"/>
  <c r="BA1488" i="1" s="1"/>
  <c r="BB1488" i="1" s="1"/>
  <c r="AY541" i="1"/>
  <c r="AZ541" i="1" s="1"/>
  <c r="BA541" i="1" s="1"/>
  <c r="BB541" i="1" s="1"/>
  <c r="AY1082" i="1"/>
  <c r="AZ1082" i="1" s="1"/>
  <c r="BA1082" i="1" s="1"/>
  <c r="BB1082" i="1" s="1"/>
  <c r="AL855" i="1"/>
  <c r="AM855" i="1" s="1"/>
  <c r="AN855" i="1" s="1"/>
  <c r="AO855" i="1" s="1"/>
  <c r="AK1538" i="1"/>
  <c r="AK231" i="1"/>
  <c r="AK982" i="1"/>
  <c r="AK142" i="1"/>
  <c r="AK1029" i="1"/>
  <c r="AL6" i="1"/>
  <c r="AM6" i="1" s="1"/>
  <c r="AN6" i="1" s="1"/>
  <c r="AO6" i="1" s="1"/>
  <c r="AP6" i="1" s="1"/>
  <c r="AQ6" i="1" s="1"/>
  <c r="AK280" i="1"/>
  <c r="AK559" i="1"/>
  <c r="AK243" i="1"/>
  <c r="AT125" i="1"/>
  <c r="AU125" i="1" s="1"/>
  <c r="AV125" i="1" s="1"/>
  <c r="AW125" i="1" s="1"/>
  <c r="AK870" i="1"/>
  <c r="AK1524" i="1"/>
  <c r="AT65" i="1"/>
  <c r="AU65" i="1" s="1"/>
  <c r="AV65" i="1" s="1"/>
  <c r="AW65" i="1" s="1"/>
  <c r="AK1075" i="1"/>
  <c r="AL1167" i="1"/>
  <c r="AM1167" i="1" s="1"/>
  <c r="AN1167" i="1" s="1"/>
  <c r="AK1536" i="1"/>
  <c r="AL1689" i="1"/>
  <c r="AM1689" i="1" s="1"/>
  <c r="AN1689" i="1" s="1"/>
  <c r="AO1689" i="1" s="1"/>
  <c r="AL796" i="1"/>
  <c r="AM796" i="1" s="1"/>
  <c r="AN796" i="1" s="1"/>
  <c r="AT171" i="1"/>
  <c r="AU171" i="1" s="1"/>
  <c r="AV171" i="1" s="1"/>
  <c r="AW171" i="1" s="1"/>
  <c r="AT143" i="1"/>
  <c r="AU143" i="1" s="1"/>
  <c r="AV143" i="1" s="1"/>
  <c r="AW143" i="1" s="1"/>
  <c r="AL103" i="1"/>
  <c r="AM103" i="1" s="1"/>
  <c r="AN103" i="1" s="1"/>
  <c r="AO103" i="1" s="1"/>
  <c r="AP103" i="1" s="1"/>
  <c r="AQ103" i="1" s="1"/>
  <c r="AK603" i="1"/>
  <c r="AL1156" i="1"/>
  <c r="AM1156" i="1" s="1"/>
  <c r="AN1156" i="1" s="1"/>
  <c r="AL587" i="1"/>
  <c r="AM587" i="1" s="1"/>
  <c r="AN587" i="1" s="1"/>
  <c r="AL448" i="1"/>
  <c r="AM448" i="1" s="1"/>
  <c r="AN448" i="1" s="1"/>
  <c r="AL1389" i="1"/>
  <c r="AM1389" i="1" s="1"/>
  <c r="AN1389" i="1" s="1"/>
  <c r="AL584" i="1"/>
  <c r="AM584" i="1" s="1"/>
  <c r="AN584" i="1" s="1"/>
  <c r="AL165" i="1"/>
  <c r="AM165" i="1" s="1"/>
  <c r="AN165" i="1" s="1"/>
  <c r="AO165" i="1" s="1"/>
  <c r="AP165" i="1" s="1"/>
  <c r="AQ165" i="1" s="1"/>
  <c r="AL906" i="1"/>
  <c r="AM906" i="1" s="1"/>
  <c r="AN906" i="1" s="1"/>
  <c r="AO906" i="1" s="1"/>
  <c r="AK824" i="1"/>
  <c r="AL717" i="1"/>
  <c r="AM717" i="1" s="1"/>
  <c r="AN717" i="1" s="1"/>
  <c r="AK361" i="1"/>
  <c r="AX594" i="1"/>
  <c r="AK463" i="1"/>
  <c r="AK865" i="1"/>
  <c r="AL956" i="1"/>
  <c r="AM956" i="1" s="1"/>
  <c r="AN956" i="1" s="1"/>
  <c r="AL468" i="1"/>
  <c r="AM468" i="1" s="1"/>
  <c r="AN468" i="1" s="1"/>
  <c r="AL1422" i="1"/>
  <c r="AM1422" i="1" s="1"/>
  <c r="AN1422" i="1" s="1"/>
  <c r="AO1422" i="1" s="1"/>
  <c r="AL842" i="1"/>
  <c r="AM842" i="1" s="1"/>
  <c r="AN842" i="1" s="1"/>
  <c r="AL985" i="1"/>
  <c r="AM985" i="1" s="1"/>
  <c r="AN985" i="1" s="1"/>
  <c r="AR1435" i="1"/>
  <c r="AS1435" i="1" s="1"/>
  <c r="AR357" i="1"/>
  <c r="AS357" i="1" s="1"/>
  <c r="AL105" i="1"/>
  <c r="AM105" i="1" s="1"/>
  <c r="AN105" i="1" s="1"/>
  <c r="AO105" i="1" s="1"/>
  <c r="AP105" i="1" s="1"/>
  <c r="AQ105" i="1" s="1"/>
  <c r="AL863" i="1"/>
  <c r="AM863" i="1" s="1"/>
  <c r="AN863" i="1" s="1"/>
  <c r="AL337" i="1"/>
  <c r="AM337" i="1" s="1"/>
  <c r="AN337" i="1" s="1"/>
  <c r="AO337" i="1" s="1"/>
  <c r="AL941" i="1"/>
  <c r="AM941" i="1" s="1"/>
  <c r="AN941" i="1" s="1"/>
  <c r="AL426" i="1"/>
  <c r="AM426" i="1" s="1"/>
  <c r="AN426" i="1" s="1"/>
  <c r="AL1565" i="1"/>
  <c r="AM1565" i="1" s="1"/>
  <c r="AN1565" i="1" s="1"/>
  <c r="AL1539" i="1"/>
  <c r="AM1539" i="1" s="1"/>
  <c r="AN1539" i="1" s="1"/>
  <c r="AO1539" i="1" s="1"/>
  <c r="AL20" i="1"/>
  <c r="AM20" i="1" s="1"/>
  <c r="AN20" i="1" s="1"/>
  <c r="AO20" i="1" s="1"/>
  <c r="AP20" i="1" s="1"/>
  <c r="AQ20" i="1" s="1"/>
  <c r="AL1462" i="1"/>
  <c r="AM1462" i="1" s="1"/>
  <c r="AN1462" i="1" s="1"/>
  <c r="AL1657" i="1"/>
  <c r="AM1657" i="1" s="1"/>
  <c r="AN1657" i="1" s="1"/>
  <c r="AO1657" i="1" s="1"/>
  <c r="AL596" i="1"/>
  <c r="AM596" i="1" s="1"/>
  <c r="AN596" i="1" s="1"/>
  <c r="AL221" i="1"/>
  <c r="AM221" i="1" s="1"/>
  <c r="AN221" i="1" s="1"/>
  <c r="AO221" i="1" s="1"/>
  <c r="AP221" i="1" s="1"/>
  <c r="AQ221" i="1" s="1"/>
  <c r="AL1675" i="1"/>
  <c r="AM1675" i="1" s="1"/>
  <c r="AN1675" i="1" s="1"/>
  <c r="AO1675" i="1" s="1"/>
  <c r="AL285" i="1"/>
  <c r="AM285" i="1" s="1"/>
  <c r="AN285" i="1" s="1"/>
  <c r="AL1269" i="1"/>
  <c r="AM1269" i="1" s="1"/>
  <c r="AN1269" i="1" s="1"/>
  <c r="AL535" i="1"/>
  <c r="AM535" i="1" s="1"/>
  <c r="AN535" i="1" s="1"/>
  <c r="AL1056" i="1"/>
  <c r="AM1056" i="1" s="1"/>
  <c r="AN1056" i="1" s="1"/>
  <c r="AO1056" i="1" s="1"/>
  <c r="AL1096" i="1"/>
  <c r="AM1096" i="1" s="1"/>
  <c r="AN1096" i="1" s="1"/>
  <c r="AO1096" i="1" s="1"/>
  <c r="AL691" i="1"/>
  <c r="AM691" i="1" s="1"/>
  <c r="AN691" i="1" s="1"/>
  <c r="AL445" i="1"/>
  <c r="AM445" i="1" s="1"/>
  <c r="AN445" i="1" s="1"/>
  <c r="AL731" i="1"/>
  <c r="AM731" i="1" s="1"/>
  <c r="AN731" i="1" s="1"/>
  <c r="AL933" i="1"/>
  <c r="AM933" i="1" s="1"/>
  <c r="AN933" i="1" s="1"/>
  <c r="AL803" i="1"/>
  <c r="AM803" i="1" s="1"/>
  <c r="AN803" i="1" s="1"/>
  <c r="AL849" i="1"/>
  <c r="AM849" i="1" s="1"/>
  <c r="AN849" i="1" s="1"/>
  <c r="AO849" i="1" s="1"/>
  <c r="AL521" i="1"/>
  <c r="AM521" i="1" s="1"/>
  <c r="AN521" i="1" s="1"/>
  <c r="AL1634" i="1"/>
  <c r="AM1634" i="1" s="1"/>
  <c r="AN1634" i="1" s="1"/>
  <c r="AY1107" i="1"/>
  <c r="AZ1107" i="1" s="1"/>
  <c r="BA1107" i="1" s="1"/>
  <c r="BB1107" i="1" s="1"/>
  <c r="AL792" i="1"/>
  <c r="AM792" i="1" s="1"/>
  <c r="AN792" i="1" s="1"/>
  <c r="AO792" i="1" s="1"/>
  <c r="AL1358" i="1"/>
  <c r="AM1358" i="1" s="1"/>
  <c r="AN1358" i="1" s="1"/>
  <c r="AL1369" i="1"/>
  <c r="AM1369" i="1" s="1"/>
  <c r="AN1369" i="1" s="1"/>
  <c r="AO1369" i="1" s="1"/>
  <c r="AL1112" i="1"/>
  <c r="AM1112" i="1" s="1"/>
  <c r="AN1112" i="1" s="1"/>
  <c r="AL1048" i="1"/>
  <c r="AM1048" i="1" s="1"/>
  <c r="AN1048" i="1" s="1"/>
  <c r="AL1310" i="1"/>
  <c r="AM1310" i="1" s="1"/>
  <c r="AN1310" i="1" s="1"/>
  <c r="AO1310" i="1" s="1"/>
  <c r="BC1038" i="1"/>
  <c r="BD1038" i="1" s="1"/>
  <c r="AK1290" i="1"/>
  <c r="AK249" i="1"/>
  <c r="BC1593" i="1"/>
  <c r="BD1593" i="1" s="1"/>
  <c r="BC1387" i="1"/>
  <c r="BD1387" i="1" s="1"/>
  <c r="BC1347" i="1"/>
  <c r="BD1347" i="1" s="1"/>
  <c r="AK1693" i="1"/>
  <c r="BC1238" i="1"/>
  <c r="BD1238" i="1" s="1"/>
  <c r="BC577" i="1"/>
  <c r="BD577" i="1" s="1"/>
  <c r="AK294" i="1"/>
  <c r="AK1123" i="1"/>
  <c r="AK1344" i="1"/>
  <c r="AK1429" i="1"/>
  <c r="AK1589" i="1"/>
  <c r="AK1337" i="1"/>
  <c r="AK537" i="1"/>
  <c r="AK14" i="1"/>
  <c r="AK1215" i="1"/>
  <c r="AL709" i="1"/>
  <c r="AM709" i="1" s="1"/>
  <c r="AN709" i="1" s="1"/>
  <c r="AK562" i="1"/>
  <c r="AK1275" i="1"/>
  <c r="AK897" i="1"/>
  <c r="AK1089" i="1"/>
  <c r="AL1176" i="1"/>
  <c r="AM1176" i="1" s="1"/>
  <c r="AN1176" i="1" s="1"/>
  <c r="AO1176" i="1" s="1"/>
  <c r="BC1456" i="1"/>
  <c r="BD1456" i="1" s="1"/>
  <c r="BC1298" i="1"/>
  <c r="BD1298" i="1" s="1"/>
  <c r="AK1512" i="1"/>
  <c r="AK654" i="1"/>
  <c r="AX29" i="1"/>
  <c r="AK1093" i="1"/>
  <c r="AK1480" i="1"/>
  <c r="AK881" i="1"/>
  <c r="AX228" i="1"/>
  <c r="BC1553" i="1"/>
  <c r="BD1553" i="1" s="1"/>
  <c r="AL707" i="1"/>
  <c r="AM707" i="1" s="1"/>
  <c r="AN707" i="1" s="1"/>
  <c r="AX345" i="1"/>
  <c r="AT601" i="1"/>
  <c r="AU601" i="1" s="1"/>
  <c r="AV601" i="1" s="1"/>
  <c r="AW601" i="1" s="1"/>
  <c r="AK1450" i="1"/>
  <c r="AK341" i="1"/>
  <c r="AK1659" i="1"/>
  <c r="AK813" i="1"/>
  <c r="BC778" i="1"/>
  <c r="BD778" i="1" s="1"/>
  <c r="BC613" i="1"/>
  <c r="BD613" i="1" s="1"/>
  <c r="AL715" i="1"/>
  <c r="AM715" i="1" s="1"/>
  <c r="AN715" i="1" s="1"/>
  <c r="AK83" i="1"/>
  <c r="AX312" i="1"/>
  <c r="BE268" i="1"/>
  <c r="BF268" i="1" s="1"/>
  <c r="M268" i="1" s="1"/>
  <c r="BG268" i="1" s="1"/>
  <c r="N268" i="1" s="1"/>
  <c r="AL430" i="1"/>
  <c r="AM430" i="1" s="1"/>
  <c r="AN430" i="1" s="1"/>
  <c r="AY1191" i="1"/>
  <c r="AZ1191" i="1" s="1"/>
  <c r="BA1191" i="1" s="1"/>
  <c r="BB1191" i="1" s="1"/>
  <c r="AL912" i="1"/>
  <c r="AM912" i="1" s="1"/>
  <c r="AN912" i="1" s="1"/>
  <c r="AR223" i="1"/>
  <c r="AS223" i="1" s="1"/>
  <c r="AR629" i="1"/>
  <c r="AS629" i="1" s="1"/>
  <c r="AR896" i="1"/>
  <c r="AS896" i="1" s="1"/>
  <c r="AL1704" i="1"/>
  <c r="AM1704" i="1" s="1"/>
  <c r="AN1704" i="1" s="1"/>
  <c r="AR1184" i="1"/>
  <c r="AS1184" i="1" s="1"/>
  <c r="AT806" i="1"/>
  <c r="AU806" i="1" s="1"/>
  <c r="AV806" i="1" s="1"/>
  <c r="AW806" i="1" s="1"/>
  <c r="BC1588" i="1"/>
  <c r="BD1588" i="1" s="1"/>
  <c r="AL1009" i="1"/>
  <c r="AM1009" i="1" s="1"/>
  <c r="AN1009" i="1" s="1"/>
  <c r="AK1340" i="1"/>
  <c r="AK156" i="1"/>
  <c r="BC711" i="1"/>
  <c r="BD711" i="1" s="1"/>
  <c r="AK374" i="1"/>
  <c r="BC741" i="1"/>
  <c r="BD741" i="1" s="1"/>
  <c r="AL714" i="1"/>
  <c r="AM714" i="1" s="1"/>
  <c r="AN714" i="1" s="1"/>
  <c r="AL1229" i="1"/>
  <c r="AM1229" i="1" s="1"/>
  <c r="AN1229" i="1" s="1"/>
  <c r="AL967" i="1"/>
  <c r="AM967" i="1" s="1"/>
  <c r="AN967" i="1" s="1"/>
  <c r="AL1455" i="1"/>
  <c r="AM1455" i="1" s="1"/>
  <c r="AN1455" i="1" s="1"/>
  <c r="AO1455" i="1" s="1"/>
  <c r="AL1040" i="1"/>
  <c r="AM1040" i="1" s="1"/>
  <c r="AN1040" i="1" s="1"/>
  <c r="AL969" i="1"/>
  <c r="AM969" i="1" s="1"/>
  <c r="AN969" i="1" s="1"/>
  <c r="AO969" i="1" s="1"/>
  <c r="AL910" i="1"/>
  <c r="AM910" i="1" s="1"/>
  <c r="AN910" i="1" s="1"/>
  <c r="AO910" i="1" s="1"/>
  <c r="AL1392" i="1"/>
  <c r="AM1392" i="1" s="1"/>
  <c r="AN1392" i="1" s="1"/>
  <c r="AO1392" i="1" s="1"/>
  <c r="AY1046" i="1"/>
  <c r="AZ1046" i="1" s="1"/>
  <c r="BA1046" i="1" s="1"/>
  <c r="BB1046" i="1" s="1"/>
  <c r="AL442" i="1"/>
  <c r="AM442" i="1" s="1"/>
  <c r="AN442" i="1" s="1"/>
  <c r="AL508" i="1"/>
  <c r="AM508" i="1" s="1"/>
  <c r="AN508" i="1" s="1"/>
  <c r="AL70" i="1"/>
  <c r="AM70" i="1" s="1"/>
  <c r="AN70" i="1" s="1"/>
  <c r="AO70" i="1" s="1"/>
  <c r="AP70" i="1" s="1"/>
  <c r="AQ70" i="1" s="1"/>
  <c r="AL26" i="1"/>
  <c r="AM26" i="1" s="1"/>
  <c r="AN26" i="1" s="1"/>
  <c r="AO26" i="1" s="1"/>
  <c r="AP26" i="1" s="1"/>
  <c r="AQ26" i="1" s="1"/>
  <c r="AL561" i="1"/>
  <c r="AM561" i="1" s="1"/>
  <c r="AN561" i="1" s="1"/>
  <c r="AL564" i="1"/>
  <c r="AM564" i="1" s="1"/>
  <c r="AN564" i="1" s="1"/>
  <c r="AL295" i="1"/>
  <c r="AM295" i="1" s="1"/>
  <c r="AN295" i="1" s="1"/>
  <c r="AO295" i="1" s="1"/>
  <c r="AL972" i="1"/>
  <c r="AM972" i="1" s="1"/>
  <c r="AN972" i="1" s="1"/>
  <c r="AL462" i="1"/>
  <c r="AM462" i="1" s="1"/>
  <c r="AN462" i="1" s="1"/>
  <c r="AL1247" i="1"/>
  <c r="AM1247" i="1" s="1"/>
  <c r="AN1247" i="1" s="1"/>
  <c r="AO1247" i="1" s="1"/>
  <c r="AL996" i="1"/>
  <c r="AM996" i="1" s="1"/>
  <c r="AN996" i="1" s="1"/>
  <c r="AL1505" i="1"/>
  <c r="AM1505" i="1" s="1"/>
  <c r="AN1505" i="1" s="1"/>
  <c r="AO1505" i="1" s="1"/>
  <c r="AL1311" i="1"/>
  <c r="AM1311" i="1" s="1"/>
  <c r="AN1311" i="1" s="1"/>
  <c r="AL648" i="1"/>
  <c r="AM648" i="1" s="1"/>
  <c r="AN648" i="1" s="1"/>
  <c r="AL700" i="1"/>
  <c r="AM700" i="1" s="1"/>
  <c r="AN700" i="1" s="1"/>
  <c r="AY1386" i="1"/>
  <c r="AZ1386" i="1" s="1"/>
  <c r="BA1386" i="1" s="1"/>
  <c r="BB1386" i="1" s="1"/>
  <c r="AR655" i="1"/>
  <c r="AS655" i="1" s="1"/>
  <c r="AL414" i="1"/>
  <c r="AM414" i="1" s="1"/>
  <c r="AN414" i="1" s="1"/>
  <c r="AL774" i="1"/>
  <c r="AM774" i="1" s="1"/>
  <c r="AN774" i="1" s="1"/>
  <c r="AL1701" i="1"/>
  <c r="AM1701" i="1" s="1"/>
  <c r="AN1701" i="1" s="1"/>
  <c r="AL1522" i="1"/>
  <c r="AM1522" i="1" s="1"/>
  <c r="AN1522" i="1" s="1"/>
  <c r="AO1522" i="1" s="1"/>
  <c r="AL1059" i="1"/>
  <c r="AM1059" i="1" s="1"/>
  <c r="AN1059" i="1" s="1"/>
  <c r="AL1223" i="1"/>
  <c r="AM1223" i="1" s="1"/>
  <c r="AN1223" i="1" s="1"/>
  <c r="AO1223" i="1" s="1"/>
  <c r="AL1617" i="1"/>
  <c r="AM1617" i="1" s="1"/>
  <c r="AN1617" i="1" s="1"/>
  <c r="AO1617" i="1" s="1"/>
  <c r="AL543" i="1"/>
  <c r="AM543" i="1" s="1"/>
  <c r="AN543" i="1" s="1"/>
  <c r="AL507" i="1"/>
  <c r="AM507" i="1" s="1"/>
  <c r="AN507" i="1" s="1"/>
  <c r="AR230" i="1"/>
  <c r="AS230" i="1" s="1"/>
  <c r="AL1240" i="1"/>
  <c r="AM1240" i="1" s="1"/>
  <c r="AN1240" i="1" s="1"/>
  <c r="AO1240" i="1" s="1"/>
  <c r="AY1525" i="1"/>
  <c r="AZ1525" i="1" s="1"/>
  <c r="BA1525" i="1" s="1"/>
  <c r="BB1525" i="1" s="1"/>
  <c r="AL344" i="1"/>
  <c r="AM344" i="1" s="1"/>
  <c r="AN344" i="1" s="1"/>
  <c r="AL1635" i="1"/>
  <c r="AM1635" i="1" s="1"/>
  <c r="AN1635" i="1" s="1"/>
  <c r="AO1635" i="1" s="1"/>
  <c r="AL24" i="1"/>
  <c r="AM24" i="1" s="1"/>
  <c r="AN24" i="1" s="1"/>
  <c r="AO24" i="1" s="1"/>
  <c r="AP24" i="1" s="1"/>
  <c r="AQ24" i="1" s="1"/>
  <c r="AL901" i="1"/>
  <c r="AM901" i="1" s="1"/>
  <c r="AN901" i="1" s="1"/>
  <c r="AL1487" i="1"/>
  <c r="AM1487" i="1" s="1"/>
  <c r="AN1487" i="1" s="1"/>
  <c r="AO1487" i="1" s="1"/>
  <c r="AL1408" i="1"/>
  <c r="AM1408" i="1" s="1"/>
  <c r="AN1408" i="1" s="1"/>
  <c r="AO1408" i="1" s="1"/>
  <c r="AL598" i="1"/>
  <c r="AM598" i="1" s="1"/>
  <c r="AN598" i="1" s="1"/>
  <c r="AL1135" i="1"/>
  <c r="AM1135" i="1" s="1"/>
  <c r="AN1135" i="1" s="1"/>
  <c r="AL1175" i="1"/>
  <c r="AM1175" i="1" s="1"/>
  <c r="AN1175" i="1" s="1"/>
  <c r="AO1175" i="1" s="1"/>
  <c r="AL174" i="1"/>
  <c r="AM174" i="1" s="1"/>
  <c r="AN174" i="1" s="1"/>
  <c r="AO174" i="1" s="1"/>
  <c r="AP174" i="1" s="1"/>
  <c r="AQ174" i="1" s="1"/>
  <c r="AL1528" i="1"/>
  <c r="AM1528" i="1" s="1"/>
  <c r="AN1528" i="1" s="1"/>
  <c r="AO1528" i="1" s="1"/>
  <c r="AL1458" i="1"/>
  <c r="AM1458" i="1" s="1"/>
  <c r="AN1458" i="1" s="1"/>
  <c r="AO1458" i="1" s="1"/>
  <c r="AL386" i="1"/>
  <c r="AM386" i="1" s="1"/>
  <c r="AN386" i="1" s="1"/>
  <c r="AR131" i="1"/>
  <c r="AS131" i="1" s="1"/>
  <c r="AL441" i="1"/>
  <c r="AM441" i="1" s="1"/>
  <c r="AN441" i="1" s="1"/>
  <c r="AL795" i="1"/>
  <c r="AM795" i="1" s="1"/>
  <c r="AN795" i="1" s="1"/>
  <c r="AO795" i="1" s="1"/>
  <c r="AL1092" i="1"/>
  <c r="AM1092" i="1" s="1"/>
  <c r="AN1092" i="1" s="1"/>
  <c r="AL368" i="1"/>
  <c r="AM368" i="1" s="1"/>
  <c r="AN368" i="1" s="1"/>
  <c r="AL1021" i="1"/>
  <c r="AM1021" i="1" s="1"/>
  <c r="AN1021" i="1" s="1"/>
  <c r="AO1021" i="1" s="1"/>
  <c r="AL1473" i="1"/>
  <c r="AM1473" i="1" s="1"/>
  <c r="AN1473" i="1" s="1"/>
  <c r="AO1473" i="1" s="1"/>
  <c r="M18" i="1" l="1"/>
  <c r="BG18" i="1" s="1"/>
  <c r="N18" i="1" s="1"/>
  <c r="AS179" i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M179" i="1" s="1"/>
  <c r="BG179" i="1" s="1"/>
  <c r="N179" i="1" s="1"/>
  <c r="AS182" i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M182" i="1" s="1"/>
  <c r="BG182" i="1" s="1"/>
  <c r="N182" i="1" s="1"/>
  <c r="AS162" i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M162" i="1" s="1"/>
  <c r="BG162" i="1" s="1"/>
  <c r="N162" i="1" s="1"/>
  <c r="AS123" i="1"/>
  <c r="AT123" i="1" s="1"/>
  <c r="AU123" i="1" s="1"/>
  <c r="AV123" i="1" s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M123" i="1" s="1"/>
  <c r="BG123" i="1" s="1"/>
  <c r="N123" i="1" s="1"/>
  <c r="AS27" i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M27" i="1" s="1"/>
  <c r="BG27" i="1" s="1"/>
  <c r="N27" i="1" s="1"/>
  <c r="AS149" i="1"/>
  <c r="AT149" i="1" s="1"/>
  <c r="AU149" i="1" s="1"/>
  <c r="AV149" i="1" s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M149" i="1" s="1"/>
  <c r="BG149" i="1" s="1"/>
  <c r="N149" i="1" s="1"/>
  <c r="AS39" i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M39" i="1" s="1"/>
  <c r="BG39" i="1" s="1"/>
  <c r="N39" i="1" s="1"/>
  <c r="AS1041" i="1"/>
  <c r="AT1041" i="1" s="1"/>
  <c r="AU1041" i="1" s="1"/>
  <c r="AV1041" i="1" s="1"/>
  <c r="AW1041" i="1" s="1"/>
  <c r="AX1041" i="1" s="1"/>
  <c r="AY1041" i="1" s="1"/>
  <c r="AZ1041" i="1" s="1"/>
  <c r="BA1041" i="1" s="1"/>
  <c r="BB1041" i="1" s="1"/>
  <c r="BC1041" i="1" s="1"/>
  <c r="BD1041" i="1" s="1"/>
  <c r="AS1188" i="1"/>
  <c r="AT1188" i="1" s="1"/>
  <c r="AU1188" i="1" s="1"/>
  <c r="AV1188" i="1" s="1"/>
  <c r="AW1188" i="1" s="1"/>
  <c r="AX1188" i="1" s="1"/>
  <c r="AY1188" i="1" s="1"/>
  <c r="AZ1188" i="1" s="1"/>
  <c r="BA1188" i="1" s="1"/>
  <c r="BB1188" i="1" s="1"/>
  <c r="BC1188" i="1" s="1"/>
  <c r="BD1188" i="1" s="1"/>
  <c r="AS1674" i="1"/>
  <c r="AT1674" i="1" s="1"/>
  <c r="AU1674" i="1" s="1"/>
  <c r="AV1674" i="1" s="1"/>
  <c r="AW1674" i="1" s="1"/>
  <c r="AX1674" i="1" s="1"/>
  <c r="AY1674" i="1" s="1"/>
  <c r="AZ1674" i="1" s="1"/>
  <c r="BA1674" i="1" s="1"/>
  <c r="BB1674" i="1" s="1"/>
  <c r="BC1674" i="1" s="1"/>
  <c r="BD1674" i="1" s="1"/>
  <c r="AS330" i="1"/>
  <c r="AT330" i="1" s="1"/>
  <c r="AU330" i="1" s="1"/>
  <c r="AV330" i="1" s="1"/>
  <c r="AW330" i="1" s="1"/>
  <c r="AX330" i="1" s="1"/>
  <c r="AS1225" i="1"/>
  <c r="AT1225" i="1" s="1"/>
  <c r="AU1225" i="1" s="1"/>
  <c r="AV1225" i="1" s="1"/>
  <c r="AW1225" i="1" s="1"/>
  <c r="AX1225" i="1" s="1"/>
  <c r="AY1225" i="1" s="1"/>
  <c r="AZ1225" i="1" s="1"/>
  <c r="BA1225" i="1" s="1"/>
  <c r="BB1225" i="1" s="1"/>
  <c r="BC1225" i="1" s="1"/>
  <c r="BD1225" i="1" s="1"/>
  <c r="AS1142" i="1"/>
  <c r="AT1142" i="1" s="1"/>
  <c r="AU1142" i="1" s="1"/>
  <c r="AV1142" i="1" s="1"/>
  <c r="AW1142" i="1" s="1"/>
  <c r="AX1142" i="1" s="1"/>
  <c r="AY1142" i="1" s="1"/>
  <c r="AZ1142" i="1" s="1"/>
  <c r="BA1142" i="1" s="1"/>
  <c r="BB1142" i="1" s="1"/>
  <c r="BC1142" i="1" s="1"/>
  <c r="BD1142" i="1" s="1"/>
  <c r="AS1651" i="1"/>
  <c r="AT1651" i="1" s="1"/>
  <c r="AU1651" i="1" s="1"/>
  <c r="AV1651" i="1" s="1"/>
  <c r="AW1651" i="1" s="1"/>
  <c r="AX1651" i="1" s="1"/>
  <c r="AY1651" i="1" s="1"/>
  <c r="AZ1651" i="1" s="1"/>
  <c r="BA1651" i="1" s="1"/>
  <c r="BB1651" i="1" s="1"/>
  <c r="BC1651" i="1" s="1"/>
  <c r="BD1651" i="1" s="1"/>
  <c r="AS1547" i="1"/>
  <c r="AT1547" i="1" s="1"/>
  <c r="AU1547" i="1" s="1"/>
  <c r="AV1547" i="1" s="1"/>
  <c r="AW1547" i="1" s="1"/>
  <c r="AX1547" i="1" s="1"/>
  <c r="AY1547" i="1" s="1"/>
  <c r="AZ1547" i="1" s="1"/>
  <c r="BA1547" i="1" s="1"/>
  <c r="BB1547" i="1" s="1"/>
  <c r="BC1547" i="1" s="1"/>
  <c r="BD1547" i="1" s="1"/>
  <c r="AS948" i="1"/>
  <c r="AT948" i="1" s="1"/>
  <c r="AU948" i="1" s="1"/>
  <c r="AV948" i="1" s="1"/>
  <c r="AW948" i="1" s="1"/>
  <c r="AX948" i="1" s="1"/>
  <c r="AY948" i="1" s="1"/>
  <c r="AZ948" i="1" s="1"/>
  <c r="BA948" i="1" s="1"/>
  <c r="BB948" i="1" s="1"/>
  <c r="BC948" i="1" s="1"/>
  <c r="BD948" i="1" s="1"/>
  <c r="AQ25" i="1"/>
  <c r="AR25" i="1" s="1"/>
  <c r="AQ885" i="1"/>
  <c r="AR885" i="1" s="1"/>
  <c r="AS885" i="1" s="1"/>
  <c r="AQ529" i="1"/>
  <c r="AR529" i="1" s="1"/>
  <c r="AS529" i="1" s="1"/>
  <c r="AQ574" i="1"/>
  <c r="AR574" i="1" s="1"/>
  <c r="AS574" i="1" s="1"/>
  <c r="AP259" i="1"/>
  <c r="AQ259" i="1" s="1"/>
  <c r="AP429" i="1"/>
  <c r="AP542" i="1"/>
  <c r="AP486" i="1"/>
  <c r="AP281" i="1"/>
  <c r="AQ281" i="1" s="1"/>
  <c r="AP631" i="1"/>
  <c r="AP838" i="1"/>
  <c r="AR483" i="1"/>
  <c r="AS483" i="1" s="1"/>
  <c r="AR958" i="1"/>
  <c r="AS958" i="1" s="1"/>
  <c r="AR491" i="1"/>
  <c r="AS491" i="1" s="1"/>
  <c r="AR851" i="1"/>
  <c r="AS851" i="1" s="1"/>
  <c r="AR1403" i="1"/>
  <c r="AS1403" i="1" s="1"/>
  <c r="AR592" i="1"/>
  <c r="AS592" i="1" s="1"/>
  <c r="AR620" i="1"/>
  <c r="AS620" i="1" s="1"/>
  <c r="AR1495" i="1"/>
  <c r="AS1495" i="1" s="1"/>
  <c r="AR1574" i="1"/>
  <c r="AS1574" i="1" s="1"/>
  <c r="AR505" i="1"/>
  <c r="AS505" i="1" s="1"/>
  <c r="AR913" i="1"/>
  <c r="AS913" i="1" s="1"/>
  <c r="AR513" i="1"/>
  <c r="AS513" i="1" s="1"/>
  <c r="AR978" i="1"/>
  <c r="AS978" i="1" s="1"/>
  <c r="AR964" i="1"/>
  <c r="AS964" i="1" s="1"/>
  <c r="AR644" i="1"/>
  <c r="AS644" i="1" s="1"/>
  <c r="AR247" i="1"/>
  <c r="AS247" i="1" s="1"/>
  <c r="AR497" i="1"/>
  <c r="AS497" i="1" s="1"/>
  <c r="AR580" i="1"/>
  <c r="AS580" i="1" s="1"/>
  <c r="AR681" i="1"/>
  <c r="AS681" i="1" s="1"/>
  <c r="AR578" i="1"/>
  <c r="AS578" i="1" s="1"/>
  <c r="AR532" i="1"/>
  <c r="AS532" i="1" s="1"/>
  <c r="AR1420" i="1"/>
  <c r="AS1420" i="1" s="1"/>
  <c r="AR868" i="1"/>
  <c r="AS868" i="1" s="1"/>
  <c r="AR1608" i="1"/>
  <c r="AS1608" i="1" s="1"/>
  <c r="AR274" i="1"/>
  <c r="AS274" i="1" s="1"/>
  <c r="AR1627" i="1"/>
  <c r="AS1627" i="1" s="1"/>
  <c r="AR297" i="1"/>
  <c r="AS297" i="1" s="1"/>
  <c r="AR581" i="1"/>
  <c r="AS581" i="1" s="1"/>
  <c r="AR433" i="1"/>
  <c r="AS433" i="1" s="1"/>
  <c r="AR733" i="1"/>
  <c r="AS733" i="1" s="1"/>
  <c r="AR583" i="1"/>
  <c r="AS583" i="1" s="1"/>
  <c r="AR696" i="1"/>
  <c r="AS696" i="1" s="1"/>
  <c r="AR683" i="1"/>
  <c r="AS683" i="1" s="1"/>
  <c r="AR945" i="1"/>
  <c r="AS945" i="1" s="1"/>
  <c r="AR1552" i="1"/>
  <c r="AS1552" i="1" s="1"/>
  <c r="AR1637" i="1"/>
  <c r="AS1637" i="1" s="1"/>
  <c r="AR1670" i="1"/>
  <c r="AS1670" i="1" s="1"/>
  <c r="AR1486" i="1"/>
  <c r="AS1486" i="1" s="1"/>
  <c r="AR571" i="1"/>
  <c r="AS571" i="1" s="1"/>
  <c r="AR1259" i="1"/>
  <c r="AS1259" i="1" s="1"/>
  <c r="AR475" i="1"/>
  <c r="AS475" i="1" s="1"/>
  <c r="AR590" i="1"/>
  <c r="AS590" i="1" s="1"/>
  <c r="AR1292" i="1"/>
  <c r="AS1292" i="1" s="1"/>
  <c r="AR547" i="1"/>
  <c r="AS547" i="1" s="1"/>
  <c r="AR936" i="1"/>
  <c r="AS936" i="1" s="1"/>
  <c r="AR666" i="1"/>
  <c r="AS666" i="1" s="1"/>
  <c r="AR575" i="1"/>
  <c r="AS575" i="1" s="1"/>
  <c r="AR727" i="1"/>
  <c r="AS727" i="1" s="1"/>
  <c r="AR1024" i="1"/>
  <c r="AS1024" i="1" s="1"/>
  <c r="AR1035" i="1"/>
  <c r="AS1035" i="1" s="1"/>
  <c r="AR634" i="1"/>
  <c r="AS634" i="1" s="1"/>
  <c r="AR1318" i="1"/>
  <c r="AS1318" i="1" s="1"/>
  <c r="AR589" i="1"/>
  <c r="AS589" i="1" s="1"/>
  <c r="AR963" i="1"/>
  <c r="AS963" i="1" s="1"/>
  <c r="AR1682" i="1"/>
  <c r="AS1682" i="1" s="1"/>
  <c r="AR437" i="1"/>
  <c r="AS437" i="1" s="1"/>
  <c r="AR887" i="1"/>
  <c r="AS887" i="1" s="1"/>
  <c r="AR1051" i="1"/>
  <c r="AS1051" i="1" s="1"/>
  <c r="AR1020" i="1"/>
  <c r="AS1020" i="1" s="1"/>
  <c r="AR292" i="1"/>
  <c r="AS292" i="1" s="1"/>
  <c r="AR1349" i="1"/>
  <c r="AS1349" i="1" s="1"/>
  <c r="AR481" i="1"/>
  <c r="AS481" i="1" s="1"/>
  <c r="AR732" i="1"/>
  <c r="AS732" i="1" s="1"/>
  <c r="AR1010" i="1"/>
  <c r="AS1010" i="1" s="1"/>
  <c r="AR367" i="1"/>
  <c r="AS367" i="1" s="1"/>
  <c r="AR857" i="1"/>
  <c r="AS857" i="1" s="1"/>
  <c r="AR444" i="1"/>
  <c r="AS444" i="1" s="1"/>
  <c r="AR409" i="1"/>
  <c r="AS409" i="1" s="1"/>
  <c r="AR1017" i="1"/>
  <c r="AS1017" i="1" s="1"/>
  <c r="AR794" i="1"/>
  <c r="AS794" i="1" s="1"/>
  <c r="AR370" i="1"/>
  <c r="AS370" i="1" s="1"/>
  <c r="AR949" i="1"/>
  <c r="AS949" i="1" s="1"/>
  <c r="AR560" i="1"/>
  <c r="AS560" i="1" s="1"/>
  <c r="AR839" i="1"/>
  <c r="AS839" i="1" s="1"/>
  <c r="AR392" i="1"/>
  <c r="AS392" i="1" s="1"/>
  <c r="AR667" i="1"/>
  <c r="AS667" i="1" s="1"/>
  <c r="AR410" i="1"/>
  <c r="AS410" i="1" s="1"/>
  <c r="AR1578" i="1"/>
  <c r="AS1578" i="1" s="1"/>
  <c r="AR892" i="1"/>
  <c r="AS892" i="1" s="1"/>
  <c r="AR1144" i="1"/>
  <c r="AS1144" i="1" s="1"/>
  <c r="AR950" i="1"/>
  <c r="AS950" i="1" s="1"/>
  <c r="AR573" i="1"/>
  <c r="AS573" i="1" s="1"/>
  <c r="AR524" i="1"/>
  <c r="AS524" i="1" s="1"/>
  <c r="AR1043" i="1"/>
  <c r="AS1043" i="1" s="1"/>
  <c r="AR710" i="1"/>
  <c r="AS710" i="1" s="1"/>
  <c r="AR515" i="1"/>
  <c r="AS515" i="1" s="1"/>
  <c r="AR878" i="1"/>
  <c r="AS878" i="1" s="1"/>
  <c r="AR474" i="1"/>
  <c r="AS474" i="1" s="1"/>
  <c r="AR1494" i="1"/>
  <c r="AS1494" i="1" s="1"/>
  <c r="AR1360" i="1"/>
  <c r="AS1360" i="1" s="1"/>
  <c r="AR600" i="1"/>
  <c r="AS600" i="1" s="1"/>
  <c r="AR440" i="1"/>
  <c r="AS440" i="1" s="1"/>
  <c r="AR1165" i="1"/>
  <c r="AS1165" i="1" s="1"/>
  <c r="AR1230" i="1"/>
  <c r="AS1230" i="1" s="1"/>
  <c r="AR258" i="1"/>
  <c r="AS258" i="1" s="1"/>
  <c r="AR447" i="1"/>
  <c r="AS447" i="1" s="1"/>
  <c r="AR488" i="1"/>
  <c r="AS488" i="1" s="1"/>
  <c r="AR1169" i="1"/>
  <c r="AS1169" i="1" s="1"/>
  <c r="AR484" i="1"/>
  <c r="AS484" i="1" s="1"/>
  <c r="AR522" i="1"/>
  <c r="AS522" i="1" s="1"/>
  <c r="AR452" i="1"/>
  <c r="AS452" i="1" s="1"/>
  <c r="AR1031" i="1"/>
  <c r="AS1031" i="1" s="1"/>
  <c r="AR355" i="1"/>
  <c r="AS355" i="1" s="1"/>
  <c r="AR801" i="1"/>
  <c r="AS801" i="1" s="1"/>
  <c r="AR1065" i="1"/>
  <c r="AS1065" i="1" s="1"/>
  <c r="AR1108" i="1"/>
  <c r="AS1108" i="1" s="1"/>
  <c r="AR1199" i="1"/>
  <c r="AS1199" i="1" s="1"/>
  <c r="AR940" i="1"/>
  <c r="AS940" i="1" s="1"/>
  <c r="AR1614" i="1"/>
  <c r="AS1614" i="1" s="1"/>
  <c r="AR1241" i="1"/>
  <c r="AS1241" i="1" s="1"/>
  <c r="AR979" i="1"/>
  <c r="AS979" i="1" s="1"/>
  <c r="AR1187" i="1"/>
  <c r="AS1187" i="1" s="1"/>
  <c r="AR1466" i="1"/>
  <c r="AS1466" i="1" s="1"/>
  <c r="AR989" i="1"/>
  <c r="AS989" i="1" s="1"/>
  <c r="AR582" i="1"/>
  <c r="AS582" i="1" s="1"/>
  <c r="AR817" i="1"/>
  <c r="AS817" i="1" s="1"/>
  <c r="AR525" i="1"/>
  <c r="AS525" i="1" s="1"/>
  <c r="AR1351" i="1"/>
  <c r="AS1351" i="1" s="1"/>
  <c r="AR270" i="1"/>
  <c r="AS270" i="1" s="1"/>
  <c r="AR705" i="1"/>
  <c r="AS705" i="1" s="1"/>
  <c r="AR1228" i="1"/>
  <c r="AS1228" i="1" s="1"/>
  <c r="AR384" i="1"/>
  <c r="AS384" i="1" s="1"/>
  <c r="AR518" i="1"/>
  <c r="AS518" i="1" s="1"/>
  <c r="AR990" i="1"/>
  <c r="AS990" i="1" s="1"/>
  <c r="AR397" i="1"/>
  <c r="AS397" i="1" s="1"/>
  <c r="AR1000" i="1"/>
  <c r="AS1000" i="1" s="1"/>
  <c r="AR872" i="1"/>
  <c r="AS872" i="1" s="1"/>
  <c r="AR586" i="1"/>
  <c r="AS586" i="1" s="1"/>
  <c r="AR451" i="1"/>
  <c r="AS451" i="1" s="1"/>
  <c r="AR758" i="1"/>
  <c r="AS758" i="1" s="1"/>
  <c r="AR570" i="1"/>
  <c r="AS570" i="1" s="1"/>
  <c r="AR899" i="1"/>
  <c r="AS899" i="1" s="1"/>
  <c r="AR1027" i="1"/>
  <c r="AS1027" i="1" s="1"/>
  <c r="AR530" i="1"/>
  <c r="AS530" i="1" s="1"/>
  <c r="AR523" i="1"/>
  <c r="AS523" i="1" s="1"/>
  <c r="AR787" i="1"/>
  <c r="AS787" i="1" s="1"/>
  <c r="AR423" i="1"/>
  <c r="AS423" i="1" s="1"/>
  <c r="AR277" i="1"/>
  <c r="AS277" i="1" s="1"/>
  <c r="AR1557" i="1"/>
  <c r="AS1557" i="1" s="1"/>
  <c r="AR1515" i="1"/>
  <c r="AS1515" i="1" s="1"/>
  <c r="AR1008" i="1"/>
  <c r="AS1008" i="1" s="1"/>
  <c r="AR937" i="1"/>
  <c r="AS937" i="1" s="1"/>
  <c r="AR1280" i="1"/>
  <c r="AS1280" i="1" s="1"/>
  <c r="AR1501" i="1"/>
  <c r="AS1501" i="1" s="1"/>
  <c r="AO490" i="1"/>
  <c r="AP490" i="1" s="1"/>
  <c r="AQ490" i="1" s="1"/>
  <c r="AO777" i="1"/>
  <c r="AP777" i="1" s="1"/>
  <c r="AQ777" i="1" s="1"/>
  <c r="AO1607" i="1"/>
  <c r="AP1607" i="1" s="1"/>
  <c r="AQ1607" i="1" s="1"/>
  <c r="AO997" i="1"/>
  <c r="AP997" i="1" s="1"/>
  <c r="AQ997" i="1" s="1"/>
  <c r="AO658" i="1"/>
  <c r="AP658" i="1" s="1"/>
  <c r="AQ658" i="1" s="1"/>
  <c r="AO386" i="1"/>
  <c r="AP386" i="1" s="1"/>
  <c r="AQ386" i="1" s="1"/>
  <c r="AO1701" i="1"/>
  <c r="AP1701" i="1" s="1"/>
  <c r="AQ1701" i="1" s="1"/>
  <c r="AO1229" i="1"/>
  <c r="AP1229" i="1" s="1"/>
  <c r="AQ1229" i="1" s="1"/>
  <c r="AO1112" i="1"/>
  <c r="AP1112" i="1" s="1"/>
  <c r="AQ1112" i="1" s="1"/>
  <c r="AO803" i="1"/>
  <c r="AP803" i="1" s="1"/>
  <c r="AQ803" i="1" s="1"/>
  <c r="AO1269" i="1"/>
  <c r="AP1269" i="1" s="1"/>
  <c r="AQ1269" i="1" s="1"/>
  <c r="AO796" i="1"/>
  <c r="AP796" i="1" s="1"/>
  <c r="AQ796" i="1" s="1"/>
  <c r="AO593" i="1"/>
  <c r="AP593" i="1" s="1"/>
  <c r="AQ593" i="1" s="1"/>
  <c r="AO750" i="1"/>
  <c r="AP750" i="1" s="1"/>
  <c r="AQ750" i="1" s="1"/>
  <c r="AO501" i="1"/>
  <c r="AP501" i="1" s="1"/>
  <c r="AQ501" i="1" s="1"/>
  <c r="AO1149" i="1"/>
  <c r="AP1149" i="1" s="1"/>
  <c r="AQ1149" i="1" s="1"/>
  <c r="AO471" i="1"/>
  <c r="AP471" i="1" s="1"/>
  <c r="AQ471" i="1" s="1"/>
  <c r="AO728" i="1"/>
  <c r="AP728" i="1" s="1"/>
  <c r="AQ728" i="1" s="1"/>
  <c r="AO1664" i="1"/>
  <c r="AP1664" i="1" s="1"/>
  <c r="AQ1664" i="1" s="1"/>
  <c r="AO372" i="1"/>
  <c r="AP372" i="1" s="1"/>
  <c r="AQ372" i="1" s="1"/>
  <c r="AO473" i="1"/>
  <c r="AP473" i="1" s="1"/>
  <c r="AQ473" i="1" s="1"/>
  <c r="AO1253" i="1"/>
  <c r="AP1253" i="1" s="1"/>
  <c r="AQ1253" i="1" s="1"/>
  <c r="AO551" i="1"/>
  <c r="AP551" i="1" s="1"/>
  <c r="AQ551" i="1" s="1"/>
  <c r="AO680" i="1"/>
  <c r="AP680" i="1" s="1"/>
  <c r="AQ680" i="1" s="1"/>
  <c r="AO449" i="1"/>
  <c r="AP449" i="1" s="1"/>
  <c r="AQ449" i="1" s="1"/>
  <c r="AO669" i="1"/>
  <c r="AP669" i="1" s="1"/>
  <c r="AQ669" i="1" s="1"/>
  <c r="AO351" i="1"/>
  <c r="AP351" i="1" s="1"/>
  <c r="AQ351" i="1" s="1"/>
  <c r="AO816" i="1"/>
  <c r="AP816" i="1" s="1"/>
  <c r="AQ816" i="1" s="1"/>
  <c r="AO686" i="1"/>
  <c r="AP686" i="1" s="1"/>
  <c r="AQ686" i="1" s="1"/>
  <c r="AO1159" i="1"/>
  <c r="AP1159" i="1" s="1"/>
  <c r="AQ1159" i="1" s="1"/>
  <c r="AO1067" i="1"/>
  <c r="AP1067" i="1" s="1"/>
  <c r="AQ1067" i="1" s="1"/>
  <c r="AO347" i="1"/>
  <c r="AP347" i="1" s="1"/>
  <c r="AQ347" i="1" s="1"/>
  <c r="AO901" i="1"/>
  <c r="AP901" i="1" s="1"/>
  <c r="AQ901" i="1" s="1"/>
  <c r="AO507" i="1"/>
  <c r="AP507" i="1" s="1"/>
  <c r="AQ507" i="1" s="1"/>
  <c r="AO774" i="1"/>
  <c r="AP774" i="1" s="1"/>
  <c r="AQ774" i="1" s="1"/>
  <c r="AO996" i="1"/>
  <c r="AP996" i="1" s="1"/>
  <c r="AQ996" i="1" s="1"/>
  <c r="AO933" i="1"/>
  <c r="AP933" i="1" s="1"/>
  <c r="AQ933" i="1" s="1"/>
  <c r="AO285" i="1"/>
  <c r="AP285" i="1" s="1"/>
  <c r="AQ285" i="1" s="1"/>
  <c r="AO1565" i="1"/>
  <c r="AP1565" i="1" s="1"/>
  <c r="AQ1565" i="1" s="1"/>
  <c r="AO985" i="1"/>
  <c r="AP985" i="1" s="1"/>
  <c r="AQ985" i="1" s="1"/>
  <c r="AO1156" i="1"/>
  <c r="AP1156" i="1" s="1"/>
  <c r="AQ1156" i="1" s="1"/>
  <c r="AO510" i="1"/>
  <c r="AP510" i="1" s="1"/>
  <c r="AQ510" i="1" s="1"/>
  <c r="AO597" i="1"/>
  <c r="AP597" i="1" s="1"/>
  <c r="AQ597" i="1" s="1"/>
  <c r="AO1203" i="1"/>
  <c r="AP1203" i="1" s="1"/>
  <c r="AQ1203" i="1" s="1"/>
  <c r="AO1080" i="1"/>
  <c r="AP1080" i="1" s="1"/>
  <c r="AQ1080" i="1" s="1"/>
  <c r="AO307" i="1"/>
  <c r="AP307" i="1" s="1"/>
  <c r="AQ307" i="1" s="1"/>
  <c r="AO1182" i="1"/>
  <c r="AP1182" i="1" s="1"/>
  <c r="AQ1182" i="1" s="1"/>
  <c r="AO951" i="1"/>
  <c r="AP951" i="1" s="1"/>
  <c r="AQ951" i="1" s="1"/>
  <c r="AO1002" i="1"/>
  <c r="AP1002" i="1" s="1"/>
  <c r="AQ1002" i="1" s="1"/>
  <c r="AO558" i="1"/>
  <c r="AP558" i="1" s="1"/>
  <c r="AQ558" i="1" s="1"/>
  <c r="AO1655" i="1"/>
  <c r="AO635" i="1"/>
  <c r="AP635" i="1" s="1"/>
  <c r="AQ635" i="1" s="1"/>
  <c r="AO496" i="1"/>
  <c r="AP496" i="1" s="1"/>
  <c r="AQ496" i="1" s="1"/>
  <c r="AO399" i="1"/>
  <c r="AP399" i="1" s="1"/>
  <c r="AQ399" i="1" s="1"/>
  <c r="AO234" i="1"/>
  <c r="AP234" i="1" s="1"/>
  <c r="AQ234" i="1" s="1"/>
  <c r="AO588" i="1"/>
  <c r="AP588" i="1" s="1"/>
  <c r="AQ588" i="1" s="1"/>
  <c r="AO1665" i="1"/>
  <c r="AP1665" i="1" s="1"/>
  <c r="AQ1665" i="1" s="1"/>
  <c r="AO743" i="1"/>
  <c r="AP743" i="1" s="1"/>
  <c r="AQ743" i="1" s="1"/>
  <c r="AO591" i="1"/>
  <c r="AO1397" i="1"/>
  <c r="AP1397" i="1" s="1"/>
  <c r="AQ1397" i="1" s="1"/>
  <c r="AO536" i="1"/>
  <c r="AP536" i="1" s="1"/>
  <c r="AQ536" i="1" s="1"/>
  <c r="AO992" i="1"/>
  <c r="AO561" i="1"/>
  <c r="AP561" i="1" s="1"/>
  <c r="AQ561" i="1" s="1"/>
  <c r="AO535" i="1"/>
  <c r="AP535" i="1" s="1"/>
  <c r="AQ535" i="1" s="1"/>
  <c r="AO272" i="1"/>
  <c r="AP272" i="1" s="1"/>
  <c r="AQ272" i="1" s="1"/>
  <c r="AO724" i="1"/>
  <c r="AO567" i="1"/>
  <c r="AP567" i="1" s="1"/>
  <c r="AQ567" i="1" s="1"/>
  <c r="AO1571" i="1"/>
  <c r="AP1571" i="1" s="1"/>
  <c r="AQ1571" i="1" s="1"/>
  <c r="AO645" i="1"/>
  <c r="AP645" i="1" s="1"/>
  <c r="AQ645" i="1" s="1"/>
  <c r="AO443" i="1"/>
  <c r="AP443" i="1" s="1"/>
  <c r="AQ443" i="1" s="1"/>
  <c r="AO1580" i="1"/>
  <c r="AP1580" i="1" s="1"/>
  <c r="AQ1580" i="1" s="1"/>
  <c r="AO538" i="1"/>
  <c r="AP538" i="1" s="1"/>
  <c r="AQ538" i="1" s="1"/>
  <c r="AO953" i="1"/>
  <c r="AP953" i="1" s="1"/>
  <c r="AQ953" i="1" s="1"/>
  <c r="AO543" i="1"/>
  <c r="AO714" i="1"/>
  <c r="AP714" i="1" s="1"/>
  <c r="AQ714" i="1" s="1"/>
  <c r="AO707" i="1"/>
  <c r="AP707" i="1" s="1"/>
  <c r="AQ707" i="1" s="1"/>
  <c r="AO1358" i="1"/>
  <c r="AP1358" i="1" s="1"/>
  <c r="AQ1358" i="1" s="1"/>
  <c r="AO731" i="1"/>
  <c r="AP731" i="1" s="1"/>
  <c r="AQ731" i="1" s="1"/>
  <c r="AO426" i="1"/>
  <c r="AP426" i="1" s="1"/>
  <c r="AQ426" i="1" s="1"/>
  <c r="AO842" i="1"/>
  <c r="AP842" i="1" s="1"/>
  <c r="AQ842" i="1" s="1"/>
  <c r="AO760" i="1"/>
  <c r="AP760" i="1" s="1"/>
  <c r="AQ760" i="1" s="1"/>
  <c r="AO647" i="1"/>
  <c r="AO737" i="1"/>
  <c r="AP737" i="1" s="1"/>
  <c r="AQ737" i="1" s="1"/>
  <c r="AO640" i="1"/>
  <c r="AP640" i="1" s="1"/>
  <c r="AQ640" i="1" s="1"/>
  <c r="AO608" i="1"/>
  <c r="AP608" i="1" s="1"/>
  <c r="AQ608" i="1" s="1"/>
  <c r="AO352" i="1"/>
  <c r="AP352" i="1" s="1"/>
  <c r="AQ352" i="1" s="1"/>
  <c r="AO699" i="1"/>
  <c r="AP699" i="1" s="1"/>
  <c r="AQ699" i="1" s="1"/>
  <c r="AO514" i="1"/>
  <c r="AP514" i="1" s="1"/>
  <c r="AQ514" i="1" s="1"/>
  <c r="AO264" i="1"/>
  <c r="AP264" i="1" s="1"/>
  <c r="AQ264" i="1" s="1"/>
  <c r="AO952" i="1"/>
  <c r="AO784" i="1"/>
  <c r="AO852" i="1"/>
  <c r="AP852" i="1" s="1"/>
  <c r="AQ852" i="1" s="1"/>
  <c r="AO549" i="1"/>
  <c r="AP549" i="1" s="1"/>
  <c r="AQ549" i="1" s="1"/>
  <c r="AO626" i="1"/>
  <c r="AP626" i="1" s="1"/>
  <c r="AQ626" i="1" s="1"/>
  <c r="AO408" i="1"/>
  <c r="AP408" i="1" s="1"/>
  <c r="AQ408" i="1" s="1"/>
  <c r="AO627" i="1"/>
  <c r="AP627" i="1" s="1"/>
  <c r="AQ627" i="1" s="1"/>
  <c r="AO467" i="1"/>
  <c r="AP467" i="1" s="1"/>
  <c r="AQ467" i="1" s="1"/>
  <c r="AO623" i="1"/>
  <c r="AP623" i="1" s="1"/>
  <c r="AQ623" i="1" s="1"/>
  <c r="AO625" i="1"/>
  <c r="AP625" i="1" s="1"/>
  <c r="AQ625" i="1" s="1"/>
  <c r="AO873" i="1"/>
  <c r="AP873" i="1" s="1"/>
  <c r="AQ873" i="1" s="1"/>
  <c r="AO918" i="1"/>
  <c r="AP918" i="1" s="1"/>
  <c r="AQ918" i="1" s="1"/>
  <c r="AO772" i="1"/>
  <c r="AP772" i="1" s="1"/>
  <c r="AQ772" i="1" s="1"/>
  <c r="AO859" i="1"/>
  <c r="AP859" i="1" s="1"/>
  <c r="AQ859" i="1" s="1"/>
  <c r="AO1208" i="1"/>
  <c r="AP1208" i="1" s="1"/>
  <c r="AQ1208" i="1" s="1"/>
  <c r="AO1382" i="1"/>
  <c r="AP1382" i="1" s="1"/>
  <c r="AQ1382" i="1" s="1"/>
  <c r="AO984" i="1"/>
  <c r="AO967" i="1"/>
  <c r="AP967" i="1" s="1"/>
  <c r="AQ967" i="1" s="1"/>
  <c r="AO587" i="1"/>
  <c r="AP587" i="1" s="1"/>
  <c r="AQ587" i="1" s="1"/>
  <c r="AO380" i="1"/>
  <c r="AP380" i="1" s="1"/>
  <c r="AQ380" i="1" s="1"/>
  <c r="AO1227" i="1"/>
  <c r="AP1227" i="1" s="1"/>
  <c r="AQ1227" i="1" s="1"/>
  <c r="AO828" i="1"/>
  <c r="AP828" i="1" s="1"/>
  <c r="AQ828" i="1" s="1"/>
  <c r="AO1018" i="1"/>
  <c r="AP1018" i="1" s="1"/>
  <c r="AQ1018" i="1" s="1"/>
  <c r="AO356" i="1"/>
  <c r="AP356" i="1" s="1"/>
  <c r="AQ356" i="1" s="1"/>
  <c r="AO1264" i="1"/>
  <c r="AP1264" i="1" s="1"/>
  <c r="AQ1264" i="1" s="1"/>
  <c r="AO414" i="1"/>
  <c r="AP414" i="1" s="1"/>
  <c r="AQ414" i="1" s="1"/>
  <c r="AO368" i="1"/>
  <c r="AP368" i="1" s="1"/>
  <c r="AQ368" i="1" s="1"/>
  <c r="AO462" i="1"/>
  <c r="AP462" i="1" s="1"/>
  <c r="AQ462" i="1" s="1"/>
  <c r="AO912" i="1"/>
  <c r="AP912" i="1" s="1"/>
  <c r="AQ912" i="1" s="1"/>
  <c r="AO709" i="1"/>
  <c r="AP709" i="1" s="1"/>
  <c r="AQ709" i="1" s="1"/>
  <c r="AO445" i="1"/>
  <c r="AP445" i="1" s="1"/>
  <c r="AQ445" i="1" s="1"/>
  <c r="AO941" i="1"/>
  <c r="AP941" i="1" s="1"/>
  <c r="AQ941" i="1" s="1"/>
  <c r="AO1167" i="1"/>
  <c r="AP1167" i="1" s="1"/>
  <c r="AQ1167" i="1" s="1"/>
  <c r="AO867" i="1"/>
  <c r="AP867" i="1" s="1"/>
  <c r="AQ867" i="1" s="1"/>
  <c r="AO1681" i="1"/>
  <c r="AP1681" i="1" s="1"/>
  <c r="AQ1681" i="1" s="1"/>
  <c r="AO273" i="1"/>
  <c r="AP273" i="1" s="1"/>
  <c r="AQ273" i="1" s="1"/>
  <c r="AO704" i="1"/>
  <c r="AP704" i="1" s="1"/>
  <c r="AQ704" i="1" s="1"/>
  <c r="AO531" i="1"/>
  <c r="AP531" i="1" s="1"/>
  <c r="AQ531" i="1" s="1"/>
  <c r="AO883" i="1"/>
  <c r="AP883" i="1" s="1"/>
  <c r="AQ883" i="1" s="1"/>
  <c r="AO390" i="1"/>
  <c r="AP390" i="1" s="1"/>
  <c r="AQ390" i="1" s="1"/>
  <c r="AO371" i="1"/>
  <c r="AP371" i="1" s="1"/>
  <c r="AQ371" i="1" s="1"/>
  <c r="AO757" i="1"/>
  <c r="AP757" i="1" s="1"/>
  <c r="AQ757" i="1" s="1"/>
  <c r="AO932" i="1"/>
  <c r="AP932" i="1" s="1"/>
  <c r="AQ932" i="1" s="1"/>
  <c r="AO905" i="1"/>
  <c r="AP905" i="1" s="1"/>
  <c r="AQ905" i="1" s="1"/>
  <c r="AO1609" i="1"/>
  <c r="AP1609" i="1" s="1"/>
  <c r="AQ1609" i="1" s="1"/>
  <c r="AO853" i="1"/>
  <c r="AP853" i="1" s="1"/>
  <c r="AQ853" i="1" s="1"/>
  <c r="AO827" i="1"/>
  <c r="AP827" i="1" s="1"/>
  <c r="AQ827" i="1" s="1"/>
  <c r="AO291" i="1"/>
  <c r="AP291" i="1" s="1"/>
  <c r="AQ291" i="1" s="1"/>
  <c r="AO1136" i="1"/>
  <c r="AP1136" i="1" s="1"/>
  <c r="AQ1136" i="1" s="1"/>
  <c r="AO557" i="1"/>
  <c r="AP557" i="1" s="1"/>
  <c r="AQ557" i="1" s="1"/>
  <c r="AO1421" i="1"/>
  <c r="AP1421" i="1" s="1"/>
  <c r="AQ1421" i="1" s="1"/>
  <c r="AO744" i="1"/>
  <c r="AP744" i="1" s="1"/>
  <c r="AQ744" i="1" s="1"/>
  <c r="AO1299" i="1"/>
  <c r="AP1299" i="1" s="1"/>
  <c r="AQ1299" i="1" s="1"/>
  <c r="AO420" i="1"/>
  <c r="AP420" i="1" s="1"/>
  <c r="AQ420" i="1" s="1"/>
  <c r="AO464" i="1"/>
  <c r="AP464" i="1" s="1"/>
  <c r="AQ464" i="1" s="1"/>
  <c r="AO1521" i="1"/>
  <c r="AP1521" i="1" s="1"/>
  <c r="AQ1521" i="1" s="1"/>
  <c r="AO999" i="1"/>
  <c r="AO1009" i="1"/>
  <c r="AO354" i="1"/>
  <c r="AP354" i="1" s="1"/>
  <c r="AQ354" i="1" s="1"/>
  <c r="AO435" i="1"/>
  <c r="AP435" i="1" s="1"/>
  <c r="AQ435" i="1" s="1"/>
  <c r="AO791" i="1"/>
  <c r="AP791" i="1" s="1"/>
  <c r="AQ791" i="1" s="1"/>
  <c r="AO1092" i="1"/>
  <c r="AP1092" i="1" s="1"/>
  <c r="AQ1092" i="1" s="1"/>
  <c r="AO344" i="1"/>
  <c r="AP344" i="1" s="1"/>
  <c r="AQ344" i="1" s="1"/>
  <c r="AO972" i="1"/>
  <c r="AP972" i="1" s="1"/>
  <c r="AQ972" i="1" s="1"/>
  <c r="AO508" i="1"/>
  <c r="AP508" i="1" s="1"/>
  <c r="AQ508" i="1" s="1"/>
  <c r="AO715" i="1"/>
  <c r="AP715" i="1" s="1"/>
  <c r="AQ715" i="1" s="1"/>
  <c r="AO691" i="1"/>
  <c r="AP691" i="1" s="1"/>
  <c r="AQ691" i="1" s="1"/>
  <c r="AO596" i="1"/>
  <c r="AP596" i="1" s="1"/>
  <c r="AQ596" i="1" s="1"/>
  <c r="AO468" i="1"/>
  <c r="AP468" i="1" s="1"/>
  <c r="AQ468" i="1" s="1"/>
  <c r="AO584" i="1"/>
  <c r="AP584" i="1" s="1"/>
  <c r="AQ584" i="1" s="1"/>
  <c r="AO436" i="1"/>
  <c r="AP436" i="1" s="1"/>
  <c r="AQ436" i="1" s="1"/>
  <c r="AO612" i="1"/>
  <c r="AP612" i="1" s="1"/>
  <c r="AQ612" i="1" s="1"/>
  <c r="AO568" i="1"/>
  <c r="AP568" i="1" s="1"/>
  <c r="AQ568" i="1" s="1"/>
  <c r="AO1285" i="1"/>
  <c r="AP1285" i="1" s="1"/>
  <c r="AQ1285" i="1" s="1"/>
  <c r="AO962" i="1"/>
  <c r="AP962" i="1" s="1"/>
  <c r="AQ962" i="1" s="1"/>
  <c r="AO739" i="1"/>
  <c r="AP739" i="1" s="1"/>
  <c r="AQ739" i="1" s="1"/>
  <c r="AO716" i="1"/>
  <c r="AP716" i="1" s="1"/>
  <c r="AQ716" i="1" s="1"/>
  <c r="AO662" i="1"/>
  <c r="AP662" i="1" s="1"/>
  <c r="AQ662" i="1" s="1"/>
  <c r="AO924" i="1"/>
  <c r="AP924" i="1" s="1"/>
  <c r="AQ924" i="1" s="1"/>
  <c r="AO457" i="1"/>
  <c r="AP457" i="1" s="1"/>
  <c r="AQ457" i="1" s="1"/>
  <c r="AO548" i="1"/>
  <c r="AP548" i="1" s="1"/>
  <c r="AQ548" i="1" s="1"/>
  <c r="AO1102" i="1"/>
  <c r="AP1102" i="1" s="1"/>
  <c r="AQ1102" i="1" s="1"/>
  <c r="AO465" i="1"/>
  <c r="AP465" i="1" s="1"/>
  <c r="AQ465" i="1" s="1"/>
  <c r="AO539" i="1"/>
  <c r="AP539" i="1" s="1"/>
  <c r="AQ539" i="1" s="1"/>
  <c r="AO1581" i="1"/>
  <c r="AO1697" i="1"/>
  <c r="AP1697" i="1" s="1"/>
  <c r="AQ1697" i="1" s="1"/>
  <c r="AO1015" i="1"/>
  <c r="AP1015" i="1" s="1"/>
  <c r="AQ1015" i="1" s="1"/>
  <c r="AO713" i="1"/>
  <c r="AP713" i="1" s="1"/>
  <c r="AQ713" i="1" s="1"/>
  <c r="AO458" i="1"/>
  <c r="AP458" i="1" s="1"/>
  <c r="AQ458" i="1" s="1"/>
  <c r="AO1207" i="1"/>
  <c r="AP1207" i="1" s="1"/>
  <c r="AQ1207" i="1" s="1"/>
  <c r="AO555" i="1"/>
  <c r="AP555" i="1" s="1"/>
  <c r="AQ555" i="1" s="1"/>
  <c r="AO769" i="1"/>
  <c r="AP769" i="1" s="1"/>
  <c r="AQ769" i="1" s="1"/>
  <c r="AO995" i="1"/>
  <c r="AP995" i="1" s="1"/>
  <c r="AQ995" i="1" s="1"/>
  <c r="AO1258" i="1"/>
  <c r="AP1258" i="1" s="1"/>
  <c r="AQ1258" i="1" s="1"/>
  <c r="AO1111" i="1"/>
  <c r="AP1111" i="1" s="1"/>
  <c r="AQ1111" i="1" s="1"/>
  <c r="AO1628" i="1"/>
  <c r="AP1628" i="1" s="1"/>
  <c r="AQ1628" i="1" s="1"/>
  <c r="AO1263" i="1"/>
  <c r="AP1263" i="1" s="1"/>
  <c r="AQ1263" i="1" s="1"/>
  <c r="AO1311" i="1"/>
  <c r="AP1311" i="1" s="1"/>
  <c r="AQ1311" i="1" s="1"/>
  <c r="AO353" i="1"/>
  <c r="AP353" i="1" s="1"/>
  <c r="AQ353" i="1" s="1"/>
  <c r="AO305" i="1"/>
  <c r="AP305" i="1" s="1"/>
  <c r="AQ305" i="1" s="1"/>
  <c r="AO1634" i="1"/>
  <c r="AP1634" i="1" s="1"/>
  <c r="AQ1634" i="1" s="1"/>
  <c r="AO1389" i="1"/>
  <c r="AP1389" i="1" s="1"/>
  <c r="AQ1389" i="1" s="1"/>
  <c r="AO1061" i="1"/>
  <c r="AP1061" i="1" s="1"/>
  <c r="AQ1061" i="1" s="1"/>
  <c r="AO396" i="1"/>
  <c r="AP396" i="1" s="1"/>
  <c r="AQ396" i="1" s="1"/>
  <c r="AO1497" i="1"/>
  <c r="AP1497" i="1" s="1"/>
  <c r="AQ1497" i="1" s="1"/>
  <c r="AO679" i="1"/>
  <c r="AP679" i="1" s="1"/>
  <c r="AQ679" i="1" s="1"/>
  <c r="AO676" i="1"/>
  <c r="AP676" i="1" s="1"/>
  <c r="AQ676" i="1" s="1"/>
  <c r="AO993" i="1"/>
  <c r="AP993" i="1" s="1"/>
  <c r="AQ993" i="1" s="1"/>
  <c r="AO415" i="1"/>
  <c r="AP415" i="1" s="1"/>
  <c r="AQ415" i="1" s="1"/>
  <c r="AO1201" i="1"/>
  <c r="AP1201" i="1" s="1"/>
  <c r="AQ1201" i="1" s="1"/>
  <c r="AO800" i="1"/>
  <c r="AP800" i="1" s="1"/>
  <c r="AQ800" i="1" s="1"/>
  <c r="AO829" i="1"/>
  <c r="AP829" i="1" s="1"/>
  <c r="AQ829" i="1" s="1"/>
  <c r="AO1469" i="1"/>
  <c r="AP1469" i="1" s="1"/>
  <c r="AQ1469" i="1" s="1"/>
  <c r="AO1146" i="1"/>
  <c r="AP1146" i="1" s="1"/>
  <c r="AQ1146" i="1" s="1"/>
  <c r="AO1345" i="1"/>
  <c r="AP1345" i="1" s="1"/>
  <c r="AQ1345" i="1" s="1"/>
  <c r="AO759" i="1"/>
  <c r="AP759" i="1" s="1"/>
  <c r="AQ759" i="1" s="1"/>
  <c r="AO428" i="1"/>
  <c r="AP428" i="1" s="1"/>
  <c r="AQ428" i="1" s="1"/>
  <c r="AO915" i="1"/>
  <c r="AP915" i="1" s="1"/>
  <c r="AQ915" i="1" s="1"/>
  <c r="AO1271" i="1"/>
  <c r="AP1271" i="1" s="1"/>
  <c r="AQ1271" i="1" s="1"/>
  <c r="AO1378" i="1"/>
  <c r="AP1378" i="1" s="1"/>
  <c r="AQ1378" i="1" s="1"/>
  <c r="AO1052" i="1"/>
  <c r="AP1052" i="1" s="1"/>
  <c r="AQ1052" i="1" s="1"/>
  <c r="AO1014" i="1"/>
  <c r="AP1014" i="1" s="1"/>
  <c r="AQ1014" i="1" s="1"/>
  <c r="AO477" i="1"/>
  <c r="AP477" i="1" s="1"/>
  <c r="AQ477" i="1" s="1"/>
  <c r="AO552" i="1"/>
  <c r="AP552" i="1" s="1"/>
  <c r="AQ552" i="1" s="1"/>
  <c r="AO1135" i="1"/>
  <c r="AP1135" i="1" s="1"/>
  <c r="AQ1135" i="1" s="1"/>
  <c r="AO700" i="1"/>
  <c r="AP700" i="1" s="1"/>
  <c r="AQ700" i="1" s="1"/>
  <c r="AO1040" i="1"/>
  <c r="AP1040" i="1" s="1"/>
  <c r="AQ1040" i="1" s="1"/>
  <c r="AO1704" i="1"/>
  <c r="AP1704" i="1" s="1"/>
  <c r="AQ1704" i="1" s="1"/>
  <c r="AO863" i="1"/>
  <c r="AP863" i="1" s="1"/>
  <c r="AQ863" i="1" s="1"/>
  <c r="AO956" i="1"/>
  <c r="AP956" i="1" s="1"/>
  <c r="AQ956" i="1" s="1"/>
  <c r="AO1625" i="1"/>
  <c r="AP1625" i="1" s="1"/>
  <c r="AQ1625" i="1" s="1"/>
  <c r="AO703" i="1"/>
  <c r="AP703" i="1" s="1"/>
  <c r="AQ703" i="1" s="1"/>
  <c r="AO441" i="1"/>
  <c r="AP441" i="1" s="1"/>
  <c r="AQ441" i="1" s="1"/>
  <c r="AO598" i="1"/>
  <c r="AP598" i="1" s="1"/>
  <c r="AQ598" i="1" s="1"/>
  <c r="AO1059" i="1"/>
  <c r="AP1059" i="1" s="1"/>
  <c r="AQ1059" i="1" s="1"/>
  <c r="AO648" i="1"/>
  <c r="AP648" i="1" s="1"/>
  <c r="AQ648" i="1" s="1"/>
  <c r="AO564" i="1"/>
  <c r="AP564" i="1" s="1"/>
  <c r="AQ564" i="1" s="1"/>
  <c r="AO442" i="1"/>
  <c r="AP442" i="1" s="1"/>
  <c r="AQ442" i="1" s="1"/>
  <c r="AO430" i="1"/>
  <c r="AP430" i="1" s="1"/>
  <c r="AQ430" i="1" s="1"/>
  <c r="AO1048" i="1"/>
  <c r="AP1048" i="1" s="1"/>
  <c r="AQ1048" i="1" s="1"/>
  <c r="AO521" i="1"/>
  <c r="AP521" i="1" s="1"/>
  <c r="AQ521" i="1" s="1"/>
  <c r="AO1462" i="1"/>
  <c r="AP1462" i="1" s="1"/>
  <c r="AQ1462" i="1" s="1"/>
  <c r="AO717" i="1"/>
  <c r="AP717" i="1" s="1"/>
  <c r="AQ717" i="1" s="1"/>
  <c r="AO448" i="1"/>
  <c r="AP448" i="1" s="1"/>
  <c r="AQ448" i="1" s="1"/>
  <c r="AO1636" i="1"/>
  <c r="AP1636" i="1" s="1"/>
  <c r="AQ1636" i="1" s="1"/>
  <c r="AO255" i="1"/>
  <c r="AP255" i="1" s="1"/>
  <c r="AQ255" i="1" s="1"/>
  <c r="AO689" i="1"/>
  <c r="AP689" i="1" s="1"/>
  <c r="AQ689" i="1" s="1"/>
  <c r="AO494" i="1"/>
  <c r="AP494" i="1" s="1"/>
  <c r="AQ494" i="1" s="1"/>
  <c r="AO618" i="1"/>
  <c r="AP618" i="1" s="1"/>
  <c r="AQ618" i="1" s="1"/>
  <c r="AO980" i="1"/>
  <c r="AP980" i="1" s="1"/>
  <c r="AQ980" i="1" s="1"/>
  <c r="AO306" i="1"/>
  <c r="AP306" i="1" s="1"/>
  <c r="AQ306" i="1" s="1"/>
  <c r="AO378" i="1"/>
  <c r="AP378" i="1" s="1"/>
  <c r="AQ378" i="1" s="1"/>
  <c r="AO360" i="1"/>
  <c r="AP360" i="1" s="1"/>
  <c r="AQ360" i="1" s="1"/>
  <c r="AO843" i="1"/>
  <c r="AP843" i="1" s="1"/>
  <c r="AQ843" i="1" s="1"/>
  <c r="AO785" i="1"/>
  <c r="AP785" i="1" s="1"/>
  <c r="AQ785" i="1" s="1"/>
  <c r="AO1576" i="1"/>
  <c r="AP1576" i="1" s="1"/>
  <c r="AQ1576" i="1" s="1"/>
  <c r="AO1030" i="1"/>
  <c r="AP1030" i="1" s="1"/>
  <c r="AQ1030" i="1" s="1"/>
  <c r="AO1658" i="1"/>
  <c r="AP1658" i="1" s="1"/>
  <c r="AQ1658" i="1" s="1"/>
  <c r="AO1460" i="1"/>
  <c r="AP1460" i="1" s="1"/>
  <c r="AQ1460" i="1" s="1"/>
  <c r="AO1300" i="1"/>
  <c r="AP1300" i="1" s="1"/>
  <c r="AQ1300" i="1" s="1"/>
  <c r="AO1323" i="1"/>
  <c r="AO850" i="1"/>
  <c r="AP850" i="1" s="1"/>
  <c r="AQ850" i="1" s="1"/>
  <c r="AO946" i="1"/>
  <c r="AP946" i="1" s="1"/>
  <c r="AQ946" i="1" s="1"/>
  <c r="AO762" i="1"/>
  <c r="AP762" i="1" s="1"/>
  <c r="AQ762" i="1" s="1"/>
  <c r="AO702" i="1"/>
  <c r="AP702" i="1" s="1"/>
  <c r="AQ702" i="1" s="1"/>
  <c r="AO730" i="1"/>
  <c r="AR348" i="1"/>
  <c r="AS348" i="1" s="1"/>
  <c r="AL349" i="1"/>
  <c r="AM349" i="1" s="1"/>
  <c r="AN349" i="1" s="1"/>
  <c r="BE1551" i="1"/>
  <c r="BF1551" i="1" s="1"/>
  <c r="M1551" i="1" s="1"/>
  <c r="BG1551" i="1" s="1"/>
  <c r="N1551" i="1" s="1"/>
  <c r="BE1476" i="1"/>
  <c r="BF1476" i="1" s="1"/>
  <c r="M1476" i="1" s="1"/>
  <c r="BG1476" i="1" s="1"/>
  <c r="N1476" i="1" s="1"/>
  <c r="BC1317" i="1"/>
  <c r="BD1317" i="1" s="1"/>
  <c r="BE1079" i="1"/>
  <c r="BF1079" i="1" s="1"/>
  <c r="M1079" i="1" s="1"/>
  <c r="BG1079" i="1" s="1"/>
  <c r="N1079" i="1" s="1"/>
  <c r="BC1082" i="1"/>
  <c r="BD1082" i="1" s="1"/>
  <c r="AX763" i="1"/>
  <c r="BE1499" i="1"/>
  <c r="BF1499" i="1" s="1"/>
  <c r="M1499" i="1" s="1"/>
  <c r="BG1499" i="1" s="1"/>
  <c r="N1499" i="1" s="1"/>
  <c r="BE563" i="1"/>
  <c r="BF563" i="1" s="1"/>
  <c r="M563" i="1" s="1"/>
  <c r="BG563" i="1" s="1"/>
  <c r="N563" i="1" s="1"/>
  <c r="BE1556" i="1"/>
  <c r="BF1556" i="1" s="1"/>
  <c r="M1556" i="1" s="1"/>
  <c r="BG1556" i="1" s="1"/>
  <c r="N1556" i="1" s="1"/>
  <c r="BE749" i="1"/>
  <c r="BF749" i="1" s="1"/>
  <c r="M749" i="1" s="1"/>
  <c r="BG749" i="1" s="1"/>
  <c r="N749" i="1" s="1"/>
  <c r="BE1325" i="1"/>
  <c r="BF1325" i="1" s="1"/>
  <c r="M1325" i="1" s="1"/>
  <c r="BG1325" i="1" s="1"/>
  <c r="N1325" i="1" s="1"/>
  <c r="BE1506" i="1"/>
  <c r="BF1506" i="1" s="1"/>
  <c r="M1506" i="1" s="1"/>
  <c r="BG1506" i="1" s="1"/>
  <c r="N1506" i="1" s="1"/>
  <c r="BC541" i="1"/>
  <c r="BD541" i="1" s="1"/>
  <c r="BE721" i="1"/>
  <c r="BF721" i="1" s="1"/>
  <c r="M721" i="1" s="1"/>
  <c r="BG721" i="1" s="1"/>
  <c r="N721" i="1" s="1"/>
  <c r="BC1073" i="1"/>
  <c r="BD1073" i="1" s="1"/>
  <c r="BE382" i="1"/>
  <c r="BF382" i="1" s="1"/>
  <c r="M382" i="1" s="1"/>
  <c r="BG382" i="1" s="1"/>
  <c r="N382" i="1" s="1"/>
  <c r="BC1566" i="1"/>
  <c r="BD1566" i="1" s="1"/>
  <c r="BC1488" i="1"/>
  <c r="BD1488" i="1" s="1"/>
  <c r="BC1260" i="1"/>
  <c r="BD1260" i="1" s="1"/>
  <c r="BE1629" i="1"/>
  <c r="BF1629" i="1" s="1"/>
  <c r="M1629" i="1" s="1"/>
  <c r="BG1629" i="1" s="1"/>
  <c r="N1629" i="1" s="1"/>
  <c r="BE393" i="1"/>
  <c r="BF393" i="1" s="1"/>
  <c r="M393" i="1" s="1"/>
  <c r="BG393" i="1" s="1"/>
  <c r="N393" i="1" s="1"/>
  <c r="BE502" i="1"/>
  <c r="BF502" i="1" s="1"/>
  <c r="M502" i="1" s="1"/>
  <c r="BG502" i="1" s="1"/>
  <c r="N502" i="1" s="1"/>
  <c r="BE1078" i="1"/>
  <c r="BF1078" i="1" s="1"/>
  <c r="M1078" i="1" s="1"/>
  <c r="BG1078" i="1" s="1"/>
  <c r="N1078" i="1" s="1"/>
  <c r="AX601" i="1"/>
  <c r="BE1445" i="1"/>
  <c r="BF1445" i="1" s="1"/>
  <c r="M1445" i="1" s="1"/>
  <c r="BG1445" i="1" s="1"/>
  <c r="N1445" i="1" s="1"/>
  <c r="BE793" i="1"/>
  <c r="BF793" i="1" s="1"/>
  <c r="M793" i="1" s="1"/>
  <c r="BG793" i="1" s="1"/>
  <c r="N793" i="1" s="1"/>
  <c r="BE1076" i="1"/>
  <c r="BF1076" i="1" s="1"/>
  <c r="M1076" i="1" s="1"/>
  <c r="BG1076" i="1" s="1"/>
  <c r="N1076" i="1" s="1"/>
  <c r="BE1381" i="1"/>
  <c r="BF1381" i="1" s="1"/>
  <c r="M1381" i="1" s="1"/>
  <c r="BG1381" i="1" s="1"/>
  <c r="N1381" i="1" s="1"/>
  <c r="BE1595" i="1"/>
  <c r="BF1595" i="1" s="1"/>
  <c r="M1595" i="1" s="1"/>
  <c r="BG1595" i="1" s="1"/>
  <c r="N1595" i="1" s="1"/>
  <c r="AX365" i="1"/>
  <c r="AX10" i="1"/>
  <c r="BE1529" i="1"/>
  <c r="BF1529" i="1" s="1"/>
  <c r="M1529" i="1" s="1"/>
  <c r="BG1529" i="1" s="1"/>
  <c r="N1529" i="1" s="1"/>
  <c r="BE1542" i="1"/>
  <c r="BF1542" i="1" s="1"/>
  <c r="M1542" i="1" s="1"/>
  <c r="BG1542" i="1" s="1"/>
  <c r="N1542" i="1" s="1"/>
  <c r="BE1597" i="1"/>
  <c r="BF1597" i="1" s="1"/>
  <c r="M1597" i="1" s="1"/>
  <c r="BG1597" i="1" s="1"/>
  <c r="N1597" i="1" s="1"/>
  <c r="BC1220" i="1"/>
  <c r="BD1220" i="1" s="1"/>
  <c r="AX651" i="1"/>
  <c r="AX125" i="1"/>
  <c r="BE595" i="1"/>
  <c r="BF595" i="1" s="1"/>
  <c r="M595" i="1" s="1"/>
  <c r="BG595" i="1" s="1"/>
  <c r="N595" i="1" s="1"/>
  <c r="AX253" i="1"/>
  <c r="BE1219" i="1"/>
  <c r="BF1219" i="1" s="1"/>
  <c r="M1219" i="1" s="1"/>
  <c r="BG1219" i="1" s="1"/>
  <c r="N1219" i="1" s="1"/>
  <c r="BE1706" i="1"/>
  <c r="BF1706" i="1" s="1"/>
  <c r="M1706" i="1" s="1"/>
  <c r="BG1706" i="1" s="1"/>
  <c r="N1706" i="1" s="1"/>
  <c r="BE1204" i="1"/>
  <c r="BF1204" i="1" s="1"/>
  <c r="M1204" i="1" s="1"/>
  <c r="BG1204" i="1" s="1"/>
  <c r="N1204" i="1" s="1"/>
  <c r="BE1387" i="1"/>
  <c r="BF1387" i="1" s="1"/>
  <c r="M1387" i="1" s="1"/>
  <c r="BG1387" i="1" s="1"/>
  <c r="N1387" i="1" s="1"/>
  <c r="BC1342" i="1"/>
  <c r="BD1342" i="1" s="1"/>
  <c r="BE1703" i="1"/>
  <c r="BF1703" i="1" s="1"/>
  <c r="M1703" i="1" s="1"/>
  <c r="BG1703" i="1" s="1"/>
  <c r="N1703" i="1" s="1"/>
  <c r="BC1479" i="1"/>
  <c r="BD1479" i="1" s="1"/>
  <c r="BE1679" i="1"/>
  <c r="BF1679" i="1" s="1"/>
  <c r="M1679" i="1" s="1"/>
  <c r="BG1679" i="1" s="1"/>
  <c r="N1679" i="1" s="1"/>
  <c r="AX806" i="1"/>
  <c r="BE1604" i="1"/>
  <c r="BF1604" i="1" s="1"/>
  <c r="M1604" i="1" s="1"/>
  <c r="BG1604" i="1" s="1"/>
  <c r="N1604" i="1" s="1"/>
  <c r="BC943" i="1"/>
  <c r="BD943" i="1" s="1"/>
  <c r="AX1022" i="1"/>
  <c r="AX266" i="1"/>
  <c r="AR1003" i="1"/>
  <c r="AS1003" i="1" s="1"/>
  <c r="AL1621" i="1"/>
  <c r="AM1621" i="1" s="1"/>
  <c r="AN1621" i="1" s="1"/>
  <c r="AO1621" i="1" s="1"/>
  <c r="AL1375" i="1"/>
  <c r="AM1375" i="1" s="1"/>
  <c r="AN1375" i="1" s="1"/>
  <c r="AO1375" i="1" s="1"/>
  <c r="BE741" i="1"/>
  <c r="BF741" i="1" s="1"/>
  <c r="M741" i="1" s="1"/>
  <c r="BG741" i="1" s="1"/>
  <c r="N741" i="1" s="1"/>
  <c r="AT2" i="1"/>
  <c r="AU2" i="1" s="1"/>
  <c r="AV2" i="1" s="1"/>
  <c r="AW2" i="1" s="1"/>
  <c r="AL1093" i="1"/>
  <c r="AM1093" i="1" s="1"/>
  <c r="AN1093" i="1" s="1"/>
  <c r="AR1662" i="1"/>
  <c r="AS1662" i="1" s="1"/>
  <c r="AR1373" i="1"/>
  <c r="AS1373" i="1" s="1"/>
  <c r="AR91" i="1"/>
  <c r="AS91" i="1" s="1"/>
  <c r="AR155" i="1"/>
  <c r="AS155" i="1" s="1"/>
  <c r="AL1209" i="1"/>
  <c r="AM1209" i="1" s="1"/>
  <c r="AN1209" i="1" s="1"/>
  <c r="AR375" i="1"/>
  <c r="AS375" i="1" s="1"/>
  <c r="AT701" i="1"/>
  <c r="AU701" i="1" s="1"/>
  <c r="AV701" i="1" s="1"/>
  <c r="AW701" i="1" s="1"/>
  <c r="AR773" i="1"/>
  <c r="AS773" i="1" s="1"/>
  <c r="AR615" i="1"/>
  <c r="AS615" i="1" s="1"/>
  <c r="AL201" i="1"/>
  <c r="AM201" i="1" s="1"/>
  <c r="AN201" i="1" s="1"/>
  <c r="AO201" i="1" s="1"/>
  <c r="AL419" i="1"/>
  <c r="AM419" i="1" s="1"/>
  <c r="AN419" i="1" s="1"/>
  <c r="AR413" i="1"/>
  <c r="AS413" i="1" s="1"/>
  <c r="AR503" i="1"/>
  <c r="AS503" i="1" s="1"/>
  <c r="AR1686" i="1"/>
  <c r="AS1686" i="1" s="1"/>
  <c r="AR947" i="1"/>
  <c r="AS947" i="1" s="1"/>
  <c r="AR93" i="1"/>
  <c r="AS93" i="1" s="1"/>
  <c r="AT1281" i="1"/>
  <c r="AU1281" i="1" s="1"/>
  <c r="AV1281" i="1" s="1"/>
  <c r="AW1281" i="1" s="1"/>
  <c r="AL706" i="1"/>
  <c r="AM706" i="1" s="1"/>
  <c r="AN706" i="1" s="1"/>
  <c r="AL1504" i="1"/>
  <c r="AM1504" i="1" s="1"/>
  <c r="AN1504" i="1" s="1"/>
  <c r="AL1131" i="1"/>
  <c r="AM1131" i="1" s="1"/>
  <c r="AN1131" i="1" s="1"/>
  <c r="AL977" i="1"/>
  <c r="AM977" i="1" s="1"/>
  <c r="AN977" i="1" s="1"/>
  <c r="AL991" i="1"/>
  <c r="AM991" i="1" s="1"/>
  <c r="AN991" i="1" s="1"/>
  <c r="AO991" i="1" s="1"/>
  <c r="AL250" i="1"/>
  <c r="AM250" i="1" s="1"/>
  <c r="AN250" i="1" s="1"/>
  <c r="AR527" i="1"/>
  <c r="AS527" i="1" s="1"/>
  <c r="AR469" i="1"/>
  <c r="AS469" i="1" s="1"/>
  <c r="AL818" i="1"/>
  <c r="AM818" i="1" s="1"/>
  <c r="AN818" i="1" s="1"/>
  <c r="AO818" i="1" s="1"/>
  <c r="AR1013" i="1"/>
  <c r="AS1013" i="1" s="1"/>
  <c r="BE1060" i="1"/>
  <c r="BF1060" i="1" s="1"/>
  <c r="M1060" i="1" s="1"/>
  <c r="BG1060" i="1" s="1"/>
  <c r="N1060" i="1" s="1"/>
  <c r="BC1626" i="1"/>
  <c r="BD1626" i="1" s="1"/>
  <c r="AX212" i="1"/>
  <c r="AR204" i="1"/>
  <c r="AS204" i="1" s="1"/>
  <c r="BE1250" i="1"/>
  <c r="BF1250" i="1" s="1"/>
  <c r="M1250" i="1" s="1"/>
  <c r="BG1250" i="1" s="1"/>
  <c r="N1250" i="1" s="1"/>
  <c r="AR1278" i="1"/>
  <c r="AS1278" i="1" s="1"/>
  <c r="AR67" i="1"/>
  <c r="AS67" i="1" s="1"/>
  <c r="AL844" i="1"/>
  <c r="AM844" i="1" s="1"/>
  <c r="AN844" i="1" s="1"/>
  <c r="AO844" i="1" s="1"/>
  <c r="AR1385" i="1"/>
  <c r="AS1385" i="1" s="1"/>
  <c r="AX169" i="1"/>
  <c r="AR1312" i="1"/>
  <c r="AS1312" i="1" s="1"/>
  <c r="BE1483" i="1"/>
  <c r="BF1483" i="1" s="1"/>
  <c r="M1483" i="1" s="1"/>
  <c r="BG1483" i="1" s="1"/>
  <c r="N1483" i="1" s="1"/>
  <c r="BE1586" i="1"/>
  <c r="BF1586" i="1" s="1"/>
  <c r="M1586" i="1" s="1"/>
  <c r="BG1586" i="1" s="1"/>
  <c r="N1586" i="1" s="1"/>
  <c r="BE735" i="1"/>
  <c r="BF735" i="1" s="1"/>
  <c r="M735" i="1" s="1"/>
  <c r="BG735" i="1" s="1"/>
  <c r="N735" i="1" s="1"/>
  <c r="AR33" i="1"/>
  <c r="AS33" i="1" s="1"/>
  <c r="AR411" i="1"/>
  <c r="AS411" i="1" s="1"/>
  <c r="BC1094" i="1"/>
  <c r="BD1094" i="1" s="1"/>
  <c r="BC1068" i="1"/>
  <c r="BD1068" i="1" s="1"/>
  <c r="AL930" i="1"/>
  <c r="AM930" i="1" s="1"/>
  <c r="AN930" i="1" s="1"/>
  <c r="AO930" i="1" s="1"/>
  <c r="BE1582" i="1"/>
  <c r="BF1582" i="1" s="1"/>
  <c r="M1582" i="1" s="1"/>
  <c r="BG1582" i="1" s="1"/>
  <c r="N1582" i="1" s="1"/>
  <c r="AL1164" i="1"/>
  <c r="AM1164" i="1" s="1"/>
  <c r="AN1164" i="1" s="1"/>
  <c r="AT746" i="1"/>
  <c r="AU746" i="1" s="1"/>
  <c r="AV746" i="1" s="1"/>
  <c r="AW746" i="1" s="1"/>
  <c r="AR576" i="1"/>
  <c r="AS576" i="1" s="1"/>
  <c r="BE810" i="1"/>
  <c r="BF810" i="1" s="1"/>
  <c r="M810" i="1" s="1"/>
  <c r="BG810" i="1" s="1"/>
  <c r="N810" i="1" s="1"/>
  <c r="AL572" i="1"/>
  <c r="AM572" i="1" s="1"/>
  <c r="AN572" i="1" s="1"/>
  <c r="AL401" i="1"/>
  <c r="AM401" i="1" s="1"/>
  <c r="AN401" i="1" s="1"/>
  <c r="AR927" i="1"/>
  <c r="AS927" i="1" s="1"/>
  <c r="AY148" i="1"/>
  <c r="AZ148" i="1" s="1"/>
  <c r="BA148" i="1" s="1"/>
  <c r="BB148" i="1" s="1"/>
  <c r="BE1001" i="1"/>
  <c r="BF1001" i="1" s="1"/>
  <c r="M1001" i="1" s="1"/>
  <c r="BG1001" i="1" s="1"/>
  <c r="N1001" i="1" s="1"/>
  <c r="AL1659" i="1"/>
  <c r="AM1659" i="1" s="1"/>
  <c r="AN1659" i="1" s="1"/>
  <c r="AY187" i="1"/>
  <c r="AZ187" i="1" s="1"/>
  <c r="BA187" i="1" s="1"/>
  <c r="BB187" i="1" s="1"/>
  <c r="BE1593" i="1"/>
  <c r="BF1593" i="1" s="1"/>
  <c r="M1593" i="1" s="1"/>
  <c r="BG1593" i="1" s="1"/>
  <c r="N1593" i="1" s="1"/>
  <c r="AL361" i="1"/>
  <c r="AM361" i="1" s="1"/>
  <c r="AN361" i="1" s="1"/>
  <c r="AL1029" i="1"/>
  <c r="AM1029" i="1" s="1"/>
  <c r="AN1029" i="1" s="1"/>
  <c r="AR1649" i="1"/>
  <c r="AS1649" i="1" s="1"/>
  <c r="BE12" i="1"/>
  <c r="BF12" i="1" s="1"/>
  <c r="AR650" i="1"/>
  <c r="AS650" i="1" s="1"/>
  <c r="AL654" i="1"/>
  <c r="AM654" i="1" s="1"/>
  <c r="AN654" i="1" s="1"/>
  <c r="AL897" i="1"/>
  <c r="AM897" i="1" s="1"/>
  <c r="AN897" i="1" s="1"/>
  <c r="AL537" i="1"/>
  <c r="AM537" i="1" s="1"/>
  <c r="AN537" i="1" s="1"/>
  <c r="AL294" i="1"/>
  <c r="AM294" i="1" s="1"/>
  <c r="AN294" i="1" s="1"/>
  <c r="AR1105" i="1"/>
  <c r="AS1105" i="1" s="1"/>
  <c r="AL603" i="1"/>
  <c r="AM603" i="1" s="1"/>
  <c r="AN603" i="1" s="1"/>
  <c r="AL1536" i="1"/>
  <c r="AM1536" i="1" s="1"/>
  <c r="AN1536" i="1" s="1"/>
  <c r="AO1536" i="1" s="1"/>
  <c r="AT764" i="1"/>
  <c r="AU764" i="1" s="1"/>
  <c r="AV764" i="1" s="1"/>
  <c r="AW764" i="1" s="1"/>
  <c r="AL942" i="1"/>
  <c r="AM942" i="1" s="1"/>
  <c r="AN942" i="1" s="1"/>
  <c r="AL404" i="1"/>
  <c r="AM404" i="1" s="1"/>
  <c r="AN404" i="1" s="1"/>
  <c r="AT938" i="1"/>
  <c r="AU938" i="1" s="1"/>
  <c r="AV938" i="1" s="1"/>
  <c r="AW938" i="1" s="1"/>
  <c r="AL894" i="1"/>
  <c r="AM894" i="1" s="1"/>
  <c r="AN894" i="1" s="1"/>
  <c r="AL911" i="1"/>
  <c r="AM911" i="1" s="1"/>
  <c r="AN911" i="1" s="1"/>
  <c r="AO911" i="1" s="1"/>
  <c r="AL333" i="1"/>
  <c r="AM333" i="1" s="1"/>
  <c r="AN333" i="1" s="1"/>
  <c r="AL1242" i="1"/>
  <c r="AM1242" i="1" s="1"/>
  <c r="AN1242" i="1" s="1"/>
  <c r="AL668" i="1"/>
  <c r="AM668" i="1" s="1"/>
  <c r="AN668" i="1" s="1"/>
  <c r="AL1451" i="1"/>
  <c r="AM1451" i="1" s="1"/>
  <c r="AN1451" i="1" s="1"/>
  <c r="AO1451" i="1" s="1"/>
  <c r="AL346" i="1"/>
  <c r="AM346" i="1" s="1"/>
  <c r="AN346" i="1" s="1"/>
  <c r="AO346" i="1" s="1"/>
  <c r="AR1011" i="1"/>
  <c r="AS1011" i="1" s="1"/>
  <c r="AL719" i="1"/>
  <c r="AM719" i="1" s="1"/>
  <c r="AN719" i="1" s="1"/>
  <c r="AL1503" i="1"/>
  <c r="AM1503" i="1" s="1"/>
  <c r="AN1503" i="1" s="1"/>
  <c r="AO1503" i="1" s="1"/>
  <c r="AL1616" i="1"/>
  <c r="AM1616" i="1" s="1"/>
  <c r="AN1616" i="1" s="1"/>
  <c r="AL1083" i="1"/>
  <c r="AM1083" i="1" s="1"/>
  <c r="AN1083" i="1" s="1"/>
  <c r="AO1083" i="1" s="1"/>
  <c r="AL1468" i="1"/>
  <c r="AM1468" i="1" s="1"/>
  <c r="AN1468" i="1" s="1"/>
  <c r="AO1468" i="1" s="1"/>
  <c r="AL917" i="1"/>
  <c r="AM917" i="1" s="1"/>
  <c r="AN917" i="1" s="1"/>
  <c r="AO917" i="1" s="1"/>
  <c r="AL1568" i="1"/>
  <c r="AM1568" i="1" s="1"/>
  <c r="AN1568" i="1" s="1"/>
  <c r="AO1568" i="1" s="1"/>
  <c r="AL1459" i="1"/>
  <c r="AM1459" i="1" s="1"/>
  <c r="AN1459" i="1" s="1"/>
  <c r="AO1459" i="1" s="1"/>
  <c r="AL1028" i="1"/>
  <c r="AM1028" i="1" s="1"/>
  <c r="AN1028" i="1" s="1"/>
  <c r="AO1028" i="1" s="1"/>
  <c r="AL492" i="1"/>
  <c r="AM492" i="1" s="1"/>
  <c r="AN492" i="1" s="1"/>
  <c r="AL1530" i="1"/>
  <c r="AM1530" i="1" s="1"/>
  <c r="AN1530" i="1" s="1"/>
  <c r="AO1530" i="1" s="1"/>
  <c r="AL1032" i="1"/>
  <c r="AM1032" i="1" s="1"/>
  <c r="AN1032" i="1" s="1"/>
  <c r="AL1104" i="1"/>
  <c r="AM1104" i="1" s="1"/>
  <c r="AN1104" i="1" s="1"/>
  <c r="AR835" i="1"/>
  <c r="AS835" i="1" s="1"/>
  <c r="AR661" i="1"/>
  <c r="AS661" i="1" s="1"/>
  <c r="AL916" i="1"/>
  <c r="AM916" i="1" s="1"/>
  <c r="AN916" i="1" s="1"/>
  <c r="AL526" i="1"/>
  <c r="AM526" i="1" s="1"/>
  <c r="AN526" i="1" s="1"/>
  <c r="AY117" i="1"/>
  <c r="AZ117" i="1" s="1"/>
  <c r="BA117" i="1" s="1"/>
  <c r="BB117" i="1" s="1"/>
  <c r="AR1234" i="1"/>
  <c r="AS1234" i="1" s="1"/>
  <c r="AL1646" i="1"/>
  <c r="AM1646" i="1" s="1"/>
  <c r="AN1646" i="1" s="1"/>
  <c r="AL1477" i="1"/>
  <c r="AM1477" i="1" s="1"/>
  <c r="AN1477" i="1" s="1"/>
  <c r="AO1477" i="1" s="1"/>
  <c r="AL1507" i="1"/>
  <c r="AM1507" i="1" s="1"/>
  <c r="AN1507" i="1" s="1"/>
  <c r="AY189" i="1"/>
  <c r="AZ189" i="1" s="1"/>
  <c r="BA189" i="1" s="1"/>
  <c r="BB189" i="1" s="1"/>
  <c r="AL1598" i="1"/>
  <c r="AM1598" i="1" s="1"/>
  <c r="AN1598" i="1" s="1"/>
  <c r="AO1598" i="1" s="1"/>
  <c r="AL1214" i="1"/>
  <c r="AM1214" i="1" s="1"/>
  <c r="AN1214" i="1" s="1"/>
  <c r="AO1214" i="1" s="1"/>
  <c r="BC554" i="1"/>
  <c r="BD554" i="1" s="1"/>
  <c r="BC1107" i="1"/>
  <c r="BD1107" i="1" s="1"/>
  <c r="AL1643" i="1"/>
  <c r="AM1643" i="1" s="1"/>
  <c r="AN1643" i="1" s="1"/>
  <c r="AO1643" i="1" s="1"/>
  <c r="AR1442" i="1"/>
  <c r="AS1442" i="1" s="1"/>
  <c r="AX216" i="1"/>
  <c r="AX73" i="1"/>
  <c r="BE725" i="1"/>
  <c r="BF725" i="1" s="1"/>
  <c r="M725" i="1" s="1"/>
  <c r="BG725" i="1" s="1"/>
  <c r="N725" i="1" s="1"/>
  <c r="AR237" i="1"/>
  <c r="AS237" i="1" s="1"/>
  <c r="AL802" i="1"/>
  <c r="AM802" i="1" s="1"/>
  <c r="AN802" i="1" s="1"/>
  <c r="AO802" i="1" s="1"/>
  <c r="AR263" i="1"/>
  <c r="AS263" i="1" s="1"/>
  <c r="AX304" i="1"/>
  <c r="AX134" i="1"/>
  <c r="AL1692" i="1"/>
  <c r="AM1692" i="1" s="1"/>
  <c r="AN1692" i="1" s="1"/>
  <c r="AO1692" i="1" s="1"/>
  <c r="BE1540" i="1"/>
  <c r="BF1540" i="1" s="1"/>
  <c r="M1540" i="1" s="1"/>
  <c r="BG1540" i="1" s="1"/>
  <c r="N1540" i="1" s="1"/>
  <c r="AR1050" i="1"/>
  <c r="AS1050" i="1" s="1"/>
  <c r="BE1575" i="1"/>
  <c r="BF1575" i="1" s="1"/>
  <c r="M1575" i="1" s="1"/>
  <c r="BG1575" i="1" s="1"/>
  <c r="N1575" i="1" s="1"/>
  <c r="BE1647" i="1"/>
  <c r="BF1647" i="1" s="1"/>
  <c r="M1647" i="1" s="1"/>
  <c r="BG1647" i="1" s="1"/>
  <c r="N1647" i="1" s="1"/>
  <c r="BC1484" i="1"/>
  <c r="BD1484" i="1" s="1"/>
  <c r="AX190" i="1"/>
  <c r="AT48" i="1"/>
  <c r="AU48" i="1" s="1"/>
  <c r="AV48" i="1" s="1"/>
  <c r="AW48" i="1" s="1"/>
  <c r="BE1139" i="1"/>
  <c r="BF1139" i="1" s="1"/>
  <c r="M1139" i="1" s="1"/>
  <c r="BG1139" i="1" s="1"/>
  <c r="N1139" i="1" s="1"/>
  <c r="AL738" i="1"/>
  <c r="AM738" i="1" s="1"/>
  <c r="AN738" i="1" s="1"/>
  <c r="AL789" i="1"/>
  <c r="AM789" i="1" s="1"/>
  <c r="AN789" i="1" s="1"/>
  <c r="AO789" i="1" s="1"/>
  <c r="AX299" i="1"/>
  <c r="AR90" i="1"/>
  <c r="AS90" i="1" s="1"/>
  <c r="AR1700" i="1"/>
  <c r="AS1700" i="1" s="1"/>
  <c r="BC1374" i="1"/>
  <c r="BD1374" i="1" s="1"/>
  <c r="AL685" i="1"/>
  <c r="AM685" i="1" s="1"/>
  <c r="AN685" i="1" s="1"/>
  <c r="AL1284" i="1"/>
  <c r="AM1284" i="1" s="1"/>
  <c r="AN1284" i="1" s="1"/>
  <c r="AO1284" i="1" s="1"/>
  <c r="AL1496" i="1"/>
  <c r="AM1496" i="1" s="1"/>
  <c r="AN1496" i="1" s="1"/>
  <c r="BE1071" i="1"/>
  <c r="BF1071" i="1" s="1"/>
  <c r="M1071" i="1" s="1"/>
  <c r="BG1071" i="1" s="1"/>
  <c r="N1071" i="1" s="1"/>
  <c r="AR489" i="1"/>
  <c r="AS489" i="1" s="1"/>
  <c r="AR886" i="1"/>
  <c r="AS886" i="1" s="1"/>
  <c r="AR1045" i="1"/>
  <c r="AS1045" i="1" s="1"/>
  <c r="BE1129" i="1"/>
  <c r="BF1129" i="1" s="1"/>
  <c r="M1129" i="1" s="1"/>
  <c r="BG1129" i="1" s="1"/>
  <c r="N1129" i="1" s="1"/>
  <c r="AL1696" i="1"/>
  <c r="AM1696" i="1" s="1"/>
  <c r="AN1696" i="1" s="1"/>
  <c r="AO1696" i="1" s="1"/>
  <c r="AL553" i="1"/>
  <c r="AM553" i="1" s="1"/>
  <c r="AN553" i="1" s="1"/>
  <c r="AL1558" i="1"/>
  <c r="AM1558" i="1" s="1"/>
  <c r="AN1558" i="1" s="1"/>
  <c r="BE1179" i="1"/>
  <c r="BF1179" i="1" s="1"/>
  <c r="M1179" i="1" s="1"/>
  <c r="BG1179" i="1" s="1"/>
  <c r="N1179" i="1" s="1"/>
  <c r="AR1390" i="1"/>
  <c r="AS1390" i="1" s="1"/>
  <c r="AL1275" i="1"/>
  <c r="AM1275" i="1" s="1"/>
  <c r="AN1275" i="1" s="1"/>
  <c r="AO1275" i="1" s="1"/>
  <c r="AR1084" i="1"/>
  <c r="AS1084" i="1" s="1"/>
  <c r="BE577" i="1"/>
  <c r="BF577" i="1" s="1"/>
  <c r="M577" i="1" s="1"/>
  <c r="BG577" i="1" s="1"/>
  <c r="N577" i="1" s="1"/>
  <c r="AL341" i="1"/>
  <c r="AM341" i="1" s="1"/>
  <c r="AN341" i="1" s="1"/>
  <c r="AL1512" i="1"/>
  <c r="AM1512" i="1" s="1"/>
  <c r="AN1512" i="1" s="1"/>
  <c r="AO1512" i="1" s="1"/>
  <c r="AL249" i="1"/>
  <c r="AM249" i="1" s="1"/>
  <c r="AN249" i="1" s="1"/>
  <c r="AO249" i="1" s="1"/>
  <c r="AR585" i="1"/>
  <c r="AS585" i="1" s="1"/>
  <c r="AL142" i="1"/>
  <c r="AM142" i="1" s="1"/>
  <c r="AN142" i="1" s="1"/>
  <c r="AO142" i="1" s="1"/>
  <c r="AL642" i="1"/>
  <c r="AM642" i="1" s="1"/>
  <c r="AN642" i="1" s="1"/>
  <c r="AO642" i="1" s="1"/>
  <c r="AR1026" i="1"/>
  <c r="AS1026" i="1" s="1"/>
  <c r="AL786" i="1"/>
  <c r="AM786" i="1" s="1"/>
  <c r="AN786" i="1" s="1"/>
  <c r="AL1550" i="1"/>
  <c r="AM1550" i="1" s="1"/>
  <c r="AN1550" i="1" s="1"/>
  <c r="AO1550" i="1" s="1"/>
  <c r="AT694" i="1"/>
  <c r="AU694" i="1" s="1"/>
  <c r="AV694" i="1" s="1"/>
  <c r="AW694" i="1" s="1"/>
  <c r="AL1343" i="1"/>
  <c r="AM1343" i="1" s="1"/>
  <c r="AN1343" i="1" s="1"/>
  <c r="AY362" i="1"/>
  <c r="AZ362" i="1" s="1"/>
  <c r="BA362" i="1" s="1"/>
  <c r="BB362" i="1" s="1"/>
  <c r="AL675" i="1"/>
  <c r="AM675" i="1" s="1"/>
  <c r="AN675" i="1" s="1"/>
  <c r="AL986" i="1"/>
  <c r="AM986" i="1" s="1"/>
  <c r="AN986" i="1" s="1"/>
  <c r="AR511" i="1"/>
  <c r="AS511" i="1" s="1"/>
  <c r="AL1109" i="1"/>
  <c r="AM1109" i="1" s="1"/>
  <c r="AN1109" i="1" s="1"/>
  <c r="AO1109" i="1" s="1"/>
  <c r="AL934" i="1"/>
  <c r="AM934" i="1" s="1"/>
  <c r="AN934" i="1" s="1"/>
  <c r="AL684" i="1"/>
  <c r="AM684" i="1" s="1"/>
  <c r="AN684" i="1" s="1"/>
  <c r="AY154" i="1"/>
  <c r="AZ154" i="1" s="1"/>
  <c r="BA154" i="1" s="1"/>
  <c r="BB154" i="1" s="1"/>
  <c r="AL81" i="1"/>
  <c r="AM81" i="1" s="1"/>
  <c r="AN81" i="1" s="1"/>
  <c r="AO81" i="1" s="1"/>
  <c r="AP81" i="1" s="1"/>
  <c r="AQ81" i="1" s="1"/>
  <c r="AR708" i="1"/>
  <c r="AS708" i="1" s="1"/>
  <c r="AL1591" i="1"/>
  <c r="AM1591" i="1" s="1"/>
  <c r="AN1591" i="1" s="1"/>
  <c r="AO1591" i="1" s="1"/>
  <c r="AR104" i="1"/>
  <c r="AS104" i="1" s="1"/>
  <c r="AL1516" i="1"/>
  <c r="AM1516" i="1" s="1"/>
  <c r="AN1516" i="1" s="1"/>
  <c r="AL450" i="1"/>
  <c r="AM450" i="1" s="1"/>
  <c r="AN450" i="1" s="1"/>
  <c r="AL1579" i="1"/>
  <c r="AM1579" i="1" s="1"/>
  <c r="AN1579" i="1" s="1"/>
  <c r="AO1579" i="1" s="1"/>
  <c r="AL893" i="1"/>
  <c r="AM893" i="1" s="1"/>
  <c r="AN893" i="1" s="1"/>
  <c r="AL1036" i="1"/>
  <c r="AM1036" i="1" s="1"/>
  <c r="AN1036" i="1" s="1"/>
  <c r="AL1370" i="1"/>
  <c r="AM1370" i="1" s="1"/>
  <c r="AN1370" i="1" s="1"/>
  <c r="AL455" i="1"/>
  <c r="AM455" i="1" s="1"/>
  <c r="AN455" i="1" s="1"/>
  <c r="AL1491" i="1"/>
  <c r="AM1491" i="1" s="1"/>
  <c r="AN1491" i="1" s="1"/>
  <c r="AL1546" i="1"/>
  <c r="AM1546" i="1" s="1"/>
  <c r="AN1546" i="1" s="1"/>
  <c r="AO1546" i="1" s="1"/>
  <c r="AL1439" i="1"/>
  <c r="AM1439" i="1" s="1"/>
  <c r="AN1439" i="1" s="1"/>
  <c r="AY153" i="1"/>
  <c r="AZ153" i="1" s="1"/>
  <c r="BA153" i="1" s="1"/>
  <c r="BB153" i="1" s="1"/>
  <c r="AL1509" i="1"/>
  <c r="AM1509" i="1" s="1"/>
  <c r="AN1509" i="1" s="1"/>
  <c r="AO1509" i="1" s="1"/>
  <c r="AL771" i="1"/>
  <c r="AM771" i="1" s="1"/>
  <c r="AN771" i="1" s="1"/>
  <c r="AL498" i="1"/>
  <c r="AM498" i="1" s="1"/>
  <c r="AN498" i="1" s="1"/>
  <c r="AL1296" i="1"/>
  <c r="AM1296" i="1" s="1"/>
  <c r="AN1296" i="1" s="1"/>
  <c r="AO1296" i="1" s="1"/>
  <c r="AL1123" i="1"/>
  <c r="AM1123" i="1" s="1"/>
  <c r="AN1123" i="1" s="1"/>
  <c r="AO1123" i="1" s="1"/>
  <c r="AT1286" i="1"/>
  <c r="AU1286" i="1" s="1"/>
  <c r="AV1286" i="1" s="1"/>
  <c r="AW1286" i="1" s="1"/>
  <c r="AL740" i="1"/>
  <c r="AM740" i="1" s="1"/>
  <c r="AN740" i="1" s="1"/>
  <c r="AO740" i="1" s="1"/>
  <c r="BC1386" i="1"/>
  <c r="BD1386" i="1" s="1"/>
  <c r="BC1525" i="1"/>
  <c r="BD1525" i="1" s="1"/>
  <c r="AL1215" i="1"/>
  <c r="AM1215" i="1" s="1"/>
  <c r="AN1215" i="1" s="1"/>
  <c r="AO1215" i="1" s="1"/>
  <c r="BE1238" i="1"/>
  <c r="BF1238" i="1" s="1"/>
  <c r="M1238" i="1" s="1"/>
  <c r="BG1238" i="1" s="1"/>
  <c r="N1238" i="1" s="1"/>
  <c r="AL982" i="1"/>
  <c r="AM982" i="1" s="1"/>
  <c r="AN982" i="1" s="1"/>
  <c r="BE403" i="1"/>
  <c r="BF403" i="1" s="1"/>
  <c r="M403" i="1" s="1"/>
  <c r="BG403" i="1" s="1"/>
  <c r="N403" i="1" s="1"/>
  <c r="AL871" i="1"/>
  <c r="AM871" i="1" s="1"/>
  <c r="AN871" i="1" s="1"/>
  <c r="AR1121" i="1"/>
  <c r="AS1121" i="1" s="1"/>
  <c r="AX369" i="1"/>
  <c r="BE1172" i="1"/>
  <c r="BF1172" i="1" s="1"/>
  <c r="M1172" i="1" s="1"/>
  <c r="BG1172" i="1" s="1"/>
  <c r="N1172" i="1" s="1"/>
  <c r="BE1478" i="1"/>
  <c r="BF1478" i="1" s="1"/>
  <c r="M1478" i="1" s="1"/>
  <c r="BG1478" i="1" s="1"/>
  <c r="N1478" i="1" s="1"/>
  <c r="AR861" i="1"/>
  <c r="AS861" i="1" s="1"/>
  <c r="AT466" i="1"/>
  <c r="AU466" i="1" s="1"/>
  <c r="AV466" i="1" s="1"/>
  <c r="AW466" i="1" s="1"/>
  <c r="AY41" i="1"/>
  <c r="AZ41" i="1" s="1"/>
  <c r="BA41" i="1" s="1"/>
  <c r="BB41" i="1" s="1"/>
  <c r="AX331" i="1"/>
  <c r="AX98" i="1"/>
  <c r="AR121" i="1"/>
  <c r="AS121" i="1" s="1"/>
  <c r="BE752" i="1"/>
  <c r="BF752" i="1" s="1"/>
  <c r="M752" i="1" s="1"/>
  <c r="BG752" i="1" s="1"/>
  <c r="N752" i="1" s="1"/>
  <c r="AY194" i="1"/>
  <c r="AZ194" i="1" s="1"/>
  <c r="BA194" i="1" s="1"/>
  <c r="BB194" i="1" s="1"/>
  <c r="AR1034" i="1"/>
  <c r="AS1034" i="1" s="1"/>
  <c r="AT206" i="1"/>
  <c r="AU206" i="1" s="1"/>
  <c r="AV206" i="1" s="1"/>
  <c r="AW206" i="1" s="1"/>
  <c r="AX167" i="1"/>
  <c r="BE983" i="1"/>
  <c r="BF983" i="1" s="1"/>
  <c r="M983" i="1" s="1"/>
  <c r="BG983" i="1" s="1"/>
  <c r="N983" i="1" s="1"/>
  <c r="AR1153" i="1"/>
  <c r="AS1153" i="1" s="1"/>
  <c r="AR875" i="1"/>
  <c r="AS875" i="1" s="1"/>
  <c r="AR1339" i="1"/>
  <c r="AS1339" i="1" s="1"/>
  <c r="AL21" i="1"/>
  <c r="AM21" i="1" s="1"/>
  <c r="AN21" i="1" s="1"/>
  <c r="AO21" i="1" s="1"/>
  <c r="AP21" i="1" s="1"/>
  <c r="AQ21" i="1" s="1"/>
  <c r="AR11" i="1"/>
  <c r="AS11" i="1" s="1"/>
  <c r="AR826" i="1"/>
  <c r="AS826" i="1" s="1"/>
  <c r="AX233" i="1"/>
  <c r="AR281" i="1"/>
  <c r="AS281" i="1" s="1"/>
  <c r="BE1193" i="1"/>
  <c r="BF1193" i="1" s="1"/>
  <c r="M1193" i="1" s="1"/>
  <c r="BG1193" i="1" s="1"/>
  <c r="N1193" i="1" s="1"/>
  <c r="BE1194" i="1"/>
  <c r="BF1194" i="1" s="1"/>
  <c r="M1194" i="1" s="1"/>
  <c r="BG1194" i="1" s="1"/>
  <c r="N1194" i="1" s="1"/>
  <c r="AR1047" i="1"/>
  <c r="AS1047" i="1" s="1"/>
  <c r="AL775" i="1"/>
  <c r="AM775" i="1" s="1"/>
  <c r="AN775" i="1" s="1"/>
  <c r="BE1567" i="1"/>
  <c r="BF1567" i="1" s="1"/>
  <c r="M1567" i="1" s="1"/>
  <c r="BG1567" i="1" s="1"/>
  <c r="N1567" i="1" s="1"/>
  <c r="AR482" i="1"/>
  <c r="AS482" i="1" s="1"/>
  <c r="AR456" i="1"/>
  <c r="AS456" i="1" s="1"/>
  <c r="AY594" i="1"/>
  <c r="AZ594" i="1" s="1"/>
  <c r="BA594" i="1" s="1"/>
  <c r="BB594" i="1" s="1"/>
  <c r="AR425" i="1"/>
  <c r="AS425" i="1" s="1"/>
  <c r="BC1191" i="1"/>
  <c r="BD1191" i="1" s="1"/>
  <c r="BE613" i="1"/>
  <c r="BF613" i="1" s="1"/>
  <c r="M613" i="1" s="1"/>
  <c r="BG613" i="1" s="1"/>
  <c r="N613" i="1" s="1"/>
  <c r="AL1450" i="1"/>
  <c r="AM1450" i="1" s="1"/>
  <c r="AN1450" i="1" s="1"/>
  <c r="AL562" i="1"/>
  <c r="AM562" i="1" s="1"/>
  <c r="AN562" i="1" s="1"/>
  <c r="AR690" i="1"/>
  <c r="AS690" i="1" s="1"/>
  <c r="AX143" i="1"/>
  <c r="BC1537" i="1"/>
  <c r="BD1537" i="1" s="1"/>
  <c r="AL156" i="1"/>
  <c r="AM156" i="1" s="1"/>
  <c r="AN156" i="1" s="1"/>
  <c r="AO156" i="1" s="1"/>
  <c r="AP156" i="1" s="1"/>
  <c r="AQ156" i="1" s="1"/>
  <c r="AL1075" i="1"/>
  <c r="AM1075" i="1" s="1"/>
  <c r="AN1075" i="1" s="1"/>
  <c r="AO1075" i="1" s="1"/>
  <c r="AL243" i="1"/>
  <c r="AM243" i="1" s="1"/>
  <c r="AN243" i="1" s="1"/>
  <c r="AL976" i="1"/>
  <c r="AM976" i="1" s="1"/>
  <c r="AN976" i="1" s="1"/>
  <c r="AL799" i="1"/>
  <c r="AM799" i="1" s="1"/>
  <c r="AN799" i="1" s="1"/>
  <c r="AO799" i="1" s="1"/>
  <c r="AL1376" i="1"/>
  <c r="AM1376" i="1" s="1"/>
  <c r="AN1376" i="1" s="1"/>
  <c r="AL1379" i="1"/>
  <c r="AM1379" i="1" s="1"/>
  <c r="AN1379" i="1" s="1"/>
  <c r="AL1606" i="1"/>
  <c r="AM1606" i="1" s="1"/>
  <c r="AN1606" i="1" s="1"/>
  <c r="AO1606" i="1" s="1"/>
  <c r="AY144" i="1"/>
  <c r="AZ144" i="1" s="1"/>
  <c r="BA144" i="1" s="1"/>
  <c r="BB144" i="1" s="1"/>
  <c r="AL998" i="1"/>
  <c r="AM998" i="1" s="1"/>
  <c r="AN998" i="1" s="1"/>
  <c r="AO998" i="1" s="1"/>
  <c r="AL493" i="1"/>
  <c r="AM493" i="1" s="1"/>
  <c r="AN493" i="1" s="1"/>
  <c r="AT332" i="1"/>
  <c r="AU332" i="1" s="1"/>
  <c r="AV332" i="1" s="1"/>
  <c r="AW332" i="1" s="1"/>
  <c r="AL1101" i="1"/>
  <c r="AM1101" i="1" s="1"/>
  <c r="AN1101" i="1" s="1"/>
  <c r="AO1101" i="1" s="1"/>
  <c r="AL1005" i="1"/>
  <c r="AM1005" i="1" s="1"/>
  <c r="AN1005" i="1" s="1"/>
  <c r="AL788" i="1"/>
  <c r="AM788" i="1" s="1"/>
  <c r="AN788" i="1" s="1"/>
  <c r="AO788" i="1" s="1"/>
  <c r="AR1279" i="1"/>
  <c r="AS1279" i="1" s="1"/>
  <c r="AY56" i="1"/>
  <c r="AZ56" i="1" s="1"/>
  <c r="BA56" i="1" s="1"/>
  <c r="BB56" i="1" s="1"/>
  <c r="AL1196" i="1"/>
  <c r="AM1196" i="1" s="1"/>
  <c r="AN1196" i="1" s="1"/>
  <c r="AL1436" i="1"/>
  <c r="AM1436" i="1" s="1"/>
  <c r="AN1436" i="1" s="1"/>
  <c r="AO1436" i="1" s="1"/>
  <c r="AL1293" i="1"/>
  <c r="AM1293" i="1" s="1"/>
  <c r="AN1293" i="1" s="1"/>
  <c r="AO1293" i="1" s="1"/>
  <c r="AL1653" i="1"/>
  <c r="AM1653" i="1" s="1"/>
  <c r="AN1653" i="1" s="1"/>
  <c r="AO1653" i="1" s="1"/>
  <c r="AR869" i="1"/>
  <c r="AS869" i="1" s="1"/>
  <c r="AR517" i="1"/>
  <c r="AS517" i="1" s="1"/>
  <c r="AL957" i="1"/>
  <c r="AM957" i="1" s="1"/>
  <c r="AN957" i="1" s="1"/>
  <c r="AL192" i="1"/>
  <c r="AM192" i="1" s="1"/>
  <c r="AN192" i="1" s="1"/>
  <c r="AO192" i="1" s="1"/>
  <c r="AP192" i="1" s="1"/>
  <c r="AQ192" i="1" s="1"/>
  <c r="AL836" i="1"/>
  <c r="AM836" i="1" s="1"/>
  <c r="AN836" i="1" s="1"/>
  <c r="AR1309" i="1"/>
  <c r="AS1309" i="1" s="1"/>
  <c r="AR1489" i="1"/>
  <c r="AS1489" i="1" s="1"/>
  <c r="AL1049" i="1"/>
  <c r="AM1049" i="1" s="1"/>
  <c r="AN1049" i="1" s="1"/>
  <c r="AL614" i="1"/>
  <c r="AM614" i="1" s="1"/>
  <c r="AN614" i="1" s="1"/>
  <c r="AR76" i="1"/>
  <c r="AS76" i="1" s="1"/>
  <c r="AR745" i="1"/>
  <c r="AS745" i="1" s="1"/>
  <c r="AL476" i="1"/>
  <c r="AM476" i="1" s="1"/>
  <c r="AN476" i="1" s="1"/>
  <c r="AL1205" i="1"/>
  <c r="AM1205" i="1" s="1"/>
  <c r="AN1205" i="1" s="1"/>
  <c r="AO1205" i="1" s="1"/>
  <c r="AT290" i="1"/>
  <c r="AU290" i="1" s="1"/>
  <c r="AV290" i="1" s="1"/>
  <c r="AW290" i="1" s="1"/>
  <c r="AL1239" i="1"/>
  <c r="AM1239" i="1" s="1"/>
  <c r="AN1239" i="1" s="1"/>
  <c r="AO1239" i="1" s="1"/>
  <c r="AT417" i="1"/>
  <c r="AU417" i="1" s="1"/>
  <c r="AV417" i="1" s="1"/>
  <c r="AW417" i="1" s="1"/>
  <c r="AR373" i="1"/>
  <c r="AS373" i="1" s="1"/>
  <c r="BE1298" i="1"/>
  <c r="BF1298" i="1" s="1"/>
  <c r="M1298" i="1" s="1"/>
  <c r="BG1298" i="1" s="1"/>
  <c r="N1298" i="1" s="1"/>
  <c r="AT364" i="1"/>
  <c r="AU364" i="1" s="1"/>
  <c r="AV364" i="1" s="1"/>
  <c r="AW364" i="1" s="1"/>
  <c r="AX65" i="1"/>
  <c r="BE1197" i="1"/>
  <c r="BF1197" i="1" s="1"/>
  <c r="M1197" i="1" s="1"/>
  <c r="BG1197" i="1" s="1"/>
  <c r="N1197" i="1" s="1"/>
  <c r="AX269" i="1"/>
  <c r="AR434" i="1"/>
  <c r="AS434" i="1" s="1"/>
  <c r="AT115" i="1"/>
  <c r="AU115" i="1" s="1"/>
  <c r="AV115" i="1" s="1"/>
  <c r="AW115" i="1" s="1"/>
  <c r="BC1485" i="1"/>
  <c r="BD1485" i="1" s="1"/>
  <c r="AX152" i="1"/>
  <c r="AR692" i="1"/>
  <c r="AS692" i="1" s="1"/>
  <c r="BE487" i="1"/>
  <c r="BF487" i="1" s="1"/>
  <c r="M487" i="1" s="1"/>
  <c r="BG487" i="1" s="1"/>
  <c r="N487" i="1" s="1"/>
  <c r="AT579" i="1"/>
  <c r="AU579" i="1" s="1"/>
  <c r="AV579" i="1" s="1"/>
  <c r="AW579" i="1" s="1"/>
  <c r="AR42" i="1"/>
  <c r="AS42" i="1" s="1"/>
  <c r="AR1441" i="1"/>
  <c r="AS1441" i="1" s="1"/>
  <c r="AR506" i="1"/>
  <c r="AS506" i="1" s="1"/>
  <c r="AX136" i="1"/>
  <c r="BE1267" i="1"/>
  <c r="BF1267" i="1" s="1"/>
  <c r="M1267" i="1" s="1"/>
  <c r="BG1267" i="1" s="1"/>
  <c r="N1267" i="1" s="1"/>
  <c r="AL1252" i="1"/>
  <c r="AM1252" i="1" s="1"/>
  <c r="AN1252" i="1" s="1"/>
  <c r="AL808" i="1"/>
  <c r="AM808" i="1" s="1"/>
  <c r="AN808" i="1" s="1"/>
  <c r="AO808" i="1" s="1"/>
  <c r="AL1417" i="1"/>
  <c r="AM1417" i="1" s="1"/>
  <c r="AN1417" i="1" s="1"/>
  <c r="AO1417" i="1" s="1"/>
  <c r="AR975" i="1"/>
  <c r="AS975" i="1" s="1"/>
  <c r="AX145" i="1"/>
  <c r="AT261" i="1"/>
  <c r="AU261" i="1" s="1"/>
  <c r="AV261" i="1" s="1"/>
  <c r="AW261" i="1" s="1"/>
  <c r="AL1246" i="1"/>
  <c r="AM1246" i="1" s="1"/>
  <c r="AN1246" i="1" s="1"/>
  <c r="AO1246" i="1" s="1"/>
  <c r="BE1572" i="1"/>
  <c r="BF1572" i="1" s="1"/>
  <c r="M1572" i="1" s="1"/>
  <c r="BG1572" i="1" s="1"/>
  <c r="N1572" i="1" s="1"/>
  <c r="AL657" i="1"/>
  <c r="AM657" i="1" s="1"/>
  <c r="AN657" i="1" s="1"/>
  <c r="BE1367" i="1"/>
  <c r="BF1367" i="1" s="1"/>
  <c r="M1367" i="1" s="1"/>
  <c r="BG1367" i="1" s="1"/>
  <c r="N1367" i="1" s="1"/>
  <c r="AL470" i="1"/>
  <c r="AM470" i="1" s="1"/>
  <c r="AN470" i="1" s="1"/>
  <c r="AR421" i="1"/>
  <c r="AS421" i="1" s="1"/>
  <c r="AL1236" i="1"/>
  <c r="AM1236" i="1" s="1"/>
  <c r="AN1236" i="1" s="1"/>
  <c r="AL841" i="1"/>
  <c r="AM841" i="1" s="1"/>
  <c r="AN841" i="1" s="1"/>
  <c r="BE734" i="1"/>
  <c r="BF734" i="1" s="1"/>
  <c r="M734" i="1" s="1"/>
  <c r="BG734" i="1" s="1"/>
  <c r="N734" i="1" s="1"/>
  <c r="AL1329" i="1"/>
  <c r="AM1329" i="1" s="1"/>
  <c r="AN1329" i="1" s="1"/>
  <c r="BE619" i="1"/>
  <c r="BF619" i="1" s="1"/>
  <c r="M619" i="1" s="1"/>
  <c r="BG619" i="1" s="1"/>
  <c r="N619" i="1" s="1"/>
  <c r="AL663" i="1"/>
  <c r="AM663" i="1" s="1"/>
  <c r="AN663" i="1" s="1"/>
  <c r="BE693" i="1"/>
  <c r="BF693" i="1" s="1"/>
  <c r="M693" i="1" s="1"/>
  <c r="BG693" i="1" s="1"/>
  <c r="N693" i="1" s="1"/>
  <c r="AR804" i="1"/>
  <c r="AS804" i="1" s="1"/>
  <c r="AL318" i="1"/>
  <c r="AM318" i="1" s="1"/>
  <c r="AN318" i="1" s="1"/>
  <c r="AT416" i="1"/>
  <c r="AU416" i="1" s="1"/>
  <c r="AV416" i="1" s="1"/>
  <c r="AW416" i="1" s="1"/>
  <c r="AL865" i="1"/>
  <c r="AM865" i="1" s="1"/>
  <c r="AN865" i="1" s="1"/>
  <c r="AX171" i="1"/>
  <c r="AR877" i="1"/>
  <c r="AS877" i="1" s="1"/>
  <c r="AL1340" i="1"/>
  <c r="AM1340" i="1" s="1"/>
  <c r="AN1340" i="1" s="1"/>
  <c r="AR1237" i="1"/>
  <c r="AS1237" i="1" s="1"/>
  <c r="AR499" i="1"/>
  <c r="AS499" i="1" s="1"/>
  <c r="AY228" i="1"/>
  <c r="AZ228" i="1" s="1"/>
  <c r="BA228" i="1" s="1"/>
  <c r="BB228" i="1" s="1"/>
  <c r="AR146" i="1"/>
  <c r="AS146" i="1" s="1"/>
  <c r="AL1337" i="1"/>
  <c r="AM1337" i="1" s="1"/>
  <c r="AN1337" i="1" s="1"/>
  <c r="AO1337" i="1" s="1"/>
  <c r="AL1290" i="1"/>
  <c r="AM1290" i="1" s="1"/>
  <c r="AN1290" i="1" s="1"/>
  <c r="AO1290" i="1" s="1"/>
  <c r="AT862" i="1"/>
  <c r="AU862" i="1" s="1"/>
  <c r="AV862" i="1" s="1"/>
  <c r="AW862" i="1" s="1"/>
  <c r="AL231" i="1"/>
  <c r="AM231" i="1" s="1"/>
  <c r="AN231" i="1" s="1"/>
  <c r="AO231" i="1" s="1"/>
  <c r="AT622" i="1"/>
  <c r="AU622" i="1" s="1"/>
  <c r="AV622" i="1" s="1"/>
  <c r="AW622" i="1" s="1"/>
  <c r="AL610" i="1"/>
  <c r="AM610" i="1" s="1"/>
  <c r="AN610" i="1" s="1"/>
  <c r="AT566" i="1"/>
  <c r="AU566" i="1" s="1"/>
  <c r="AV566" i="1" s="1"/>
  <c r="AW566" i="1" s="1"/>
  <c r="AY49" i="1"/>
  <c r="AZ49" i="1" s="1"/>
  <c r="BA49" i="1" s="1"/>
  <c r="BB49" i="1" s="1"/>
  <c r="AT822" i="1"/>
  <c r="AU822" i="1" s="1"/>
  <c r="AV822" i="1" s="1"/>
  <c r="AW822" i="1" s="1"/>
  <c r="AL656" i="1"/>
  <c r="AM656" i="1" s="1"/>
  <c r="AN656" i="1" s="1"/>
  <c r="AY186" i="1"/>
  <c r="AZ186" i="1" s="1"/>
  <c r="BA186" i="1" s="1"/>
  <c r="BB186" i="1" s="1"/>
  <c r="AL311" i="1"/>
  <c r="AM311" i="1" s="1"/>
  <c r="AN311" i="1" s="1"/>
  <c r="AT197" i="1"/>
  <c r="AU197" i="1" s="1"/>
  <c r="AV197" i="1" s="1"/>
  <c r="AW197" i="1" s="1"/>
  <c r="AR391" i="1"/>
  <c r="AS391" i="1" s="1"/>
  <c r="AL994" i="1"/>
  <c r="AM994" i="1" s="1"/>
  <c r="AN994" i="1" s="1"/>
  <c r="AL141" i="1"/>
  <c r="AM141" i="1" s="1"/>
  <c r="AN141" i="1" s="1"/>
  <c r="AO141" i="1" s="1"/>
  <c r="AP141" i="1" s="1"/>
  <c r="AQ141" i="1" s="1"/>
  <c r="AL805" i="1"/>
  <c r="AM805" i="1" s="1"/>
  <c r="AN805" i="1" s="1"/>
  <c r="AO805" i="1" s="1"/>
  <c r="AR387" i="1"/>
  <c r="AS387" i="1" s="1"/>
  <c r="AY102" i="1"/>
  <c r="AZ102" i="1" s="1"/>
  <c r="BA102" i="1" s="1"/>
  <c r="BB102" i="1" s="1"/>
  <c r="AL36" i="1"/>
  <c r="AM36" i="1" s="1"/>
  <c r="AN36" i="1" s="1"/>
  <c r="AO36" i="1" s="1"/>
  <c r="AP36" i="1" s="1"/>
  <c r="AQ36" i="1" s="1"/>
  <c r="AT314" i="1"/>
  <c r="AU314" i="1" s="1"/>
  <c r="AV314" i="1" s="1"/>
  <c r="AW314" i="1" s="1"/>
  <c r="AL672" i="1"/>
  <c r="AM672" i="1" s="1"/>
  <c r="AN672" i="1" s="1"/>
  <c r="AL1372" i="1"/>
  <c r="AM1372" i="1" s="1"/>
  <c r="AN1372" i="1" s="1"/>
  <c r="AO1372" i="1" s="1"/>
  <c r="AL381" i="1"/>
  <c r="AM381" i="1" s="1"/>
  <c r="AN381" i="1" s="1"/>
  <c r="AL931" i="1"/>
  <c r="AM931" i="1" s="1"/>
  <c r="AN931" i="1" s="1"/>
  <c r="AR363" i="1"/>
  <c r="AS363" i="1" s="1"/>
  <c r="AL1326" i="1"/>
  <c r="AM1326" i="1" s="1"/>
  <c r="AN1326" i="1" s="1"/>
  <c r="AO1326" i="1" s="1"/>
  <c r="AL602" i="1"/>
  <c r="AM602" i="1" s="1"/>
  <c r="AN602" i="1" s="1"/>
  <c r="AL880" i="1"/>
  <c r="AM880" i="1" s="1"/>
  <c r="AN880" i="1" s="1"/>
  <c r="AR533" i="1"/>
  <c r="AS533" i="1" s="1"/>
  <c r="AL1620" i="1"/>
  <c r="AM1620" i="1" s="1"/>
  <c r="AN1620" i="1" s="1"/>
  <c r="AL1282" i="1"/>
  <c r="AM1282" i="1" s="1"/>
  <c r="AN1282" i="1" s="1"/>
  <c r="AO1282" i="1" s="1"/>
  <c r="AL1640" i="1"/>
  <c r="AM1640" i="1" s="1"/>
  <c r="AN1640" i="1" s="1"/>
  <c r="AL840" i="1"/>
  <c r="AM840" i="1" s="1"/>
  <c r="AN840" i="1" s="1"/>
  <c r="AL660" i="1"/>
  <c r="AM660" i="1" s="1"/>
  <c r="AN660" i="1" s="1"/>
  <c r="AR682" i="1"/>
  <c r="AS682" i="1" s="1"/>
  <c r="AL907" i="1"/>
  <c r="AM907" i="1" s="1"/>
  <c r="AN907" i="1" s="1"/>
  <c r="AO907" i="1" s="1"/>
  <c r="AR63" i="1"/>
  <c r="AS63" i="1" s="1"/>
  <c r="AL459" i="1"/>
  <c r="AM459" i="1" s="1"/>
  <c r="AN459" i="1" s="1"/>
  <c r="AL628" i="1"/>
  <c r="AM628" i="1" s="1"/>
  <c r="AN628" i="1" s="1"/>
  <c r="AT325" i="1"/>
  <c r="AU325" i="1" s="1"/>
  <c r="AV325" i="1" s="1"/>
  <c r="AW325" i="1" s="1"/>
  <c r="BE1456" i="1"/>
  <c r="BF1456" i="1" s="1"/>
  <c r="M1456" i="1" s="1"/>
  <c r="BG1456" i="1" s="1"/>
  <c r="N1456" i="1" s="1"/>
  <c r="AL1538" i="1"/>
  <c r="AM1538" i="1" s="1"/>
  <c r="AN1538" i="1" s="1"/>
  <c r="AO1538" i="1" s="1"/>
  <c r="AT32" i="1"/>
  <c r="AU32" i="1" s="1"/>
  <c r="AV32" i="1" s="1"/>
  <c r="AW32" i="1" s="1"/>
  <c r="AR454" i="1"/>
  <c r="AS454" i="1" s="1"/>
  <c r="BE611" i="1"/>
  <c r="BF611" i="1" s="1"/>
  <c r="M611" i="1" s="1"/>
  <c r="BG611" i="1" s="1"/>
  <c r="N611" i="1" s="1"/>
  <c r="BE1128" i="1"/>
  <c r="BF1128" i="1" s="1"/>
  <c r="M1128" i="1" s="1"/>
  <c r="BG1128" i="1" s="1"/>
  <c r="N1128" i="1" s="1"/>
  <c r="AT1414" i="1"/>
  <c r="AU1414" i="1" s="1"/>
  <c r="AV1414" i="1" s="1"/>
  <c r="AW1414" i="1" s="1"/>
  <c r="AL1261" i="1"/>
  <c r="AM1261" i="1" s="1"/>
  <c r="AN1261" i="1" s="1"/>
  <c r="AR540" i="1"/>
  <c r="AS540" i="1" s="1"/>
  <c r="AL565" i="1"/>
  <c r="AM565" i="1" s="1"/>
  <c r="AN565" i="1" s="1"/>
  <c r="AL970" i="1"/>
  <c r="AM970" i="1" s="1"/>
  <c r="AN970" i="1" s="1"/>
  <c r="AR550" i="1"/>
  <c r="AS550" i="1" s="1"/>
  <c r="AR178" i="1"/>
  <c r="AS178" i="1" s="1"/>
  <c r="AR1186" i="1"/>
  <c r="AS1186" i="1" s="1"/>
  <c r="BE1400" i="1"/>
  <c r="BF1400" i="1" s="1"/>
  <c r="M1400" i="1" s="1"/>
  <c r="BG1400" i="1" s="1"/>
  <c r="N1400" i="1" s="1"/>
  <c r="BE890" i="1"/>
  <c r="BF890" i="1" s="1"/>
  <c r="M890" i="1" s="1"/>
  <c r="BG890" i="1" s="1"/>
  <c r="N890" i="1" s="1"/>
  <c r="AR1232" i="1"/>
  <c r="AS1232" i="1" s="1"/>
  <c r="AL1702" i="1"/>
  <c r="AM1702" i="1" s="1"/>
  <c r="AN1702" i="1" s="1"/>
  <c r="AT961" i="1"/>
  <c r="AU961" i="1" s="1"/>
  <c r="AV961" i="1" s="1"/>
  <c r="AW961" i="1" s="1"/>
  <c r="AR509" i="1"/>
  <c r="AS509" i="1" s="1"/>
  <c r="AL1520" i="1"/>
  <c r="AM1520" i="1" s="1"/>
  <c r="AN1520" i="1" s="1"/>
  <c r="AO1520" i="1" s="1"/>
  <c r="AL1527" i="1"/>
  <c r="AM1527" i="1" s="1"/>
  <c r="AN1527" i="1" s="1"/>
  <c r="AR921" i="1"/>
  <c r="AS921" i="1" s="1"/>
  <c r="AR1007" i="1"/>
  <c r="AS1007" i="1" s="1"/>
  <c r="AL1684" i="1"/>
  <c r="AM1684" i="1" s="1"/>
  <c r="AN1684" i="1" s="1"/>
  <c r="AO1684" i="1" s="1"/>
  <c r="AL909" i="1"/>
  <c r="AM909" i="1" s="1"/>
  <c r="AN909" i="1" s="1"/>
  <c r="AO909" i="1" s="1"/>
  <c r="AR900" i="1"/>
  <c r="AS900" i="1" s="1"/>
  <c r="AL83" i="1"/>
  <c r="AM83" i="1" s="1"/>
  <c r="AN83" i="1" s="1"/>
  <c r="AO83" i="1" s="1"/>
  <c r="AP83" i="1" s="1"/>
  <c r="AQ83" i="1" s="1"/>
  <c r="AL1359" i="1"/>
  <c r="AM1359" i="1" s="1"/>
  <c r="AN1359" i="1" s="1"/>
  <c r="BC1383" i="1"/>
  <c r="BD1383" i="1" s="1"/>
  <c r="AL944" i="1"/>
  <c r="AM944" i="1" s="1"/>
  <c r="AN944" i="1" s="1"/>
  <c r="AL860" i="1"/>
  <c r="AM860" i="1" s="1"/>
  <c r="AN860" i="1" s="1"/>
  <c r="AO860" i="1" s="1"/>
  <c r="AR1132" i="1"/>
  <c r="AS1132" i="1" s="1"/>
  <c r="BE778" i="1"/>
  <c r="BF778" i="1" s="1"/>
  <c r="M778" i="1" s="1"/>
  <c r="BG778" i="1" s="1"/>
  <c r="N778" i="1" s="1"/>
  <c r="AL881" i="1"/>
  <c r="AM881" i="1" s="1"/>
  <c r="AN881" i="1" s="1"/>
  <c r="AR1452" i="1"/>
  <c r="AS1452" i="1" s="1"/>
  <c r="AT807" i="1"/>
  <c r="AU807" i="1" s="1"/>
  <c r="AV807" i="1" s="1"/>
  <c r="AW807" i="1" s="1"/>
  <c r="AT366" i="1"/>
  <c r="AU366" i="1" s="1"/>
  <c r="AV366" i="1" s="1"/>
  <c r="AW366" i="1" s="1"/>
  <c r="AL14" i="1"/>
  <c r="AM14" i="1" s="1"/>
  <c r="AN14" i="1" s="1"/>
  <c r="AO14" i="1" s="1"/>
  <c r="AP14" i="1" s="1"/>
  <c r="AQ14" i="1" s="1"/>
  <c r="AL1589" i="1"/>
  <c r="AM1589" i="1" s="1"/>
  <c r="AN1589" i="1" s="1"/>
  <c r="AL1693" i="1"/>
  <c r="AM1693" i="1" s="1"/>
  <c r="AN1693" i="1" s="1"/>
  <c r="AO1693" i="1" s="1"/>
  <c r="AL463" i="1"/>
  <c r="AM463" i="1" s="1"/>
  <c r="AN463" i="1" s="1"/>
  <c r="AL1524" i="1"/>
  <c r="AM1524" i="1" s="1"/>
  <c r="AN1524" i="1" s="1"/>
  <c r="AO1524" i="1" s="1"/>
  <c r="AL559" i="1"/>
  <c r="AM559" i="1" s="1"/>
  <c r="AN559" i="1" s="1"/>
  <c r="AY199" i="1"/>
  <c r="AZ199" i="1" s="1"/>
  <c r="BA199" i="1" s="1"/>
  <c r="BB199" i="1" s="1"/>
  <c r="AL1543" i="1"/>
  <c r="AM1543" i="1" s="1"/>
  <c r="AN1543" i="1" s="1"/>
  <c r="AL151" i="1"/>
  <c r="AM151" i="1" s="1"/>
  <c r="AN151" i="1" s="1"/>
  <c r="AO151" i="1" s="1"/>
  <c r="AP151" i="1" s="1"/>
  <c r="AQ151" i="1" s="1"/>
  <c r="AL616" i="1"/>
  <c r="AM616" i="1" s="1"/>
  <c r="AN616" i="1" s="1"/>
  <c r="AL439" i="1"/>
  <c r="AM439" i="1" s="1"/>
  <c r="AN439" i="1" s="1"/>
  <c r="AR1181" i="1"/>
  <c r="AS1181" i="1" s="1"/>
  <c r="AL1395" i="1"/>
  <c r="AM1395" i="1" s="1"/>
  <c r="AN1395" i="1" s="1"/>
  <c r="AO1395" i="1" s="1"/>
  <c r="AL1430" i="1"/>
  <c r="AM1430" i="1" s="1"/>
  <c r="AN1430" i="1" s="1"/>
  <c r="AO1430" i="1" s="1"/>
  <c r="AL388" i="1"/>
  <c r="AM388" i="1" s="1"/>
  <c r="AN388" i="1" s="1"/>
  <c r="AL1676" i="1"/>
  <c r="AM1676" i="1" s="1"/>
  <c r="AN1676" i="1" s="1"/>
  <c r="AO1676" i="1" s="1"/>
  <c r="AL960" i="1"/>
  <c r="AM960" i="1" s="1"/>
  <c r="AN960" i="1" s="1"/>
  <c r="AO960" i="1" s="1"/>
  <c r="AL377" i="1"/>
  <c r="AM377" i="1" s="1"/>
  <c r="AN377" i="1" s="1"/>
  <c r="AL1151" i="1"/>
  <c r="AM1151" i="1" s="1"/>
  <c r="AN1151" i="1" s="1"/>
  <c r="AY150" i="1"/>
  <c r="AZ150" i="1" s="1"/>
  <c r="BA150" i="1" s="1"/>
  <c r="BB150" i="1" s="1"/>
  <c r="AL1091" i="1"/>
  <c r="AM1091" i="1" s="1"/>
  <c r="AN1091" i="1" s="1"/>
  <c r="AL697" i="1"/>
  <c r="AM697" i="1" s="1"/>
  <c r="AN697" i="1" s="1"/>
  <c r="AL632" i="1"/>
  <c r="AM632" i="1" s="1"/>
  <c r="AN632" i="1" s="1"/>
  <c r="AR424" i="1"/>
  <c r="AS424" i="1" s="1"/>
  <c r="AL973" i="1"/>
  <c r="AM973" i="1" s="1"/>
  <c r="AN973" i="1" s="1"/>
  <c r="AL495" i="1"/>
  <c r="AM495" i="1" s="1"/>
  <c r="AN495" i="1" s="1"/>
  <c r="AL780" i="1"/>
  <c r="AM780" i="1" s="1"/>
  <c r="AN780" i="1" s="1"/>
  <c r="AY220" i="1"/>
  <c r="AZ220" i="1" s="1"/>
  <c r="BA220" i="1" s="1"/>
  <c r="BB220" i="1" s="1"/>
  <c r="AL1064" i="1"/>
  <c r="AM1064" i="1" s="1"/>
  <c r="AN1064" i="1" s="1"/>
  <c r="AO1064" i="1" s="1"/>
  <c r="AL1218" i="1"/>
  <c r="AM1218" i="1" s="1"/>
  <c r="AN1218" i="1" s="1"/>
  <c r="AO1218" i="1" s="1"/>
  <c r="AL723" i="1"/>
  <c r="AM723" i="1" s="1"/>
  <c r="AN723" i="1" s="1"/>
  <c r="AR1044" i="1"/>
  <c r="AS1044" i="1" s="1"/>
  <c r="AL400" i="1"/>
  <c r="AM400" i="1" s="1"/>
  <c r="AN400" i="1" s="1"/>
  <c r="AL1126" i="1"/>
  <c r="AM1126" i="1" s="1"/>
  <c r="AN1126" i="1" s="1"/>
  <c r="AO1126" i="1" s="1"/>
  <c r="AL1103" i="1"/>
  <c r="AM1103" i="1" s="1"/>
  <c r="AN1103" i="1" s="1"/>
  <c r="AY168" i="1"/>
  <c r="AZ168" i="1" s="1"/>
  <c r="BA168" i="1" s="1"/>
  <c r="BB168" i="1" s="1"/>
  <c r="AL1638" i="1"/>
  <c r="AM1638" i="1" s="1"/>
  <c r="AN1638" i="1" s="1"/>
  <c r="AO1638" i="1" s="1"/>
  <c r="AR177" i="1"/>
  <c r="AS177" i="1" s="1"/>
  <c r="AR170" i="1"/>
  <c r="AS170" i="1" s="1"/>
  <c r="AL781" i="1"/>
  <c r="AM781" i="1" s="1"/>
  <c r="AN781" i="1" s="1"/>
  <c r="BE711" i="1"/>
  <c r="BF711" i="1" s="1"/>
  <c r="M711" i="1" s="1"/>
  <c r="BG711" i="1" s="1"/>
  <c r="N711" i="1" s="1"/>
  <c r="AL1519" i="1"/>
  <c r="AM1519" i="1" s="1"/>
  <c r="AN1519" i="1" s="1"/>
  <c r="AO1519" i="1" s="1"/>
  <c r="BE1553" i="1"/>
  <c r="BF1553" i="1" s="1"/>
  <c r="M1553" i="1" s="1"/>
  <c r="BG1553" i="1" s="1"/>
  <c r="N1553" i="1" s="1"/>
  <c r="AL1429" i="1"/>
  <c r="AM1429" i="1" s="1"/>
  <c r="AN1429" i="1" s="1"/>
  <c r="AO1429" i="1" s="1"/>
  <c r="AL920" i="1"/>
  <c r="AM920" i="1" s="1"/>
  <c r="AN920" i="1" s="1"/>
  <c r="AR1320" i="1"/>
  <c r="AS1320" i="1" s="1"/>
  <c r="BE1216" i="1"/>
  <c r="BF1216" i="1" s="1"/>
  <c r="M1216" i="1" s="1"/>
  <c r="BG1216" i="1" s="1"/>
  <c r="N1216" i="1" s="1"/>
  <c r="AL1222" i="1"/>
  <c r="AM1222" i="1" s="1"/>
  <c r="AN1222" i="1" s="1"/>
  <c r="AX275" i="1"/>
  <c r="AL1226" i="1"/>
  <c r="AM1226" i="1" s="1"/>
  <c r="AN1226" i="1" s="1"/>
  <c r="AO1226" i="1" s="1"/>
  <c r="AL1023" i="1"/>
  <c r="AM1023" i="1" s="1"/>
  <c r="AN1023" i="1" s="1"/>
  <c r="AO1023" i="1" s="1"/>
  <c r="AT753" i="1"/>
  <c r="AU753" i="1" s="1"/>
  <c r="AV753" i="1" s="1"/>
  <c r="AW753" i="1" s="1"/>
  <c r="BE545" i="1"/>
  <c r="BF545" i="1" s="1"/>
  <c r="M545" i="1" s="1"/>
  <c r="BG545" i="1" s="1"/>
  <c r="N545" i="1" s="1"/>
  <c r="BE1619" i="1"/>
  <c r="BF1619" i="1" s="1"/>
  <c r="M1619" i="1" s="1"/>
  <c r="BG1619" i="1" s="1"/>
  <c r="N1619" i="1" s="1"/>
  <c r="AL135" i="1"/>
  <c r="AM135" i="1" s="1"/>
  <c r="AN135" i="1" s="1"/>
  <c r="AO135" i="1" s="1"/>
  <c r="AP135" i="1" s="1"/>
  <c r="AQ135" i="1" s="1"/>
  <c r="AL321" i="1"/>
  <c r="AM321" i="1" s="1"/>
  <c r="AN321" i="1" s="1"/>
  <c r="AR1054" i="1"/>
  <c r="AS1054" i="1" s="1"/>
  <c r="AL1402" i="1"/>
  <c r="AM1402" i="1" s="1"/>
  <c r="AN1402" i="1" s="1"/>
  <c r="AO1402" i="1" s="1"/>
  <c r="BE1025" i="1"/>
  <c r="BF1025" i="1" s="1"/>
  <c r="M1025" i="1" s="1"/>
  <c r="BG1025" i="1" s="1"/>
  <c r="N1025" i="1" s="1"/>
  <c r="BE847" i="1"/>
  <c r="BF847" i="1" s="1"/>
  <c r="M847" i="1" s="1"/>
  <c r="BG847" i="1" s="1"/>
  <c r="N847" i="1" s="1"/>
  <c r="AR1518" i="1"/>
  <c r="AS1518" i="1" s="1"/>
  <c r="AR127" i="1"/>
  <c r="AS127" i="1" s="1"/>
  <c r="AR779" i="1"/>
  <c r="AS779" i="1" s="1"/>
  <c r="BE1235" i="1"/>
  <c r="BF1235" i="1" s="1"/>
  <c r="M1235" i="1" s="1"/>
  <c r="BG1235" i="1" s="1"/>
  <c r="N1235" i="1" s="1"/>
  <c r="AR259" i="1"/>
  <c r="AS259" i="1" s="1"/>
  <c r="BC1401" i="1"/>
  <c r="BD1401" i="1" s="1"/>
  <c r="AX768" i="1"/>
  <c r="BE604" i="1"/>
  <c r="BF604" i="1" s="1"/>
  <c r="M604" i="1" s="1"/>
  <c r="BG604" i="1" s="1"/>
  <c r="N604" i="1" s="1"/>
  <c r="AR664" i="1"/>
  <c r="AS664" i="1" s="1"/>
  <c r="AR460" i="1"/>
  <c r="AS460" i="1" s="1"/>
  <c r="BE1601" i="1"/>
  <c r="BF1601" i="1" s="1"/>
  <c r="M1601" i="1" s="1"/>
  <c r="BG1601" i="1" s="1"/>
  <c r="N1601" i="1" s="1"/>
  <c r="AR607" i="1"/>
  <c r="AS607" i="1" s="1"/>
  <c r="BE1639" i="1"/>
  <c r="BF1639" i="1" s="1"/>
  <c r="M1639" i="1" s="1"/>
  <c r="BG1639" i="1" s="1"/>
  <c r="N1639" i="1" s="1"/>
  <c r="AR80" i="1"/>
  <c r="AS80" i="1" s="1"/>
  <c r="AR1202" i="1"/>
  <c r="AS1202" i="1" s="1"/>
  <c r="AL350" i="1"/>
  <c r="AM350" i="1" s="1"/>
  <c r="AN350" i="1" s="1"/>
  <c r="AL814" i="1"/>
  <c r="AM814" i="1" s="1"/>
  <c r="AN814" i="1" s="1"/>
  <c r="BE534" i="1"/>
  <c r="BF534" i="1" s="1"/>
  <c r="M534" i="1" s="1"/>
  <c r="BG534" i="1" s="1"/>
  <c r="N534" i="1" s="1"/>
  <c r="AL824" i="1"/>
  <c r="AM824" i="1" s="1"/>
  <c r="AN824" i="1" s="1"/>
  <c r="BC1365" i="1"/>
  <c r="BD1365" i="1" s="1"/>
  <c r="AT99" i="1"/>
  <c r="AU99" i="1" s="1"/>
  <c r="AV99" i="1" s="1"/>
  <c r="AW99" i="1" s="1"/>
  <c r="AL1161" i="1"/>
  <c r="AM1161" i="1" s="1"/>
  <c r="AN1161" i="1" s="1"/>
  <c r="AO1161" i="1" s="1"/>
  <c r="AL1062" i="1"/>
  <c r="AM1062" i="1" s="1"/>
  <c r="AN1062" i="1" s="1"/>
  <c r="BE1588" i="1"/>
  <c r="BF1588" i="1" s="1"/>
  <c r="M1588" i="1" s="1"/>
  <c r="BG1588" i="1" s="1"/>
  <c r="N1588" i="1" s="1"/>
  <c r="BE1347" i="1"/>
  <c r="BF1347" i="1" s="1"/>
  <c r="M1347" i="1" s="1"/>
  <c r="BG1347" i="1" s="1"/>
  <c r="N1347" i="1" s="1"/>
  <c r="AT520" i="1"/>
  <c r="AU520" i="1" s="1"/>
  <c r="AV520" i="1" s="1"/>
  <c r="AW520" i="1" s="1"/>
  <c r="AY312" i="1"/>
  <c r="AZ312" i="1" s="1"/>
  <c r="BA312" i="1" s="1"/>
  <c r="BB312" i="1" s="1"/>
  <c r="AL813" i="1"/>
  <c r="AM813" i="1" s="1"/>
  <c r="AN813" i="1" s="1"/>
  <c r="AO813" i="1" s="1"/>
  <c r="AL1480" i="1"/>
  <c r="AM1480" i="1" s="1"/>
  <c r="AN1480" i="1" s="1"/>
  <c r="AO1480" i="1" s="1"/>
  <c r="AR1377" i="1"/>
  <c r="AS1377" i="1" s="1"/>
  <c r="AR1624" i="1"/>
  <c r="AS1624" i="1" s="1"/>
  <c r="AT528" i="1"/>
  <c r="AU528" i="1" s="1"/>
  <c r="AV528" i="1" s="1"/>
  <c r="AW528" i="1" s="1"/>
  <c r="AT405" i="1"/>
  <c r="AU405" i="1" s="1"/>
  <c r="AV405" i="1" s="1"/>
  <c r="AW405" i="1" s="1"/>
  <c r="AL280" i="1"/>
  <c r="AM280" i="1" s="1"/>
  <c r="AN280" i="1" s="1"/>
  <c r="AT485" i="1"/>
  <c r="AU485" i="1" s="1"/>
  <c r="AV485" i="1" s="1"/>
  <c r="AW485" i="1" s="1"/>
  <c r="AR257" i="1"/>
  <c r="AS257" i="1" s="1"/>
  <c r="AR1517" i="1"/>
  <c r="AS1517" i="1" s="1"/>
  <c r="AY173" i="1"/>
  <c r="AZ173" i="1" s="1"/>
  <c r="BA173" i="1" s="1"/>
  <c r="BB173" i="1" s="1"/>
  <c r="AT516" i="1"/>
  <c r="AU516" i="1" s="1"/>
  <c r="AV516" i="1" s="1"/>
  <c r="AW516" i="1" s="1"/>
  <c r="AL407" i="1"/>
  <c r="AM407" i="1" s="1"/>
  <c r="AN407" i="1" s="1"/>
  <c r="AT218" i="1"/>
  <c r="AU218" i="1" s="1"/>
  <c r="AV218" i="1" s="1"/>
  <c r="AW218" i="1" s="1"/>
  <c r="AL1465" i="1"/>
  <c r="AM1465" i="1" s="1"/>
  <c r="AN1465" i="1" s="1"/>
  <c r="AL1147" i="1"/>
  <c r="AM1147" i="1" s="1"/>
  <c r="AN1147" i="1" s="1"/>
  <c r="AO1147" i="1" s="1"/>
  <c r="AR108" i="1"/>
  <c r="AS108" i="1" s="1"/>
  <c r="AL1419" i="1"/>
  <c r="AM1419" i="1" s="1"/>
  <c r="AN1419" i="1" s="1"/>
  <c r="AO1419" i="1" s="1"/>
  <c r="AL22" i="1"/>
  <c r="AM22" i="1" s="1"/>
  <c r="AN22" i="1" s="1"/>
  <c r="AO22" i="1" s="1"/>
  <c r="AP22" i="1" s="1"/>
  <c r="AQ22" i="1" s="1"/>
  <c r="AT1206" i="1"/>
  <c r="AU1206" i="1" s="1"/>
  <c r="AV1206" i="1" s="1"/>
  <c r="AW1206" i="1" s="1"/>
  <c r="AR52" i="1"/>
  <c r="AS52" i="1" s="1"/>
  <c r="AL61" i="1"/>
  <c r="AM61" i="1" s="1"/>
  <c r="AN61" i="1" s="1"/>
  <c r="AO61" i="1" s="1"/>
  <c r="AP61" i="1" s="1"/>
  <c r="AQ61" i="1" s="1"/>
  <c r="AL903" i="1"/>
  <c r="AM903" i="1" s="1"/>
  <c r="AN903" i="1" s="1"/>
  <c r="AO903" i="1" s="1"/>
  <c r="AL1561" i="1"/>
  <c r="AM1561" i="1" s="1"/>
  <c r="AN1561" i="1" s="1"/>
  <c r="AO1561" i="1" s="1"/>
  <c r="AY208" i="1"/>
  <c r="AZ208" i="1" s="1"/>
  <c r="BA208" i="1" s="1"/>
  <c r="BB208" i="1" s="1"/>
  <c r="AL1603" i="1"/>
  <c r="AM1603" i="1" s="1"/>
  <c r="AN1603" i="1" s="1"/>
  <c r="AO1603" i="1" s="1"/>
  <c r="AR479" i="1"/>
  <c r="AS479" i="1" s="1"/>
  <c r="AT376" i="1"/>
  <c r="AU376" i="1" s="1"/>
  <c r="AV376" i="1" s="1"/>
  <c r="AW376" i="1" s="1"/>
  <c r="AL935" i="1"/>
  <c r="AM935" i="1" s="1"/>
  <c r="AN935" i="1" s="1"/>
  <c r="AL394" i="1"/>
  <c r="AM394" i="1" s="1"/>
  <c r="AN394" i="1" s="1"/>
  <c r="AR1249" i="1"/>
  <c r="AS1249" i="1" s="1"/>
  <c r="AR92" i="1"/>
  <c r="AS92" i="1" s="1"/>
  <c r="AL1498" i="1"/>
  <c r="AM1498" i="1" s="1"/>
  <c r="AN1498" i="1" s="1"/>
  <c r="AO1498" i="1" s="1"/>
  <c r="AL406" i="1"/>
  <c r="AM406" i="1" s="1"/>
  <c r="AN406" i="1" s="1"/>
  <c r="AR624" i="1"/>
  <c r="AS624" i="1" s="1"/>
  <c r="AL1081" i="1"/>
  <c r="AM1081" i="1" s="1"/>
  <c r="AN1081" i="1" s="1"/>
  <c r="AL925" i="1"/>
  <c r="AM925" i="1" s="1"/>
  <c r="AN925" i="1" s="1"/>
  <c r="AO925" i="1" s="1"/>
  <c r="AL652" i="1"/>
  <c r="AM652" i="1" s="1"/>
  <c r="AN652" i="1" s="1"/>
  <c r="AO652" i="1" s="1"/>
  <c r="AY128" i="1"/>
  <c r="AZ128" i="1" s="1"/>
  <c r="BA128" i="1" s="1"/>
  <c r="BB128" i="1" s="1"/>
  <c r="AL1141" i="1"/>
  <c r="AM1141" i="1" s="1"/>
  <c r="AN1141" i="1" s="1"/>
  <c r="AY854" i="1"/>
  <c r="AZ854" i="1" s="1"/>
  <c r="BA854" i="1" s="1"/>
  <c r="BB854" i="1" s="1"/>
  <c r="AL1134" i="1"/>
  <c r="AM1134" i="1" s="1"/>
  <c r="AN1134" i="1" s="1"/>
  <c r="AO1134" i="1" s="1"/>
  <c r="AL1170" i="1"/>
  <c r="AM1170" i="1" s="1"/>
  <c r="AN1170" i="1" s="1"/>
  <c r="AO1170" i="1" s="1"/>
  <c r="AL461" i="1"/>
  <c r="AM461" i="1" s="1"/>
  <c r="AN461" i="1" s="1"/>
  <c r="BC1046" i="1"/>
  <c r="BD1046" i="1" s="1"/>
  <c r="AR242" i="1"/>
  <c r="AS242" i="1" s="1"/>
  <c r="AR766" i="1"/>
  <c r="AS766" i="1" s="1"/>
  <c r="AX112" i="1"/>
  <c r="AR605" i="1"/>
  <c r="AS605" i="1" s="1"/>
  <c r="BE1086" i="1"/>
  <c r="BF1086" i="1" s="1"/>
  <c r="M1086" i="1" s="1"/>
  <c r="BG1086" i="1" s="1"/>
  <c r="N1086" i="1" s="1"/>
  <c r="AL196" i="1"/>
  <c r="AM196" i="1" s="1"/>
  <c r="AN196" i="1" s="1"/>
  <c r="AO196" i="1" s="1"/>
  <c r="AP196" i="1" s="1"/>
  <c r="AQ196" i="1" s="1"/>
  <c r="AR609" i="1"/>
  <c r="AS609" i="1" s="1"/>
  <c r="BC1308" i="1"/>
  <c r="BD1308" i="1" s="1"/>
  <c r="BC599" i="1"/>
  <c r="BD599" i="1" s="1"/>
  <c r="AX38" i="1"/>
  <c r="AR379" i="1"/>
  <c r="AS379" i="1" s="1"/>
  <c r="AR319" i="1"/>
  <c r="AS319" i="1" s="1"/>
  <c r="AL226" i="1"/>
  <c r="AM226" i="1" s="1"/>
  <c r="AN226" i="1" s="1"/>
  <c r="AO226" i="1" s="1"/>
  <c r="BE1688" i="1"/>
  <c r="BF1688" i="1" s="1"/>
  <c r="M1688" i="1" s="1"/>
  <c r="BG1688" i="1" s="1"/>
  <c r="N1688" i="1" s="1"/>
  <c r="AT16" i="1"/>
  <c r="AU16" i="1" s="1"/>
  <c r="AV16" i="1" s="1"/>
  <c r="AW16" i="1" s="1"/>
  <c r="AL1338" i="1"/>
  <c r="AM1338" i="1" s="1"/>
  <c r="AN1338" i="1" s="1"/>
  <c r="AO1338" i="1" s="1"/>
  <c r="AL1037" i="1"/>
  <c r="AM1037" i="1" s="1"/>
  <c r="AN1037" i="1" s="1"/>
  <c r="AO1037" i="1" s="1"/>
  <c r="AR954" i="1"/>
  <c r="AS954" i="1" s="1"/>
  <c r="AX175" i="1"/>
  <c r="BE621" i="1"/>
  <c r="BF621" i="1" s="1"/>
  <c r="M621" i="1" s="1"/>
  <c r="BG621" i="1" s="1"/>
  <c r="N621" i="1" s="1"/>
  <c r="BE193" i="1"/>
  <c r="BF193" i="1" s="1"/>
  <c r="M193" i="1" s="1"/>
  <c r="BG193" i="1" s="1"/>
  <c r="N193" i="1" s="1"/>
  <c r="AL848" i="1"/>
  <c r="AM848" i="1" s="1"/>
  <c r="AN848" i="1" s="1"/>
  <c r="AO848" i="1" s="1"/>
  <c r="AL1632" i="1"/>
  <c r="AM1632" i="1" s="1"/>
  <c r="AN1632" i="1" s="1"/>
  <c r="AO1632" i="1" s="1"/>
  <c r="BE1185" i="1"/>
  <c r="BF1185" i="1" s="1"/>
  <c r="M1185" i="1" s="1"/>
  <c r="BG1185" i="1" s="1"/>
  <c r="N1185" i="1" s="1"/>
  <c r="BE825" i="1"/>
  <c r="BF825" i="1" s="1"/>
  <c r="M825" i="1" s="1"/>
  <c r="BG825" i="1" s="1"/>
  <c r="N825" i="1" s="1"/>
  <c r="AL412" i="1"/>
  <c r="AM412" i="1" s="1"/>
  <c r="AN412" i="1" s="1"/>
  <c r="AY95" i="1"/>
  <c r="AZ95" i="1" s="1"/>
  <c r="BA95" i="1" s="1"/>
  <c r="BB95" i="1" s="1"/>
  <c r="AY60" i="1"/>
  <c r="AZ60" i="1" s="1"/>
  <c r="BA60" i="1" s="1"/>
  <c r="BB60" i="1" s="1"/>
  <c r="AY29" i="1"/>
  <c r="AZ29" i="1" s="1"/>
  <c r="BA29" i="1" s="1"/>
  <c r="BB29" i="1" s="1"/>
  <c r="AR929" i="1"/>
  <c r="AS929" i="1" s="1"/>
  <c r="AL1344" i="1"/>
  <c r="AM1344" i="1" s="1"/>
  <c r="AN1344" i="1" s="1"/>
  <c r="BE1038" i="1"/>
  <c r="BF1038" i="1" s="1"/>
  <c r="M1038" i="1" s="1"/>
  <c r="BG1038" i="1" s="1"/>
  <c r="N1038" i="1" s="1"/>
  <c r="AX211" i="1"/>
  <c r="AT55" i="1"/>
  <c r="AU55" i="1" s="1"/>
  <c r="AV55" i="1" s="1"/>
  <c r="AW55" i="1" s="1"/>
  <c r="AL374" i="1"/>
  <c r="AM374" i="1" s="1"/>
  <c r="AN374" i="1" s="1"/>
  <c r="AY345" i="1"/>
  <c r="AZ345" i="1" s="1"/>
  <c r="BA345" i="1" s="1"/>
  <c r="BB345" i="1" s="1"/>
  <c r="AL1089" i="1"/>
  <c r="AM1089" i="1" s="1"/>
  <c r="AN1089" i="1" s="1"/>
  <c r="AO1089" i="1" s="1"/>
  <c r="AT500" i="1"/>
  <c r="AU500" i="1" s="1"/>
  <c r="AV500" i="1" s="1"/>
  <c r="AW500" i="1" s="1"/>
  <c r="AR617" i="1"/>
  <c r="AS617" i="1" s="1"/>
  <c r="AL870" i="1"/>
  <c r="AM870" i="1" s="1"/>
  <c r="AN870" i="1" s="1"/>
  <c r="AL8" i="1"/>
  <c r="AM8" i="1" s="1"/>
  <c r="AN8" i="1" s="1"/>
  <c r="AO8" i="1" s="1"/>
  <c r="AP8" i="1" s="1"/>
  <c r="AQ8" i="1" s="1"/>
  <c r="AR251" i="1"/>
  <c r="AS251" i="1" s="1"/>
  <c r="AL1168" i="1"/>
  <c r="AM1168" i="1" s="1"/>
  <c r="AN1168" i="1" s="1"/>
  <c r="AO1168" i="1" s="1"/>
  <c r="AL418" i="1"/>
  <c r="AM418" i="1" s="1"/>
  <c r="AN418" i="1" s="1"/>
  <c r="AL630" i="1"/>
  <c r="AM630" i="1" s="1"/>
  <c r="AN630" i="1" s="1"/>
  <c r="AL1012" i="1"/>
  <c r="AM1012" i="1" s="1"/>
  <c r="AN1012" i="1" s="1"/>
  <c r="AO1012" i="1" s="1"/>
  <c r="AR955" i="1"/>
  <c r="AS955" i="1" s="1"/>
  <c r="AL1671" i="1"/>
  <c r="AM1671" i="1" s="1"/>
  <c r="AN1671" i="1" s="1"/>
  <c r="AO1671" i="1" s="1"/>
  <c r="AL767" i="1"/>
  <c r="AM767" i="1" s="1"/>
  <c r="AN767" i="1" s="1"/>
  <c r="AR569" i="1"/>
  <c r="AS569" i="1" s="1"/>
  <c r="AY214" i="1"/>
  <c r="AZ214" i="1" s="1"/>
  <c r="BA214" i="1" s="1"/>
  <c r="BB214" i="1" s="1"/>
  <c r="AL688" i="1"/>
  <c r="AM688" i="1" s="1"/>
  <c r="AN688" i="1" s="1"/>
  <c r="AL1162" i="1"/>
  <c r="AM1162" i="1" s="1"/>
  <c r="AN1162" i="1" s="1"/>
  <c r="AO1162" i="1" s="1"/>
  <c r="AY28" i="1"/>
  <c r="AZ28" i="1" s="1"/>
  <c r="BA28" i="1" s="1"/>
  <c r="BB28" i="1" s="1"/>
  <c r="AL359" i="1"/>
  <c r="AM359" i="1" s="1"/>
  <c r="AN359" i="1" s="1"/>
  <c r="AL544" i="1"/>
  <c r="AM544" i="1" s="1"/>
  <c r="AN544" i="1" s="1"/>
  <c r="AL1057" i="1"/>
  <c r="AM1057" i="1" s="1"/>
  <c r="AN1057" i="1" s="1"/>
  <c r="AO1057" i="1" s="1"/>
  <c r="AR1016" i="1"/>
  <c r="AS1016" i="1" s="1"/>
  <c r="AT478" i="1"/>
  <c r="AU478" i="1" s="1"/>
  <c r="AV478" i="1" s="1"/>
  <c r="AW478" i="1" s="1"/>
  <c r="AR845" i="1"/>
  <c r="AS845" i="1" s="1"/>
  <c r="AL729" i="1"/>
  <c r="AM729" i="1" s="1"/>
  <c r="AN729" i="1" s="1"/>
  <c r="AL1115" i="1"/>
  <c r="AM1115" i="1" s="1"/>
  <c r="AN1115" i="1" s="1"/>
  <c r="AO1115" i="1" s="1"/>
  <c r="AY790" i="1"/>
  <c r="AZ790" i="1" s="1"/>
  <c r="BA790" i="1" s="1"/>
  <c r="BB790" i="1" s="1"/>
  <c r="AL1244" i="1"/>
  <c r="AM1244" i="1" s="1"/>
  <c r="AN1244" i="1" s="1"/>
  <c r="AO1244" i="1" s="1"/>
  <c r="BE1531" i="1"/>
  <c r="BF1531" i="1" s="1"/>
  <c r="M1531" i="1" s="1"/>
  <c r="BG1531" i="1" s="1"/>
  <c r="N1531" i="1" s="1"/>
  <c r="AL1180" i="1"/>
  <c r="AM1180" i="1" s="1"/>
  <c r="AN1180" i="1" s="1"/>
  <c r="AL1611" i="1"/>
  <c r="AM1611" i="1" s="1"/>
  <c r="AN1611" i="1" s="1"/>
  <c r="AO1611" i="1" s="1"/>
  <c r="AL747" i="1"/>
  <c r="AM747" i="1" s="1"/>
  <c r="AN747" i="1" s="1"/>
  <c r="AR427" i="1"/>
  <c r="AS427" i="1" s="1"/>
  <c r="AL1492" i="1"/>
  <c r="AM1492" i="1" s="1"/>
  <c r="AN1492" i="1" s="1"/>
  <c r="AO1492" i="1" s="1"/>
  <c r="AL1583" i="1"/>
  <c r="AM1583" i="1" s="1"/>
  <c r="AN1583" i="1" s="1"/>
  <c r="AO1583" i="1" s="1"/>
  <c r="AL1090" i="1"/>
  <c r="AM1090" i="1" s="1"/>
  <c r="AN1090" i="1" s="1"/>
  <c r="AL1283" i="1"/>
  <c r="AM1283" i="1" s="1"/>
  <c r="AN1283" i="1" s="1"/>
  <c r="AO1283" i="1" s="1"/>
  <c r="M12" i="1" l="1"/>
  <c r="BG12" i="1" s="1"/>
  <c r="N12" i="1" s="1"/>
  <c r="AS25" i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M25" i="1" s="1"/>
  <c r="BG25" i="1" s="1"/>
  <c r="N25" i="1" s="1"/>
  <c r="AQ429" i="1"/>
  <c r="AR429" i="1" s="1"/>
  <c r="AS429" i="1" s="1"/>
  <c r="AQ838" i="1"/>
  <c r="AR838" i="1" s="1"/>
  <c r="AS838" i="1" s="1"/>
  <c r="AQ631" i="1"/>
  <c r="AR631" i="1" s="1"/>
  <c r="AS631" i="1" s="1"/>
  <c r="AQ486" i="1"/>
  <c r="AR486" i="1" s="1"/>
  <c r="AS486" i="1" s="1"/>
  <c r="AQ542" i="1"/>
  <c r="AR542" i="1" s="1"/>
  <c r="AS542" i="1" s="1"/>
  <c r="AP1581" i="1"/>
  <c r="AP992" i="1"/>
  <c r="AP1009" i="1"/>
  <c r="AP784" i="1"/>
  <c r="AP591" i="1"/>
  <c r="AP1655" i="1"/>
  <c r="AP730" i="1"/>
  <c r="AP1323" i="1"/>
  <c r="AP999" i="1"/>
  <c r="AP984" i="1"/>
  <c r="AP952" i="1"/>
  <c r="AP647" i="1"/>
  <c r="AP543" i="1"/>
  <c r="AQ543" i="1" s="1"/>
  <c r="AR543" i="1" s="1"/>
  <c r="AS543" i="1" s="1"/>
  <c r="AP724" i="1"/>
  <c r="AR1460" i="1"/>
  <c r="AS1460" i="1" s="1"/>
  <c r="AR306" i="1"/>
  <c r="AS306" i="1" s="1"/>
  <c r="AR717" i="1"/>
  <c r="AS717" i="1" s="1"/>
  <c r="AR1059" i="1"/>
  <c r="AS1059" i="1" s="1"/>
  <c r="AR1040" i="1"/>
  <c r="AS1040" i="1" s="1"/>
  <c r="AR1271" i="1"/>
  <c r="AS1271" i="1" s="1"/>
  <c r="AR800" i="1"/>
  <c r="AS800" i="1" s="1"/>
  <c r="AR1061" i="1"/>
  <c r="AS1061" i="1" s="1"/>
  <c r="AR1111" i="1"/>
  <c r="AS1111" i="1" s="1"/>
  <c r="AR924" i="1"/>
  <c r="AS924" i="1" s="1"/>
  <c r="AR436" i="1"/>
  <c r="AS436" i="1" s="1"/>
  <c r="AR344" i="1"/>
  <c r="AS344" i="1" s="1"/>
  <c r="AR464" i="1"/>
  <c r="AS464" i="1" s="1"/>
  <c r="AR827" i="1"/>
  <c r="AS827" i="1" s="1"/>
  <c r="AR883" i="1"/>
  <c r="AS883" i="1" s="1"/>
  <c r="AR445" i="1"/>
  <c r="AS445" i="1" s="1"/>
  <c r="AR1018" i="1"/>
  <c r="AS1018" i="1" s="1"/>
  <c r="AR1382" i="1"/>
  <c r="AS1382" i="1" s="1"/>
  <c r="AR467" i="1"/>
  <c r="AS467" i="1" s="1"/>
  <c r="AR1203" i="1"/>
  <c r="AS1203" i="1" s="1"/>
  <c r="AR816" i="1"/>
  <c r="AS816" i="1" s="1"/>
  <c r="AR372" i="1"/>
  <c r="AS372" i="1" s="1"/>
  <c r="AR796" i="1"/>
  <c r="AS796" i="1" s="1"/>
  <c r="AR1208" i="1"/>
  <c r="AS1208" i="1" s="1"/>
  <c r="AR627" i="1"/>
  <c r="AS627" i="1" s="1"/>
  <c r="AR264" i="1"/>
  <c r="AS264" i="1" s="1"/>
  <c r="AR760" i="1"/>
  <c r="AS760" i="1" s="1"/>
  <c r="AR953" i="1"/>
  <c r="AS953" i="1" s="1"/>
  <c r="AR272" i="1"/>
  <c r="AS272" i="1" s="1"/>
  <c r="AR514" i="1"/>
  <c r="AS514" i="1" s="1"/>
  <c r="AR538" i="1"/>
  <c r="AS538" i="1" s="1"/>
  <c r="AR535" i="1"/>
  <c r="AS535" i="1" s="1"/>
  <c r="AR1665" i="1"/>
  <c r="AS1665" i="1" s="1"/>
  <c r="AR1002" i="1"/>
  <c r="AS1002" i="1" s="1"/>
  <c r="AR777" i="1"/>
  <c r="AS777" i="1" s="1"/>
  <c r="AR762" i="1"/>
  <c r="AS762" i="1" s="1"/>
  <c r="AR1576" i="1"/>
  <c r="AS1576" i="1" s="1"/>
  <c r="AR1048" i="1"/>
  <c r="AS1048" i="1" s="1"/>
  <c r="AR703" i="1"/>
  <c r="AS703" i="1" s="1"/>
  <c r="AR552" i="1"/>
  <c r="AS552" i="1" s="1"/>
  <c r="AR759" i="1"/>
  <c r="AS759" i="1" s="1"/>
  <c r="AR993" i="1"/>
  <c r="AS993" i="1" s="1"/>
  <c r="AR305" i="1"/>
  <c r="AS305" i="1" s="1"/>
  <c r="AR769" i="1"/>
  <c r="AS769" i="1" s="1"/>
  <c r="AR539" i="1"/>
  <c r="AS539" i="1" s="1"/>
  <c r="AR739" i="1"/>
  <c r="AS739" i="1" s="1"/>
  <c r="AR596" i="1"/>
  <c r="AS596" i="1" s="1"/>
  <c r="AR435" i="1"/>
  <c r="AS435" i="1" s="1"/>
  <c r="AR744" i="1"/>
  <c r="AS744" i="1" s="1"/>
  <c r="AR905" i="1"/>
  <c r="AS905" i="1" s="1"/>
  <c r="AR273" i="1"/>
  <c r="AS273" i="1" s="1"/>
  <c r="AR462" i="1"/>
  <c r="AS462" i="1" s="1"/>
  <c r="AR588" i="1"/>
  <c r="AS588" i="1" s="1"/>
  <c r="AR951" i="1"/>
  <c r="AS951" i="1" s="1"/>
  <c r="AR1156" i="1"/>
  <c r="AS1156" i="1" s="1"/>
  <c r="AR901" i="1"/>
  <c r="AS901" i="1" s="1"/>
  <c r="AR449" i="1"/>
  <c r="AS449" i="1" s="1"/>
  <c r="AR471" i="1"/>
  <c r="AS471" i="1" s="1"/>
  <c r="AR1112" i="1"/>
  <c r="AS1112" i="1" s="1"/>
  <c r="AR946" i="1"/>
  <c r="AS946" i="1" s="1"/>
  <c r="AR785" i="1"/>
  <c r="AS785" i="1" s="1"/>
  <c r="AR689" i="1"/>
  <c r="AS689" i="1" s="1"/>
  <c r="AR430" i="1"/>
  <c r="AS430" i="1" s="1"/>
  <c r="AR1625" i="1"/>
  <c r="AS1625" i="1" s="1"/>
  <c r="AR477" i="1"/>
  <c r="AS477" i="1" s="1"/>
  <c r="AR1345" i="1"/>
  <c r="AS1345" i="1" s="1"/>
  <c r="AR353" i="1"/>
  <c r="AS353" i="1" s="1"/>
  <c r="AR555" i="1"/>
  <c r="AS555" i="1" s="1"/>
  <c r="AR465" i="1"/>
  <c r="AS465" i="1" s="1"/>
  <c r="AR962" i="1"/>
  <c r="AS962" i="1" s="1"/>
  <c r="AR691" i="1"/>
  <c r="AS691" i="1" s="1"/>
  <c r="AR354" i="1"/>
  <c r="AS354" i="1" s="1"/>
  <c r="AR1421" i="1"/>
  <c r="AS1421" i="1" s="1"/>
  <c r="AR1681" i="1"/>
  <c r="AS1681" i="1" s="1"/>
  <c r="AR368" i="1"/>
  <c r="AS368" i="1" s="1"/>
  <c r="AR587" i="1"/>
  <c r="AS587" i="1" s="1"/>
  <c r="AR918" i="1"/>
  <c r="AS918" i="1" s="1"/>
  <c r="AR549" i="1"/>
  <c r="AS549" i="1" s="1"/>
  <c r="AR985" i="1"/>
  <c r="AS985" i="1" s="1"/>
  <c r="AR347" i="1"/>
  <c r="AS347" i="1" s="1"/>
  <c r="AR680" i="1"/>
  <c r="AS680" i="1" s="1"/>
  <c r="AR1149" i="1"/>
  <c r="AS1149" i="1" s="1"/>
  <c r="AR1229" i="1"/>
  <c r="AS1229" i="1" s="1"/>
  <c r="AR873" i="1"/>
  <c r="AS873" i="1" s="1"/>
  <c r="AR852" i="1"/>
  <c r="AS852" i="1" s="1"/>
  <c r="AR608" i="1"/>
  <c r="AS608" i="1" s="1"/>
  <c r="AR1358" i="1"/>
  <c r="AS1358" i="1" s="1"/>
  <c r="AR645" i="1"/>
  <c r="AS645" i="1" s="1"/>
  <c r="AR640" i="1"/>
  <c r="AS640" i="1" s="1"/>
  <c r="AR707" i="1"/>
  <c r="AS707" i="1" s="1"/>
  <c r="AR1571" i="1"/>
  <c r="AS1571" i="1" s="1"/>
  <c r="AR536" i="1"/>
  <c r="AS536" i="1" s="1"/>
  <c r="AR496" i="1"/>
  <c r="AS496" i="1" s="1"/>
  <c r="AR1300" i="1"/>
  <c r="AS1300" i="1" s="1"/>
  <c r="AR378" i="1"/>
  <c r="AS378" i="1" s="1"/>
  <c r="AR448" i="1"/>
  <c r="AS448" i="1" s="1"/>
  <c r="AR648" i="1"/>
  <c r="AS648" i="1" s="1"/>
  <c r="AR1704" i="1"/>
  <c r="AS1704" i="1" s="1"/>
  <c r="AR1378" i="1"/>
  <c r="AS1378" i="1" s="1"/>
  <c r="AR829" i="1"/>
  <c r="AS829" i="1" s="1"/>
  <c r="AR396" i="1"/>
  <c r="AS396" i="1" s="1"/>
  <c r="AR1628" i="1"/>
  <c r="AS1628" i="1" s="1"/>
  <c r="AR713" i="1"/>
  <c r="AS713" i="1" s="1"/>
  <c r="AR457" i="1"/>
  <c r="AS457" i="1" s="1"/>
  <c r="AR612" i="1"/>
  <c r="AS612" i="1" s="1"/>
  <c r="AR972" i="1"/>
  <c r="AS972" i="1" s="1"/>
  <c r="AR1521" i="1"/>
  <c r="AS1521" i="1" s="1"/>
  <c r="AR291" i="1"/>
  <c r="AS291" i="1" s="1"/>
  <c r="AR390" i="1"/>
  <c r="AS390" i="1" s="1"/>
  <c r="AR941" i="1"/>
  <c r="AS941" i="1" s="1"/>
  <c r="AR356" i="1"/>
  <c r="AS356" i="1" s="1"/>
  <c r="AR1397" i="1"/>
  <c r="AS1397" i="1" s="1"/>
  <c r="AR635" i="1"/>
  <c r="AS635" i="1" s="1"/>
  <c r="AR1080" i="1"/>
  <c r="AS1080" i="1" s="1"/>
  <c r="AR933" i="1"/>
  <c r="AS933" i="1" s="1"/>
  <c r="AR686" i="1"/>
  <c r="AS686" i="1" s="1"/>
  <c r="AR473" i="1"/>
  <c r="AS473" i="1" s="1"/>
  <c r="AR593" i="1"/>
  <c r="AS593" i="1" s="1"/>
  <c r="AR658" i="1"/>
  <c r="AS658" i="1" s="1"/>
  <c r="AO697" i="1"/>
  <c r="AP697" i="1" s="1"/>
  <c r="AQ697" i="1" s="1"/>
  <c r="AO318" i="1"/>
  <c r="AP318" i="1" s="1"/>
  <c r="AQ318" i="1" s="1"/>
  <c r="AO1005" i="1"/>
  <c r="AP1005" i="1" s="1"/>
  <c r="AQ1005" i="1" s="1"/>
  <c r="AO767" i="1"/>
  <c r="AP767" i="1" s="1"/>
  <c r="AQ767" i="1" s="1"/>
  <c r="AO374" i="1"/>
  <c r="AP374" i="1" s="1"/>
  <c r="AQ374" i="1" s="1"/>
  <c r="AO1465" i="1"/>
  <c r="AP1465" i="1" s="1"/>
  <c r="AQ1465" i="1" s="1"/>
  <c r="AO781" i="1"/>
  <c r="AP781" i="1" s="1"/>
  <c r="AQ781" i="1" s="1"/>
  <c r="AO400" i="1"/>
  <c r="AP400" i="1" s="1"/>
  <c r="AQ400" i="1" s="1"/>
  <c r="AO495" i="1"/>
  <c r="AP495" i="1" s="1"/>
  <c r="AQ495" i="1" s="1"/>
  <c r="AO944" i="1"/>
  <c r="AP944" i="1" s="1"/>
  <c r="AQ944" i="1" s="1"/>
  <c r="AO970" i="1"/>
  <c r="AP970" i="1" s="1"/>
  <c r="AQ970" i="1" s="1"/>
  <c r="AO660" i="1"/>
  <c r="AP660" i="1" s="1"/>
  <c r="AQ660" i="1" s="1"/>
  <c r="AO602" i="1"/>
  <c r="AP602" i="1" s="1"/>
  <c r="AQ602" i="1" s="1"/>
  <c r="AO994" i="1"/>
  <c r="AO1329" i="1"/>
  <c r="AP1329" i="1" s="1"/>
  <c r="AQ1329" i="1" s="1"/>
  <c r="AO614" i="1"/>
  <c r="AP614" i="1" s="1"/>
  <c r="AQ614" i="1" s="1"/>
  <c r="AO243" i="1"/>
  <c r="AP243" i="1" s="1"/>
  <c r="AQ243" i="1" s="1"/>
  <c r="AO1032" i="1"/>
  <c r="AP1032" i="1" s="1"/>
  <c r="AQ1032" i="1" s="1"/>
  <c r="AO894" i="1"/>
  <c r="AP894" i="1" s="1"/>
  <c r="AQ894" i="1" s="1"/>
  <c r="AO250" i="1"/>
  <c r="AP250" i="1" s="1"/>
  <c r="AQ250" i="1" s="1"/>
  <c r="AO706" i="1"/>
  <c r="AP706" i="1" s="1"/>
  <c r="AQ706" i="1" s="1"/>
  <c r="AO1450" i="1"/>
  <c r="AP1450" i="1" s="1"/>
  <c r="AQ1450" i="1" s="1"/>
  <c r="AO1141" i="1"/>
  <c r="AP1141" i="1" s="1"/>
  <c r="AQ1141" i="1" s="1"/>
  <c r="AO406" i="1"/>
  <c r="AP406" i="1" s="1"/>
  <c r="AQ406" i="1" s="1"/>
  <c r="AO920" i="1"/>
  <c r="AP920" i="1" s="1"/>
  <c r="AQ920" i="1" s="1"/>
  <c r="AO1091" i="1"/>
  <c r="AP1091" i="1" s="1"/>
  <c r="AQ1091" i="1" s="1"/>
  <c r="AO559" i="1"/>
  <c r="AP559" i="1" s="1"/>
  <c r="AQ559" i="1" s="1"/>
  <c r="AO565" i="1"/>
  <c r="AP565" i="1" s="1"/>
  <c r="AQ565" i="1" s="1"/>
  <c r="AO840" i="1"/>
  <c r="AP840" i="1" s="1"/>
  <c r="AQ840" i="1" s="1"/>
  <c r="AO1340" i="1"/>
  <c r="AP1340" i="1" s="1"/>
  <c r="AQ1340" i="1" s="1"/>
  <c r="AO1049" i="1"/>
  <c r="AP1049" i="1" s="1"/>
  <c r="AQ1049" i="1" s="1"/>
  <c r="AO498" i="1"/>
  <c r="AP498" i="1" s="1"/>
  <c r="AQ498" i="1" s="1"/>
  <c r="AO1491" i="1"/>
  <c r="AP1491" i="1" s="1"/>
  <c r="AQ1491" i="1" s="1"/>
  <c r="AO294" i="1"/>
  <c r="AO359" i="1"/>
  <c r="AP359" i="1" s="1"/>
  <c r="AQ359" i="1" s="1"/>
  <c r="AO350" i="1"/>
  <c r="AP350" i="1" s="1"/>
  <c r="AQ350" i="1" s="1"/>
  <c r="AO1543" i="1"/>
  <c r="AP1543" i="1" s="1"/>
  <c r="AQ1543" i="1" s="1"/>
  <c r="AO870" i="1"/>
  <c r="AO723" i="1"/>
  <c r="AO973" i="1"/>
  <c r="AP973" i="1" s="1"/>
  <c r="AQ973" i="1" s="1"/>
  <c r="AO1359" i="1"/>
  <c r="AP1359" i="1" s="1"/>
  <c r="AQ1359" i="1" s="1"/>
  <c r="AO1640" i="1"/>
  <c r="AP1640" i="1" s="1"/>
  <c r="AQ1640" i="1" s="1"/>
  <c r="AO841" i="1"/>
  <c r="AP841" i="1" s="1"/>
  <c r="AQ841" i="1" s="1"/>
  <c r="AO957" i="1"/>
  <c r="AP957" i="1" s="1"/>
  <c r="AQ957" i="1" s="1"/>
  <c r="AO871" i="1"/>
  <c r="AP871" i="1" s="1"/>
  <c r="AQ871" i="1" s="1"/>
  <c r="AO455" i="1"/>
  <c r="AO450" i="1"/>
  <c r="AP450" i="1" s="1"/>
  <c r="AQ450" i="1" s="1"/>
  <c r="AO786" i="1"/>
  <c r="AP786" i="1" s="1"/>
  <c r="AQ786" i="1" s="1"/>
  <c r="AO1496" i="1"/>
  <c r="AP1496" i="1" s="1"/>
  <c r="AQ1496" i="1" s="1"/>
  <c r="AO526" i="1"/>
  <c r="AP526" i="1" s="1"/>
  <c r="AQ526" i="1" s="1"/>
  <c r="AO1616" i="1"/>
  <c r="AP1616" i="1" s="1"/>
  <c r="AQ1616" i="1" s="1"/>
  <c r="AO668" i="1"/>
  <c r="AP668" i="1" s="1"/>
  <c r="AQ668" i="1" s="1"/>
  <c r="AO404" i="1"/>
  <c r="AP404" i="1" s="1"/>
  <c r="AQ404" i="1" s="1"/>
  <c r="AO537" i="1"/>
  <c r="AO1252" i="1"/>
  <c r="AP1252" i="1" s="1"/>
  <c r="AQ1252" i="1" s="1"/>
  <c r="AO412" i="1"/>
  <c r="AP412" i="1" s="1"/>
  <c r="AQ412" i="1" s="1"/>
  <c r="AO1090" i="1"/>
  <c r="AP1090" i="1" s="1"/>
  <c r="AQ1090" i="1" s="1"/>
  <c r="AO461" i="1"/>
  <c r="AP461" i="1" s="1"/>
  <c r="AQ461" i="1" s="1"/>
  <c r="AO824" i="1"/>
  <c r="AO321" i="1"/>
  <c r="AP321" i="1" s="1"/>
  <c r="AQ321" i="1" s="1"/>
  <c r="AO439" i="1"/>
  <c r="AP439" i="1" s="1"/>
  <c r="AQ439" i="1" s="1"/>
  <c r="AO628" i="1"/>
  <c r="AP628" i="1" s="1"/>
  <c r="AQ628" i="1" s="1"/>
  <c r="AO1236" i="1"/>
  <c r="AP1236" i="1" s="1"/>
  <c r="AQ1236" i="1" s="1"/>
  <c r="AO1196" i="1"/>
  <c r="AP1196" i="1" s="1"/>
  <c r="AQ1196" i="1" s="1"/>
  <c r="AO771" i="1"/>
  <c r="AP771" i="1" s="1"/>
  <c r="AQ771" i="1" s="1"/>
  <c r="AO1370" i="1"/>
  <c r="AP1370" i="1" s="1"/>
  <c r="AQ1370" i="1" s="1"/>
  <c r="AO684" i="1"/>
  <c r="AP684" i="1" s="1"/>
  <c r="AQ684" i="1" s="1"/>
  <c r="AO986" i="1"/>
  <c r="AP986" i="1" s="1"/>
  <c r="AQ986" i="1" s="1"/>
  <c r="AO1507" i="1"/>
  <c r="AP1507" i="1" s="1"/>
  <c r="AQ1507" i="1" s="1"/>
  <c r="AO916" i="1"/>
  <c r="AP916" i="1" s="1"/>
  <c r="AQ916" i="1" s="1"/>
  <c r="AO492" i="1"/>
  <c r="AP492" i="1" s="1"/>
  <c r="AQ492" i="1" s="1"/>
  <c r="AO1242" i="1"/>
  <c r="AP1242" i="1" s="1"/>
  <c r="AQ1242" i="1" s="1"/>
  <c r="AO897" i="1"/>
  <c r="AP897" i="1" s="1"/>
  <c r="AQ897" i="1" s="1"/>
  <c r="AO977" i="1"/>
  <c r="AP977" i="1" s="1"/>
  <c r="AQ977" i="1" s="1"/>
  <c r="AO419" i="1"/>
  <c r="AP419" i="1" s="1"/>
  <c r="AQ419" i="1" s="1"/>
  <c r="AO1209" i="1"/>
  <c r="AP1209" i="1" s="1"/>
  <c r="AQ1209" i="1" s="1"/>
  <c r="AO1062" i="1"/>
  <c r="AP1062" i="1" s="1"/>
  <c r="AQ1062" i="1" s="1"/>
  <c r="AO780" i="1"/>
  <c r="AP780" i="1" s="1"/>
  <c r="AQ780" i="1" s="1"/>
  <c r="AO1589" i="1"/>
  <c r="AP1589" i="1" s="1"/>
  <c r="AQ1589" i="1" s="1"/>
  <c r="AO976" i="1"/>
  <c r="AP976" i="1" s="1"/>
  <c r="AQ976" i="1" s="1"/>
  <c r="AO361" i="1"/>
  <c r="AO280" i="1"/>
  <c r="AP280" i="1" s="1"/>
  <c r="AQ280" i="1" s="1"/>
  <c r="AO463" i="1"/>
  <c r="AO1527" i="1"/>
  <c r="AP1527" i="1" s="1"/>
  <c r="AQ1527" i="1" s="1"/>
  <c r="AO459" i="1"/>
  <c r="AO1620" i="1"/>
  <c r="AP1620" i="1" s="1"/>
  <c r="AQ1620" i="1" s="1"/>
  <c r="AO931" i="1"/>
  <c r="AP931" i="1" s="1"/>
  <c r="AQ931" i="1" s="1"/>
  <c r="AO311" i="1"/>
  <c r="AP311" i="1" s="1"/>
  <c r="AQ311" i="1" s="1"/>
  <c r="AO836" i="1"/>
  <c r="AP836" i="1" s="1"/>
  <c r="AQ836" i="1" s="1"/>
  <c r="AO493" i="1"/>
  <c r="AP493" i="1" s="1"/>
  <c r="AQ493" i="1" s="1"/>
  <c r="AO1379" i="1"/>
  <c r="AO775" i="1"/>
  <c r="AP775" i="1" s="1"/>
  <c r="AQ775" i="1" s="1"/>
  <c r="AO1036" i="1"/>
  <c r="AP1036" i="1" s="1"/>
  <c r="AQ1036" i="1" s="1"/>
  <c r="AO1516" i="1"/>
  <c r="AP1516" i="1" s="1"/>
  <c r="AQ1516" i="1" s="1"/>
  <c r="AO675" i="1"/>
  <c r="AP675" i="1" s="1"/>
  <c r="AQ675" i="1" s="1"/>
  <c r="AO341" i="1"/>
  <c r="AP341" i="1" s="1"/>
  <c r="AQ341" i="1" s="1"/>
  <c r="AO1558" i="1"/>
  <c r="AP1558" i="1" s="1"/>
  <c r="AQ1558" i="1" s="1"/>
  <c r="AO719" i="1"/>
  <c r="AP719" i="1" s="1"/>
  <c r="AQ719" i="1" s="1"/>
  <c r="AO942" i="1"/>
  <c r="AP942" i="1" s="1"/>
  <c r="AQ942" i="1" s="1"/>
  <c r="AO654" i="1"/>
  <c r="AP654" i="1" s="1"/>
  <c r="AQ654" i="1" s="1"/>
  <c r="AO401" i="1"/>
  <c r="AP401" i="1" s="1"/>
  <c r="AQ401" i="1" s="1"/>
  <c r="AO1131" i="1"/>
  <c r="AP1131" i="1" s="1"/>
  <c r="AQ1131" i="1" s="1"/>
  <c r="AO672" i="1"/>
  <c r="AP672" i="1" s="1"/>
  <c r="AQ672" i="1" s="1"/>
  <c r="AO688" i="1"/>
  <c r="AP688" i="1" s="1"/>
  <c r="AQ688" i="1" s="1"/>
  <c r="AO544" i="1"/>
  <c r="AP544" i="1" s="1"/>
  <c r="AQ544" i="1" s="1"/>
  <c r="AO418" i="1"/>
  <c r="AP418" i="1" s="1"/>
  <c r="AQ418" i="1" s="1"/>
  <c r="AO394" i="1"/>
  <c r="AO407" i="1"/>
  <c r="AP407" i="1" s="1"/>
  <c r="AQ407" i="1" s="1"/>
  <c r="AO616" i="1"/>
  <c r="AP616" i="1" s="1"/>
  <c r="AQ616" i="1" s="1"/>
  <c r="AO381" i="1"/>
  <c r="AP381" i="1" s="1"/>
  <c r="AQ381" i="1" s="1"/>
  <c r="AO663" i="1"/>
  <c r="AP663" i="1" s="1"/>
  <c r="AQ663" i="1" s="1"/>
  <c r="AO470" i="1"/>
  <c r="AP470" i="1" s="1"/>
  <c r="AQ470" i="1" s="1"/>
  <c r="AO476" i="1"/>
  <c r="AP476" i="1" s="1"/>
  <c r="AQ476" i="1" s="1"/>
  <c r="AO1376" i="1"/>
  <c r="AO562" i="1"/>
  <c r="AO982" i="1"/>
  <c r="AP982" i="1" s="1"/>
  <c r="AQ982" i="1" s="1"/>
  <c r="AO934" i="1"/>
  <c r="AP934" i="1" s="1"/>
  <c r="AQ934" i="1" s="1"/>
  <c r="AO553" i="1"/>
  <c r="AP553" i="1" s="1"/>
  <c r="AQ553" i="1" s="1"/>
  <c r="AO685" i="1"/>
  <c r="AO738" i="1"/>
  <c r="AP738" i="1" s="1"/>
  <c r="AQ738" i="1" s="1"/>
  <c r="AO333" i="1"/>
  <c r="AP333" i="1" s="1"/>
  <c r="AQ333" i="1" s="1"/>
  <c r="AO572" i="1"/>
  <c r="AP572" i="1" s="1"/>
  <c r="AQ572" i="1" s="1"/>
  <c r="AO377" i="1"/>
  <c r="AP377" i="1" s="1"/>
  <c r="AQ377" i="1" s="1"/>
  <c r="AO881" i="1"/>
  <c r="AP881" i="1" s="1"/>
  <c r="AQ881" i="1" s="1"/>
  <c r="AO880" i="1"/>
  <c r="AP880" i="1" s="1"/>
  <c r="AQ880" i="1" s="1"/>
  <c r="AO656" i="1"/>
  <c r="AP656" i="1" s="1"/>
  <c r="AQ656" i="1" s="1"/>
  <c r="AO1646" i="1"/>
  <c r="AP1646" i="1" s="1"/>
  <c r="AQ1646" i="1" s="1"/>
  <c r="AO603" i="1"/>
  <c r="AP603" i="1" s="1"/>
  <c r="AQ603" i="1" s="1"/>
  <c r="AO747" i="1"/>
  <c r="AP747" i="1" s="1"/>
  <c r="AQ747" i="1" s="1"/>
  <c r="AO630" i="1"/>
  <c r="AP630" i="1" s="1"/>
  <c r="AQ630" i="1" s="1"/>
  <c r="AO729" i="1"/>
  <c r="AP729" i="1" s="1"/>
  <c r="AQ729" i="1" s="1"/>
  <c r="AO1180" i="1"/>
  <c r="AP1180" i="1" s="1"/>
  <c r="AQ1180" i="1" s="1"/>
  <c r="AO1344" i="1"/>
  <c r="AP1344" i="1" s="1"/>
  <c r="AQ1344" i="1" s="1"/>
  <c r="AO1081" i="1"/>
  <c r="AP1081" i="1" s="1"/>
  <c r="AQ1081" i="1" s="1"/>
  <c r="AO935" i="1"/>
  <c r="AP935" i="1" s="1"/>
  <c r="AQ935" i="1" s="1"/>
  <c r="AO814" i="1"/>
  <c r="AP814" i="1" s="1"/>
  <c r="AQ814" i="1" s="1"/>
  <c r="AO1222" i="1"/>
  <c r="AP1222" i="1" s="1"/>
  <c r="AQ1222" i="1" s="1"/>
  <c r="AO1103" i="1"/>
  <c r="AP1103" i="1" s="1"/>
  <c r="AQ1103" i="1" s="1"/>
  <c r="AO632" i="1"/>
  <c r="AP632" i="1" s="1"/>
  <c r="AQ632" i="1" s="1"/>
  <c r="AO1151" i="1"/>
  <c r="AP1151" i="1" s="1"/>
  <c r="AQ1151" i="1" s="1"/>
  <c r="AO388" i="1"/>
  <c r="AP388" i="1" s="1"/>
  <c r="AQ388" i="1" s="1"/>
  <c r="AO1702" i="1"/>
  <c r="AP1702" i="1" s="1"/>
  <c r="AQ1702" i="1" s="1"/>
  <c r="AO1261" i="1"/>
  <c r="AP1261" i="1" s="1"/>
  <c r="AQ1261" i="1" s="1"/>
  <c r="AO610" i="1"/>
  <c r="AP610" i="1" s="1"/>
  <c r="AQ610" i="1" s="1"/>
  <c r="AO865" i="1"/>
  <c r="AP865" i="1" s="1"/>
  <c r="AQ865" i="1" s="1"/>
  <c r="AO657" i="1"/>
  <c r="AO1439" i="1"/>
  <c r="AP1439" i="1" s="1"/>
  <c r="AQ1439" i="1" s="1"/>
  <c r="AO893" i="1"/>
  <c r="AP893" i="1" s="1"/>
  <c r="AQ893" i="1" s="1"/>
  <c r="AO1343" i="1"/>
  <c r="AP1343" i="1" s="1"/>
  <c r="AQ1343" i="1" s="1"/>
  <c r="AO1104" i="1"/>
  <c r="AP1104" i="1" s="1"/>
  <c r="AQ1104" i="1" s="1"/>
  <c r="AO1029" i="1"/>
  <c r="AP1029" i="1" s="1"/>
  <c r="AQ1029" i="1" s="1"/>
  <c r="AO1659" i="1"/>
  <c r="AP1659" i="1" s="1"/>
  <c r="AQ1659" i="1" s="1"/>
  <c r="AO1164" i="1"/>
  <c r="AP1164" i="1" s="1"/>
  <c r="AQ1164" i="1" s="1"/>
  <c r="AO1504" i="1"/>
  <c r="AP1504" i="1" s="1"/>
  <c r="AQ1504" i="1" s="1"/>
  <c r="AO1093" i="1"/>
  <c r="AP1093" i="1" s="1"/>
  <c r="AQ1093" i="1" s="1"/>
  <c r="AO349" i="1"/>
  <c r="AP349" i="1" s="1"/>
  <c r="AQ349" i="1" s="1"/>
  <c r="AX55" i="1"/>
  <c r="BC49" i="1"/>
  <c r="BD49" i="1" s="1"/>
  <c r="AX416" i="1"/>
  <c r="BE1386" i="1"/>
  <c r="BF1386" i="1" s="1"/>
  <c r="M1386" i="1" s="1"/>
  <c r="BG1386" i="1" s="1"/>
  <c r="N1386" i="1" s="1"/>
  <c r="AX325" i="1"/>
  <c r="BE1537" i="1"/>
  <c r="BF1537" i="1" s="1"/>
  <c r="M1537" i="1" s="1"/>
  <c r="BG1537" i="1" s="1"/>
  <c r="N1537" i="1" s="1"/>
  <c r="AX364" i="1"/>
  <c r="BE1308" i="1"/>
  <c r="BF1308" i="1" s="1"/>
  <c r="M1308" i="1" s="1"/>
  <c r="BG1308" i="1" s="1"/>
  <c r="N1308" i="1" s="1"/>
  <c r="BE599" i="1"/>
  <c r="BF599" i="1" s="1"/>
  <c r="M599" i="1" s="1"/>
  <c r="BG599" i="1" s="1"/>
  <c r="N599" i="1" s="1"/>
  <c r="AX261" i="1"/>
  <c r="BC854" i="1"/>
  <c r="BD854" i="1" s="1"/>
  <c r="AX417" i="1"/>
  <c r="AX466" i="1"/>
  <c r="BE1374" i="1"/>
  <c r="BF1374" i="1" s="1"/>
  <c r="M1374" i="1" s="1"/>
  <c r="BG1374" i="1" s="1"/>
  <c r="N1374" i="1" s="1"/>
  <c r="AX764" i="1"/>
  <c r="BC95" i="1"/>
  <c r="BD95" i="1" s="1"/>
  <c r="AX99" i="1"/>
  <c r="AX314" i="1"/>
  <c r="BC594" i="1"/>
  <c r="BD594" i="1" s="1"/>
  <c r="BE1317" i="1"/>
  <c r="BF1317" i="1" s="1"/>
  <c r="M1317" i="1" s="1"/>
  <c r="BG1317" i="1" s="1"/>
  <c r="N1317" i="1" s="1"/>
  <c r="AX115" i="1"/>
  <c r="AX366" i="1"/>
  <c r="AX2" i="1"/>
  <c r="BE943" i="1"/>
  <c r="BF943" i="1" s="1"/>
  <c r="M943" i="1" s="1"/>
  <c r="BG943" i="1" s="1"/>
  <c r="N943" i="1" s="1"/>
  <c r="BE541" i="1"/>
  <c r="BF541" i="1" s="1"/>
  <c r="M541" i="1" s="1"/>
  <c r="BG541" i="1" s="1"/>
  <c r="N541" i="1" s="1"/>
  <c r="AX218" i="1"/>
  <c r="BE1651" i="1"/>
  <c r="BF1651" i="1" s="1"/>
  <c r="M1651" i="1" s="1"/>
  <c r="BG1651" i="1" s="1"/>
  <c r="N1651" i="1" s="1"/>
  <c r="AX579" i="1"/>
  <c r="AX746" i="1"/>
  <c r="AX500" i="1"/>
  <c r="BE1674" i="1"/>
  <c r="BF1674" i="1" s="1"/>
  <c r="M1674" i="1" s="1"/>
  <c r="BG1674" i="1" s="1"/>
  <c r="N1674" i="1" s="1"/>
  <c r="BE1142" i="1"/>
  <c r="BF1142" i="1" s="1"/>
  <c r="M1142" i="1" s="1"/>
  <c r="BG1142" i="1" s="1"/>
  <c r="N1142" i="1" s="1"/>
  <c r="BC144" i="1"/>
  <c r="BD144" i="1" s="1"/>
  <c r="AX16" i="1"/>
  <c r="AX753" i="1"/>
  <c r="AX822" i="1"/>
  <c r="BE1525" i="1"/>
  <c r="BF1525" i="1" s="1"/>
  <c r="M1525" i="1" s="1"/>
  <c r="BG1525" i="1" s="1"/>
  <c r="N1525" i="1" s="1"/>
  <c r="AT1435" i="1"/>
  <c r="AU1435" i="1" s="1"/>
  <c r="AV1435" i="1" s="1"/>
  <c r="AW1435" i="1" s="1"/>
  <c r="AT529" i="1"/>
  <c r="AU529" i="1" s="1"/>
  <c r="AV529" i="1" s="1"/>
  <c r="AW529" i="1" s="1"/>
  <c r="AT1184" i="1"/>
  <c r="AU1184" i="1" s="1"/>
  <c r="AV1184" i="1" s="1"/>
  <c r="AW1184" i="1" s="1"/>
  <c r="AY763" i="1"/>
  <c r="AZ763" i="1" s="1"/>
  <c r="BA763" i="1" s="1"/>
  <c r="BB763" i="1" s="1"/>
  <c r="AR24" i="1"/>
  <c r="AS24" i="1" s="1"/>
  <c r="AR1664" i="1"/>
  <c r="AS1664" i="1" s="1"/>
  <c r="AR26" i="1"/>
  <c r="AS26" i="1" s="1"/>
  <c r="AT896" i="1"/>
  <c r="AU896" i="1" s="1"/>
  <c r="AV896" i="1" s="1"/>
  <c r="AW896" i="1" s="1"/>
  <c r="AR1030" i="1"/>
  <c r="AS1030" i="1" s="1"/>
  <c r="AR1701" i="1"/>
  <c r="AS1701" i="1" s="1"/>
  <c r="AT1116" i="1"/>
  <c r="AU1116" i="1" s="1"/>
  <c r="AV1116" i="1" s="1"/>
  <c r="AW1116" i="1" s="1"/>
  <c r="AR568" i="1"/>
  <c r="AS568" i="1" s="1"/>
  <c r="AT874" i="1"/>
  <c r="AU874" i="1" s="1"/>
  <c r="AV874" i="1" s="1"/>
  <c r="AW874" i="1" s="1"/>
  <c r="AR625" i="1"/>
  <c r="AS625" i="1" s="1"/>
  <c r="AY169" i="1"/>
  <c r="AZ169" i="1" s="1"/>
  <c r="BA169" i="1" s="1"/>
  <c r="BB169" i="1" s="1"/>
  <c r="AR850" i="1"/>
  <c r="AS850" i="1" s="1"/>
  <c r="AR69" i="1"/>
  <c r="AS69" i="1" s="1"/>
  <c r="AR184" i="1"/>
  <c r="AS184" i="1" s="1"/>
  <c r="AX807" i="1"/>
  <c r="BE1383" i="1"/>
  <c r="BF1383" i="1" s="1"/>
  <c r="M1383" i="1" s="1"/>
  <c r="BG1383" i="1" s="1"/>
  <c r="N1383" i="1" s="1"/>
  <c r="AR843" i="1"/>
  <c r="AS843" i="1" s="1"/>
  <c r="AR1052" i="1"/>
  <c r="AS1052" i="1" s="1"/>
  <c r="BE1485" i="1"/>
  <c r="BF1485" i="1" s="1"/>
  <c r="M1485" i="1" s="1"/>
  <c r="BG1485" i="1" s="1"/>
  <c r="N1485" i="1" s="1"/>
  <c r="AR956" i="1"/>
  <c r="AS956" i="1" s="1"/>
  <c r="BE1191" i="1"/>
  <c r="BF1191" i="1" s="1"/>
  <c r="M1191" i="1" s="1"/>
  <c r="BG1191" i="1" s="1"/>
  <c r="N1191" i="1" s="1"/>
  <c r="AR1258" i="1"/>
  <c r="AS1258" i="1" s="1"/>
  <c r="AR458" i="1"/>
  <c r="AS458" i="1" s="1"/>
  <c r="AT176" i="1"/>
  <c r="AU176" i="1" s="1"/>
  <c r="AV176" i="1" s="1"/>
  <c r="AW176" i="1" s="1"/>
  <c r="AR103" i="1"/>
  <c r="AS103" i="1" s="1"/>
  <c r="AR420" i="1"/>
  <c r="AS420" i="1" s="1"/>
  <c r="AY299" i="1"/>
  <c r="AZ299" i="1" s="1"/>
  <c r="BA299" i="1" s="1"/>
  <c r="BB299" i="1" s="1"/>
  <c r="BE1484" i="1"/>
  <c r="BF1484" i="1" s="1"/>
  <c r="M1484" i="1" s="1"/>
  <c r="BG1484" i="1" s="1"/>
  <c r="N1484" i="1" s="1"/>
  <c r="AY134" i="1"/>
  <c r="AZ134" i="1" s="1"/>
  <c r="BA134" i="1" s="1"/>
  <c r="BB134" i="1" s="1"/>
  <c r="AR66" i="1"/>
  <c r="AS66" i="1" s="1"/>
  <c r="BE1094" i="1"/>
  <c r="BF1094" i="1" s="1"/>
  <c r="M1094" i="1" s="1"/>
  <c r="BG1094" i="1" s="1"/>
  <c r="N1094" i="1" s="1"/>
  <c r="AT755" i="1"/>
  <c r="AU755" i="1" s="1"/>
  <c r="AV755" i="1" s="1"/>
  <c r="AW755" i="1" s="1"/>
  <c r="AR558" i="1"/>
  <c r="AS558" i="1" s="1"/>
  <c r="AT720" i="1"/>
  <c r="AU720" i="1" s="1"/>
  <c r="AV720" i="1" s="1"/>
  <c r="AW720" i="1" s="1"/>
  <c r="AR443" i="1"/>
  <c r="AS443" i="1" s="1"/>
  <c r="AR1092" i="1"/>
  <c r="AS1092" i="1" s="1"/>
  <c r="AY275" i="1"/>
  <c r="AZ275" i="1" s="1"/>
  <c r="BA275" i="1" s="1"/>
  <c r="BB275" i="1" s="1"/>
  <c r="AX862" i="1"/>
  <c r="AT398" i="1"/>
  <c r="AU398" i="1" s="1"/>
  <c r="AV398" i="1" s="1"/>
  <c r="AW398" i="1" s="1"/>
  <c r="AY211" i="1"/>
  <c r="AZ211" i="1" s="1"/>
  <c r="BA211" i="1" s="1"/>
  <c r="BB211" i="1" s="1"/>
  <c r="AT606" i="1"/>
  <c r="AU606" i="1" s="1"/>
  <c r="AV606" i="1" s="1"/>
  <c r="AW606" i="1" s="1"/>
  <c r="AT1019" i="1"/>
  <c r="AU1019" i="1" s="1"/>
  <c r="AV1019" i="1" s="1"/>
  <c r="AW1019" i="1" s="1"/>
  <c r="AT385" i="1"/>
  <c r="AU385" i="1" s="1"/>
  <c r="AV385" i="1" s="1"/>
  <c r="AW385" i="1" s="1"/>
  <c r="AY136" i="1"/>
  <c r="AZ136" i="1" s="1"/>
  <c r="BA136" i="1" s="1"/>
  <c r="BB136" i="1" s="1"/>
  <c r="AT966" i="1"/>
  <c r="AU966" i="1" s="1"/>
  <c r="AV966" i="1" s="1"/>
  <c r="AW966" i="1" s="1"/>
  <c r="AY331" i="1"/>
  <c r="AZ331" i="1" s="1"/>
  <c r="BA331" i="1" s="1"/>
  <c r="BB331" i="1" s="1"/>
  <c r="AT480" i="1"/>
  <c r="AU480" i="1" s="1"/>
  <c r="AV480" i="1" s="1"/>
  <c r="AW480" i="1" s="1"/>
  <c r="AT637" i="1"/>
  <c r="AU637" i="1" s="1"/>
  <c r="AV637" i="1" s="1"/>
  <c r="AW637" i="1" s="1"/>
  <c r="AT446" i="1"/>
  <c r="AU446" i="1" s="1"/>
  <c r="AV446" i="1" s="1"/>
  <c r="AW446" i="1" s="1"/>
  <c r="AR408" i="1"/>
  <c r="AS408" i="1" s="1"/>
  <c r="AR623" i="1"/>
  <c r="AS623" i="1" s="1"/>
  <c r="AR1067" i="1"/>
  <c r="AS1067" i="1" s="1"/>
  <c r="AY125" i="1"/>
  <c r="AZ125" i="1" s="1"/>
  <c r="BA125" i="1" s="1"/>
  <c r="BB125" i="1" s="1"/>
  <c r="AR380" i="1"/>
  <c r="AS380" i="1" s="1"/>
  <c r="AT1074" i="1"/>
  <c r="AU1074" i="1" s="1"/>
  <c r="AV1074" i="1" s="1"/>
  <c r="AW1074" i="1" s="1"/>
  <c r="AT74" i="1"/>
  <c r="AU74" i="1" s="1"/>
  <c r="AV74" i="1" s="1"/>
  <c r="AW74" i="1" s="1"/>
  <c r="AX485" i="1"/>
  <c r="AT712" i="1"/>
  <c r="AU712" i="1" s="1"/>
  <c r="AV712" i="1" s="1"/>
  <c r="AW712" i="1" s="1"/>
  <c r="AR967" i="1"/>
  <c r="AS967" i="1" s="1"/>
  <c r="AX961" i="1"/>
  <c r="AR255" i="1"/>
  <c r="AS255" i="1" s="1"/>
  <c r="AX197" i="1"/>
  <c r="AX566" i="1"/>
  <c r="AR1469" i="1"/>
  <c r="AS1469" i="1" s="1"/>
  <c r="AR676" i="1"/>
  <c r="AS676" i="1" s="1"/>
  <c r="AX290" i="1"/>
  <c r="AX332" i="1"/>
  <c r="AR1634" i="1"/>
  <c r="AS1634" i="1" s="1"/>
  <c r="AR662" i="1"/>
  <c r="AS662" i="1" s="1"/>
  <c r="BC154" i="1"/>
  <c r="BD154" i="1" s="1"/>
  <c r="AR468" i="1"/>
  <c r="AS468" i="1" s="1"/>
  <c r="AR1135" i="1"/>
  <c r="AS1135" i="1" s="1"/>
  <c r="AR1299" i="1"/>
  <c r="AS1299" i="1" s="1"/>
  <c r="AX48" i="1"/>
  <c r="AT671" i="1"/>
  <c r="AU671" i="1" s="1"/>
  <c r="AV671" i="1" s="1"/>
  <c r="AW671" i="1" s="1"/>
  <c r="AR531" i="1"/>
  <c r="AS531" i="1" s="1"/>
  <c r="AR867" i="1"/>
  <c r="AS867" i="1" s="1"/>
  <c r="AR221" i="1"/>
  <c r="AS221" i="1" s="1"/>
  <c r="AY212" i="1"/>
  <c r="AZ212" i="1" s="1"/>
  <c r="BA212" i="1" s="1"/>
  <c r="BB212" i="1" s="1"/>
  <c r="AR30" i="1"/>
  <c r="AS30" i="1" s="1"/>
  <c r="BE1188" i="1"/>
  <c r="BF1188" i="1" s="1"/>
  <c r="M1188" i="1" s="1"/>
  <c r="BG1188" i="1" s="1"/>
  <c r="N1188" i="1" s="1"/>
  <c r="AR842" i="1"/>
  <c r="AS842" i="1" s="1"/>
  <c r="AR126" i="1"/>
  <c r="AS126" i="1" s="1"/>
  <c r="BE1082" i="1"/>
  <c r="BF1082" i="1" s="1"/>
  <c r="M1082" i="1" s="1"/>
  <c r="BG1082" i="1" s="1"/>
  <c r="N1082" i="1" s="1"/>
  <c r="AT53" i="1"/>
  <c r="AU53" i="1" s="1"/>
  <c r="AV53" i="1" s="1"/>
  <c r="AW53" i="1" s="1"/>
  <c r="BE554" i="1"/>
  <c r="BF554" i="1" s="1"/>
  <c r="M554" i="1" s="1"/>
  <c r="BG554" i="1" s="1"/>
  <c r="N554" i="1" s="1"/>
  <c r="AR557" i="1"/>
  <c r="AS557" i="1" s="1"/>
  <c r="BC28" i="1"/>
  <c r="BD28" i="1" s="1"/>
  <c r="AR1580" i="1"/>
  <c r="AS1580" i="1" s="1"/>
  <c r="BC790" i="1"/>
  <c r="BD790" i="1" s="1"/>
  <c r="AR1253" i="1"/>
  <c r="AS1253" i="1" s="1"/>
  <c r="AR1264" i="1"/>
  <c r="AS1264" i="1" s="1"/>
  <c r="AR1607" i="1"/>
  <c r="AS1607" i="1" s="1"/>
  <c r="AT1288" i="1"/>
  <c r="AU1288" i="1" s="1"/>
  <c r="AV1288" i="1" s="1"/>
  <c r="AW1288" i="1" s="1"/>
  <c r="AR598" i="1"/>
  <c r="AS598" i="1" s="1"/>
  <c r="AT1042" i="1"/>
  <c r="AU1042" i="1" s="1"/>
  <c r="AV1042" i="1" s="1"/>
  <c r="AW1042" i="1" s="1"/>
  <c r="AT1195" i="1"/>
  <c r="AU1195" i="1" s="1"/>
  <c r="AV1195" i="1" s="1"/>
  <c r="AW1195" i="1" s="1"/>
  <c r="AR567" i="1"/>
  <c r="AS567" i="1" s="1"/>
  <c r="AT687" i="1"/>
  <c r="AU687" i="1" s="1"/>
  <c r="AV687" i="1" s="1"/>
  <c r="AW687" i="1" s="1"/>
  <c r="AT556" i="1"/>
  <c r="AU556" i="1" s="1"/>
  <c r="AV556" i="1" s="1"/>
  <c r="AW556" i="1" s="1"/>
  <c r="AT230" i="1"/>
  <c r="AU230" i="1" s="1"/>
  <c r="AV230" i="1" s="1"/>
  <c r="AW230" i="1" s="1"/>
  <c r="AR360" i="1"/>
  <c r="AS360" i="1" s="1"/>
  <c r="AT223" i="1"/>
  <c r="AU223" i="1" s="1"/>
  <c r="AV223" i="1" s="1"/>
  <c r="AW223" i="1" s="1"/>
  <c r="AT131" i="1"/>
  <c r="AU131" i="1" s="1"/>
  <c r="AV131" i="1" s="1"/>
  <c r="AW131" i="1" s="1"/>
  <c r="AR428" i="1"/>
  <c r="AS428" i="1" s="1"/>
  <c r="AY65" i="1"/>
  <c r="AZ65" i="1" s="1"/>
  <c r="BA65" i="1" s="1"/>
  <c r="BB65" i="1" s="1"/>
  <c r="AT670" i="1"/>
  <c r="AU670" i="1" s="1"/>
  <c r="AV670" i="1" s="1"/>
  <c r="AW670" i="1" s="1"/>
  <c r="AY167" i="1"/>
  <c r="AZ167" i="1" s="1"/>
  <c r="BA167" i="1" s="1"/>
  <c r="BB167" i="1" s="1"/>
  <c r="AT431" i="1"/>
  <c r="AU431" i="1" s="1"/>
  <c r="AV431" i="1" s="1"/>
  <c r="AW431" i="1" s="1"/>
  <c r="AY304" i="1"/>
  <c r="AZ304" i="1" s="1"/>
  <c r="BA304" i="1" s="1"/>
  <c r="BB304" i="1" s="1"/>
  <c r="AR626" i="1"/>
  <c r="AS626" i="1" s="1"/>
  <c r="AR1182" i="1"/>
  <c r="AS1182" i="1" s="1"/>
  <c r="AR110" i="1"/>
  <c r="AS110" i="1" s="1"/>
  <c r="BE1401" i="1"/>
  <c r="BF1401" i="1" s="1"/>
  <c r="M1401" i="1" s="1"/>
  <c r="BG1401" i="1" s="1"/>
  <c r="N1401" i="1" s="1"/>
  <c r="AX32" i="1"/>
  <c r="AR521" i="1"/>
  <c r="AS521" i="1" s="1"/>
  <c r="BC208" i="1"/>
  <c r="BD208" i="1" s="1"/>
  <c r="AR1159" i="1"/>
  <c r="AS1159" i="1" s="1"/>
  <c r="BE948" i="1"/>
  <c r="BF948" i="1" s="1"/>
  <c r="M948" i="1" s="1"/>
  <c r="BG948" i="1" s="1"/>
  <c r="N948" i="1" s="1"/>
  <c r="BC102" i="1"/>
  <c r="BD102" i="1" s="1"/>
  <c r="BE1547" i="1"/>
  <c r="BF1547" i="1" s="1"/>
  <c r="M1547" i="1" s="1"/>
  <c r="BG1547" i="1" s="1"/>
  <c r="N1547" i="1" s="1"/>
  <c r="AT673" i="1"/>
  <c r="AU673" i="1" s="1"/>
  <c r="AV673" i="1" s="1"/>
  <c r="AW673" i="1" s="1"/>
  <c r="AR442" i="1"/>
  <c r="AS442" i="1" s="1"/>
  <c r="AR1015" i="1"/>
  <c r="AS1015" i="1" s="1"/>
  <c r="BC194" i="1"/>
  <c r="BD194" i="1" s="1"/>
  <c r="AR716" i="1"/>
  <c r="AS716" i="1" s="1"/>
  <c r="AR172" i="1"/>
  <c r="AS172" i="1" s="1"/>
  <c r="BC117" i="1"/>
  <c r="BD117" i="1" s="1"/>
  <c r="AX938" i="1"/>
  <c r="AR737" i="1"/>
  <c r="AS737" i="1" s="1"/>
  <c r="BC148" i="1"/>
  <c r="BD148" i="1" s="1"/>
  <c r="AR772" i="1"/>
  <c r="AS772" i="1" s="1"/>
  <c r="BE1626" i="1"/>
  <c r="BF1626" i="1" s="1"/>
  <c r="M1626" i="1" s="1"/>
  <c r="BG1626" i="1" s="1"/>
  <c r="N1626" i="1" s="1"/>
  <c r="AX1281" i="1"/>
  <c r="AX701" i="1"/>
  <c r="AR414" i="1"/>
  <c r="AS414" i="1" s="1"/>
  <c r="BE1342" i="1"/>
  <c r="BF1342" i="1" s="1"/>
  <c r="M1342" i="1" s="1"/>
  <c r="BG1342" i="1" s="1"/>
  <c r="N1342" i="1" s="1"/>
  <c r="AR702" i="1"/>
  <c r="AS702" i="1" s="1"/>
  <c r="AR399" i="1"/>
  <c r="AS399" i="1" s="1"/>
  <c r="AR1207" i="1"/>
  <c r="AS1207" i="1" s="1"/>
  <c r="AT831" i="1"/>
  <c r="AU831" i="1" s="1"/>
  <c r="AV831" i="1" s="1"/>
  <c r="AW831" i="1" s="1"/>
  <c r="AT519" i="1"/>
  <c r="AU519" i="1" s="1"/>
  <c r="AV519" i="1" s="1"/>
  <c r="AW519" i="1" s="1"/>
  <c r="AT885" i="1"/>
  <c r="AU885" i="1" s="1"/>
  <c r="AV885" i="1" s="1"/>
  <c r="AW885" i="1" s="1"/>
  <c r="AR996" i="1"/>
  <c r="AS996" i="1" s="1"/>
  <c r="AT19" i="1"/>
  <c r="AU19" i="1" s="1"/>
  <c r="AV19" i="1" s="1"/>
  <c r="AW19" i="1" s="1"/>
  <c r="AR1311" i="1"/>
  <c r="AS1311" i="1" s="1"/>
  <c r="AR1565" i="1"/>
  <c r="AS1565" i="1" s="1"/>
  <c r="AR1227" i="1"/>
  <c r="AS1227" i="1" s="1"/>
  <c r="AT1217" i="1"/>
  <c r="AU1217" i="1" s="1"/>
  <c r="AV1217" i="1" s="1"/>
  <c r="AW1217" i="1" s="1"/>
  <c r="AT939" i="1"/>
  <c r="AU939" i="1" s="1"/>
  <c r="AV939" i="1" s="1"/>
  <c r="AW939" i="1" s="1"/>
  <c r="AT649" i="1"/>
  <c r="AU649" i="1" s="1"/>
  <c r="AV649" i="1" s="1"/>
  <c r="AW649" i="1" s="1"/>
  <c r="AR20" i="1"/>
  <c r="AS20" i="1" s="1"/>
  <c r="AR386" i="1"/>
  <c r="AS386" i="1" s="1"/>
  <c r="AT195" i="1"/>
  <c r="AU195" i="1" s="1"/>
  <c r="AV195" i="1" s="1"/>
  <c r="AW195" i="1" s="1"/>
  <c r="AT229" i="1"/>
  <c r="AU229" i="1" s="1"/>
  <c r="AV229" i="1" s="1"/>
  <c r="AW229" i="1" s="1"/>
  <c r="AT718" i="1"/>
  <c r="AU718" i="1" s="1"/>
  <c r="AV718" i="1" s="1"/>
  <c r="AW718" i="1" s="1"/>
  <c r="AT1272" i="1"/>
  <c r="AU1272" i="1" s="1"/>
  <c r="AV1272" i="1" s="1"/>
  <c r="AW1272" i="1" s="1"/>
  <c r="AR1201" i="1"/>
  <c r="AS1201" i="1" s="1"/>
  <c r="AR1389" i="1"/>
  <c r="AS1389" i="1" s="1"/>
  <c r="AT1341" i="1"/>
  <c r="AU1341" i="1" s="1"/>
  <c r="AV1341" i="1" s="1"/>
  <c r="AW1341" i="1" s="1"/>
  <c r="AT1630" i="1"/>
  <c r="AU1630" i="1" s="1"/>
  <c r="AV1630" i="1" s="1"/>
  <c r="AW1630" i="1" s="1"/>
  <c r="AY369" i="1"/>
  <c r="AZ369" i="1" s="1"/>
  <c r="BA369" i="1" s="1"/>
  <c r="BB369" i="1" s="1"/>
  <c r="AT1183" i="1"/>
  <c r="AU1183" i="1" s="1"/>
  <c r="AV1183" i="1" s="1"/>
  <c r="AW1183" i="1" s="1"/>
  <c r="AR1136" i="1"/>
  <c r="AS1136" i="1" s="1"/>
  <c r="AR932" i="1"/>
  <c r="AS932" i="1" s="1"/>
  <c r="AT633" i="1"/>
  <c r="AU633" i="1" s="1"/>
  <c r="AV633" i="1" s="1"/>
  <c r="AW633" i="1" s="1"/>
  <c r="AT665" i="1"/>
  <c r="AU665" i="1" s="1"/>
  <c r="AV665" i="1" s="1"/>
  <c r="AW665" i="1" s="1"/>
  <c r="AT166" i="1"/>
  <c r="AU166" i="1" s="1"/>
  <c r="AV166" i="1" s="1"/>
  <c r="AW166" i="1" s="1"/>
  <c r="AT383" i="1"/>
  <c r="AU383" i="1" s="1"/>
  <c r="AV383" i="1" s="1"/>
  <c r="AW383" i="1" s="1"/>
  <c r="AY266" i="1"/>
  <c r="AZ266" i="1" s="1"/>
  <c r="BA266" i="1" s="1"/>
  <c r="BB266" i="1" s="1"/>
  <c r="AR743" i="1"/>
  <c r="AS743" i="1" s="1"/>
  <c r="AR551" i="1"/>
  <c r="AS551" i="1" s="1"/>
  <c r="BC29" i="1"/>
  <c r="BD29" i="1" s="1"/>
  <c r="BE1225" i="1"/>
  <c r="BF1225" i="1" s="1"/>
  <c r="M1225" i="1" s="1"/>
  <c r="BG1225" i="1" s="1"/>
  <c r="N1225" i="1" s="1"/>
  <c r="AR980" i="1"/>
  <c r="AS980" i="1" s="1"/>
  <c r="AR1636" i="1"/>
  <c r="AS1636" i="1" s="1"/>
  <c r="AT402" i="1"/>
  <c r="AU402" i="1" s="1"/>
  <c r="AV402" i="1" s="1"/>
  <c r="AW402" i="1" s="1"/>
  <c r="AR441" i="1"/>
  <c r="AS441" i="1" s="1"/>
  <c r="AR915" i="1"/>
  <c r="AS915" i="1" s="1"/>
  <c r="AY145" i="1"/>
  <c r="AZ145" i="1" s="1"/>
  <c r="BA145" i="1" s="1"/>
  <c r="BB145" i="1" s="1"/>
  <c r="AR415" i="1"/>
  <c r="AS415" i="1" s="1"/>
  <c r="AR105" i="1"/>
  <c r="AS105" i="1" s="1"/>
  <c r="BC56" i="1"/>
  <c r="BD56" i="1" s="1"/>
  <c r="AR207" i="1"/>
  <c r="AS207" i="1" s="1"/>
  <c r="AR564" i="1"/>
  <c r="AS564" i="1" s="1"/>
  <c r="AR1102" i="1"/>
  <c r="AS1102" i="1" s="1"/>
  <c r="AT422" i="1"/>
  <c r="AU422" i="1" s="1"/>
  <c r="AV422" i="1" s="1"/>
  <c r="AW422" i="1" s="1"/>
  <c r="AT512" i="1"/>
  <c r="AU512" i="1" s="1"/>
  <c r="AV512" i="1" s="1"/>
  <c r="AW512" i="1" s="1"/>
  <c r="AR757" i="1"/>
  <c r="AS757" i="1" s="1"/>
  <c r="AR1167" i="1"/>
  <c r="AS1167" i="1" s="1"/>
  <c r="BC189" i="1"/>
  <c r="BD189" i="1" s="1"/>
  <c r="AR1658" i="1"/>
  <c r="AS1658" i="1" s="1"/>
  <c r="AY10" i="1"/>
  <c r="AZ10" i="1" s="1"/>
  <c r="BA10" i="1" s="1"/>
  <c r="BB10" i="1" s="1"/>
  <c r="BE1260" i="1"/>
  <c r="BF1260" i="1" s="1"/>
  <c r="M1260" i="1" s="1"/>
  <c r="BG1260" i="1" s="1"/>
  <c r="N1260" i="1" s="1"/>
  <c r="BE1041" i="1"/>
  <c r="BF1041" i="1" s="1"/>
  <c r="M1041" i="1" s="1"/>
  <c r="BG1041" i="1" s="1"/>
  <c r="N1041" i="1" s="1"/>
  <c r="AT798" i="1"/>
  <c r="AU798" i="1" s="1"/>
  <c r="AV798" i="1" s="1"/>
  <c r="AW798" i="1" s="1"/>
  <c r="AR828" i="1"/>
  <c r="AS828" i="1" s="1"/>
  <c r="BC168" i="1"/>
  <c r="BD168" i="1" s="1"/>
  <c r="BC150" i="1"/>
  <c r="BD150" i="1" s="1"/>
  <c r="AY175" i="1"/>
  <c r="AZ175" i="1" s="1"/>
  <c r="BA175" i="1" s="1"/>
  <c r="BB175" i="1" s="1"/>
  <c r="AR114" i="1"/>
  <c r="AS114" i="1" s="1"/>
  <c r="AR181" i="1"/>
  <c r="AS181" i="1" s="1"/>
  <c r="AR714" i="1"/>
  <c r="AS714" i="1" s="1"/>
  <c r="AT677" i="1"/>
  <c r="AU677" i="1" s="1"/>
  <c r="AV677" i="1" s="1"/>
  <c r="AW677" i="1" s="1"/>
  <c r="AT357" i="1"/>
  <c r="AU357" i="1" s="1"/>
  <c r="AV357" i="1" s="1"/>
  <c r="AW357" i="1" s="1"/>
  <c r="AY73" i="1"/>
  <c r="AZ73" i="1" s="1"/>
  <c r="BA73" i="1" s="1"/>
  <c r="BB73" i="1" s="1"/>
  <c r="AT546" i="1"/>
  <c r="AU546" i="1" s="1"/>
  <c r="AV546" i="1" s="1"/>
  <c r="AW546" i="1" s="1"/>
  <c r="AT655" i="1"/>
  <c r="AU655" i="1" s="1"/>
  <c r="AV655" i="1" s="1"/>
  <c r="AW655" i="1" s="1"/>
  <c r="AY806" i="1"/>
  <c r="AZ806" i="1" s="1"/>
  <c r="BA806" i="1" s="1"/>
  <c r="BB806" i="1" s="1"/>
  <c r="AR995" i="1"/>
  <c r="AS995" i="1" s="1"/>
  <c r="AY253" i="1"/>
  <c r="AZ253" i="1" s="1"/>
  <c r="BA253" i="1" s="1"/>
  <c r="BB253" i="1" s="1"/>
  <c r="AR494" i="1"/>
  <c r="AS494" i="1" s="1"/>
  <c r="AT1138" i="1"/>
  <c r="AU1138" i="1" s="1"/>
  <c r="AV1138" i="1" s="1"/>
  <c r="AW1138" i="1" s="1"/>
  <c r="AR750" i="1"/>
  <c r="AS750" i="1" s="1"/>
  <c r="AX405" i="1"/>
  <c r="AR508" i="1"/>
  <c r="AS508" i="1" s="1"/>
  <c r="AR1269" i="1"/>
  <c r="AS1269" i="1" s="1"/>
  <c r="AR561" i="1"/>
  <c r="AS561" i="1" s="1"/>
  <c r="AR618" i="1"/>
  <c r="AS618" i="1" s="1"/>
  <c r="AR87" i="1"/>
  <c r="AS87" i="1" s="1"/>
  <c r="AT695" i="1"/>
  <c r="AU695" i="1" s="1"/>
  <c r="AV695" i="1" s="1"/>
  <c r="AW695" i="1" s="1"/>
  <c r="BC228" i="1"/>
  <c r="BD228" i="1" s="1"/>
  <c r="AR94" i="1"/>
  <c r="AS94" i="1" s="1"/>
  <c r="AY152" i="1"/>
  <c r="AZ152" i="1" s="1"/>
  <c r="BA152" i="1" s="1"/>
  <c r="BB152" i="1" s="1"/>
  <c r="AR912" i="1"/>
  <c r="AS912" i="1" s="1"/>
  <c r="AR1263" i="1"/>
  <c r="AS1263" i="1" s="1"/>
  <c r="BC41" i="1"/>
  <c r="BD41" i="1" s="1"/>
  <c r="BC153" i="1"/>
  <c r="BD153" i="1" s="1"/>
  <c r="BC362" i="1"/>
  <c r="BD362" i="1" s="1"/>
  <c r="AR371" i="1"/>
  <c r="AS371" i="1" s="1"/>
  <c r="AR165" i="1"/>
  <c r="AS165" i="1" s="1"/>
  <c r="AR859" i="1"/>
  <c r="AS859" i="1" s="1"/>
  <c r="AR699" i="1"/>
  <c r="AS699" i="1" s="1"/>
  <c r="AT7" i="1"/>
  <c r="AU7" i="1" s="1"/>
  <c r="AV7" i="1" s="1"/>
  <c r="AW7" i="1" s="1"/>
  <c r="AR285" i="1"/>
  <c r="AS285" i="1" s="1"/>
  <c r="AR774" i="1"/>
  <c r="AS774" i="1" s="1"/>
  <c r="AR510" i="1"/>
  <c r="AS510" i="1" s="1"/>
  <c r="BE1488" i="1"/>
  <c r="BF1488" i="1" s="1"/>
  <c r="M1488" i="1" s="1"/>
  <c r="BG1488" i="1" s="1"/>
  <c r="N1488" i="1" s="1"/>
  <c r="BE1073" i="1"/>
  <c r="BF1073" i="1" s="1"/>
  <c r="M1073" i="1" s="1"/>
  <c r="BG1073" i="1" s="1"/>
  <c r="N1073" i="1" s="1"/>
  <c r="AR853" i="1"/>
  <c r="AS853" i="1" s="1"/>
  <c r="AR731" i="1"/>
  <c r="AS731" i="1" s="1"/>
  <c r="AT453" i="1"/>
  <c r="AU453" i="1" s="1"/>
  <c r="AV453" i="1" s="1"/>
  <c r="AW453" i="1" s="1"/>
  <c r="AR1609" i="1"/>
  <c r="AS1609" i="1" s="1"/>
  <c r="BC60" i="1"/>
  <c r="BD60" i="1" s="1"/>
  <c r="AR351" i="1"/>
  <c r="AS351" i="1" s="1"/>
  <c r="AX516" i="1"/>
  <c r="BC312" i="1"/>
  <c r="BD312" i="1" s="1"/>
  <c r="BC220" i="1"/>
  <c r="BD220" i="1" s="1"/>
  <c r="AT1412" i="1"/>
  <c r="AU1412" i="1" s="1"/>
  <c r="AV1412" i="1" s="1"/>
  <c r="AW1412" i="1" s="1"/>
  <c r="AR89" i="1"/>
  <c r="AS89" i="1" s="1"/>
  <c r="AT209" i="1"/>
  <c r="AU209" i="1" s="1"/>
  <c r="AV209" i="1" s="1"/>
  <c r="AW209" i="1" s="1"/>
  <c r="AT389" i="1"/>
  <c r="AU389" i="1" s="1"/>
  <c r="AV389" i="1" s="1"/>
  <c r="AW389" i="1" s="1"/>
  <c r="AT504" i="1"/>
  <c r="AU504" i="1" s="1"/>
  <c r="AV504" i="1" s="1"/>
  <c r="AW504" i="1" s="1"/>
  <c r="AT574" i="1"/>
  <c r="AU574" i="1" s="1"/>
  <c r="AV574" i="1" s="1"/>
  <c r="AW574" i="1" s="1"/>
  <c r="AT472" i="1"/>
  <c r="AU472" i="1" s="1"/>
  <c r="AV472" i="1" s="1"/>
  <c r="AW472" i="1" s="1"/>
  <c r="AY171" i="1"/>
  <c r="AZ171" i="1" s="1"/>
  <c r="BA171" i="1" s="1"/>
  <c r="BB171" i="1" s="1"/>
  <c r="AT395" i="1"/>
  <c r="AU395" i="1" s="1"/>
  <c r="AV395" i="1" s="1"/>
  <c r="AW395" i="1" s="1"/>
  <c r="AR548" i="1"/>
  <c r="AS548" i="1" s="1"/>
  <c r="AT776" i="1"/>
  <c r="AU776" i="1" s="1"/>
  <c r="AV776" i="1" s="1"/>
  <c r="AW776" i="1" s="1"/>
  <c r="AT46" i="1"/>
  <c r="AU46" i="1" s="1"/>
  <c r="AV46" i="1" s="1"/>
  <c r="AW46" i="1" s="1"/>
  <c r="AR709" i="1"/>
  <c r="AS709" i="1" s="1"/>
  <c r="AR997" i="1"/>
  <c r="AS997" i="1" s="1"/>
  <c r="AR307" i="1"/>
  <c r="AS307" i="1" s="1"/>
  <c r="AR84" i="1"/>
  <c r="AS84" i="1" s="1"/>
  <c r="AR6" i="1"/>
  <c r="AS6" i="1" s="1"/>
  <c r="AR1014" i="1"/>
  <c r="AS1014" i="1" s="1"/>
  <c r="BE1046" i="1"/>
  <c r="BF1046" i="1" s="1"/>
  <c r="M1046" i="1" s="1"/>
  <c r="BG1046" i="1" s="1"/>
  <c r="N1046" i="1" s="1"/>
  <c r="AX376" i="1"/>
  <c r="BC173" i="1"/>
  <c r="BD173" i="1" s="1"/>
  <c r="AT432" i="1"/>
  <c r="AU432" i="1" s="1"/>
  <c r="AV432" i="1" s="1"/>
  <c r="AW432" i="1" s="1"/>
  <c r="BC186" i="1"/>
  <c r="BD186" i="1" s="1"/>
  <c r="AR1146" i="1"/>
  <c r="AS1146" i="1" s="1"/>
  <c r="AR679" i="1"/>
  <c r="AS679" i="1" s="1"/>
  <c r="AY269" i="1"/>
  <c r="AZ269" i="1" s="1"/>
  <c r="BA269" i="1" s="1"/>
  <c r="BB269" i="1" s="1"/>
  <c r="AT754" i="1"/>
  <c r="AU754" i="1" s="1"/>
  <c r="AV754" i="1" s="1"/>
  <c r="AW754" i="1" s="1"/>
  <c r="AX1286" i="1"/>
  <c r="AY190" i="1"/>
  <c r="AZ190" i="1" s="1"/>
  <c r="BA190" i="1" s="1"/>
  <c r="BB190" i="1" s="1"/>
  <c r="BE1107" i="1"/>
  <c r="BF1107" i="1" s="1"/>
  <c r="M1107" i="1" s="1"/>
  <c r="BG1107" i="1" s="1"/>
  <c r="N1107" i="1" s="1"/>
  <c r="AR219" i="1"/>
  <c r="AS219" i="1" s="1"/>
  <c r="BE1068" i="1"/>
  <c r="BF1068" i="1" s="1"/>
  <c r="M1068" i="1" s="1"/>
  <c r="BG1068" i="1" s="1"/>
  <c r="N1068" i="1" s="1"/>
  <c r="AT303" i="1"/>
  <c r="AU303" i="1" s="1"/>
  <c r="AV303" i="1" s="1"/>
  <c r="AW303" i="1" s="1"/>
  <c r="BE1479" i="1"/>
  <c r="BF1479" i="1" s="1"/>
  <c r="M1479" i="1" s="1"/>
  <c r="BG1479" i="1" s="1"/>
  <c r="N1479" i="1" s="1"/>
  <c r="AR174" i="1"/>
  <c r="AS174" i="1" s="1"/>
  <c r="BE1566" i="1"/>
  <c r="BF1566" i="1" s="1"/>
  <c r="M1566" i="1" s="1"/>
  <c r="BG1566" i="1" s="1"/>
  <c r="N1566" i="1" s="1"/>
  <c r="AR70" i="1"/>
  <c r="AS70" i="1" s="1"/>
  <c r="AR1697" i="1"/>
  <c r="AS1697" i="1" s="1"/>
  <c r="AX528" i="1"/>
  <c r="AR107" i="1"/>
  <c r="AS107" i="1" s="1"/>
  <c r="AT438" i="1"/>
  <c r="AU438" i="1" s="1"/>
  <c r="AV438" i="1" s="1"/>
  <c r="AW438" i="1" s="1"/>
  <c r="AR15" i="1"/>
  <c r="AS15" i="1" s="1"/>
  <c r="AR159" i="1"/>
  <c r="AS159" i="1" s="1"/>
  <c r="AT1592" i="1"/>
  <c r="AU1592" i="1" s="1"/>
  <c r="AV1592" i="1" s="1"/>
  <c r="AW1592" i="1" s="1"/>
  <c r="AY38" i="1"/>
  <c r="AZ38" i="1" s="1"/>
  <c r="BA38" i="1" s="1"/>
  <c r="BB38" i="1" s="1"/>
  <c r="AT17" i="1"/>
  <c r="AU17" i="1" s="1"/>
  <c r="AV17" i="1" s="1"/>
  <c r="AW17" i="1" s="1"/>
  <c r="AR45" i="1"/>
  <c r="AS45" i="1" s="1"/>
  <c r="AY233" i="1"/>
  <c r="AZ233" i="1" s="1"/>
  <c r="BA233" i="1" s="1"/>
  <c r="BB233" i="1" s="1"/>
  <c r="AR584" i="1"/>
  <c r="AS584" i="1" s="1"/>
  <c r="AT1346" i="1"/>
  <c r="AU1346" i="1" s="1"/>
  <c r="AV1346" i="1" s="1"/>
  <c r="AW1346" i="1" s="1"/>
  <c r="AT1584" i="1"/>
  <c r="AU1584" i="1" s="1"/>
  <c r="AV1584" i="1" s="1"/>
  <c r="AW1584" i="1" s="1"/>
  <c r="AY216" i="1"/>
  <c r="AZ216" i="1" s="1"/>
  <c r="BA216" i="1" s="1"/>
  <c r="BB216" i="1" s="1"/>
  <c r="AT224" i="1"/>
  <c r="AU224" i="1" s="1"/>
  <c r="AV224" i="1" s="1"/>
  <c r="AW224" i="1" s="1"/>
  <c r="AR352" i="1"/>
  <c r="AS352" i="1" s="1"/>
  <c r="AT358" i="1"/>
  <c r="AU358" i="1" s="1"/>
  <c r="AV358" i="1" s="1"/>
  <c r="AW358" i="1" s="1"/>
  <c r="AY1022" i="1"/>
  <c r="AZ1022" i="1" s="1"/>
  <c r="BA1022" i="1" s="1"/>
  <c r="BB1022" i="1" s="1"/>
  <c r="AR803" i="1"/>
  <c r="AS803" i="1" s="1"/>
  <c r="AY651" i="1"/>
  <c r="AZ651" i="1" s="1"/>
  <c r="BA651" i="1" s="1"/>
  <c r="BB651" i="1" s="1"/>
  <c r="AR704" i="1"/>
  <c r="AS704" i="1" s="1"/>
  <c r="AR140" i="1"/>
  <c r="AS140" i="1" s="1"/>
  <c r="AR31" i="1"/>
  <c r="AS31" i="1" s="1"/>
  <c r="AR791" i="1"/>
  <c r="AS791" i="1" s="1"/>
  <c r="AX1206" i="1"/>
  <c r="AY143" i="1"/>
  <c r="AZ143" i="1" s="1"/>
  <c r="BA143" i="1" s="1"/>
  <c r="BB143" i="1" s="1"/>
  <c r="BE1365" i="1"/>
  <c r="BF1365" i="1" s="1"/>
  <c r="M1365" i="1" s="1"/>
  <c r="BG1365" i="1" s="1"/>
  <c r="N1365" i="1" s="1"/>
  <c r="AX478" i="1"/>
  <c r="BC345" i="1"/>
  <c r="BD345" i="1" s="1"/>
  <c r="AR669" i="1"/>
  <c r="AS669" i="1" s="1"/>
  <c r="AR490" i="1"/>
  <c r="AS490" i="1" s="1"/>
  <c r="AT629" i="1"/>
  <c r="AU629" i="1" s="1"/>
  <c r="AV629" i="1" s="1"/>
  <c r="AW629" i="1" s="1"/>
  <c r="AR507" i="1"/>
  <c r="AS507" i="1" s="1"/>
  <c r="AT78" i="1"/>
  <c r="AU78" i="1" s="1"/>
  <c r="AV78" i="1" s="1"/>
  <c r="AW78" i="1" s="1"/>
  <c r="AR88" i="1"/>
  <c r="AS88" i="1" s="1"/>
  <c r="AR111" i="1"/>
  <c r="AS111" i="1" s="1"/>
  <c r="AT864" i="1"/>
  <c r="AU864" i="1" s="1"/>
  <c r="AV864" i="1" s="1"/>
  <c r="AW864" i="1" s="1"/>
  <c r="BC199" i="1"/>
  <c r="BD199" i="1" s="1"/>
  <c r="AX1414" i="1"/>
  <c r="AX622" i="1"/>
  <c r="AR1462" i="1"/>
  <c r="AS1462" i="1" s="1"/>
  <c r="AR1497" i="1"/>
  <c r="AS1497" i="1" s="1"/>
  <c r="AX206" i="1"/>
  <c r="AY98" i="1"/>
  <c r="AZ98" i="1" s="1"/>
  <c r="BA98" i="1" s="1"/>
  <c r="BB98" i="1" s="1"/>
  <c r="AR1285" i="1"/>
  <c r="AS1285" i="1" s="1"/>
  <c r="AR863" i="1"/>
  <c r="AS863" i="1" s="1"/>
  <c r="AX694" i="1"/>
  <c r="AR64" i="1"/>
  <c r="AS64" i="1" s="1"/>
  <c r="AY330" i="1"/>
  <c r="AZ330" i="1" s="1"/>
  <c r="BA330" i="1" s="1"/>
  <c r="BB330" i="1" s="1"/>
  <c r="BC187" i="1"/>
  <c r="BD187" i="1" s="1"/>
  <c r="AR75" i="1"/>
  <c r="AS75" i="1" s="1"/>
  <c r="AR234" i="1"/>
  <c r="AS234" i="1" s="1"/>
  <c r="BE1220" i="1"/>
  <c r="BF1220" i="1" s="1"/>
  <c r="M1220" i="1" s="1"/>
  <c r="BG1220" i="1" s="1"/>
  <c r="N1220" i="1" s="1"/>
  <c r="AR597" i="1"/>
  <c r="AS597" i="1" s="1"/>
  <c r="BC128" i="1"/>
  <c r="BD128" i="1" s="1"/>
  <c r="BC214" i="1"/>
  <c r="BD214" i="1" s="1"/>
  <c r="AX520" i="1"/>
  <c r="AT748" i="1"/>
  <c r="AU748" i="1" s="1"/>
  <c r="AV748" i="1" s="1"/>
  <c r="AW748" i="1" s="1"/>
  <c r="AR501" i="1"/>
  <c r="AS501" i="1" s="1"/>
  <c r="AY112" i="1"/>
  <c r="AZ112" i="1" s="1"/>
  <c r="BA112" i="1" s="1"/>
  <c r="BB112" i="1" s="1"/>
  <c r="AY768" i="1"/>
  <c r="AZ768" i="1" s="1"/>
  <c r="BA768" i="1" s="1"/>
  <c r="BB768" i="1" s="1"/>
  <c r="AT898" i="1"/>
  <c r="AU898" i="1" s="1"/>
  <c r="AV898" i="1" s="1"/>
  <c r="AW898" i="1" s="1"/>
  <c r="AT86" i="1"/>
  <c r="AU86" i="1" s="1"/>
  <c r="AV86" i="1" s="1"/>
  <c r="AW86" i="1" s="1"/>
  <c r="AT51" i="1"/>
  <c r="AU51" i="1" s="1"/>
  <c r="AV51" i="1" s="1"/>
  <c r="AW51" i="1" s="1"/>
  <c r="AR37" i="1"/>
  <c r="AS37" i="1" s="1"/>
  <c r="AT988" i="1"/>
  <c r="AU988" i="1" s="1"/>
  <c r="AV988" i="1" s="1"/>
  <c r="AW988" i="1" s="1"/>
  <c r="AR426" i="1"/>
  <c r="AS426" i="1" s="1"/>
  <c r="AY365" i="1"/>
  <c r="AZ365" i="1" s="1"/>
  <c r="BA365" i="1" s="1"/>
  <c r="BB365" i="1" s="1"/>
  <c r="AY601" i="1"/>
  <c r="AZ601" i="1" s="1"/>
  <c r="BA601" i="1" s="1"/>
  <c r="BB601" i="1" s="1"/>
  <c r="AR700" i="1"/>
  <c r="AS700" i="1" s="1"/>
  <c r="AR715" i="1"/>
  <c r="AS715" i="1" s="1"/>
  <c r="AR728" i="1"/>
  <c r="AS728" i="1" s="1"/>
  <c r="AQ1655" i="1" l="1"/>
  <c r="AR1655" i="1" s="1"/>
  <c r="AS1655" i="1" s="1"/>
  <c r="AQ591" i="1"/>
  <c r="AR591" i="1" s="1"/>
  <c r="AS591" i="1" s="1"/>
  <c r="AQ647" i="1"/>
  <c r="AR647" i="1" s="1"/>
  <c r="AS647" i="1" s="1"/>
  <c r="AQ784" i="1"/>
  <c r="AR784" i="1" s="1"/>
  <c r="AS784" i="1" s="1"/>
  <c r="AQ952" i="1"/>
  <c r="AR952" i="1" s="1"/>
  <c r="AS952" i="1" s="1"/>
  <c r="AQ1009" i="1"/>
  <c r="AR1009" i="1" s="1"/>
  <c r="AS1009" i="1" s="1"/>
  <c r="AQ984" i="1"/>
  <c r="AR984" i="1" s="1"/>
  <c r="AS984" i="1" s="1"/>
  <c r="AQ992" i="1"/>
  <c r="AR992" i="1" s="1"/>
  <c r="AS992" i="1" s="1"/>
  <c r="AQ999" i="1"/>
  <c r="AR999" i="1" s="1"/>
  <c r="AS999" i="1" s="1"/>
  <c r="AQ1581" i="1"/>
  <c r="AR1581" i="1" s="1"/>
  <c r="AS1581" i="1" s="1"/>
  <c r="AQ1323" i="1"/>
  <c r="AR1323" i="1" s="1"/>
  <c r="AS1323" i="1" s="1"/>
  <c r="AQ724" i="1"/>
  <c r="AR724" i="1" s="1"/>
  <c r="AS724" i="1" s="1"/>
  <c r="AQ730" i="1"/>
  <c r="AR730" i="1" s="1"/>
  <c r="AS730" i="1" s="1"/>
  <c r="AP361" i="1"/>
  <c r="AP685" i="1"/>
  <c r="AP294" i="1"/>
  <c r="AP824" i="1"/>
  <c r="AP723" i="1"/>
  <c r="AQ723" i="1" s="1"/>
  <c r="AR723" i="1" s="1"/>
  <c r="AS723" i="1" s="1"/>
  <c r="AP459" i="1"/>
  <c r="AP537" i="1"/>
  <c r="AP455" i="1"/>
  <c r="AP870" i="1"/>
  <c r="AP657" i="1"/>
  <c r="AP562" i="1"/>
  <c r="AP994" i="1"/>
  <c r="AP1376" i="1"/>
  <c r="AQ1376" i="1" s="1"/>
  <c r="AR1376" i="1" s="1"/>
  <c r="AS1376" i="1" s="1"/>
  <c r="AP394" i="1"/>
  <c r="AP1379" i="1"/>
  <c r="AP463" i="1"/>
  <c r="AR1659" i="1"/>
  <c r="AS1659" i="1" s="1"/>
  <c r="AR610" i="1"/>
  <c r="AS610" i="1" s="1"/>
  <c r="AR814" i="1"/>
  <c r="AS814" i="1" s="1"/>
  <c r="AR603" i="1"/>
  <c r="AS603" i="1" s="1"/>
  <c r="AR1209" i="1"/>
  <c r="AS1209" i="1" s="1"/>
  <c r="AR986" i="1"/>
  <c r="AS986" i="1" s="1"/>
  <c r="AR439" i="1"/>
  <c r="AS439" i="1" s="1"/>
  <c r="AR498" i="1"/>
  <c r="AS498" i="1" s="1"/>
  <c r="AR406" i="1"/>
  <c r="AS406" i="1" s="1"/>
  <c r="AR614" i="1"/>
  <c r="AS614" i="1" s="1"/>
  <c r="AR400" i="1"/>
  <c r="AS400" i="1" s="1"/>
  <c r="AR738" i="1"/>
  <c r="AS738" i="1" s="1"/>
  <c r="AR321" i="1"/>
  <c r="AS321" i="1" s="1"/>
  <c r="AR404" i="1"/>
  <c r="AS404" i="1" s="1"/>
  <c r="AR871" i="1"/>
  <c r="AS871" i="1" s="1"/>
  <c r="AR470" i="1"/>
  <c r="AS470" i="1" s="1"/>
  <c r="AR544" i="1"/>
  <c r="AS544" i="1" s="1"/>
  <c r="AR836" i="1"/>
  <c r="AS836" i="1" s="1"/>
  <c r="AR668" i="1"/>
  <c r="AS668" i="1" s="1"/>
  <c r="AR957" i="1"/>
  <c r="AS957" i="1" s="1"/>
  <c r="AR1543" i="1"/>
  <c r="AS1543" i="1" s="1"/>
  <c r="AR688" i="1"/>
  <c r="AS688" i="1" s="1"/>
  <c r="AR341" i="1"/>
  <c r="AS341" i="1" s="1"/>
  <c r="AR311" i="1"/>
  <c r="AS311" i="1" s="1"/>
  <c r="AR897" i="1"/>
  <c r="AS897" i="1" s="1"/>
  <c r="AR771" i="1"/>
  <c r="AS771" i="1" s="1"/>
  <c r="AR350" i="1"/>
  <c r="AS350" i="1" s="1"/>
  <c r="AR840" i="1"/>
  <c r="AS840" i="1" s="1"/>
  <c r="AR706" i="1"/>
  <c r="AS706" i="1" s="1"/>
  <c r="AR602" i="1"/>
  <c r="AS602" i="1" s="1"/>
  <c r="AR374" i="1"/>
  <c r="AS374" i="1" s="1"/>
  <c r="AR349" i="1"/>
  <c r="AS349" i="1" s="1"/>
  <c r="AR893" i="1"/>
  <c r="AS893" i="1" s="1"/>
  <c r="AR1151" i="1"/>
  <c r="AS1151" i="1" s="1"/>
  <c r="AR1180" i="1"/>
  <c r="AS1180" i="1" s="1"/>
  <c r="AR976" i="1"/>
  <c r="AS976" i="1" s="1"/>
  <c r="AR1242" i="1"/>
  <c r="AS1242" i="1" s="1"/>
  <c r="AR1196" i="1"/>
  <c r="AS1196" i="1" s="1"/>
  <c r="AR565" i="1"/>
  <c r="AS565" i="1" s="1"/>
  <c r="AR250" i="1"/>
  <c r="AS250" i="1" s="1"/>
  <c r="AR660" i="1"/>
  <c r="AS660" i="1" s="1"/>
  <c r="AR767" i="1"/>
  <c r="AS767" i="1" s="1"/>
  <c r="AR881" i="1"/>
  <c r="AS881" i="1" s="1"/>
  <c r="AR982" i="1"/>
  <c r="AS982" i="1" s="1"/>
  <c r="AR1090" i="1"/>
  <c r="AS1090" i="1" s="1"/>
  <c r="AR1496" i="1"/>
  <c r="AS1496" i="1" s="1"/>
  <c r="AR1359" i="1"/>
  <c r="AS1359" i="1" s="1"/>
  <c r="AR1005" i="1"/>
  <c r="AS1005" i="1" s="1"/>
  <c r="AR616" i="1"/>
  <c r="AS616" i="1" s="1"/>
  <c r="AR1036" i="1"/>
  <c r="AS1036" i="1" s="1"/>
  <c r="AR412" i="1"/>
  <c r="AS412" i="1" s="1"/>
  <c r="AR786" i="1"/>
  <c r="AS786" i="1" s="1"/>
  <c r="AR973" i="1"/>
  <c r="AS973" i="1" s="1"/>
  <c r="AR407" i="1"/>
  <c r="AS407" i="1" s="1"/>
  <c r="AR654" i="1"/>
  <c r="AS654" i="1" s="1"/>
  <c r="AR775" i="1"/>
  <c r="AS775" i="1" s="1"/>
  <c r="AR1527" i="1"/>
  <c r="AS1527" i="1" s="1"/>
  <c r="AR1507" i="1"/>
  <c r="AS1507" i="1" s="1"/>
  <c r="AR1491" i="1"/>
  <c r="AS1491" i="1" s="1"/>
  <c r="AR920" i="1"/>
  <c r="AS920" i="1" s="1"/>
  <c r="AR243" i="1"/>
  <c r="AS243" i="1" s="1"/>
  <c r="AR495" i="1"/>
  <c r="AS495" i="1" s="1"/>
  <c r="AR697" i="1"/>
  <c r="AS697" i="1" s="1"/>
  <c r="AT348" i="1"/>
  <c r="AU348" i="1" s="1"/>
  <c r="AV348" i="1" s="1"/>
  <c r="AW348" i="1" s="1"/>
  <c r="AX432" i="1"/>
  <c r="AX512" i="1"/>
  <c r="AX519" i="1"/>
  <c r="BE194" i="1"/>
  <c r="BF194" i="1" s="1"/>
  <c r="M194" i="1" s="1"/>
  <c r="BG194" i="1" s="1"/>
  <c r="N194" i="1" s="1"/>
  <c r="AX385" i="1"/>
  <c r="AX755" i="1"/>
  <c r="BC299" i="1"/>
  <c r="BD299" i="1" s="1"/>
  <c r="AX665" i="1"/>
  <c r="AX1195" i="1"/>
  <c r="AX74" i="1"/>
  <c r="AX633" i="1"/>
  <c r="BC167" i="1"/>
  <c r="BD167" i="1" s="1"/>
  <c r="AX1074" i="1"/>
  <c r="AX1116" i="1"/>
  <c r="AX472" i="1"/>
  <c r="AX798" i="1"/>
  <c r="BE790" i="1"/>
  <c r="BF790" i="1" s="1"/>
  <c r="M790" i="1" s="1"/>
  <c r="BG790" i="1" s="1"/>
  <c r="N790" i="1" s="1"/>
  <c r="AX831" i="1"/>
  <c r="AX864" i="1"/>
  <c r="AX358" i="1"/>
  <c r="BC275" i="1"/>
  <c r="BD275" i="1" s="1"/>
  <c r="BC143" i="1"/>
  <c r="BD143" i="1" s="1"/>
  <c r="AX78" i="1"/>
  <c r="BC253" i="1"/>
  <c r="BD253" i="1" s="1"/>
  <c r="AX19" i="1"/>
  <c r="AX176" i="1"/>
  <c r="BC145" i="1"/>
  <c r="BD145" i="1" s="1"/>
  <c r="BC768" i="1"/>
  <c r="BD768" i="1" s="1"/>
  <c r="AX438" i="1"/>
  <c r="AX303" i="1"/>
  <c r="AX606" i="1"/>
  <c r="BC98" i="1"/>
  <c r="BD98" i="1" s="1"/>
  <c r="AX687" i="1"/>
  <c r="BE128" i="1"/>
  <c r="BF128" i="1" s="1"/>
  <c r="M128" i="1" s="1"/>
  <c r="BG128" i="1" s="1"/>
  <c r="N128" i="1" s="1"/>
  <c r="BE153" i="1"/>
  <c r="BF153" i="1" s="1"/>
  <c r="M153" i="1" s="1"/>
  <c r="BG153" i="1" s="1"/>
  <c r="N153" i="1" s="1"/>
  <c r="BE29" i="1"/>
  <c r="BF29" i="1" s="1"/>
  <c r="M29" i="1" s="1"/>
  <c r="BG29" i="1" s="1"/>
  <c r="N29" i="1" s="1"/>
  <c r="AX1217" i="1"/>
  <c r="BC304" i="1"/>
  <c r="BD304" i="1" s="1"/>
  <c r="BC269" i="1"/>
  <c r="BD269" i="1" s="1"/>
  <c r="AX402" i="1"/>
  <c r="BC212" i="1"/>
  <c r="BD212" i="1" s="1"/>
  <c r="AX720" i="1"/>
  <c r="BC38" i="1"/>
  <c r="BD38" i="1" s="1"/>
  <c r="BE220" i="1"/>
  <c r="BF220" i="1" s="1"/>
  <c r="M220" i="1" s="1"/>
  <c r="BG220" i="1" s="1"/>
  <c r="N220" i="1" s="1"/>
  <c r="BE228" i="1"/>
  <c r="BF228" i="1" s="1"/>
  <c r="M228" i="1" s="1"/>
  <c r="BG228" i="1" s="1"/>
  <c r="N228" i="1" s="1"/>
  <c r="AX637" i="1"/>
  <c r="AX754" i="1"/>
  <c r="AX695" i="1"/>
  <c r="AX53" i="1"/>
  <c r="AX898" i="1"/>
  <c r="AR656" i="1"/>
  <c r="AS656" i="1" s="1"/>
  <c r="AR942" i="1"/>
  <c r="AS942" i="1" s="1"/>
  <c r="AR1343" i="1"/>
  <c r="AS1343" i="1" s="1"/>
  <c r="AT900" i="1"/>
  <c r="AU900" i="1" s="1"/>
  <c r="AV900" i="1" s="1"/>
  <c r="AW900" i="1" s="1"/>
  <c r="AT1050" i="1"/>
  <c r="AU1050" i="1" s="1"/>
  <c r="AV1050" i="1" s="1"/>
  <c r="AW1050" i="1" s="1"/>
  <c r="AR916" i="1"/>
  <c r="AS916" i="1" s="1"/>
  <c r="AT779" i="1"/>
  <c r="AU779" i="1" s="1"/>
  <c r="AV779" i="1" s="1"/>
  <c r="AW779" i="1" s="1"/>
  <c r="AT413" i="1"/>
  <c r="AU413" i="1" s="1"/>
  <c r="AV413" i="1" s="1"/>
  <c r="AW413" i="1" s="1"/>
  <c r="AR526" i="1"/>
  <c r="AS526" i="1" s="1"/>
  <c r="AT1084" i="1"/>
  <c r="AU1084" i="1" s="1"/>
  <c r="AV1084" i="1" s="1"/>
  <c r="AW1084" i="1" s="1"/>
  <c r="AT1339" i="1"/>
  <c r="AU1339" i="1" s="1"/>
  <c r="AV1339" i="1" s="1"/>
  <c r="AW1339" i="1" s="1"/>
  <c r="AT434" i="1"/>
  <c r="AU434" i="1" s="1"/>
  <c r="AV434" i="1" s="1"/>
  <c r="AW434" i="1" s="1"/>
  <c r="AT950" i="1"/>
  <c r="AU950" i="1" s="1"/>
  <c r="AV950" i="1" s="1"/>
  <c r="AW950" i="1" s="1"/>
  <c r="AR894" i="1"/>
  <c r="AS894" i="1" s="1"/>
  <c r="AT1199" i="1"/>
  <c r="AU1199" i="1" s="1"/>
  <c r="AV1199" i="1" s="1"/>
  <c r="AW1199" i="1" s="1"/>
  <c r="AR1049" i="1"/>
  <c r="AS1049" i="1" s="1"/>
  <c r="AY807" i="1"/>
  <c r="AZ807" i="1" s="1"/>
  <c r="BA807" i="1" s="1"/>
  <c r="BB807" i="1" s="1"/>
  <c r="AT1318" i="1"/>
  <c r="AU1318" i="1" s="1"/>
  <c r="AV1318" i="1" s="1"/>
  <c r="AW1318" i="1" s="1"/>
  <c r="AY753" i="1"/>
  <c r="AZ753" i="1" s="1"/>
  <c r="BA753" i="1" s="1"/>
  <c r="BB753" i="1" s="1"/>
  <c r="AR192" i="1"/>
  <c r="AS192" i="1" s="1"/>
  <c r="AT67" i="1"/>
  <c r="AU67" i="1" s="1"/>
  <c r="AV67" i="1" s="1"/>
  <c r="AW67" i="1" s="1"/>
  <c r="AR553" i="1"/>
  <c r="AS553" i="1" s="1"/>
  <c r="BC233" i="1"/>
  <c r="BD233" i="1" s="1"/>
  <c r="AX1592" i="1"/>
  <c r="AR719" i="1"/>
  <c r="AS719" i="1" s="1"/>
  <c r="AR729" i="1"/>
  <c r="AS729" i="1" s="1"/>
  <c r="AX389" i="1"/>
  <c r="AX1412" i="1"/>
  <c r="AX7" i="1"/>
  <c r="AR83" i="1"/>
  <c r="AS83" i="1" s="1"/>
  <c r="BE189" i="1"/>
  <c r="BF189" i="1" s="1"/>
  <c r="M189" i="1" s="1"/>
  <c r="BG189" i="1" s="1"/>
  <c r="N189" i="1" s="1"/>
  <c r="AX422" i="1"/>
  <c r="AR931" i="1"/>
  <c r="AS931" i="1" s="1"/>
  <c r="AT460" i="1"/>
  <c r="AU460" i="1" s="1"/>
  <c r="AV460" i="1" s="1"/>
  <c r="AW460" i="1" s="1"/>
  <c r="AX383" i="1"/>
  <c r="BC369" i="1"/>
  <c r="BD369" i="1" s="1"/>
  <c r="AR22" i="1"/>
  <c r="AS22" i="1" s="1"/>
  <c r="AR280" i="1"/>
  <c r="AS280" i="1" s="1"/>
  <c r="AX131" i="1"/>
  <c r="AX1042" i="1"/>
  <c r="AR1032" i="1"/>
  <c r="AS1032" i="1" s="1"/>
  <c r="AR1640" i="1"/>
  <c r="AS1640" i="1" s="1"/>
  <c r="AX712" i="1"/>
  <c r="BC136" i="1"/>
  <c r="BD136" i="1" s="1"/>
  <c r="AX1019" i="1"/>
  <c r="BC211" i="1"/>
  <c r="BD211" i="1" s="1"/>
  <c r="AT913" i="1"/>
  <c r="AU913" i="1" s="1"/>
  <c r="AV913" i="1" s="1"/>
  <c r="AW913" i="1" s="1"/>
  <c r="AT681" i="1"/>
  <c r="AU681" i="1" s="1"/>
  <c r="AV681" i="1" s="1"/>
  <c r="AW681" i="1" s="1"/>
  <c r="AT733" i="1"/>
  <c r="AU733" i="1" s="1"/>
  <c r="AV733" i="1" s="1"/>
  <c r="AW733" i="1" s="1"/>
  <c r="AX529" i="1"/>
  <c r="BE854" i="1"/>
  <c r="BF854" i="1" s="1"/>
  <c r="M854" i="1" s="1"/>
  <c r="BG854" i="1" s="1"/>
  <c r="N854" i="1" s="1"/>
  <c r="AR559" i="1"/>
  <c r="AS559" i="1" s="1"/>
  <c r="AX748" i="1"/>
  <c r="AT887" i="1"/>
  <c r="AU887" i="1" s="1"/>
  <c r="AV887" i="1" s="1"/>
  <c r="AW887" i="1" s="1"/>
  <c r="AT1495" i="1"/>
  <c r="AU1495" i="1" s="1"/>
  <c r="AV1495" i="1" s="1"/>
  <c r="AW1495" i="1" s="1"/>
  <c r="AR672" i="1"/>
  <c r="AS672" i="1" s="1"/>
  <c r="AT710" i="1"/>
  <c r="AU710" i="1" s="1"/>
  <c r="AV710" i="1" s="1"/>
  <c r="AW710" i="1" s="1"/>
  <c r="AT76" i="1"/>
  <c r="AU76" i="1" s="1"/>
  <c r="AV76" i="1" s="1"/>
  <c r="AW76" i="1" s="1"/>
  <c r="AT52" i="1"/>
  <c r="AU52" i="1" s="1"/>
  <c r="AV52" i="1" s="1"/>
  <c r="AW52" i="1" s="1"/>
  <c r="AT1016" i="1"/>
  <c r="AU1016" i="1" s="1"/>
  <c r="AV1016" i="1" s="1"/>
  <c r="AW1016" i="1" s="1"/>
  <c r="AY206" i="1"/>
  <c r="AZ206" i="1" s="1"/>
  <c r="BA206" i="1" s="1"/>
  <c r="BB206" i="1" s="1"/>
  <c r="AT42" i="1"/>
  <c r="AU42" i="1" s="1"/>
  <c r="AV42" i="1" s="1"/>
  <c r="AW42" i="1" s="1"/>
  <c r="AY1206" i="1"/>
  <c r="AZ1206" i="1" s="1"/>
  <c r="BA1206" i="1" s="1"/>
  <c r="BB1206" i="1" s="1"/>
  <c r="AT1312" i="1"/>
  <c r="AU1312" i="1" s="1"/>
  <c r="AV1312" i="1" s="1"/>
  <c r="AW1312" i="1" s="1"/>
  <c r="AT1108" i="1"/>
  <c r="AU1108" i="1" s="1"/>
  <c r="AV1108" i="1" s="1"/>
  <c r="AW1108" i="1" s="1"/>
  <c r="AT1241" i="1"/>
  <c r="AU1241" i="1" s="1"/>
  <c r="AV1241" i="1" s="1"/>
  <c r="AW1241" i="1" s="1"/>
  <c r="AT857" i="1"/>
  <c r="AU857" i="1" s="1"/>
  <c r="AV857" i="1" s="1"/>
  <c r="AW857" i="1" s="1"/>
  <c r="AT578" i="1"/>
  <c r="AU578" i="1" s="1"/>
  <c r="AV578" i="1" s="1"/>
  <c r="AW578" i="1" s="1"/>
  <c r="AT1047" i="1"/>
  <c r="AU1047" i="1" s="1"/>
  <c r="AV1047" i="1" s="1"/>
  <c r="AW1047" i="1" s="1"/>
  <c r="AT533" i="1"/>
  <c r="AU533" i="1" s="1"/>
  <c r="AV533" i="1" s="1"/>
  <c r="AW533" i="1" s="1"/>
  <c r="AT664" i="1"/>
  <c r="AU664" i="1" s="1"/>
  <c r="AV664" i="1" s="1"/>
  <c r="AW664" i="1" s="1"/>
  <c r="AR1504" i="1"/>
  <c r="AS1504" i="1" s="1"/>
  <c r="AT33" i="1"/>
  <c r="AU33" i="1" s="1"/>
  <c r="AV33" i="1" s="1"/>
  <c r="AW33" i="1" s="1"/>
  <c r="AT690" i="1"/>
  <c r="AU690" i="1" s="1"/>
  <c r="AV690" i="1" s="1"/>
  <c r="AW690" i="1" s="1"/>
  <c r="AT488" i="1"/>
  <c r="AU488" i="1" s="1"/>
  <c r="AV488" i="1" s="1"/>
  <c r="AW488" i="1" s="1"/>
  <c r="AT93" i="1"/>
  <c r="AU93" i="1" s="1"/>
  <c r="AV93" i="1" s="1"/>
  <c r="AW93" i="1" s="1"/>
  <c r="AT247" i="1"/>
  <c r="AU247" i="1" s="1"/>
  <c r="AV247" i="1" s="1"/>
  <c r="AW247" i="1" s="1"/>
  <c r="AT1501" i="1"/>
  <c r="AU1501" i="1" s="1"/>
  <c r="AV1501" i="1" s="1"/>
  <c r="AW1501" i="1" s="1"/>
  <c r="AT1280" i="1"/>
  <c r="AU1280" i="1" s="1"/>
  <c r="AV1280" i="1" s="1"/>
  <c r="AW1280" i="1" s="1"/>
  <c r="AT773" i="1"/>
  <c r="AU773" i="1" s="1"/>
  <c r="AV773" i="1" s="1"/>
  <c r="AW773" i="1" s="1"/>
  <c r="AT489" i="1"/>
  <c r="AU489" i="1" s="1"/>
  <c r="AV489" i="1" s="1"/>
  <c r="AW489" i="1" s="1"/>
  <c r="AT482" i="1"/>
  <c r="AU482" i="1" s="1"/>
  <c r="AV482" i="1" s="1"/>
  <c r="AW482" i="1" s="1"/>
  <c r="AT582" i="1"/>
  <c r="AU582" i="1" s="1"/>
  <c r="AV582" i="1" s="1"/>
  <c r="AW582" i="1" s="1"/>
  <c r="AT497" i="1"/>
  <c r="AU497" i="1" s="1"/>
  <c r="AV497" i="1" s="1"/>
  <c r="AW497" i="1" s="1"/>
  <c r="AT204" i="1"/>
  <c r="AU204" i="1" s="1"/>
  <c r="AV204" i="1" s="1"/>
  <c r="AW204" i="1" s="1"/>
  <c r="AT511" i="1"/>
  <c r="AU511" i="1" s="1"/>
  <c r="AV511" i="1" s="1"/>
  <c r="AW511" i="1" s="1"/>
  <c r="AR865" i="1"/>
  <c r="AS865" i="1" s="1"/>
  <c r="AY99" i="1"/>
  <c r="AZ99" i="1" s="1"/>
  <c r="BA99" i="1" s="1"/>
  <c r="BB99" i="1" s="1"/>
  <c r="AY364" i="1"/>
  <c r="AZ364" i="1" s="1"/>
  <c r="BA364" i="1" s="1"/>
  <c r="BB364" i="1" s="1"/>
  <c r="AR381" i="1"/>
  <c r="AS381" i="1" s="1"/>
  <c r="BC365" i="1"/>
  <c r="BD365" i="1" s="1"/>
  <c r="AR61" i="1"/>
  <c r="AS61" i="1" s="1"/>
  <c r="BE187" i="1"/>
  <c r="BF187" i="1" s="1"/>
  <c r="M187" i="1" s="1"/>
  <c r="BG187" i="1" s="1"/>
  <c r="N187" i="1" s="1"/>
  <c r="AT1065" i="1"/>
  <c r="AU1065" i="1" s="1"/>
  <c r="AV1065" i="1" s="1"/>
  <c r="AW1065" i="1" s="1"/>
  <c r="AT975" i="1"/>
  <c r="AU975" i="1" s="1"/>
  <c r="AV975" i="1" s="1"/>
  <c r="AW975" i="1" s="1"/>
  <c r="AR880" i="1"/>
  <c r="AS880" i="1" s="1"/>
  <c r="AR1439" i="1"/>
  <c r="AS1439" i="1" s="1"/>
  <c r="AT570" i="1"/>
  <c r="AU570" i="1" s="1"/>
  <c r="AV570" i="1" s="1"/>
  <c r="AW570" i="1" s="1"/>
  <c r="AR747" i="1"/>
  <c r="AS747" i="1" s="1"/>
  <c r="AX395" i="1"/>
  <c r="BE60" i="1"/>
  <c r="BF60" i="1" s="1"/>
  <c r="M60" i="1" s="1"/>
  <c r="BG60" i="1" s="1"/>
  <c r="N60" i="1" s="1"/>
  <c r="BC152" i="1"/>
  <c r="BD152" i="1" s="1"/>
  <c r="AX357" i="1"/>
  <c r="AR1620" i="1"/>
  <c r="AS1620" i="1" s="1"/>
  <c r="AT11" i="1"/>
  <c r="AU11" i="1" s="1"/>
  <c r="AV11" i="1" s="1"/>
  <c r="AW11" i="1" s="1"/>
  <c r="AT1390" i="1"/>
  <c r="AU1390" i="1" s="1"/>
  <c r="AV1390" i="1" s="1"/>
  <c r="AW1390" i="1" s="1"/>
  <c r="AR1236" i="1"/>
  <c r="AS1236" i="1" s="1"/>
  <c r="AX431" i="1"/>
  <c r="BE28" i="1"/>
  <c r="BF28" i="1" s="1"/>
  <c r="M28" i="1" s="1"/>
  <c r="BG28" i="1" s="1"/>
  <c r="N28" i="1" s="1"/>
  <c r="AT826" i="1"/>
  <c r="AU826" i="1" s="1"/>
  <c r="AV826" i="1" s="1"/>
  <c r="AW826" i="1" s="1"/>
  <c r="BC125" i="1"/>
  <c r="BD125" i="1" s="1"/>
  <c r="AX480" i="1"/>
  <c r="AT1017" i="1"/>
  <c r="AU1017" i="1" s="1"/>
  <c r="AV1017" i="1" s="1"/>
  <c r="AW1017" i="1" s="1"/>
  <c r="AX1435" i="1"/>
  <c r="AR1141" i="1"/>
  <c r="AS1141" i="1" s="1"/>
  <c r="AT940" i="1"/>
  <c r="AU940" i="1" s="1"/>
  <c r="AV940" i="1" s="1"/>
  <c r="AW940" i="1" s="1"/>
  <c r="AT1452" i="1"/>
  <c r="AU1452" i="1" s="1"/>
  <c r="AV1452" i="1" s="1"/>
  <c r="AW1452" i="1" s="1"/>
  <c r="AT989" i="1"/>
  <c r="AU989" i="1" s="1"/>
  <c r="AV989" i="1" s="1"/>
  <c r="AW989" i="1" s="1"/>
  <c r="AT469" i="1"/>
  <c r="AU469" i="1" s="1"/>
  <c r="AV469" i="1" s="1"/>
  <c r="AW469" i="1" s="1"/>
  <c r="AT964" i="1"/>
  <c r="AU964" i="1" s="1"/>
  <c r="AV964" i="1" s="1"/>
  <c r="AW964" i="1" s="1"/>
  <c r="AT373" i="1"/>
  <c r="AU373" i="1" s="1"/>
  <c r="AV373" i="1" s="1"/>
  <c r="AW373" i="1" s="1"/>
  <c r="AT474" i="1"/>
  <c r="AU474" i="1" s="1"/>
  <c r="AV474" i="1" s="1"/>
  <c r="AW474" i="1" s="1"/>
  <c r="AT479" i="1"/>
  <c r="AU479" i="1" s="1"/>
  <c r="AV479" i="1" s="1"/>
  <c r="AW479" i="1" s="1"/>
  <c r="AT547" i="1"/>
  <c r="AU547" i="1" s="1"/>
  <c r="AV547" i="1" s="1"/>
  <c r="AW547" i="1" s="1"/>
  <c r="AT524" i="1"/>
  <c r="AU524" i="1" s="1"/>
  <c r="AV524" i="1" s="1"/>
  <c r="AW524" i="1" s="1"/>
  <c r="AT1259" i="1"/>
  <c r="AU1259" i="1" s="1"/>
  <c r="AV1259" i="1" s="1"/>
  <c r="AW1259" i="1" s="1"/>
  <c r="AT1230" i="1"/>
  <c r="AU1230" i="1" s="1"/>
  <c r="AV1230" i="1" s="1"/>
  <c r="AW1230" i="1" s="1"/>
  <c r="AT787" i="1"/>
  <c r="AU787" i="1" s="1"/>
  <c r="AV787" i="1" s="1"/>
  <c r="AW787" i="1" s="1"/>
  <c r="AT370" i="1"/>
  <c r="AU370" i="1" s="1"/>
  <c r="AV370" i="1" s="1"/>
  <c r="AW370" i="1" s="1"/>
  <c r="AT708" i="1"/>
  <c r="AU708" i="1" s="1"/>
  <c r="AV708" i="1" s="1"/>
  <c r="AW708" i="1" s="1"/>
  <c r="AR1131" i="1"/>
  <c r="AS1131" i="1" s="1"/>
  <c r="AR1589" i="1"/>
  <c r="AS1589" i="1" s="1"/>
  <c r="AT927" i="1"/>
  <c r="AU927" i="1" s="1"/>
  <c r="AV927" i="1" s="1"/>
  <c r="AW927" i="1" s="1"/>
  <c r="AT1144" i="1"/>
  <c r="AU1144" i="1" s="1"/>
  <c r="AV1144" i="1" s="1"/>
  <c r="AW1144" i="1" s="1"/>
  <c r="AT63" i="1"/>
  <c r="AU63" i="1" s="1"/>
  <c r="AV63" i="1" s="1"/>
  <c r="AW63" i="1" s="1"/>
  <c r="AT1608" i="1"/>
  <c r="AU1608" i="1" s="1"/>
  <c r="AV1608" i="1" s="1"/>
  <c r="AW1608" i="1" s="1"/>
  <c r="AT513" i="1"/>
  <c r="AU513" i="1" s="1"/>
  <c r="AV513" i="1" s="1"/>
  <c r="AW513" i="1" s="1"/>
  <c r="AR1222" i="1"/>
  <c r="AS1222" i="1" s="1"/>
  <c r="AT90" i="1"/>
  <c r="AU90" i="1" s="1"/>
  <c r="AV90" i="1" s="1"/>
  <c r="AW90" i="1" s="1"/>
  <c r="AT1031" i="1"/>
  <c r="AU1031" i="1" s="1"/>
  <c r="AV1031" i="1" s="1"/>
  <c r="AW1031" i="1" s="1"/>
  <c r="AT869" i="1"/>
  <c r="AU869" i="1" s="1"/>
  <c r="AV869" i="1" s="1"/>
  <c r="AW869" i="1" s="1"/>
  <c r="AT379" i="1"/>
  <c r="AU379" i="1" s="1"/>
  <c r="AV379" i="1" s="1"/>
  <c r="AW379" i="1" s="1"/>
  <c r="AT242" i="1"/>
  <c r="AU242" i="1" s="1"/>
  <c r="AV242" i="1" s="1"/>
  <c r="AW242" i="1" s="1"/>
  <c r="AR675" i="1"/>
  <c r="AS675" i="1" s="1"/>
  <c r="AT1013" i="1"/>
  <c r="AU1013" i="1" s="1"/>
  <c r="AV1013" i="1" s="1"/>
  <c r="AW1013" i="1" s="1"/>
  <c r="AT921" i="1"/>
  <c r="AU921" i="1" s="1"/>
  <c r="AV921" i="1" s="1"/>
  <c r="AW921" i="1" s="1"/>
  <c r="AT1249" i="1"/>
  <c r="AU1249" i="1" s="1"/>
  <c r="AV1249" i="1" s="1"/>
  <c r="AW1249" i="1" s="1"/>
  <c r="AT397" i="1"/>
  <c r="AU397" i="1" s="1"/>
  <c r="AV397" i="1" s="1"/>
  <c r="AW397" i="1" s="1"/>
  <c r="AT1024" i="1"/>
  <c r="AU1024" i="1" s="1"/>
  <c r="AV1024" i="1" s="1"/>
  <c r="AW1024" i="1" s="1"/>
  <c r="AT542" i="1"/>
  <c r="AU542" i="1" s="1"/>
  <c r="AV542" i="1" s="1"/>
  <c r="AW542" i="1" s="1"/>
  <c r="AT92" i="1"/>
  <c r="AU92" i="1" s="1"/>
  <c r="AV92" i="1" s="1"/>
  <c r="AW92" i="1" s="1"/>
  <c r="AT868" i="1"/>
  <c r="AU868" i="1" s="1"/>
  <c r="AV868" i="1" s="1"/>
  <c r="AW868" i="1" s="1"/>
  <c r="AT1169" i="1"/>
  <c r="AU1169" i="1" s="1"/>
  <c r="AV1169" i="1" s="1"/>
  <c r="AW1169" i="1" s="1"/>
  <c r="AT955" i="1"/>
  <c r="AU955" i="1" s="1"/>
  <c r="AV955" i="1" s="1"/>
  <c r="AW955" i="1" s="1"/>
  <c r="AT817" i="1"/>
  <c r="AU817" i="1" s="1"/>
  <c r="AV817" i="1" s="1"/>
  <c r="AW817" i="1" s="1"/>
  <c r="AT429" i="1"/>
  <c r="AU429" i="1" s="1"/>
  <c r="AV429" i="1" s="1"/>
  <c r="AW429" i="1" s="1"/>
  <c r="AY16" i="1"/>
  <c r="AZ16" i="1" s="1"/>
  <c r="BA16" i="1" s="1"/>
  <c r="BB16" i="1" s="1"/>
  <c r="AR1261" i="1"/>
  <c r="AS1261" i="1" s="1"/>
  <c r="AR1646" i="1"/>
  <c r="AS1646" i="1" s="1"/>
  <c r="AR196" i="1"/>
  <c r="AS196" i="1" s="1"/>
  <c r="AY325" i="1"/>
  <c r="AZ325" i="1" s="1"/>
  <c r="BA325" i="1" s="1"/>
  <c r="BB325" i="1" s="1"/>
  <c r="AX629" i="1"/>
  <c r="AT1003" i="1"/>
  <c r="AU1003" i="1" s="1"/>
  <c r="AV1003" i="1" s="1"/>
  <c r="AW1003" i="1" s="1"/>
  <c r="AR1252" i="1"/>
  <c r="AS1252" i="1" s="1"/>
  <c r="AX51" i="1"/>
  <c r="AT1649" i="1"/>
  <c r="AU1649" i="1" s="1"/>
  <c r="AV1649" i="1" s="1"/>
  <c r="AW1649" i="1" s="1"/>
  <c r="AT682" i="1"/>
  <c r="AU682" i="1" s="1"/>
  <c r="AV682" i="1" s="1"/>
  <c r="AW682" i="1" s="1"/>
  <c r="BC1022" i="1"/>
  <c r="BD1022" i="1" s="1"/>
  <c r="AX224" i="1"/>
  <c r="AX1584" i="1"/>
  <c r="AT499" i="1"/>
  <c r="AU499" i="1" s="1"/>
  <c r="AV499" i="1" s="1"/>
  <c r="AW499" i="1" s="1"/>
  <c r="AR780" i="1"/>
  <c r="AS780" i="1" s="1"/>
  <c r="AX574" i="1"/>
  <c r="BE312" i="1"/>
  <c r="BF312" i="1" s="1"/>
  <c r="M312" i="1" s="1"/>
  <c r="BG312" i="1" s="1"/>
  <c r="N312" i="1" s="1"/>
  <c r="AR630" i="1"/>
  <c r="AS630" i="1" s="1"/>
  <c r="BE41" i="1"/>
  <c r="BF41" i="1" s="1"/>
  <c r="M41" i="1" s="1"/>
  <c r="BG41" i="1" s="1"/>
  <c r="N41" i="1" s="1"/>
  <c r="AT277" i="1"/>
  <c r="AU277" i="1" s="1"/>
  <c r="AV277" i="1" s="1"/>
  <c r="AW277" i="1" s="1"/>
  <c r="AX1138" i="1"/>
  <c r="BC806" i="1"/>
  <c r="BD806" i="1" s="1"/>
  <c r="BE150" i="1"/>
  <c r="BF150" i="1" s="1"/>
  <c r="M150" i="1" s="1"/>
  <c r="BG150" i="1" s="1"/>
  <c r="N150" i="1" s="1"/>
  <c r="AX1630" i="1"/>
  <c r="AX195" i="1"/>
  <c r="BE148" i="1"/>
  <c r="BF148" i="1" s="1"/>
  <c r="M148" i="1" s="1"/>
  <c r="BG148" i="1" s="1"/>
  <c r="N148" i="1" s="1"/>
  <c r="BE208" i="1"/>
  <c r="BF208" i="1" s="1"/>
  <c r="M208" i="1" s="1"/>
  <c r="BG208" i="1" s="1"/>
  <c r="N208" i="1" s="1"/>
  <c r="AX670" i="1"/>
  <c r="AX223" i="1"/>
  <c r="AY485" i="1"/>
  <c r="AZ485" i="1" s="1"/>
  <c r="BA485" i="1" s="1"/>
  <c r="BB485" i="1" s="1"/>
  <c r="AX398" i="1"/>
  <c r="AT1054" i="1"/>
  <c r="AU1054" i="1" s="1"/>
  <c r="AV1054" i="1" s="1"/>
  <c r="AW1054" i="1" s="1"/>
  <c r="AT80" i="1"/>
  <c r="AU80" i="1" s="1"/>
  <c r="AV80" i="1" s="1"/>
  <c r="AW80" i="1" s="1"/>
  <c r="AR359" i="1"/>
  <c r="AS359" i="1" s="1"/>
  <c r="BE144" i="1"/>
  <c r="BF144" i="1" s="1"/>
  <c r="M144" i="1" s="1"/>
  <c r="BG144" i="1" s="1"/>
  <c r="N144" i="1" s="1"/>
  <c r="BE95" i="1"/>
  <c r="BF95" i="1" s="1"/>
  <c r="M95" i="1" s="1"/>
  <c r="BG95" i="1" s="1"/>
  <c r="N95" i="1" s="1"/>
  <c r="AT1320" i="1"/>
  <c r="AU1320" i="1" s="1"/>
  <c r="AV1320" i="1" s="1"/>
  <c r="AW1320" i="1" s="1"/>
  <c r="AR944" i="1"/>
  <c r="AS944" i="1" s="1"/>
  <c r="AT696" i="1"/>
  <c r="AU696" i="1" s="1"/>
  <c r="AV696" i="1" s="1"/>
  <c r="AW696" i="1" s="1"/>
  <c r="AT1010" i="1"/>
  <c r="AU1010" i="1" s="1"/>
  <c r="AV1010" i="1" s="1"/>
  <c r="AW1010" i="1" s="1"/>
  <c r="AT1637" i="1"/>
  <c r="AU1637" i="1" s="1"/>
  <c r="AV1637" i="1" s="1"/>
  <c r="AW1637" i="1" s="1"/>
  <c r="AT1349" i="1"/>
  <c r="AU1349" i="1" s="1"/>
  <c r="AV1349" i="1" s="1"/>
  <c r="AW1349" i="1" s="1"/>
  <c r="AT575" i="1"/>
  <c r="AU575" i="1" s="1"/>
  <c r="AV575" i="1" s="1"/>
  <c r="AW575" i="1" s="1"/>
  <c r="AT1670" i="1"/>
  <c r="AU1670" i="1" s="1"/>
  <c r="AV1670" i="1" s="1"/>
  <c r="AW1670" i="1" s="1"/>
  <c r="AT569" i="1"/>
  <c r="AU569" i="1" s="1"/>
  <c r="AV569" i="1" s="1"/>
  <c r="AW569" i="1" s="1"/>
  <c r="AT1442" i="1"/>
  <c r="AU1442" i="1" s="1"/>
  <c r="AV1442" i="1" s="1"/>
  <c r="AW1442" i="1" s="1"/>
  <c r="AY1286" i="1"/>
  <c r="AZ1286" i="1" s="1"/>
  <c r="BA1286" i="1" s="1"/>
  <c r="BB1286" i="1" s="1"/>
  <c r="AT410" i="1"/>
  <c r="AU410" i="1" s="1"/>
  <c r="AV410" i="1" s="1"/>
  <c r="AW410" i="1" s="1"/>
  <c r="AT1279" i="1"/>
  <c r="AU1279" i="1" s="1"/>
  <c r="AV1279" i="1" s="1"/>
  <c r="AW1279" i="1" s="1"/>
  <c r="AT258" i="1"/>
  <c r="AU258" i="1" s="1"/>
  <c r="AV258" i="1" s="1"/>
  <c r="AW258" i="1" s="1"/>
  <c r="AT1051" i="1"/>
  <c r="AU1051" i="1" s="1"/>
  <c r="AV1051" i="1" s="1"/>
  <c r="AW1051" i="1" s="1"/>
  <c r="AY405" i="1"/>
  <c r="AZ405" i="1" s="1"/>
  <c r="BA405" i="1" s="1"/>
  <c r="BB405" i="1" s="1"/>
  <c r="AT892" i="1"/>
  <c r="AU892" i="1" s="1"/>
  <c r="AV892" i="1" s="1"/>
  <c r="AW892" i="1" s="1"/>
  <c r="AT692" i="1"/>
  <c r="AU692" i="1" s="1"/>
  <c r="AV692" i="1" s="1"/>
  <c r="AW692" i="1" s="1"/>
  <c r="AT424" i="1"/>
  <c r="AU424" i="1" s="1"/>
  <c r="AV424" i="1" s="1"/>
  <c r="AW424" i="1" s="1"/>
  <c r="AR1516" i="1"/>
  <c r="AS1516" i="1" s="1"/>
  <c r="AT1385" i="1"/>
  <c r="AU1385" i="1" s="1"/>
  <c r="AV1385" i="1" s="1"/>
  <c r="AW1385" i="1" s="1"/>
  <c r="AT949" i="1"/>
  <c r="AU949" i="1" s="1"/>
  <c r="AV949" i="1" s="1"/>
  <c r="AW949" i="1" s="1"/>
  <c r="AT766" i="1"/>
  <c r="AU766" i="1" s="1"/>
  <c r="AV766" i="1" s="1"/>
  <c r="AW766" i="1" s="1"/>
  <c r="AT592" i="1"/>
  <c r="AU592" i="1" s="1"/>
  <c r="AV592" i="1" s="1"/>
  <c r="AW592" i="1" s="1"/>
  <c r="AT177" i="1"/>
  <c r="AU177" i="1" s="1"/>
  <c r="AV177" i="1" s="1"/>
  <c r="AW177" i="1" s="1"/>
  <c r="AT634" i="1"/>
  <c r="AU634" i="1" s="1"/>
  <c r="AV634" i="1" s="1"/>
  <c r="AW634" i="1" s="1"/>
  <c r="AT425" i="1"/>
  <c r="AU425" i="1" s="1"/>
  <c r="AV425" i="1" s="1"/>
  <c r="AW425" i="1" s="1"/>
  <c r="AT576" i="1"/>
  <c r="AU576" i="1" s="1"/>
  <c r="AV576" i="1" s="1"/>
  <c r="AW576" i="1" s="1"/>
  <c r="AT1121" i="1"/>
  <c r="AU1121" i="1" s="1"/>
  <c r="AV1121" i="1" s="1"/>
  <c r="AW1121" i="1" s="1"/>
  <c r="AT804" i="1"/>
  <c r="AU804" i="1" s="1"/>
  <c r="AV804" i="1" s="1"/>
  <c r="AW804" i="1" s="1"/>
  <c r="AT515" i="1"/>
  <c r="AU515" i="1" s="1"/>
  <c r="AV515" i="1" s="1"/>
  <c r="AW515" i="1" s="1"/>
  <c r="AT954" i="1"/>
  <c r="AU954" i="1" s="1"/>
  <c r="AV954" i="1" s="1"/>
  <c r="AW954" i="1" s="1"/>
  <c r="AY366" i="1"/>
  <c r="AZ366" i="1" s="1"/>
  <c r="BA366" i="1" s="1"/>
  <c r="BB366" i="1" s="1"/>
  <c r="AR388" i="1"/>
  <c r="AS388" i="1" s="1"/>
  <c r="AR476" i="1"/>
  <c r="AS476" i="1" s="1"/>
  <c r="AX1183" i="1"/>
  <c r="AR1104" i="1"/>
  <c r="AS1104" i="1" s="1"/>
  <c r="AX988" i="1"/>
  <c r="BC112" i="1"/>
  <c r="BD112" i="1" s="1"/>
  <c r="BE214" i="1"/>
  <c r="BF214" i="1" s="1"/>
  <c r="M214" i="1" s="1"/>
  <c r="BG214" i="1" s="1"/>
  <c r="N214" i="1" s="1"/>
  <c r="AR333" i="1"/>
  <c r="AS333" i="1" s="1"/>
  <c r="AT1515" i="1"/>
  <c r="AU1515" i="1" s="1"/>
  <c r="AV1515" i="1" s="1"/>
  <c r="AW1515" i="1" s="1"/>
  <c r="AR318" i="1"/>
  <c r="AS318" i="1" s="1"/>
  <c r="BE345" i="1"/>
  <c r="BF345" i="1" s="1"/>
  <c r="M345" i="1" s="1"/>
  <c r="BG345" i="1" s="1"/>
  <c r="N345" i="1" s="1"/>
  <c r="AX1346" i="1"/>
  <c r="BC190" i="1"/>
  <c r="BD190" i="1" s="1"/>
  <c r="BE186" i="1"/>
  <c r="BF186" i="1" s="1"/>
  <c r="M186" i="1" s="1"/>
  <c r="BG186" i="1" s="1"/>
  <c r="N186" i="1" s="1"/>
  <c r="AR935" i="1"/>
  <c r="AS935" i="1" s="1"/>
  <c r="AX655" i="1"/>
  <c r="BC73" i="1"/>
  <c r="BD73" i="1" s="1"/>
  <c r="AT1187" i="1"/>
  <c r="AU1187" i="1" s="1"/>
  <c r="AV1187" i="1" s="1"/>
  <c r="AW1187" i="1" s="1"/>
  <c r="AX677" i="1"/>
  <c r="BE168" i="1"/>
  <c r="BF168" i="1" s="1"/>
  <c r="M168" i="1" s="1"/>
  <c r="BG168" i="1" s="1"/>
  <c r="N168" i="1" s="1"/>
  <c r="BC10" i="1"/>
  <c r="BD10" i="1" s="1"/>
  <c r="AX1272" i="1"/>
  <c r="BE102" i="1"/>
  <c r="BF102" i="1" s="1"/>
  <c r="M102" i="1" s="1"/>
  <c r="BG102" i="1" s="1"/>
  <c r="N102" i="1" s="1"/>
  <c r="AX671" i="1"/>
  <c r="BE154" i="1"/>
  <c r="BF154" i="1" s="1"/>
  <c r="M154" i="1" s="1"/>
  <c r="BG154" i="1" s="1"/>
  <c r="N154" i="1" s="1"/>
  <c r="AT540" i="1"/>
  <c r="AU540" i="1" s="1"/>
  <c r="AV540" i="1" s="1"/>
  <c r="AW540" i="1" s="1"/>
  <c r="BC331" i="1"/>
  <c r="BD331" i="1" s="1"/>
  <c r="AT615" i="1"/>
  <c r="AU615" i="1" s="1"/>
  <c r="AV615" i="1" s="1"/>
  <c r="AW615" i="1" s="1"/>
  <c r="AR8" i="1"/>
  <c r="AS8" i="1" s="1"/>
  <c r="AT1153" i="1"/>
  <c r="AU1153" i="1" s="1"/>
  <c r="AV1153" i="1" s="1"/>
  <c r="AW1153" i="1" s="1"/>
  <c r="AT571" i="1"/>
  <c r="AU571" i="1" s="1"/>
  <c r="AV571" i="1" s="1"/>
  <c r="AW571" i="1" s="1"/>
  <c r="AT281" i="1"/>
  <c r="AU281" i="1" s="1"/>
  <c r="AV281" i="1" s="1"/>
  <c r="AW281" i="1" s="1"/>
  <c r="AT363" i="1"/>
  <c r="AU363" i="1" s="1"/>
  <c r="AV363" i="1" s="1"/>
  <c r="AW363" i="1" s="1"/>
  <c r="BC601" i="1"/>
  <c r="BD601" i="1" s="1"/>
  <c r="AT958" i="1"/>
  <c r="AU958" i="1" s="1"/>
  <c r="AV958" i="1" s="1"/>
  <c r="AW958" i="1" s="1"/>
  <c r="AT1360" i="1"/>
  <c r="AU1360" i="1" s="1"/>
  <c r="AV1360" i="1" s="1"/>
  <c r="AW1360" i="1" s="1"/>
  <c r="AT581" i="1"/>
  <c r="AU581" i="1" s="1"/>
  <c r="AV581" i="1" s="1"/>
  <c r="AW581" i="1" s="1"/>
  <c r="AR781" i="1"/>
  <c r="AS781" i="1" s="1"/>
  <c r="AY694" i="1"/>
  <c r="AZ694" i="1" s="1"/>
  <c r="BA694" i="1" s="1"/>
  <c r="BB694" i="1" s="1"/>
  <c r="AY1414" i="1"/>
  <c r="AZ1414" i="1" s="1"/>
  <c r="BA1414" i="1" s="1"/>
  <c r="BB1414" i="1" s="1"/>
  <c r="AT1373" i="1"/>
  <c r="AU1373" i="1" s="1"/>
  <c r="AV1373" i="1" s="1"/>
  <c r="AW1373" i="1" s="1"/>
  <c r="AT661" i="1"/>
  <c r="AU661" i="1" s="1"/>
  <c r="AV661" i="1" s="1"/>
  <c r="AW661" i="1" s="1"/>
  <c r="AT440" i="1"/>
  <c r="AU440" i="1" s="1"/>
  <c r="AV440" i="1" s="1"/>
  <c r="AW440" i="1" s="1"/>
  <c r="AT963" i="1"/>
  <c r="AU963" i="1" s="1"/>
  <c r="AV963" i="1" s="1"/>
  <c r="AW963" i="1" s="1"/>
  <c r="AY528" i="1"/>
  <c r="AZ528" i="1" s="1"/>
  <c r="BA528" i="1" s="1"/>
  <c r="BB528" i="1" s="1"/>
  <c r="AR1029" i="1"/>
  <c r="AS1029" i="1" s="1"/>
  <c r="AT104" i="1"/>
  <c r="AU104" i="1" s="1"/>
  <c r="AV104" i="1" s="1"/>
  <c r="AW104" i="1" s="1"/>
  <c r="AT945" i="1"/>
  <c r="AU945" i="1" s="1"/>
  <c r="AV945" i="1" s="1"/>
  <c r="AW945" i="1" s="1"/>
  <c r="AT1578" i="1"/>
  <c r="AU1578" i="1" s="1"/>
  <c r="AV1578" i="1" s="1"/>
  <c r="AW1578" i="1" s="1"/>
  <c r="AT127" i="1"/>
  <c r="AU127" i="1" s="1"/>
  <c r="AV127" i="1" s="1"/>
  <c r="AW127" i="1" s="1"/>
  <c r="AT845" i="1"/>
  <c r="AU845" i="1" s="1"/>
  <c r="AV845" i="1" s="1"/>
  <c r="AW845" i="1" s="1"/>
  <c r="AY516" i="1"/>
  <c r="AZ516" i="1" s="1"/>
  <c r="BA516" i="1" s="1"/>
  <c r="BB516" i="1" s="1"/>
  <c r="AT523" i="1"/>
  <c r="AU523" i="1" s="1"/>
  <c r="AV523" i="1" s="1"/>
  <c r="AW523" i="1" s="1"/>
  <c r="AT270" i="1"/>
  <c r="AU270" i="1" s="1"/>
  <c r="AV270" i="1" s="1"/>
  <c r="AW270" i="1" s="1"/>
  <c r="AR1164" i="1"/>
  <c r="AS1164" i="1" s="1"/>
  <c r="AR493" i="1"/>
  <c r="AS493" i="1" s="1"/>
  <c r="AT421" i="1"/>
  <c r="AU421" i="1" s="1"/>
  <c r="AV421" i="1" s="1"/>
  <c r="AW421" i="1" s="1"/>
  <c r="AT1486" i="1"/>
  <c r="AU1486" i="1" s="1"/>
  <c r="AV1486" i="1" s="1"/>
  <c r="AW1486" i="1" s="1"/>
  <c r="AT644" i="1"/>
  <c r="AU644" i="1" s="1"/>
  <c r="AV644" i="1" s="1"/>
  <c r="AW644" i="1" s="1"/>
  <c r="AT517" i="1"/>
  <c r="AU517" i="1" s="1"/>
  <c r="AV517" i="1" s="1"/>
  <c r="AW517" i="1" s="1"/>
  <c r="AT605" i="1"/>
  <c r="AU605" i="1" s="1"/>
  <c r="AV605" i="1" s="1"/>
  <c r="AW605" i="1" s="1"/>
  <c r="AR684" i="1"/>
  <c r="AS684" i="1" s="1"/>
  <c r="AT483" i="1"/>
  <c r="AU483" i="1" s="1"/>
  <c r="AV483" i="1" s="1"/>
  <c r="AW483" i="1" s="1"/>
  <c r="AT1043" i="1"/>
  <c r="AU1043" i="1" s="1"/>
  <c r="AV1043" i="1" s="1"/>
  <c r="AW1043" i="1" s="1"/>
  <c r="AT1489" i="1"/>
  <c r="AU1489" i="1" s="1"/>
  <c r="AV1489" i="1" s="1"/>
  <c r="AW1489" i="1" s="1"/>
  <c r="AT319" i="1"/>
  <c r="AU319" i="1" s="1"/>
  <c r="AV319" i="1" s="1"/>
  <c r="AW319" i="1" s="1"/>
  <c r="AR1093" i="1"/>
  <c r="AS1093" i="1" s="1"/>
  <c r="AR841" i="1"/>
  <c r="AS841" i="1" s="1"/>
  <c r="AR461" i="1"/>
  <c r="AS461" i="1" s="1"/>
  <c r="AT527" i="1"/>
  <c r="AU527" i="1" s="1"/>
  <c r="AV527" i="1" s="1"/>
  <c r="AW527" i="1" s="1"/>
  <c r="AT384" i="1"/>
  <c r="AU384" i="1" s="1"/>
  <c r="AV384" i="1" s="1"/>
  <c r="AW384" i="1" s="1"/>
  <c r="AT1000" i="1"/>
  <c r="AU1000" i="1" s="1"/>
  <c r="AV1000" i="1" s="1"/>
  <c r="AW1000" i="1" s="1"/>
  <c r="AT732" i="1"/>
  <c r="AU732" i="1" s="1"/>
  <c r="AV732" i="1" s="1"/>
  <c r="AW732" i="1" s="1"/>
  <c r="AY862" i="1"/>
  <c r="AZ862" i="1" s="1"/>
  <c r="BA862" i="1" s="1"/>
  <c r="BB862" i="1" s="1"/>
  <c r="AT1614" i="1"/>
  <c r="AU1614" i="1" s="1"/>
  <c r="AV1614" i="1" s="1"/>
  <c r="AW1614" i="1" s="1"/>
  <c r="AR1340" i="1"/>
  <c r="AS1340" i="1" s="1"/>
  <c r="AY500" i="1"/>
  <c r="AZ500" i="1" s="1"/>
  <c r="BA500" i="1" s="1"/>
  <c r="BB500" i="1" s="1"/>
  <c r="AY115" i="1"/>
  <c r="AZ115" i="1" s="1"/>
  <c r="BA115" i="1" s="1"/>
  <c r="BB115" i="1" s="1"/>
  <c r="AY764" i="1"/>
  <c r="AZ764" i="1" s="1"/>
  <c r="BA764" i="1" s="1"/>
  <c r="BB764" i="1" s="1"/>
  <c r="AY261" i="1"/>
  <c r="AZ261" i="1" s="1"/>
  <c r="BA261" i="1" s="1"/>
  <c r="BB261" i="1" s="1"/>
  <c r="AY416" i="1"/>
  <c r="AZ416" i="1" s="1"/>
  <c r="BA416" i="1" s="1"/>
  <c r="BB416" i="1" s="1"/>
  <c r="AT1517" i="1"/>
  <c r="AU1517" i="1" s="1"/>
  <c r="AV1517" i="1" s="1"/>
  <c r="AW1517" i="1" s="1"/>
  <c r="AT1278" i="1"/>
  <c r="AU1278" i="1" s="1"/>
  <c r="AV1278" i="1" s="1"/>
  <c r="AW1278" i="1" s="1"/>
  <c r="AT427" i="1"/>
  <c r="AU427" i="1" s="1"/>
  <c r="AV427" i="1" s="1"/>
  <c r="AW427" i="1" s="1"/>
  <c r="AY2" i="1"/>
  <c r="AZ2" i="1" s="1"/>
  <c r="BA2" i="1" s="1"/>
  <c r="BB2" i="1" s="1"/>
  <c r="AX86" i="1"/>
  <c r="AT155" i="1"/>
  <c r="AU155" i="1" s="1"/>
  <c r="AV155" i="1" s="1"/>
  <c r="AW155" i="1" s="1"/>
  <c r="AT367" i="1"/>
  <c r="AU367" i="1" s="1"/>
  <c r="AV367" i="1" s="1"/>
  <c r="AW367" i="1" s="1"/>
  <c r="AX17" i="1"/>
  <c r="AT1700" i="1"/>
  <c r="AU1700" i="1" s="1"/>
  <c r="AV1700" i="1" s="1"/>
  <c r="AW1700" i="1" s="1"/>
  <c r="AT481" i="1"/>
  <c r="AU481" i="1" s="1"/>
  <c r="AV481" i="1" s="1"/>
  <c r="AW481" i="1" s="1"/>
  <c r="AR141" i="1"/>
  <c r="AS141" i="1" s="1"/>
  <c r="AX46" i="1"/>
  <c r="AR1081" i="1"/>
  <c r="AS1081" i="1" s="1"/>
  <c r="AX453" i="1"/>
  <c r="AR632" i="1"/>
  <c r="AS632" i="1" s="1"/>
  <c r="AT375" i="1"/>
  <c r="AU375" i="1" s="1"/>
  <c r="AV375" i="1" s="1"/>
  <c r="AW375" i="1" s="1"/>
  <c r="BC175" i="1"/>
  <c r="BD175" i="1" s="1"/>
  <c r="AT936" i="1"/>
  <c r="AU936" i="1" s="1"/>
  <c r="AV936" i="1" s="1"/>
  <c r="AW936" i="1" s="1"/>
  <c r="BE56" i="1"/>
  <c r="BF56" i="1" s="1"/>
  <c r="M56" i="1" s="1"/>
  <c r="BG56" i="1" s="1"/>
  <c r="N56" i="1" s="1"/>
  <c r="AX718" i="1"/>
  <c r="AR1370" i="1"/>
  <c r="AS1370" i="1" s="1"/>
  <c r="AR628" i="1"/>
  <c r="AS628" i="1" s="1"/>
  <c r="BC65" i="1"/>
  <c r="BD65" i="1" s="1"/>
  <c r="AT607" i="1"/>
  <c r="AU607" i="1" s="1"/>
  <c r="AV607" i="1" s="1"/>
  <c r="AW607" i="1" s="1"/>
  <c r="AT411" i="1"/>
  <c r="AU411" i="1" s="1"/>
  <c r="AV411" i="1" s="1"/>
  <c r="AW411" i="1" s="1"/>
  <c r="AR450" i="1"/>
  <c r="AS450" i="1" s="1"/>
  <c r="AY332" i="1"/>
  <c r="AZ332" i="1" s="1"/>
  <c r="BA332" i="1" s="1"/>
  <c r="BB332" i="1" s="1"/>
  <c r="AT522" i="1"/>
  <c r="AU522" i="1" s="1"/>
  <c r="AV522" i="1" s="1"/>
  <c r="AW522" i="1" s="1"/>
  <c r="AR36" i="1"/>
  <c r="AS36" i="1" s="1"/>
  <c r="AT1020" i="1"/>
  <c r="AU1020" i="1" s="1"/>
  <c r="AV1020" i="1" s="1"/>
  <c r="AW1020" i="1" s="1"/>
  <c r="AT503" i="1"/>
  <c r="AU503" i="1" s="1"/>
  <c r="AV503" i="1" s="1"/>
  <c r="AW503" i="1" s="1"/>
  <c r="AT456" i="1"/>
  <c r="AU456" i="1" s="1"/>
  <c r="AV456" i="1" s="1"/>
  <c r="AW456" i="1" s="1"/>
  <c r="BC169" i="1"/>
  <c r="BD169" i="1" s="1"/>
  <c r="AT1034" i="1"/>
  <c r="AU1034" i="1" s="1"/>
  <c r="AV1034" i="1" s="1"/>
  <c r="AW1034" i="1" s="1"/>
  <c r="BC763" i="1"/>
  <c r="BD763" i="1" s="1"/>
  <c r="AY746" i="1"/>
  <c r="AZ746" i="1" s="1"/>
  <c r="BA746" i="1" s="1"/>
  <c r="BB746" i="1" s="1"/>
  <c r="BE49" i="1"/>
  <c r="BF49" i="1" s="1"/>
  <c r="M49" i="1" s="1"/>
  <c r="BG49" i="1" s="1"/>
  <c r="N49" i="1" s="1"/>
  <c r="AT1403" i="1"/>
  <c r="AU1403" i="1" s="1"/>
  <c r="AV1403" i="1" s="1"/>
  <c r="AW1403" i="1" s="1"/>
  <c r="AT1686" i="1"/>
  <c r="AU1686" i="1" s="1"/>
  <c r="AV1686" i="1" s="1"/>
  <c r="AW1686" i="1" s="1"/>
  <c r="AX885" i="1"/>
  <c r="AR1062" i="1"/>
  <c r="AS1062" i="1" s="1"/>
  <c r="AT650" i="1"/>
  <c r="AU650" i="1" s="1"/>
  <c r="AV650" i="1" s="1"/>
  <c r="AW650" i="1" s="1"/>
  <c r="AT454" i="1"/>
  <c r="AU454" i="1" s="1"/>
  <c r="AV454" i="1" s="1"/>
  <c r="AW454" i="1" s="1"/>
  <c r="AY520" i="1"/>
  <c r="AZ520" i="1" s="1"/>
  <c r="BA520" i="1" s="1"/>
  <c r="BB520" i="1" s="1"/>
  <c r="AT580" i="1"/>
  <c r="AU580" i="1" s="1"/>
  <c r="AV580" i="1" s="1"/>
  <c r="AW580" i="1" s="1"/>
  <c r="AT1008" i="1"/>
  <c r="AU1008" i="1" s="1"/>
  <c r="AV1008" i="1" s="1"/>
  <c r="AW1008" i="1" s="1"/>
  <c r="AT1518" i="1"/>
  <c r="AU1518" i="1" s="1"/>
  <c r="AV1518" i="1" s="1"/>
  <c r="AW1518" i="1" s="1"/>
  <c r="AY478" i="1"/>
  <c r="AZ478" i="1" s="1"/>
  <c r="BA478" i="1" s="1"/>
  <c r="BB478" i="1" s="1"/>
  <c r="AT444" i="1"/>
  <c r="AU444" i="1" s="1"/>
  <c r="AV444" i="1" s="1"/>
  <c r="AW444" i="1" s="1"/>
  <c r="AT978" i="1"/>
  <c r="AU978" i="1" s="1"/>
  <c r="AV978" i="1" s="1"/>
  <c r="AW978" i="1" s="1"/>
  <c r="AR418" i="1"/>
  <c r="AS418" i="1" s="1"/>
  <c r="AR401" i="1"/>
  <c r="AS401" i="1" s="1"/>
  <c r="AT437" i="1"/>
  <c r="AU437" i="1" s="1"/>
  <c r="AV437" i="1" s="1"/>
  <c r="AW437" i="1" s="1"/>
  <c r="AT506" i="1"/>
  <c r="AU506" i="1" s="1"/>
  <c r="AV506" i="1" s="1"/>
  <c r="AW506" i="1" s="1"/>
  <c r="AT758" i="1"/>
  <c r="AU758" i="1" s="1"/>
  <c r="AV758" i="1" s="1"/>
  <c r="AW758" i="1" s="1"/>
  <c r="AT108" i="1"/>
  <c r="AU108" i="1" s="1"/>
  <c r="AV108" i="1" s="1"/>
  <c r="AW108" i="1" s="1"/>
  <c r="AT451" i="1"/>
  <c r="AU451" i="1" s="1"/>
  <c r="AV451" i="1" s="1"/>
  <c r="AW451" i="1" s="1"/>
  <c r="AT532" i="1"/>
  <c r="AU532" i="1" s="1"/>
  <c r="AV532" i="1" s="1"/>
  <c r="AW532" i="1" s="1"/>
  <c r="AT589" i="1"/>
  <c r="AU589" i="1" s="1"/>
  <c r="AV589" i="1" s="1"/>
  <c r="AW589" i="1" s="1"/>
  <c r="AT1309" i="1"/>
  <c r="AU1309" i="1" s="1"/>
  <c r="AV1309" i="1" s="1"/>
  <c r="AW1309" i="1" s="1"/>
  <c r="AT475" i="1"/>
  <c r="AU475" i="1" s="1"/>
  <c r="AV475" i="1" s="1"/>
  <c r="AW475" i="1" s="1"/>
  <c r="AR135" i="1"/>
  <c r="AS135" i="1" s="1"/>
  <c r="AT518" i="1"/>
  <c r="AU518" i="1" s="1"/>
  <c r="AV518" i="1" s="1"/>
  <c r="AW518" i="1" s="1"/>
  <c r="AT1011" i="1"/>
  <c r="AU1011" i="1" s="1"/>
  <c r="AV1011" i="1" s="1"/>
  <c r="AW1011" i="1" s="1"/>
  <c r="AT433" i="1"/>
  <c r="AU433" i="1" s="1"/>
  <c r="AV433" i="1" s="1"/>
  <c r="AW433" i="1" s="1"/>
  <c r="AT667" i="1"/>
  <c r="AU667" i="1" s="1"/>
  <c r="AV667" i="1" s="1"/>
  <c r="AW667" i="1" s="1"/>
  <c r="AT1007" i="1"/>
  <c r="AU1007" i="1" s="1"/>
  <c r="AV1007" i="1" s="1"/>
  <c r="AW1007" i="1" s="1"/>
  <c r="AT259" i="1"/>
  <c r="AU259" i="1" s="1"/>
  <c r="AV259" i="1" s="1"/>
  <c r="AW259" i="1" s="1"/>
  <c r="AT609" i="1"/>
  <c r="AU609" i="1" s="1"/>
  <c r="AV609" i="1" s="1"/>
  <c r="AW609" i="1" s="1"/>
  <c r="AT237" i="1"/>
  <c r="AU237" i="1" s="1"/>
  <c r="AV237" i="1" s="1"/>
  <c r="AW237" i="1" s="1"/>
  <c r="AT886" i="1"/>
  <c r="AU886" i="1" s="1"/>
  <c r="AV886" i="1" s="1"/>
  <c r="AW886" i="1" s="1"/>
  <c r="AT292" i="1"/>
  <c r="AU292" i="1" s="1"/>
  <c r="AV292" i="1" s="1"/>
  <c r="AW292" i="1" s="1"/>
  <c r="AT391" i="1"/>
  <c r="AU391" i="1" s="1"/>
  <c r="AV391" i="1" s="1"/>
  <c r="AW391" i="1" s="1"/>
  <c r="AT257" i="1"/>
  <c r="AU257" i="1" s="1"/>
  <c r="AV257" i="1" s="1"/>
  <c r="AW257" i="1" s="1"/>
  <c r="AY218" i="1"/>
  <c r="AZ218" i="1" s="1"/>
  <c r="BA218" i="1" s="1"/>
  <c r="BB218" i="1" s="1"/>
  <c r="AT1441" i="1"/>
  <c r="AU1441" i="1" s="1"/>
  <c r="AV1441" i="1" s="1"/>
  <c r="AW1441" i="1" s="1"/>
  <c r="AT1181" i="1"/>
  <c r="AU1181" i="1" s="1"/>
  <c r="AV1181" i="1" s="1"/>
  <c r="AW1181" i="1" s="1"/>
  <c r="AT801" i="1"/>
  <c r="AU801" i="1" s="1"/>
  <c r="AV801" i="1" s="1"/>
  <c r="AW801" i="1" s="1"/>
  <c r="AT1202" i="1"/>
  <c r="AU1202" i="1" s="1"/>
  <c r="AV1202" i="1" s="1"/>
  <c r="AW1202" i="1" s="1"/>
  <c r="AR1465" i="1"/>
  <c r="AS1465" i="1" s="1"/>
  <c r="AT1557" i="1"/>
  <c r="AU1557" i="1" s="1"/>
  <c r="AV1557" i="1" s="1"/>
  <c r="AW1557" i="1" s="1"/>
  <c r="BC330" i="1"/>
  <c r="BD330" i="1" s="1"/>
  <c r="AT1237" i="1"/>
  <c r="AU1237" i="1" s="1"/>
  <c r="AV1237" i="1" s="1"/>
  <c r="AW1237" i="1" s="1"/>
  <c r="BE199" i="1"/>
  <c r="BF199" i="1" s="1"/>
  <c r="M199" i="1" s="1"/>
  <c r="BG199" i="1" s="1"/>
  <c r="N199" i="1" s="1"/>
  <c r="BC216" i="1"/>
  <c r="BD216" i="1" s="1"/>
  <c r="AT486" i="1"/>
  <c r="AU486" i="1" s="1"/>
  <c r="AV486" i="1" s="1"/>
  <c r="AW486" i="1" s="1"/>
  <c r="AR21" i="1"/>
  <c r="AS21" i="1" s="1"/>
  <c r="AT550" i="1"/>
  <c r="AU550" i="1" s="1"/>
  <c r="AV550" i="1" s="1"/>
  <c r="AW550" i="1" s="1"/>
  <c r="BE173" i="1"/>
  <c r="BF173" i="1" s="1"/>
  <c r="M173" i="1" s="1"/>
  <c r="BG173" i="1" s="1"/>
  <c r="N173" i="1" s="1"/>
  <c r="AX776" i="1"/>
  <c r="AX209" i="1"/>
  <c r="AR151" i="1"/>
  <c r="AS151" i="1" s="1"/>
  <c r="BE362" i="1"/>
  <c r="BF362" i="1" s="1"/>
  <c r="M362" i="1" s="1"/>
  <c r="BG362" i="1" s="1"/>
  <c r="N362" i="1" s="1"/>
  <c r="AR1103" i="1"/>
  <c r="AS1103" i="1" s="1"/>
  <c r="AX546" i="1"/>
  <c r="AT877" i="1"/>
  <c r="AU877" i="1" s="1"/>
  <c r="AV877" i="1" s="1"/>
  <c r="AW877" i="1" s="1"/>
  <c r="AX166" i="1"/>
  <c r="AX1341" i="1"/>
  <c r="AX229" i="1"/>
  <c r="AX649" i="1"/>
  <c r="AT839" i="1"/>
  <c r="AU839" i="1" s="1"/>
  <c r="AV839" i="1" s="1"/>
  <c r="AW839" i="1" s="1"/>
  <c r="AY701" i="1"/>
  <c r="AZ701" i="1" s="1"/>
  <c r="BA701" i="1" s="1"/>
  <c r="BB701" i="1" s="1"/>
  <c r="AR156" i="1"/>
  <c r="AS156" i="1" s="1"/>
  <c r="AX230" i="1"/>
  <c r="AX446" i="1"/>
  <c r="AX966" i="1"/>
  <c r="AT620" i="1"/>
  <c r="AU620" i="1" s="1"/>
  <c r="AV620" i="1" s="1"/>
  <c r="AW620" i="1" s="1"/>
  <c r="AR81" i="1"/>
  <c r="AS81" i="1" s="1"/>
  <c r="AT590" i="1"/>
  <c r="AU590" i="1" s="1"/>
  <c r="AV590" i="1" s="1"/>
  <c r="AW590" i="1" s="1"/>
  <c r="AT872" i="1"/>
  <c r="AU872" i="1" s="1"/>
  <c r="AV872" i="1" s="1"/>
  <c r="AW872" i="1" s="1"/>
  <c r="AX1184" i="1"/>
  <c r="AR14" i="1"/>
  <c r="AS14" i="1" s="1"/>
  <c r="AR977" i="1"/>
  <c r="AS977" i="1" s="1"/>
  <c r="AT91" i="1"/>
  <c r="AU91" i="1" s="1"/>
  <c r="AV91" i="1" s="1"/>
  <c r="AW91" i="1" s="1"/>
  <c r="AT683" i="1"/>
  <c r="AU683" i="1" s="1"/>
  <c r="AV683" i="1" s="1"/>
  <c r="AW683" i="1" s="1"/>
  <c r="AT1662" i="1"/>
  <c r="AU1662" i="1" s="1"/>
  <c r="AV1662" i="1" s="1"/>
  <c r="AW1662" i="1" s="1"/>
  <c r="AT1682" i="1"/>
  <c r="AU1682" i="1" s="1"/>
  <c r="AV1682" i="1" s="1"/>
  <c r="AW1682" i="1" s="1"/>
  <c r="AT666" i="1"/>
  <c r="AU666" i="1" s="1"/>
  <c r="AV666" i="1" s="1"/>
  <c r="AW666" i="1" s="1"/>
  <c r="AT1627" i="1"/>
  <c r="AU1627" i="1" s="1"/>
  <c r="AV1627" i="1" s="1"/>
  <c r="AW1627" i="1" s="1"/>
  <c r="AT1045" i="1"/>
  <c r="AU1045" i="1" s="1"/>
  <c r="AV1045" i="1" s="1"/>
  <c r="AW1045" i="1" s="1"/>
  <c r="AT838" i="1"/>
  <c r="AU838" i="1" s="1"/>
  <c r="AV838" i="1" s="1"/>
  <c r="AW838" i="1" s="1"/>
  <c r="AT505" i="1"/>
  <c r="AU505" i="1" s="1"/>
  <c r="AV505" i="1" s="1"/>
  <c r="AW505" i="1" s="1"/>
  <c r="AT560" i="1"/>
  <c r="AU560" i="1" s="1"/>
  <c r="AV560" i="1" s="1"/>
  <c r="AW560" i="1" s="1"/>
  <c r="AR663" i="1"/>
  <c r="AS663" i="1" s="1"/>
  <c r="AT146" i="1"/>
  <c r="AU146" i="1" s="1"/>
  <c r="AV146" i="1" s="1"/>
  <c r="AW146" i="1" s="1"/>
  <c r="AT794" i="1"/>
  <c r="AU794" i="1" s="1"/>
  <c r="AV794" i="1" s="1"/>
  <c r="AW794" i="1" s="1"/>
  <c r="AT392" i="1"/>
  <c r="AU392" i="1" s="1"/>
  <c r="AV392" i="1" s="1"/>
  <c r="AW392" i="1" s="1"/>
  <c r="AT1292" i="1"/>
  <c r="AU1292" i="1" s="1"/>
  <c r="AV1292" i="1" s="1"/>
  <c r="AW1292" i="1" s="1"/>
  <c r="AT899" i="1"/>
  <c r="AU899" i="1" s="1"/>
  <c r="AV899" i="1" s="1"/>
  <c r="AW899" i="1" s="1"/>
  <c r="AT1165" i="1"/>
  <c r="AU1165" i="1" s="1"/>
  <c r="AV1165" i="1" s="1"/>
  <c r="AW1165" i="1" s="1"/>
  <c r="AT1026" i="1"/>
  <c r="AU1026" i="1" s="1"/>
  <c r="AV1026" i="1" s="1"/>
  <c r="AW1026" i="1" s="1"/>
  <c r="AT929" i="1"/>
  <c r="AU929" i="1" s="1"/>
  <c r="AV929" i="1" s="1"/>
  <c r="AW929" i="1" s="1"/>
  <c r="AY938" i="1"/>
  <c r="AZ938" i="1" s="1"/>
  <c r="BA938" i="1" s="1"/>
  <c r="BB938" i="1" s="1"/>
  <c r="AT1105" i="1"/>
  <c r="AU1105" i="1" s="1"/>
  <c r="AV1105" i="1" s="1"/>
  <c r="AW1105" i="1" s="1"/>
  <c r="AT355" i="1"/>
  <c r="AU355" i="1" s="1"/>
  <c r="AV355" i="1" s="1"/>
  <c r="AW355" i="1" s="1"/>
  <c r="AT1377" i="1"/>
  <c r="AU1377" i="1" s="1"/>
  <c r="AV1377" i="1" s="1"/>
  <c r="AW1377" i="1" s="1"/>
  <c r="AT617" i="1"/>
  <c r="AU617" i="1" s="1"/>
  <c r="AV617" i="1" s="1"/>
  <c r="AW617" i="1" s="1"/>
  <c r="AT178" i="1"/>
  <c r="AU178" i="1" s="1"/>
  <c r="AV178" i="1" s="1"/>
  <c r="AW178" i="1" s="1"/>
  <c r="AY48" i="1"/>
  <c r="AZ48" i="1" s="1"/>
  <c r="BA48" i="1" s="1"/>
  <c r="BB48" i="1" s="1"/>
  <c r="AY566" i="1"/>
  <c r="AZ566" i="1" s="1"/>
  <c r="BA566" i="1" s="1"/>
  <c r="BB566" i="1" s="1"/>
  <c r="AY961" i="1"/>
  <c r="AZ961" i="1" s="1"/>
  <c r="BA961" i="1" s="1"/>
  <c r="BB961" i="1" s="1"/>
  <c r="AT878" i="1"/>
  <c r="AU878" i="1" s="1"/>
  <c r="AV878" i="1" s="1"/>
  <c r="AW878" i="1" s="1"/>
  <c r="AR1329" i="1"/>
  <c r="AS1329" i="1" s="1"/>
  <c r="AT727" i="1"/>
  <c r="AU727" i="1" s="1"/>
  <c r="AV727" i="1" s="1"/>
  <c r="AW727" i="1" s="1"/>
  <c r="AY822" i="1"/>
  <c r="AZ822" i="1" s="1"/>
  <c r="BA822" i="1" s="1"/>
  <c r="BB822" i="1" s="1"/>
  <c r="AY466" i="1"/>
  <c r="AZ466" i="1" s="1"/>
  <c r="BA466" i="1" s="1"/>
  <c r="BB466" i="1" s="1"/>
  <c r="AR970" i="1"/>
  <c r="AS970" i="1" s="1"/>
  <c r="AR1091" i="1"/>
  <c r="AS1091" i="1" s="1"/>
  <c r="AT1494" i="1"/>
  <c r="AU1494" i="1" s="1"/>
  <c r="AV1494" i="1" s="1"/>
  <c r="AW1494" i="1" s="1"/>
  <c r="AT525" i="1"/>
  <c r="AU525" i="1" s="1"/>
  <c r="AV525" i="1" s="1"/>
  <c r="AW525" i="1" s="1"/>
  <c r="AT937" i="1"/>
  <c r="AU937" i="1" s="1"/>
  <c r="AV937" i="1" s="1"/>
  <c r="AW937" i="1" s="1"/>
  <c r="AT1132" i="1"/>
  <c r="AU1132" i="1" s="1"/>
  <c r="AV1132" i="1" s="1"/>
  <c r="AW1132" i="1" s="1"/>
  <c r="AY314" i="1"/>
  <c r="AZ314" i="1" s="1"/>
  <c r="BA314" i="1" s="1"/>
  <c r="BB314" i="1" s="1"/>
  <c r="AT705" i="1"/>
  <c r="AU705" i="1" s="1"/>
  <c r="AV705" i="1" s="1"/>
  <c r="AW705" i="1" s="1"/>
  <c r="AT1186" i="1"/>
  <c r="AU1186" i="1" s="1"/>
  <c r="AV1186" i="1" s="1"/>
  <c r="AW1186" i="1" s="1"/>
  <c r="AT861" i="1"/>
  <c r="AU861" i="1" s="1"/>
  <c r="AV861" i="1" s="1"/>
  <c r="AW861" i="1" s="1"/>
  <c r="AY622" i="1"/>
  <c r="AZ622" i="1" s="1"/>
  <c r="BA622" i="1" s="1"/>
  <c r="BB622" i="1" s="1"/>
  <c r="AT1228" i="1"/>
  <c r="AU1228" i="1" s="1"/>
  <c r="AV1228" i="1" s="1"/>
  <c r="AW1228" i="1" s="1"/>
  <c r="BC651" i="1"/>
  <c r="BD651" i="1" s="1"/>
  <c r="AT745" i="1"/>
  <c r="AU745" i="1" s="1"/>
  <c r="AV745" i="1" s="1"/>
  <c r="AW745" i="1" s="1"/>
  <c r="AR377" i="1"/>
  <c r="AS377" i="1" s="1"/>
  <c r="AR1558" i="1"/>
  <c r="AS1558" i="1" s="1"/>
  <c r="AY376" i="1"/>
  <c r="AZ376" i="1" s="1"/>
  <c r="BA376" i="1" s="1"/>
  <c r="BB376" i="1" s="1"/>
  <c r="BC171" i="1"/>
  <c r="BD171" i="1" s="1"/>
  <c r="AX504" i="1"/>
  <c r="AR492" i="1"/>
  <c r="AS492" i="1" s="1"/>
  <c r="AR934" i="1"/>
  <c r="AS934" i="1" s="1"/>
  <c r="AT990" i="1"/>
  <c r="AU990" i="1" s="1"/>
  <c r="AV990" i="1" s="1"/>
  <c r="AW990" i="1" s="1"/>
  <c r="AR1344" i="1"/>
  <c r="AS1344" i="1" s="1"/>
  <c r="AT297" i="1"/>
  <c r="AU297" i="1" s="1"/>
  <c r="AV297" i="1" s="1"/>
  <c r="AW297" i="1" s="1"/>
  <c r="AR1616" i="1"/>
  <c r="AS1616" i="1" s="1"/>
  <c r="BC266" i="1"/>
  <c r="BD266" i="1" s="1"/>
  <c r="AX939" i="1"/>
  <c r="BE117" i="1"/>
  <c r="BF117" i="1" s="1"/>
  <c r="M117" i="1" s="1"/>
  <c r="BG117" i="1" s="1"/>
  <c r="N117" i="1" s="1"/>
  <c r="AX673" i="1"/>
  <c r="AX556" i="1"/>
  <c r="AX1288" i="1"/>
  <c r="BC134" i="1"/>
  <c r="BD134" i="1" s="1"/>
  <c r="AX896" i="1"/>
  <c r="BE594" i="1"/>
  <c r="BF594" i="1" s="1"/>
  <c r="M594" i="1" s="1"/>
  <c r="BG594" i="1" s="1"/>
  <c r="N594" i="1" s="1"/>
  <c r="AY55" i="1"/>
  <c r="AZ55" i="1" s="1"/>
  <c r="BA55" i="1" s="1"/>
  <c r="BB55" i="1" s="1"/>
  <c r="AT600" i="1"/>
  <c r="AU600" i="1" s="1"/>
  <c r="AV600" i="1" s="1"/>
  <c r="AW600" i="1" s="1"/>
  <c r="AT1574" i="1"/>
  <c r="AU1574" i="1" s="1"/>
  <c r="AV1574" i="1" s="1"/>
  <c r="AW1574" i="1" s="1"/>
  <c r="AT979" i="1"/>
  <c r="AU979" i="1" s="1"/>
  <c r="AV979" i="1" s="1"/>
  <c r="AW979" i="1" s="1"/>
  <c r="AT1232" i="1"/>
  <c r="AU1232" i="1" s="1"/>
  <c r="AV1232" i="1" s="1"/>
  <c r="AW1232" i="1" s="1"/>
  <c r="AX874" i="1"/>
  <c r="AT1035" i="1"/>
  <c r="AU1035" i="1" s="1"/>
  <c r="AV1035" i="1" s="1"/>
  <c r="AW1035" i="1" s="1"/>
  <c r="AT835" i="1"/>
  <c r="AU835" i="1" s="1"/>
  <c r="AV835" i="1" s="1"/>
  <c r="AW835" i="1" s="1"/>
  <c r="AT1624" i="1"/>
  <c r="AU1624" i="1" s="1"/>
  <c r="AV1624" i="1" s="1"/>
  <c r="AW1624" i="1" s="1"/>
  <c r="AT251" i="1"/>
  <c r="AU251" i="1" s="1"/>
  <c r="AV251" i="1" s="1"/>
  <c r="AW251" i="1" s="1"/>
  <c r="AT1027" i="1"/>
  <c r="AU1027" i="1" s="1"/>
  <c r="AV1027" i="1" s="1"/>
  <c r="AW1027" i="1" s="1"/>
  <c r="AT409" i="1"/>
  <c r="AU409" i="1" s="1"/>
  <c r="AV409" i="1" s="1"/>
  <c r="AW409" i="1" s="1"/>
  <c r="AT263" i="1"/>
  <c r="AU263" i="1" s="1"/>
  <c r="AV263" i="1" s="1"/>
  <c r="AW263" i="1" s="1"/>
  <c r="AT121" i="1"/>
  <c r="AU121" i="1" s="1"/>
  <c r="AV121" i="1" s="1"/>
  <c r="AW121" i="1" s="1"/>
  <c r="AT624" i="1"/>
  <c r="AU624" i="1" s="1"/>
  <c r="AV624" i="1" s="1"/>
  <c r="AW624" i="1" s="1"/>
  <c r="AR1702" i="1"/>
  <c r="AS1702" i="1" s="1"/>
  <c r="AT947" i="1"/>
  <c r="AU947" i="1" s="1"/>
  <c r="AV947" i="1" s="1"/>
  <c r="AW947" i="1" s="1"/>
  <c r="AT583" i="1"/>
  <c r="AU583" i="1" s="1"/>
  <c r="AV583" i="1" s="1"/>
  <c r="AW583" i="1" s="1"/>
  <c r="AT875" i="1"/>
  <c r="AU875" i="1" s="1"/>
  <c r="AV875" i="1" s="1"/>
  <c r="AW875" i="1" s="1"/>
  <c r="AT631" i="1"/>
  <c r="AU631" i="1" s="1"/>
  <c r="AV631" i="1" s="1"/>
  <c r="AW631" i="1" s="1"/>
  <c r="AR419" i="1"/>
  <c r="AS419" i="1" s="1"/>
  <c r="AT491" i="1"/>
  <c r="AU491" i="1" s="1"/>
  <c r="AV491" i="1" s="1"/>
  <c r="AW491" i="1" s="1"/>
  <c r="AT387" i="1"/>
  <c r="AU387" i="1" s="1"/>
  <c r="AV387" i="1" s="1"/>
  <c r="AW387" i="1" s="1"/>
  <c r="AT1351" i="1"/>
  <c r="AU1351" i="1" s="1"/>
  <c r="AV1351" i="1" s="1"/>
  <c r="AW1351" i="1" s="1"/>
  <c r="AT447" i="1"/>
  <c r="AU447" i="1" s="1"/>
  <c r="AV447" i="1" s="1"/>
  <c r="AW447" i="1" s="1"/>
  <c r="AT170" i="1"/>
  <c r="AU170" i="1" s="1"/>
  <c r="AV170" i="1" s="1"/>
  <c r="AW170" i="1" s="1"/>
  <c r="AT423" i="1"/>
  <c r="AU423" i="1" s="1"/>
  <c r="AV423" i="1" s="1"/>
  <c r="AW423" i="1" s="1"/>
  <c r="AT851" i="1"/>
  <c r="AU851" i="1" s="1"/>
  <c r="AV851" i="1" s="1"/>
  <c r="AW851" i="1" s="1"/>
  <c r="AT274" i="1"/>
  <c r="AU274" i="1" s="1"/>
  <c r="AV274" i="1" s="1"/>
  <c r="AW274" i="1" s="1"/>
  <c r="AY1281" i="1"/>
  <c r="AZ1281" i="1" s="1"/>
  <c r="BA1281" i="1" s="1"/>
  <c r="BB1281" i="1" s="1"/>
  <c r="AY32" i="1"/>
  <c r="AZ32" i="1" s="1"/>
  <c r="BA32" i="1" s="1"/>
  <c r="BB32" i="1" s="1"/>
  <c r="AT1234" i="1"/>
  <c r="AU1234" i="1" s="1"/>
  <c r="AV1234" i="1" s="1"/>
  <c r="AW1234" i="1" s="1"/>
  <c r="AT452" i="1"/>
  <c r="AU452" i="1" s="1"/>
  <c r="AV452" i="1" s="1"/>
  <c r="AW452" i="1" s="1"/>
  <c r="AT1044" i="1"/>
  <c r="AU1044" i="1" s="1"/>
  <c r="AV1044" i="1" s="1"/>
  <c r="AW1044" i="1" s="1"/>
  <c r="AT1552" i="1"/>
  <c r="AU1552" i="1" s="1"/>
  <c r="AV1552" i="1" s="1"/>
  <c r="AW1552" i="1" s="1"/>
  <c r="AT1466" i="1"/>
  <c r="AU1466" i="1" s="1"/>
  <c r="AV1466" i="1" s="1"/>
  <c r="AW1466" i="1" s="1"/>
  <c r="AY290" i="1"/>
  <c r="AZ290" i="1" s="1"/>
  <c r="BA290" i="1" s="1"/>
  <c r="BB290" i="1" s="1"/>
  <c r="AY197" i="1"/>
  <c r="AZ197" i="1" s="1"/>
  <c r="BA197" i="1" s="1"/>
  <c r="BB197" i="1" s="1"/>
  <c r="AT484" i="1"/>
  <c r="AU484" i="1" s="1"/>
  <c r="AV484" i="1" s="1"/>
  <c r="AW484" i="1" s="1"/>
  <c r="AT585" i="1"/>
  <c r="AU585" i="1" s="1"/>
  <c r="AV585" i="1" s="1"/>
  <c r="AW585" i="1" s="1"/>
  <c r="AT1420" i="1"/>
  <c r="AU1420" i="1" s="1"/>
  <c r="AV1420" i="1" s="1"/>
  <c r="AW1420" i="1" s="1"/>
  <c r="AT509" i="1"/>
  <c r="AU509" i="1" s="1"/>
  <c r="AV509" i="1" s="1"/>
  <c r="AW509" i="1" s="1"/>
  <c r="AT530" i="1"/>
  <c r="AU530" i="1" s="1"/>
  <c r="AV530" i="1" s="1"/>
  <c r="AW530" i="1" s="1"/>
  <c r="AT573" i="1"/>
  <c r="AU573" i="1" s="1"/>
  <c r="AV573" i="1" s="1"/>
  <c r="AW573" i="1" s="1"/>
  <c r="AT586" i="1"/>
  <c r="AU586" i="1" s="1"/>
  <c r="AV586" i="1" s="1"/>
  <c r="AW586" i="1" s="1"/>
  <c r="AR1450" i="1"/>
  <c r="AS1450" i="1" s="1"/>
  <c r="AY579" i="1"/>
  <c r="AZ579" i="1" s="1"/>
  <c r="BA579" i="1" s="1"/>
  <c r="BB579" i="1" s="1"/>
  <c r="AY417" i="1"/>
  <c r="AZ417" i="1" s="1"/>
  <c r="BA417" i="1" s="1"/>
  <c r="BB417" i="1" s="1"/>
  <c r="AR572" i="1"/>
  <c r="AS572" i="1" s="1"/>
  <c r="AQ394" i="1" l="1"/>
  <c r="AR394" i="1" s="1"/>
  <c r="AS394" i="1" s="1"/>
  <c r="AQ459" i="1"/>
  <c r="AR459" i="1" s="1"/>
  <c r="AS459" i="1" s="1"/>
  <c r="AQ994" i="1"/>
  <c r="AR994" i="1" s="1"/>
  <c r="AS994" i="1" s="1"/>
  <c r="AQ824" i="1"/>
  <c r="AR824" i="1" s="1"/>
  <c r="AS824" i="1" s="1"/>
  <c r="AQ562" i="1"/>
  <c r="AR562" i="1" s="1"/>
  <c r="AS562" i="1" s="1"/>
  <c r="AQ294" i="1"/>
  <c r="AR294" i="1" s="1"/>
  <c r="AS294" i="1" s="1"/>
  <c r="AQ657" i="1"/>
  <c r="AR657" i="1" s="1"/>
  <c r="AS657" i="1" s="1"/>
  <c r="AQ685" i="1"/>
  <c r="AR685" i="1" s="1"/>
  <c r="AS685" i="1" s="1"/>
  <c r="AQ870" i="1"/>
  <c r="AR870" i="1" s="1"/>
  <c r="AS870" i="1" s="1"/>
  <c r="AQ361" i="1"/>
  <c r="AR361" i="1" s="1"/>
  <c r="AS361" i="1" s="1"/>
  <c r="AQ463" i="1"/>
  <c r="AR463" i="1" s="1"/>
  <c r="AS463" i="1" s="1"/>
  <c r="AQ455" i="1"/>
  <c r="AR455" i="1" s="1"/>
  <c r="AS455" i="1" s="1"/>
  <c r="AQ1379" i="1"/>
  <c r="AR1379" i="1" s="1"/>
  <c r="AS1379" i="1" s="1"/>
  <c r="AQ537" i="1"/>
  <c r="AR537" i="1" s="1"/>
  <c r="AS537" i="1" s="1"/>
  <c r="AX348" i="1"/>
  <c r="AT347" i="1"/>
  <c r="AU347" i="1" s="1"/>
  <c r="AV347" i="1" s="1"/>
  <c r="AW347" i="1" s="1"/>
  <c r="AX1385" i="1"/>
  <c r="AX505" i="1"/>
  <c r="AX958" i="1"/>
  <c r="AX1515" i="1"/>
  <c r="BC807" i="1"/>
  <c r="BD807" i="1" s="1"/>
  <c r="AX423" i="1"/>
  <c r="BC701" i="1"/>
  <c r="BD701" i="1" s="1"/>
  <c r="BC416" i="1"/>
  <c r="BD416" i="1" s="1"/>
  <c r="AX421" i="1"/>
  <c r="AX1670" i="1"/>
  <c r="AX1024" i="1"/>
  <c r="AX826" i="1"/>
  <c r="AX121" i="1"/>
  <c r="BE171" i="1"/>
  <c r="BF171" i="1" s="1"/>
  <c r="M171" i="1" s="1"/>
  <c r="BG171" i="1" s="1"/>
  <c r="N171" i="1" s="1"/>
  <c r="AX590" i="1"/>
  <c r="AX839" i="1"/>
  <c r="AX1373" i="1"/>
  <c r="AX489" i="1"/>
  <c r="AX978" i="1"/>
  <c r="AX277" i="1"/>
  <c r="BE1022" i="1"/>
  <c r="BF1022" i="1" s="1"/>
  <c r="M1022" i="1" s="1"/>
  <c r="BG1022" i="1" s="1"/>
  <c r="N1022" i="1" s="1"/>
  <c r="AX42" i="1"/>
  <c r="AX1035" i="1"/>
  <c r="AX794" i="1"/>
  <c r="AX475" i="1"/>
  <c r="AX483" i="1"/>
  <c r="AX177" i="1"/>
  <c r="AX1279" i="1"/>
  <c r="AX955" i="1"/>
  <c r="AX379" i="1"/>
  <c r="AX913" i="1"/>
  <c r="AX875" i="1"/>
  <c r="BE331" i="1"/>
  <c r="BF331" i="1" s="1"/>
  <c r="M331" i="1" s="1"/>
  <c r="BG331" i="1" s="1"/>
  <c r="N331" i="1" s="1"/>
  <c r="AX1017" i="1"/>
  <c r="BE152" i="1"/>
  <c r="BF152" i="1" s="1"/>
  <c r="M152" i="1" s="1"/>
  <c r="BG152" i="1" s="1"/>
  <c r="N152" i="1" s="1"/>
  <c r="BE38" i="1"/>
  <c r="BF38" i="1" s="1"/>
  <c r="M38" i="1" s="1"/>
  <c r="BG38" i="1" s="1"/>
  <c r="N38" i="1" s="1"/>
  <c r="BC314" i="1"/>
  <c r="BD314" i="1" s="1"/>
  <c r="AX929" i="1"/>
  <c r="BE169" i="1"/>
  <c r="BF169" i="1" s="1"/>
  <c r="M169" i="1" s="1"/>
  <c r="BG169" i="1" s="1"/>
  <c r="N169" i="1" s="1"/>
  <c r="AX540" i="1"/>
  <c r="AX1054" i="1"/>
  <c r="AX460" i="1"/>
  <c r="AX1466" i="1"/>
  <c r="AX297" i="1"/>
  <c r="AX877" i="1"/>
  <c r="AX1007" i="1"/>
  <c r="BE10" i="1"/>
  <c r="BF10" i="1" s="1"/>
  <c r="AX692" i="1"/>
  <c r="AX1486" i="1"/>
  <c r="AX550" i="1"/>
  <c r="AX1557" i="1"/>
  <c r="AX758" i="1"/>
  <c r="AX481" i="1"/>
  <c r="AX527" i="1"/>
  <c r="AX530" i="1"/>
  <c r="AX257" i="1"/>
  <c r="AX456" i="1"/>
  <c r="BC366" i="1"/>
  <c r="BD366" i="1" s="1"/>
  <c r="BC753" i="1"/>
  <c r="BD753" i="1" s="1"/>
  <c r="AX1228" i="1"/>
  <c r="BC516" i="1"/>
  <c r="BD516" i="1" s="1"/>
  <c r="BC485" i="1"/>
  <c r="BD485" i="1" s="1"/>
  <c r="AX1390" i="1"/>
  <c r="BE365" i="1"/>
  <c r="BF365" i="1" s="1"/>
  <c r="M365" i="1" s="1"/>
  <c r="BG365" i="1" s="1"/>
  <c r="N365" i="1" s="1"/>
  <c r="AX1318" i="1"/>
  <c r="AX1377" i="1"/>
  <c r="AX1403" i="1"/>
  <c r="AX607" i="1"/>
  <c r="BE125" i="1"/>
  <c r="BF125" i="1" s="1"/>
  <c r="M125" i="1" s="1"/>
  <c r="BG125" i="1" s="1"/>
  <c r="N125" i="1" s="1"/>
  <c r="BE145" i="1"/>
  <c r="BF145" i="1" s="1"/>
  <c r="M145" i="1" s="1"/>
  <c r="BG145" i="1" s="1"/>
  <c r="N145" i="1" s="1"/>
  <c r="AX486" i="1"/>
  <c r="AX1320" i="1"/>
  <c r="BC16" i="1"/>
  <c r="BD16" i="1" s="1"/>
  <c r="BE304" i="1"/>
  <c r="BF304" i="1" s="1"/>
  <c r="M304" i="1" s="1"/>
  <c r="BG304" i="1" s="1"/>
  <c r="N304" i="1" s="1"/>
  <c r="AX409" i="1"/>
  <c r="AT996" i="1"/>
  <c r="AU996" i="1" s="1"/>
  <c r="AV996" i="1" s="1"/>
  <c r="AW996" i="1" s="1"/>
  <c r="AX1165" i="1"/>
  <c r="AT1002" i="1"/>
  <c r="AU1002" i="1" s="1"/>
  <c r="AV1002" i="1" s="1"/>
  <c r="AW1002" i="1" s="1"/>
  <c r="BE330" i="1"/>
  <c r="BF330" i="1" s="1"/>
  <c r="M330" i="1" s="1"/>
  <c r="BG330" i="1" s="1"/>
  <c r="N330" i="1" s="1"/>
  <c r="AT680" i="1"/>
  <c r="AU680" i="1" s="1"/>
  <c r="AV680" i="1" s="1"/>
  <c r="AW680" i="1" s="1"/>
  <c r="BC332" i="1"/>
  <c r="BD332" i="1" s="1"/>
  <c r="BC2" i="1"/>
  <c r="BD2" i="1" s="1"/>
  <c r="BC528" i="1"/>
  <c r="BD528" i="1" s="1"/>
  <c r="AT924" i="1"/>
  <c r="AU924" i="1" s="1"/>
  <c r="AV924" i="1" s="1"/>
  <c r="AW924" i="1" s="1"/>
  <c r="AX63" i="1"/>
  <c r="AX940" i="1"/>
  <c r="AT1159" i="1"/>
  <c r="AU1159" i="1" s="1"/>
  <c r="AV1159" i="1" s="1"/>
  <c r="AW1159" i="1" s="1"/>
  <c r="AX1108" i="1"/>
  <c r="AX1339" i="1"/>
  <c r="AT1565" i="1"/>
  <c r="AU1565" i="1" s="1"/>
  <c r="AV1565" i="1" s="1"/>
  <c r="AW1565" i="1" s="1"/>
  <c r="AT972" i="1"/>
  <c r="AU972" i="1" s="1"/>
  <c r="AV972" i="1" s="1"/>
  <c r="AW972" i="1" s="1"/>
  <c r="AT730" i="1"/>
  <c r="AU730" i="1" s="1"/>
  <c r="AV730" i="1" s="1"/>
  <c r="AW730" i="1" s="1"/>
  <c r="AT1421" i="1"/>
  <c r="AU1421" i="1" s="1"/>
  <c r="AV1421" i="1" s="1"/>
  <c r="AW1421" i="1" s="1"/>
  <c r="AT1269" i="1"/>
  <c r="AU1269" i="1" s="1"/>
  <c r="AV1269" i="1" s="1"/>
  <c r="AW1269" i="1" s="1"/>
  <c r="AT852" i="1"/>
  <c r="AU852" i="1" s="1"/>
  <c r="AV852" i="1" s="1"/>
  <c r="AW852" i="1" s="1"/>
  <c r="AT494" i="1"/>
  <c r="AU494" i="1" s="1"/>
  <c r="AV494" i="1" s="1"/>
  <c r="AW494" i="1" s="1"/>
  <c r="AT449" i="1"/>
  <c r="AU449" i="1" s="1"/>
  <c r="AV449" i="1" s="1"/>
  <c r="AW449" i="1" s="1"/>
  <c r="AT1358" i="1"/>
  <c r="AU1358" i="1" s="1"/>
  <c r="AV1358" i="1" s="1"/>
  <c r="AW1358" i="1" s="1"/>
  <c r="AT750" i="1"/>
  <c r="AU750" i="1" s="1"/>
  <c r="AV750" i="1" s="1"/>
  <c r="AW750" i="1" s="1"/>
  <c r="AT997" i="1"/>
  <c r="AU997" i="1" s="1"/>
  <c r="AV997" i="1" s="1"/>
  <c r="AW997" i="1" s="1"/>
  <c r="AT1665" i="1"/>
  <c r="AU1665" i="1" s="1"/>
  <c r="AV1665" i="1" s="1"/>
  <c r="AW1665" i="1" s="1"/>
  <c r="AT291" i="1"/>
  <c r="AU291" i="1" s="1"/>
  <c r="AV291" i="1" s="1"/>
  <c r="AW291" i="1" s="1"/>
  <c r="AT285" i="1"/>
  <c r="AU285" i="1" s="1"/>
  <c r="AV285" i="1" s="1"/>
  <c r="AW285" i="1" s="1"/>
  <c r="AY17" i="1"/>
  <c r="AZ17" i="1" s="1"/>
  <c r="BA17" i="1" s="1"/>
  <c r="BB17" i="1" s="1"/>
  <c r="AT737" i="1"/>
  <c r="AU737" i="1" s="1"/>
  <c r="AV737" i="1" s="1"/>
  <c r="AW737" i="1" s="1"/>
  <c r="AT443" i="1"/>
  <c r="AU443" i="1" s="1"/>
  <c r="AV443" i="1" s="1"/>
  <c r="AW443" i="1" s="1"/>
  <c r="AT703" i="1"/>
  <c r="AU703" i="1" s="1"/>
  <c r="AV703" i="1" s="1"/>
  <c r="AW703" i="1" s="1"/>
  <c r="AT618" i="1"/>
  <c r="AU618" i="1" s="1"/>
  <c r="AV618" i="1" s="1"/>
  <c r="AW618" i="1" s="1"/>
  <c r="AT307" i="1"/>
  <c r="AU307" i="1" s="1"/>
  <c r="AV307" i="1" s="1"/>
  <c r="AW307" i="1" s="1"/>
  <c r="AY1584" i="1"/>
  <c r="AZ1584" i="1" s="1"/>
  <c r="BA1584" i="1" s="1"/>
  <c r="BB1584" i="1" s="1"/>
  <c r="AT1628" i="1"/>
  <c r="AU1628" i="1" s="1"/>
  <c r="AV1628" i="1" s="1"/>
  <c r="AW1628" i="1" s="1"/>
  <c r="AT408" i="1"/>
  <c r="AU408" i="1" s="1"/>
  <c r="AV408" i="1" s="1"/>
  <c r="AW408" i="1" s="1"/>
  <c r="AT984" i="1"/>
  <c r="AU984" i="1" s="1"/>
  <c r="AV984" i="1" s="1"/>
  <c r="AW984" i="1" s="1"/>
  <c r="AT743" i="1"/>
  <c r="AU743" i="1" s="1"/>
  <c r="AV743" i="1" s="1"/>
  <c r="AW743" i="1" s="1"/>
  <c r="AT608" i="1"/>
  <c r="AU608" i="1" s="1"/>
  <c r="AV608" i="1" s="1"/>
  <c r="AW608" i="1" s="1"/>
  <c r="AT69" i="1"/>
  <c r="AU69" i="1" s="1"/>
  <c r="AV69" i="1" s="1"/>
  <c r="AW69" i="1" s="1"/>
  <c r="AT699" i="1"/>
  <c r="AU699" i="1" s="1"/>
  <c r="AV699" i="1" s="1"/>
  <c r="AW699" i="1" s="1"/>
  <c r="AT999" i="1"/>
  <c r="AU999" i="1" s="1"/>
  <c r="AV999" i="1" s="1"/>
  <c r="AW999" i="1" s="1"/>
  <c r="AT465" i="1"/>
  <c r="AU465" i="1" s="1"/>
  <c r="AV465" i="1" s="1"/>
  <c r="AW465" i="1" s="1"/>
  <c r="AT1018" i="1"/>
  <c r="AU1018" i="1" s="1"/>
  <c r="AV1018" i="1" s="1"/>
  <c r="AW1018" i="1" s="1"/>
  <c r="AY1019" i="1"/>
  <c r="AZ1019" i="1" s="1"/>
  <c r="BA1019" i="1" s="1"/>
  <c r="BB1019" i="1" s="1"/>
  <c r="AY1412" i="1"/>
  <c r="AZ1412" i="1" s="1"/>
  <c r="BA1412" i="1" s="1"/>
  <c r="BB1412" i="1" s="1"/>
  <c r="AY695" i="1"/>
  <c r="AZ695" i="1" s="1"/>
  <c r="BA695" i="1" s="1"/>
  <c r="BB695" i="1" s="1"/>
  <c r="AY402" i="1"/>
  <c r="AZ402" i="1" s="1"/>
  <c r="BA402" i="1" s="1"/>
  <c r="BB402" i="1" s="1"/>
  <c r="AY665" i="1"/>
  <c r="AZ665" i="1" s="1"/>
  <c r="BA665" i="1" s="1"/>
  <c r="BB665" i="1" s="1"/>
  <c r="AX1044" i="1"/>
  <c r="AX1232" i="1"/>
  <c r="AX838" i="1"/>
  <c r="AY229" i="1"/>
  <c r="AZ229" i="1" s="1"/>
  <c r="BA229" i="1" s="1"/>
  <c r="BB229" i="1" s="1"/>
  <c r="AX589" i="1"/>
  <c r="BC478" i="1"/>
  <c r="BD478" i="1" s="1"/>
  <c r="BC694" i="1"/>
  <c r="BD694" i="1" s="1"/>
  <c r="AT859" i="1"/>
  <c r="AU859" i="1" s="1"/>
  <c r="AV859" i="1" s="1"/>
  <c r="AW859" i="1" s="1"/>
  <c r="AX1637" i="1"/>
  <c r="AT1469" i="1"/>
  <c r="AU1469" i="1" s="1"/>
  <c r="AV1469" i="1" s="1"/>
  <c r="AW1469" i="1" s="1"/>
  <c r="AT372" i="1"/>
  <c r="AU372" i="1" s="1"/>
  <c r="AV372" i="1" s="1"/>
  <c r="AW372" i="1" s="1"/>
  <c r="BE253" i="1"/>
  <c r="BF253" i="1" s="1"/>
  <c r="M253" i="1" s="1"/>
  <c r="BG253" i="1" s="1"/>
  <c r="N253" i="1" s="1"/>
  <c r="AX484" i="1"/>
  <c r="AX170" i="1"/>
  <c r="AX1027" i="1"/>
  <c r="AX979" i="1"/>
  <c r="AT1080" i="1"/>
  <c r="AU1080" i="1" s="1"/>
  <c r="AV1080" i="1" s="1"/>
  <c r="AW1080" i="1" s="1"/>
  <c r="AX990" i="1"/>
  <c r="AX525" i="1"/>
  <c r="BC822" i="1"/>
  <c r="BD822" i="1" s="1"/>
  <c r="BC48" i="1"/>
  <c r="BD48" i="1" s="1"/>
  <c r="AX1045" i="1"/>
  <c r="AX666" i="1"/>
  <c r="AT1576" i="1"/>
  <c r="AU1576" i="1" s="1"/>
  <c r="AV1576" i="1" s="1"/>
  <c r="AW1576" i="1" s="1"/>
  <c r="AY1341" i="1"/>
  <c r="AZ1341" i="1" s="1"/>
  <c r="BA1341" i="1" s="1"/>
  <c r="BB1341" i="1" s="1"/>
  <c r="BE216" i="1"/>
  <c r="BF216" i="1" s="1"/>
  <c r="M216" i="1" s="1"/>
  <c r="BG216" i="1" s="1"/>
  <c r="N216" i="1" s="1"/>
  <c r="AX237" i="1"/>
  <c r="AX1011" i="1"/>
  <c r="AX1518" i="1"/>
  <c r="BE763" i="1"/>
  <c r="BF763" i="1" s="1"/>
  <c r="M763" i="1" s="1"/>
  <c r="BG763" i="1" s="1"/>
  <c r="N763" i="1" s="1"/>
  <c r="AX367" i="1"/>
  <c r="AX732" i="1"/>
  <c r="AX319" i="1"/>
  <c r="AX605" i="1"/>
  <c r="AX270" i="1"/>
  <c r="AX127" i="1"/>
  <c r="AX963" i="1"/>
  <c r="AX281" i="1"/>
  <c r="AT850" i="1"/>
  <c r="AU850" i="1" s="1"/>
  <c r="AV850" i="1" s="1"/>
  <c r="AW850" i="1" s="1"/>
  <c r="AT552" i="1"/>
  <c r="AU552" i="1" s="1"/>
  <c r="AV552" i="1" s="1"/>
  <c r="AW552" i="1" s="1"/>
  <c r="AY677" i="1"/>
  <c r="AZ677" i="1" s="1"/>
  <c r="BA677" i="1" s="1"/>
  <c r="BB677" i="1" s="1"/>
  <c r="AX515" i="1"/>
  <c r="AX592" i="1"/>
  <c r="BC1286" i="1"/>
  <c r="BD1286" i="1" s="1"/>
  <c r="AX1010" i="1"/>
  <c r="AT1378" i="1"/>
  <c r="AU1378" i="1" s="1"/>
  <c r="AV1378" i="1" s="1"/>
  <c r="AW1378" i="1" s="1"/>
  <c r="AT64" i="1"/>
  <c r="AU64" i="1" s="1"/>
  <c r="AV64" i="1" s="1"/>
  <c r="AW64" i="1" s="1"/>
  <c r="AX429" i="1"/>
  <c r="AX90" i="1"/>
  <c r="AX1144" i="1"/>
  <c r="AX1230" i="1"/>
  <c r="AX474" i="1"/>
  <c r="AT207" i="1"/>
  <c r="AU207" i="1" s="1"/>
  <c r="AV207" i="1" s="1"/>
  <c r="AW207" i="1" s="1"/>
  <c r="AT555" i="1"/>
  <c r="AU555" i="1" s="1"/>
  <c r="AV555" i="1" s="1"/>
  <c r="AW555" i="1" s="1"/>
  <c r="BC364" i="1"/>
  <c r="BD364" i="1" s="1"/>
  <c r="AX497" i="1"/>
  <c r="AX690" i="1"/>
  <c r="AX578" i="1"/>
  <c r="AX1312" i="1"/>
  <c r="AX52" i="1"/>
  <c r="AX733" i="1"/>
  <c r="BE136" i="1"/>
  <c r="BF136" i="1" s="1"/>
  <c r="M136" i="1" s="1"/>
  <c r="BG136" i="1" s="1"/>
  <c r="N136" i="1" s="1"/>
  <c r="AT1580" i="1"/>
  <c r="AU1580" i="1" s="1"/>
  <c r="AV1580" i="1" s="1"/>
  <c r="AW1580" i="1" s="1"/>
  <c r="AX950" i="1"/>
  <c r="AX1084" i="1"/>
  <c r="AX1050" i="1"/>
  <c r="AT700" i="1"/>
  <c r="AU700" i="1" s="1"/>
  <c r="AV700" i="1" s="1"/>
  <c r="AW700" i="1" s="1"/>
  <c r="BE269" i="1"/>
  <c r="BF269" i="1" s="1"/>
  <c r="M269" i="1" s="1"/>
  <c r="BG269" i="1" s="1"/>
  <c r="N269" i="1" s="1"/>
  <c r="BE299" i="1"/>
  <c r="BF299" i="1" s="1"/>
  <c r="M299" i="1" s="1"/>
  <c r="BG299" i="1" s="1"/>
  <c r="N299" i="1" s="1"/>
  <c r="AX491" i="1"/>
  <c r="AT396" i="1"/>
  <c r="AU396" i="1" s="1"/>
  <c r="AV396" i="1" s="1"/>
  <c r="AW396" i="1" s="1"/>
  <c r="AX861" i="1"/>
  <c r="AX1441" i="1"/>
  <c r="BC746" i="1"/>
  <c r="BD746" i="1" s="1"/>
  <c r="BC862" i="1"/>
  <c r="BD862" i="1" s="1"/>
  <c r="AX425" i="1"/>
  <c r="AX1003" i="1"/>
  <c r="AX787" i="1"/>
  <c r="AX975" i="1"/>
  <c r="AX488" i="1"/>
  <c r="AX887" i="1"/>
  <c r="AY798" i="1"/>
  <c r="AZ798" i="1" s="1"/>
  <c r="BA798" i="1" s="1"/>
  <c r="BB798" i="1" s="1"/>
  <c r="AT1253" i="1"/>
  <c r="AU1253" i="1" s="1"/>
  <c r="AV1253" i="1" s="1"/>
  <c r="AW1253" i="1" s="1"/>
  <c r="AT378" i="1"/>
  <c r="AU378" i="1" s="1"/>
  <c r="AV378" i="1" s="1"/>
  <c r="AW378" i="1" s="1"/>
  <c r="AY1288" i="1"/>
  <c r="AZ1288" i="1" s="1"/>
  <c r="BA1288" i="1" s="1"/>
  <c r="BB1288" i="1" s="1"/>
  <c r="AY939" i="1"/>
  <c r="AZ939" i="1" s="1"/>
  <c r="BA939" i="1" s="1"/>
  <c r="BB939" i="1" s="1"/>
  <c r="AT390" i="1"/>
  <c r="AU390" i="1" s="1"/>
  <c r="AV390" i="1" s="1"/>
  <c r="AW390" i="1" s="1"/>
  <c r="AT816" i="1"/>
  <c r="AU816" i="1" s="1"/>
  <c r="AV816" i="1" s="1"/>
  <c r="AW816" i="1" s="1"/>
  <c r="AT221" i="1"/>
  <c r="AU221" i="1" s="1"/>
  <c r="AV221" i="1" s="1"/>
  <c r="AW221" i="1" s="1"/>
  <c r="AY546" i="1"/>
  <c r="AZ546" i="1" s="1"/>
  <c r="BA546" i="1" s="1"/>
  <c r="BB546" i="1" s="1"/>
  <c r="AY209" i="1"/>
  <c r="AZ209" i="1" s="1"/>
  <c r="BA209" i="1" s="1"/>
  <c r="BB209" i="1" s="1"/>
  <c r="AT596" i="1"/>
  <c r="AU596" i="1" s="1"/>
  <c r="AV596" i="1" s="1"/>
  <c r="AW596" i="1" s="1"/>
  <c r="AT445" i="1"/>
  <c r="AU445" i="1" s="1"/>
  <c r="AV445" i="1" s="1"/>
  <c r="AW445" i="1" s="1"/>
  <c r="AT1345" i="1"/>
  <c r="AU1345" i="1" s="1"/>
  <c r="AV1345" i="1" s="1"/>
  <c r="AW1345" i="1" s="1"/>
  <c r="AT1014" i="1"/>
  <c r="AU1014" i="1" s="1"/>
  <c r="AV1014" i="1" s="1"/>
  <c r="AW1014" i="1" s="1"/>
  <c r="AT66" i="1"/>
  <c r="AU66" i="1" s="1"/>
  <c r="AV66" i="1" s="1"/>
  <c r="AW66" i="1" s="1"/>
  <c r="AY453" i="1"/>
  <c r="AZ453" i="1" s="1"/>
  <c r="BA453" i="1" s="1"/>
  <c r="BB453" i="1" s="1"/>
  <c r="AT993" i="1"/>
  <c r="AU993" i="1" s="1"/>
  <c r="AV993" i="1" s="1"/>
  <c r="AW993" i="1" s="1"/>
  <c r="AT462" i="1"/>
  <c r="AU462" i="1" s="1"/>
  <c r="AV462" i="1" s="1"/>
  <c r="AW462" i="1" s="1"/>
  <c r="AT1634" i="1"/>
  <c r="AU1634" i="1" s="1"/>
  <c r="AV1634" i="1" s="1"/>
  <c r="AW1634" i="1" s="1"/>
  <c r="AT531" i="1"/>
  <c r="AU531" i="1" s="1"/>
  <c r="AV531" i="1" s="1"/>
  <c r="AW531" i="1" s="1"/>
  <c r="AT757" i="1"/>
  <c r="AU757" i="1" s="1"/>
  <c r="AV757" i="1" s="1"/>
  <c r="AW757" i="1" s="1"/>
  <c r="AT371" i="1"/>
  <c r="AU371" i="1" s="1"/>
  <c r="AV371" i="1" s="1"/>
  <c r="AW371" i="1" s="1"/>
  <c r="AT1208" i="1"/>
  <c r="AU1208" i="1" s="1"/>
  <c r="AV1208" i="1" s="1"/>
  <c r="AW1208" i="1" s="1"/>
  <c r="AY224" i="1"/>
  <c r="AZ224" i="1" s="1"/>
  <c r="BA224" i="1" s="1"/>
  <c r="BB224" i="1" s="1"/>
  <c r="AT679" i="1"/>
  <c r="AU679" i="1" s="1"/>
  <c r="AV679" i="1" s="1"/>
  <c r="AW679" i="1" s="1"/>
  <c r="AT448" i="1"/>
  <c r="AU448" i="1" s="1"/>
  <c r="AV448" i="1" s="1"/>
  <c r="AW448" i="1" s="1"/>
  <c r="AT946" i="1"/>
  <c r="AU946" i="1" s="1"/>
  <c r="AV946" i="1" s="1"/>
  <c r="AW946" i="1" s="1"/>
  <c r="AT539" i="1"/>
  <c r="AU539" i="1" s="1"/>
  <c r="AV539" i="1" s="1"/>
  <c r="AW539" i="1" s="1"/>
  <c r="AT1227" i="1"/>
  <c r="AU1227" i="1" s="1"/>
  <c r="AV1227" i="1" s="1"/>
  <c r="AW1227" i="1" s="1"/>
  <c r="AY748" i="1"/>
  <c r="AZ748" i="1" s="1"/>
  <c r="BA748" i="1" s="1"/>
  <c r="BB748" i="1" s="1"/>
  <c r="AT1311" i="1"/>
  <c r="AU1311" i="1" s="1"/>
  <c r="AV1311" i="1" s="1"/>
  <c r="AW1311" i="1" s="1"/>
  <c r="AY389" i="1"/>
  <c r="AZ389" i="1" s="1"/>
  <c r="BA389" i="1" s="1"/>
  <c r="BB389" i="1" s="1"/>
  <c r="AY754" i="1"/>
  <c r="AZ754" i="1" s="1"/>
  <c r="BA754" i="1" s="1"/>
  <c r="BB754" i="1" s="1"/>
  <c r="AY606" i="1"/>
  <c r="AZ606" i="1" s="1"/>
  <c r="BA606" i="1" s="1"/>
  <c r="BB606" i="1" s="1"/>
  <c r="AY78" i="1"/>
  <c r="AZ78" i="1" s="1"/>
  <c r="BA78" i="1" s="1"/>
  <c r="BB78" i="1" s="1"/>
  <c r="AY472" i="1"/>
  <c r="AZ472" i="1" s="1"/>
  <c r="BA472" i="1" s="1"/>
  <c r="BB472" i="1" s="1"/>
  <c r="AX585" i="1"/>
  <c r="BC566" i="1"/>
  <c r="BD566" i="1" s="1"/>
  <c r="AT627" i="1"/>
  <c r="AU627" i="1" s="1"/>
  <c r="AV627" i="1" s="1"/>
  <c r="AW627" i="1" s="1"/>
  <c r="AX886" i="1"/>
  <c r="BC115" i="1"/>
  <c r="BD115" i="1" s="1"/>
  <c r="AX845" i="1"/>
  <c r="AX363" i="1"/>
  <c r="AX479" i="1"/>
  <c r="AX1047" i="1"/>
  <c r="AX1016" i="1"/>
  <c r="AT467" i="1"/>
  <c r="AU467" i="1" s="1"/>
  <c r="AV467" i="1" s="1"/>
  <c r="AW467" i="1" s="1"/>
  <c r="BE98" i="1"/>
  <c r="BF98" i="1" s="1"/>
  <c r="M98" i="1" s="1"/>
  <c r="BG98" i="1" s="1"/>
  <c r="N98" i="1" s="1"/>
  <c r="AX586" i="1"/>
  <c r="AX452" i="1"/>
  <c r="AX447" i="1"/>
  <c r="AX251" i="1"/>
  <c r="AX1574" i="1"/>
  <c r="AT956" i="1"/>
  <c r="AU956" i="1" s="1"/>
  <c r="AV956" i="1" s="1"/>
  <c r="AW956" i="1" s="1"/>
  <c r="BE266" i="1"/>
  <c r="BF266" i="1" s="1"/>
  <c r="M266" i="1" s="1"/>
  <c r="BG266" i="1" s="1"/>
  <c r="N266" i="1" s="1"/>
  <c r="AX727" i="1"/>
  <c r="AX899" i="1"/>
  <c r="AX1682" i="1"/>
  <c r="AT933" i="1"/>
  <c r="AU933" i="1" s="1"/>
  <c r="AV933" i="1" s="1"/>
  <c r="AW933" i="1" s="1"/>
  <c r="AY776" i="1"/>
  <c r="AZ776" i="1" s="1"/>
  <c r="BA776" i="1" s="1"/>
  <c r="BB776" i="1" s="1"/>
  <c r="AX609" i="1"/>
  <c r="AX518" i="1"/>
  <c r="AX1008" i="1"/>
  <c r="AT648" i="1"/>
  <c r="AU648" i="1" s="1"/>
  <c r="AV648" i="1" s="1"/>
  <c r="AW648" i="1" s="1"/>
  <c r="AX503" i="1"/>
  <c r="AT905" i="1"/>
  <c r="AU905" i="1" s="1"/>
  <c r="AV905" i="1" s="1"/>
  <c r="AW905" i="1" s="1"/>
  <c r="AT1658" i="1"/>
  <c r="AU1658" i="1" s="1"/>
  <c r="AV1658" i="1" s="1"/>
  <c r="AW1658" i="1" s="1"/>
  <c r="AX155" i="1"/>
  <c r="AX427" i="1"/>
  <c r="BC500" i="1"/>
  <c r="BD500" i="1" s="1"/>
  <c r="AX1000" i="1"/>
  <c r="AX523" i="1"/>
  <c r="AX1578" i="1"/>
  <c r="AX440" i="1"/>
  <c r="AX571" i="1"/>
  <c r="AY1272" i="1"/>
  <c r="AZ1272" i="1" s="1"/>
  <c r="BA1272" i="1" s="1"/>
  <c r="BB1272" i="1" s="1"/>
  <c r="AX1187" i="1"/>
  <c r="BE190" i="1"/>
  <c r="BF190" i="1" s="1"/>
  <c r="M190" i="1" s="1"/>
  <c r="BG190" i="1" s="1"/>
  <c r="N190" i="1" s="1"/>
  <c r="AX804" i="1"/>
  <c r="AX766" i="1"/>
  <c r="AT762" i="1"/>
  <c r="AU762" i="1" s="1"/>
  <c r="AV762" i="1" s="1"/>
  <c r="AW762" i="1" s="1"/>
  <c r="AX1442" i="1"/>
  <c r="AX696" i="1"/>
  <c r="AX80" i="1"/>
  <c r="AX1649" i="1"/>
  <c r="AT724" i="1"/>
  <c r="AU724" i="1" s="1"/>
  <c r="AV724" i="1" s="1"/>
  <c r="AW724" i="1" s="1"/>
  <c r="AX927" i="1"/>
  <c r="AX1259" i="1"/>
  <c r="AX373" i="1"/>
  <c r="AT468" i="1"/>
  <c r="AU468" i="1" s="1"/>
  <c r="AV468" i="1" s="1"/>
  <c r="AW468" i="1" s="1"/>
  <c r="AT1015" i="1"/>
  <c r="AU1015" i="1" s="1"/>
  <c r="AV1015" i="1" s="1"/>
  <c r="AW1015" i="1" s="1"/>
  <c r="AT1167" i="1"/>
  <c r="AU1167" i="1" s="1"/>
  <c r="AV1167" i="1" s="1"/>
  <c r="AW1167" i="1" s="1"/>
  <c r="AX1065" i="1"/>
  <c r="BC99" i="1"/>
  <c r="BD99" i="1" s="1"/>
  <c r="AX1501" i="1"/>
  <c r="AX33" i="1"/>
  <c r="AX857" i="1"/>
  <c r="AX76" i="1"/>
  <c r="BE369" i="1"/>
  <c r="BF369" i="1" s="1"/>
  <c r="M369" i="1" s="1"/>
  <c r="BG369" i="1" s="1"/>
  <c r="N369" i="1" s="1"/>
  <c r="AX67" i="1"/>
  <c r="AT353" i="1"/>
  <c r="AU353" i="1" s="1"/>
  <c r="AV353" i="1" s="1"/>
  <c r="AW353" i="1" s="1"/>
  <c r="AX900" i="1"/>
  <c r="AY898" i="1"/>
  <c r="AZ898" i="1" s="1"/>
  <c r="BA898" i="1" s="1"/>
  <c r="BB898" i="1" s="1"/>
  <c r="AY637" i="1"/>
  <c r="AZ637" i="1" s="1"/>
  <c r="BA637" i="1" s="1"/>
  <c r="BB637" i="1" s="1"/>
  <c r="BE143" i="1"/>
  <c r="BF143" i="1" s="1"/>
  <c r="M143" i="1" s="1"/>
  <c r="BG143" i="1" s="1"/>
  <c r="N143" i="1" s="1"/>
  <c r="AY755" i="1"/>
  <c r="AZ755" i="1" s="1"/>
  <c r="BA755" i="1" s="1"/>
  <c r="BB755" i="1" s="1"/>
  <c r="AT380" i="1"/>
  <c r="AU380" i="1" s="1"/>
  <c r="AV380" i="1" s="1"/>
  <c r="AW380" i="1" s="1"/>
  <c r="AT1389" i="1"/>
  <c r="AU1389" i="1" s="1"/>
  <c r="AV1389" i="1" s="1"/>
  <c r="AW1389" i="1" s="1"/>
  <c r="AT853" i="1"/>
  <c r="AU853" i="1" s="1"/>
  <c r="AV853" i="1" s="1"/>
  <c r="AW853" i="1" s="1"/>
  <c r="AT1156" i="1"/>
  <c r="AU1156" i="1" s="1"/>
  <c r="AV1156" i="1" s="1"/>
  <c r="AW1156" i="1" s="1"/>
  <c r="AY556" i="1"/>
  <c r="AZ556" i="1" s="1"/>
  <c r="BA556" i="1" s="1"/>
  <c r="BB556" i="1" s="1"/>
  <c r="AT75" i="1"/>
  <c r="AU75" i="1" s="1"/>
  <c r="AV75" i="1" s="1"/>
  <c r="AW75" i="1" s="1"/>
  <c r="AT89" i="1"/>
  <c r="AU89" i="1" s="1"/>
  <c r="AV89" i="1" s="1"/>
  <c r="AW89" i="1" s="1"/>
  <c r="AT464" i="1"/>
  <c r="AU464" i="1" s="1"/>
  <c r="AV464" i="1" s="1"/>
  <c r="AW464" i="1" s="1"/>
  <c r="AT174" i="1"/>
  <c r="AU174" i="1" s="1"/>
  <c r="AV174" i="1" s="1"/>
  <c r="AW174" i="1" s="1"/>
  <c r="AY166" i="1"/>
  <c r="AZ166" i="1" s="1"/>
  <c r="BA166" i="1" s="1"/>
  <c r="BB166" i="1" s="1"/>
  <c r="AT496" i="1"/>
  <c r="AU496" i="1" s="1"/>
  <c r="AV496" i="1" s="1"/>
  <c r="AW496" i="1" s="1"/>
  <c r="AT1149" i="1"/>
  <c r="AU1149" i="1" s="1"/>
  <c r="AV1149" i="1" s="1"/>
  <c r="AW1149" i="1" s="1"/>
  <c r="AT912" i="1"/>
  <c r="AU912" i="1" s="1"/>
  <c r="AV912" i="1" s="1"/>
  <c r="AW912" i="1" s="1"/>
  <c r="AT428" i="1"/>
  <c r="AU428" i="1" s="1"/>
  <c r="AV428" i="1" s="1"/>
  <c r="AW428" i="1" s="1"/>
  <c r="AT414" i="1"/>
  <c r="AU414" i="1" s="1"/>
  <c r="AV414" i="1" s="1"/>
  <c r="AW414" i="1" s="1"/>
  <c r="AT567" i="1"/>
  <c r="AU567" i="1" s="1"/>
  <c r="AV567" i="1" s="1"/>
  <c r="AW567" i="1" s="1"/>
  <c r="AT386" i="1"/>
  <c r="AU386" i="1" s="1"/>
  <c r="AV386" i="1" s="1"/>
  <c r="AW386" i="1" s="1"/>
  <c r="AT953" i="1"/>
  <c r="AU953" i="1" s="1"/>
  <c r="AV953" i="1" s="1"/>
  <c r="AW953" i="1" s="1"/>
  <c r="AT760" i="1"/>
  <c r="AU760" i="1" s="1"/>
  <c r="AV760" i="1" s="1"/>
  <c r="AW760" i="1" s="1"/>
  <c r="AT686" i="1"/>
  <c r="AU686" i="1" s="1"/>
  <c r="AV686" i="1" s="1"/>
  <c r="AW686" i="1" s="1"/>
  <c r="AY574" i="1"/>
  <c r="AZ574" i="1" s="1"/>
  <c r="BA574" i="1" s="1"/>
  <c r="BB574" i="1" s="1"/>
  <c r="AY629" i="1"/>
  <c r="AZ629" i="1" s="1"/>
  <c r="BA629" i="1" s="1"/>
  <c r="BB629" i="1" s="1"/>
  <c r="AT717" i="1"/>
  <c r="AU717" i="1" s="1"/>
  <c r="AV717" i="1" s="1"/>
  <c r="AW717" i="1" s="1"/>
  <c r="AT941" i="1"/>
  <c r="AU941" i="1" s="1"/>
  <c r="AV941" i="1" s="1"/>
  <c r="AW941" i="1" s="1"/>
  <c r="AT508" i="1"/>
  <c r="AU508" i="1" s="1"/>
  <c r="AV508" i="1" s="1"/>
  <c r="AW508" i="1" s="1"/>
  <c r="AY395" i="1"/>
  <c r="AZ395" i="1" s="1"/>
  <c r="BA395" i="1" s="1"/>
  <c r="BB395" i="1" s="1"/>
  <c r="AT803" i="1"/>
  <c r="AU803" i="1" s="1"/>
  <c r="AV803" i="1" s="1"/>
  <c r="AW803" i="1" s="1"/>
  <c r="AT184" i="1"/>
  <c r="AU184" i="1" s="1"/>
  <c r="AV184" i="1" s="1"/>
  <c r="AW184" i="1" s="1"/>
  <c r="AT272" i="1"/>
  <c r="AU272" i="1" s="1"/>
  <c r="AV272" i="1" s="1"/>
  <c r="AW272" i="1" s="1"/>
  <c r="AY1042" i="1"/>
  <c r="AZ1042" i="1" s="1"/>
  <c r="BA1042" i="1" s="1"/>
  <c r="BB1042" i="1" s="1"/>
  <c r="AY303" i="1"/>
  <c r="AZ303" i="1" s="1"/>
  <c r="BA303" i="1" s="1"/>
  <c r="BB303" i="1" s="1"/>
  <c r="AY1116" i="1"/>
  <c r="AZ1116" i="1" s="1"/>
  <c r="BA1116" i="1" s="1"/>
  <c r="BB1116" i="1" s="1"/>
  <c r="BC197" i="1"/>
  <c r="BD197" i="1" s="1"/>
  <c r="AX274" i="1"/>
  <c r="AX1351" i="1"/>
  <c r="AX1624" i="1"/>
  <c r="AX600" i="1"/>
  <c r="AT105" i="1"/>
  <c r="AU105" i="1" s="1"/>
  <c r="AV105" i="1" s="1"/>
  <c r="AW105" i="1" s="1"/>
  <c r="AX745" i="1"/>
  <c r="AX1186" i="1"/>
  <c r="AX1494" i="1"/>
  <c r="AX178" i="1"/>
  <c r="BC938" i="1"/>
  <c r="BD938" i="1" s="1"/>
  <c r="AX1292" i="1"/>
  <c r="AX1662" i="1"/>
  <c r="AX620" i="1"/>
  <c r="AX1202" i="1"/>
  <c r="BC218" i="1"/>
  <c r="BD218" i="1" s="1"/>
  <c r="AX259" i="1"/>
  <c r="AX451" i="1"/>
  <c r="AX580" i="1"/>
  <c r="AX1020" i="1"/>
  <c r="AX411" i="1"/>
  <c r="BE175" i="1"/>
  <c r="BF175" i="1" s="1"/>
  <c r="M175" i="1" s="1"/>
  <c r="BG175" i="1" s="1"/>
  <c r="N175" i="1" s="1"/>
  <c r="AT1462" i="1"/>
  <c r="AU1462" i="1" s="1"/>
  <c r="AV1462" i="1" s="1"/>
  <c r="AW1462" i="1" s="1"/>
  <c r="AX1278" i="1"/>
  <c r="AX384" i="1"/>
  <c r="AX1489" i="1"/>
  <c r="AX517" i="1"/>
  <c r="AX945" i="1"/>
  <c r="AX581" i="1"/>
  <c r="AX1153" i="1"/>
  <c r="AT1258" i="1"/>
  <c r="AU1258" i="1" s="1"/>
  <c r="AV1258" i="1" s="1"/>
  <c r="AW1258" i="1" s="1"/>
  <c r="AY671" i="1"/>
  <c r="AZ671" i="1" s="1"/>
  <c r="BA671" i="1" s="1"/>
  <c r="BB671" i="1" s="1"/>
  <c r="AT356" i="1"/>
  <c r="AU356" i="1" s="1"/>
  <c r="AV356" i="1" s="1"/>
  <c r="AW356" i="1" s="1"/>
  <c r="BE73" i="1"/>
  <c r="BF73" i="1" s="1"/>
  <c r="M73" i="1" s="1"/>
  <c r="BG73" i="1" s="1"/>
  <c r="N73" i="1" s="1"/>
  <c r="AT219" i="1"/>
  <c r="AU219" i="1" s="1"/>
  <c r="AV219" i="1" s="1"/>
  <c r="AW219" i="1" s="1"/>
  <c r="BE112" i="1"/>
  <c r="BF112" i="1" s="1"/>
  <c r="M112" i="1" s="1"/>
  <c r="BG112" i="1" s="1"/>
  <c r="N112" i="1" s="1"/>
  <c r="AX954" i="1"/>
  <c r="AX1121" i="1"/>
  <c r="AX949" i="1"/>
  <c r="AX1051" i="1"/>
  <c r="AT568" i="1"/>
  <c r="AU568" i="1" s="1"/>
  <c r="AV568" i="1" s="1"/>
  <c r="AW568" i="1" s="1"/>
  <c r="AT842" i="1"/>
  <c r="AU842" i="1" s="1"/>
  <c r="AV842" i="1" s="1"/>
  <c r="AW842" i="1" s="1"/>
  <c r="BE806" i="1"/>
  <c r="BF806" i="1" s="1"/>
  <c r="M806" i="1" s="1"/>
  <c r="BG806" i="1" s="1"/>
  <c r="N806" i="1" s="1"/>
  <c r="AT985" i="1"/>
  <c r="AU985" i="1" s="1"/>
  <c r="AV985" i="1" s="1"/>
  <c r="AW985" i="1" s="1"/>
  <c r="AT31" i="1"/>
  <c r="AU31" i="1" s="1"/>
  <c r="AV31" i="1" s="1"/>
  <c r="AW31" i="1" s="1"/>
  <c r="AT588" i="1"/>
  <c r="AU588" i="1" s="1"/>
  <c r="AV588" i="1" s="1"/>
  <c r="AW588" i="1" s="1"/>
  <c r="BC325" i="1"/>
  <c r="BD325" i="1" s="1"/>
  <c r="AX817" i="1"/>
  <c r="AX92" i="1"/>
  <c r="AX1249" i="1"/>
  <c r="AX242" i="1"/>
  <c r="AX524" i="1"/>
  <c r="AX964" i="1"/>
  <c r="AT1092" i="1"/>
  <c r="AU1092" i="1" s="1"/>
  <c r="AV1092" i="1" s="1"/>
  <c r="AW1092" i="1" s="1"/>
  <c r="AT867" i="1"/>
  <c r="AU867" i="1" s="1"/>
  <c r="AV867" i="1" s="1"/>
  <c r="AW867" i="1" s="1"/>
  <c r="AT1323" i="1"/>
  <c r="AU1323" i="1" s="1"/>
  <c r="AV1323" i="1" s="1"/>
  <c r="AW1323" i="1" s="1"/>
  <c r="AX582" i="1"/>
  <c r="AX247" i="1"/>
  <c r="AT6" i="1"/>
  <c r="AU6" i="1" s="1"/>
  <c r="AV6" i="1" s="1"/>
  <c r="AW6" i="1" s="1"/>
  <c r="BC1206" i="1"/>
  <c r="BD1206" i="1" s="1"/>
  <c r="AY712" i="1"/>
  <c r="AZ712" i="1" s="1"/>
  <c r="BA712" i="1" s="1"/>
  <c r="BB712" i="1" s="1"/>
  <c r="AT1146" i="1"/>
  <c r="AU1146" i="1" s="1"/>
  <c r="AV1146" i="1" s="1"/>
  <c r="AW1146" i="1" s="1"/>
  <c r="AX1199" i="1"/>
  <c r="AX413" i="1"/>
  <c r="BE275" i="1"/>
  <c r="BF275" i="1" s="1"/>
  <c r="M275" i="1" s="1"/>
  <c r="BG275" i="1" s="1"/>
  <c r="N275" i="1" s="1"/>
  <c r="AT625" i="1"/>
  <c r="AU625" i="1" s="1"/>
  <c r="AV625" i="1" s="1"/>
  <c r="AW625" i="1" s="1"/>
  <c r="AT713" i="1"/>
  <c r="AU713" i="1" s="1"/>
  <c r="AV713" i="1" s="1"/>
  <c r="AW713" i="1" s="1"/>
  <c r="AT1571" i="1"/>
  <c r="AU1571" i="1" s="1"/>
  <c r="AV1571" i="1" s="1"/>
  <c r="AW1571" i="1" s="1"/>
  <c r="AT883" i="1"/>
  <c r="AU883" i="1" s="1"/>
  <c r="AV883" i="1" s="1"/>
  <c r="AW883" i="1" s="1"/>
  <c r="AT430" i="1"/>
  <c r="AU430" i="1" s="1"/>
  <c r="AV430" i="1" s="1"/>
  <c r="AW430" i="1" s="1"/>
  <c r="AY230" i="1"/>
  <c r="AZ230" i="1" s="1"/>
  <c r="BA230" i="1" s="1"/>
  <c r="BB230" i="1" s="1"/>
  <c r="AT551" i="1"/>
  <c r="AU551" i="1" s="1"/>
  <c r="AV551" i="1" s="1"/>
  <c r="AW551" i="1" s="1"/>
  <c r="AT1207" i="1"/>
  <c r="AU1207" i="1" s="1"/>
  <c r="AV1207" i="1" s="1"/>
  <c r="AW1207" i="1" s="1"/>
  <c r="AT828" i="1"/>
  <c r="AU828" i="1" s="1"/>
  <c r="AV828" i="1" s="1"/>
  <c r="AW828" i="1" s="1"/>
  <c r="AY885" i="1"/>
  <c r="AZ885" i="1" s="1"/>
  <c r="BA885" i="1" s="1"/>
  <c r="BB885" i="1" s="1"/>
  <c r="AT1030" i="1"/>
  <c r="AU1030" i="1" s="1"/>
  <c r="AV1030" i="1" s="1"/>
  <c r="AW1030" i="1" s="1"/>
  <c r="AY718" i="1"/>
  <c r="AZ718" i="1" s="1"/>
  <c r="BA718" i="1" s="1"/>
  <c r="BB718" i="1" s="1"/>
  <c r="AY46" i="1"/>
  <c r="AZ46" i="1" s="1"/>
  <c r="BA46" i="1" s="1"/>
  <c r="BB46" i="1" s="1"/>
  <c r="AT561" i="1"/>
  <c r="AU561" i="1" s="1"/>
  <c r="AV561" i="1" s="1"/>
  <c r="AW561" i="1" s="1"/>
  <c r="AT45" i="1"/>
  <c r="AU45" i="1" s="1"/>
  <c r="AV45" i="1" s="1"/>
  <c r="AW45" i="1" s="1"/>
  <c r="AT557" i="1"/>
  <c r="AU557" i="1" s="1"/>
  <c r="AV557" i="1" s="1"/>
  <c r="AW557" i="1" s="1"/>
  <c r="AT114" i="1"/>
  <c r="AU114" i="1" s="1"/>
  <c r="AV114" i="1" s="1"/>
  <c r="AW114" i="1" s="1"/>
  <c r="AT1697" i="1"/>
  <c r="AU1697" i="1" s="1"/>
  <c r="AV1697" i="1" s="1"/>
  <c r="AW1697" i="1" s="1"/>
  <c r="AT1009" i="1"/>
  <c r="AU1009" i="1" s="1"/>
  <c r="AV1009" i="1" s="1"/>
  <c r="AW1009" i="1" s="1"/>
  <c r="AT702" i="1"/>
  <c r="AU702" i="1" s="1"/>
  <c r="AV702" i="1" s="1"/>
  <c r="AW702" i="1" s="1"/>
  <c r="AT87" i="1"/>
  <c r="AU87" i="1" s="1"/>
  <c r="AV87" i="1" s="1"/>
  <c r="AW87" i="1" s="1"/>
  <c r="AT84" i="1"/>
  <c r="AU84" i="1" s="1"/>
  <c r="AV84" i="1" s="1"/>
  <c r="AW84" i="1" s="1"/>
  <c r="AT37" i="1"/>
  <c r="AU37" i="1" s="1"/>
  <c r="AV37" i="1" s="1"/>
  <c r="AW37" i="1" s="1"/>
  <c r="AY131" i="1"/>
  <c r="AZ131" i="1" s="1"/>
  <c r="BA131" i="1" s="1"/>
  <c r="BB131" i="1" s="1"/>
  <c r="AY383" i="1"/>
  <c r="AZ383" i="1" s="1"/>
  <c r="BA383" i="1" s="1"/>
  <c r="BB383" i="1" s="1"/>
  <c r="AT995" i="1"/>
  <c r="AU995" i="1" s="1"/>
  <c r="AV995" i="1" s="1"/>
  <c r="AW995" i="1" s="1"/>
  <c r="AY1217" i="1"/>
  <c r="AZ1217" i="1" s="1"/>
  <c r="BA1217" i="1" s="1"/>
  <c r="BB1217" i="1" s="1"/>
  <c r="AY438" i="1"/>
  <c r="AZ438" i="1" s="1"/>
  <c r="BA438" i="1" s="1"/>
  <c r="BB438" i="1" s="1"/>
  <c r="AY1074" i="1"/>
  <c r="AZ1074" i="1" s="1"/>
  <c r="BA1074" i="1" s="1"/>
  <c r="BB1074" i="1" s="1"/>
  <c r="AY385" i="1"/>
  <c r="AZ385" i="1" s="1"/>
  <c r="BA385" i="1" s="1"/>
  <c r="BB385" i="1" s="1"/>
  <c r="AX573" i="1"/>
  <c r="BC290" i="1"/>
  <c r="BD290" i="1" s="1"/>
  <c r="AX1234" i="1"/>
  <c r="AX851" i="1"/>
  <c r="AX387" i="1"/>
  <c r="AX631" i="1"/>
  <c r="AX624" i="1"/>
  <c r="AX835" i="1"/>
  <c r="BC55" i="1"/>
  <c r="BD55" i="1" s="1"/>
  <c r="BE134" i="1"/>
  <c r="BF134" i="1" s="1"/>
  <c r="M134" i="1" s="1"/>
  <c r="BG134" i="1" s="1"/>
  <c r="N134" i="1" s="1"/>
  <c r="AT471" i="1"/>
  <c r="AU471" i="1" s="1"/>
  <c r="AV471" i="1" s="1"/>
  <c r="AW471" i="1" s="1"/>
  <c r="BE651" i="1"/>
  <c r="BF651" i="1" s="1"/>
  <c r="M651" i="1" s="1"/>
  <c r="BG651" i="1" s="1"/>
  <c r="N651" i="1" s="1"/>
  <c r="AX705" i="1"/>
  <c r="AX617" i="1"/>
  <c r="AX392" i="1"/>
  <c r="AX560" i="1"/>
  <c r="AX1627" i="1"/>
  <c r="AX801" i="1"/>
  <c r="AX108" i="1"/>
  <c r="BC520" i="1"/>
  <c r="BD520" i="1" s="1"/>
  <c r="AX1686" i="1"/>
  <c r="AX1034" i="1"/>
  <c r="AT980" i="1"/>
  <c r="AU980" i="1" s="1"/>
  <c r="AV980" i="1" s="1"/>
  <c r="AW980" i="1" s="1"/>
  <c r="AX375" i="1"/>
  <c r="AX1517" i="1"/>
  <c r="AX1043" i="1"/>
  <c r="AX644" i="1"/>
  <c r="AX104" i="1"/>
  <c r="AX661" i="1"/>
  <c r="AX1360" i="1"/>
  <c r="AT1264" i="1"/>
  <c r="AU1264" i="1" s="1"/>
  <c r="AV1264" i="1" s="1"/>
  <c r="AW1264" i="1" s="1"/>
  <c r="AT1636" i="1"/>
  <c r="AU1636" i="1" s="1"/>
  <c r="AV1636" i="1" s="1"/>
  <c r="AW1636" i="1" s="1"/>
  <c r="AT70" i="1"/>
  <c r="AU70" i="1" s="1"/>
  <c r="AV70" i="1" s="1"/>
  <c r="AW70" i="1" s="1"/>
  <c r="AY988" i="1"/>
  <c r="AZ988" i="1" s="1"/>
  <c r="BA988" i="1" s="1"/>
  <c r="BB988" i="1" s="1"/>
  <c r="AX576" i="1"/>
  <c r="AX634" i="1"/>
  <c r="AX424" i="1"/>
  <c r="AX258" i="1"/>
  <c r="AX569" i="1"/>
  <c r="AY1138" i="1"/>
  <c r="AZ1138" i="1" s="1"/>
  <c r="BA1138" i="1" s="1"/>
  <c r="BB1138" i="1" s="1"/>
  <c r="AT669" i="1"/>
  <c r="AU669" i="1" s="1"/>
  <c r="AV669" i="1" s="1"/>
  <c r="AW669" i="1" s="1"/>
  <c r="AT593" i="1"/>
  <c r="AU593" i="1" s="1"/>
  <c r="AV593" i="1" s="1"/>
  <c r="AW593" i="1" s="1"/>
  <c r="AX542" i="1"/>
  <c r="AX921" i="1"/>
  <c r="AX469" i="1"/>
  <c r="AT126" i="1"/>
  <c r="AU126" i="1" s="1"/>
  <c r="AV126" i="1" s="1"/>
  <c r="AW126" i="1" s="1"/>
  <c r="AT1382" i="1"/>
  <c r="AU1382" i="1" s="1"/>
  <c r="AV1382" i="1" s="1"/>
  <c r="AW1382" i="1" s="1"/>
  <c r="AX570" i="1"/>
  <c r="AX482" i="1"/>
  <c r="AX664" i="1"/>
  <c r="AX710" i="1"/>
  <c r="AX681" i="1"/>
  <c r="AT1061" i="1"/>
  <c r="AU1061" i="1" s="1"/>
  <c r="AV1061" i="1" s="1"/>
  <c r="AW1061" i="1" s="1"/>
  <c r="AT691" i="1"/>
  <c r="AU691" i="1" s="1"/>
  <c r="AV691" i="1" s="1"/>
  <c r="AW691" i="1" s="1"/>
  <c r="AX779" i="1"/>
  <c r="BE768" i="1"/>
  <c r="BF768" i="1" s="1"/>
  <c r="M768" i="1" s="1"/>
  <c r="BG768" i="1" s="1"/>
  <c r="N768" i="1" s="1"/>
  <c r="BE167" i="1"/>
  <c r="BF167" i="1" s="1"/>
  <c r="M167" i="1" s="1"/>
  <c r="BG167" i="1" s="1"/>
  <c r="N167" i="1" s="1"/>
  <c r="AY673" i="1"/>
  <c r="AZ673" i="1" s="1"/>
  <c r="BA673" i="1" s="1"/>
  <c r="BB673" i="1" s="1"/>
  <c r="AT728" i="1"/>
  <c r="AU728" i="1" s="1"/>
  <c r="AV728" i="1" s="1"/>
  <c r="AW728" i="1" s="1"/>
  <c r="AY1184" i="1"/>
  <c r="AZ1184" i="1" s="1"/>
  <c r="BA1184" i="1" s="1"/>
  <c r="BB1184" i="1" s="1"/>
  <c r="AT306" i="1"/>
  <c r="AU306" i="1" s="1"/>
  <c r="AV306" i="1" s="1"/>
  <c r="AW306" i="1" s="1"/>
  <c r="AT507" i="1"/>
  <c r="AU507" i="1" s="1"/>
  <c r="AV507" i="1" s="1"/>
  <c r="AW507" i="1" s="1"/>
  <c r="AT103" i="1"/>
  <c r="AU103" i="1" s="1"/>
  <c r="AV103" i="1" s="1"/>
  <c r="AW103" i="1" s="1"/>
  <c r="AT598" i="1"/>
  <c r="AU598" i="1" s="1"/>
  <c r="AV598" i="1" s="1"/>
  <c r="AW598" i="1" s="1"/>
  <c r="AT587" i="1"/>
  <c r="AU587" i="1" s="1"/>
  <c r="AV587" i="1" s="1"/>
  <c r="AW587" i="1" s="1"/>
  <c r="AT992" i="1"/>
  <c r="AU992" i="1" s="1"/>
  <c r="AV992" i="1" s="1"/>
  <c r="AW992" i="1" s="1"/>
  <c r="AT635" i="1"/>
  <c r="AU635" i="1" s="1"/>
  <c r="AV635" i="1" s="1"/>
  <c r="AW635" i="1" s="1"/>
  <c r="AT1263" i="1"/>
  <c r="AU1263" i="1" s="1"/>
  <c r="AV1263" i="1" s="1"/>
  <c r="AW1263" i="1" s="1"/>
  <c r="AY655" i="1"/>
  <c r="AZ655" i="1" s="1"/>
  <c r="BA655" i="1" s="1"/>
  <c r="BB655" i="1" s="1"/>
  <c r="AT1701" i="1"/>
  <c r="AU1701" i="1" s="1"/>
  <c r="AV1701" i="1" s="1"/>
  <c r="AW1701" i="1" s="1"/>
  <c r="AT1136" i="1"/>
  <c r="AU1136" i="1" s="1"/>
  <c r="AV1136" i="1" s="1"/>
  <c r="AW1136" i="1" s="1"/>
  <c r="AT1607" i="1"/>
  <c r="AU1607" i="1" s="1"/>
  <c r="AV1607" i="1" s="1"/>
  <c r="AW1607" i="1" s="1"/>
  <c r="AY195" i="1"/>
  <c r="AZ195" i="1" s="1"/>
  <c r="BA195" i="1" s="1"/>
  <c r="BB195" i="1" s="1"/>
  <c r="AT951" i="1"/>
  <c r="AU951" i="1" s="1"/>
  <c r="AV951" i="1" s="1"/>
  <c r="AW951" i="1" s="1"/>
  <c r="AT510" i="1"/>
  <c r="AU510" i="1" s="1"/>
  <c r="AV510" i="1" s="1"/>
  <c r="AW510" i="1" s="1"/>
  <c r="AT1397" i="1"/>
  <c r="AU1397" i="1" s="1"/>
  <c r="AV1397" i="1" s="1"/>
  <c r="AW1397" i="1" s="1"/>
  <c r="AY1435" i="1"/>
  <c r="AZ1435" i="1" s="1"/>
  <c r="BA1435" i="1" s="1"/>
  <c r="BB1435" i="1" s="1"/>
  <c r="AY480" i="1"/>
  <c r="AZ480" i="1" s="1"/>
  <c r="BA480" i="1" s="1"/>
  <c r="BB480" i="1" s="1"/>
  <c r="AY357" i="1"/>
  <c r="AZ357" i="1" s="1"/>
  <c r="BA357" i="1" s="1"/>
  <c r="BB357" i="1" s="1"/>
  <c r="AT952" i="1"/>
  <c r="AU952" i="1" s="1"/>
  <c r="AV952" i="1" s="1"/>
  <c r="AW952" i="1" s="1"/>
  <c r="AT1581" i="1"/>
  <c r="AU1581" i="1" s="1"/>
  <c r="AV1581" i="1" s="1"/>
  <c r="AW1581" i="1" s="1"/>
  <c r="AY358" i="1"/>
  <c r="AZ358" i="1" s="1"/>
  <c r="BA358" i="1" s="1"/>
  <c r="BB358" i="1" s="1"/>
  <c r="AT716" i="1"/>
  <c r="AU716" i="1" s="1"/>
  <c r="AV716" i="1" s="1"/>
  <c r="AW716" i="1" s="1"/>
  <c r="AT591" i="1"/>
  <c r="AU591" i="1" s="1"/>
  <c r="AV591" i="1" s="1"/>
  <c r="AW591" i="1" s="1"/>
  <c r="AT597" i="1"/>
  <c r="AU597" i="1" s="1"/>
  <c r="AV597" i="1" s="1"/>
  <c r="AW597" i="1" s="1"/>
  <c r="AY1346" i="1"/>
  <c r="AZ1346" i="1" s="1"/>
  <c r="BA1346" i="1" s="1"/>
  <c r="BB1346" i="1" s="1"/>
  <c r="AT1052" i="1"/>
  <c r="AU1052" i="1" s="1"/>
  <c r="AV1052" i="1" s="1"/>
  <c r="AW1052" i="1" s="1"/>
  <c r="AY223" i="1"/>
  <c r="AZ223" i="1" s="1"/>
  <c r="BA223" i="1" s="1"/>
  <c r="BB223" i="1" s="1"/>
  <c r="AY51" i="1"/>
  <c r="AZ51" i="1" s="1"/>
  <c r="BA51" i="1" s="1"/>
  <c r="BB51" i="1" s="1"/>
  <c r="AT473" i="1"/>
  <c r="AU473" i="1" s="1"/>
  <c r="AV473" i="1" s="1"/>
  <c r="AW473" i="1" s="1"/>
  <c r="AT800" i="1"/>
  <c r="AU800" i="1" s="1"/>
  <c r="AV800" i="1" s="1"/>
  <c r="AW800" i="1" s="1"/>
  <c r="AT967" i="1"/>
  <c r="AU967" i="1" s="1"/>
  <c r="AV967" i="1" s="1"/>
  <c r="AW967" i="1" s="1"/>
  <c r="AT1182" i="1"/>
  <c r="AU1182" i="1" s="1"/>
  <c r="AV1182" i="1" s="1"/>
  <c r="AW1182" i="1" s="1"/>
  <c r="AT769" i="1"/>
  <c r="AU769" i="1" s="1"/>
  <c r="AV769" i="1" s="1"/>
  <c r="AW769" i="1" s="1"/>
  <c r="AT549" i="1"/>
  <c r="AU549" i="1" s="1"/>
  <c r="AV549" i="1" s="1"/>
  <c r="AW549" i="1" s="1"/>
  <c r="AY504" i="1"/>
  <c r="AZ504" i="1" s="1"/>
  <c r="BA504" i="1" s="1"/>
  <c r="BB504" i="1" s="1"/>
  <c r="AT1203" i="1"/>
  <c r="AU1203" i="1" s="1"/>
  <c r="AV1203" i="1" s="1"/>
  <c r="AW1203" i="1" s="1"/>
  <c r="AT584" i="1"/>
  <c r="AU584" i="1" s="1"/>
  <c r="AV584" i="1" s="1"/>
  <c r="AW584" i="1" s="1"/>
  <c r="AT796" i="1"/>
  <c r="AU796" i="1" s="1"/>
  <c r="AV796" i="1" s="1"/>
  <c r="AW796" i="1" s="1"/>
  <c r="AY966" i="1"/>
  <c r="AZ966" i="1" s="1"/>
  <c r="BA966" i="1" s="1"/>
  <c r="BB966" i="1" s="1"/>
  <c r="AT901" i="1"/>
  <c r="AU901" i="1" s="1"/>
  <c r="AV901" i="1" s="1"/>
  <c r="AW901" i="1" s="1"/>
  <c r="AT759" i="1"/>
  <c r="AU759" i="1" s="1"/>
  <c r="AV759" i="1" s="1"/>
  <c r="AW759" i="1" s="1"/>
  <c r="AT501" i="1"/>
  <c r="AU501" i="1" s="1"/>
  <c r="AV501" i="1" s="1"/>
  <c r="AW501" i="1" s="1"/>
  <c r="AT623" i="1"/>
  <c r="AU623" i="1" s="1"/>
  <c r="AV623" i="1" s="1"/>
  <c r="AW623" i="1" s="1"/>
  <c r="AT441" i="1"/>
  <c r="AU441" i="1" s="1"/>
  <c r="AV441" i="1" s="1"/>
  <c r="AW441" i="1" s="1"/>
  <c r="AT863" i="1"/>
  <c r="AU863" i="1" s="1"/>
  <c r="AV863" i="1" s="1"/>
  <c r="AW863" i="1" s="1"/>
  <c r="AT1112" i="1"/>
  <c r="AU1112" i="1" s="1"/>
  <c r="AV1112" i="1" s="1"/>
  <c r="AW1112" i="1" s="1"/>
  <c r="AT774" i="1"/>
  <c r="AU774" i="1" s="1"/>
  <c r="AV774" i="1" s="1"/>
  <c r="AW774" i="1" s="1"/>
  <c r="AT647" i="1"/>
  <c r="AU647" i="1" s="1"/>
  <c r="AV647" i="1" s="1"/>
  <c r="AW647" i="1" s="1"/>
  <c r="AT360" i="1"/>
  <c r="AU360" i="1" s="1"/>
  <c r="AV360" i="1" s="1"/>
  <c r="AW360" i="1" s="1"/>
  <c r="AT368" i="1"/>
  <c r="AU368" i="1" s="1"/>
  <c r="AV368" i="1" s="1"/>
  <c r="AW368" i="1" s="1"/>
  <c r="AT1067" i="1"/>
  <c r="AU1067" i="1" s="1"/>
  <c r="AV1067" i="1" s="1"/>
  <c r="AW1067" i="1" s="1"/>
  <c r="AY1630" i="1"/>
  <c r="AZ1630" i="1" s="1"/>
  <c r="BA1630" i="1" s="1"/>
  <c r="BB1630" i="1" s="1"/>
  <c r="AT88" i="1"/>
  <c r="AU88" i="1" s="1"/>
  <c r="AV88" i="1" s="1"/>
  <c r="AW88" i="1" s="1"/>
  <c r="AT1271" i="1"/>
  <c r="AU1271" i="1" s="1"/>
  <c r="AV1271" i="1" s="1"/>
  <c r="AW1271" i="1" s="1"/>
  <c r="AT791" i="1"/>
  <c r="AU791" i="1" s="1"/>
  <c r="AV791" i="1" s="1"/>
  <c r="AW791" i="1" s="1"/>
  <c r="AT1111" i="1"/>
  <c r="AU1111" i="1" s="1"/>
  <c r="AV1111" i="1" s="1"/>
  <c r="AW1111" i="1" s="1"/>
  <c r="AT658" i="1"/>
  <c r="AU658" i="1" s="1"/>
  <c r="AV658" i="1" s="1"/>
  <c r="AW658" i="1" s="1"/>
  <c r="AT1521" i="1"/>
  <c r="AU1521" i="1" s="1"/>
  <c r="AV1521" i="1" s="1"/>
  <c r="AW1521" i="1" s="1"/>
  <c r="AT564" i="1"/>
  <c r="AU564" i="1" s="1"/>
  <c r="AV564" i="1" s="1"/>
  <c r="AW564" i="1" s="1"/>
  <c r="AT172" i="1"/>
  <c r="AU172" i="1" s="1"/>
  <c r="AV172" i="1" s="1"/>
  <c r="AW172" i="1" s="1"/>
  <c r="AT15" i="1"/>
  <c r="AU15" i="1" s="1"/>
  <c r="AV15" i="1" s="1"/>
  <c r="AW15" i="1" s="1"/>
  <c r="AT1201" i="1"/>
  <c r="AU1201" i="1" s="1"/>
  <c r="AV1201" i="1" s="1"/>
  <c r="AW1201" i="1" s="1"/>
  <c r="AT535" i="1"/>
  <c r="AU535" i="1" s="1"/>
  <c r="AV535" i="1" s="1"/>
  <c r="AW535" i="1" s="1"/>
  <c r="AT273" i="1"/>
  <c r="AU273" i="1" s="1"/>
  <c r="AV273" i="1" s="1"/>
  <c r="AW273" i="1" s="1"/>
  <c r="AY864" i="1"/>
  <c r="AZ864" i="1" s="1"/>
  <c r="BA864" i="1" s="1"/>
  <c r="BB864" i="1" s="1"/>
  <c r="AY633" i="1"/>
  <c r="AZ633" i="1" s="1"/>
  <c r="BA633" i="1" s="1"/>
  <c r="BB633" i="1" s="1"/>
  <c r="AY519" i="1"/>
  <c r="AZ519" i="1" s="1"/>
  <c r="BA519" i="1" s="1"/>
  <c r="BB519" i="1" s="1"/>
  <c r="BC417" i="1"/>
  <c r="BD417" i="1" s="1"/>
  <c r="AX509" i="1"/>
  <c r="AX1552" i="1"/>
  <c r="BC32" i="1"/>
  <c r="BD32" i="1" s="1"/>
  <c r="AX583" i="1"/>
  <c r="AX263" i="1"/>
  <c r="BC622" i="1"/>
  <c r="BD622" i="1" s="1"/>
  <c r="AX1132" i="1"/>
  <c r="BC466" i="1"/>
  <c r="BD466" i="1" s="1"/>
  <c r="AX878" i="1"/>
  <c r="AX355" i="1"/>
  <c r="AX1026" i="1"/>
  <c r="AX146" i="1"/>
  <c r="AX683" i="1"/>
  <c r="AX872" i="1"/>
  <c r="AY446" i="1"/>
  <c r="AZ446" i="1" s="1"/>
  <c r="BA446" i="1" s="1"/>
  <c r="BB446" i="1" s="1"/>
  <c r="AT731" i="1"/>
  <c r="AU731" i="1" s="1"/>
  <c r="AV731" i="1" s="1"/>
  <c r="AW731" i="1" s="1"/>
  <c r="AX1237" i="1"/>
  <c r="AX1181" i="1"/>
  <c r="AX391" i="1"/>
  <c r="AX667" i="1"/>
  <c r="AX532" i="1"/>
  <c r="AX506" i="1"/>
  <c r="AX444" i="1"/>
  <c r="AX454" i="1"/>
  <c r="AT1229" i="1"/>
  <c r="AU1229" i="1" s="1"/>
  <c r="AV1229" i="1" s="1"/>
  <c r="AW1229" i="1" s="1"/>
  <c r="AT785" i="1"/>
  <c r="AU785" i="1" s="1"/>
  <c r="AV785" i="1" s="1"/>
  <c r="AW785" i="1" s="1"/>
  <c r="BE65" i="1"/>
  <c r="BF65" i="1" s="1"/>
  <c r="M65" i="1" s="1"/>
  <c r="BG65" i="1" s="1"/>
  <c r="N65" i="1" s="1"/>
  <c r="AX1700" i="1"/>
  <c r="BC261" i="1"/>
  <c r="BD261" i="1" s="1"/>
  <c r="AX615" i="1"/>
  <c r="AX892" i="1"/>
  <c r="AX410" i="1"/>
  <c r="AX575" i="1"/>
  <c r="AT458" i="1"/>
  <c r="AU458" i="1" s="1"/>
  <c r="AV458" i="1" s="1"/>
  <c r="AW458" i="1" s="1"/>
  <c r="AY670" i="1"/>
  <c r="AZ670" i="1" s="1"/>
  <c r="BA670" i="1" s="1"/>
  <c r="BB670" i="1" s="1"/>
  <c r="AX682" i="1"/>
  <c r="AX1169" i="1"/>
  <c r="AX397" i="1"/>
  <c r="AX869" i="1"/>
  <c r="AX513" i="1"/>
  <c r="AX708" i="1"/>
  <c r="AX989" i="1"/>
  <c r="AT1048" i="1"/>
  <c r="AU1048" i="1" s="1"/>
  <c r="AV1048" i="1" s="1"/>
  <c r="AW1048" i="1" s="1"/>
  <c r="AT354" i="1"/>
  <c r="AU354" i="1" s="1"/>
  <c r="AV354" i="1" s="1"/>
  <c r="AW354" i="1" s="1"/>
  <c r="AX11" i="1"/>
  <c r="AT490" i="1"/>
  <c r="AU490" i="1" s="1"/>
  <c r="AV490" i="1" s="1"/>
  <c r="AW490" i="1" s="1"/>
  <c r="AX511" i="1"/>
  <c r="AX773" i="1"/>
  <c r="AX93" i="1"/>
  <c r="BC206" i="1"/>
  <c r="BD206" i="1" s="1"/>
  <c r="AY529" i="1"/>
  <c r="AZ529" i="1" s="1"/>
  <c r="BA529" i="1" s="1"/>
  <c r="BB529" i="1" s="1"/>
  <c r="AT662" i="1"/>
  <c r="AU662" i="1" s="1"/>
  <c r="AV662" i="1" s="1"/>
  <c r="AW662" i="1" s="1"/>
  <c r="AT772" i="1"/>
  <c r="AU772" i="1" s="1"/>
  <c r="AV772" i="1" s="1"/>
  <c r="AW772" i="1" s="1"/>
  <c r="AT415" i="1"/>
  <c r="AU415" i="1" s="1"/>
  <c r="AV415" i="1" s="1"/>
  <c r="AW415" i="1" s="1"/>
  <c r="AT26" i="1"/>
  <c r="AU26" i="1" s="1"/>
  <c r="AV26" i="1" s="1"/>
  <c r="AW26" i="1" s="1"/>
  <c r="AT676" i="1"/>
  <c r="AU676" i="1" s="1"/>
  <c r="AV676" i="1" s="1"/>
  <c r="AW676" i="1" s="1"/>
  <c r="AT1300" i="1"/>
  <c r="AU1300" i="1" s="1"/>
  <c r="AV1300" i="1" s="1"/>
  <c r="AW1300" i="1" s="1"/>
  <c r="AT264" i="1"/>
  <c r="AU264" i="1" s="1"/>
  <c r="AV264" i="1" s="1"/>
  <c r="AW264" i="1" s="1"/>
  <c r="AT715" i="1"/>
  <c r="AU715" i="1" s="1"/>
  <c r="AV715" i="1" s="1"/>
  <c r="AW715" i="1" s="1"/>
  <c r="AT1664" i="1"/>
  <c r="AU1664" i="1" s="1"/>
  <c r="AV1664" i="1" s="1"/>
  <c r="AW1664" i="1" s="1"/>
  <c r="AT548" i="1"/>
  <c r="AU548" i="1" s="1"/>
  <c r="AV548" i="1" s="1"/>
  <c r="AW548" i="1" s="1"/>
  <c r="AT344" i="1"/>
  <c r="AU344" i="1" s="1"/>
  <c r="AV344" i="1" s="1"/>
  <c r="AW344" i="1" s="1"/>
  <c r="AT20" i="1"/>
  <c r="AU20" i="1" s="1"/>
  <c r="AV20" i="1" s="1"/>
  <c r="AW20" i="1" s="1"/>
  <c r="AT234" i="1"/>
  <c r="AU234" i="1" s="1"/>
  <c r="AV234" i="1" s="1"/>
  <c r="AW234" i="1" s="1"/>
  <c r="AT829" i="1"/>
  <c r="AU829" i="1" s="1"/>
  <c r="AV829" i="1" s="1"/>
  <c r="AW829" i="1" s="1"/>
  <c r="AT1609" i="1"/>
  <c r="AU1609" i="1" s="1"/>
  <c r="AV1609" i="1" s="1"/>
  <c r="AW1609" i="1" s="1"/>
  <c r="AT640" i="1"/>
  <c r="AU640" i="1" s="1"/>
  <c r="AV640" i="1" s="1"/>
  <c r="AW640" i="1" s="1"/>
  <c r="AT140" i="1"/>
  <c r="AU140" i="1" s="1"/>
  <c r="AV140" i="1" s="1"/>
  <c r="AW140" i="1" s="1"/>
  <c r="AT426" i="1"/>
  <c r="AU426" i="1" s="1"/>
  <c r="AV426" i="1" s="1"/>
  <c r="AW426" i="1" s="1"/>
  <c r="AT521" i="1"/>
  <c r="AU521" i="1" s="1"/>
  <c r="AV521" i="1" s="1"/>
  <c r="AW521" i="1" s="1"/>
  <c r="AT94" i="1"/>
  <c r="AU94" i="1" s="1"/>
  <c r="AV94" i="1" s="1"/>
  <c r="AW94" i="1" s="1"/>
  <c r="AY1183" i="1"/>
  <c r="AZ1183" i="1" s="1"/>
  <c r="BA1183" i="1" s="1"/>
  <c r="BB1183" i="1" s="1"/>
  <c r="AT420" i="1"/>
  <c r="AU420" i="1" s="1"/>
  <c r="AV420" i="1" s="1"/>
  <c r="AW420" i="1" s="1"/>
  <c r="AT457" i="1"/>
  <c r="AU457" i="1" s="1"/>
  <c r="AV457" i="1" s="1"/>
  <c r="AW457" i="1" s="1"/>
  <c r="AT1040" i="1"/>
  <c r="AU1040" i="1" s="1"/>
  <c r="AV1040" i="1" s="1"/>
  <c r="AW1040" i="1" s="1"/>
  <c r="AT1460" i="1"/>
  <c r="AU1460" i="1" s="1"/>
  <c r="AV1460" i="1" s="1"/>
  <c r="AW1460" i="1" s="1"/>
  <c r="AT107" i="1"/>
  <c r="AU107" i="1" s="1"/>
  <c r="AV107" i="1" s="1"/>
  <c r="AW107" i="1" s="1"/>
  <c r="AT932" i="1"/>
  <c r="AU932" i="1" s="1"/>
  <c r="AV932" i="1" s="1"/>
  <c r="AW932" i="1" s="1"/>
  <c r="AT111" i="1"/>
  <c r="AU111" i="1" s="1"/>
  <c r="AV111" i="1" s="1"/>
  <c r="AW111" i="1" s="1"/>
  <c r="AT962" i="1"/>
  <c r="AU962" i="1" s="1"/>
  <c r="AV962" i="1" s="1"/>
  <c r="AW962" i="1" s="1"/>
  <c r="AT305" i="1"/>
  <c r="AU305" i="1" s="1"/>
  <c r="AV305" i="1" s="1"/>
  <c r="AW305" i="1" s="1"/>
  <c r="AT1681" i="1"/>
  <c r="AU1681" i="1" s="1"/>
  <c r="AV1681" i="1" s="1"/>
  <c r="AW1681" i="1" s="1"/>
  <c r="AT558" i="1"/>
  <c r="AU558" i="1" s="1"/>
  <c r="AV558" i="1" s="1"/>
  <c r="AW558" i="1" s="1"/>
  <c r="AY7" i="1"/>
  <c r="AZ7" i="1" s="1"/>
  <c r="BA7" i="1" s="1"/>
  <c r="BB7" i="1" s="1"/>
  <c r="AY1592" i="1"/>
  <c r="AZ1592" i="1" s="1"/>
  <c r="BA1592" i="1" s="1"/>
  <c r="BB1592" i="1" s="1"/>
  <c r="AT435" i="1"/>
  <c r="AU435" i="1" s="1"/>
  <c r="AV435" i="1" s="1"/>
  <c r="AW435" i="1" s="1"/>
  <c r="AT645" i="1"/>
  <c r="AU645" i="1" s="1"/>
  <c r="AV645" i="1" s="1"/>
  <c r="AW645" i="1" s="1"/>
  <c r="AY720" i="1"/>
  <c r="AZ720" i="1" s="1"/>
  <c r="BA720" i="1" s="1"/>
  <c r="BB720" i="1" s="1"/>
  <c r="AY176" i="1"/>
  <c r="AZ176" i="1" s="1"/>
  <c r="BA176" i="1" s="1"/>
  <c r="BB176" i="1" s="1"/>
  <c r="AY831" i="1"/>
  <c r="AZ831" i="1" s="1"/>
  <c r="BA831" i="1" s="1"/>
  <c r="BB831" i="1" s="1"/>
  <c r="AY74" i="1"/>
  <c r="AZ74" i="1" s="1"/>
  <c r="BA74" i="1" s="1"/>
  <c r="BB74" i="1" s="1"/>
  <c r="AY512" i="1"/>
  <c r="AZ512" i="1" s="1"/>
  <c r="BA512" i="1" s="1"/>
  <c r="BB512" i="1" s="1"/>
  <c r="BC579" i="1"/>
  <c r="BD579" i="1" s="1"/>
  <c r="AX1420" i="1"/>
  <c r="BC1281" i="1"/>
  <c r="BD1281" i="1" s="1"/>
  <c r="AX947" i="1"/>
  <c r="BC376" i="1"/>
  <c r="BD376" i="1" s="1"/>
  <c r="AX937" i="1"/>
  <c r="BC961" i="1"/>
  <c r="BD961" i="1" s="1"/>
  <c r="AX1105" i="1"/>
  <c r="AX91" i="1"/>
  <c r="AY649" i="1"/>
  <c r="AZ649" i="1" s="1"/>
  <c r="BA649" i="1" s="1"/>
  <c r="BB649" i="1" s="1"/>
  <c r="AT744" i="1"/>
  <c r="AU744" i="1" s="1"/>
  <c r="AV744" i="1" s="1"/>
  <c r="AW744" i="1" s="1"/>
  <c r="AT543" i="1"/>
  <c r="AU543" i="1" s="1"/>
  <c r="AV543" i="1" s="1"/>
  <c r="AW543" i="1" s="1"/>
  <c r="AX292" i="1"/>
  <c r="AX433" i="1"/>
  <c r="AX1309" i="1"/>
  <c r="AX437" i="1"/>
  <c r="AX650" i="1"/>
  <c r="AT843" i="1"/>
  <c r="AU843" i="1" s="1"/>
  <c r="AV843" i="1" s="1"/>
  <c r="AW843" i="1" s="1"/>
  <c r="AX522" i="1"/>
  <c r="AX936" i="1"/>
  <c r="AT159" i="1"/>
  <c r="AU159" i="1" s="1"/>
  <c r="AV159" i="1" s="1"/>
  <c r="AW159" i="1" s="1"/>
  <c r="BC764" i="1"/>
  <c r="BD764" i="1" s="1"/>
  <c r="AX1614" i="1"/>
  <c r="BC1414" i="1"/>
  <c r="BD1414" i="1" s="1"/>
  <c r="BE601" i="1"/>
  <c r="BF601" i="1" s="1"/>
  <c r="M601" i="1" s="1"/>
  <c r="BG601" i="1" s="1"/>
  <c r="N601" i="1" s="1"/>
  <c r="AT689" i="1"/>
  <c r="AU689" i="1" s="1"/>
  <c r="AV689" i="1" s="1"/>
  <c r="AW689" i="1" s="1"/>
  <c r="AT827" i="1"/>
  <c r="AU827" i="1" s="1"/>
  <c r="AV827" i="1" s="1"/>
  <c r="AW827" i="1" s="1"/>
  <c r="BC405" i="1"/>
  <c r="BD405" i="1" s="1"/>
  <c r="AX1349" i="1"/>
  <c r="AT915" i="1"/>
  <c r="AU915" i="1" s="1"/>
  <c r="AV915" i="1" s="1"/>
  <c r="AW915" i="1" s="1"/>
  <c r="AT918" i="1"/>
  <c r="AU918" i="1" s="1"/>
  <c r="AV918" i="1" s="1"/>
  <c r="AW918" i="1" s="1"/>
  <c r="AX499" i="1"/>
  <c r="AX868" i="1"/>
  <c r="AX1013" i="1"/>
  <c r="AX1031" i="1"/>
  <c r="AX1608" i="1"/>
  <c r="AX370" i="1"/>
  <c r="AX547" i="1"/>
  <c r="AX1452" i="1"/>
  <c r="AT165" i="1"/>
  <c r="AU165" i="1" s="1"/>
  <c r="AV165" i="1" s="1"/>
  <c r="AW165" i="1" s="1"/>
  <c r="AX204" i="1"/>
  <c r="AX1280" i="1"/>
  <c r="AX533" i="1"/>
  <c r="AX1241" i="1"/>
  <c r="AX1495" i="1"/>
  <c r="BE211" i="1"/>
  <c r="BF211" i="1" s="1"/>
  <c r="M211" i="1" s="1"/>
  <c r="BG211" i="1" s="1"/>
  <c r="N211" i="1" s="1"/>
  <c r="AT1135" i="1"/>
  <c r="AU1135" i="1" s="1"/>
  <c r="AV1135" i="1" s="1"/>
  <c r="AW1135" i="1" s="1"/>
  <c r="AT399" i="1"/>
  <c r="AU399" i="1" s="1"/>
  <c r="AV399" i="1" s="1"/>
  <c r="AW399" i="1" s="1"/>
  <c r="AT351" i="1"/>
  <c r="AU351" i="1" s="1"/>
  <c r="AV351" i="1" s="1"/>
  <c r="AW351" i="1" s="1"/>
  <c r="BE233" i="1"/>
  <c r="BF233" i="1" s="1"/>
  <c r="M233" i="1" s="1"/>
  <c r="BG233" i="1" s="1"/>
  <c r="N233" i="1" s="1"/>
  <c r="AT1299" i="1"/>
  <c r="AU1299" i="1" s="1"/>
  <c r="AV1299" i="1" s="1"/>
  <c r="AW1299" i="1" s="1"/>
  <c r="AX434" i="1"/>
  <c r="AT1497" i="1"/>
  <c r="AU1497" i="1" s="1"/>
  <c r="AV1497" i="1" s="1"/>
  <c r="AW1497" i="1" s="1"/>
  <c r="BE212" i="1"/>
  <c r="BF212" i="1" s="1"/>
  <c r="M212" i="1" s="1"/>
  <c r="BG212" i="1" s="1"/>
  <c r="N212" i="1" s="1"/>
  <c r="AY687" i="1"/>
  <c r="AZ687" i="1" s="1"/>
  <c r="BA687" i="1" s="1"/>
  <c r="BB687" i="1" s="1"/>
  <c r="AT30" i="1"/>
  <c r="AU30" i="1" s="1"/>
  <c r="AV30" i="1" s="1"/>
  <c r="AW30" i="1" s="1"/>
  <c r="AT1102" i="1"/>
  <c r="AU1102" i="1" s="1"/>
  <c r="AV1102" i="1" s="1"/>
  <c r="AW1102" i="1" s="1"/>
  <c r="AT777" i="1"/>
  <c r="AU777" i="1" s="1"/>
  <c r="AV777" i="1" s="1"/>
  <c r="AW777" i="1" s="1"/>
  <c r="AT352" i="1"/>
  <c r="AU352" i="1" s="1"/>
  <c r="AV352" i="1" s="1"/>
  <c r="AW352" i="1" s="1"/>
  <c r="AY874" i="1"/>
  <c r="AZ874" i="1" s="1"/>
  <c r="BA874" i="1" s="1"/>
  <c r="BB874" i="1" s="1"/>
  <c r="AY896" i="1"/>
  <c r="AZ896" i="1" s="1"/>
  <c r="BA896" i="1" s="1"/>
  <c r="BB896" i="1" s="1"/>
  <c r="AT1655" i="1"/>
  <c r="AU1655" i="1" s="1"/>
  <c r="AV1655" i="1" s="1"/>
  <c r="AW1655" i="1" s="1"/>
  <c r="AT1625" i="1"/>
  <c r="AU1625" i="1" s="1"/>
  <c r="AV1625" i="1" s="1"/>
  <c r="AW1625" i="1" s="1"/>
  <c r="AT436" i="1"/>
  <c r="AU436" i="1" s="1"/>
  <c r="AV436" i="1" s="1"/>
  <c r="AW436" i="1" s="1"/>
  <c r="AT739" i="1"/>
  <c r="AU739" i="1" s="1"/>
  <c r="AV739" i="1" s="1"/>
  <c r="AW739" i="1" s="1"/>
  <c r="AT612" i="1"/>
  <c r="AU612" i="1" s="1"/>
  <c r="AV612" i="1" s="1"/>
  <c r="AW612" i="1" s="1"/>
  <c r="AT707" i="1"/>
  <c r="AU707" i="1" s="1"/>
  <c r="AV707" i="1" s="1"/>
  <c r="AW707" i="1" s="1"/>
  <c r="AT1285" i="1"/>
  <c r="AU1285" i="1" s="1"/>
  <c r="AV1285" i="1" s="1"/>
  <c r="AW1285" i="1" s="1"/>
  <c r="AT714" i="1"/>
  <c r="AU714" i="1" s="1"/>
  <c r="AV714" i="1" s="1"/>
  <c r="AW714" i="1" s="1"/>
  <c r="AT538" i="1"/>
  <c r="AU538" i="1" s="1"/>
  <c r="AV538" i="1" s="1"/>
  <c r="AW538" i="1" s="1"/>
  <c r="AT704" i="1"/>
  <c r="AU704" i="1" s="1"/>
  <c r="AV704" i="1" s="1"/>
  <c r="AW704" i="1" s="1"/>
  <c r="AY86" i="1"/>
  <c r="AZ86" i="1" s="1"/>
  <c r="BA86" i="1" s="1"/>
  <c r="BB86" i="1" s="1"/>
  <c r="AT442" i="1"/>
  <c r="AU442" i="1" s="1"/>
  <c r="AV442" i="1" s="1"/>
  <c r="AW442" i="1" s="1"/>
  <c r="AT514" i="1"/>
  <c r="AU514" i="1" s="1"/>
  <c r="AV514" i="1" s="1"/>
  <c r="AW514" i="1" s="1"/>
  <c r="AT255" i="1"/>
  <c r="AU255" i="1" s="1"/>
  <c r="AV255" i="1" s="1"/>
  <c r="AW255" i="1" s="1"/>
  <c r="AT626" i="1"/>
  <c r="AU626" i="1" s="1"/>
  <c r="AV626" i="1" s="1"/>
  <c r="AW626" i="1" s="1"/>
  <c r="AT709" i="1"/>
  <c r="AU709" i="1" s="1"/>
  <c r="AV709" i="1" s="1"/>
  <c r="AW709" i="1" s="1"/>
  <c r="AY398" i="1"/>
  <c r="AZ398" i="1" s="1"/>
  <c r="BA398" i="1" s="1"/>
  <c r="BB398" i="1" s="1"/>
  <c r="AT110" i="1"/>
  <c r="AU110" i="1" s="1"/>
  <c r="AV110" i="1" s="1"/>
  <c r="AW110" i="1" s="1"/>
  <c r="AT477" i="1"/>
  <c r="AU477" i="1" s="1"/>
  <c r="AV477" i="1" s="1"/>
  <c r="AW477" i="1" s="1"/>
  <c r="AT784" i="1"/>
  <c r="AU784" i="1" s="1"/>
  <c r="AV784" i="1" s="1"/>
  <c r="AW784" i="1" s="1"/>
  <c r="AY431" i="1"/>
  <c r="AZ431" i="1" s="1"/>
  <c r="BA431" i="1" s="1"/>
  <c r="BB431" i="1" s="1"/>
  <c r="AT1059" i="1"/>
  <c r="AU1059" i="1" s="1"/>
  <c r="AV1059" i="1" s="1"/>
  <c r="AW1059" i="1" s="1"/>
  <c r="AT1704" i="1"/>
  <c r="AU1704" i="1" s="1"/>
  <c r="AV1704" i="1" s="1"/>
  <c r="AW1704" i="1" s="1"/>
  <c r="AT181" i="1"/>
  <c r="AU181" i="1" s="1"/>
  <c r="AV181" i="1" s="1"/>
  <c r="AW181" i="1" s="1"/>
  <c r="AT873" i="1"/>
  <c r="AU873" i="1" s="1"/>
  <c r="AV873" i="1" s="1"/>
  <c r="AW873" i="1" s="1"/>
  <c r="AT24" i="1"/>
  <c r="AU24" i="1" s="1"/>
  <c r="AV24" i="1" s="1"/>
  <c r="AW24" i="1" s="1"/>
  <c r="AY422" i="1"/>
  <c r="AZ422" i="1" s="1"/>
  <c r="BA422" i="1" s="1"/>
  <c r="BB422" i="1" s="1"/>
  <c r="AT536" i="1"/>
  <c r="AU536" i="1" s="1"/>
  <c r="AV536" i="1" s="1"/>
  <c r="AW536" i="1" s="1"/>
  <c r="AY53" i="1"/>
  <c r="AZ53" i="1" s="1"/>
  <c r="BA53" i="1" s="1"/>
  <c r="BB53" i="1" s="1"/>
  <c r="AY19" i="1"/>
  <c r="AZ19" i="1" s="1"/>
  <c r="BA19" i="1" s="1"/>
  <c r="BB19" i="1" s="1"/>
  <c r="AY1195" i="1"/>
  <c r="AZ1195" i="1" s="1"/>
  <c r="BA1195" i="1" s="1"/>
  <c r="BB1195" i="1" s="1"/>
  <c r="AY432" i="1"/>
  <c r="AZ432" i="1" s="1"/>
  <c r="BA432" i="1" s="1"/>
  <c r="BB432" i="1" s="1"/>
  <c r="M10" i="1" l="1"/>
  <c r="BG10" i="1" s="1"/>
  <c r="N10" i="1" s="1"/>
  <c r="AX347" i="1"/>
  <c r="AY348" i="1"/>
  <c r="AZ348" i="1" s="1"/>
  <c r="BA348" i="1" s="1"/>
  <c r="BB348" i="1" s="1"/>
  <c r="AT349" i="1"/>
  <c r="AU349" i="1" s="1"/>
  <c r="AV349" i="1" s="1"/>
  <c r="AW349" i="1" s="1"/>
  <c r="AX351" i="1"/>
  <c r="BE764" i="1"/>
  <c r="BF764" i="1" s="1"/>
  <c r="M764" i="1" s="1"/>
  <c r="BG764" i="1" s="1"/>
  <c r="N764" i="1" s="1"/>
  <c r="AX521" i="1"/>
  <c r="AX772" i="1"/>
  <c r="AX785" i="1"/>
  <c r="AX774" i="1"/>
  <c r="AX796" i="1"/>
  <c r="AX1636" i="1"/>
  <c r="AX1462" i="1"/>
  <c r="BC606" i="1"/>
  <c r="BD606" i="1" s="1"/>
  <c r="AX1634" i="1"/>
  <c r="BC939" i="1"/>
  <c r="BD939" i="1" s="1"/>
  <c r="AX699" i="1"/>
  <c r="AX399" i="1"/>
  <c r="AX1229" i="1"/>
  <c r="AX1264" i="1"/>
  <c r="AX1697" i="1"/>
  <c r="AX1571" i="1"/>
  <c r="AX219" i="1"/>
  <c r="AX75" i="1"/>
  <c r="AX724" i="1"/>
  <c r="BE500" i="1"/>
  <c r="BF500" i="1" s="1"/>
  <c r="M500" i="1" s="1"/>
  <c r="BG500" i="1" s="1"/>
  <c r="N500" i="1" s="1"/>
  <c r="BC1288" i="1"/>
  <c r="BD1288" i="1" s="1"/>
  <c r="AX442" i="1"/>
  <c r="AX426" i="1"/>
  <c r="AX344" i="1"/>
  <c r="BC529" i="1"/>
  <c r="BD529" i="1" s="1"/>
  <c r="AX88" i="1"/>
  <c r="AX995" i="1"/>
  <c r="AX105" i="1"/>
  <c r="AX184" i="1"/>
  <c r="AX448" i="1"/>
  <c r="AX372" i="1"/>
  <c r="BC695" i="1"/>
  <c r="BD695" i="1" s="1"/>
  <c r="AX69" i="1"/>
  <c r="AX1421" i="1"/>
  <c r="BE2" i="1"/>
  <c r="BF2" i="1" s="1"/>
  <c r="M2" i="1" s="1"/>
  <c r="BG2" i="1" s="1"/>
  <c r="N2" i="1" s="1"/>
  <c r="AX662" i="1"/>
  <c r="BE417" i="1"/>
  <c r="BF417" i="1" s="1"/>
  <c r="M417" i="1" s="1"/>
  <c r="BG417" i="1" s="1"/>
  <c r="N417" i="1" s="1"/>
  <c r="AX107" i="1"/>
  <c r="BE206" i="1"/>
  <c r="BF206" i="1" s="1"/>
  <c r="M206" i="1" s="1"/>
  <c r="BG206" i="1" s="1"/>
  <c r="N206" i="1" s="1"/>
  <c r="BC670" i="1"/>
  <c r="BD670" i="1" s="1"/>
  <c r="AX1203" i="1"/>
  <c r="BC51" i="1"/>
  <c r="BD51" i="1" s="1"/>
  <c r="BC383" i="1"/>
  <c r="BD383" i="1" s="1"/>
  <c r="AX588" i="1"/>
  <c r="AX679" i="1"/>
  <c r="AX1469" i="1"/>
  <c r="AX608" i="1"/>
  <c r="AX703" i="1"/>
  <c r="AX997" i="1"/>
  <c r="BE332" i="1"/>
  <c r="BF332" i="1" s="1"/>
  <c r="M332" i="1" s="1"/>
  <c r="BG332" i="1" s="1"/>
  <c r="N332" i="1" s="1"/>
  <c r="AX739" i="1"/>
  <c r="AX548" i="1"/>
  <c r="BC633" i="1"/>
  <c r="BD633" i="1" s="1"/>
  <c r="BC1630" i="1"/>
  <c r="BD1630" i="1" s="1"/>
  <c r="BC223" i="1"/>
  <c r="BD223" i="1" s="1"/>
  <c r="AX635" i="1"/>
  <c r="AX306" i="1"/>
  <c r="AX593" i="1"/>
  <c r="BC131" i="1"/>
  <c r="BD131" i="1" s="1"/>
  <c r="AX557" i="1"/>
  <c r="AX803" i="1"/>
  <c r="BC224" i="1"/>
  <c r="BD224" i="1" s="1"/>
  <c r="AX378" i="1"/>
  <c r="AX396" i="1"/>
  <c r="AX750" i="1"/>
  <c r="AX1269" i="1"/>
  <c r="AX915" i="1"/>
  <c r="AX1460" i="1"/>
  <c r="BC504" i="1"/>
  <c r="BD504" i="1" s="1"/>
  <c r="AX691" i="1"/>
  <c r="AX496" i="1"/>
  <c r="AX859" i="1"/>
  <c r="AX30" i="1"/>
  <c r="AX441" i="1"/>
  <c r="AX37" i="1"/>
  <c r="AX1323" i="1"/>
  <c r="BC395" i="1"/>
  <c r="BD395" i="1" s="1"/>
  <c r="AX762" i="1"/>
  <c r="AX905" i="1"/>
  <c r="BC546" i="1"/>
  <c r="BD546" i="1" s="1"/>
  <c r="BE694" i="1"/>
  <c r="BF694" i="1" s="1"/>
  <c r="M694" i="1" s="1"/>
  <c r="BG694" i="1" s="1"/>
  <c r="N694" i="1" s="1"/>
  <c r="BE416" i="1"/>
  <c r="BF416" i="1" s="1"/>
  <c r="M416" i="1" s="1"/>
  <c r="BG416" i="1" s="1"/>
  <c r="N416" i="1" s="1"/>
  <c r="AX709" i="1"/>
  <c r="AX715" i="1"/>
  <c r="AX490" i="1"/>
  <c r="AX273" i="1"/>
  <c r="AX368" i="1"/>
  <c r="BC1346" i="1"/>
  <c r="BD1346" i="1" s="1"/>
  <c r="AX1061" i="1"/>
  <c r="BC1138" i="1"/>
  <c r="BD1138" i="1" s="1"/>
  <c r="AX867" i="1"/>
  <c r="BE218" i="1"/>
  <c r="BF218" i="1" s="1"/>
  <c r="M218" i="1" s="1"/>
  <c r="BG218" i="1" s="1"/>
  <c r="N218" i="1" s="1"/>
  <c r="BE197" i="1"/>
  <c r="BF197" i="1" s="1"/>
  <c r="M197" i="1" s="1"/>
  <c r="BG197" i="1" s="1"/>
  <c r="N197" i="1" s="1"/>
  <c r="BC166" i="1"/>
  <c r="BD166" i="1" s="1"/>
  <c r="AX853" i="1"/>
  <c r="AX956" i="1"/>
  <c r="AX221" i="1"/>
  <c r="AX737" i="1"/>
  <c r="AX1625" i="1"/>
  <c r="AX305" i="1"/>
  <c r="AX769" i="1"/>
  <c r="AX597" i="1"/>
  <c r="BC195" i="1"/>
  <c r="BD195" i="1" s="1"/>
  <c r="AX992" i="1"/>
  <c r="BC230" i="1"/>
  <c r="BD230" i="1" s="1"/>
  <c r="AX1389" i="1"/>
  <c r="BE99" i="1"/>
  <c r="BF99" i="1" s="1"/>
  <c r="M99" i="1" s="1"/>
  <c r="BG99" i="1" s="1"/>
  <c r="N99" i="1" s="1"/>
  <c r="AX648" i="1"/>
  <c r="AX1311" i="1"/>
  <c r="BC798" i="1"/>
  <c r="BD798" i="1" s="1"/>
  <c r="AX1002" i="1"/>
  <c r="AX501" i="1"/>
  <c r="AX386" i="1"/>
  <c r="AX380" i="1"/>
  <c r="BC748" i="1"/>
  <c r="BD748" i="1" s="1"/>
  <c r="BE485" i="1"/>
  <c r="BF485" i="1" s="1"/>
  <c r="M485" i="1" s="1"/>
  <c r="BG485" i="1" s="1"/>
  <c r="N485" i="1" s="1"/>
  <c r="AX1576" i="1"/>
  <c r="AX165" i="1"/>
  <c r="AX1300" i="1"/>
  <c r="AX1111" i="1"/>
  <c r="AX759" i="1"/>
  <c r="BC357" i="1"/>
  <c r="BD357" i="1" s="1"/>
  <c r="BC1074" i="1"/>
  <c r="BD1074" i="1" s="1"/>
  <c r="BC46" i="1"/>
  <c r="BD46" i="1" s="1"/>
  <c r="AX430" i="1"/>
  <c r="AX842" i="1"/>
  <c r="AX567" i="1"/>
  <c r="BC755" i="1"/>
  <c r="BD755" i="1" s="1"/>
  <c r="AX1167" i="1"/>
  <c r="AX1227" i="1"/>
  <c r="AX66" i="1"/>
  <c r="BC229" i="1"/>
  <c r="BD229" i="1" s="1"/>
  <c r="AX996" i="1"/>
  <c r="BC431" i="1"/>
  <c r="BD431" i="1" s="1"/>
  <c r="AX1497" i="1"/>
  <c r="AX1048" i="1"/>
  <c r="AX360" i="1"/>
  <c r="AX901" i="1"/>
  <c r="BC718" i="1"/>
  <c r="BD718" i="1" s="1"/>
  <c r="AX568" i="1"/>
  <c r="AX1015" i="1"/>
  <c r="BC1272" i="1"/>
  <c r="BD1272" i="1" s="1"/>
  <c r="AX207" i="1"/>
  <c r="BC677" i="1"/>
  <c r="BD677" i="1" s="1"/>
  <c r="BC17" i="1"/>
  <c r="BD17" i="1" s="1"/>
  <c r="AX714" i="1"/>
  <c r="AX689" i="1"/>
  <c r="BE1281" i="1"/>
  <c r="BF1281" i="1" s="1"/>
  <c r="M1281" i="1" s="1"/>
  <c r="BG1281" i="1" s="1"/>
  <c r="N1281" i="1" s="1"/>
  <c r="AX676" i="1"/>
  <c r="BE261" i="1"/>
  <c r="BF261" i="1" s="1"/>
  <c r="M261" i="1" s="1"/>
  <c r="BG261" i="1" s="1"/>
  <c r="N261" i="1" s="1"/>
  <c r="AX967" i="1"/>
  <c r="AX1030" i="1"/>
  <c r="AX717" i="1"/>
  <c r="AX414" i="1"/>
  <c r="BC637" i="1"/>
  <c r="BD637" i="1" s="1"/>
  <c r="AX468" i="1"/>
  <c r="BC1584" i="1"/>
  <c r="BD1584" i="1" s="1"/>
  <c r="AX1159" i="1"/>
  <c r="AX536" i="1"/>
  <c r="AX1285" i="1"/>
  <c r="AX1299" i="1"/>
  <c r="AX15" i="1"/>
  <c r="BC1435" i="1"/>
  <c r="BD1435" i="1" s="1"/>
  <c r="BC988" i="1"/>
  <c r="BD988" i="1" s="1"/>
  <c r="BC898" i="1"/>
  <c r="BD898" i="1" s="1"/>
  <c r="BE16" i="1"/>
  <c r="BF16" i="1" s="1"/>
  <c r="BE1414" i="1"/>
  <c r="BF1414" i="1" s="1"/>
  <c r="M1414" i="1" s="1"/>
  <c r="BG1414" i="1" s="1"/>
  <c r="N1414" i="1" s="1"/>
  <c r="AX1701" i="1"/>
  <c r="AX1382" i="1"/>
  <c r="BE520" i="1"/>
  <c r="BF520" i="1" s="1"/>
  <c r="M520" i="1" s="1"/>
  <c r="BG520" i="1" s="1"/>
  <c r="N520" i="1" s="1"/>
  <c r="AX702" i="1"/>
  <c r="BC629" i="1"/>
  <c r="BD629" i="1" s="1"/>
  <c r="AX464" i="1"/>
  <c r="AX467" i="1"/>
  <c r="BC472" i="1"/>
  <c r="BD472" i="1" s="1"/>
  <c r="AX1580" i="1"/>
  <c r="AX415" i="1"/>
  <c r="AX172" i="1"/>
  <c r="AX1581" i="1"/>
  <c r="BC712" i="1"/>
  <c r="BD712" i="1" s="1"/>
  <c r="AX353" i="1"/>
  <c r="BC78" i="1"/>
  <c r="BD78" i="1" s="1"/>
  <c r="BE862" i="1"/>
  <c r="BF862" i="1" s="1"/>
  <c r="M862" i="1" s="1"/>
  <c r="BG862" i="1" s="1"/>
  <c r="N862" i="1" s="1"/>
  <c r="BC665" i="1"/>
  <c r="BD665" i="1" s="1"/>
  <c r="AX307" i="1"/>
  <c r="AX924" i="1"/>
  <c r="BE366" i="1"/>
  <c r="BF366" i="1" s="1"/>
  <c r="M366" i="1" s="1"/>
  <c r="BG366" i="1" s="1"/>
  <c r="N366" i="1" s="1"/>
  <c r="AY615" i="1"/>
  <c r="AZ615" i="1" s="1"/>
  <c r="BA615" i="1" s="1"/>
  <c r="BB615" i="1" s="1"/>
  <c r="BC1184" i="1"/>
  <c r="BD1184" i="1" s="1"/>
  <c r="AY1199" i="1"/>
  <c r="AZ1199" i="1" s="1"/>
  <c r="BA1199" i="1" s="1"/>
  <c r="BB1199" i="1" s="1"/>
  <c r="AY1108" i="1"/>
  <c r="AZ1108" i="1" s="1"/>
  <c r="BA1108" i="1" s="1"/>
  <c r="BB1108" i="1" s="1"/>
  <c r="AY506" i="1"/>
  <c r="AZ506" i="1" s="1"/>
  <c r="BA506" i="1" s="1"/>
  <c r="BB506" i="1" s="1"/>
  <c r="AT767" i="1"/>
  <c r="AU767" i="1" s="1"/>
  <c r="AV767" i="1" s="1"/>
  <c r="AW767" i="1" s="1"/>
  <c r="AY1278" i="1"/>
  <c r="AZ1278" i="1" s="1"/>
  <c r="BA1278" i="1" s="1"/>
  <c r="BB1278" i="1" s="1"/>
  <c r="AY67" i="1"/>
  <c r="AZ67" i="1" s="1"/>
  <c r="BA67" i="1" s="1"/>
  <c r="BB67" i="1" s="1"/>
  <c r="AY1637" i="1"/>
  <c r="AZ1637" i="1" s="1"/>
  <c r="BA1637" i="1" s="1"/>
  <c r="BB1637" i="1" s="1"/>
  <c r="AY1232" i="1"/>
  <c r="AZ1232" i="1" s="1"/>
  <c r="BA1232" i="1" s="1"/>
  <c r="BB1232" i="1" s="1"/>
  <c r="AY692" i="1"/>
  <c r="AZ692" i="1" s="1"/>
  <c r="BA692" i="1" s="1"/>
  <c r="BB692" i="1" s="1"/>
  <c r="AY1320" i="1"/>
  <c r="AZ1320" i="1" s="1"/>
  <c r="BA1320" i="1" s="1"/>
  <c r="BB1320" i="1" s="1"/>
  <c r="BC422" i="1"/>
  <c r="BD422" i="1" s="1"/>
  <c r="AX626" i="1"/>
  <c r="BC687" i="1"/>
  <c r="BD687" i="1" s="1"/>
  <c r="AX1135" i="1"/>
  <c r="AX918" i="1"/>
  <c r="AY91" i="1"/>
  <c r="AZ91" i="1" s="1"/>
  <c r="BA91" i="1" s="1"/>
  <c r="BB91" i="1" s="1"/>
  <c r="AX645" i="1"/>
  <c r="AX234" i="1"/>
  <c r="AX264" i="1"/>
  <c r="BE622" i="1"/>
  <c r="BF622" i="1" s="1"/>
  <c r="M622" i="1" s="1"/>
  <c r="BG622" i="1" s="1"/>
  <c r="N622" i="1" s="1"/>
  <c r="BC519" i="1"/>
  <c r="BD519" i="1" s="1"/>
  <c r="AX658" i="1"/>
  <c r="AX623" i="1"/>
  <c r="AX584" i="1"/>
  <c r="BC480" i="1"/>
  <c r="BD480" i="1" s="1"/>
  <c r="AX1263" i="1"/>
  <c r="AX587" i="1"/>
  <c r="AX728" i="1"/>
  <c r="AY108" i="1"/>
  <c r="AZ108" i="1" s="1"/>
  <c r="BA108" i="1" s="1"/>
  <c r="BB108" i="1" s="1"/>
  <c r="AX114" i="1"/>
  <c r="BC885" i="1"/>
  <c r="BD885" i="1" s="1"/>
  <c r="AX1146" i="1"/>
  <c r="AX1092" i="1"/>
  <c r="BE325" i="1"/>
  <c r="BF325" i="1" s="1"/>
  <c r="M325" i="1" s="1"/>
  <c r="BG325" i="1" s="1"/>
  <c r="N325" i="1" s="1"/>
  <c r="AY949" i="1"/>
  <c r="AZ949" i="1" s="1"/>
  <c r="BA949" i="1" s="1"/>
  <c r="BB949" i="1" s="1"/>
  <c r="AX1258" i="1"/>
  <c r="BC303" i="1"/>
  <c r="BD303" i="1" s="1"/>
  <c r="BC574" i="1"/>
  <c r="BD574" i="1" s="1"/>
  <c r="AX89" i="1"/>
  <c r="BE115" i="1"/>
  <c r="BF115" i="1" s="1"/>
  <c r="M115" i="1" s="1"/>
  <c r="BG115" i="1" s="1"/>
  <c r="N115" i="1" s="1"/>
  <c r="BC754" i="1"/>
  <c r="BD754" i="1" s="1"/>
  <c r="AX1208" i="1"/>
  <c r="AX462" i="1"/>
  <c r="AX1014" i="1"/>
  <c r="AX816" i="1"/>
  <c r="AX555" i="1"/>
  <c r="AX1378" i="1"/>
  <c r="AX850" i="1"/>
  <c r="BC1019" i="1"/>
  <c r="BD1019" i="1" s="1"/>
  <c r="AX743" i="1"/>
  <c r="AX618" i="1"/>
  <c r="AY1035" i="1"/>
  <c r="AZ1035" i="1" s="1"/>
  <c r="BA1035" i="1" s="1"/>
  <c r="BB1035" i="1" s="1"/>
  <c r="BE701" i="1"/>
  <c r="BF701" i="1" s="1"/>
  <c r="M701" i="1" s="1"/>
  <c r="BG701" i="1" s="1"/>
  <c r="N701" i="1" s="1"/>
  <c r="AX680" i="1"/>
  <c r="AT824" i="1"/>
  <c r="AU824" i="1" s="1"/>
  <c r="AV824" i="1" s="1"/>
  <c r="AW824" i="1" s="1"/>
  <c r="AT841" i="1"/>
  <c r="AU841" i="1" s="1"/>
  <c r="AV841" i="1" s="1"/>
  <c r="AW841" i="1" s="1"/>
  <c r="AT1543" i="1"/>
  <c r="AU1543" i="1" s="1"/>
  <c r="AV1543" i="1" s="1"/>
  <c r="AW1543" i="1" s="1"/>
  <c r="AT1344" i="1"/>
  <c r="AU1344" i="1" s="1"/>
  <c r="AV1344" i="1" s="1"/>
  <c r="AW1344" i="1" s="1"/>
  <c r="AY1452" i="1"/>
  <c r="AZ1452" i="1" s="1"/>
  <c r="BA1452" i="1" s="1"/>
  <c r="BB1452" i="1" s="1"/>
  <c r="AY650" i="1"/>
  <c r="AZ650" i="1" s="1"/>
  <c r="BA650" i="1" s="1"/>
  <c r="BB650" i="1" s="1"/>
  <c r="AY1420" i="1"/>
  <c r="AZ1420" i="1" s="1"/>
  <c r="BA1420" i="1" s="1"/>
  <c r="BB1420" i="1" s="1"/>
  <c r="AT565" i="1"/>
  <c r="AU565" i="1" s="1"/>
  <c r="AV565" i="1" s="1"/>
  <c r="AW565" i="1" s="1"/>
  <c r="AT459" i="1"/>
  <c r="AU459" i="1" s="1"/>
  <c r="AV459" i="1" s="1"/>
  <c r="AW459" i="1" s="1"/>
  <c r="AT1180" i="1"/>
  <c r="AU1180" i="1" s="1"/>
  <c r="AV1180" i="1" s="1"/>
  <c r="AW1180" i="1" s="1"/>
  <c r="AY532" i="1"/>
  <c r="AZ532" i="1" s="1"/>
  <c r="BA532" i="1" s="1"/>
  <c r="BB532" i="1" s="1"/>
  <c r="AY872" i="1"/>
  <c r="AZ872" i="1" s="1"/>
  <c r="BA872" i="1" s="1"/>
  <c r="BB872" i="1" s="1"/>
  <c r="AT1507" i="1"/>
  <c r="AU1507" i="1" s="1"/>
  <c r="AV1507" i="1" s="1"/>
  <c r="AW1507" i="1" s="1"/>
  <c r="AT610" i="1"/>
  <c r="AU610" i="1" s="1"/>
  <c r="AV610" i="1" s="1"/>
  <c r="AW610" i="1" s="1"/>
  <c r="AT603" i="1"/>
  <c r="AU603" i="1" s="1"/>
  <c r="AV603" i="1" s="1"/>
  <c r="AW603" i="1" s="1"/>
  <c r="AT280" i="1"/>
  <c r="AU280" i="1" s="1"/>
  <c r="AV280" i="1" s="1"/>
  <c r="AW280" i="1" s="1"/>
  <c r="AT780" i="1"/>
  <c r="AU780" i="1" s="1"/>
  <c r="AV780" i="1" s="1"/>
  <c r="AW780" i="1" s="1"/>
  <c r="AY664" i="1"/>
  <c r="AZ664" i="1" s="1"/>
  <c r="BA664" i="1" s="1"/>
  <c r="BB664" i="1" s="1"/>
  <c r="AY644" i="1"/>
  <c r="AZ644" i="1" s="1"/>
  <c r="BA644" i="1" s="1"/>
  <c r="BB644" i="1" s="1"/>
  <c r="AY851" i="1"/>
  <c r="AZ851" i="1" s="1"/>
  <c r="BA851" i="1" s="1"/>
  <c r="BB851" i="1" s="1"/>
  <c r="AT688" i="1"/>
  <c r="AU688" i="1" s="1"/>
  <c r="AV688" i="1" s="1"/>
  <c r="AW688" i="1" s="1"/>
  <c r="AT1504" i="1"/>
  <c r="AU1504" i="1" s="1"/>
  <c r="AV1504" i="1" s="1"/>
  <c r="AW1504" i="1" s="1"/>
  <c r="AT243" i="1"/>
  <c r="AU243" i="1" s="1"/>
  <c r="AV243" i="1" s="1"/>
  <c r="AW243" i="1" s="1"/>
  <c r="AT1151" i="1"/>
  <c r="AU1151" i="1" s="1"/>
  <c r="AV1151" i="1" s="1"/>
  <c r="AW1151" i="1" s="1"/>
  <c r="AY1202" i="1"/>
  <c r="AZ1202" i="1" s="1"/>
  <c r="BA1202" i="1" s="1"/>
  <c r="BB1202" i="1" s="1"/>
  <c r="AY745" i="1"/>
  <c r="AZ745" i="1" s="1"/>
  <c r="BA745" i="1" s="1"/>
  <c r="BB745" i="1" s="1"/>
  <c r="AT439" i="1"/>
  <c r="AU439" i="1" s="1"/>
  <c r="AV439" i="1" s="1"/>
  <c r="AW439" i="1" s="1"/>
  <c r="AT1081" i="1"/>
  <c r="AU1081" i="1" s="1"/>
  <c r="AV1081" i="1" s="1"/>
  <c r="AW1081" i="1" s="1"/>
  <c r="AT1103" i="1"/>
  <c r="AU1103" i="1" s="1"/>
  <c r="AV1103" i="1" s="1"/>
  <c r="AW1103" i="1" s="1"/>
  <c r="AT729" i="1"/>
  <c r="AU729" i="1" s="1"/>
  <c r="AV729" i="1" s="1"/>
  <c r="AW729" i="1" s="1"/>
  <c r="AY1649" i="1"/>
  <c r="AZ1649" i="1" s="1"/>
  <c r="BA1649" i="1" s="1"/>
  <c r="BB1649" i="1" s="1"/>
  <c r="AY1187" i="1"/>
  <c r="AZ1187" i="1" s="1"/>
  <c r="BA1187" i="1" s="1"/>
  <c r="BB1187" i="1" s="1"/>
  <c r="AY427" i="1"/>
  <c r="AZ427" i="1" s="1"/>
  <c r="BA427" i="1" s="1"/>
  <c r="BB427" i="1" s="1"/>
  <c r="AY609" i="1"/>
  <c r="AZ609" i="1" s="1"/>
  <c r="BA609" i="1" s="1"/>
  <c r="BB609" i="1" s="1"/>
  <c r="AT1236" i="1"/>
  <c r="AU1236" i="1" s="1"/>
  <c r="AV1236" i="1" s="1"/>
  <c r="AW1236" i="1" s="1"/>
  <c r="AT419" i="1"/>
  <c r="AU419" i="1" s="1"/>
  <c r="AV419" i="1" s="1"/>
  <c r="AW419" i="1" s="1"/>
  <c r="AY787" i="1"/>
  <c r="AZ787" i="1" s="1"/>
  <c r="BA787" i="1" s="1"/>
  <c r="BB787" i="1" s="1"/>
  <c r="AY491" i="1"/>
  <c r="AZ491" i="1" s="1"/>
  <c r="BA491" i="1" s="1"/>
  <c r="BB491" i="1" s="1"/>
  <c r="AY367" i="1"/>
  <c r="AZ367" i="1" s="1"/>
  <c r="BA367" i="1" s="1"/>
  <c r="BB367" i="1" s="1"/>
  <c r="AY979" i="1"/>
  <c r="AZ979" i="1" s="1"/>
  <c r="BA979" i="1" s="1"/>
  <c r="BB979" i="1" s="1"/>
  <c r="AY1044" i="1"/>
  <c r="AZ1044" i="1" s="1"/>
  <c r="BA1044" i="1" s="1"/>
  <c r="BB1044" i="1" s="1"/>
  <c r="AT1093" i="1"/>
  <c r="AU1093" i="1" s="1"/>
  <c r="AV1093" i="1" s="1"/>
  <c r="AW1093" i="1" s="1"/>
  <c r="AT151" i="1"/>
  <c r="AU151" i="1" s="1"/>
  <c r="AV151" i="1" s="1"/>
  <c r="AW151" i="1" s="1"/>
  <c r="AY486" i="1"/>
  <c r="AZ486" i="1" s="1"/>
  <c r="BA486" i="1" s="1"/>
  <c r="BB486" i="1" s="1"/>
  <c r="AY1390" i="1"/>
  <c r="AZ1390" i="1" s="1"/>
  <c r="BA1390" i="1" s="1"/>
  <c r="BB1390" i="1" s="1"/>
  <c r="AY530" i="1"/>
  <c r="AZ530" i="1" s="1"/>
  <c r="BA530" i="1" s="1"/>
  <c r="BB530" i="1" s="1"/>
  <c r="AY913" i="1"/>
  <c r="AZ913" i="1" s="1"/>
  <c r="BA913" i="1" s="1"/>
  <c r="BB913" i="1" s="1"/>
  <c r="AY590" i="1"/>
  <c r="AZ590" i="1" s="1"/>
  <c r="BA590" i="1" s="1"/>
  <c r="BB590" i="1" s="1"/>
  <c r="AY705" i="1"/>
  <c r="AZ705" i="1" s="1"/>
  <c r="BA705" i="1" s="1"/>
  <c r="BB705" i="1" s="1"/>
  <c r="AY1051" i="1"/>
  <c r="AZ1051" i="1" s="1"/>
  <c r="BA1051" i="1" s="1"/>
  <c r="BB1051" i="1" s="1"/>
  <c r="AT377" i="1"/>
  <c r="AU377" i="1" s="1"/>
  <c r="AV377" i="1" s="1"/>
  <c r="AW377" i="1" s="1"/>
  <c r="AX64" i="1"/>
  <c r="AT1558" i="1"/>
  <c r="AU1558" i="1" s="1"/>
  <c r="AV1558" i="1" s="1"/>
  <c r="AW1558" i="1" s="1"/>
  <c r="AX24" i="1"/>
  <c r="AX784" i="1"/>
  <c r="AX255" i="1"/>
  <c r="BC86" i="1"/>
  <c r="BD86" i="1" s="1"/>
  <c r="AX1655" i="1"/>
  <c r="AY1614" i="1"/>
  <c r="AZ1614" i="1" s="1"/>
  <c r="BA1614" i="1" s="1"/>
  <c r="BB1614" i="1" s="1"/>
  <c r="BE579" i="1"/>
  <c r="BF579" i="1" s="1"/>
  <c r="M579" i="1" s="1"/>
  <c r="BG579" i="1" s="1"/>
  <c r="N579" i="1" s="1"/>
  <c r="AX435" i="1"/>
  <c r="AX962" i="1"/>
  <c r="AY667" i="1"/>
  <c r="AZ667" i="1" s="1"/>
  <c r="BA667" i="1" s="1"/>
  <c r="BB667" i="1" s="1"/>
  <c r="AY683" i="1"/>
  <c r="AZ683" i="1" s="1"/>
  <c r="BA683" i="1" s="1"/>
  <c r="BB683" i="1" s="1"/>
  <c r="AY482" i="1"/>
  <c r="AZ482" i="1" s="1"/>
  <c r="BA482" i="1" s="1"/>
  <c r="BB482" i="1" s="1"/>
  <c r="AY1043" i="1"/>
  <c r="AZ1043" i="1" s="1"/>
  <c r="BA1043" i="1" s="1"/>
  <c r="BB1043" i="1" s="1"/>
  <c r="AY801" i="1"/>
  <c r="AZ801" i="1" s="1"/>
  <c r="BA801" i="1" s="1"/>
  <c r="BB801" i="1" s="1"/>
  <c r="AY1153" i="1"/>
  <c r="AZ1153" i="1" s="1"/>
  <c r="BA1153" i="1" s="1"/>
  <c r="BB1153" i="1" s="1"/>
  <c r="AX539" i="1"/>
  <c r="AT986" i="1"/>
  <c r="AU986" i="1" s="1"/>
  <c r="AV986" i="1" s="1"/>
  <c r="AW986" i="1" s="1"/>
  <c r="AX1345" i="1"/>
  <c r="AX1018" i="1"/>
  <c r="AX984" i="1"/>
  <c r="AY527" i="1"/>
  <c r="AZ527" i="1" s="1"/>
  <c r="BA527" i="1" s="1"/>
  <c r="BB527" i="1" s="1"/>
  <c r="AY1007" i="1"/>
  <c r="AZ1007" i="1" s="1"/>
  <c r="BA1007" i="1" s="1"/>
  <c r="BB1007" i="1" s="1"/>
  <c r="AY379" i="1"/>
  <c r="AZ379" i="1" s="1"/>
  <c r="BA379" i="1" s="1"/>
  <c r="BB379" i="1" s="1"/>
  <c r="AY423" i="1"/>
  <c r="AZ423" i="1" s="1"/>
  <c r="BA423" i="1" s="1"/>
  <c r="BB423" i="1" s="1"/>
  <c r="AT685" i="1"/>
  <c r="AU685" i="1" s="1"/>
  <c r="AV685" i="1" s="1"/>
  <c r="AW685" i="1" s="1"/>
  <c r="AT1340" i="1"/>
  <c r="AU1340" i="1" s="1"/>
  <c r="AV1340" i="1" s="1"/>
  <c r="AW1340" i="1" s="1"/>
  <c r="AT1439" i="1"/>
  <c r="AU1439" i="1" s="1"/>
  <c r="AV1439" i="1" s="1"/>
  <c r="AW1439" i="1" s="1"/>
  <c r="AT196" i="1"/>
  <c r="AU196" i="1" s="1"/>
  <c r="AV196" i="1" s="1"/>
  <c r="AW196" i="1" s="1"/>
  <c r="AY104" i="1"/>
  <c r="AZ104" i="1" s="1"/>
  <c r="BA104" i="1" s="1"/>
  <c r="BB104" i="1" s="1"/>
  <c r="AY732" i="1"/>
  <c r="AZ732" i="1" s="1"/>
  <c r="BA732" i="1" s="1"/>
  <c r="BB732" i="1" s="1"/>
  <c r="AT957" i="1"/>
  <c r="AU957" i="1" s="1"/>
  <c r="AV957" i="1" s="1"/>
  <c r="AW957" i="1" s="1"/>
  <c r="AY547" i="1"/>
  <c r="AZ547" i="1" s="1"/>
  <c r="BA547" i="1" s="1"/>
  <c r="BB547" i="1" s="1"/>
  <c r="AY437" i="1"/>
  <c r="AZ437" i="1" s="1"/>
  <c r="BA437" i="1" s="1"/>
  <c r="BB437" i="1" s="1"/>
  <c r="AY1105" i="1"/>
  <c r="AZ1105" i="1" s="1"/>
  <c r="BA1105" i="1" s="1"/>
  <c r="BB1105" i="1" s="1"/>
  <c r="AT341" i="1"/>
  <c r="AU341" i="1" s="1"/>
  <c r="AV341" i="1" s="1"/>
  <c r="AW341" i="1" s="1"/>
  <c r="AY989" i="1"/>
  <c r="AZ989" i="1" s="1"/>
  <c r="BA989" i="1" s="1"/>
  <c r="BB989" i="1" s="1"/>
  <c r="AX458" i="1"/>
  <c r="AY1700" i="1"/>
  <c r="AZ1700" i="1" s="1"/>
  <c r="BA1700" i="1" s="1"/>
  <c r="BB1700" i="1" s="1"/>
  <c r="AT973" i="1"/>
  <c r="AU973" i="1" s="1"/>
  <c r="AV973" i="1" s="1"/>
  <c r="AW973" i="1" s="1"/>
  <c r="AT8" i="1"/>
  <c r="AU8" i="1" s="1"/>
  <c r="AV8" i="1" s="1"/>
  <c r="AW8" i="1" s="1"/>
  <c r="AT931" i="1"/>
  <c r="AU931" i="1" s="1"/>
  <c r="AV931" i="1" s="1"/>
  <c r="AW931" i="1" s="1"/>
  <c r="AT1640" i="1"/>
  <c r="AU1640" i="1" s="1"/>
  <c r="AV1640" i="1" s="1"/>
  <c r="AW1640" i="1" s="1"/>
  <c r="AT135" i="1"/>
  <c r="AU135" i="1" s="1"/>
  <c r="AV135" i="1" s="1"/>
  <c r="AW135" i="1" s="1"/>
  <c r="AT920" i="1"/>
  <c r="AU920" i="1" s="1"/>
  <c r="AV920" i="1" s="1"/>
  <c r="AW920" i="1" s="1"/>
  <c r="AY779" i="1"/>
  <c r="AZ779" i="1" s="1"/>
  <c r="BA779" i="1" s="1"/>
  <c r="BB779" i="1" s="1"/>
  <c r="AX669" i="1"/>
  <c r="AX70" i="1"/>
  <c r="AX471" i="1"/>
  <c r="AY1234" i="1"/>
  <c r="AZ1234" i="1" s="1"/>
  <c r="BA1234" i="1" s="1"/>
  <c r="BB1234" i="1" s="1"/>
  <c r="AT1196" i="1"/>
  <c r="AU1196" i="1" s="1"/>
  <c r="AV1196" i="1" s="1"/>
  <c r="AW1196" i="1" s="1"/>
  <c r="AT865" i="1"/>
  <c r="AU865" i="1" s="1"/>
  <c r="AV865" i="1" s="1"/>
  <c r="AW865" i="1" s="1"/>
  <c r="AT401" i="1"/>
  <c r="AU401" i="1" s="1"/>
  <c r="AV401" i="1" s="1"/>
  <c r="AW401" i="1" s="1"/>
  <c r="AX713" i="1"/>
  <c r="AY1121" i="1"/>
  <c r="AZ1121" i="1" s="1"/>
  <c r="BA1121" i="1" s="1"/>
  <c r="BB1121" i="1" s="1"/>
  <c r="AY620" i="1"/>
  <c r="AZ620" i="1" s="1"/>
  <c r="BA620" i="1" s="1"/>
  <c r="BB620" i="1" s="1"/>
  <c r="AT526" i="1"/>
  <c r="AU526" i="1" s="1"/>
  <c r="AV526" i="1" s="1"/>
  <c r="AW526" i="1" s="1"/>
  <c r="AT786" i="1"/>
  <c r="AU786" i="1" s="1"/>
  <c r="AV786" i="1" s="1"/>
  <c r="AW786" i="1" s="1"/>
  <c r="AY80" i="1"/>
  <c r="AZ80" i="1" s="1"/>
  <c r="BA80" i="1" s="1"/>
  <c r="BB80" i="1" s="1"/>
  <c r="AY155" i="1"/>
  <c r="AZ155" i="1" s="1"/>
  <c r="BA155" i="1" s="1"/>
  <c r="BB155" i="1" s="1"/>
  <c r="AT657" i="1"/>
  <c r="AU657" i="1" s="1"/>
  <c r="AV657" i="1" s="1"/>
  <c r="AW657" i="1" s="1"/>
  <c r="AT894" i="1"/>
  <c r="AU894" i="1" s="1"/>
  <c r="AV894" i="1" s="1"/>
  <c r="AW894" i="1" s="1"/>
  <c r="AY886" i="1"/>
  <c r="AZ886" i="1" s="1"/>
  <c r="BA886" i="1" s="1"/>
  <c r="BB886" i="1" s="1"/>
  <c r="AT1049" i="1"/>
  <c r="AU1049" i="1" s="1"/>
  <c r="AV1049" i="1" s="1"/>
  <c r="AW1049" i="1" s="1"/>
  <c r="AT562" i="1"/>
  <c r="AU562" i="1" s="1"/>
  <c r="AV562" i="1" s="1"/>
  <c r="AW562" i="1" s="1"/>
  <c r="AT668" i="1"/>
  <c r="AU668" i="1" s="1"/>
  <c r="AV668" i="1" s="1"/>
  <c r="AW668" i="1" s="1"/>
  <c r="AY1003" i="1"/>
  <c r="AZ1003" i="1" s="1"/>
  <c r="BA1003" i="1" s="1"/>
  <c r="BB1003" i="1" s="1"/>
  <c r="AY733" i="1"/>
  <c r="AZ733" i="1" s="1"/>
  <c r="BA733" i="1" s="1"/>
  <c r="BB733" i="1" s="1"/>
  <c r="AT359" i="1"/>
  <c r="AU359" i="1" s="1"/>
  <c r="AV359" i="1" s="1"/>
  <c r="AW359" i="1" s="1"/>
  <c r="AY281" i="1"/>
  <c r="AZ281" i="1" s="1"/>
  <c r="BA281" i="1" s="1"/>
  <c r="BB281" i="1" s="1"/>
  <c r="AT450" i="1"/>
  <c r="AU450" i="1" s="1"/>
  <c r="AV450" i="1" s="1"/>
  <c r="AW450" i="1" s="1"/>
  <c r="AY666" i="1"/>
  <c r="AZ666" i="1" s="1"/>
  <c r="BA666" i="1" s="1"/>
  <c r="BB666" i="1" s="1"/>
  <c r="AY1027" i="1"/>
  <c r="AZ1027" i="1" s="1"/>
  <c r="BA1027" i="1" s="1"/>
  <c r="BB1027" i="1" s="1"/>
  <c r="AT1516" i="1"/>
  <c r="AU1516" i="1" s="1"/>
  <c r="AV1516" i="1" s="1"/>
  <c r="AW1516" i="1" s="1"/>
  <c r="AT455" i="1"/>
  <c r="AU455" i="1" s="1"/>
  <c r="AV455" i="1" s="1"/>
  <c r="AW455" i="1" s="1"/>
  <c r="AY940" i="1"/>
  <c r="AZ940" i="1" s="1"/>
  <c r="BA940" i="1" s="1"/>
  <c r="BB940" i="1" s="1"/>
  <c r="AY929" i="1"/>
  <c r="AZ929" i="1" s="1"/>
  <c r="BA929" i="1" s="1"/>
  <c r="BB929" i="1" s="1"/>
  <c r="AY42" i="1"/>
  <c r="AZ42" i="1" s="1"/>
  <c r="BA42" i="1" s="1"/>
  <c r="BB42" i="1" s="1"/>
  <c r="BC649" i="1"/>
  <c r="BD649" i="1" s="1"/>
  <c r="AT418" i="1"/>
  <c r="AU418" i="1" s="1"/>
  <c r="AV418" i="1" s="1"/>
  <c r="AW418" i="1" s="1"/>
  <c r="AY817" i="1"/>
  <c r="AZ817" i="1" s="1"/>
  <c r="BA817" i="1" s="1"/>
  <c r="BB817" i="1" s="1"/>
  <c r="AX552" i="1"/>
  <c r="BC432" i="1"/>
  <c r="BD432" i="1" s="1"/>
  <c r="AX873" i="1"/>
  <c r="AX514" i="1"/>
  <c r="AX707" i="1"/>
  <c r="BC896" i="1"/>
  <c r="BD896" i="1" s="1"/>
  <c r="BE961" i="1"/>
  <c r="BF961" i="1" s="1"/>
  <c r="M961" i="1" s="1"/>
  <c r="BG961" i="1" s="1"/>
  <c r="N961" i="1" s="1"/>
  <c r="BC512" i="1"/>
  <c r="BD512" i="1" s="1"/>
  <c r="BC1592" i="1"/>
  <c r="BD1592" i="1" s="1"/>
  <c r="AX1040" i="1"/>
  <c r="AX140" i="1"/>
  <c r="AX20" i="1"/>
  <c r="AY708" i="1"/>
  <c r="AZ708" i="1" s="1"/>
  <c r="BA708" i="1" s="1"/>
  <c r="BB708" i="1" s="1"/>
  <c r="BC864" i="1"/>
  <c r="BD864" i="1" s="1"/>
  <c r="AX791" i="1"/>
  <c r="AX1067" i="1"/>
  <c r="AX647" i="1"/>
  <c r="AX800" i="1"/>
  <c r="AX591" i="1"/>
  <c r="AX1397" i="1"/>
  <c r="AX1607" i="1"/>
  <c r="AX598" i="1"/>
  <c r="BE290" i="1"/>
  <c r="BF290" i="1" s="1"/>
  <c r="M290" i="1" s="1"/>
  <c r="BG290" i="1" s="1"/>
  <c r="N290" i="1" s="1"/>
  <c r="AX45" i="1"/>
  <c r="AX828" i="1"/>
  <c r="AX625" i="1"/>
  <c r="BE1206" i="1"/>
  <c r="BF1206" i="1" s="1"/>
  <c r="M1206" i="1" s="1"/>
  <c r="BG1206" i="1" s="1"/>
  <c r="N1206" i="1" s="1"/>
  <c r="AX31" i="1"/>
  <c r="AY1662" i="1"/>
  <c r="AZ1662" i="1" s="1"/>
  <c r="BA1662" i="1" s="1"/>
  <c r="BB1662" i="1" s="1"/>
  <c r="AX686" i="1"/>
  <c r="AX428" i="1"/>
  <c r="AY571" i="1"/>
  <c r="AZ571" i="1" s="1"/>
  <c r="BA571" i="1" s="1"/>
  <c r="BB571" i="1" s="1"/>
  <c r="AX1658" i="1"/>
  <c r="BC776" i="1"/>
  <c r="BD776" i="1" s="1"/>
  <c r="AX627" i="1"/>
  <c r="AX371" i="1"/>
  <c r="AX993" i="1"/>
  <c r="AX445" i="1"/>
  <c r="AX390" i="1"/>
  <c r="AX1253" i="1"/>
  <c r="AY963" i="1"/>
  <c r="AZ963" i="1" s="1"/>
  <c r="BA963" i="1" s="1"/>
  <c r="BB963" i="1" s="1"/>
  <c r="BE478" i="1"/>
  <c r="BF478" i="1" s="1"/>
  <c r="M478" i="1" s="1"/>
  <c r="BG478" i="1" s="1"/>
  <c r="N478" i="1" s="1"/>
  <c r="BC402" i="1"/>
  <c r="BD402" i="1" s="1"/>
  <c r="AX465" i="1"/>
  <c r="AX408" i="1"/>
  <c r="AX285" i="1"/>
  <c r="AX1358" i="1"/>
  <c r="AX730" i="1"/>
  <c r="BE516" i="1"/>
  <c r="BF516" i="1" s="1"/>
  <c r="M516" i="1" s="1"/>
  <c r="BG516" i="1" s="1"/>
  <c r="N516" i="1" s="1"/>
  <c r="BE314" i="1"/>
  <c r="BF314" i="1" s="1"/>
  <c r="M314" i="1" s="1"/>
  <c r="BG314" i="1" s="1"/>
  <c r="N314" i="1" s="1"/>
  <c r="BE807" i="1"/>
  <c r="BF807" i="1" s="1"/>
  <c r="M807" i="1" s="1"/>
  <c r="BG807" i="1" s="1"/>
  <c r="N807" i="1" s="1"/>
  <c r="AT656" i="1"/>
  <c r="AU656" i="1" s="1"/>
  <c r="AV656" i="1" s="1"/>
  <c r="AW656" i="1" s="1"/>
  <c r="AY387" i="1"/>
  <c r="AZ387" i="1" s="1"/>
  <c r="BA387" i="1" s="1"/>
  <c r="BB387" i="1" s="1"/>
  <c r="AY1065" i="1"/>
  <c r="AZ1065" i="1" s="1"/>
  <c r="BA1065" i="1" s="1"/>
  <c r="BB1065" i="1" s="1"/>
  <c r="AT684" i="1"/>
  <c r="AU684" i="1" s="1"/>
  <c r="AV684" i="1" s="1"/>
  <c r="AW684" i="1" s="1"/>
  <c r="AT1261" i="1"/>
  <c r="AU1261" i="1" s="1"/>
  <c r="AV1261" i="1" s="1"/>
  <c r="AW1261" i="1" s="1"/>
  <c r="AT897" i="1"/>
  <c r="AU897" i="1" s="1"/>
  <c r="AV897" i="1" s="1"/>
  <c r="AW897" i="1" s="1"/>
  <c r="AY1495" i="1"/>
  <c r="AZ1495" i="1" s="1"/>
  <c r="BA1495" i="1" s="1"/>
  <c r="BB1495" i="1" s="1"/>
  <c r="AY370" i="1"/>
  <c r="AZ370" i="1" s="1"/>
  <c r="BA370" i="1" s="1"/>
  <c r="BB370" i="1" s="1"/>
  <c r="AY1349" i="1"/>
  <c r="AZ1349" i="1" s="1"/>
  <c r="BA1349" i="1" s="1"/>
  <c r="BB1349" i="1" s="1"/>
  <c r="AY1309" i="1"/>
  <c r="AZ1309" i="1" s="1"/>
  <c r="BA1309" i="1" s="1"/>
  <c r="BB1309" i="1" s="1"/>
  <c r="AT870" i="1"/>
  <c r="AU870" i="1" s="1"/>
  <c r="AV870" i="1" s="1"/>
  <c r="AW870" i="1" s="1"/>
  <c r="AY93" i="1"/>
  <c r="AZ93" i="1" s="1"/>
  <c r="BA93" i="1" s="1"/>
  <c r="BB93" i="1" s="1"/>
  <c r="AT374" i="1"/>
  <c r="AU374" i="1" s="1"/>
  <c r="AV374" i="1" s="1"/>
  <c r="AW374" i="1" s="1"/>
  <c r="AY391" i="1"/>
  <c r="AZ391" i="1" s="1"/>
  <c r="BA391" i="1" s="1"/>
  <c r="BB391" i="1" s="1"/>
  <c r="AY146" i="1"/>
  <c r="AZ146" i="1" s="1"/>
  <c r="BA146" i="1" s="1"/>
  <c r="BB146" i="1" s="1"/>
  <c r="AY263" i="1"/>
  <c r="AZ263" i="1" s="1"/>
  <c r="BA263" i="1" s="1"/>
  <c r="BB263" i="1" s="1"/>
  <c r="AT602" i="1"/>
  <c r="AU602" i="1" s="1"/>
  <c r="AV602" i="1" s="1"/>
  <c r="AW602" i="1" s="1"/>
  <c r="AT970" i="1"/>
  <c r="AU970" i="1" s="1"/>
  <c r="AV970" i="1" s="1"/>
  <c r="AW970" i="1" s="1"/>
  <c r="AT1659" i="1"/>
  <c r="AU1659" i="1" s="1"/>
  <c r="AV1659" i="1" s="1"/>
  <c r="AW1659" i="1" s="1"/>
  <c r="AT1496" i="1"/>
  <c r="AU1496" i="1" s="1"/>
  <c r="AV1496" i="1" s="1"/>
  <c r="AW1496" i="1" s="1"/>
  <c r="AT1329" i="1"/>
  <c r="AU1329" i="1" s="1"/>
  <c r="AV1329" i="1" s="1"/>
  <c r="AW1329" i="1" s="1"/>
  <c r="AY570" i="1"/>
  <c r="AZ570" i="1" s="1"/>
  <c r="BA570" i="1" s="1"/>
  <c r="BB570" i="1" s="1"/>
  <c r="AY1517" i="1"/>
  <c r="AZ1517" i="1" s="1"/>
  <c r="BA1517" i="1" s="1"/>
  <c r="BB1517" i="1" s="1"/>
  <c r="AT156" i="1"/>
  <c r="AU156" i="1" s="1"/>
  <c r="AV156" i="1" s="1"/>
  <c r="AW156" i="1" s="1"/>
  <c r="AT192" i="1"/>
  <c r="AU192" i="1" s="1"/>
  <c r="AV192" i="1" s="1"/>
  <c r="AW192" i="1" s="1"/>
  <c r="AT747" i="1"/>
  <c r="AU747" i="1" s="1"/>
  <c r="AV747" i="1" s="1"/>
  <c r="AW747" i="1" s="1"/>
  <c r="AT1242" i="1"/>
  <c r="AU1242" i="1" s="1"/>
  <c r="AV1242" i="1" s="1"/>
  <c r="AW1242" i="1" s="1"/>
  <c r="AY964" i="1"/>
  <c r="AZ964" i="1" s="1"/>
  <c r="BA964" i="1" s="1"/>
  <c r="BB964" i="1" s="1"/>
  <c r="AY954" i="1"/>
  <c r="AZ954" i="1" s="1"/>
  <c r="BA954" i="1" s="1"/>
  <c r="BB954" i="1" s="1"/>
  <c r="AY581" i="1"/>
  <c r="AZ581" i="1" s="1"/>
  <c r="BA581" i="1" s="1"/>
  <c r="BB581" i="1" s="1"/>
  <c r="AY411" i="1"/>
  <c r="AZ411" i="1" s="1"/>
  <c r="BA411" i="1" s="1"/>
  <c r="BB411" i="1" s="1"/>
  <c r="AY600" i="1"/>
  <c r="AZ600" i="1" s="1"/>
  <c r="BA600" i="1" s="1"/>
  <c r="BB600" i="1" s="1"/>
  <c r="AT83" i="1"/>
  <c r="AU83" i="1" s="1"/>
  <c r="AV83" i="1" s="1"/>
  <c r="AW83" i="1" s="1"/>
  <c r="AT1141" i="1"/>
  <c r="AU1141" i="1" s="1"/>
  <c r="AV1141" i="1" s="1"/>
  <c r="AW1141" i="1" s="1"/>
  <c r="AT81" i="1"/>
  <c r="AU81" i="1" s="1"/>
  <c r="AV81" i="1" s="1"/>
  <c r="AW81" i="1" s="1"/>
  <c r="AT934" i="1"/>
  <c r="AU934" i="1" s="1"/>
  <c r="AV934" i="1" s="1"/>
  <c r="AW934" i="1" s="1"/>
  <c r="AY76" i="1"/>
  <c r="AZ76" i="1" s="1"/>
  <c r="BA76" i="1" s="1"/>
  <c r="BB76" i="1" s="1"/>
  <c r="AY696" i="1"/>
  <c r="AZ696" i="1" s="1"/>
  <c r="BA696" i="1" s="1"/>
  <c r="BB696" i="1" s="1"/>
  <c r="AY1574" i="1"/>
  <c r="AZ1574" i="1" s="1"/>
  <c r="BA1574" i="1" s="1"/>
  <c r="BB1574" i="1" s="1"/>
  <c r="AY1016" i="1"/>
  <c r="AZ1016" i="1" s="1"/>
  <c r="BA1016" i="1" s="1"/>
  <c r="BB1016" i="1" s="1"/>
  <c r="AT553" i="1"/>
  <c r="AU553" i="1" s="1"/>
  <c r="AV553" i="1" s="1"/>
  <c r="AW553" i="1" s="1"/>
  <c r="AT994" i="1"/>
  <c r="AU994" i="1" s="1"/>
  <c r="AV994" i="1" s="1"/>
  <c r="AW994" i="1" s="1"/>
  <c r="AY425" i="1"/>
  <c r="AZ425" i="1" s="1"/>
  <c r="BA425" i="1" s="1"/>
  <c r="BB425" i="1" s="1"/>
  <c r="AY52" i="1"/>
  <c r="AZ52" i="1" s="1"/>
  <c r="BA52" i="1" s="1"/>
  <c r="BB52" i="1" s="1"/>
  <c r="AY474" i="1"/>
  <c r="AZ474" i="1" s="1"/>
  <c r="BA474" i="1" s="1"/>
  <c r="BB474" i="1" s="1"/>
  <c r="AY1010" i="1"/>
  <c r="AZ1010" i="1" s="1"/>
  <c r="BA1010" i="1" s="1"/>
  <c r="BB1010" i="1" s="1"/>
  <c r="AY1045" i="1"/>
  <c r="AZ1045" i="1" s="1"/>
  <c r="BA1045" i="1" s="1"/>
  <c r="BB1045" i="1" s="1"/>
  <c r="AY170" i="1"/>
  <c r="AZ170" i="1" s="1"/>
  <c r="BA170" i="1" s="1"/>
  <c r="BB170" i="1" s="1"/>
  <c r="AY63" i="1"/>
  <c r="AZ63" i="1" s="1"/>
  <c r="BA63" i="1" s="1"/>
  <c r="BB63" i="1" s="1"/>
  <c r="AY1165" i="1"/>
  <c r="AZ1165" i="1" s="1"/>
  <c r="BA1165" i="1" s="1"/>
  <c r="BB1165" i="1" s="1"/>
  <c r="AY481" i="1"/>
  <c r="AZ481" i="1" s="1"/>
  <c r="BA481" i="1" s="1"/>
  <c r="BB481" i="1" s="1"/>
  <c r="AY877" i="1"/>
  <c r="AZ877" i="1" s="1"/>
  <c r="BA877" i="1" s="1"/>
  <c r="BB877" i="1" s="1"/>
  <c r="AY955" i="1"/>
  <c r="AZ955" i="1" s="1"/>
  <c r="BA955" i="1" s="1"/>
  <c r="BB955" i="1" s="1"/>
  <c r="AY121" i="1"/>
  <c r="AZ121" i="1" s="1"/>
  <c r="BA121" i="1" s="1"/>
  <c r="BB121" i="1" s="1"/>
  <c r="AY1132" i="1"/>
  <c r="AZ1132" i="1" s="1"/>
  <c r="BA1132" i="1" s="1"/>
  <c r="BB1132" i="1" s="1"/>
  <c r="AT406" i="1"/>
  <c r="AU406" i="1" s="1"/>
  <c r="AV406" i="1" s="1"/>
  <c r="AW406" i="1" s="1"/>
  <c r="AT977" i="1"/>
  <c r="AU977" i="1" s="1"/>
  <c r="AV977" i="1" s="1"/>
  <c r="AW977" i="1" s="1"/>
  <c r="AY257" i="1"/>
  <c r="AZ257" i="1" s="1"/>
  <c r="BA257" i="1" s="1"/>
  <c r="BB257" i="1" s="1"/>
  <c r="BC1195" i="1"/>
  <c r="BD1195" i="1" s="1"/>
  <c r="AX181" i="1"/>
  <c r="AX612" i="1"/>
  <c r="BC874" i="1"/>
  <c r="BD874" i="1" s="1"/>
  <c r="AY1241" i="1"/>
  <c r="AZ1241" i="1" s="1"/>
  <c r="BA1241" i="1" s="1"/>
  <c r="BB1241" i="1" s="1"/>
  <c r="BE405" i="1"/>
  <c r="BF405" i="1" s="1"/>
  <c r="M405" i="1" s="1"/>
  <c r="BG405" i="1" s="1"/>
  <c r="N405" i="1" s="1"/>
  <c r="AX159" i="1"/>
  <c r="AY433" i="1"/>
  <c r="AZ433" i="1" s="1"/>
  <c r="BA433" i="1" s="1"/>
  <c r="BB433" i="1" s="1"/>
  <c r="BC74" i="1"/>
  <c r="BD74" i="1" s="1"/>
  <c r="BC7" i="1"/>
  <c r="BD7" i="1" s="1"/>
  <c r="AX111" i="1"/>
  <c r="AX457" i="1"/>
  <c r="AX640" i="1"/>
  <c r="AY773" i="1"/>
  <c r="AZ773" i="1" s="1"/>
  <c r="BA773" i="1" s="1"/>
  <c r="BB773" i="1" s="1"/>
  <c r="AY583" i="1"/>
  <c r="AZ583" i="1" s="1"/>
  <c r="BA583" i="1" s="1"/>
  <c r="BB583" i="1" s="1"/>
  <c r="AX716" i="1"/>
  <c r="AX103" i="1"/>
  <c r="AT719" i="1"/>
  <c r="AU719" i="1" s="1"/>
  <c r="AV719" i="1" s="1"/>
  <c r="AW719" i="1" s="1"/>
  <c r="BE55" i="1"/>
  <c r="BF55" i="1" s="1"/>
  <c r="M55" i="1" s="1"/>
  <c r="BG55" i="1" s="1"/>
  <c r="N55" i="1" s="1"/>
  <c r="AX84" i="1"/>
  <c r="AX561" i="1"/>
  <c r="AX1207" i="1"/>
  <c r="AX883" i="1"/>
  <c r="AX6" i="1"/>
  <c r="AY524" i="1"/>
  <c r="AZ524" i="1" s="1"/>
  <c r="BA524" i="1" s="1"/>
  <c r="BB524" i="1" s="1"/>
  <c r="AX985" i="1"/>
  <c r="AY1292" i="1"/>
  <c r="AZ1292" i="1" s="1"/>
  <c r="BA1292" i="1" s="1"/>
  <c r="BB1292" i="1" s="1"/>
  <c r="BC1042" i="1"/>
  <c r="BD1042" i="1" s="1"/>
  <c r="AX508" i="1"/>
  <c r="AX760" i="1"/>
  <c r="BC556" i="1"/>
  <c r="BD556" i="1" s="1"/>
  <c r="AY857" i="1"/>
  <c r="AZ857" i="1" s="1"/>
  <c r="BA857" i="1" s="1"/>
  <c r="BB857" i="1" s="1"/>
  <c r="AX933" i="1"/>
  <c r="BE566" i="1"/>
  <c r="BF566" i="1" s="1"/>
  <c r="M566" i="1" s="1"/>
  <c r="BG566" i="1" s="1"/>
  <c r="N566" i="1" s="1"/>
  <c r="BC389" i="1"/>
  <c r="BD389" i="1" s="1"/>
  <c r="AX757" i="1"/>
  <c r="BC453" i="1"/>
  <c r="BD453" i="1" s="1"/>
  <c r="AX596" i="1"/>
  <c r="AX700" i="1"/>
  <c r="BE1286" i="1"/>
  <c r="BF1286" i="1" s="1"/>
  <c r="M1286" i="1" s="1"/>
  <c r="BG1286" i="1" s="1"/>
  <c r="N1286" i="1" s="1"/>
  <c r="AY127" i="1"/>
  <c r="AZ127" i="1" s="1"/>
  <c r="BA127" i="1" s="1"/>
  <c r="BB127" i="1" s="1"/>
  <c r="BE48" i="1"/>
  <c r="BF48" i="1" s="1"/>
  <c r="M48" i="1" s="1"/>
  <c r="BG48" i="1" s="1"/>
  <c r="N48" i="1" s="1"/>
  <c r="AY484" i="1"/>
  <c r="AZ484" i="1" s="1"/>
  <c r="BA484" i="1" s="1"/>
  <c r="BB484" i="1" s="1"/>
  <c r="AX999" i="1"/>
  <c r="AX1628" i="1"/>
  <c r="AX443" i="1"/>
  <c r="AX291" i="1"/>
  <c r="AX449" i="1"/>
  <c r="AX972" i="1"/>
  <c r="AY277" i="1"/>
  <c r="AZ277" i="1" s="1"/>
  <c r="BA277" i="1" s="1"/>
  <c r="BB277" i="1" s="1"/>
  <c r="AY845" i="1"/>
  <c r="AZ845" i="1" s="1"/>
  <c r="BA845" i="1" s="1"/>
  <c r="BB845" i="1" s="1"/>
  <c r="AT1702" i="1"/>
  <c r="AU1702" i="1" s="1"/>
  <c r="AV1702" i="1" s="1"/>
  <c r="AW1702" i="1" s="1"/>
  <c r="BC1341" i="1"/>
  <c r="BD1341" i="1" s="1"/>
  <c r="AT1032" i="1"/>
  <c r="AU1032" i="1" s="1"/>
  <c r="AV1032" i="1" s="1"/>
  <c r="AW1032" i="1" s="1"/>
  <c r="AT871" i="1"/>
  <c r="AU871" i="1" s="1"/>
  <c r="AV871" i="1" s="1"/>
  <c r="AW871" i="1" s="1"/>
  <c r="AT476" i="1"/>
  <c r="AU476" i="1" s="1"/>
  <c r="AV476" i="1" s="1"/>
  <c r="AW476" i="1" s="1"/>
  <c r="AT628" i="1"/>
  <c r="AU628" i="1" s="1"/>
  <c r="AV628" i="1" s="1"/>
  <c r="AW628" i="1" s="1"/>
  <c r="AY434" i="1"/>
  <c r="AZ434" i="1" s="1"/>
  <c r="BA434" i="1" s="1"/>
  <c r="BB434" i="1" s="1"/>
  <c r="AY1608" i="1"/>
  <c r="AZ1608" i="1" s="1"/>
  <c r="BA1608" i="1" s="1"/>
  <c r="BB1608" i="1" s="1"/>
  <c r="AY937" i="1"/>
  <c r="AZ937" i="1" s="1"/>
  <c r="BA937" i="1" s="1"/>
  <c r="BB937" i="1" s="1"/>
  <c r="AY513" i="1"/>
  <c r="AZ513" i="1" s="1"/>
  <c r="BA513" i="1" s="1"/>
  <c r="BB513" i="1" s="1"/>
  <c r="AY575" i="1"/>
  <c r="AZ575" i="1" s="1"/>
  <c r="BA575" i="1" s="1"/>
  <c r="BB575" i="1" s="1"/>
  <c r="AY1181" i="1"/>
  <c r="AZ1181" i="1" s="1"/>
  <c r="BA1181" i="1" s="1"/>
  <c r="BB1181" i="1" s="1"/>
  <c r="AY1026" i="1"/>
  <c r="AZ1026" i="1" s="1"/>
  <c r="BA1026" i="1" s="1"/>
  <c r="BB1026" i="1" s="1"/>
  <c r="AT672" i="1"/>
  <c r="AU672" i="1" s="1"/>
  <c r="AV672" i="1" s="1"/>
  <c r="AW672" i="1" s="1"/>
  <c r="AT1131" i="1"/>
  <c r="AU1131" i="1" s="1"/>
  <c r="AV1131" i="1" s="1"/>
  <c r="AW1131" i="1" s="1"/>
  <c r="AT893" i="1"/>
  <c r="AU893" i="1" s="1"/>
  <c r="AV893" i="1" s="1"/>
  <c r="AW893" i="1" s="1"/>
  <c r="AT881" i="1"/>
  <c r="AU881" i="1" s="1"/>
  <c r="AV881" i="1" s="1"/>
  <c r="AW881" i="1" s="1"/>
  <c r="AT1589" i="1"/>
  <c r="AU1589" i="1" s="1"/>
  <c r="AV1589" i="1" s="1"/>
  <c r="AW1589" i="1" s="1"/>
  <c r="AT944" i="1"/>
  <c r="AU944" i="1" s="1"/>
  <c r="AV944" i="1" s="1"/>
  <c r="AW944" i="1" s="1"/>
  <c r="AT976" i="1"/>
  <c r="AU976" i="1" s="1"/>
  <c r="AV976" i="1" s="1"/>
  <c r="AW976" i="1" s="1"/>
  <c r="AT1091" i="1"/>
  <c r="AU1091" i="1" s="1"/>
  <c r="AV1091" i="1" s="1"/>
  <c r="AW1091" i="1" s="1"/>
  <c r="AY569" i="1"/>
  <c r="AZ569" i="1" s="1"/>
  <c r="BA569" i="1" s="1"/>
  <c r="BB569" i="1" s="1"/>
  <c r="AY375" i="1"/>
  <c r="AZ375" i="1" s="1"/>
  <c r="BA375" i="1" s="1"/>
  <c r="BB375" i="1" s="1"/>
  <c r="AY1627" i="1"/>
  <c r="AZ1627" i="1" s="1"/>
  <c r="BA1627" i="1" s="1"/>
  <c r="BB1627" i="1" s="1"/>
  <c r="AY573" i="1"/>
  <c r="AZ573" i="1" s="1"/>
  <c r="BA573" i="1" s="1"/>
  <c r="BB573" i="1" s="1"/>
  <c r="AT614" i="1"/>
  <c r="AU614" i="1" s="1"/>
  <c r="AV614" i="1" s="1"/>
  <c r="AW614" i="1" s="1"/>
  <c r="AY945" i="1"/>
  <c r="AZ945" i="1" s="1"/>
  <c r="BA945" i="1" s="1"/>
  <c r="BB945" i="1" s="1"/>
  <c r="AY1020" i="1"/>
  <c r="AZ1020" i="1" s="1"/>
  <c r="BA1020" i="1" s="1"/>
  <c r="BB1020" i="1" s="1"/>
  <c r="AY1624" i="1"/>
  <c r="AZ1624" i="1" s="1"/>
  <c r="BA1624" i="1" s="1"/>
  <c r="BB1624" i="1" s="1"/>
  <c r="AT350" i="1"/>
  <c r="AU350" i="1" s="1"/>
  <c r="AV350" i="1" s="1"/>
  <c r="AW350" i="1" s="1"/>
  <c r="AT14" i="1"/>
  <c r="AU14" i="1" s="1"/>
  <c r="AV14" i="1" s="1"/>
  <c r="AW14" i="1" s="1"/>
  <c r="AT361" i="1"/>
  <c r="AU361" i="1" s="1"/>
  <c r="AV361" i="1" s="1"/>
  <c r="AW361" i="1" s="1"/>
  <c r="AY1442" i="1"/>
  <c r="AZ1442" i="1" s="1"/>
  <c r="BA1442" i="1" s="1"/>
  <c r="BB1442" i="1" s="1"/>
  <c r="AY440" i="1"/>
  <c r="AZ440" i="1" s="1"/>
  <c r="BA440" i="1" s="1"/>
  <c r="BB440" i="1" s="1"/>
  <c r="AY251" i="1"/>
  <c r="AZ251" i="1" s="1"/>
  <c r="BA251" i="1" s="1"/>
  <c r="BB251" i="1" s="1"/>
  <c r="AY1047" i="1"/>
  <c r="AZ1047" i="1" s="1"/>
  <c r="BA1047" i="1" s="1"/>
  <c r="BB1047" i="1" s="1"/>
  <c r="AT675" i="1"/>
  <c r="AU675" i="1" s="1"/>
  <c r="AV675" i="1" s="1"/>
  <c r="AW675" i="1" s="1"/>
  <c r="AT738" i="1"/>
  <c r="AU738" i="1" s="1"/>
  <c r="AV738" i="1" s="1"/>
  <c r="AW738" i="1" s="1"/>
  <c r="AT697" i="1"/>
  <c r="AU697" i="1" s="1"/>
  <c r="AV697" i="1" s="1"/>
  <c r="AW697" i="1" s="1"/>
  <c r="AY1312" i="1"/>
  <c r="AZ1312" i="1" s="1"/>
  <c r="BA1312" i="1" s="1"/>
  <c r="BB1312" i="1" s="1"/>
  <c r="AY1230" i="1"/>
  <c r="AZ1230" i="1" s="1"/>
  <c r="BA1230" i="1" s="1"/>
  <c r="BB1230" i="1" s="1"/>
  <c r="AY1518" i="1"/>
  <c r="AZ1518" i="1" s="1"/>
  <c r="BA1518" i="1" s="1"/>
  <c r="BB1518" i="1" s="1"/>
  <c r="AY589" i="1"/>
  <c r="AZ589" i="1" s="1"/>
  <c r="BA589" i="1" s="1"/>
  <c r="BB589" i="1" s="1"/>
  <c r="AY607" i="1"/>
  <c r="AZ607" i="1" s="1"/>
  <c r="BA607" i="1" s="1"/>
  <c r="BB607" i="1" s="1"/>
  <c r="AY1228" i="1"/>
  <c r="AZ1228" i="1" s="1"/>
  <c r="BA1228" i="1" s="1"/>
  <c r="BB1228" i="1" s="1"/>
  <c r="AY758" i="1"/>
  <c r="AZ758" i="1" s="1"/>
  <c r="BA758" i="1" s="1"/>
  <c r="BB758" i="1" s="1"/>
  <c r="AY297" i="1"/>
  <c r="AZ297" i="1" s="1"/>
  <c r="BA297" i="1" s="1"/>
  <c r="BB297" i="1" s="1"/>
  <c r="AY1279" i="1"/>
  <c r="AZ1279" i="1" s="1"/>
  <c r="BA1279" i="1" s="1"/>
  <c r="BB1279" i="1" s="1"/>
  <c r="AY826" i="1"/>
  <c r="AZ826" i="1" s="1"/>
  <c r="BA826" i="1" s="1"/>
  <c r="BB826" i="1" s="1"/>
  <c r="AY1515" i="1"/>
  <c r="AZ1515" i="1" s="1"/>
  <c r="BA1515" i="1" s="1"/>
  <c r="BB1515" i="1" s="1"/>
  <c r="AT1090" i="1"/>
  <c r="AU1090" i="1" s="1"/>
  <c r="AV1090" i="1" s="1"/>
  <c r="AW1090" i="1" s="1"/>
  <c r="BC19" i="1"/>
  <c r="BD19" i="1" s="1"/>
  <c r="AX1704" i="1"/>
  <c r="AX477" i="1"/>
  <c r="AX704" i="1"/>
  <c r="AX352" i="1"/>
  <c r="BE376" i="1"/>
  <c r="BF376" i="1" s="1"/>
  <c r="M376" i="1" s="1"/>
  <c r="BG376" i="1" s="1"/>
  <c r="N376" i="1" s="1"/>
  <c r="BC831" i="1"/>
  <c r="BD831" i="1" s="1"/>
  <c r="AX558" i="1"/>
  <c r="AX932" i="1"/>
  <c r="AX420" i="1"/>
  <c r="AX1609" i="1"/>
  <c r="AX26" i="1"/>
  <c r="AY410" i="1"/>
  <c r="AZ410" i="1" s="1"/>
  <c r="BA410" i="1" s="1"/>
  <c r="BB410" i="1" s="1"/>
  <c r="AY355" i="1"/>
  <c r="AZ355" i="1" s="1"/>
  <c r="BA355" i="1" s="1"/>
  <c r="BB355" i="1" s="1"/>
  <c r="BE32" i="1"/>
  <c r="BF32" i="1" s="1"/>
  <c r="M32" i="1" s="1"/>
  <c r="BG32" i="1" s="1"/>
  <c r="N32" i="1" s="1"/>
  <c r="AX1112" i="1"/>
  <c r="AX549" i="1"/>
  <c r="AX473" i="1"/>
  <c r="BC358" i="1"/>
  <c r="BD358" i="1" s="1"/>
  <c r="AX952" i="1"/>
  <c r="AX510" i="1"/>
  <c r="AX1136" i="1"/>
  <c r="AX507" i="1"/>
  <c r="AX126" i="1"/>
  <c r="AX980" i="1"/>
  <c r="AY835" i="1"/>
  <c r="AZ835" i="1" s="1"/>
  <c r="BA835" i="1" s="1"/>
  <c r="BB835" i="1" s="1"/>
  <c r="BC385" i="1"/>
  <c r="BD385" i="1" s="1"/>
  <c r="AX87" i="1"/>
  <c r="BE938" i="1"/>
  <c r="BF938" i="1" s="1"/>
  <c r="M938" i="1" s="1"/>
  <c r="BG938" i="1" s="1"/>
  <c r="N938" i="1" s="1"/>
  <c r="AX272" i="1"/>
  <c r="AX941" i="1"/>
  <c r="AX953" i="1"/>
  <c r="AX912" i="1"/>
  <c r="AX174" i="1"/>
  <c r="AX1156" i="1"/>
  <c r="AY1578" i="1"/>
  <c r="AZ1578" i="1" s="1"/>
  <c r="BA1578" i="1" s="1"/>
  <c r="BB1578" i="1" s="1"/>
  <c r="AX946" i="1"/>
  <c r="AX531" i="1"/>
  <c r="BC209" i="1"/>
  <c r="BD209" i="1" s="1"/>
  <c r="AT654" i="1"/>
  <c r="AU654" i="1" s="1"/>
  <c r="AV654" i="1" s="1"/>
  <c r="AW654" i="1" s="1"/>
  <c r="BE746" i="1"/>
  <c r="BF746" i="1" s="1"/>
  <c r="M746" i="1" s="1"/>
  <c r="BG746" i="1" s="1"/>
  <c r="N746" i="1" s="1"/>
  <c r="AY1050" i="1"/>
  <c r="AZ1050" i="1" s="1"/>
  <c r="BA1050" i="1" s="1"/>
  <c r="BB1050" i="1" s="1"/>
  <c r="AY270" i="1"/>
  <c r="AZ270" i="1" s="1"/>
  <c r="BA270" i="1" s="1"/>
  <c r="BB270" i="1" s="1"/>
  <c r="BE822" i="1"/>
  <c r="BF822" i="1" s="1"/>
  <c r="M822" i="1" s="1"/>
  <c r="BG822" i="1" s="1"/>
  <c r="N822" i="1" s="1"/>
  <c r="AX494" i="1"/>
  <c r="AX1565" i="1"/>
  <c r="BE528" i="1"/>
  <c r="BF528" i="1" s="1"/>
  <c r="M528" i="1" s="1"/>
  <c r="BG528" i="1" s="1"/>
  <c r="N528" i="1" s="1"/>
  <c r="BE753" i="1"/>
  <c r="BF753" i="1" s="1"/>
  <c r="M753" i="1" s="1"/>
  <c r="BG753" i="1" s="1"/>
  <c r="N753" i="1" s="1"/>
  <c r="AX354" i="1"/>
  <c r="AX1052" i="1"/>
  <c r="AY542" i="1"/>
  <c r="AZ542" i="1" s="1"/>
  <c r="BA542" i="1" s="1"/>
  <c r="BB542" i="1" s="1"/>
  <c r="AY518" i="1"/>
  <c r="AZ518" i="1" s="1"/>
  <c r="BA518" i="1" s="1"/>
  <c r="BB518" i="1" s="1"/>
  <c r="AY975" i="1"/>
  <c r="AZ975" i="1" s="1"/>
  <c r="BA975" i="1" s="1"/>
  <c r="BB975" i="1" s="1"/>
  <c r="BE364" i="1"/>
  <c r="BF364" i="1" s="1"/>
  <c r="M364" i="1" s="1"/>
  <c r="BG364" i="1" s="1"/>
  <c r="N364" i="1" s="1"/>
  <c r="AX1080" i="1"/>
  <c r="AY875" i="1"/>
  <c r="AZ875" i="1" s="1"/>
  <c r="BA875" i="1" s="1"/>
  <c r="BB875" i="1" s="1"/>
  <c r="AT318" i="1"/>
  <c r="AU318" i="1" s="1"/>
  <c r="AV318" i="1" s="1"/>
  <c r="AW318" i="1" s="1"/>
  <c r="AY533" i="1"/>
  <c r="AZ533" i="1" s="1"/>
  <c r="BA533" i="1" s="1"/>
  <c r="BB533" i="1" s="1"/>
  <c r="AY1031" i="1"/>
  <c r="AZ1031" i="1" s="1"/>
  <c r="BA1031" i="1" s="1"/>
  <c r="BB1031" i="1" s="1"/>
  <c r="AT407" i="1"/>
  <c r="AU407" i="1" s="1"/>
  <c r="AV407" i="1" s="1"/>
  <c r="AW407" i="1" s="1"/>
  <c r="AY936" i="1"/>
  <c r="AZ936" i="1" s="1"/>
  <c r="BA936" i="1" s="1"/>
  <c r="BB936" i="1" s="1"/>
  <c r="AY292" i="1"/>
  <c r="AZ292" i="1" s="1"/>
  <c r="BA292" i="1" s="1"/>
  <c r="BB292" i="1" s="1"/>
  <c r="AT1005" i="1"/>
  <c r="AU1005" i="1" s="1"/>
  <c r="AV1005" i="1" s="1"/>
  <c r="AW1005" i="1" s="1"/>
  <c r="AY511" i="1"/>
  <c r="AZ511" i="1" s="1"/>
  <c r="BA511" i="1" s="1"/>
  <c r="BB511" i="1" s="1"/>
  <c r="AY869" i="1"/>
  <c r="AZ869" i="1" s="1"/>
  <c r="BA869" i="1" s="1"/>
  <c r="BB869" i="1" s="1"/>
  <c r="AY1237" i="1"/>
  <c r="AZ1237" i="1" s="1"/>
  <c r="BA1237" i="1" s="1"/>
  <c r="BB1237" i="1" s="1"/>
  <c r="AT495" i="1"/>
  <c r="AU495" i="1" s="1"/>
  <c r="AV495" i="1" s="1"/>
  <c r="AW495" i="1" s="1"/>
  <c r="AT982" i="1"/>
  <c r="AU982" i="1" s="1"/>
  <c r="AV982" i="1" s="1"/>
  <c r="AW982" i="1" s="1"/>
  <c r="AT1222" i="1"/>
  <c r="AU1222" i="1" s="1"/>
  <c r="AV1222" i="1" s="1"/>
  <c r="AW1222" i="1" s="1"/>
  <c r="AT1104" i="1"/>
  <c r="AU1104" i="1" s="1"/>
  <c r="AV1104" i="1" s="1"/>
  <c r="AW1104" i="1" s="1"/>
  <c r="AT21" i="1"/>
  <c r="AU21" i="1" s="1"/>
  <c r="AV21" i="1" s="1"/>
  <c r="AW21" i="1" s="1"/>
  <c r="AT141" i="1"/>
  <c r="AU141" i="1" s="1"/>
  <c r="AV141" i="1" s="1"/>
  <c r="AW141" i="1" s="1"/>
  <c r="AT1616" i="1"/>
  <c r="AU1616" i="1" s="1"/>
  <c r="AV1616" i="1" s="1"/>
  <c r="AW1616" i="1" s="1"/>
  <c r="AY258" i="1"/>
  <c r="AZ258" i="1" s="1"/>
  <c r="BA258" i="1" s="1"/>
  <c r="BB258" i="1" s="1"/>
  <c r="AY560" i="1"/>
  <c r="AZ560" i="1" s="1"/>
  <c r="BA560" i="1" s="1"/>
  <c r="BB560" i="1" s="1"/>
  <c r="AT660" i="1"/>
  <c r="AU660" i="1" s="1"/>
  <c r="AV660" i="1" s="1"/>
  <c r="AW660" i="1" s="1"/>
  <c r="AT544" i="1"/>
  <c r="AU544" i="1" s="1"/>
  <c r="AV544" i="1" s="1"/>
  <c r="AW544" i="1" s="1"/>
  <c r="AT492" i="1"/>
  <c r="AU492" i="1" s="1"/>
  <c r="AV492" i="1" s="1"/>
  <c r="AW492" i="1" s="1"/>
  <c r="AY247" i="1"/>
  <c r="AZ247" i="1" s="1"/>
  <c r="BA247" i="1" s="1"/>
  <c r="BB247" i="1" s="1"/>
  <c r="AY242" i="1"/>
  <c r="AZ242" i="1" s="1"/>
  <c r="BA242" i="1" s="1"/>
  <c r="BB242" i="1" s="1"/>
  <c r="AY517" i="1"/>
  <c r="AZ517" i="1" s="1"/>
  <c r="BA517" i="1" s="1"/>
  <c r="BB517" i="1" s="1"/>
  <c r="AY580" i="1"/>
  <c r="AZ580" i="1" s="1"/>
  <c r="BA580" i="1" s="1"/>
  <c r="BB580" i="1" s="1"/>
  <c r="AY1351" i="1"/>
  <c r="AZ1351" i="1" s="1"/>
  <c r="BA1351" i="1" s="1"/>
  <c r="BB1351" i="1" s="1"/>
  <c r="AY900" i="1"/>
  <c r="AZ900" i="1" s="1"/>
  <c r="BA900" i="1" s="1"/>
  <c r="BB900" i="1" s="1"/>
  <c r="AY33" i="1"/>
  <c r="AZ33" i="1" s="1"/>
  <c r="BA33" i="1" s="1"/>
  <c r="BB33" i="1" s="1"/>
  <c r="AY373" i="1"/>
  <c r="AZ373" i="1" s="1"/>
  <c r="BA373" i="1" s="1"/>
  <c r="BB373" i="1" s="1"/>
  <c r="AY503" i="1"/>
  <c r="AZ503" i="1" s="1"/>
  <c r="BA503" i="1" s="1"/>
  <c r="BB503" i="1" s="1"/>
  <c r="AY1682" i="1"/>
  <c r="AZ1682" i="1" s="1"/>
  <c r="BA1682" i="1" s="1"/>
  <c r="BB1682" i="1" s="1"/>
  <c r="AY447" i="1"/>
  <c r="AZ447" i="1" s="1"/>
  <c r="BA447" i="1" s="1"/>
  <c r="BB447" i="1" s="1"/>
  <c r="AT381" i="1"/>
  <c r="AU381" i="1" s="1"/>
  <c r="AV381" i="1" s="1"/>
  <c r="AW381" i="1" s="1"/>
  <c r="AY585" i="1"/>
  <c r="AZ585" i="1" s="1"/>
  <c r="BA585" i="1" s="1"/>
  <c r="BB585" i="1" s="1"/>
  <c r="AT394" i="1"/>
  <c r="AU394" i="1" s="1"/>
  <c r="AV394" i="1" s="1"/>
  <c r="AW394" i="1" s="1"/>
  <c r="AT404" i="1"/>
  <c r="AU404" i="1" s="1"/>
  <c r="AV404" i="1" s="1"/>
  <c r="AW404" i="1" s="1"/>
  <c r="AY578" i="1"/>
  <c r="AZ578" i="1" s="1"/>
  <c r="BA578" i="1" s="1"/>
  <c r="BB578" i="1" s="1"/>
  <c r="AY1144" i="1"/>
  <c r="AZ1144" i="1" s="1"/>
  <c r="BA1144" i="1" s="1"/>
  <c r="BB1144" i="1" s="1"/>
  <c r="AY592" i="1"/>
  <c r="AZ592" i="1" s="1"/>
  <c r="BA592" i="1" s="1"/>
  <c r="BB592" i="1" s="1"/>
  <c r="AY1011" i="1"/>
  <c r="AZ1011" i="1" s="1"/>
  <c r="BA1011" i="1" s="1"/>
  <c r="BB1011" i="1" s="1"/>
  <c r="AT400" i="1"/>
  <c r="AU400" i="1" s="1"/>
  <c r="AV400" i="1" s="1"/>
  <c r="AW400" i="1" s="1"/>
  <c r="AT388" i="1"/>
  <c r="AU388" i="1" s="1"/>
  <c r="AV388" i="1" s="1"/>
  <c r="AW388" i="1" s="1"/>
  <c r="AT1370" i="1"/>
  <c r="AU1370" i="1" s="1"/>
  <c r="AV1370" i="1" s="1"/>
  <c r="AW1370" i="1" s="1"/>
  <c r="AY409" i="1"/>
  <c r="AZ409" i="1" s="1"/>
  <c r="BA409" i="1" s="1"/>
  <c r="BB409" i="1" s="1"/>
  <c r="AY1403" i="1"/>
  <c r="AZ1403" i="1" s="1"/>
  <c r="BA1403" i="1" s="1"/>
  <c r="BB1403" i="1" s="1"/>
  <c r="AY1557" i="1"/>
  <c r="AZ1557" i="1" s="1"/>
  <c r="BA1557" i="1" s="1"/>
  <c r="BB1557" i="1" s="1"/>
  <c r="AY1466" i="1"/>
  <c r="AZ1466" i="1" s="1"/>
  <c r="BA1466" i="1" s="1"/>
  <c r="BB1466" i="1" s="1"/>
  <c r="AY177" i="1"/>
  <c r="AZ177" i="1" s="1"/>
  <c r="BA177" i="1" s="1"/>
  <c r="BB177" i="1" s="1"/>
  <c r="AY978" i="1"/>
  <c r="AZ978" i="1" s="1"/>
  <c r="BA978" i="1" s="1"/>
  <c r="BB978" i="1" s="1"/>
  <c r="AY1024" i="1"/>
  <c r="AZ1024" i="1" s="1"/>
  <c r="BA1024" i="1" s="1"/>
  <c r="BB1024" i="1" s="1"/>
  <c r="AY958" i="1"/>
  <c r="AZ958" i="1" s="1"/>
  <c r="BA958" i="1" s="1"/>
  <c r="BB958" i="1" s="1"/>
  <c r="BC446" i="1"/>
  <c r="BD446" i="1" s="1"/>
  <c r="AT1527" i="1"/>
  <c r="AU1527" i="1" s="1"/>
  <c r="AV1527" i="1" s="1"/>
  <c r="AW1527" i="1" s="1"/>
  <c r="AY576" i="1"/>
  <c r="AZ576" i="1" s="1"/>
  <c r="BA576" i="1" s="1"/>
  <c r="BB576" i="1" s="1"/>
  <c r="BC1116" i="1"/>
  <c r="BD1116" i="1" s="1"/>
  <c r="AY839" i="1"/>
  <c r="AZ839" i="1" s="1"/>
  <c r="BA839" i="1" s="1"/>
  <c r="BB839" i="1" s="1"/>
  <c r="BC53" i="1"/>
  <c r="BD53" i="1" s="1"/>
  <c r="AX110" i="1"/>
  <c r="AX538" i="1"/>
  <c r="AX436" i="1"/>
  <c r="AX777" i="1"/>
  <c r="AY1280" i="1"/>
  <c r="AZ1280" i="1" s="1"/>
  <c r="BA1280" i="1" s="1"/>
  <c r="BB1280" i="1" s="1"/>
  <c r="AX827" i="1"/>
  <c r="AY522" i="1"/>
  <c r="AZ522" i="1" s="1"/>
  <c r="BA522" i="1" s="1"/>
  <c r="BB522" i="1" s="1"/>
  <c r="AX543" i="1"/>
  <c r="BC176" i="1"/>
  <c r="BD176" i="1" s="1"/>
  <c r="BC1183" i="1"/>
  <c r="BD1183" i="1" s="1"/>
  <c r="AX829" i="1"/>
  <c r="AY397" i="1"/>
  <c r="AZ397" i="1" s="1"/>
  <c r="BA397" i="1" s="1"/>
  <c r="BB397" i="1" s="1"/>
  <c r="AY892" i="1"/>
  <c r="AZ892" i="1" s="1"/>
  <c r="BA892" i="1" s="1"/>
  <c r="BB892" i="1" s="1"/>
  <c r="AY454" i="1"/>
  <c r="AZ454" i="1" s="1"/>
  <c r="BA454" i="1" s="1"/>
  <c r="BB454" i="1" s="1"/>
  <c r="AX731" i="1"/>
  <c r="AX535" i="1"/>
  <c r="AX564" i="1"/>
  <c r="AX1271" i="1"/>
  <c r="AX863" i="1"/>
  <c r="AY681" i="1"/>
  <c r="AZ681" i="1" s="1"/>
  <c r="BA681" i="1" s="1"/>
  <c r="BB681" i="1" s="1"/>
  <c r="AY469" i="1"/>
  <c r="AZ469" i="1" s="1"/>
  <c r="BA469" i="1" s="1"/>
  <c r="BB469" i="1" s="1"/>
  <c r="AY178" i="1"/>
  <c r="AZ178" i="1" s="1"/>
  <c r="BA178" i="1" s="1"/>
  <c r="BB178" i="1" s="1"/>
  <c r="AY1501" i="1"/>
  <c r="AZ1501" i="1" s="1"/>
  <c r="BA1501" i="1" s="1"/>
  <c r="BB1501" i="1" s="1"/>
  <c r="AY1259" i="1"/>
  <c r="AZ1259" i="1" s="1"/>
  <c r="BA1259" i="1" s="1"/>
  <c r="BB1259" i="1" s="1"/>
  <c r="AY887" i="1"/>
  <c r="AZ887" i="1" s="1"/>
  <c r="BA887" i="1" s="1"/>
  <c r="BB887" i="1" s="1"/>
  <c r="AY690" i="1"/>
  <c r="AZ690" i="1" s="1"/>
  <c r="BA690" i="1" s="1"/>
  <c r="BB690" i="1" s="1"/>
  <c r="AY90" i="1"/>
  <c r="AZ90" i="1" s="1"/>
  <c r="BA90" i="1" s="1"/>
  <c r="BB90" i="1" s="1"/>
  <c r="AY605" i="1"/>
  <c r="AZ605" i="1" s="1"/>
  <c r="BA605" i="1" s="1"/>
  <c r="BB605" i="1" s="1"/>
  <c r="AY237" i="1"/>
  <c r="AZ237" i="1" s="1"/>
  <c r="BA237" i="1" s="1"/>
  <c r="BB237" i="1" s="1"/>
  <c r="AY525" i="1"/>
  <c r="AZ525" i="1" s="1"/>
  <c r="BA525" i="1" s="1"/>
  <c r="BB525" i="1" s="1"/>
  <c r="BC1412" i="1"/>
  <c r="BD1412" i="1" s="1"/>
  <c r="AX1665" i="1"/>
  <c r="AX852" i="1"/>
  <c r="AY483" i="1"/>
  <c r="AZ483" i="1" s="1"/>
  <c r="BA483" i="1" s="1"/>
  <c r="BB483" i="1" s="1"/>
  <c r="AY1670" i="1"/>
  <c r="AZ1670" i="1" s="1"/>
  <c r="BA1670" i="1" s="1"/>
  <c r="BB1670" i="1" s="1"/>
  <c r="AY682" i="1"/>
  <c r="AZ682" i="1" s="1"/>
  <c r="BA682" i="1" s="1"/>
  <c r="BB682" i="1" s="1"/>
  <c r="BC1217" i="1"/>
  <c r="BD1217" i="1" s="1"/>
  <c r="AY1186" i="1"/>
  <c r="AZ1186" i="1" s="1"/>
  <c r="BA1186" i="1" s="1"/>
  <c r="BB1186" i="1" s="1"/>
  <c r="AT880" i="1"/>
  <c r="AU880" i="1" s="1"/>
  <c r="AV880" i="1" s="1"/>
  <c r="AW880" i="1" s="1"/>
  <c r="AT1029" i="1"/>
  <c r="AU1029" i="1" s="1"/>
  <c r="AV1029" i="1" s="1"/>
  <c r="AW1029" i="1" s="1"/>
  <c r="AY1013" i="1"/>
  <c r="AZ1013" i="1" s="1"/>
  <c r="BA1013" i="1" s="1"/>
  <c r="BB1013" i="1" s="1"/>
  <c r="AT1359" i="1"/>
  <c r="AU1359" i="1" s="1"/>
  <c r="AV1359" i="1" s="1"/>
  <c r="AW1359" i="1" s="1"/>
  <c r="AT470" i="1"/>
  <c r="AU470" i="1" s="1"/>
  <c r="AV470" i="1" s="1"/>
  <c r="AW470" i="1" s="1"/>
  <c r="AT1646" i="1"/>
  <c r="AU1646" i="1" s="1"/>
  <c r="AV1646" i="1" s="1"/>
  <c r="AW1646" i="1" s="1"/>
  <c r="AY878" i="1"/>
  <c r="AZ878" i="1" s="1"/>
  <c r="BA878" i="1" s="1"/>
  <c r="BB878" i="1" s="1"/>
  <c r="AY1552" i="1"/>
  <c r="AZ1552" i="1" s="1"/>
  <c r="BA1552" i="1" s="1"/>
  <c r="BB1552" i="1" s="1"/>
  <c r="AT935" i="1"/>
  <c r="AU935" i="1" s="1"/>
  <c r="AV935" i="1" s="1"/>
  <c r="AW935" i="1" s="1"/>
  <c r="AT1209" i="1"/>
  <c r="AU1209" i="1" s="1"/>
  <c r="AV1209" i="1" s="1"/>
  <c r="AW1209" i="1" s="1"/>
  <c r="AT814" i="1"/>
  <c r="AU814" i="1" s="1"/>
  <c r="AV814" i="1" s="1"/>
  <c r="AW814" i="1" s="1"/>
  <c r="AT616" i="1"/>
  <c r="AU616" i="1" s="1"/>
  <c r="AV616" i="1" s="1"/>
  <c r="AW616" i="1" s="1"/>
  <c r="BC673" i="1"/>
  <c r="BD673" i="1" s="1"/>
  <c r="AY424" i="1"/>
  <c r="AZ424" i="1" s="1"/>
  <c r="BA424" i="1" s="1"/>
  <c r="BB424" i="1" s="1"/>
  <c r="AY1360" i="1"/>
  <c r="AZ1360" i="1" s="1"/>
  <c r="BA1360" i="1" s="1"/>
  <c r="BB1360" i="1" s="1"/>
  <c r="AY1034" i="1"/>
  <c r="AZ1034" i="1" s="1"/>
  <c r="BA1034" i="1" s="1"/>
  <c r="BB1034" i="1" s="1"/>
  <c r="AY392" i="1"/>
  <c r="AZ392" i="1" s="1"/>
  <c r="BA392" i="1" s="1"/>
  <c r="BB392" i="1" s="1"/>
  <c r="AY624" i="1"/>
  <c r="AZ624" i="1" s="1"/>
  <c r="BA624" i="1" s="1"/>
  <c r="BB624" i="1" s="1"/>
  <c r="AT1376" i="1"/>
  <c r="AU1376" i="1" s="1"/>
  <c r="AV1376" i="1" s="1"/>
  <c r="AW1376" i="1" s="1"/>
  <c r="AT463" i="1"/>
  <c r="AU463" i="1" s="1"/>
  <c r="AV463" i="1" s="1"/>
  <c r="AW463" i="1" s="1"/>
  <c r="AT1343" i="1"/>
  <c r="AU1343" i="1" s="1"/>
  <c r="AV1343" i="1" s="1"/>
  <c r="AW1343" i="1" s="1"/>
  <c r="AY582" i="1"/>
  <c r="AZ582" i="1" s="1"/>
  <c r="BA582" i="1" s="1"/>
  <c r="BB582" i="1" s="1"/>
  <c r="AY1249" i="1"/>
  <c r="AZ1249" i="1" s="1"/>
  <c r="BA1249" i="1" s="1"/>
  <c r="BB1249" i="1" s="1"/>
  <c r="AY1489" i="1"/>
  <c r="AZ1489" i="1" s="1"/>
  <c r="BA1489" i="1" s="1"/>
  <c r="BB1489" i="1" s="1"/>
  <c r="AY451" i="1"/>
  <c r="AZ451" i="1" s="1"/>
  <c r="BA451" i="1" s="1"/>
  <c r="BB451" i="1" s="1"/>
  <c r="AY274" i="1"/>
  <c r="AZ274" i="1" s="1"/>
  <c r="BA274" i="1" s="1"/>
  <c r="BB274" i="1" s="1"/>
  <c r="AT781" i="1"/>
  <c r="AU781" i="1" s="1"/>
  <c r="AV781" i="1" s="1"/>
  <c r="AW781" i="1" s="1"/>
  <c r="AX1149" i="1"/>
  <c r="AT663" i="1"/>
  <c r="AU663" i="1" s="1"/>
  <c r="AV663" i="1" s="1"/>
  <c r="AW663" i="1" s="1"/>
  <c r="AY766" i="1"/>
  <c r="AZ766" i="1" s="1"/>
  <c r="BA766" i="1" s="1"/>
  <c r="BB766" i="1" s="1"/>
  <c r="AY523" i="1"/>
  <c r="AZ523" i="1" s="1"/>
  <c r="BA523" i="1" s="1"/>
  <c r="BB523" i="1" s="1"/>
  <c r="AY899" i="1"/>
  <c r="AZ899" i="1" s="1"/>
  <c r="BA899" i="1" s="1"/>
  <c r="BB899" i="1" s="1"/>
  <c r="AY452" i="1"/>
  <c r="AZ452" i="1" s="1"/>
  <c r="BA452" i="1" s="1"/>
  <c r="BB452" i="1" s="1"/>
  <c r="AY479" i="1"/>
  <c r="AZ479" i="1" s="1"/>
  <c r="BA479" i="1" s="1"/>
  <c r="BB479" i="1" s="1"/>
  <c r="AT412" i="1"/>
  <c r="AU412" i="1" s="1"/>
  <c r="AV412" i="1" s="1"/>
  <c r="AW412" i="1" s="1"/>
  <c r="AT294" i="1"/>
  <c r="AU294" i="1" s="1"/>
  <c r="AV294" i="1" s="1"/>
  <c r="AW294" i="1" s="1"/>
  <c r="AY1441" i="1"/>
  <c r="AZ1441" i="1" s="1"/>
  <c r="BA1441" i="1" s="1"/>
  <c r="BB1441" i="1" s="1"/>
  <c r="AY1084" i="1"/>
  <c r="AZ1084" i="1" s="1"/>
  <c r="BA1084" i="1" s="1"/>
  <c r="BB1084" i="1" s="1"/>
  <c r="AY515" i="1"/>
  <c r="AZ515" i="1" s="1"/>
  <c r="BA515" i="1" s="1"/>
  <c r="BB515" i="1" s="1"/>
  <c r="AY838" i="1"/>
  <c r="AZ838" i="1" s="1"/>
  <c r="BA838" i="1" s="1"/>
  <c r="BB838" i="1" s="1"/>
  <c r="AT1620" i="1"/>
  <c r="AU1620" i="1" s="1"/>
  <c r="AV1620" i="1" s="1"/>
  <c r="AW1620" i="1" s="1"/>
  <c r="AT630" i="1"/>
  <c r="AU630" i="1" s="1"/>
  <c r="AV630" i="1" s="1"/>
  <c r="AW630" i="1" s="1"/>
  <c r="AT1450" i="1"/>
  <c r="AU1450" i="1" s="1"/>
  <c r="AV1450" i="1" s="1"/>
  <c r="AW1450" i="1" s="1"/>
  <c r="AY1377" i="1"/>
  <c r="AZ1377" i="1" s="1"/>
  <c r="BA1377" i="1" s="1"/>
  <c r="BB1377" i="1" s="1"/>
  <c r="AY550" i="1"/>
  <c r="AZ550" i="1" s="1"/>
  <c r="BA550" i="1" s="1"/>
  <c r="BB550" i="1" s="1"/>
  <c r="AY460" i="1"/>
  <c r="AZ460" i="1" s="1"/>
  <c r="BA460" i="1" s="1"/>
  <c r="BB460" i="1" s="1"/>
  <c r="AY1017" i="1"/>
  <c r="AZ1017" i="1" s="1"/>
  <c r="BA1017" i="1" s="1"/>
  <c r="BB1017" i="1" s="1"/>
  <c r="AY489" i="1"/>
  <c r="AZ489" i="1" s="1"/>
  <c r="BA489" i="1" s="1"/>
  <c r="BB489" i="1" s="1"/>
  <c r="AY505" i="1"/>
  <c r="AZ505" i="1" s="1"/>
  <c r="BA505" i="1" s="1"/>
  <c r="BB505" i="1" s="1"/>
  <c r="AY499" i="1"/>
  <c r="AZ499" i="1" s="1"/>
  <c r="BA499" i="1" s="1"/>
  <c r="BB499" i="1" s="1"/>
  <c r="AT1062" i="1"/>
  <c r="AU1062" i="1" s="1"/>
  <c r="AV1062" i="1" s="1"/>
  <c r="AW1062" i="1" s="1"/>
  <c r="AY794" i="1"/>
  <c r="AZ794" i="1" s="1"/>
  <c r="BA794" i="1" s="1"/>
  <c r="BB794" i="1" s="1"/>
  <c r="AX1059" i="1"/>
  <c r="BC398" i="1"/>
  <c r="BD398" i="1" s="1"/>
  <c r="AX1102" i="1"/>
  <c r="AY868" i="1"/>
  <c r="AZ868" i="1" s="1"/>
  <c r="BA868" i="1" s="1"/>
  <c r="BB868" i="1" s="1"/>
  <c r="AX843" i="1"/>
  <c r="AX744" i="1"/>
  <c r="BC720" i="1"/>
  <c r="BD720" i="1" s="1"/>
  <c r="AX1681" i="1"/>
  <c r="AX94" i="1"/>
  <c r="AX1664" i="1"/>
  <c r="BE466" i="1"/>
  <c r="BF466" i="1" s="1"/>
  <c r="M466" i="1" s="1"/>
  <c r="BG466" i="1" s="1"/>
  <c r="N466" i="1" s="1"/>
  <c r="AY509" i="1"/>
  <c r="AZ509" i="1" s="1"/>
  <c r="BA509" i="1" s="1"/>
  <c r="BB509" i="1" s="1"/>
  <c r="AX1201" i="1"/>
  <c r="AX1521" i="1"/>
  <c r="AT632" i="1"/>
  <c r="AU632" i="1" s="1"/>
  <c r="AV632" i="1" s="1"/>
  <c r="AW632" i="1" s="1"/>
  <c r="BC966" i="1"/>
  <c r="BD966" i="1" s="1"/>
  <c r="AX1182" i="1"/>
  <c r="AX951" i="1"/>
  <c r="BC655" i="1"/>
  <c r="BD655" i="1" s="1"/>
  <c r="AT572" i="1"/>
  <c r="AU572" i="1" s="1"/>
  <c r="AV572" i="1" s="1"/>
  <c r="AW572" i="1" s="1"/>
  <c r="AY710" i="1"/>
  <c r="AZ710" i="1" s="1"/>
  <c r="BA710" i="1" s="1"/>
  <c r="BB710" i="1" s="1"/>
  <c r="BC438" i="1"/>
  <c r="BD438" i="1" s="1"/>
  <c r="AX1009" i="1"/>
  <c r="AX551" i="1"/>
  <c r="AX356" i="1"/>
  <c r="AY259" i="1"/>
  <c r="AZ259" i="1" s="1"/>
  <c r="BA259" i="1" s="1"/>
  <c r="BB259" i="1" s="1"/>
  <c r="AY1494" i="1"/>
  <c r="AZ1494" i="1" s="1"/>
  <c r="BA1494" i="1" s="1"/>
  <c r="BB1494" i="1" s="1"/>
  <c r="AY927" i="1"/>
  <c r="AZ927" i="1" s="1"/>
  <c r="BA927" i="1" s="1"/>
  <c r="BB927" i="1" s="1"/>
  <c r="AY727" i="1"/>
  <c r="AZ727" i="1" s="1"/>
  <c r="BA727" i="1" s="1"/>
  <c r="BB727" i="1" s="1"/>
  <c r="AY586" i="1"/>
  <c r="AZ586" i="1" s="1"/>
  <c r="BA586" i="1" s="1"/>
  <c r="BB586" i="1" s="1"/>
  <c r="AY363" i="1"/>
  <c r="AZ363" i="1" s="1"/>
  <c r="BA363" i="1" s="1"/>
  <c r="BB363" i="1" s="1"/>
  <c r="AT333" i="1"/>
  <c r="AU333" i="1" s="1"/>
  <c r="AV333" i="1" s="1"/>
  <c r="AW333" i="1" s="1"/>
  <c r="AY497" i="1"/>
  <c r="AZ497" i="1" s="1"/>
  <c r="BA497" i="1" s="1"/>
  <c r="BB497" i="1" s="1"/>
  <c r="AY1373" i="1"/>
  <c r="AZ1373" i="1" s="1"/>
  <c r="BA1373" i="1" s="1"/>
  <c r="BB1373" i="1" s="1"/>
  <c r="AY1385" i="1"/>
  <c r="AZ1385" i="1" s="1"/>
  <c r="BA1385" i="1" s="1"/>
  <c r="BB1385" i="1" s="1"/>
  <c r="BC671" i="1"/>
  <c r="BD671" i="1" s="1"/>
  <c r="AY540" i="1"/>
  <c r="AZ540" i="1" s="1"/>
  <c r="BA540" i="1" s="1"/>
  <c r="BB540" i="1" s="1"/>
  <c r="AT916" i="1"/>
  <c r="AU916" i="1" s="1"/>
  <c r="AV916" i="1" s="1"/>
  <c r="AW916" i="1" s="1"/>
  <c r="AT493" i="1"/>
  <c r="AU493" i="1" s="1"/>
  <c r="AV493" i="1" s="1"/>
  <c r="AW493" i="1" s="1"/>
  <c r="AT250" i="1"/>
  <c r="AU250" i="1" s="1"/>
  <c r="AV250" i="1" s="1"/>
  <c r="AW250" i="1" s="1"/>
  <c r="AY204" i="1"/>
  <c r="AZ204" i="1" s="1"/>
  <c r="BA204" i="1" s="1"/>
  <c r="BB204" i="1" s="1"/>
  <c r="AY947" i="1"/>
  <c r="AZ947" i="1" s="1"/>
  <c r="BA947" i="1" s="1"/>
  <c r="BB947" i="1" s="1"/>
  <c r="AT1252" i="1"/>
  <c r="AU1252" i="1" s="1"/>
  <c r="AV1252" i="1" s="1"/>
  <c r="AW1252" i="1" s="1"/>
  <c r="AT461" i="1"/>
  <c r="AU461" i="1" s="1"/>
  <c r="AV461" i="1" s="1"/>
  <c r="AW461" i="1" s="1"/>
  <c r="AY11" i="1"/>
  <c r="AZ11" i="1" s="1"/>
  <c r="BA11" i="1" s="1"/>
  <c r="BB11" i="1" s="1"/>
  <c r="AY1169" i="1"/>
  <c r="AZ1169" i="1" s="1"/>
  <c r="BA1169" i="1" s="1"/>
  <c r="BB1169" i="1" s="1"/>
  <c r="AT537" i="1"/>
  <c r="AU537" i="1" s="1"/>
  <c r="AV537" i="1" s="1"/>
  <c r="AW537" i="1" s="1"/>
  <c r="AY444" i="1"/>
  <c r="AZ444" i="1" s="1"/>
  <c r="BA444" i="1" s="1"/>
  <c r="BB444" i="1" s="1"/>
  <c r="AT836" i="1"/>
  <c r="AU836" i="1" s="1"/>
  <c r="AV836" i="1" s="1"/>
  <c r="AW836" i="1" s="1"/>
  <c r="AT321" i="1"/>
  <c r="AU321" i="1" s="1"/>
  <c r="AV321" i="1" s="1"/>
  <c r="AW321" i="1" s="1"/>
  <c r="AT1036" i="1"/>
  <c r="AU1036" i="1" s="1"/>
  <c r="AV1036" i="1" s="1"/>
  <c r="AW1036" i="1" s="1"/>
  <c r="AT942" i="1"/>
  <c r="AU942" i="1" s="1"/>
  <c r="AV942" i="1" s="1"/>
  <c r="AW942" i="1" s="1"/>
  <c r="AT61" i="1"/>
  <c r="AU61" i="1" s="1"/>
  <c r="AV61" i="1" s="1"/>
  <c r="AW61" i="1" s="1"/>
  <c r="AT36" i="1"/>
  <c r="AU36" i="1" s="1"/>
  <c r="AV36" i="1" s="1"/>
  <c r="AW36" i="1" s="1"/>
  <c r="AT840" i="1"/>
  <c r="AU840" i="1" s="1"/>
  <c r="AV840" i="1" s="1"/>
  <c r="AW840" i="1" s="1"/>
  <c r="AY921" i="1"/>
  <c r="AZ921" i="1" s="1"/>
  <c r="BA921" i="1" s="1"/>
  <c r="BB921" i="1" s="1"/>
  <c r="AY634" i="1"/>
  <c r="AZ634" i="1" s="1"/>
  <c r="BA634" i="1" s="1"/>
  <c r="BB634" i="1" s="1"/>
  <c r="AY661" i="1"/>
  <c r="AZ661" i="1" s="1"/>
  <c r="BA661" i="1" s="1"/>
  <c r="BB661" i="1" s="1"/>
  <c r="AY1686" i="1"/>
  <c r="AZ1686" i="1" s="1"/>
  <c r="BA1686" i="1" s="1"/>
  <c r="BB1686" i="1" s="1"/>
  <c r="AY617" i="1"/>
  <c r="AZ617" i="1" s="1"/>
  <c r="BA617" i="1" s="1"/>
  <c r="BB617" i="1" s="1"/>
  <c r="AY631" i="1"/>
  <c r="AZ631" i="1" s="1"/>
  <c r="BA631" i="1" s="1"/>
  <c r="BB631" i="1" s="1"/>
  <c r="AT723" i="1"/>
  <c r="AU723" i="1" s="1"/>
  <c r="AV723" i="1" s="1"/>
  <c r="AW723" i="1" s="1"/>
  <c r="AT1491" i="1"/>
  <c r="AU1491" i="1" s="1"/>
  <c r="AV1491" i="1" s="1"/>
  <c r="AW1491" i="1" s="1"/>
  <c r="AY413" i="1"/>
  <c r="AZ413" i="1" s="1"/>
  <c r="BA413" i="1" s="1"/>
  <c r="BB413" i="1" s="1"/>
  <c r="AY92" i="1"/>
  <c r="AZ92" i="1" s="1"/>
  <c r="BA92" i="1" s="1"/>
  <c r="BB92" i="1" s="1"/>
  <c r="AY384" i="1"/>
  <c r="AZ384" i="1" s="1"/>
  <c r="BA384" i="1" s="1"/>
  <c r="BB384" i="1" s="1"/>
  <c r="AT559" i="1"/>
  <c r="AU559" i="1" s="1"/>
  <c r="AV559" i="1" s="1"/>
  <c r="AW559" i="1" s="1"/>
  <c r="AT706" i="1"/>
  <c r="AU706" i="1" s="1"/>
  <c r="AV706" i="1" s="1"/>
  <c r="AW706" i="1" s="1"/>
  <c r="AT1465" i="1"/>
  <c r="AU1465" i="1" s="1"/>
  <c r="AV1465" i="1" s="1"/>
  <c r="AW1465" i="1" s="1"/>
  <c r="AT771" i="1"/>
  <c r="AU771" i="1" s="1"/>
  <c r="AV771" i="1" s="1"/>
  <c r="AW771" i="1" s="1"/>
  <c r="AT498" i="1"/>
  <c r="AU498" i="1" s="1"/>
  <c r="AV498" i="1" s="1"/>
  <c r="AW498" i="1" s="1"/>
  <c r="AY804" i="1"/>
  <c r="AZ804" i="1" s="1"/>
  <c r="BA804" i="1" s="1"/>
  <c r="BB804" i="1" s="1"/>
  <c r="AY1000" i="1"/>
  <c r="AZ1000" i="1" s="1"/>
  <c r="BA1000" i="1" s="1"/>
  <c r="BB1000" i="1" s="1"/>
  <c r="AY1008" i="1"/>
  <c r="AZ1008" i="1" s="1"/>
  <c r="BA1008" i="1" s="1"/>
  <c r="BB1008" i="1" s="1"/>
  <c r="AY488" i="1"/>
  <c r="AZ488" i="1" s="1"/>
  <c r="BA488" i="1" s="1"/>
  <c r="BB488" i="1" s="1"/>
  <c r="AY861" i="1"/>
  <c r="AZ861" i="1" s="1"/>
  <c r="BA861" i="1" s="1"/>
  <c r="BB861" i="1" s="1"/>
  <c r="AY950" i="1"/>
  <c r="AZ950" i="1" s="1"/>
  <c r="BA950" i="1" s="1"/>
  <c r="BB950" i="1" s="1"/>
  <c r="AY429" i="1"/>
  <c r="AZ429" i="1" s="1"/>
  <c r="BA429" i="1" s="1"/>
  <c r="BB429" i="1" s="1"/>
  <c r="AY319" i="1"/>
  <c r="AZ319" i="1" s="1"/>
  <c r="BA319" i="1" s="1"/>
  <c r="BB319" i="1" s="1"/>
  <c r="AY990" i="1"/>
  <c r="AZ990" i="1" s="1"/>
  <c r="BA990" i="1" s="1"/>
  <c r="BB990" i="1" s="1"/>
  <c r="AT775" i="1"/>
  <c r="AU775" i="1" s="1"/>
  <c r="AV775" i="1" s="1"/>
  <c r="AW775" i="1" s="1"/>
  <c r="AT22" i="1"/>
  <c r="AU22" i="1" s="1"/>
  <c r="AV22" i="1" s="1"/>
  <c r="AW22" i="1" s="1"/>
  <c r="AT1379" i="1"/>
  <c r="AU1379" i="1" s="1"/>
  <c r="AV1379" i="1" s="1"/>
  <c r="AW1379" i="1" s="1"/>
  <c r="AT1164" i="1"/>
  <c r="AU1164" i="1" s="1"/>
  <c r="AV1164" i="1" s="1"/>
  <c r="AW1164" i="1" s="1"/>
  <c r="AT311" i="1"/>
  <c r="AU311" i="1" s="1"/>
  <c r="AV311" i="1" s="1"/>
  <c r="AW311" i="1" s="1"/>
  <c r="AY1339" i="1"/>
  <c r="AZ1339" i="1" s="1"/>
  <c r="BA1339" i="1" s="1"/>
  <c r="BB1339" i="1" s="1"/>
  <c r="AY1318" i="1"/>
  <c r="AZ1318" i="1" s="1"/>
  <c r="BA1318" i="1" s="1"/>
  <c r="BB1318" i="1" s="1"/>
  <c r="AY456" i="1"/>
  <c r="AZ456" i="1" s="1"/>
  <c r="BA456" i="1" s="1"/>
  <c r="BB456" i="1" s="1"/>
  <c r="AY1486" i="1"/>
  <c r="AZ1486" i="1" s="1"/>
  <c r="BA1486" i="1" s="1"/>
  <c r="BB1486" i="1" s="1"/>
  <c r="AY1054" i="1"/>
  <c r="AZ1054" i="1" s="1"/>
  <c r="BA1054" i="1" s="1"/>
  <c r="BB1054" i="1" s="1"/>
  <c r="AY475" i="1"/>
  <c r="AZ475" i="1" s="1"/>
  <c r="BA475" i="1" s="1"/>
  <c r="BB475" i="1" s="1"/>
  <c r="AY421" i="1"/>
  <c r="AZ421" i="1" s="1"/>
  <c r="BA421" i="1" s="1"/>
  <c r="BB421" i="1" s="1"/>
  <c r="M16" i="1" l="1"/>
  <c r="BG16" i="1" s="1"/>
  <c r="N16" i="1" s="1"/>
  <c r="BC348" i="1"/>
  <c r="BD348" i="1" s="1"/>
  <c r="AX349" i="1"/>
  <c r="AY347" i="1"/>
  <c r="AZ347" i="1" s="1"/>
  <c r="BA347" i="1" s="1"/>
  <c r="BB347" i="1" s="1"/>
  <c r="AX706" i="1"/>
  <c r="BC1686" i="1"/>
  <c r="BD1686" i="1" s="1"/>
  <c r="BC1552" i="1"/>
  <c r="BD1552" i="1" s="1"/>
  <c r="BC690" i="1"/>
  <c r="BD690" i="1" s="1"/>
  <c r="BC454" i="1"/>
  <c r="BD454" i="1" s="1"/>
  <c r="BC242" i="1"/>
  <c r="BD242" i="1" s="1"/>
  <c r="BC1050" i="1"/>
  <c r="BD1050" i="1" s="1"/>
  <c r="BC1241" i="1"/>
  <c r="BD1241" i="1" s="1"/>
  <c r="BC664" i="1"/>
  <c r="BD664" i="1" s="1"/>
  <c r="BC91" i="1"/>
  <c r="BD91" i="1" s="1"/>
  <c r="AX767" i="1"/>
  <c r="BE1584" i="1"/>
  <c r="BF1584" i="1" s="1"/>
  <c r="M1584" i="1" s="1"/>
  <c r="BG1584" i="1" s="1"/>
  <c r="N1584" i="1" s="1"/>
  <c r="BC861" i="1"/>
  <c r="BD861" i="1" s="1"/>
  <c r="BC1489" i="1"/>
  <c r="BD1489" i="1" s="1"/>
  <c r="BC592" i="1"/>
  <c r="BD592" i="1" s="1"/>
  <c r="BC251" i="1"/>
  <c r="BD251" i="1" s="1"/>
  <c r="BC1234" i="1"/>
  <c r="BD1234" i="1" s="1"/>
  <c r="BC745" i="1"/>
  <c r="BD745" i="1" s="1"/>
  <c r="BE230" i="1"/>
  <c r="BF230" i="1" s="1"/>
  <c r="M230" i="1" s="1"/>
  <c r="BG230" i="1" s="1"/>
  <c r="N230" i="1" s="1"/>
  <c r="BE939" i="1"/>
  <c r="BF939" i="1" s="1"/>
  <c r="M939" i="1" s="1"/>
  <c r="BG939" i="1" s="1"/>
  <c r="N939" i="1" s="1"/>
  <c r="BC1662" i="1"/>
  <c r="BD1662" i="1" s="1"/>
  <c r="AX1164" i="1"/>
  <c r="AX1646" i="1"/>
  <c r="BC1670" i="1"/>
  <c r="BD1670" i="1" s="1"/>
  <c r="BC397" i="1"/>
  <c r="BD397" i="1" s="1"/>
  <c r="BE453" i="1"/>
  <c r="BF453" i="1" s="1"/>
  <c r="M453" i="1" s="1"/>
  <c r="BG453" i="1" s="1"/>
  <c r="N453" i="1" s="1"/>
  <c r="AX656" i="1"/>
  <c r="BC609" i="1"/>
  <c r="BD609" i="1" s="1"/>
  <c r="BC1034" i="1"/>
  <c r="BD1034" i="1" s="1"/>
  <c r="BE53" i="1"/>
  <c r="BF53" i="1" s="1"/>
  <c r="M53" i="1" s="1"/>
  <c r="BG53" i="1" s="1"/>
  <c r="N53" i="1" s="1"/>
  <c r="BC1682" i="1"/>
  <c r="BD1682" i="1" s="1"/>
  <c r="BC421" i="1"/>
  <c r="BD421" i="1" s="1"/>
  <c r="BC363" i="1"/>
  <c r="BD363" i="1" s="1"/>
  <c r="BC899" i="1"/>
  <c r="BD899" i="1" s="1"/>
  <c r="BC483" i="1"/>
  <c r="BD483" i="1" s="1"/>
  <c r="BC1466" i="1"/>
  <c r="BD1466" i="1" s="1"/>
  <c r="BC589" i="1"/>
  <c r="BD589" i="1" s="1"/>
  <c r="BC104" i="1"/>
  <c r="BD104" i="1" s="1"/>
  <c r="AX1093" i="1"/>
  <c r="BE712" i="1"/>
  <c r="BF712" i="1" s="1"/>
  <c r="M712" i="1" s="1"/>
  <c r="BG712" i="1" s="1"/>
  <c r="N712" i="1" s="1"/>
  <c r="BE224" i="1"/>
  <c r="BF224" i="1" s="1"/>
  <c r="M224" i="1" s="1"/>
  <c r="BG224" i="1" s="1"/>
  <c r="N224" i="1" s="1"/>
  <c r="AX572" i="1"/>
  <c r="BC838" i="1"/>
  <c r="BD838" i="1" s="1"/>
  <c r="BC835" i="1"/>
  <c r="BD835" i="1" s="1"/>
  <c r="AX1090" i="1"/>
  <c r="AX994" i="1"/>
  <c r="BC1349" i="1"/>
  <c r="BD1349" i="1" s="1"/>
  <c r="BC1051" i="1"/>
  <c r="BD1051" i="1" s="1"/>
  <c r="BE395" i="1"/>
  <c r="BF395" i="1" s="1"/>
  <c r="M395" i="1" s="1"/>
  <c r="BG395" i="1" s="1"/>
  <c r="N395" i="1" s="1"/>
  <c r="BC489" i="1"/>
  <c r="BD489" i="1" s="1"/>
  <c r="BC263" i="1"/>
  <c r="BD263" i="1" s="1"/>
  <c r="BC779" i="1"/>
  <c r="BD779" i="1" s="1"/>
  <c r="BE1019" i="1"/>
  <c r="BF1019" i="1" s="1"/>
  <c r="M1019" i="1" s="1"/>
  <c r="BG1019" i="1" s="1"/>
  <c r="N1019" i="1" s="1"/>
  <c r="BE898" i="1"/>
  <c r="BF898" i="1" s="1"/>
  <c r="M898" i="1" s="1"/>
  <c r="BG898" i="1" s="1"/>
  <c r="N898" i="1" s="1"/>
  <c r="BE1288" i="1"/>
  <c r="BF1288" i="1" s="1"/>
  <c r="M1288" i="1" s="1"/>
  <c r="BG1288" i="1" s="1"/>
  <c r="N1288" i="1" s="1"/>
  <c r="BE720" i="1"/>
  <c r="BF720" i="1" s="1"/>
  <c r="M720" i="1" s="1"/>
  <c r="BG720" i="1" s="1"/>
  <c r="N720" i="1" s="1"/>
  <c r="AX361" i="1"/>
  <c r="BC600" i="1"/>
  <c r="BD600" i="1" s="1"/>
  <c r="BC1452" i="1"/>
  <c r="BD1452" i="1" s="1"/>
  <c r="BC949" i="1"/>
  <c r="BD949" i="1" s="1"/>
  <c r="BE1184" i="1"/>
  <c r="BF1184" i="1" s="1"/>
  <c r="M1184" i="1" s="1"/>
  <c r="BG1184" i="1" s="1"/>
  <c r="N1184" i="1" s="1"/>
  <c r="AX14" i="1"/>
  <c r="BC1016" i="1"/>
  <c r="BD1016" i="1" s="1"/>
  <c r="BC927" i="1"/>
  <c r="BD927" i="1" s="1"/>
  <c r="BC469" i="1"/>
  <c r="BD469" i="1" s="1"/>
  <c r="BC1578" i="1"/>
  <c r="BD1578" i="1" s="1"/>
  <c r="AX350" i="1"/>
  <c r="BE1592" i="1"/>
  <c r="BF1592" i="1" s="1"/>
  <c r="M1592" i="1" s="1"/>
  <c r="BG1592" i="1" s="1"/>
  <c r="N1592" i="1" s="1"/>
  <c r="AX1507" i="1"/>
  <c r="BE472" i="1"/>
  <c r="BF472" i="1" s="1"/>
  <c r="M472" i="1" s="1"/>
  <c r="BG472" i="1" s="1"/>
  <c r="N472" i="1" s="1"/>
  <c r="BC868" i="1"/>
  <c r="BD868" i="1" s="1"/>
  <c r="BC681" i="1"/>
  <c r="BD681" i="1" s="1"/>
  <c r="BC522" i="1"/>
  <c r="BD522" i="1" s="1"/>
  <c r="BC1237" i="1"/>
  <c r="BD1237" i="1" s="1"/>
  <c r="BC484" i="1"/>
  <c r="BD484" i="1" s="1"/>
  <c r="BC170" i="1"/>
  <c r="BD170" i="1" s="1"/>
  <c r="BC692" i="1"/>
  <c r="BD692" i="1" s="1"/>
  <c r="AX498" i="1"/>
  <c r="BE671" i="1"/>
  <c r="BF671" i="1" s="1"/>
  <c r="M671" i="1" s="1"/>
  <c r="BG671" i="1" s="1"/>
  <c r="N671" i="1" s="1"/>
  <c r="AX697" i="1"/>
  <c r="AX1032" i="1"/>
  <c r="AX406" i="1"/>
  <c r="AX688" i="1"/>
  <c r="BC1232" i="1"/>
  <c r="BD1232" i="1" s="1"/>
  <c r="BE51" i="1"/>
  <c r="BF51" i="1" s="1"/>
  <c r="M51" i="1" s="1"/>
  <c r="BG51" i="1" s="1"/>
  <c r="N51" i="1" s="1"/>
  <c r="AX461" i="1"/>
  <c r="BE398" i="1"/>
  <c r="BF398" i="1" s="1"/>
  <c r="M398" i="1" s="1"/>
  <c r="BG398" i="1" s="1"/>
  <c r="N398" i="1" s="1"/>
  <c r="BC1280" i="1"/>
  <c r="BD1280" i="1" s="1"/>
  <c r="BC875" i="1"/>
  <c r="BD875" i="1" s="1"/>
  <c r="BE831" i="1"/>
  <c r="BF831" i="1" s="1"/>
  <c r="M831" i="1" s="1"/>
  <c r="BG831" i="1" s="1"/>
  <c r="N831" i="1" s="1"/>
  <c r="BC575" i="1"/>
  <c r="BD575" i="1" s="1"/>
  <c r="AX657" i="1"/>
  <c r="AX841" i="1"/>
  <c r="BC1637" i="1"/>
  <c r="BD1637" i="1" s="1"/>
  <c r="AX942" i="1"/>
  <c r="AX388" i="1"/>
  <c r="BC511" i="1"/>
  <c r="BD511" i="1" s="1"/>
  <c r="AX944" i="1"/>
  <c r="BC433" i="1"/>
  <c r="BD433" i="1" s="1"/>
  <c r="AX359" i="1"/>
  <c r="BE504" i="1"/>
  <c r="BF504" i="1" s="1"/>
  <c r="M504" i="1" s="1"/>
  <c r="BG504" i="1" s="1"/>
  <c r="N504" i="1" s="1"/>
  <c r="BC1186" i="1"/>
  <c r="BD1186" i="1" s="1"/>
  <c r="BC945" i="1"/>
  <c r="BD945" i="1" s="1"/>
  <c r="AX684" i="1"/>
  <c r="BC929" i="1"/>
  <c r="BD929" i="1" s="1"/>
  <c r="BC1043" i="1"/>
  <c r="BD1043" i="1" s="1"/>
  <c r="AX1180" i="1"/>
  <c r="BE17" i="1"/>
  <c r="BF17" i="1" s="1"/>
  <c r="BE1630" i="1"/>
  <c r="BF1630" i="1" s="1"/>
  <c r="M1630" i="1" s="1"/>
  <c r="BG1630" i="1" s="1"/>
  <c r="N1630" i="1" s="1"/>
  <c r="BC617" i="1"/>
  <c r="BD617" i="1" s="1"/>
  <c r="BC90" i="1"/>
  <c r="BD90" i="1" s="1"/>
  <c r="AX141" i="1"/>
  <c r="BC379" i="1"/>
  <c r="BD379" i="1" s="1"/>
  <c r="BC482" i="1"/>
  <c r="BD482" i="1" s="1"/>
  <c r="BC1278" i="1"/>
  <c r="BD1278" i="1" s="1"/>
  <c r="BE633" i="1"/>
  <c r="BF633" i="1" s="1"/>
  <c r="M633" i="1" s="1"/>
  <c r="BG633" i="1" s="1"/>
  <c r="N633" i="1" s="1"/>
  <c r="AY1397" i="1"/>
  <c r="AZ1397" i="1" s="1"/>
  <c r="BA1397" i="1" s="1"/>
  <c r="BB1397" i="1" s="1"/>
  <c r="AY1112" i="1"/>
  <c r="AZ1112" i="1" s="1"/>
  <c r="BA1112" i="1" s="1"/>
  <c r="BB1112" i="1" s="1"/>
  <c r="AY760" i="1"/>
  <c r="AZ760" i="1" s="1"/>
  <c r="BA760" i="1" s="1"/>
  <c r="BB760" i="1" s="1"/>
  <c r="AY514" i="1"/>
  <c r="AZ514" i="1" s="1"/>
  <c r="BA514" i="1" s="1"/>
  <c r="BB514" i="1" s="1"/>
  <c r="AY713" i="1"/>
  <c r="AZ713" i="1" s="1"/>
  <c r="BA713" i="1" s="1"/>
  <c r="BB713" i="1" s="1"/>
  <c r="AY850" i="1"/>
  <c r="AZ850" i="1" s="1"/>
  <c r="BA850" i="1" s="1"/>
  <c r="BB850" i="1" s="1"/>
  <c r="AY679" i="1"/>
  <c r="AZ679" i="1" s="1"/>
  <c r="BA679" i="1" s="1"/>
  <c r="BB679" i="1" s="1"/>
  <c r="AY1576" i="1"/>
  <c r="AZ1576" i="1" s="1"/>
  <c r="BA1576" i="1" s="1"/>
  <c r="BB1576" i="1" s="1"/>
  <c r="BC475" i="1"/>
  <c r="BD475" i="1" s="1"/>
  <c r="AX1379" i="1"/>
  <c r="BC488" i="1"/>
  <c r="BD488" i="1" s="1"/>
  <c r="AX559" i="1"/>
  <c r="AX1036" i="1"/>
  <c r="AX1252" i="1"/>
  <c r="BC1385" i="1"/>
  <c r="BD1385" i="1" s="1"/>
  <c r="BC1494" i="1"/>
  <c r="BD1494" i="1" s="1"/>
  <c r="BE655" i="1"/>
  <c r="BF655" i="1" s="1"/>
  <c r="M655" i="1" s="1"/>
  <c r="BG655" i="1" s="1"/>
  <c r="N655" i="1" s="1"/>
  <c r="AY1102" i="1"/>
  <c r="AZ1102" i="1" s="1"/>
  <c r="BA1102" i="1" s="1"/>
  <c r="BB1102" i="1" s="1"/>
  <c r="BC1017" i="1"/>
  <c r="BD1017" i="1" s="1"/>
  <c r="BC515" i="1"/>
  <c r="BD515" i="1" s="1"/>
  <c r="BC523" i="1"/>
  <c r="BD523" i="1" s="1"/>
  <c r="BC1249" i="1"/>
  <c r="BD1249" i="1" s="1"/>
  <c r="BC1360" i="1"/>
  <c r="BD1360" i="1" s="1"/>
  <c r="BC878" i="1"/>
  <c r="BD878" i="1" s="1"/>
  <c r="BE1217" i="1"/>
  <c r="BF1217" i="1" s="1"/>
  <c r="M1217" i="1" s="1"/>
  <c r="BG1217" i="1" s="1"/>
  <c r="N1217" i="1" s="1"/>
  <c r="BC237" i="1"/>
  <c r="BD237" i="1" s="1"/>
  <c r="BC892" i="1"/>
  <c r="BD892" i="1" s="1"/>
  <c r="BC576" i="1"/>
  <c r="BD576" i="1" s="1"/>
  <c r="BC1557" i="1"/>
  <c r="BD1557" i="1" s="1"/>
  <c r="BC1144" i="1"/>
  <c r="BD1144" i="1" s="1"/>
  <c r="BC503" i="1"/>
  <c r="BD503" i="1" s="1"/>
  <c r="BC247" i="1"/>
  <c r="BD247" i="1" s="1"/>
  <c r="AX21" i="1"/>
  <c r="AX1005" i="1"/>
  <c r="BE209" i="1"/>
  <c r="BF209" i="1" s="1"/>
  <c r="M209" i="1" s="1"/>
  <c r="BG209" i="1" s="1"/>
  <c r="N209" i="1" s="1"/>
  <c r="BC1515" i="1"/>
  <c r="BD1515" i="1" s="1"/>
  <c r="BC1518" i="1"/>
  <c r="BD1518" i="1" s="1"/>
  <c r="BC440" i="1"/>
  <c r="BD440" i="1" s="1"/>
  <c r="AX614" i="1"/>
  <c r="AX1589" i="1"/>
  <c r="BC513" i="1"/>
  <c r="BD513" i="1" s="1"/>
  <c r="BE1341" i="1"/>
  <c r="BF1341" i="1" s="1"/>
  <c r="M1341" i="1" s="1"/>
  <c r="BG1341" i="1" s="1"/>
  <c r="N1341" i="1" s="1"/>
  <c r="AY561" i="1"/>
  <c r="AZ561" i="1" s="1"/>
  <c r="BA561" i="1" s="1"/>
  <c r="BB561" i="1" s="1"/>
  <c r="BC1132" i="1"/>
  <c r="BD1132" i="1" s="1"/>
  <c r="BC1045" i="1"/>
  <c r="BD1045" i="1" s="1"/>
  <c r="BC1574" i="1"/>
  <c r="BD1574" i="1" s="1"/>
  <c r="BC411" i="1"/>
  <c r="BD411" i="1" s="1"/>
  <c r="BC1517" i="1"/>
  <c r="BD1517" i="1" s="1"/>
  <c r="BC146" i="1"/>
  <c r="BD146" i="1" s="1"/>
  <c r="BC370" i="1"/>
  <c r="BD370" i="1" s="1"/>
  <c r="BE402" i="1"/>
  <c r="BF402" i="1" s="1"/>
  <c r="M402" i="1" s="1"/>
  <c r="BG402" i="1" s="1"/>
  <c r="N402" i="1" s="1"/>
  <c r="AY873" i="1"/>
  <c r="AZ873" i="1" s="1"/>
  <c r="BA873" i="1" s="1"/>
  <c r="BB873" i="1" s="1"/>
  <c r="BC940" i="1"/>
  <c r="BD940" i="1" s="1"/>
  <c r="BC733" i="1"/>
  <c r="BD733" i="1" s="1"/>
  <c r="BC155" i="1"/>
  <c r="BD155" i="1" s="1"/>
  <c r="AX401" i="1"/>
  <c r="AX920" i="1"/>
  <c r="BC989" i="1"/>
  <c r="BD989" i="1" s="1"/>
  <c r="AX196" i="1"/>
  <c r="BE86" i="1"/>
  <c r="BF86" i="1" s="1"/>
  <c r="M86" i="1" s="1"/>
  <c r="BG86" i="1" s="1"/>
  <c r="N86" i="1" s="1"/>
  <c r="BC705" i="1"/>
  <c r="BD705" i="1" s="1"/>
  <c r="BC1044" i="1"/>
  <c r="BD1044" i="1" s="1"/>
  <c r="BC427" i="1"/>
  <c r="BD427" i="1" s="1"/>
  <c r="BC1202" i="1"/>
  <c r="BD1202" i="1" s="1"/>
  <c r="AX780" i="1"/>
  <c r="AX459" i="1"/>
  <c r="AX824" i="1"/>
  <c r="BE885" i="1"/>
  <c r="BF885" i="1" s="1"/>
  <c r="M885" i="1" s="1"/>
  <c r="BG885" i="1" s="1"/>
  <c r="N885" i="1" s="1"/>
  <c r="BC615" i="1"/>
  <c r="BD615" i="1" s="1"/>
  <c r="BE629" i="1"/>
  <c r="BF629" i="1" s="1"/>
  <c r="M629" i="1" s="1"/>
  <c r="BG629" i="1" s="1"/>
  <c r="N629" i="1" s="1"/>
  <c r="BE988" i="1"/>
  <c r="BF988" i="1" s="1"/>
  <c r="M988" i="1" s="1"/>
  <c r="BG988" i="1" s="1"/>
  <c r="N988" i="1" s="1"/>
  <c r="BE229" i="1"/>
  <c r="BF229" i="1" s="1"/>
  <c r="M229" i="1" s="1"/>
  <c r="BG229" i="1" s="1"/>
  <c r="N229" i="1" s="1"/>
  <c r="BE46" i="1"/>
  <c r="BF46" i="1" s="1"/>
  <c r="M46" i="1" s="1"/>
  <c r="BG46" i="1" s="1"/>
  <c r="N46" i="1" s="1"/>
  <c r="BC525" i="1"/>
  <c r="BD525" i="1" s="1"/>
  <c r="AY371" i="1"/>
  <c r="AZ371" i="1" s="1"/>
  <c r="BA371" i="1" s="1"/>
  <c r="BB371" i="1" s="1"/>
  <c r="AY458" i="1"/>
  <c r="AZ458" i="1" s="1"/>
  <c r="BA458" i="1" s="1"/>
  <c r="BB458" i="1" s="1"/>
  <c r="AY584" i="1"/>
  <c r="AZ584" i="1" s="1"/>
  <c r="BA584" i="1" s="1"/>
  <c r="BB584" i="1" s="1"/>
  <c r="AY464" i="1"/>
  <c r="AZ464" i="1" s="1"/>
  <c r="BA464" i="1" s="1"/>
  <c r="BB464" i="1" s="1"/>
  <c r="AY1015" i="1"/>
  <c r="AZ1015" i="1" s="1"/>
  <c r="BA1015" i="1" s="1"/>
  <c r="BB1015" i="1" s="1"/>
  <c r="AY430" i="1"/>
  <c r="AZ430" i="1" s="1"/>
  <c r="BA430" i="1" s="1"/>
  <c r="BB430" i="1" s="1"/>
  <c r="AY769" i="1"/>
  <c r="AZ769" i="1" s="1"/>
  <c r="BA769" i="1" s="1"/>
  <c r="BB769" i="1" s="1"/>
  <c r="AY1080" i="1"/>
  <c r="AZ1080" i="1" s="1"/>
  <c r="BA1080" i="1" s="1"/>
  <c r="BB1080" i="1" s="1"/>
  <c r="AY941" i="1"/>
  <c r="AZ941" i="1" s="1"/>
  <c r="BA941" i="1" s="1"/>
  <c r="BB941" i="1" s="1"/>
  <c r="AY507" i="1"/>
  <c r="AZ507" i="1" s="1"/>
  <c r="BA507" i="1" s="1"/>
  <c r="BB507" i="1" s="1"/>
  <c r="AY1628" i="1"/>
  <c r="AZ1628" i="1" s="1"/>
  <c r="BA1628" i="1" s="1"/>
  <c r="BB1628" i="1" s="1"/>
  <c r="AY508" i="1"/>
  <c r="AZ508" i="1" s="1"/>
  <c r="BA508" i="1" s="1"/>
  <c r="BB508" i="1" s="1"/>
  <c r="AY640" i="1"/>
  <c r="AZ640" i="1" s="1"/>
  <c r="BA640" i="1" s="1"/>
  <c r="BB640" i="1" s="1"/>
  <c r="AY627" i="1"/>
  <c r="AZ627" i="1" s="1"/>
  <c r="BA627" i="1" s="1"/>
  <c r="BB627" i="1" s="1"/>
  <c r="AY591" i="1"/>
  <c r="AZ591" i="1" s="1"/>
  <c r="BA591" i="1" s="1"/>
  <c r="BB591" i="1" s="1"/>
  <c r="AY140" i="1"/>
  <c r="AZ140" i="1" s="1"/>
  <c r="BA140" i="1" s="1"/>
  <c r="BB140" i="1" s="1"/>
  <c r="AY984" i="1"/>
  <c r="AZ984" i="1" s="1"/>
  <c r="BA984" i="1" s="1"/>
  <c r="BB984" i="1" s="1"/>
  <c r="AY1378" i="1"/>
  <c r="AZ1378" i="1" s="1"/>
  <c r="BA1378" i="1" s="1"/>
  <c r="BB1378" i="1" s="1"/>
  <c r="AY89" i="1"/>
  <c r="AZ89" i="1" s="1"/>
  <c r="BA89" i="1" s="1"/>
  <c r="BB89" i="1" s="1"/>
  <c r="AY623" i="1"/>
  <c r="AZ623" i="1" s="1"/>
  <c r="BA623" i="1" s="1"/>
  <c r="BB623" i="1" s="1"/>
  <c r="AY918" i="1"/>
  <c r="AZ918" i="1" s="1"/>
  <c r="BA918" i="1" s="1"/>
  <c r="BB918" i="1" s="1"/>
  <c r="AY468" i="1"/>
  <c r="AZ468" i="1" s="1"/>
  <c r="BA468" i="1" s="1"/>
  <c r="BB468" i="1" s="1"/>
  <c r="AY568" i="1"/>
  <c r="AZ568" i="1" s="1"/>
  <c r="BA568" i="1" s="1"/>
  <c r="BB568" i="1" s="1"/>
  <c r="AY648" i="1"/>
  <c r="AZ648" i="1" s="1"/>
  <c r="BA648" i="1" s="1"/>
  <c r="BB648" i="1" s="1"/>
  <c r="AY305" i="1"/>
  <c r="AZ305" i="1" s="1"/>
  <c r="BA305" i="1" s="1"/>
  <c r="BB305" i="1" s="1"/>
  <c r="AY715" i="1"/>
  <c r="AZ715" i="1" s="1"/>
  <c r="BA715" i="1" s="1"/>
  <c r="BB715" i="1" s="1"/>
  <c r="AY1323" i="1"/>
  <c r="AZ1323" i="1" s="1"/>
  <c r="BA1323" i="1" s="1"/>
  <c r="BB1323" i="1" s="1"/>
  <c r="AY1460" i="1"/>
  <c r="AZ1460" i="1" s="1"/>
  <c r="BA1460" i="1" s="1"/>
  <c r="BB1460" i="1" s="1"/>
  <c r="AY557" i="1"/>
  <c r="AZ557" i="1" s="1"/>
  <c r="BA557" i="1" s="1"/>
  <c r="BB557" i="1" s="1"/>
  <c r="AY548" i="1"/>
  <c r="AZ548" i="1" s="1"/>
  <c r="BA548" i="1" s="1"/>
  <c r="BB548" i="1" s="1"/>
  <c r="AY588" i="1"/>
  <c r="AZ588" i="1" s="1"/>
  <c r="BA588" i="1" s="1"/>
  <c r="BB588" i="1" s="1"/>
  <c r="AY662" i="1"/>
  <c r="AZ662" i="1" s="1"/>
  <c r="BA662" i="1" s="1"/>
  <c r="BB662" i="1" s="1"/>
  <c r="AY105" i="1"/>
  <c r="AZ105" i="1" s="1"/>
  <c r="BA105" i="1" s="1"/>
  <c r="BB105" i="1" s="1"/>
  <c r="AY1229" i="1"/>
  <c r="AZ1229" i="1" s="1"/>
  <c r="BA1229" i="1" s="1"/>
  <c r="BB1229" i="1" s="1"/>
  <c r="AY796" i="1"/>
  <c r="AZ796" i="1" s="1"/>
  <c r="BA796" i="1" s="1"/>
  <c r="BB796" i="1" s="1"/>
  <c r="AY443" i="1"/>
  <c r="AZ443" i="1" s="1"/>
  <c r="BA443" i="1" s="1"/>
  <c r="BB443" i="1" s="1"/>
  <c r="BC527" i="1"/>
  <c r="BD527" i="1" s="1"/>
  <c r="AY1636" i="1"/>
  <c r="AZ1636" i="1" s="1"/>
  <c r="BA1636" i="1" s="1"/>
  <c r="BB1636" i="1" s="1"/>
  <c r="BC1054" i="1"/>
  <c r="BD1054" i="1" s="1"/>
  <c r="AX22" i="1"/>
  <c r="BC1008" i="1"/>
  <c r="BD1008" i="1" s="1"/>
  <c r="BC384" i="1"/>
  <c r="BD384" i="1" s="1"/>
  <c r="BC661" i="1"/>
  <c r="BD661" i="1" s="1"/>
  <c r="AX321" i="1"/>
  <c r="BC947" i="1"/>
  <c r="BD947" i="1" s="1"/>
  <c r="BC1373" i="1"/>
  <c r="BD1373" i="1" s="1"/>
  <c r="BC259" i="1"/>
  <c r="BD259" i="1" s="1"/>
  <c r="AY951" i="1"/>
  <c r="AZ951" i="1" s="1"/>
  <c r="BA951" i="1" s="1"/>
  <c r="BB951" i="1" s="1"/>
  <c r="BC460" i="1"/>
  <c r="BD460" i="1" s="1"/>
  <c r="BC1084" i="1"/>
  <c r="BD1084" i="1" s="1"/>
  <c r="BC766" i="1"/>
  <c r="BD766" i="1" s="1"/>
  <c r="BC582" i="1"/>
  <c r="BD582" i="1" s="1"/>
  <c r="BC424" i="1"/>
  <c r="BD424" i="1" s="1"/>
  <c r="BC682" i="1"/>
  <c r="BD682" i="1" s="1"/>
  <c r="BC605" i="1"/>
  <c r="BD605" i="1" s="1"/>
  <c r="AX1527" i="1"/>
  <c r="BC1403" i="1"/>
  <c r="BD1403" i="1" s="1"/>
  <c r="BC578" i="1"/>
  <c r="BD578" i="1" s="1"/>
  <c r="BC373" i="1"/>
  <c r="BD373" i="1" s="1"/>
  <c r="AX492" i="1"/>
  <c r="AX1104" i="1"/>
  <c r="BC292" i="1"/>
  <c r="BD292" i="1" s="1"/>
  <c r="BC355" i="1"/>
  <c r="BD355" i="1" s="1"/>
  <c r="BC826" i="1"/>
  <c r="BD826" i="1" s="1"/>
  <c r="BC1230" i="1"/>
  <c r="BD1230" i="1" s="1"/>
  <c r="BC1442" i="1"/>
  <c r="BD1442" i="1" s="1"/>
  <c r="BC573" i="1"/>
  <c r="BD573" i="1" s="1"/>
  <c r="AX881" i="1"/>
  <c r="BC937" i="1"/>
  <c r="BD937" i="1" s="1"/>
  <c r="AX1702" i="1"/>
  <c r="BE1042" i="1"/>
  <c r="BF1042" i="1" s="1"/>
  <c r="M1042" i="1" s="1"/>
  <c r="BG1042" i="1" s="1"/>
  <c r="N1042" i="1" s="1"/>
  <c r="BE874" i="1"/>
  <c r="BF874" i="1" s="1"/>
  <c r="M874" i="1" s="1"/>
  <c r="BG874" i="1" s="1"/>
  <c r="N874" i="1" s="1"/>
  <c r="BC121" i="1"/>
  <c r="BD121" i="1" s="1"/>
  <c r="BC1010" i="1"/>
  <c r="BD1010" i="1" s="1"/>
  <c r="BC696" i="1"/>
  <c r="BD696" i="1" s="1"/>
  <c r="BC581" i="1"/>
  <c r="BD581" i="1" s="1"/>
  <c r="BC570" i="1"/>
  <c r="BD570" i="1" s="1"/>
  <c r="BC391" i="1"/>
  <c r="BD391" i="1" s="1"/>
  <c r="BC1495" i="1"/>
  <c r="BD1495" i="1" s="1"/>
  <c r="BE776" i="1"/>
  <c r="BF776" i="1" s="1"/>
  <c r="M776" i="1" s="1"/>
  <c r="BG776" i="1" s="1"/>
  <c r="N776" i="1" s="1"/>
  <c r="AY625" i="1"/>
  <c r="AZ625" i="1" s="1"/>
  <c r="BA625" i="1" s="1"/>
  <c r="BB625" i="1" s="1"/>
  <c r="BE432" i="1"/>
  <c r="BF432" i="1" s="1"/>
  <c r="M432" i="1" s="1"/>
  <c r="BG432" i="1" s="1"/>
  <c r="N432" i="1" s="1"/>
  <c r="AX455" i="1"/>
  <c r="BC1003" i="1"/>
  <c r="BD1003" i="1" s="1"/>
  <c r="BC80" i="1"/>
  <c r="BD80" i="1" s="1"/>
  <c r="AX865" i="1"/>
  <c r="AX135" i="1"/>
  <c r="AX341" i="1"/>
  <c r="AX1439" i="1"/>
  <c r="BC683" i="1"/>
  <c r="BD683" i="1" s="1"/>
  <c r="AY255" i="1"/>
  <c r="AZ255" i="1" s="1"/>
  <c r="BA255" i="1" s="1"/>
  <c r="BB255" i="1" s="1"/>
  <c r="BC590" i="1"/>
  <c r="BD590" i="1" s="1"/>
  <c r="BC979" i="1"/>
  <c r="BD979" i="1" s="1"/>
  <c r="BC1187" i="1"/>
  <c r="BD1187" i="1" s="1"/>
  <c r="AX1151" i="1"/>
  <c r="AX280" i="1"/>
  <c r="AX565" i="1"/>
  <c r="BE574" i="1"/>
  <c r="BF574" i="1" s="1"/>
  <c r="M574" i="1" s="1"/>
  <c r="BG574" i="1" s="1"/>
  <c r="N574" i="1" s="1"/>
  <c r="BC67" i="1"/>
  <c r="BD67" i="1" s="1"/>
  <c r="BE1435" i="1"/>
  <c r="BF1435" i="1" s="1"/>
  <c r="M1435" i="1" s="1"/>
  <c r="BG1435" i="1" s="1"/>
  <c r="N1435" i="1" s="1"/>
  <c r="BE637" i="1"/>
  <c r="BF637" i="1" s="1"/>
  <c r="M637" i="1" s="1"/>
  <c r="BG637" i="1" s="1"/>
  <c r="N637" i="1" s="1"/>
  <c r="BE718" i="1"/>
  <c r="BF718" i="1" s="1"/>
  <c r="M718" i="1" s="1"/>
  <c r="BG718" i="1" s="1"/>
  <c r="N718" i="1" s="1"/>
  <c r="BE1074" i="1"/>
  <c r="BF1074" i="1" s="1"/>
  <c r="M1074" i="1" s="1"/>
  <c r="BG1074" i="1" s="1"/>
  <c r="N1074" i="1" s="1"/>
  <c r="BE748" i="1"/>
  <c r="BF748" i="1" s="1"/>
  <c r="M748" i="1" s="1"/>
  <c r="BG748" i="1" s="1"/>
  <c r="N748" i="1" s="1"/>
  <c r="BE131" i="1"/>
  <c r="BF131" i="1" s="1"/>
  <c r="M131" i="1" s="1"/>
  <c r="BG131" i="1" s="1"/>
  <c r="N131" i="1" s="1"/>
  <c r="BE383" i="1"/>
  <c r="BF383" i="1" s="1"/>
  <c r="M383" i="1" s="1"/>
  <c r="BG383" i="1" s="1"/>
  <c r="N383" i="1" s="1"/>
  <c r="AY774" i="1"/>
  <c r="AZ774" i="1" s="1"/>
  <c r="BA774" i="1" s="1"/>
  <c r="BB774" i="1" s="1"/>
  <c r="AY442" i="1"/>
  <c r="AZ442" i="1" s="1"/>
  <c r="BA442" i="1" s="1"/>
  <c r="BB442" i="1" s="1"/>
  <c r="AY1664" i="1"/>
  <c r="AZ1664" i="1" s="1"/>
  <c r="BA1664" i="1" s="1"/>
  <c r="BB1664" i="1" s="1"/>
  <c r="AY777" i="1"/>
  <c r="AZ777" i="1" s="1"/>
  <c r="BA777" i="1" s="1"/>
  <c r="BB777" i="1" s="1"/>
  <c r="AY1565" i="1"/>
  <c r="AZ1565" i="1" s="1"/>
  <c r="BA1565" i="1" s="1"/>
  <c r="BB1565" i="1" s="1"/>
  <c r="AY531" i="1"/>
  <c r="AZ531" i="1" s="1"/>
  <c r="BA531" i="1" s="1"/>
  <c r="BB531" i="1" s="1"/>
  <c r="AY272" i="1"/>
  <c r="AZ272" i="1" s="1"/>
  <c r="BA272" i="1" s="1"/>
  <c r="BB272" i="1" s="1"/>
  <c r="AY1136" i="1"/>
  <c r="AZ1136" i="1" s="1"/>
  <c r="BA1136" i="1" s="1"/>
  <c r="BB1136" i="1" s="1"/>
  <c r="AY999" i="1"/>
  <c r="AZ999" i="1" s="1"/>
  <c r="BA999" i="1" s="1"/>
  <c r="BB999" i="1" s="1"/>
  <c r="AY757" i="1"/>
  <c r="AZ757" i="1" s="1"/>
  <c r="BA757" i="1" s="1"/>
  <c r="BB757" i="1" s="1"/>
  <c r="AY84" i="1"/>
  <c r="AZ84" i="1" s="1"/>
  <c r="BA84" i="1" s="1"/>
  <c r="BB84" i="1" s="1"/>
  <c r="AY457" i="1"/>
  <c r="AZ457" i="1" s="1"/>
  <c r="BA457" i="1" s="1"/>
  <c r="BB457" i="1" s="1"/>
  <c r="AY800" i="1"/>
  <c r="AZ800" i="1" s="1"/>
  <c r="BA800" i="1" s="1"/>
  <c r="BB800" i="1" s="1"/>
  <c r="AY1040" i="1"/>
  <c r="AZ1040" i="1" s="1"/>
  <c r="BA1040" i="1" s="1"/>
  <c r="BB1040" i="1" s="1"/>
  <c r="AY1018" i="1"/>
  <c r="AZ1018" i="1" s="1"/>
  <c r="BA1018" i="1" s="1"/>
  <c r="BB1018" i="1" s="1"/>
  <c r="AY680" i="1"/>
  <c r="AZ680" i="1" s="1"/>
  <c r="BA680" i="1" s="1"/>
  <c r="BB680" i="1" s="1"/>
  <c r="AY555" i="1"/>
  <c r="AZ555" i="1" s="1"/>
  <c r="BA555" i="1" s="1"/>
  <c r="BB555" i="1" s="1"/>
  <c r="AY114" i="1"/>
  <c r="AZ114" i="1" s="1"/>
  <c r="BA114" i="1" s="1"/>
  <c r="BB114" i="1" s="1"/>
  <c r="AY658" i="1"/>
  <c r="AZ658" i="1" s="1"/>
  <c r="BA658" i="1" s="1"/>
  <c r="BB658" i="1" s="1"/>
  <c r="AY1135" i="1"/>
  <c r="AZ1135" i="1" s="1"/>
  <c r="BA1135" i="1" s="1"/>
  <c r="BB1135" i="1" s="1"/>
  <c r="AY1581" i="1"/>
  <c r="AZ1581" i="1" s="1"/>
  <c r="BA1581" i="1" s="1"/>
  <c r="BB1581" i="1" s="1"/>
  <c r="AY702" i="1"/>
  <c r="AZ702" i="1" s="1"/>
  <c r="BA702" i="1" s="1"/>
  <c r="BB702" i="1" s="1"/>
  <c r="AY689" i="1"/>
  <c r="AZ689" i="1" s="1"/>
  <c r="BA689" i="1" s="1"/>
  <c r="BB689" i="1" s="1"/>
  <c r="AY66" i="1"/>
  <c r="AZ66" i="1" s="1"/>
  <c r="BA66" i="1" s="1"/>
  <c r="BB66" i="1" s="1"/>
  <c r="AY1625" i="1"/>
  <c r="AZ1625" i="1" s="1"/>
  <c r="BA1625" i="1" s="1"/>
  <c r="BB1625" i="1" s="1"/>
  <c r="AY867" i="1"/>
  <c r="AZ867" i="1" s="1"/>
  <c r="BA867" i="1" s="1"/>
  <c r="BB867" i="1" s="1"/>
  <c r="AY709" i="1"/>
  <c r="AZ709" i="1" s="1"/>
  <c r="BA709" i="1" s="1"/>
  <c r="BB709" i="1" s="1"/>
  <c r="AY37" i="1"/>
  <c r="AZ37" i="1" s="1"/>
  <c r="BA37" i="1" s="1"/>
  <c r="BB37" i="1" s="1"/>
  <c r="AY915" i="1"/>
  <c r="AZ915" i="1" s="1"/>
  <c r="BA915" i="1" s="1"/>
  <c r="BB915" i="1" s="1"/>
  <c r="AY739" i="1"/>
  <c r="AZ739" i="1" s="1"/>
  <c r="BA739" i="1" s="1"/>
  <c r="BB739" i="1" s="1"/>
  <c r="AY995" i="1"/>
  <c r="AZ995" i="1" s="1"/>
  <c r="BA995" i="1" s="1"/>
  <c r="BB995" i="1" s="1"/>
  <c r="AY399" i="1"/>
  <c r="AZ399" i="1" s="1"/>
  <c r="BA399" i="1" s="1"/>
  <c r="BB399" i="1" s="1"/>
  <c r="AY827" i="1"/>
  <c r="AZ827" i="1" s="1"/>
  <c r="BA827" i="1" s="1"/>
  <c r="BB827" i="1" s="1"/>
  <c r="AY31" i="1"/>
  <c r="AZ31" i="1" s="1"/>
  <c r="BA31" i="1" s="1"/>
  <c r="BB31" i="1" s="1"/>
  <c r="AY490" i="1"/>
  <c r="AZ490" i="1" s="1"/>
  <c r="BA490" i="1" s="1"/>
  <c r="BB490" i="1" s="1"/>
  <c r="BC1486" i="1"/>
  <c r="BD1486" i="1" s="1"/>
  <c r="AX775" i="1"/>
  <c r="BC1000" i="1"/>
  <c r="BD1000" i="1" s="1"/>
  <c r="BC92" i="1"/>
  <c r="BD92" i="1" s="1"/>
  <c r="BC634" i="1"/>
  <c r="BD634" i="1" s="1"/>
  <c r="AX836" i="1"/>
  <c r="BC204" i="1"/>
  <c r="BD204" i="1" s="1"/>
  <c r="BC497" i="1"/>
  <c r="BD497" i="1" s="1"/>
  <c r="BC550" i="1"/>
  <c r="BD550" i="1" s="1"/>
  <c r="BC1441" i="1"/>
  <c r="BD1441" i="1" s="1"/>
  <c r="AX663" i="1"/>
  <c r="AX1343" i="1"/>
  <c r="BE673" i="1"/>
  <c r="BF673" i="1" s="1"/>
  <c r="M673" i="1" s="1"/>
  <c r="BG673" i="1" s="1"/>
  <c r="N673" i="1" s="1"/>
  <c r="AX470" i="1"/>
  <c r="BE446" i="1"/>
  <c r="BF446" i="1" s="1"/>
  <c r="M446" i="1" s="1"/>
  <c r="BG446" i="1" s="1"/>
  <c r="N446" i="1" s="1"/>
  <c r="BC409" i="1"/>
  <c r="BD409" i="1" s="1"/>
  <c r="AX404" i="1"/>
  <c r="BC33" i="1"/>
  <c r="BD33" i="1" s="1"/>
  <c r="AX544" i="1"/>
  <c r="AX1222" i="1"/>
  <c r="BC936" i="1"/>
  <c r="BD936" i="1" s="1"/>
  <c r="BC975" i="1"/>
  <c r="BD975" i="1" s="1"/>
  <c r="AY494" i="1"/>
  <c r="AZ494" i="1" s="1"/>
  <c r="BA494" i="1" s="1"/>
  <c r="BB494" i="1" s="1"/>
  <c r="BC410" i="1"/>
  <c r="BD410" i="1" s="1"/>
  <c r="BC1279" i="1"/>
  <c r="BD1279" i="1" s="1"/>
  <c r="BC1312" i="1"/>
  <c r="BD1312" i="1" s="1"/>
  <c r="BC1627" i="1"/>
  <c r="BD1627" i="1" s="1"/>
  <c r="AX893" i="1"/>
  <c r="BC1608" i="1"/>
  <c r="BD1608" i="1" s="1"/>
  <c r="BC845" i="1"/>
  <c r="BD845" i="1" s="1"/>
  <c r="BE389" i="1"/>
  <c r="BF389" i="1" s="1"/>
  <c r="M389" i="1" s="1"/>
  <c r="BG389" i="1" s="1"/>
  <c r="N389" i="1" s="1"/>
  <c r="BC1292" i="1"/>
  <c r="BD1292" i="1" s="1"/>
  <c r="BC955" i="1"/>
  <c r="BD955" i="1" s="1"/>
  <c r="BC474" i="1"/>
  <c r="BD474" i="1" s="1"/>
  <c r="BC76" i="1"/>
  <c r="BD76" i="1" s="1"/>
  <c r="BC954" i="1"/>
  <c r="BD954" i="1" s="1"/>
  <c r="AX1329" i="1"/>
  <c r="AX374" i="1"/>
  <c r="AX897" i="1"/>
  <c r="BC963" i="1"/>
  <c r="BD963" i="1" s="1"/>
  <c r="AY828" i="1"/>
  <c r="AZ828" i="1" s="1"/>
  <c r="BA828" i="1" s="1"/>
  <c r="BB828" i="1" s="1"/>
  <c r="AX1516" i="1"/>
  <c r="AX668" i="1"/>
  <c r="AX786" i="1"/>
  <c r="AX1196" i="1"/>
  <c r="AX1640" i="1"/>
  <c r="BC1105" i="1"/>
  <c r="BD1105" i="1" s="1"/>
  <c r="AX1340" i="1"/>
  <c r="AY1345" i="1"/>
  <c r="AZ1345" i="1" s="1"/>
  <c r="BA1345" i="1" s="1"/>
  <c r="BB1345" i="1" s="1"/>
  <c r="BC667" i="1"/>
  <c r="BD667" i="1" s="1"/>
  <c r="BC913" i="1"/>
  <c r="BD913" i="1" s="1"/>
  <c r="BC367" i="1"/>
  <c r="BD367" i="1" s="1"/>
  <c r="BC1649" i="1"/>
  <c r="BD1649" i="1" s="1"/>
  <c r="AX243" i="1"/>
  <c r="AX603" i="1"/>
  <c r="BC1420" i="1"/>
  <c r="BD1420" i="1" s="1"/>
  <c r="AY816" i="1"/>
  <c r="AZ816" i="1" s="1"/>
  <c r="BA816" i="1" s="1"/>
  <c r="BB816" i="1" s="1"/>
  <c r="BE303" i="1"/>
  <c r="BF303" i="1" s="1"/>
  <c r="M303" i="1" s="1"/>
  <c r="BG303" i="1" s="1"/>
  <c r="N303" i="1" s="1"/>
  <c r="BC108" i="1"/>
  <c r="BD108" i="1" s="1"/>
  <c r="BE519" i="1"/>
  <c r="BF519" i="1" s="1"/>
  <c r="M519" i="1" s="1"/>
  <c r="BG519" i="1" s="1"/>
  <c r="N519" i="1" s="1"/>
  <c r="BE687" i="1"/>
  <c r="BF687" i="1" s="1"/>
  <c r="M687" i="1" s="1"/>
  <c r="BG687" i="1" s="1"/>
  <c r="N687" i="1" s="1"/>
  <c r="AY714" i="1"/>
  <c r="AZ714" i="1" s="1"/>
  <c r="BA714" i="1" s="1"/>
  <c r="BB714" i="1" s="1"/>
  <c r="BE357" i="1"/>
  <c r="BF357" i="1" s="1"/>
  <c r="M357" i="1" s="1"/>
  <c r="BG357" i="1" s="1"/>
  <c r="N357" i="1" s="1"/>
  <c r="BE1138" i="1"/>
  <c r="BF1138" i="1" s="1"/>
  <c r="M1138" i="1" s="1"/>
  <c r="BG1138" i="1" s="1"/>
  <c r="N1138" i="1" s="1"/>
  <c r="AX654" i="1"/>
  <c r="BC773" i="1"/>
  <c r="BD773" i="1" s="1"/>
  <c r="AY803" i="1"/>
  <c r="AZ803" i="1" s="1"/>
  <c r="BA803" i="1" s="1"/>
  <c r="BB803" i="1" s="1"/>
  <c r="AY356" i="1"/>
  <c r="AZ356" i="1" s="1"/>
  <c r="BA356" i="1" s="1"/>
  <c r="BB356" i="1" s="1"/>
  <c r="AY1182" i="1"/>
  <c r="AZ1182" i="1" s="1"/>
  <c r="BA1182" i="1" s="1"/>
  <c r="BB1182" i="1" s="1"/>
  <c r="AY94" i="1"/>
  <c r="AZ94" i="1" s="1"/>
  <c r="BA94" i="1" s="1"/>
  <c r="BB94" i="1" s="1"/>
  <c r="AY1059" i="1"/>
  <c r="AZ1059" i="1" s="1"/>
  <c r="BA1059" i="1" s="1"/>
  <c r="BB1059" i="1" s="1"/>
  <c r="AY863" i="1"/>
  <c r="AZ863" i="1" s="1"/>
  <c r="BA863" i="1" s="1"/>
  <c r="BB863" i="1" s="1"/>
  <c r="AY829" i="1"/>
  <c r="AZ829" i="1" s="1"/>
  <c r="BA829" i="1" s="1"/>
  <c r="BB829" i="1" s="1"/>
  <c r="AY436" i="1"/>
  <c r="AZ436" i="1" s="1"/>
  <c r="BA436" i="1" s="1"/>
  <c r="BB436" i="1" s="1"/>
  <c r="AY946" i="1"/>
  <c r="AZ946" i="1" s="1"/>
  <c r="BA946" i="1" s="1"/>
  <c r="BB946" i="1" s="1"/>
  <c r="AY510" i="1"/>
  <c r="AZ510" i="1" s="1"/>
  <c r="BA510" i="1" s="1"/>
  <c r="BB510" i="1" s="1"/>
  <c r="AY352" i="1"/>
  <c r="AZ352" i="1" s="1"/>
  <c r="BA352" i="1" s="1"/>
  <c r="BB352" i="1" s="1"/>
  <c r="AY111" i="1"/>
  <c r="AZ111" i="1" s="1"/>
  <c r="BA111" i="1" s="1"/>
  <c r="BB111" i="1" s="1"/>
  <c r="AY612" i="1"/>
  <c r="AZ612" i="1" s="1"/>
  <c r="BA612" i="1" s="1"/>
  <c r="BB612" i="1" s="1"/>
  <c r="AY1658" i="1"/>
  <c r="AZ1658" i="1" s="1"/>
  <c r="BA1658" i="1" s="1"/>
  <c r="BB1658" i="1" s="1"/>
  <c r="AY647" i="1"/>
  <c r="AZ647" i="1" s="1"/>
  <c r="BA647" i="1" s="1"/>
  <c r="BB647" i="1" s="1"/>
  <c r="AY552" i="1"/>
  <c r="AZ552" i="1" s="1"/>
  <c r="BA552" i="1" s="1"/>
  <c r="BB552" i="1" s="1"/>
  <c r="AY784" i="1"/>
  <c r="AZ784" i="1" s="1"/>
  <c r="BA784" i="1" s="1"/>
  <c r="BB784" i="1" s="1"/>
  <c r="AY924" i="1"/>
  <c r="AZ924" i="1" s="1"/>
  <c r="BA924" i="1" s="1"/>
  <c r="BB924" i="1" s="1"/>
  <c r="AY172" i="1"/>
  <c r="AZ172" i="1" s="1"/>
  <c r="BA172" i="1" s="1"/>
  <c r="BB172" i="1" s="1"/>
  <c r="AY15" i="1"/>
  <c r="AZ15" i="1" s="1"/>
  <c r="BA15" i="1" s="1"/>
  <c r="BB15" i="1" s="1"/>
  <c r="AY414" i="1"/>
  <c r="AZ414" i="1" s="1"/>
  <c r="BA414" i="1" s="1"/>
  <c r="BB414" i="1" s="1"/>
  <c r="AY901" i="1"/>
  <c r="AZ901" i="1" s="1"/>
  <c r="BA901" i="1" s="1"/>
  <c r="BB901" i="1" s="1"/>
  <c r="AY1227" i="1"/>
  <c r="AZ1227" i="1" s="1"/>
  <c r="BA1227" i="1" s="1"/>
  <c r="BB1227" i="1" s="1"/>
  <c r="AY380" i="1"/>
  <c r="AZ380" i="1" s="1"/>
  <c r="BA380" i="1" s="1"/>
  <c r="BB380" i="1" s="1"/>
  <c r="AY1389" i="1"/>
  <c r="AZ1389" i="1" s="1"/>
  <c r="BA1389" i="1" s="1"/>
  <c r="BB1389" i="1" s="1"/>
  <c r="AY737" i="1"/>
  <c r="AZ737" i="1" s="1"/>
  <c r="BA737" i="1" s="1"/>
  <c r="BB737" i="1" s="1"/>
  <c r="AY441" i="1"/>
  <c r="AZ441" i="1" s="1"/>
  <c r="BA441" i="1" s="1"/>
  <c r="BB441" i="1" s="1"/>
  <c r="AY1269" i="1"/>
  <c r="AZ1269" i="1" s="1"/>
  <c r="BA1269" i="1" s="1"/>
  <c r="BB1269" i="1" s="1"/>
  <c r="AY593" i="1"/>
  <c r="AZ593" i="1" s="1"/>
  <c r="BA593" i="1" s="1"/>
  <c r="BB593" i="1" s="1"/>
  <c r="AY1421" i="1"/>
  <c r="AZ1421" i="1" s="1"/>
  <c r="BA1421" i="1" s="1"/>
  <c r="BB1421" i="1" s="1"/>
  <c r="AY724" i="1"/>
  <c r="AZ724" i="1" s="1"/>
  <c r="BA724" i="1" s="1"/>
  <c r="BB724" i="1" s="1"/>
  <c r="AY699" i="1"/>
  <c r="AZ699" i="1" s="1"/>
  <c r="BA699" i="1" s="1"/>
  <c r="BB699" i="1" s="1"/>
  <c r="AY785" i="1"/>
  <c r="AZ785" i="1" s="1"/>
  <c r="BA785" i="1" s="1"/>
  <c r="BB785" i="1" s="1"/>
  <c r="AY1311" i="1"/>
  <c r="AZ1311" i="1" s="1"/>
  <c r="BA1311" i="1" s="1"/>
  <c r="BB1311" i="1" s="1"/>
  <c r="BC456" i="1"/>
  <c r="BD456" i="1" s="1"/>
  <c r="BC990" i="1"/>
  <c r="BD990" i="1" s="1"/>
  <c r="BC804" i="1"/>
  <c r="BD804" i="1" s="1"/>
  <c r="BC413" i="1"/>
  <c r="BD413" i="1" s="1"/>
  <c r="BC921" i="1"/>
  <c r="BD921" i="1" s="1"/>
  <c r="BC444" i="1"/>
  <c r="BD444" i="1" s="1"/>
  <c r="AX250" i="1"/>
  <c r="AX333" i="1"/>
  <c r="BE966" i="1"/>
  <c r="BF966" i="1" s="1"/>
  <c r="M966" i="1" s="1"/>
  <c r="BG966" i="1" s="1"/>
  <c r="N966" i="1" s="1"/>
  <c r="BC794" i="1"/>
  <c r="BD794" i="1" s="1"/>
  <c r="BC1377" i="1"/>
  <c r="BD1377" i="1" s="1"/>
  <c r="AX294" i="1"/>
  <c r="AY1149" i="1"/>
  <c r="AZ1149" i="1" s="1"/>
  <c r="BA1149" i="1" s="1"/>
  <c r="BB1149" i="1" s="1"/>
  <c r="AX463" i="1"/>
  <c r="AX616" i="1"/>
  <c r="AX1359" i="1"/>
  <c r="BE1183" i="1"/>
  <c r="BF1183" i="1" s="1"/>
  <c r="M1183" i="1" s="1"/>
  <c r="BG1183" i="1" s="1"/>
  <c r="N1183" i="1" s="1"/>
  <c r="BC958" i="1"/>
  <c r="BD958" i="1" s="1"/>
  <c r="AX1370" i="1"/>
  <c r="AX394" i="1"/>
  <c r="BC900" i="1"/>
  <c r="BD900" i="1" s="1"/>
  <c r="AX660" i="1"/>
  <c r="AX982" i="1"/>
  <c r="AX407" i="1"/>
  <c r="BC518" i="1"/>
  <c r="BD518" i="1" s="1"/>
  <c r="AY704" i="1"/>
  <c r="AZ704" i="1" s="1"/>
  <c r="BA704" i="1" s="1"/>
  <c r="BB704" i="1" s="1"/>
  <c r="BC297" i="1"/>
  <c r="BD297" i="1" s="1"/>
  <c r="BC375" i="1"/>
  <c r="BD375" i="1" s="1"/>
  <c r="AX1131" i="1"/>
  <c r="BC434" i="1"/>
  <c r="BD434" i="1" s="1"/>
  <c r="BC277" i="1"/>
  <c r="BD277" i="1" s="1"/>
  <c r="AX719" i="1"/>
  <c r="BE7" i="1"/>
  <c r="BF7" i="1" s="1"/>
  <c r="BC877" i="1"/>
  <c r="BD877" i="1" s="1"/>
  <c r="BC52" i="1"/>
  <c r="BD52" i="1" s="1"/>
  <c r="AX934" i="1"/>
  <c r="BC964" i="1"/>
  <c r="BD964" i="1" s="1"/>
  <c r="AX1496" i="1"/>
  <c r="BC93" i="1"/>
  <c r="BD93" i="1" s="1"/>
  <c r="AX1261" i="1"/>
  <c r="BC571" i="1"/>
  <c r="BD571" i="1" s="1"/>
  <c r="BE512" i="1"/>
  <c r="BF512" i="1" s="1"/>
  <c r="M512" i="1" s="1"/>
  <c r="BG512" i="1" s="1"/>
  <c r="N512" i="1" s="1"/>
  <c r="BC817" i="1"/>
  <c r="BD817" i="1" s="1"/>
  <c r="BC1027" i="1"/>
  <c r="BD1027" i="1" s="1"/>
  <c r="AX562" i="1"/>
  <c r="AX526" i="1"/>
  <c r="AX931" i="1"/>
  <c r="BC437" i="1"/>
  <c r="BD437" i="1" s="1"/>
  <c r="AX685" i="1"/>
  <c r="AX986" i="1"/>
  <c r="BC530" i="1"/>
  <c r="BD530" i="1" s="1"/>
  <c r="BC491" i="1"/>
  <c r="BD491" i="1" s="1"/>
  <c r="AX729" i="1"/>
  <c r="AX1504" i="1"/>
  <c r="AX610" i="1"/>
  <c r="BC650" i="1"/>
  <c r="BD650" i="1" s="1"/>
  <c r="BC1035" i="1"/>
  <c r="BD1035" i="1" s="1"/>
  <c r="AY1203" i="1"/>
  <c r="AZ1203" i="1" s="1"/>
  <c r="BA1203" i="1" s="1"/>
  <c r="BB1203" i="1" s="1"/>
  <c r="AY558" i="1"/>
  <c r="AZ558" i="1" s="1"/>
  <c r="BA558" i="1" s="1"/>
  <c r="BB558" i="1" s="1"/>
  <c r="AX156" i="1"/>
  <c r="AY551" i="1"/>
  <c r="AZ551" i="1" s="1"/>
  <c r="BA551" i="1" s="1"/>
  <c r="BB551" i="1" s="1"/>
  <c r="AY1681" i="1"/>
  <c r="AZ1681" i="1" s="1"/>
  <c r="BA1681" i="1" s="1"/>
  <c r="BB1681" i="1" s="1"/>
  <c r="AY1271" i="1"/>
  <c r="AZ1271" i="1" s="1"/>
  <c r="BA1271" i="1" s="1"/>
  <c r="BB1271" i="1" s="1"/>
  <c r="AY538" i="1"/>
  <c r="AZ538" i="1" s="1"/>
  <c r="BA538" i="1" s="1"/>
  <c r="BB538" i="1" s="1"/>
  <c r="AY87" i="1"/>
  <c r="AZ87" i="1" s="1"/>
  <c r="BA87" i="1" s="1"/>
  <c r="BB87" i="1" s="1"/>
  <c r="AY952" i="1"/>
  <c r="AZ952" i="1" s="1"/>
  <c r="BA952" i="1" s="1"/>
  <c r="BB952" i="1" s="1"/>
  <c r="AY26" i="1"/>
  <c r="AZ26" i="1" s="1"/>
  <c r="BA26" i="1" s="1"/>
  <c r="BB26" i="1" s="1"/>
  <c r="AY985" i="1"/>
  <c r="AZ985" i="1" s="1"/>
  <c r="BA985" i="1" s="1"/>
  <c r="BB985" i="1" s="1"/>
  <c r="AY181" i="1"/>
  <c r="AZ181" i="1" s="1"/>
  <c r="BA181" i="1" s="1"/>
  <c r="BB181" i="1" s="1"/>
  <c r="AY730" i="1"/>
  <c r="AZ730" i="1" s="1"/>
  <c r="BA730" i="1" s="1"/>
  <c r="BB730" i="1" s="1"/>
  <c r="AY1253" i="1"/>
  <c r="AZ1253" i="1" s="1"/>
  <c r="BA1253" i="1" s="1"/>
  <c r="BB1253" i="1" s="1"/>
  <c r="AY45" i="1"/>
  <c r="AZ45" i="1" s="1"/>
  <c r="BA45" i="1" s="1"/>
  <c r="BB45" i="1" s="1"/>
  <c r="AY1067" i="1"/>
  <c r="AZ1067" i="1" s="1"/>
  <c r="BA1067" i="1" s="1"/>
  <c r="BB1067" i="1" s="1"/>
  <c r="AY962" i="1"/>
  <c r="AZ962" i="1" s="1"/>
  <c r="BA962" i="1" s="1"/>
  <c r="BB962" i="1" s="1"/>
  <c r="AY24" i="1"/>
  <c r="AZ24" i="1" s="1"/>
  <c r="BA24" i="1" s="1"/>
  <c r="BB24" i="1" s="1"/>
  <c r="AY1014" i="1"/>
  <c r="AZ1014" i="1" s="1"/>
  <c r="BA1014" i="1" s="1"/>
  <c r="BB1014" i="1" s="1"/>
  <c r="AY1258" i="1"/>
  <c r="AZ1258" i="1" s="1"/>
  <c r="BA1258" i="1" s="1"/>
  <c r="BB1258" i="1" s="1"/>
  <c r="AY728" i="1"/>
  <c r="AZ728" i="1" s="1"/>
  <c r="BA728" i="1" s="1"/>
  <c r="BB728" i="1" s="1"/>
  <c r="AY626" i="1"/>
  <c r="AZ626" i="1" s="1"/>
  <c r="BA626" i="1" s="1"/>
  <c r="BB626" i="1" s="1"/>
  <c r="AY307" i="1"/>
  <c r="AZ307" i="1" s="1"/>
  <c r="BA307" i="1" s="1"/>
  <c r="BB307" i="1" s="1"/>
  <c r="AY415" i="1"/>
  <c r="AZ415" i="1" s="1"/>
  <c r="BA415" i="1" s="1"/>
  <c r="BB415" i="1" s="1"/>
  <c r="AY1382" i="1"/>
  <c r="AZ1382" i="1" s="1"/>
  <c r="BA1382" i="1" s="1"/>
  <c r="BB1382" i="1" s="1"/>
  <c r="AY1299" i="1"/>
  <c r="AZ1299" i="1" s="1"/>
  <c r="BA1299" i="1" s="1"/>
  <c r="BB1299" i="1" s="1"/>
  <c r="AY717" i="1"/>
  <c r="AZ717" i="1" s="1"/>
  <c r="BA717" i="1" s="1"/>
  <c r="BB717" i="1" s="1"/>
  <c r="AY360" i="1"/>
  <c r="AZ360" i="1" s="1"/>
  <c r="BA360" i="1" s="1"/>
  <c r="BB360" i="1" s="1"/>
  <c r="AY1167" i="1"/>
  <c r="AZ1167" i="1" s="1"/>
  <c r="BA1167" i="1" s="1"/>
  <c r="BB1167" i="1" s="1"/>
  <c r="AY759" i="1"/>
  <c r="AZ759" i="1" s="1"/>
  <c r="BA759" i="1" s="1"/>
  <c r="BB759" i="1" s="1"/>
  <c r="AY386" i="1"/>
  <c r="AZ386" i="1" s="1"/>
  <c r="BA386" i="1" s="1"/>
  <c r="BB386" i="1" s="1"/>
  <c r="AY221" i="1"/>
  <c r="AZ221" i="1" s="1"/>
  <c r="BA221" i="1" s="1"/>
  <c r="BB221" i="1" s="1"/>
  <c r="AY1061" i="1"/>
  <c r="AZ1061" i="1" s="1"/>
  <c r="BA1061" i="1" s="1"/>
  <c r="BB1061" i="1" s="1"/>
  <c r="AY30" i="1"/>
  <c r="AZ30" i="1" s="1"/>
  <c r="BA30" i="1" s="1"/>
  <c r="BB30" i="1" s="1"/>
  <c r="AY750" i="1"/>
  <c r="AZ750" i="1" s="1"/>
  <c r="BA750" i="1" s="1"/>
  <c r="BB750" i="1" s="1"/>
  <c r="AY306" i="1"/>
  <c r="AZ306" i="1" s="1"/>
  <c r="BA306" i="1" s="1"/>
  <c r="BB306" i="1" s="1"/>
  <c r="AY997" i="1"/>
  <c r="AZ997" i="1" s="1"/>
  <c r="BA997" i="1" s="1"/>
  <c r="BB997" i="1" s="1"/>
  <c r="AY69" i="1"/>
  <c r="AZ69" i="1" s="1"/>
  <c r="BA69" i="1" s="1"/>
  <c r="BB69" i="1" s="1"/>
  <c r="AY88" i="1"/>
  <c r="AZ88" i="1" s="1"/>
  <c r="BA88" i="1" s="1"/>
  <c r="BB88" i="1" s="1"/>
  <c r="AY75" i="1"/>
  <c r="AZ75" i="1" s="1"/>
  <c r="BA75" i="1" s="1"/>
  <c r="BB75" i="1" s="1"/>
  <c r="AY772" i="1"/>
  <c r="AZ772" i="1" s="1"/>
  <c r="BA772" i="1" s="1"/>
  <c r="BB772" i="1" s="1"/>
  <c r="BE1116" i="1"/>
  <c r="BF1116" i="1" s="1"/>
  <c r="M1116" i="1" s="1"/>
  <c r="BG1116" i="1" s="1"/>
  <c r="N1116" i="1" s="1"/>
  <c r="AY126" i="1"/>
  <c r="AZ126" i="1" s="1"/>
  <c r="BA126" i="1" s="1"/>
  <c r="BB126" i="1" s="1"/>
  <c r="AY1146" i="1"/>
  <c r="AZ1146" i="1" s="1"/>
  <c r="BA1146" i="1" s="1"/>
  <c r="BB1146" i="1" s="1"/>
  <c r="AY353" i="1"/>
  <c r="AZ353" i="1" s="1"/>
  <c r="BA353" i="1" s="1"/>
  <c r="BB353" i="1" s="1"/>
  <c r="AY676" i="1"/>
  <c r="AZ676" i="1" s="1"/>
  <c r="BA676" i="1" s="1"/>
  <c r="BB676" i="1" s="1"/>
  <c r="AY996" i="1"/>
  <c r="AZ996" i="1" s="1"/>
  <c r="BA996" i="1" s="1"/>
  <c r="BB996" i="1" s="1"/>
  <c r="BC1318" i="1"/>
  <c r="BD1318" i="1" s="1"/>
  <c r="BC319" i="1"/>
  <c r="BD319" i="1" s="1"/>
  <c r="AX1491" i="1"/>
  <c r="AX840" i="1"/>
  <c r="AX537" i="1"/>
  <c r="AX493" i="1"/>
  <c r="AX632" i="1"/>
  <c r="AX1062" i="1"/>
  <c r="AX1450" i="1"/>
  <c r="AX412" i="1"/>
  <c r="AX781" i="1"/>
  <c r="AX1376" i="1"/>
  <c r="AX814" i="1"/>
  <c r="BC1013" i="1"/>
  <c r="BD1013" i="1" s="1"/>
  <c r="BC887" i="1"/>
  <c r="BD887" i="1" s="1"/>
  <c r="AY564" i="1"/>
  <c r="AZ564" i="1" s="1"/>
  <c r="BA564" i="1" s="1"/>
  <c r="BB564" i="1" s="1"/>
  <c r="BE176" i="1"/>
  <c r="BF176" i="1" s="1"/>
  <c r="M176" i="1" s="1"/>
  <c r="BG176" i="1" s="1"/>
  <c r="N176" i="1" s="1"/>
  <c r="BC1024" i="1"/>
  <c r="BD1024" i="1" s="1"/>
  <c r="BC585" i="1"/>
  <c r="BD585" i="1" s="1"/>
  <c r="BC1351" i="1"/>
  <c r="BD1351" i="1" s="1"/>
  <c r="BC560" i="1"/>
  <c r="BD560" i="1" s="1"/>
  <c r="AX495" i="1"/>
  <c r="BC1031" i="1"/>
  <c r="BD1031" i="1" s="1"/>
  <c r="BC542" i="1"/>
  <c r="BD542" i="1" s="1"/>
  <c r="BC270" i="1"/>
  <c r="BD270" i="1" s="1"/>
  <c r="BE385" i="1"/>
  <c r="BF385" i="1" s="1"/>
  <c r="M385" i="1" s="1"/>
  <c r="BG385" i="1" s="1"/>
  <c r="N385" i="1" s="1"/>
  <c r="BE358" i="1"/>
  <c r="BF358" i="1" s="1"/>
  <c r="M358" i="1" s="1"/>
  <c r="BG358" i="1" s="1"/>
  <c r="N358" i="1" s="1"/>
  <c r="BC758" i="1"/>
  <c r="BD758" i="1" s="1"/>
  <c r="AX738" i="1"/>
  <c r="BC569" i="1"/>
  <c r="BD569" i="1" s="1"/>
  <c r="AX672" i="1"/>
  <c r="AX628" i="1"/>
  <c r="BC127" i="1"/>
  <c r="BD127" i="1" s="1"/>
  <c r="BC524" i="1"/>
  <c r="BD524" i="1" s="1"/>
  <c r="BE74" i="1"/>
  <c r="BF74" i="1" s="1"/>
  <c r="M74" i="1" s="1"/>
  <c r="BG74" i="1" s="1"/>
  <c r="N74" i="1" s="1"/>
  <c r="BE1195" i="1"/>
  <c r="BF1195" i="1" s="1"/>
  <c r="M1195" i="1" s="1"/>
  <c r="BG1195" i="1" s="1"/>
  <c r="N1195" i="1" s="1"/>
  <c r="BC481" i="1"/>
  <c r="BD481" i="1" s="1"/>
  <c r="BC425" i="1"/>
  <c r="BD425" i="1" s="1"/>
  <c r="AX81" i="1"/>
  <c r="AX1242" i="1"/>
  <c r="AX1659" i="1"/>
  <c r="AX418" i="1"/>
  <c r="BC666" i="1"/>
  <c r="BD666" i="1" s="1"/>
  <c r="AX1049" i="1"/>
  <c r="BC620" i="1"/>
  <c r="BD620" i="1" s="1"/>
  <c r="AX8" i="1"/>
  <c r="BC547" i="1"/>
  <c r="BD547" i="1" s="1"/>
  <c r="BC423" i="1"/>
  <c r="BD423" i="1" s="1"/>
  <c r="AX1558" i="1"/>
  <c r="BC1390" i="1"/>
  <c r="BD1390" i="1" s="1"/>
  <c r="BC787" i="1"/>
  <c r="BD787" i="1" s="1"/>
  <c r="AX1103" i="1"/>
  <c r="AY618" i="1"/>
  <c r="AZ618" i="1" s="1"/>
  <c r="BA618" i="1" s="1"/>
  <c r="BB618" i="1" s="1"/>
  <c r="BE422" i="1"/>
  <c r="BF422" i="1" s="1"/>
  <c r="M422" i="1" s="1"/>
  <c r="BG422" i="1" s="1"/>
  <c r="N422" i="1" s="1"/>
  <c r="BC506" i="1"/>
  <c r="BD506" i="1" s="1"/>
  <c r="BE665" i="1"/>
  <c r="BF665" i="1" s="1"/>
  <c r="M665" i="1" s="1"/>
  <c r="BG665" i="1" s="1"/>
  <c r="N665" i="1" s="1"/>
  <c r="AY1701" i="1"/>
  <c r="AZ1701" i="1" s="1"/>
  <c r="BA1701" i="1" s="1"/>
  <c r="BB1701" i="1" s="1"/>
  <c r="BE677" i="1"/>
  <c r="BF677" i="1" s="1"/>
  <c r="M677" i="1" s="1"/>
  <c r="BG677" i="1" s="1"/>
  <c r="N677" i="1" s="1"/>
  <c r="BE755" i="1"/>
  <c r="BF755" i="1" s="1"/>
  <c r="M755" i="1" s="1"/>
  <c r="BG755" i="1" s="1"/>
  <c r="N755" i="1" s="1"/>
  <c r="BE1346" i="1"/>
  <c r="BF1346" i="1" s="1"/>
  <c r="M1346" i="1" s="1"/>
  <c r="BG1346" i="1" s="1"/>
  <c r="N1346" i="1" s="1"/>
  <c r="BE546" i="1"/>
  <c r="BF546" i="1" s="1"/>
  <c r="M546" i="1" s="1"/>
  <c r="BG546" i="1" s="1"/>
  <c r="N546" i="1" s="1"/>
  <c r="BE670" i="1"/>
  <c r="BF670" i="1" s="1"/>
  <c r="M670" i="1" s="1"/>
  <c r="BG670" i="1" s="1"/>
  <c r="N670" i="1" s="1"/>
  <c r="BE695" i="1"/>
  <c r="BF695" i="1" s="1"/>
  <c r="M695" i="1" s="1"/>
  <c r="BG695" i="1" s="1"/>
  <c r="N695" i="1" s="1"/>
  <c r="BE529" i="1"/>
  <c r="BF529" i="1" s="1"/>
  <c r="M529" i="1" s="1"/>
  <c r="BG529" i="1" s="1"/>
  <c r="N529" i="1" s="1"/>
  <c r="BC178" i="1"/>
  <c r="BD178" i="1" s="1"/>
  <c r="AY953" i="1"/>
  <c r="AZ953" i="1" s="1"/>
  <c r="BA953" i="1" s="1"/>
  <c r="BB953" i="1" s="1"/>
  <c r="AY596" i="1"/>
  <c r="AZ596" i="1" s="1"/>
  <c r="BA596" i="1" s="1"/>
  <c r="BB596" i="1" s="1"/>
  <c r="AY1009" i="1"/>
  <c r="AZ1009" i="1" s="1"/>
  <c r="BA1009" i="1" s="1"/>
  <c r="BB1009" i="1" s="1"/>
  <c r="AY852" i="1"/>
  <c r="AZ852" i="1" s="1"/>
  <c r="BA852" i="1" s="1"/>
  <c r="BB852" i="1" s="1"/>
  <c r="AY110" i="1"/>
  <c r="AZ110" i="1" s="1"/>
  <c r="BA110" i="1" s="1"/>
  <c r="BB110" i="1" s="1"/>
  <c r="AY1156" i="1"/>
  <c r="AZ1156" i="1" s="1"/>
  <c r="BA1156" i="1" s="1"/>
  <c r="BB1156" i="1" s="1"/>
  <c r="AY1609" i="1"/>
  <c r="AZ1609" i="1" s="1"/>
  <c r="BA1609" i="1" s="1"/>
  <c r="BB1609" i="1" s="1"/>
  <c r="AY477" i="1"/>
  <c r="AZ477" i="1" s="1"/>
  <c r="BA477" i="1" s="1"/>
  <c r="BB477" i="1" s="1"/>
  <c r="AY972" i="1"/>
  <c r="AZ972" i="1" s="1"/>
  <c r="BA972" i="1" s="1"/>
  <c r="BB972" i="1" s="1"/>
  <c r="AY933" i="1"/>
  <c r="AZ933" i="1" s="1"/>
  <c r="BA933" i="1" s="1"/>
  <c r="BB933" i="1" s="1"/>
  <c r="AY103" i="1"/>
  <c r="AZ103" i="1" s="1"/>
  <c r="BA103" i="1" s="1"/>
  <c r="BB103" i="1" s="1"/>
  <c r="AY1358" i="1"/>
  <c r="AZ1358" i="1" s="1"/>
  <c r="BA1358" i="1" s="1"/>
  <c r="BB1358" i="1" s="1"/>
  <c r="AY390" i="1"/>
  <c r="AZ390" i="1" s="1"/>
  <c r="BA390" i="1" s="1"/>
  <c r="BB390" i="1" s="1"/>
  <c r="AY428" i="1"/>
  <c r="AZ428" i="1" s="1"/>
  <c r="BA428" i="1" s="1"/>
  <c r="BB428" i="1" s="1"/>
  <c r="AY791" i="1"/>
  <c r="AZ791" i="1" s="1"/>
  <c r="BA791" i="1" s="1"/>
  <c r="BB791" i="1" s="1"/>
  <c r="AY471" i="1"/>
  <c r="AZ471" i="1" s="1"/>
  <c r="BA471" i="1" s="1"/>
  <c r="BB471" i="1" s="1"/>
  <c r="AY539" i="1"/>
  <c r="AZ539" i="1" s="1"/>
  <c r="BA539" i="1" s="1"/>
  <c r="BB539" i="1" s="1"/>
  <c r="AY435" i="1"/>
  <c r="AZ435" i="1" s="1"/>
  <c r="BA435" i="1" s="1"/>
  <c r="BB435" i="1" s="1"/>
  <c r="AY462" i="1"/>
  <c r="AZ462" i="1" s="1"/>
  <c r="BA462" i="1" s="1"/>
  <c r="BB462" i="1" s="1"/>
  <c r="AY587" i="1"/>
  <c r="AZ587" i="1" s="1"/>
  <c r="BA587" i="1" s="1"/>
  <c r="BB587" i="1" s="1"/>
  <c r="AY264" i="1"/>
  <c r="AZ264" i="1" s="1"/>
  <c r="BA264" i="1" s="1"/>
  <c r="BB264" i="1" s="1"/>
  <c r="AY1580" i="1"/>
  <c r="AZ1580" i="1" s="1"/>
  <c r="BA1580" i="1" s="1"/>
  <c r="BB1580" i="1" s="1"/>
  <c r="AY1285" i="1"/>
  <c r="AZ1285" i="1" s="1"/>
  <c r="BA1285" i="1" s="1"/>
  <c r="BB1285" i="1" s="1"/>
  <c r="AY1030" i="1"/>
  <c r="AZ1030" i="1" s="1"/>
  <c r="BA1030" i="1" s="1"/>
  <c r="BB1030" i="1" s="1"/>
  <c r="AY1048" i="1"/>
  <c r="AZ1048" i="1" s="1"/>
  <c r="BA1048" i="1" s="1"/>
  <c r="BB1048" i="1" s="1"/>
  <c r="AY1111" i="1"/>
  <c r="AZ1111" i="1" s="1"/>
  <c r="BA1111" i="1" s="1"/>
  <c r="BB1111" i="1" s="1"/>
  <c r="AY501" i="1"/>
  <c r="AZ501" i="1" s="1"/>
  <c r="BA501" i="1" s="1"/>
  <c r="BB501" i="1" s="1"/>
  <c r="AY992" i="1"/>
  <c r="AZ992" i="1" s="1"/>
  <c r="BA992" i="1" s="1"/>
  <c r="BB992" i="1" s="1"/>
  <c r="AY956" i="1"/>
  <c r="AZ956" i="1" s="1"/>
  <c r="BA956" i="1" s="1"/>
  <c r="BB956" i="1" s="1"/>
  <c r="AY859" i="1"/>
  <c r="AZ859" i="1" s="1"/>
  <c r="BA859" i="1" s="1"/>
  <c r="BB859" i="1" s="1"/>
  <c r="AY396" i="1"/>
  <c r="AZ396" i="1" s="1"/>
  <c r="BA396" i="1" s="1"/>
  <c r="BB396" i="1" s="1"/>
  <c r="AY635" i="1"/>
  <c r="AZ635" i="1" s="1"/>
  <c r="BA635" i="1" s="1"/>
  <c r="BB635" i="1" s="1"/>
  <c r="AY703" i="1"/>
  <c r="AZ703" i="1" s="1"/>
  <c r="BA703" i="1" s="1"/>
  <c r="BB703" i="1" s="1"/>
  <c r="AY219" i="1"/>
  <c r="AZ219" i="1" s="1"/>
  <c r="BA219" i="1" s="1"/>
  <c r="BB219" i="1" s="1"/>
  <c r="AY1634" i="1"/>
  <c r="AZ1634" i="1" s="1"/>
  <c r="BA1634" i="1" s="1"/>
  <c r="BB1634" i="1" s="1"/>
  <c r="AY521" i="1"/>
  <c r="AZ521" i="1" s="1"/>
  <c r="BA521" i="1" s="1"/>
  <c r="BB521" i="1" s="1"/>
  <c r="BC509" i="1"/>
  <c r="BD509" i="1" s="1"/>
  <c r="AY1207" i="1"/>
  <c r="AZ1207" i="1" s="1"/>
  <c r="BA1207" i="1" s="1"/>
  <c r="BB1207" i="1" s="1"/>
  <c r="AY1264" i="1"/>
  <c r="AZ1264" i="1" s="1"/>
  <c r="BA1264" i="1" s="1"/>
  <c r="BB1264" i="1" s="1"/>
  <c r="BC1339" i="1"/>
  <c r="BD1339" i="1" s="1"/>
  <c r="BC429" i="1"/>
  <c r="BD429" i="1" s="1"/>
  <c r="AX771" i="1"/>
  <c r="AX723" i="1"/>
  <c r="AX36" i="1"/>
  <c r="BC1169" i="1"/>
  <c r="BD1169" i="1" s="1"/>
  <c r="AX916" i="1"/>
  <c r="BC586" i="1"/>
  <c r="BD586" i="1" s="1"/>
  <c r="BE438" i="1"/>
  <c r="BF438" i="1" s="1"/>
  <c r="M438" i="1" s="1"/>
  <c r="BG438" i="1" s="1"/>
  <c r="N438" i="1" s="1"/>
  <c r="BC499" i="1"/>
  <c r="BD499" i="1" s="1"/>
  <c r="AX630" i="1"/>
  <c r="BC479" i="1"/>
  <c r="BD479" i="1" s="1"/>
  <c r="BC274" i="1"/>
  <c r="BD274" i="1" s="1"/>
  <c r="BC624" i="1"/>
  <c r="BD624" i="1" s="1"/>
  <c r="AX1209" i="1"/>
  <c r="AX1029" i="1"/>
  <c r="BC1259" i="1"/>
  <c r="BD1259" i="1" s="1"/>
  <c r="BC978" i="1"/>
  <c r="BD978" i="1" s="1"/>
  <c r="AX400" i="1"/>
  <c r="AX381" i="1"/>
  <c r="BC580" i="1"/>
  <c r="BD580" i="1" s="1"/>
  <c r="BC258" i="1"/>
  <c r="BD258" i="1" s="1"/>
  <c r="BC533" i="1"/>
  <c r="BD533" i="1" s="1"/>
  <c r="BC1228" i="1"/>
  <c r="BD1228" i="1" s="1"/>
  <c r="AX675" i="1"/>
  <c r="BC1624" i="1"/>
  <c r="BD1624" i="1" s="1"/>
  <c r="AX1091" i="1"/>
  <c r="BC1026" i="1"/>
  <c r="BD1026" i="1" s="1"/>
  <c r="AX476" i="1"/>
  <c r="BC857" i="1"/>
  <c r="BD857" i="1" s="1"/>
  <c r="BC257" i="1"/>
  <c r="BD257" i="1" s="1"/>
  <c r="BC1165" i="1"/>
  <c r="BD1165" i="1" s="1"/>
  <c r="AX1141" i="1"/>
  <c r="AX747" i="1"/>
  <c r="AX970" i="1"/>
  <c r="AX870" i="1"/>
  <c r="BC1065" i="1"/>
  <c r="BD1065" i="1" s="1"/>
  <c r="BE864" i="1"/>
  <c r="BF864" i="1" s="1"/>
  <c r="M864" i="1" s="1"/>
  <c r="BG864" i="1" s="1"/>
  <c r="N864" i="1" s="1"/>
  <c r="BE896" i="1"/>
  <c r="BF896" i="1" s="1"/>
  <c r="M896" i="1" s="1"/>
  <c r="BG896" i="1" s="1"/>
  <c r="N896" i="1" s="1"/>
  <c r="BE649" i="1"/>
  <c r="BF649" i="1" s="1"/>
  <c r="M649" i="1" s="1"/>
  <c r="BG649" i="1" s="1"/>
  <c r="N649" i="1" s="1"/>
  <c r="AX450" i="1"/>
  <c r="BC886" i="1"/>
  <c r="BD886" i="1" s="1"/>
  <c r="BC1121" i="1"/>
  <c r="BD1121" i="1" s="1"/>
  <c r="AX973" i="1"/>
  <c r="AX957" i="1"/>
  <c r="BC1153" i="1"/>
  <c r="BD1153" i="1" s="1"/>
  <c r="BC486" i="1"/>
  <c r="BD486" i="1" s="1"/>
  <c r="AX419" i="1"/>
  <c r="AX1081" i="1"/>
  <c r="BC851" i="1"/>
  <c r="BD851" i="1" s="1"/>
  <c r="BC872" i="1"/>
  <c r="BD872" i="1" s="1"/>
  <c r="AX1344" i="1"/>
  <c r="BC1320" i="1"/>
  <c r="BD1320" i="1" s="1"/>
  <c r="BC1108" i="1"/>
  <c r="BD1108" i="1" s="1"/>
  <c r="AY1300" i="1"/>
  <c r="AZ1300" i="1" s="1"/>
  <c r="BA1300" i="1" s="1"/>
  <c r="BB1300" i="1" s="1"/>
  <c r="BE195" i="1"/>
  <c r="BF195" i="1" s="1"/>
  <c r="M195" i="1" s="1"/>
  <c r="BG195" i="1" s="1"/>
  <c r="N195" i="1" s="1"/>
  <c r="AY853" i="1"/>
  <c r="AZ853" i="1" s="1"/>
  <c r="BA853" i="1" s="1"/>
  <c r="BB853" i="1" s="1"/>
  <c r="BE223" i="1"/>
  <c r="BF223" i="1" s="1"/>
  <c r="M223" i="1" s="1"/>
  <c r="BG223" i="1" s="1"/>
  <c r="N223" i="1" s="1"/>
  <c r="BE606" i="1"/>
  <c r="BF606" i="1" s="1"/>
  <c r="M606" i="1" s="1"/>
  <c r="BG606" i="1" s="1"/>
  <c r="N606" i="1" s="1"/>
  <c r="AY465" i="1"/>
  <c r="AZ465" i="1" s="1"/>
  <c r="BA465" i="1" s="1"/>
  <c r="BB465" i="1" s="1"/>
  <c r="AY1521" i="1"/>
  <c r="AZ1521" i="1" s="1"/>
  <c r="BA1521" i="1" s="1"/>
  <c r="BB1521" i="1" s="1"/>
  <c r="AY744" i="1"/>
  <c r="AZ744" i="1" s="1"/>
  <c r="BA744" i="1" s="1"/>
  <c r="BB744" i="1" s="1"/>
  <c r="AY1665" i="1"/>
  <c r="AZ1665" i="1" s="1"/>
  <c r="BA1665" i="1" s="1"/>
  <c r="BB1665" i="1" s="1"/>
  <c r="AY535" i="1"/>
  <c r="AZ535" i="1" s="1"/>
  <c r="BA535" i="1" s="1"/>
  <c r="BB535" i="1" s="1"/>
  <c r="AY543" i="1"/>
  <c r="AZ543" i="1" s="1"/>
  <c r="BA543" i="1" s="1"/>
  <c r="BB543" i="1" s="1"/>
  <c r="AY1052" i="1"/>
  <c r="AZ1052" i="1" s="1"/>
  <c r="BA1052" i="1" s="1"/>
  <c r="BB1052" i="1" s="1"/>
  <c r="AY174" i="1"/>
  <c r="AZ174" i="1" s="1"/>
  <c r="BA174" i="1" s="1"/>
  <c r="BB174" i="1" s="1"/>
  <c r="AY473" i="1"/>
  <c r="AZ473" i="1" s="1"/>
  <c r="BA473" i="1" s="1"/>
  <c r="BB473" i="1" s="1"/>
  <c r="AY420" i="1"/>
  <c r="AZ420" i="1" s="1"/>
  <c r="BA420" i="1" s="1"/>
  <c r="BB420" i="1" s="1"/>
  <c r="AY1704" i="1"/>
  <c r="AZ1704" i="1" s="1"/>
  <c r="BA1704" i="1" s="1"/>
  <c r="BB1704" i="1" s="1"/>
  <c r="AY449" i="1"/>
  <c r="AZ449" i="1" s="1"/>
  <c r="BA449" i="1" s="1"/>
  <c r="BB449" i="1" s="1"/>
  <c r="AY6" i="1"/>
  <c r="AZ6" i="1" s="1"/>
  <c r="BA6" i="1" s="1"/>
  <c r="BB6" i="1" s="1"/>
  <c r="AY716" i="1"/>
  <c r="AZ716" i="1" s="1"/>
  <c r="BA716" i="1" s="1"/>
  <c r="BB716" i="1" s="1"/>
  <c r="AY285" i="1"/>
  <c r="AZ285" i="1" s="1"/>
  <c r="BA285" i="1" s="1"/>
  <c r="BB285" i="1" s="1"/>
  <c r="AY445" i="1"/>
  <c r="AZ445" i="1" s="1"/>
  <c r="BA445" i="1" s="1"/>
  <c r="BB445" i="1" s="1"/>
  <c r="AY686" i="1"/>
  <c r="AZ686" i="1" s="1"/>
  <c r="BA686" i="1" s="1"/>
  <c r="BB686" i="1" s="1"/>
  <c r="AY598" i="1"/>
  <c r="AZ598" i="1" s="1"/>
  <c r="BA598" i="1" s="1"/>
  <c r="BB598" i="1" s="1"/>
  <c r="AY70" i="1"/>
  <c r="AZ70" i="1" s="1"/>
  <c r="BA70" i="1" s="1"/>
  <c r="BB70" i="1" s="1"/>
  <c r="AY64" i="1"/>
  <c r="AZ64" i="1" s="1"/>
  <c r="BA64" i="1" s="1"/>
  <c r="BB64" i="1" s="1"/>
  <c r="AY743" i="1"/>
  <c r="AZ743" i="1" s="1"/>
  <c r="BA743" i="1" s="1"/>
  <c r="BB743" i="1" s="1"/>
  <c r="AY1208" i="1"/>
  <c r="AZ1208" i="1" s="1"/>
  <c r="BA1208" i="1" s="1"/>
  <c r="BB1208" i="1" s="1"/>
  <c r="AY1263" i="1"/>
  <c r="AZ1263" i="1" s="1"/>
  <c r="BA1263" i="1" s="1"/>
  <c r="BB1263" i="1" s="1"/>
  <c r="AY234" i="1"/>
  <c r="AZ234" i="1" s="1"/>
  <c r="BA234" i="1" s="1"/>
  <c r="BB234" i="1" s="1"/>
  <c r="AY536" i="1"/>
  <c r="AZ536" i="1" s="1"/>
  <c r="BA536" i="1" s="1"/>
  <c r="BB536" i="1" s="1"/>
  <c r="AY967" i="1"/>
  <c r="AZ967" i="1" s="1"/>
  <c r="BA967" i="1" s="1"/>
  <c r="BB967" i="1" s="1"/>
  <c r="AY207" i="1"/>
  <c r="AZ207" i="1" s="1"/>
  <c r="BA207" i="1" s="1"/>
  <c r="BB207" i="1" s="1"/>
  <c r="AY1497" i="1"/>
  <c r="AZ1497" i="1" s="1"/>
  <c r="BA1497" i="1" s="1"/>
  <c r="BB1497" i="1" s="1"/>
  <c r="AY567" i="1"/>
  <c r="AZ567" i="1" s="1"/>
  <c r="BA567" i="1" s="1"/>
  <c r="BB567" i="1" s="1"/>
  <c r="AY1002" i="1"/>
  <c r="AZ1002" i="1" s="1"/>
  <c r="BA1002" i="1" s="1"/>
  <c r="BB1002" i="1" s="1"/>
  <c r="AY368" i="1"/>
  <c r="AZ368" i="1" s="1"/>
  <c r="BA368" i="1" s="1"/>
  <c r="BB368" i="1" s="1"/>
  <c r="AY905" i="1"/>
  <c r="AZ905" i="1" s="1"/>
  <c r="BA905" i="1" s="1"/>
  <c r="BB905" i="1" s="1"/>
  <c r="AY496" i="1"/>
  <c r="AZ496" i="1" s="1"/>
  <c r="BA496" i="1" s="1"/>
  <c r="BB496" i="1" s="1"/>
  <c r="AY378" i="1"/>
  <c r="AZ378" i="1" s="1"/>
  <c r="BA378" i="1" s="1"/>
  <c r="BB378" i="1" s="1"/>
  <c r="AY608" i="1"/>
  <c r="AZ608" i="1" s="1"/>
  <c r="BA608" i="1" s="1"/>
  <c r="BB608" i="1" s="1"/>
  <c r="AY372" i="1"/>
  <c r="AZ372" i="1" s="1"/>
  <c r="BA372" i="1" s="1"/>
  <c r="BB372" i="1" s="1"/>
  <c r="AY344" i="1"/>
  <c r="AZ344" i="1" s="1"/>
  <c r="BA344" i="1" s="1"/>
  <c r="BB344" i="1" s="1"/>
  <c r="AY1571" i="1"/>
  <c r="AZ1571" i="1" s="1"/>
  <c r="BA1571" i="1" s="1"/>
  <c r="BB1571" i="1" s="1"/>
  <c r="AY1655" i="1"/>
  <c r="AZ1655" i="1" s="1"/>
  <c r="BA1655" i="1" s="1"/>
  <c r="BB1655" i="1" s="1"/>
  <c r="AY184" i="1"/>
  <c r="AZ184" i="1" s="1"/>
  <c r="BA184" i="1" s="1"/>
  <c r="BB184" i="1" s="1"/>
  <c r="AX311" i="1"/>
  <c r="BC950" i="1"/>
  <c r="BD950" i="1" s="1"/>
  <c r="AX1465" i="1"/>
  <c r="BC631" i="1"/>
  <c r="BD631" i="1" s="1"/>
  <c r="AX61" i="1"/>
  <c r="BC11" i="1"/>
  <c r="BD11" i="1" s="1"/>
  <c r="BC540" i="1"/>
  <c r="BD540" i="1" s="1"/>
  <c r="BC727" i="1"/>
  <c r="BD727" i="1" s="1"/>
  <c r="BC710" i="1"/>
  <c r="BD710" i="1" s="1"/>
  <c r="BC505" i="1"/>
  <c r="BD505" i="1" s="1"/>
  <c r="AX1620" i="1"/>
  <c r="BC452" i="1"/>
  <c r="BD452" i="1" s="1"/>
  <c r="BC451" i="1"/>
  <c r="BD451" i="1" s="1"/>
  <c r="BC392" i="1"/>
  <c r="BD392" i="1" s="1"/>
  <c r="AX935" i="1"/>
  <c r="AX880" i="1"/>
  <c r="BE1412" i="1"/>
  <c r="BF1412" i="1" s="1"/>
  <c r="M1412" i="1" s="1"/>
  <c r="BG1412" i="1" s="1"/>
  <c r="N1412" i="1" s="1"/>
  <c r="BC1501" i="1"/>
  <c r="BD1501" i="1" s="1"/>
  <c r="BC839" i="1"/>
  <c r="BD839" i="1" s="1"/>
  <c r="BC177" i="1"/>
  <c r="BD177" i="1" s="1"/>
  <c r="BC1011" i="1"/>
  <c r="BD1011" i="1" s="1"/>
  <c r="BC447" i="1"/>
  <c r="BD447" i="1" s="1"/>
  <c r="BC517" i="1"/>
  <c r="BD517" i="1" s="1"/>
  <c r="AX1616" i="1"/>
  <c r="BC869" i="1"/>
  <c r="BD869" i="1" s="1"/>
  <c r="AX318" i="1"/>
  <c r="BE19" i="1"/>
  <c r="BF19" i="1" s="1"/>
  <c r="BC607" i="1"/>
  <c r="BD607" i="1" s="1"/>
  <c r="BC1047" i="1"/>
  <c r="BD1047" i="1" s="1"/>
  <c r="BC1020" i="1"/>
  <c r="BD1020" i="1" s="1"/>
  <c r="AX976" i="1"/>
  <c r="BC1181" i="1"/>
  <c r="BD1181" i="1" s="1"/>
  <c r="AX871" i="1"/>
  <c r="BE556" i="1"/>
  <c r="BF556" i="1" s="1"/>
  <c r="M556" i="1" s="1"/>
  <c r="BG556" i="1" s="1"/>
  <c r="N556" i="1" s="1"/>
  <c r="AY883" i="1"/>
  <c r="AZ883" i="1" s="1"/>
  <c r="BA883" i="1" s="1"/>
  <c r="BB883" i="1" s="1"/>
  <c r="BC583" i="1"/>
  <c r="BD583" i="1" s="1"/>
  <c r="AX977" i="1"/>
  <c r="BC63" i="1"/>
  <c r="BD63" i="1" s="1"/>
  <c r="AX553" i="1"/>
  <c r="AX83" i="1"/>
  <c r="AX192" i="1"/>
  <c r="AX602" i="1"/>
  <c r="BC1309" i="1"/>
  <c r="BD1309" i="1" s="1"/>
  <c r="BC387" i="1"/>
  <c r="BD387" i="1" s="1"/>
  <c r="AY993" i="1"/>
  <c r="AZ993" i="1" s="1"/>
  <c r="BA993" i="1" s="1"/>
  <c r="BB993" i="1" s="1"/>
  <c r="BC708" i="1"/>
  <c r="BD708" i="1" s="1"/>
  <c r="BC42" i="1"/>
  <c r="BD42" i="1" s="1"/>
  <c r="BC281" i="1"/>
  <c r="BD281" i="1" s="1"/>
  <c r="AX894" i="1"/>
  <c r="BC1700" i="1"/>
  <c r="BD1700" i="1" s="1"/>
  <c r="BC732" i="1"/>
  <c r="BD732" i="1" s="1"/>
  <c r="BC1007" i="1"/>
  <c r="BD1007" i="1" s="1"/>
  <c r="BC801" i="1"/>
  <c r="BD801" i="1" s="1"/>
  <c r="BC1614" i="1"/>
  <c r="BD1614" i="1" s="1"/>
  <c r="AX377" i="1"/>
  <c r="AX151" i="1"/>
  <c r="AX1236" i="1"/>
  <c r="AX439" i="1"/>
  <c r="BC644" i="1"/>
  <c r="BD644" i="1" s="1"/>
  <c r="BC532" i="1"/>
  <c r="BD532" i="1" s="1"/>
  <c r="AX1543" i="1"/>
  <c r="BE754" i="1"/>
  <c r="BF754" i="1" s="1"/>
  <c r="M754" i="1" s="1"/>
  <c r="BG754" i="1" s="1"/>
  <c r="N754" i="1" s="1"/>
  <c r="BE480" i="1"/>
  <c r="BF480" i="1" s="1"/>
  <c r="M480" i="1" s="1"/>
  <c r="BG480" i="1" s="1"/>
  <c r="N480" i="1" s="1"/>
  <c r="BC1199" i="1"/>
  <c r="BD1199" i="1" s="1"/>
  <c r="BE78" i="1"/>
  <c r="BF78" i="1" s="1"/>
  <c r="M78" i="1" s="1"/>
  <c r="BG78" i="1" s="1"/>
  <c r="N78" i="1" s="1"/>
  <c r="BE1272" i="1"/>
  <c r="BF1272" i="1" s="1"/>
  <c r="M1272" i="1" s="1"/>
  <c r="BG1272" i="1" s="1"/>
  <c r="N1272" i="1" s="1"/>
  <c r="BE431" i="1"/>
  <c r="BF431" i="1" s="1"/>
  <c r="M431" i="1" s="1"/>
  <c r="BG431" i="1" s="1"/>
  <c r="N431" i="1" s="1"/>
  <c r="BE798" i="1"/>
  <c r="BF798" i="1" s="1"/>
  <c r="M798" i="1" s="1"/>
  <c r="BG798" i="1" s="1"/>
  <c r="N798" i="1" s="1"/>
  <c r="BE166" i="1"/>
  <c r="BF166" i="1" s="1"/>
  <c r="M166" i="1" s="1"/>
  <c r="BG166" i="1" s="1"/>
  <c r="N166" i="1" s="1"/>
  <c r="AY762" i="1"/>
  <c r="AZ762" i="1" s="1"/>
  <c r="BA762" i="1" s="1"/>
  <c r="BB762" i="1" s="1"/>
  <c r="AY20" i="1"/>
  <c r="AZ20" i="1" s="1"/>
  <c r="BA20" i="1" s="1"/>
  <c r="BB20" i="1" s="1"/>
  <c r="AY1201" i="1"/>
  <c r="AZ1201" i="1" s="1"/>
  <c r="BA1201" i="1" s="1"/>
  <c r="BB1201" i="1" s="1"/>
  <c r="AY843" i="1"/>
  <c r="AZ843" i="1" s="1"/>
  <c r="BA843" i="1" s="1"/>
  <c r="BB843" i="1" s="1"/>
  <c r="AY731" i="1"/>
  <c r="AZ731" i="1" s="1"/>
  <c r="BA731" i="1" s="1"/>
  <c r="BB731" i="1" s="1"/>
  <c r="AY354" i="1"/>
  <c r="AZ354" i="1" s="1"/>
  <c r="BA354" i="1" s="1"/>
  <c r="BB354" i="1" s="1"/>
  <c r="AY912" i="1"/>
  <c r="AZ912" i="1" s="1"/>
  <c r="BA912" i="1" s="1"/>
  <c r="BB912" i="1" s="1"/>
  <c r="AY980" i="1"/>
  <c r="AZ980" i="1" s="1"/>
  <c r="BA980" i="1" s="1"/>
  <c r="BB980" i="1" s="1"/>
  <c r="AY549" i="1"/>
  <c r="AZ549" i="1" s="1"/>
  <c r="BA549" i="1" s="1"/>
  <c r="BB549" i="1" s="1"/>
  <c r="AY932" i="1"/>
  <c r="AZ932" i="1" s="1"/>
  <c r="BA932" i="1" s="1"/>
  <c r="BB932" i="1" s="1"/>
  <c r="AY291" i="1"/>
  <c r="AZ291" i="1" s="1"/>
  <c r="BA291" i="1" s="1"/>
  <c r="BB291" i="1" s="1"/>
  <c r="AY700" i="1"/>
  <c r="AZ700" i="1" s="1"/>
  <c r="BA700" i="1" s="1"/>
  <c r="BB700" i="1" s="1"/>
  <c r="AY159" i="1"/>
  <c r="AZ159" i="1" s="1"/>
  <c r="BA159" i="1" s="1"/>
  <c r="BB159" i="1" s="1"/>
  <c r="AY408" i="1"/>
  <c r="AZ408" i="1" s="1"/>
  <c r="BA408" i="1" s="1"/>
  <c r="BB408" i="1" s="1"/>
  <c r="AY1607" i="1"/>
  <c r="AZ1607" i="1" s="1"/>
  <c r="BA1607" i="1" s="1"/>
  <c r="BB1607" i="1" s="1"/>
  <c r="AY707" i="1"/>
  <c r="AZ707" i="1" s="1"/>
  <c r="BA707" i="1" s="1"/>
  <c r="BB707" i="1" s="1"/>
  <c r="AY669" i="1"/>
  <c r="AZ669" i="1" s="1"/>
  <c r="BA669" i="1" s="1"/>
  <c r="BB669" i="1" s="1"/>
  <c r="AY1092" i="1"/>
  <c r="AZ1092" i="1" s="1"/>
  <c r="BA1092" i="1" s="1"/>
  <c r="BB1092" i="1" s="1"/>
  <c r="AY645" i="1"/>
  <c r="AZ645" i="1" s="1"/>
  <c r="BA645" i="1" s="1"/>
  <c r="BB645" i="1" s="1"/>
  <c r="AY467" i="1"/>
  <c r="AZ467" i="1" s="1"/>
  <c r="BA467" i="1" s="1"/>
  <c r="BB467" i="1" s="1"/>
  <c r="AY1159" i="1"/>
  <c r="AZ1159" i="1" s="1"/>
  <c r="BA1159" i="1" s="1"/>
  <c r="BB1159" i="1" s="1"/>
  <c r="AY842" i="1"/>
  <c r="AZ842" i="1" s="1"/>
  <c r="BA842" i="1" s="1"/>
  <c r="BB842" i="1" s="1"/>
  <c r="AY165" i="1"/>
  <c r="AZ165" i="1" s="1"/>
  <c r="BA165" i="1" s="1"/>
  <c r="BB165" i="1" s="1"/>
  <c r="AY597" i="1"/>
  <c r="AZ597" i="1" s="1"/>
  <c r="BA597" i="1" s="1"/>
  <c r="BB597" i="1" s="1"/>
  <c r="AY273" i="1"/>
  <c r="AZ273" i="1" s="1"/>
  <c r="BA273" i="1" s="1"/>
  <c r="BB273" i="1" s="1"/>
  <c r="AY691" i="1"/>
  <c r="AZ691" i="1" s="1"/>
  <c r="BA691" i="1" s="1"/>
  <c r="BB691" i="1" s="1"/>
  <c r="AY1469" i="1"/>
  <c r="AZ1469" i="1" s="1"/>
  <c r="BA1469" i="1" s="1"/>
  <c r="BB1469" i="1" s="1"/>
  <c r="AY107" i="1"/>
  <c r="AZ107" i="1" s="1"/>
  <c r="BA107" i="1" s="1"/>
  <c r="BB107" i="1" s="1"/>
  <c r="AY448" i="1"/>
  <c r="AZ448" i="1" s="1"/>
  <c r="BA448" i="1" s="1"/>
  <c r="BB448" i="1" s="1"/>
  <c r="AY426" i="1"/>
  <c r="AZ426" i="1" s="1"/>
  <c r="BA426" i="1" s="1"/>
  <c r="BB426" i="1" s="1"/>
  <c r="AY1697" i="1"/>
  <c r="AZ1697" i="1" s="1"/>
  <c r="BA1697" i="1" s="1"/>
  <c r="BB1697" i="1" s="1"/>
  <c r="AY1462" i="1"/>
  <c r="AZ1462" i="1" s="1"/>
  <c r="BA1462" i="1" s="1"/>
  <c r="BB1462" i="1" s="1"/>
  <c r="AY351" i="1"/>
  <c r="AZ351" i="1" s="1"/>
  <c r="BA351" i="1" s="1"/>
  <c r="BB351" i="1" s="1"/>
  <c r="M7" i="1" l="1"/>
  <c r="BG7" i="1" s="1"/>
  <c r="N7" i="1" s="1"/>
  <c r="M19" i="1"/>
  <c r="BG19" i="1" s="1"/>
  <c r="N19" i="1" s="1"/>
  <c r="M17" i="1"/>
  <c r="BG17" i="1" s="1"/>
  <c r="N17" i="1" s="1"/>
  <c r="BC347" i="1"/>
  <c r="BD347" i="1" s="1"/>
  <c r="AY349" i="1"/>
  <c r="AZ349" i="1" s="1"/>
  <c r="BA349" i="1" s="1"/>
  <c r="BB349" i="1" s="1"/>
  <c r="BE348" i="1"/>
  <c r="BF348" i="1" s="1"/>
  <c r="M348" i="1" s="1"/>
  <c r="BE644" i="1"/>
  <c r="BF644" i="1" s="1"/>
  <c r="M644" i="1" s="1"/>
  <c r="BG644" i="1" s="1"/>
  <c r="N644" i="1" s="1"/>
  <c r="BE583" i="1"/>
  <c r="BF583" i="1" s="1"/>
  <c r="M583" i="1" s="1"/>
  <c r="BG583" i="1" s="1"/>
  <c r="N583" i="1" s="1"/>
  <c r="BC716" i="1"/>
  <c r="BD716" i="1" s="1"/>
  <c r="BC521" i="1"/>
  <c r="BD521" i="1" s="1"/>
  <c r="BC997" i="1"/>
  <c r="BD997" i="1" s="1"/>
  <c r="BE367" i="1"/>
  <c r="BF367" i="1" s="1"/>
  <c r="M367" i="1" s="1"/>
  <c r="BG367" i="1" s="1"/>
  <c r="N367" i="1" s="1"/>
  <c r="BE1608" i="1"/>
  <c r="BF1608" i="1" s="1"/>
  <c r="M1608" i="1" s="1"/>
  <c r="BG1608" i="1" s="1"/>
  <c r="N1608" i="1" s="1"/>
  <c r="BC702" i="1"/>
  <c r="BD702" i="1" s="1"/>
  <c r="BE424" i="1"/>
  <c r="BF424" i="1" s="1"/>
  <c r="M424" i="1" s="1"/>
  <c r="BG424" i="1" s="1"/>
  <c r="N424" i="1" s="1"/>
  <c r="BC1229" i="1"/>
  <c r="BD1229" i="1" s="1"/>
  <c r="BC140" i="1"/>
  <c r="BD140" i="1" s="1"/>
  <c r="BE237" i="1"/>
  <c r="BF237" i="1" s="1"/>
  <c r="M237" i="1" s="1"/>
  <c r="BG237" i="1" s="1"/>
  <c r="N237" i="1" s="1"/>
  <c r="BE945" i="1"/>
  <c r="BF945" i="1" s="1"/>
  <c r="M945" i="1" s="1"/>
  <c r="BG945" i="1" s="1"/>
  <c r="N945" i="1" s="1"/>
  <c r="BC707" i="1"/>
  <c r="BD707" i="1" s="1"/>
  <c r="BC107" i="1"/>
  <c r="BD107" i="1" s="1"/>
  <c r="BE950" i="1"/>
  <c r="BF950" i="1" s="1"/>
  <c r="M950" i="1" s="1"/>
  <c r="BG950" i="1" s="1"/>
  <c r="N950" i="1" s="1"/>
  <c r="BC1665" i="1"/>
  <c r="BD1665" i="1" s="1"/>
  <c r="BE650" i="1"/>
  <c r="BF650" i="1" s="1"/>
  <c r="M650" i="1" s="1"/>
  <c r="BG650" i="1" s="1"/>
  <c r="N650" i="1" s="1"/>
  <c r="BC1311" i="1"/>
  <c r="BD1311" i="1" s="1"/>
  <c r="BC714" i="1"/>
  <c r="BD714" i="1" s="1"/>
  <c r="BE913" i="1"/>
  <c r="BF913" i="1" s="1"/>
  <c r="M913" i="1" s="1"/>
  <c r="BG913" i="1" s="1"/>
  <c r="N913" i="1" s="1"/>
  <c r="BE826" i="1"/>
  <c r="BF826" i="1" s="1"/>
  <c r="M826" i="1" s="1"/>
  <c r="BG826" i="1" s="1"/>
  <c r="N826" i="1" s="1"/>
  <c r="BE1517" i="1"/>
  <c r="BF1517" i="1" s="1"/>
  <c r="M1517" i="1" s="1"/>
  <c r="BG1517" i="1" s="1"/>
  <c r="N1517" i="1" s="1"/>
  <c r="BE1515" i="1"/>
  <c r="BF1515" i="1" s="1"/>
  <c r="M1515" i="1" s="1"/>
  <c r="BG1515" i="1" s="1"/>
  <c r="N1515" i="1" s="1"/>
  <c r="BE1186" i="1"/>
  <c r="BF1186" i="1" s="1"/>
  <c r="M1186" i="1" s="1"/>
  <c r="BG1186" i="1" s="1"/>
  <c r="N1186" i="1" s="1"/>
  <c r="BE1320" i="1"/>
  <c r="BF1320" i="1" s="1"/>
  <c r="M1320" i="1" s="1"/>
  <c r="BG1320" i="1" s="1"/>
  <c r="N1320" i="1" s="1"/>
  <c r="BC353" i="1"/>
  <c r="BD353" i="1" s="1"/>
  <c r="BC1389" i="1"/>
  <c r="BD1389" i="1" s="1"/>
  <c r="BE1627" i="1"/>
  <c r="BF1627" i="1" s="1"/>
  <c r="M1627" i="1" s="1"/>
  <c r="BG1627" i="1" s="1"/>
  <c r="N1627" i="1" s="1"/>
  <c r="BC739" i="1"/>
  <c r="BD739" i="1" s="1"/>
  <c r="BE384" i="1"/>
  <c r="BF384" i="1" s="1"/>
  <c r="M384" i="1" s="1"/>
  <c r="BG384" i="1" s="1"/>
  <c r="N384" i="1" s="1"/>
  <c r="BC648" i="1"/>
  <c r="BD648" i="1" s="1"/>
  <c r="BE989" i="1"/>
  <c r="BF989" i="1" s="1"/>
  <c r="M989" i="1" s="1"/>
  <c r="BG989" i="1" s="1"/>
  <c r="N989" i="1" s="1"/>
  <c r="BE517" i="1"/>
  <c r="BF517" i="1" s="1"/>
  <c r="M517" i="1" s="1"/>
  <c r="BG517" i="1" s="1"/>
  <c r="N517" i="1" s="1"/>
  <c r="BC449" i="1"/>
  <c r="BD449" i="1" s="1"/>
  <c r="BC380" i="1"/>
  <c r="BD380" i="1" s="1"/>
  <c r="BE409" i="1"/>
  <c r="BF409" i="1" s="1"/>
  <c r="M409" i="1" s="1"/>
  <c r="BG409" i="1" s="1"/>
  <c r="N409" i="1" s="1"/>
  <c r="BE634" i="1"/>
  <c r="BF634" i="1" s="1"/>
  <c r="M634" i="1" s="1"/>
  <c r="BG634" i="1" s="1"/>
  <c r="N634" i="1" s="1"/>
  <c r="BE696" i="1"/>
  <c r="BF696" i="1" s="1"/>
  <c r="M696" i="1" s="1"/>
  <c r="BG696" i="1" s="1"/>
  <c r="N696" i="1" s="1"/>
  <c r="BC662" i="1"/>
  <c r="BD662" i="1" s="1"/>
  <c r="BE1051" i="1"/>
  <c r="BF1051" i="1" s="1"/>
  <c r="M1051" i="1" s="1"/>
  <c r="BG1051" i="1" s="1"/>
  <c r="N1051" i="1" s="1"/>
  <c r="BE1241" i="1"/>
  <c r="BF1241" i="1" s="1"/>
  <c r="M1241" i="1" s="1"/>
  <c r="BG1241" i="1" s="1"/>
  <c r="N1241" i="1" s="1"/>
  <c r="BE708" i="1"/>
  <c r="BF708" i="1" s="1"/>
  <c r="M708" i="1" s="1"/>
  <c r="BG708" i="1" s="1"/>
  <c r="N708" i="1" s="1"/>
  <c r="BE452" i="1"/>
  <c r="BF452" i="1" s="1"/>
  <c r="M452" i="1" s="1"/>
  <c r="BG452" i="1" s="1"/>
  <c r="N452" i="1" s="1"/>
  <c r="BC1521" i="1"/>
  <c r="BD1521" i="1" s="1"/>
  <c r="BE1026" i="1"/>
  <c r="BF1026" i="1" s="1"/>
  <c r="M1026" i="1" s="1"/>
  <c r="BG1026" i="1" s="1"/>
  <c r="N1026" i="1" s="1"/>
  <c r="BC1156" i="1"/>
  <c r="BD1156" i="1" s="1"/>
  <c r="BC538" i="1"/>
  <c r="BD538" i="1" s="1"/>
  <c r="BC699" i="1"/>
  <c r="BD699" i="1" s="1"/>
  <c r="BE92" i="1"/>
  <c r="BF92" i="1" s="1"/>
  <c r="M92" i="1" s="1"/>
  <c r="BG92" i="1" s="1"/>
  <c r="N92" i="1" s="1"/>
  <c r="BE1010" i="1"/>
  <c r="BF1010" i="1" s="1"/>
  <c r="M1010" i="1" s="1"/>
  <c r="BG1010" i="1" s="1"/>
  <c r="N1010" i="1" s="1"/>
  <c r="BC464" i="1"/>
  <c r="BD464" i="1" s="1"/>
  <c r="BC514" i="1"/>
  <c r="BD514" i="1" s="1"/>
  <c r="BE1280" i="1"/>
  <c r="BF1280" i="1" s="1"/>
  <c r="M1280" i="1" s="1"/>
  <c r="BG1280" i="1" s="1"/>
  <c r="N1280" i="1" s="1"/>
  <c r="BE1349" i="1"/>
  <c r="BF1349" i="1" s="1"/>
  <c r="M1349" i="1" s="1"/>
  <c r="BG1349" i="1" s="1"/>
  <c r="N1349" i="1" s="1"/>
  <c r="BC703" i="1"/>
  <c r="BD703" i="1" s="1"/>
  <c r="BE434" i="1"/>
  <c r="BF434" i="1" s="1"/>
  <c r="M434" i="1" s="1"/>
  <c r="BG434" i="1" s="1"/>
  <c r="N434" i="1" s="1"/>
  <c r="BE1000" i="1"/>
  <c r="BF1000" i="1" s="1"/>
  <c r="M1000" i="1" s="1"/>
  <c r="BG1000" i="1" s="1"/>
  <c r="N1000" i="1" s="1"/>
  <c r="BE1084" i="1"/>
  <c r="BF1084" i="1" s="1"/>
  <c r="M1084" i="1" s="1"/>
  <c r="BG1084" i="1" s="1"/>
  <c r="N1084" i="1" s="1"/>
  <c r="BC354" i="1"/>
  <c r="BD354" i="1" s="1"/>
  <c r="BE505" i="1"/>
  <c r="BF505" i="1" s="1"/>
  <c r="M505" i="1" s="1"/>
  <c r="BG505" i="1" s="1"/>
  <c r="N505" i="1" s="1"/>
  <c r="BC64" i="1"/>
  <c r="BD64" i="1" s="1"/>
  <c r="BC420" i="1"/>
  <c r="BD420" i="1" s="1"/>
  <c r="BE851" i="1"/>
  <c r="BF851" i="1" s="1"/>
  <c r="M851" i="1" s="1"/>
  <c r="BG851" i="1" s="1"/>
  <c r="N851" i="1" s="1"/>
  <c r="BE1624" i="1"/>
  <c r="BF1624" i="1" s="1"/>
  <c r="M1624" i="1" s="1"/>
  <c r="BG1624" i="1" s="1"/>
  <c r="N1624" i="1" s="1"/>
  <c r="BC428" i="1"/>
  <c r="BD428" i="1" s="1"/>
  <c r="BE444" i="1"/>
  <c r="BF444" i="1" s="1"/>
  <c r="M444" i="1" s="1"/>
  <c r="BG444" i="1" s="1"/>
  <c r="N444" i="1" s="1"/>
  <c r="BE76" i="1"/>
  <c r="BF76" i="1" s="1"/>
  <c r="M76" i="1" s="1"/>
  <c r="BG76" i="1" s="1"/>
  <c r="N76" i="1" s="1"/>
  <c r="BE251" i="1"/>
  <c r="BF251" i="1" s="1"/>
  <c r="M251" i="1" s="1"/>
  <c r="BG251" i="1" s="1"/>
  <c r="N251" i="1" s="1"/>
  <c r="BE242" i="1"/>
  <c r="BF242" i="1" s="1"/>
  <c r="M242" i="1" s="1"/>
  <c r="BG242" i="1" s="1"/>
  <c r="N242" i="1" s="1"/>
  <c r="BE387" i="1"/>
  <c r="BF387" i="1" s="1"/>
  <c r="M387" i="1" s="1"/>
  <c r="BG387" i="1" s="1"/>
  <c r="N387" i="1" s="1"/>
  <c r="BC852" i="1"/>
  <c r="BD852" i="1" s="1"/>
  <c r="BE425" i="1"/>
  <c r="BF425" i="1" s="1"/>
  <c r="M425" i="1" s="1"/>
  <c r="BG425" i="1" s="1"/>
  <c r="N425" i="1" s="1"/>
  <c r="BC45" i="1"/>
  <c r="BD45" i="1" s="1"/>
  <c r="BC1681" i="1"/>
  <c r="BD1681" i="1" s="1"/>
  <c r="BC1182" i="1"/>
  <c r="BD1182" i="1" s="1"/>
  <c r="BE1105" i="1"/>
  <c r="BF1105" i="1" s="1"/>
  <c r="M1105" i="1" s="1"/>
  <c r="BG1105" i="1" s="1"/>
  <c r="N1105" i="1" s="1"/>
  <c r="BC458" i="1"/>
  <c r="BD458" i="1" s="1"/>
  <c r="BE1249" i="1"/>
  <c r="BF1249" i="1" s="1"/>
  <c r="M1249" i="1" s="1"/>
  <c r="BG1249" i="1" s="1"/>
  <c r="N1249" i="1" s="1"/>
  <c r="BC1112" i="1"/>
  <c r="BD1112" i="1" s="1"/>
  <c r="BC408" i="1"/>
  <c r="BD408" i="1" s="1"/>
  <c r="BE1309" i="1"/>
  <c r="BF1309" i="1" s="1"/>
  <c r="M1309" i="1" s="1"/>
  <c r="BG1309" i="1" s="1"/>
  <c r="N1309" i="1" s="1"/>
  <c r="BE177" i="1"/>
  <c r="BF177" i="1" s="1"/>
  <c r="M177" i="1" s="1"/>
  <c r="BG177" i="1" s="1"/>
  <c r="N177" i="1" s="1"/>
  <c r="BC1497" i="1"/>
  <c r="BD1497" i="1" s="1"/>
  <c r="BE1065" i="1"/>
  <c r="BF1065" i="1" s="1"/>
  <c r="M1065" i="1" s="1"/>
  <c r="BG1065" i="1" s="1"/>
  <c r="N1065" i="1" s="1"/>
  <c r="BE274" i="1"/>
  <c r="BF274" i="1" s="1"/>
  <c r="M274" i="1" s="1"/>
  <c r="BG274" i="1" s="1"/>
  <c r="N274" i="1" s="1"/>
  <c r="BC1580" i="1"/>
  <c r="BD1580" i="1" s="1"/>
  <c r="BE1024" i="1"/>
  <c r="BF1024" i="1" s="1"/>
  <c r="M1024" i="1" s="1"/>
  <c r="BG1024" i="1" s="1"/>
  <c r="N1024" i="1" s="1"/>
  <c r="BE373" i="1"/>
  <c r="BF373" i="1" s="1"/>
  <c r="M373" i="1" s="1"/>
  <c r="BG373" i="1" s="1"/>
  <c r="N373" i="1" s="1"/>
  <c r="BC951" i="1"/>
  <c r="BD951" i="1" s="1"/>
  <c r="BE1132" i="1"/>
  <c r="BF1132" i="1" s="1"/>
  <c r="M1132" i="1" s="1"/>
  <c r="BG1132" i="1" s="1"/>
  <c r="N1132" i="1" s="1"/>
  <c r="BC843" i="1"/>
  <c r="BD843" i="1" s="1"/>
  <c r="BC598" i="1"/>
  <c r="BD598" i="1" s="1"/>
  <c r="BE486" i="1"/>
  <c r="BF486" i="1" s="1"/>
  <c r="M486" i="1" s="1"/>
  <c r="BG486" i="1" s="1"/>
  <c r="N486" i="1" s="1"/>
  <c r="BE479" i="1"/>
  <c r="BF479" i="1" s="1"/>
  <c r="M479" i="1" s="1"/>
  <c r="BG479" i="1" s="1"/>
  <c r="N479" i="1" s="1"/>
  <c r="BC1358" i="1"/>
  <c r="BD1358" i="1" s="1"/>
  <c r="BC307" i="1"/>
  <c r="BD307" i="1" s="1"/>
  <c r="BC352" i="1"/>
  <c r="BD352" i="1" s="1"/>
  <c r="BC1136" i="1"/>
  <c r="BD1136" i="1" s="1"/>
  <c r="BE578" i="1"/>
  <c r="BF578" i="1" s="1"/>
  <c r="M578" i="1" s="1"/>
  <c r="BG578" i="1" s="1"/>
  <c r="N578" i="1" s="1"/>
  <c r="BC561" i="1"/>
  <c r="BD561" i="1" s="1"/>
  <c r="BE927" i="1"/>
  <c r="BF927" i="1" s="1"/>
  <c r="M927" i="1" s="1"/>
  <c r="BG927" i="1" s="1"/>
  <c r="N927" i="1" s="1"/>
  <c r="BE1670" i="1"/>
  <c r="BF1670" i="1" s="1"/>
  <c r="M1670" i="1" s="1"/>
  <c r="BG1670" i="1" s="1"/>
  <c r="N1670" i="1" s="1"/>
  <c r="BE1489" i="1"/>
  <c r="BF1489" i="1" s="1"/>
  <c r="M1489" i="1" s="1"/>
  <c r="BG1489" i="1" s="1"/>
  <c r="N1489" i="1" s="1"/>
  <c r="BC165" i="1"/>
  <c r="BD165" i="1" s="1"/>
  <c r="BE533" i="1"/>
  <c r="BF533" i="1" s="1"/>
  <c r="M533" i="1" s="1"/>
  <c r="BG533" i="1" s="1"/>
  <c r="N533" i="1" s="1"/>
  <c r="BC859" i="1"/>
  <c r="BD859" i="1" s="1"/>
  <c r="BC596" i="1"/>
  <c r="BD596" i="1" s="1"/>
  <c r="BC730" i="1"/>
  <c r="BD730" i="1" s="1"/>
  <c r="BC15" i="1"/>
  <c r="BD15" i="1" s="1"/>
  <c r="BC803" i="1"/>
  <c r="BD803" i="1" s="1"/>
  <c r="BE937" i="1"/>
  <c r="BF937" i="1" s="1"/>
  <c r="M937" i="1" s="1"/>
  <c r="BG937" i="1" s="1"/>
  <c r="N937" i="1" s="1"/>
  <c r="BE525" i="1"/>
  <c r="BF525" i="1" s="1"/>
  <c r="M525" i="1" s="1"/>
  <c r="BG525" i="1" s="1"/>
  <c r="N525" i="1" s="1"/>
  <c r="BE617" i="1"/>
  <c r="BF617" i="1" s="1"/>
  <c r="M617" i="1" s="1"/>
  <c r="BG617" i="1" s="1"/>
  <c r="N617" i="1" s="1"/>
  <c r="BC842" i="1"/>
  <c r="BD842" i="1" s="1"/>
  <c r="BC700" i="1"/>
  <c r="BD700" i="1" s="1"/>
  <c r="BE732" i="1"/>
  <c r="BF732" i="1" s="1"/>
  <c r="M732" i="1" s="1"/>
  <c r="BG732" i="1" s="1"/>
  <c r="N732" i="1" s="1"/>
  <c r="BE1501" i="1"/>
  <c r="BF1501" i="1" s="1"/>
  <c r="M1501" i="1" s="1"/>
  <c r="BG1501" i="1" s="1"/>
  <c r="N1501" i="1" s="1"/>
  <c r="BC372" i="1"/>
  <c r="BD372" i="1" s="1"/>
  <c r="BC967" i="1"/>
  <c r="BD967" i="1" s="1"/>
  <c r="BE499" i="1"/>
  <c r="BF499" i="1" s="1"/>
  <c r="M499" i="1" s="1"/>
  <c r="BG499" i="1" s="1"/>
  <c r="N499" i="1" s="1"/>
  <c r="BC587" i="1"/>
  <c r="BD587" i="1" s="1"/>
  <c r="BE547" i="1"/>
  <c r="BF547" i="1" s="1"/>
  <c r="M547" i="1" s="1"/>
  <c r="BG547" i="1" s="1"/>
  <c r="N547" i="1" s="1"/>
  <c r="BC386" i="1"/>
  <c r="BD386" i="1" s="1"/>
  <c r="BE437" i="1"/>
  <c r="BF437" i="1" s="1"/>
  <c r="M437" i="1" s="1"/>
  <c r="BG437" i="1" s="1"/>
  <c r="N437" i="1" s="1"/>
  <c r="BE964" i="1"/>
  <c r="BF964" i="1" s="1"/>
  <c r="M964" i="1" s="1"/>
  <c r="BG964" i="1" s="1"/>
  <c r="N964" i="1" s="1"/>
  <c r="BC704" i="1"/>
  <c r="BD704" i="1" s="1"/>
  <c r="BC172" i="1"/>
  <c r="BD172" i="1" s="1"/>
  <c r="BC680" i="1"/>
  <c r="BD680" i="1" s="1"/>
  <c r="BC507" i="1"/>
  <c r="BD507" i="1" s="1"/>
  <c r="BC873" i="1"/>
  <c r="BD873" i="1" s="1"/>
  <c r="BE513" i="1"/>
  <c r="BF513" i="1" s="1"/>
  <c r="M513" i="1" s="1"/>
  <c r="BG513" i="1" s="1"/>
  <c r="N513" i="1" s="1"/>
  <c r="BE607" i="1"/>
  <c r="BF607" i="1" s="1"/>
  <c r="M607" i="1" s="1"/>
  <c r="BG607" i="1" s="1"/>
  <c r="N607" i="1" s="1"/>
  <c r="BC608" i="1"/>
  <c r="BD608" i="1" s="1"/>
  <c r="BC728" i="1"/>
  <c r="BD728" i="1" s="1"/>
  <c r="BC1149" i="1"/>
  <c r="BD1149" i="1" s="1"/>
  <c r="BC946" i="1"/>
  <c r="BD946" i="1" s="1"/>
  <c r="BC531" i="1"/>
  <c r="BD531" i="1" s="1"/>
  <c r="BC255" i="1"/>
  <c r="BD255" i="1" s="1"/>
  <c r="BE1637" i="1"/>
  <c r="BF1637" i="1" s="1"/>
  <c r="M1637" i="1" s="1"/>
  <c r="BG1637" i="1" s="1"/>
  <c r="N1637" i="1" s="1"/>
  <c r="BE11" i="1"/>
  <c r="BF11" i="1" s="1"/>
  <c r="M11" i="1" s="1"/>
  <c r="BC378" i="1"/>
  <c r="BD378" i="1" s="1"/>
  <c r="BE580" i="1"/>
  <c r="BF580" i="1" s="1"/>
  <c r="M580" i="1" s="1"/>
  <c r="BG580" i="1" s="1"/>
  <c r="N580" i="1" s="1"/>
  <c r="BC992" i="1"/>
  <c r="BD992" i="1" s="1"/>
  <c r="BE620" i="1"/>
  <c r="BF620" i="1" s="1"/>
  <c r="M620" i="1" s="1"/>
  <c r="BG620" i="1" s="1"/>
  <c r="N620" i="1" s="1"/>
  <c r="BC88" i="1"/>
  <c r="BD88" i="1" s="1"/>
  <c r="BE52" i="1"/>
  <c r="BF52" i="1" s="1"/>
  <c r="M52" i="1" s="1"/>
  <c r="BG52" i="1" s="1"/>
  <c r="N52" i="1" s="1"/>
  <c r="BE936" i="1"/>
  <c r="BF936" i="1" s="1"/>
  <c r="M936" i="1" s="1"/>
  <c r="BG936" i="1" s="1"/>
  <c r="N936" i="1" s="1"/>
  <c r="BC66" i="1"/>
  <c r="BD66" i="1" s="1"/>
  <c r="BE683" i="1"/>
  <c r="BF683" i="1" s="1"/>
  <c r="M683" i="1" s="1"/>
  <c r="BG683" i="1" s="1"/>
  <c r="N683" i="1" s="1"/>
  <c r="BC1378" i="1"/>
  <c r="BD1378" i="1" s="1"/>
  <c r="BE1044" i="1"/>
  <c r="BF1044" i="1" s="1"/>
  <c r="M1044" i="1" s="1"/>
  <c r="BG1044" i="1" s="1"/>
  <c r="N1044" i="1" s="1"/>
  <c r="BE681" i="1"/>
  <c r="BF681" i="1" s="1"/>
  <c r="M681" i="1" s="1"/>
  <c r="BG681" i="1" s="1"/>
  <c r="N681" i="1" s="1"/>
  <c r="BE421" i="1"/>
  <c r="BF421" i="1" s="1"/>
  <c r="M421" i="1" s="1"/>
  <c r="BG421" i="1" s="1"/>
  <c r="N421" i="1" s="1"/>
  <c r="BC426" i="1"/>
  <c r="BD426" i="1" s="1"/>
  <c r="BC467" i="1"/>
  <c r="BD467" i="1" s="1"/>
  <c r="BE506" i="1"/>
  <c r="BF506" i="1" s="1"/>
  <c r="M506" i="1" s="1"/>
  <c r="BG506" i="1" s="1"/>
  <c r="N506" i="1" s="1"/>
  <c r="BC1167" i="1"/>
  <c r="BD1167" i="1" s="1"/>
  <c r="BC784" i="1"/>
  <c r="BD784" i="1" s="1"/>
  <c r="BC1040" i="1"/>
  <c r="BD1040" i="1" s="1"/>
  <c r="BE1442" i="1"/>
  <c r="BF1442" i="1" s="1"/>
  <c r="M1442" i="1" s="1"/>
  <c r="BG1442" i="1" s="1"/>
  <c r="N1442" i="1" s="1"/>
  <c r="BC1080" i="1"/>
  <c r="BD1080" i="1" s="1"/>
  <c r="BE370" i="1"/>
  <c r="BF370" i="1" s="1"/>
  <c r="M370" i="1" s="1"/>
  <c r="BG370" i="1" s="1"/>
  <c r="N370" i="1" s="1"/>
  <c r="BE440" i="1"/>
  <c r="BF440" i="1" s="1"/>
  <c r="M440" i="1" s="1"/>
  <c r="BG440" i="1" s="1"/>
  <c r="N440" i="1" s="1"/>
  <c r="BE576" i="1"/>
  <c r="BF576" i="1" s="1"/>
  <c r="M576" i="1" s="1"/>
  <c r="BG576" i="1" s="1"/>
  <c r="N576" i="1" s="1"/>
  <c r="BC1102" i="1"/>
  <c r="BD1102" i="1" s="1"/>
  <c r="BE631" i="1"/>
  <c r="BF631" i="1" s="1"/>
  <c r="M631" i="1" s="1"/>
  <c r="BG631" i="1" s="1"/>
  <c r="N631" i="1" s="1"/>
  <c r="BC1300" i="1"/>
  <c r="BD1300" i="1" s="1"/>
  <c r="BE1013" i="1"/>
  <c r="BF1013" i="1" s="1"/>
  <c r="M1013" i="1" s="1"/>
  <c r="BG1013" i="1" s="1"/>
  <c r="N1013" i="1" s="1"/>
  <c r="BC996" i="1"/>
  <c r="BD996" i="1" s="1"/>
  <c r="BC26" i="1"/>
  <c r="BD26" i="1" s="1"/>
  <c r="BC441" i="1"/>
  <c r="BD441" i="1" s="1"/>
  <c r="BE1649" i="1"/>
  <c r="BF1649" i="1" s="1"/>
  <c r="M1649" i="1" s="1"/>
  <c r="BG1649" i="1" s="1"/>
  <c r="N1649" i="1" s="1"/>
  <c r="BE845" i="1"/>
  <c r="BF845" i="1" s="1"/>
  <c r="M845" i="1" s="1"/>
  <c r="BG845" i="1" s="1"/>
  <c r="N845" i="1" s="1"/>
  <c r="BC399" i="1"/>
  <c r="BD399" i="1" s="1"/>
  <c r="BC777" i="1"/>
  <c r="BD777" i="1" s="1"/>
  <c r="BE682" i="1"/>
  <c r="BF682" i="1" s="1"/>
  <c r="M682" i="1" s="1"/>
  <c r="BG682" i="1" s="1"/>
  <c r="N682" i="1" s="1"/>
  <c r="BC769" i="1"/>
  <c r="BD769" i="1" s="1"/>
  <c r="BE892" i="1"/>
  <c r="BF892" i="1" s="1"/>
  <c r="M892" i="1" s="1"/>
  <c r="BG892" i="1" s="1"/>
  <c r="N892" i="1" s="1"/>
  <c r="BC679" i="1"/>
  <c r="BD679" i="1" s="1"/>
  <c r="BE575" i="1"/>
  <c r="BF575" i="1" s="1"/>
  <c r="M575" i="1" s="1"/>
  <c r="BG575" i="1" s="1"/>
  <c r="N575" i="1" s="1"/>
  <c r="AY916" i="1"/>
  <c r="AZ916" i="1" s="1"/>
  <c r="BA916" i="1" s="1"/>
  <c r="BB916" i="1" s="1"/>
  <c r="AY628" i="1"/>
  <c r="AZ628" i="1" s="1"/>
  <c r="BA628" i="1" s="1"/>
  <c r="BB628" i="1" s="1"/>
  <c r="AY1062" i="1"/>
  <c r="AZ1062" i="1" s="1"/>
  <c r="BA1062" i="1" s="1"/>
  <c r="BB1062" i="1" s="1"/>
  <c r="AY1196" i="1"/>
  <c r="AZ1196" i="1" s="1"/>
  <c r="BA1196" i="1" s="1"/>
  <c r="BB1196" i="1" s="1"/>
  <c r="AY141" i="1"/>
  <c r="AZ141" i="1" s="1"/>
  <c r="BA141" i="1" s="1"/>
  <c r="BB141" i="1" s="1"/>
  <c r="AY697" i="1"/>
  <c r="AZ697" i="1" s="1"/>
  <c r="BA697" i="1" s="1"/>
  <c r="BB697" i="1" s="1"/>
  <c r="AY333" i="1"/>
  <c r="AZ333" i="1" s="1"/>
  <c r="BA333" i="1" s="1"/>
  <c r="BB333" i="1" s="1"/>
  <c r="AY1329" i="1"/>
  <c r="AZ1329" i="1" s="1"/>
  <c r="BA1329" i="1" s="1"/>
  <c r="BB1329" i="1" s="1"/>
  <c r="BC448" i="1"/>
  <c r="BD448" i="1" s="1"/>
  <c r="BC1159" i="1"/>
  <c r="BD1159" i="1" s="1"/>
  <c r="BC159" i="1"/>
  <c r="BD159" i="1" s="1"/>
  <c r="BC731" i="1"/>
  <c r="BD731" i="1" s="1"/>
  <c r="BE1700" i="1"/>
  <c r="BF1700" i="1" s="1"/>
  <c r="M1700" i="1" s="1"/>
  <c r="BG1700" i="1" s="1"/>
  <c r="N1700" i="1" s="1"/>
  <c r="BC883" i="1"/>
  <c r="BD883" i="1" s="1"/>
  <c r="BE839" i="1"/>
  <c r="BF839" i="1" s="1"/>
  <c r="M839" i="1" s="1"/>
  <c r="BG839" i="1" s="1"/>
  <c r="N839" i="1" s="1"/>
  <c r="AY1620" i="1"/>
  <c r="AZ1620" i="1" s="1"/>
  <c r="BA1620" i="1" s="1"/>
  <c r="BB1620" i="1" s="1"/>
  <c r="BC207" i="1"/>
  <c r="BD207" i="1" s="1"/>
  <c r="BC70" i="1"/>
  <c r="BD70" i="1" s="1"/>
  <c r="BC1704" i="1"/>
  <c r="BD1704" i="1" s="1"/>
  <c r="BC744" i="1"/>
  <c r="BD744" i="1" s="1"/>
  <c r="BE1108" i="1"/>
  <c r="BF1108" i="1" s="1"/>
  <c r="M1108" i="1" s="1"/>
  <c r="BG1108" i="1" s="1"/>
  <c r="N1108" i="1" s="1"/>
  <c r="BE1153" i="1"/>
  <c r="BF1153" i="1" s="1"/>
  <c r="M1153" i="1" s="1"/>
  <c r="BG1153" i="1" s="1"/>
  <c r="N1153" i="1" s="1"/>
  <c r="BE857" i="1"/>
  <c r="BF857" i="1" s="1"/>
  <c r="M857" i="1" s="1"/>
  <c r="BG857" i="1" s="1"/>
  <c r="N857" i="1" s="1"/>
  <c r="BE258" i="1"/>
  <c r="BF258" i="1" s="1"/>
  <c r="M258" i="1" s="1"/>
  <c r="BG258" i="1" s="1"/>
  <c r="N258" i="1" s="1"/>
  <c r="BE624" i="1"/>
  <c r="BF624" i="1" s="1"/>
  <c r="M624" i="1" s="1"/>
  <c r="BG624" i="1" s="1"/>
  <c r="N624" i="1" s="1"/>
  <c r="BE1169" i="1"/>
  <c r="BF1169" i="1" s="1"/>
  <c r="M1169" i="1" s="1"/>
  <c r="BG1169" i="1" s="1"/>
  <c r="N1169" i="1" s="1"/>
  <c r="BE509" i="1"/>
  <c r="BF509" i="1" s="1"/>
  <c r="M509" i="1" s="1"/>
  <c r="BG509" i="1" s="1"/>
  <c r="N509" i="1" s="1"/>
  <c r="BC956" i="1"/>
  <c r="BD956" i="1" s="1"/>
  <c r="BC264" i="1"/>
  <c r="BD264" i="1" s="1"/>
  <c r="BC390" i="1"/>
  <c r="BD390" i="1" s="1"/>
  <c r="BC110" i="1"/>
  <c r="BD110" i="1" s="1"/>
  <c r="AY8" i="1"/>
  <c r="AZ8" i="1" s="1"/>
  <c r="BA8" i="1" s="1"/>
  <c r="BB8" i="1" s="1"/>
  <c r="AY81" i="1"/>
  <c r="AZ81" i="1" s="1"/>
  <c r="BA81" i="1" s="1"/>
  <c r="BB81" i="1" s="1"/>
  <c r="AY672" i="1"/>
  <c r="AZ672" i="1" s="1"/>
  <c r="BA672" i="1" s="1"/>
  <c r="BB672" i="1" s="1"/>
  <c r="BE1031" i="1"/>
  <c r="BF1031" i="1" s="1"/>
  <c r="M1031" i="1" s="1"/>
  <c r="BG1031" i="1" s="1"/>
  <c r="N1031" i="1" s="1"/>
  <c r="BE887" i="1"/>
  <c r="BF887" i="1" s="1"/>
  <c r="M887" i="1" s="1"/>
  <c r="BG887" i="1" s="1"/>
  <c r="N887" i="1" s="1"/>
  <c r="BC676" i="1"/>
  <c r="BD676" i="1" s="1"/>
  <c r="BC69" i="1"/>
  <c r="BD69" i="1" s="1"/>
  <c r="BC759" i="1"/>
  <c r="BD759" i="1" s="1"/>
  <c r="BC626" i="1"/>
  <c r="BD626" i="1" s="1"/>
  <c r="BC1253" i="1"/>
  <c r="BD1253" i="1" s="1"/>
  <c r="BC1271" i="1"/>
  <c r="BD1271" i="1" s="1"/>
  <c r="AY610" i="1"/>
  <c r="AZ610" i="1" s="1"/>
  <c r="BA610" i="1" s="1"/>
  <c r="BB610" i="1" s="1"/>
  <c r="BE93" i="1"/>
  <c r="BF93" i="1" s="1"/>
  <c r="M93" i="1" s="1"/>
  <c r="BG93" i="1" s="1"/>
  <c r="N93" i="1" s="1"/>
  <c r="BE277" i="1"/>
  <c r="BF277" i="1" s="1"/>
  <c r="M277" i="1" s="1"/>
  <c r="BG277" i="1" s="1"/>
  <c r="N277" i="1" s="1"/>
  <c r="BC785" i="1"/>
  <c r="BD785" i="1" s="1"/>
  <c r="BC737" i="1"/>
  <c r="BD737" i="1" s="1"/>
  <c r="BC924" i="1"/>
  <c r="BD924" i="1" s="1"/>
  <c r="BC510" i="1"/>
  <c r="BD510" i="1" s="1"/>
  <c r="BC356" i="1"/>
  <c r="BD356" i="1" s="1"/>
  <c r="AY786" i="1"/>
  <c r="AZ786" i="1" s="1"/>
  <c r="BA786" i="1" s="1"/>
  <c r="BB786" i="1" s="1"/>
  <c r="BE954" i="1"/>
  <c r="BF954" i="1" s="1"/>
  <c r="M954" i="1" s="1"/>
  <c r="BG954" i="1" s="1"/>
  <c r="N954" i="1" s="1"/>
  <c r="BC995" i="1"/>
  <c r="BD995" i="1" s="1"/>
  <c r="BC689" i="1"/>
  <c r="BD689" i="1" s="1"/>
  <c r="BC1018" i="1"/>
  <c r="BD1018" i="1" s="1"/>
  <c r="BC272" i="1"/>
  <c r="BD272" i="1" s="1"/>
  <c r="BC625" i="1"/>
  <c r="BD625" i="1" s="1"/>
  <c r="BE121" i="1"/>
  <c r="BF121" i="1" s="1"/>
  <c r="M121" i="1" s="1"/>
  <c r="BG121" i="1" s="1"/>
  <c r="N121" i="1" s="1"/>
  <c r="BE1230" i="1"/>
  <c r="BF1230" i="1" s="1"/>
  <c r="M1230" i="1" s="1"/>
  <c r="BG1230" i="1" s="1"/>
  <c r="N1230" i="1" s="1"/>
  <c r="BE1403" i="1"/>
  <c r="BF1403" i="1" s="1"/>
  <c r="M1403" i="1" s="1"/>
  <c r="BG1403" i="1" s="1"/>
  <c r="N1403" i="1" s="1"/>
  <c r="BE460" i="1"/>
  <c r="BF460" i="1" s="1"/>
  <c r="M460" i="1" s="1"/>
  <c r="BG460" i="1" s="1"/>
  <c r="N460" i="1" s="1"/>
  <c r="BE1008" i="1"/>
  <c r="BF1008" i="1" s="1"/>
  <c r="M1008" i="1" s="1"/>
  <c r="BG1008" i="1" s="1"/>
  <c r="N1008" i="1" s="1"/>
  <c r="BC105" i="1"/>
  <c r="BD105" i="1" s="1"/>
  <c r="BC305" i="1"/>
  <c r="BD305" i="1" s="1"/>
  <c r="BC984" i="1"/>
  <c r="BD984" i="1" s="1"/>
  <c r="BC941" i="1"/>
  <c r="BD941" i="1" s="1"/>
  <c r="BC371" i="1"/>
  <c r="BD371" i="1" s="1"/>
  <c r="AY824" i="1"/>
  <c r="AZ824" i="1" s="1"/>
  <c r="BA824" i="1" s="1"/>
  <c r="BB824" i="1" s="1"/>
  <c r="BE1017" i="1"/>
  <c r="BF1017" i="1" s="1"/>
  <c r="M1017" i="1" s="1"/>
  <c r="BG1017" i="1" s="1"/>
  <c r="N1017" i="1" s="1"/>
  <c r="BE488" i="1"/>
  <c r="BF488" i="1" s="1"/>
  <c r="M488" i="1" s="1"/>
  <c r="BG488" i="1" s="1"/>
  <c r="N488" i="1" s="1"/>
  <c r="BC760" i="1"/>
  <c r="BD760" i="1" s="1"/>
  <c r="BE90" i="1"/>
  <c r="BF90" i="1" s="1"/>
  <c r="M90" i="1" s="1"/>
  <c r="BG90" i="1" s="1"/>
  <c r="N90" i="1" s="1"/>
  <c r="AY942" i="1"/>
  <c r="AZ942" i="1" s="1"/>
  <c r="BA942" i="1" s="1"/>
  <c r="BB942" i="1" s="1"/>
  <c r="BE868" i="1"/>
  <c r="BF868" i="1" s="1"/>
  <c r="M868" i="1" s="1"/>
  <c r="BG868" i="1" s="1"/>
  <c r="N868" i="1" s="1"/>
  <c r="BE1016" i="1"/>
  <c r="BF1016" i="1" s="1"/>
  <c r="M1016" i="1" s="1"/>
  <c r="BG1016" i="1" s="1"/>
  <c r="N1016" i="1" s="1"/>
  <c r="BE1682" i="1"/>
  <c r="BF1682" i="1" s="1"/>
  <c r="M1682" i="1" s="1"/>
  <c r="BG1682" i="1" s="1"/>
  <c r="N1682" i="1" s="1"/>
  <c r="AY1646" i="1"/>
  <c r="AZ1646" i="1" s="1"/>
  <c r="BA1646" i="1" s="1"/>
  <c r="BB1646" i="1" s="1"/>
  <c r="BE592" i="1"/>
  <c r="BF592" i="1" s="1"/>
  <c r="M592" i="1" s="1"/>
  <c r="BG592" i="1" s="1"/>
  <c r="N592" i="1" s="1"/>
  <c r="BE1050" i="1"/>
  <c r="BF1050" i="1" s="1"/>
  <c r="M1050" i="1" s="1"/>
  <c r="BG1050" i="1" s="1"/>
  <c r="N1050" i="1" s="1"/>
  <c r="BE257" i="1"/>
  <c r="BF257" i="1" s="1"/>
  <c r="M257" i="1" s="1"/>
  <c r="BG257" i="1" s="1"/>
  <c r="N257" i="1" s="1"/>
  <c r="AY1242" i="1"/>
  <c r="AZ1242" i="1" s="1"/>
  <c r="BA1242" i="1" s="1"/>
  <c r="BB1242" i="1" s="1"/>
  <c r="AY1261" i="1"/>
  <c r="AZ1261" i="1" s="1"/>
  <c r="BA1261" i="1" s="1"/>
  <c r="BB1261" i="1" s="1"/>
  <c r="AY439" i="1"/>
  <c r="AZ439" i="1" s="1"/>
  <c r="BA439" i="1" s="1"/>
  <c r="BB439" i="1" s="1"/>
  <c r="AY1465" i="1"/>
  <c r="AZ1465" i="1" s="1"/>
  <c r="BA1465" i="1" s="1"/>
  <c r="BB1465" i="1" s="1"/>
  <c r="AY632" i="1"/>
  <c r="AZ632" i="1" s="1"/>
  <c r="BA632" i="1" s="1"/>
  <c r="BB632" i="1" s="1"/>
  <c r="AY931" i="1"/>
  <c r="AZ931" i="1" s="1"/>
  <c r="BA931" i="1" s="1"/>
  <c r="BB931" i="1" s="1"/>
  <c r="AY982" i="1"/>
  <c r="AZ982" i="1" s="1"/>
  <c r="BA982" i="1" s="1"/>
  <c r="BB982" i="1" s="1"/>
  <c r="AY616" i="1"/>
  <c r="AZ616" i="1" s="1"/>
  <c r="BA616" i="1" s="1"/>
  <c r="BB616" i="1" s="1"/>
  <c r="AY250" i="1"/>
  <c r="AZ250" i="1" s="1"/>
  <c r="BA250" i="1" s="1"/>
  <c r="BB250" i="1" s="1"/>
  <c r="AY893" i="1"/>
  <c r="AZ893" i="1" s="1"/>
  <c r="BA893" i="1" s="1"/>
  <c r="BB893" i="1" s="1"/>
  <c r="AY1222" i="1"/>
  <c r="AZ1222" i="1" s="1"/>
  <c r="BA1222" i="1" s="1"/>
  <c r="BB1222" i="1" s="1"/>
  <c r="AY1343" i="1"/>
  <c r="AZ1343" i="1" s="1"/>
  <c r="BA1343" i="1" s="1"/>
  <c r="BB1343" i="1" s="1"/>
  <c r="AY565" i="1"/>
  <c r="AZ565" i="1" s="1"/>
  <c r="BA565" i="1" s="1"/>
  <c r="BB565" i="1" s="1"/>
  <c r="AY1439" i="1"/>
  <c r="AZ1439" i="1" s="1"/>
  <c r="BA1439" i="1" s="1"/>
  <c r="BB1439" i="1" s="1"/>
  <c r="AY196" i="1"/>
  <c r="AZ196" i="1" s="1"/>
  <c r="BA196" i="1" s="1"/>
  <c r="BB196" i="1" s="1"/>
  <c r="AY1093" i="1"/>
  <c r="AZ1093" i="1" s="1"/>
  <c r="BA1093" i="1" s="1"/>
  <c r="BB1093" i="1" s="1"/>
  <c r="BC1207" i="1"/>
  <c r="BD1207" i="1" s="1"/>
  <c r="BE542" i="1"/>
  <c r="BF542" i="1" s="1"/>
  <c r="M542" i="1" s="1"/>
  <c r="BG542" i="1" s="1"/>
  <c r="N542" i="1" s="1"/>
  <c r="AY719" i="1"/>
  <c r="AZ719" i="1" s="1"/>
  <c r="BA719" i="1" s="1"/>
  <c r="BB719" i="1" s="1"/>
  <c r="AY1236" i="1"/>
  <c r="AZ1236" i="1" s="1"/>
  <c r="BA1236" i="1" s="1"/>
  <c r="BB1236" i="1" s="1"/>
  <c r="AY957" i="1"/>
  <c r="AZ957" i="1" s="1"/>
  <c r="BA957" i="1" s="1"/>
  <c r="BB957" i="1" s="1"/>
  <c r="AY495" i="1"/>
  <c r="AZ495" i="1" s="1"/>
  <c r="BA495" i="1" s="1"/>
  <c r="BB495" i="1" s="1"/>
  <c r="AY526" i="1"/>
  <c r="AZ526" i="1" s="1"/>
  <c r="BA526" i="1" s="1"/>
  <c r="BB526" i="1" s="1"/>
  <c r="AY463" i="1"/>
  <c r="AZ463" i="1" s="1"/>
  <c r="BA463" i="1" s="1"/>
  <c r="BB463" i="1" s="1"/>
  <c r="AY341" i="1"/>
  <c r="AZ341" i="1" s="1"/>
  <c r="BA341" i="1" s="1"/>
  <c r="BB341" i="1" s="1"/>
  <c r="AY22" i="1"/>
  <c r="AZ22" i="1" s="1"/>
  <c r="BA22" i="1" s="1"/>
  <c r="BB22" i="1" s="1"/>
  <c r="AY459" i="1"/>
  <c r="AZ459" i="1" s="1"/>
  <c r="BA459" i="1" s="1"/>
  <c r="BB459" i="1" s="1"/>
  <c r="AY602" i="1"/>
  <c r="AZ602" i="1" s="1"/>
  <c r="BA602" i="1" s="1"/>
  <c r="BB602" i="1" s="1"/>
  <c r="AY318" i="1"/>
  <c r="AZ318" i="1" s="1"/>
  <c r="BA318" i="1" s="1"/>
  <c r="BB318" i="1" s="1"/>
  <c r="AY476" i="1"/>
  <c r="AZ476" i="1" s="1"/>
  <c r="BA476" i="1" s="1"/>
  <c r="BB476" i="1" s="1"/>
  <c r="AY36" i="1"/>
  <c r="AZ36" i="1" s="1"/>
  <c r="BA36" i="1" s="1"/>
  <c r="BB36" i="1" s="1"/>
  <c r="BC618" i="1"/>
  <c r="BD618" i="1" s="1"/>
  <c r="BE569" i="1"/>
  <c r="BF569" i="1" s="1"/>
  <c r="M569" i="1" s="1"/>
  <c r="BG569" i="1" s="1"/>
  <c r="N569" i="1" s="1"/>
  <c r="AY493" i="1"/>
  <c r="AZ493" i="1" s="1"/>
  <c r="BA493" i="1" s="1"/>
  <c r="BB493" i="1" s="1"/>
  <c r="AY1504" i="1"/>
  <c r="AZ1504" i="1" s="1"/>
  <c r="BA1504" i="1" s="1"/>
  <c r="BB1504" i="1" s="1"/>
  <c r="AY1496" i="1"/>
  <c r="AZ1496" i="1" s="1"/>
  <c r="BA1496" i="1" s="1"/>
  <c r="BB1496" i="1" s="1"/>
  <c r="AY660" i="1"/>
  <c r="AZ660" i="1" s="1"/>
  <c r="BA660" i="1" s="1"/>
  <c r="BB660" i="1" s="1"/>
  <c r="BE108" i="1"/>
  <c r="BF108" i="1" s="1"/>
  <c r="M108" i="1" s="1"/>
  <c r="BG108" i="1" s="1"/>
  <c r="N108" i="1" s="1"/>
  <c r="AY668" i="1"/>
  <c r="AZ668" i="1" s="1"/>
  <c r="BA668" i="1" s="1"/>
  <c r="BB668" i="1" s="1"/>
  <c r="AY544" i="1"/>
  <c r="AZ544" i="1" s="1"/>
  <c r="BA544" i="1" s="1"/>
  <c r="BB544" i="1" s="1"/>
  <c r="AY663" i="1"/>
  <c r="AZ663" i="1" s="1"/>
  <c r="BA663" i="1" s="1"/>
  <c r="BB663" i="1" s="1"/>
  <c r="AY280" i="1"/>
  <c r="AZ280" i="1" s="1"/>
  <c r="BA280" i="1" s="1"/>
  <c r="BB280" i="1" s="1"/>
  <c r="AY1527" i="1"/>
  <c r="AZ1527" i="1" s="1"/>
  <c r="BA1527" i="1" s="1"/>
  <c r="BB1527" i="1" s="1"/>
  <c r="AY1005" i="1"/>
  <c r="AZ1005" i="1" s="1"/>
  <c r="BA1005" i="1" s="1"/>
  <c r="BB1005" i="1" s="1"/>
  <c r="AY1379" i="1"/>
  <c r="AZ1379" i="1" s="1"/>
  <c r="BA1379" i="1" s="1"/>
  <c r="BB1379" i="1" s="1"/>
  <c r="AY461" i="1"/>
  <c r="AZ461" i="1" s="1"/>
  <c r="BA461" i="1" s="1"/>
  <c r="BB461" i="1" s="1"/>
  <c r="AY498" i="1"/>
  <c r="AZ498" i="1" s="1"/>
  <c r="BA498" i="1" s="1"/>
  <c r="BB498" i="1" s="1"/>
  <c r="AY14" i="1"/>
  <c r="AZ14" i="1" s="1"/>
  <c r="BA14" i="1" s="1"/>
  <c r="BB14" i="1" s="1"/>
  <c r="AY994" i="1"/>
  <c r="AZ994" i="1" s="1"/>
  <c r="BA994" i="1" s="1"/>
  <c r="BB994" i="1" s="1"/>
  <c r="BE104" i="1"/>
  <c r="BF104" i="1" s="1"/>
  <c r="M104" i="1" s="1"/>
  <c r="BG104" i="1" s="1"/>
  <c r="N104" i="1" s="1"/>
  <c r="AY1164" i="1"/>
  <c r="AZ1164" i="1" s="1"/>
  <c r="BA1164" i="1" s="1"/>
  <c r="BB1164" i="1" s="1"/>
  <c r="BC1469" i="1"/>
  <c r="BD1469" i="1" s="1"/>
  <c r="BC645" i="1"/>
  <c r="BD645" i="1" s="1"/>
  <c r="BC291" i="1"/>
  <c r="BD291" i="1" s="1"/>
  <c r="BC1201" i="1"/>
  <c r="BD1201" i="1" s="1"/>
  <c r="BE1199" i="1"/>
  <c r="BF1199" i="1" s="1"/>
  <c r="M1199" i="1" s="1"/>
  <c r="BG1199" i="1" s="1"/>
  <c r="N1199" i="1" s="1"/>
  <c r="AY151" i="1"/>
  <c r="AZ151" i="1" s="1"/>
  <c r="BA151" i="1" s="1"/>
  <c r="BB151" i="1" s="1"/>
  <c r="AY192" i="1"/>
  <c r="AZ192" i="1" s="1"/>
  <c r="BA192" i="1" s="1"/>
  <c r="BB192" i="1" s="1"/>
  <c r="BE869" i="1"/>
  <c r="BF869" i="1" s="1"/>
  <c r="M869" i="1" s="1"/>
  <c r="BG869" i="1" s="1"/>
  <c r="N869" i="1" s="1"/>
  <c r="BE710" i="1"/>
  <c r="BF710" i="1" s="1"/>
  <c r="M710" i="1" s="1"/>
  <c r="BG710" i="1" s="1"/>
  <c r="N710" i="1" s="1"/>
  <c r="BC496" i="1"/>
  <c r="BD496" i="1" s="1"/>
  <c r="BC536" i="1"/>
  <c r="BD536" i="1" s="1"/>
  <c r="BC686" i="1"/>
  <c r="BD686" i="1" s="1"/>
  <c r="BC473" i="1"/>
  <c r="BD473" i="1" s="1"/>
  <c r="BC465" i="1"/>
  <c r="BD465" i="1" s="1"/>
  <c r="AY870" i="1"/>
  <c r="AZ870" i="1" s="1"/>
  <c r="BA870" i="1" s="1"/>
  <c r="BB870" i="1" s="1"/>
  <c r="AY723" i="1"/>
  <c r="AZ723" i="1" s="1"/>
  <c r="BA723" i="1" s="1"/>
  <c r="BB723" i="1" s="1"/>
  <c r="BC1634" i="1"/>
  <c r="BD1634" i="1" s="1"/>
  <c r="BC501" i="1"/>
  <c r="BD501" i="1" s="1"/>
  <c r="BC462" i="1"/>
  <c r="BD462" i="1" s="1"/>
  <c r="BC103" i="1"/>
  <c r="BD103" i="1" s="1"/>
  <c r="BC1009" i="1"/>
  <c r="BD1009" i="1" s="1"/>
  <c r="AY1103" i="1"/>
  <c r="AZ1103" i="1" s="1"/>
  <c r="BA1103" i="1" s="1"/>
  <c r="BB1103" i="1" s="1"/>
  <c r="AY1049" i="1"/>
  <c r="AZ1049" i="1" s="1"/>
  <c r="BA1049" i="1" s="1"/>
  <c r="BB1049" i="1" s="1"/>
  <c r="BE481" i="1"/>
  <c r="BF481" i="1" s="1"/>
  <c r="M481" i="1" s="1"/>
  <c r="BG481" i="1" s="1"/>
  <c r="N481" i="1" s="1"/>
  <c r="BE560" i="1"/>
  <c r="BF560" i="1" s="1"/>
  <c r="M560" i="1" s="1"/>
  <c r="BG560" i="1" s="1"/>
  <c r="N560" i="1" s="1"/>
  <c r="BC1146" i="1"/>
  <c r="BD1146" i="1" s="1"/>
  <c r="BC306" i="1"/>
  <c r="BD306" i="1" s="1"/>
  <c r="BC360" i="1"/>
  <c r="BD360" i="1" s="1"/>
  <c r="BC1258" i="1"/>
  <c r="BD1258" i="1" s="1"/>
  <c r="BC181" i="1"/>
  <c r="BD181" i="1" s="1"/>
  <c r="BC551" i="1"/>
  <c r="BD551" i="1" s="1"/>
  <c r="BE900" i="1"/>
  <c r="BF900" i="1" s="1"/>
  <c r="M900" i="1" s="1"/>
  <c r="BG900" i="1" s="1"/>
  <c r="N900" i="1" s="1"/>
  <c r="BE921" i="1"/>
  <c r="BF921" i="1" s="1"/>
  <c r="M921" i="1" s="1"/>
  <c r="BG921" i="1" s="1"/>
  <c r="N921" i="1" s="1"/>
  <c r="BC724" i="1"/>
  <c r="BD724" i="1" s="1"/>
  <c r="BC552" i="1"/>
  <c r="BD552" i="1" s="1"/>
  <c r="BC436" i="1"/>
  <c r="BD436" i="1" s="1"/>
  <c r="BE773" i="1"/>
  <c r="BF773" i="1" s="1"/>
  <c r="M773" i="1" s="1"/>
  <c r="BG773" i="1" s="1"/>
  <c r="N773" i="1" s="1"/>
  <c r="BE667" i="1"/>
  <c r="BF667" i="1" s="1"/>
  <c r="M667" i="1" s="1"/>
  <c r="BG667" i="1" s="1"/>
  <c r="N667" i="1" s="1"/>
  <c r="BE474" i="1"/>
  <c r="BF474" i="1" s="1"/>
  <c r="M474" i="1" s="1"/>
  <c r="BG474" i="1" s="1"/>
  <c r="N474" i="1" s="1"/>
  <c r="BE1312" i="1"/>
  <c r="BF1312" i="1" s="1"/>
  <c r="M1312" i="1" s="1"/>
  <c r="BG1312" i="1" s="1"/>
  <c r="N1312" i="1" s="1"/>
  <c r="BE33" i="1"/>
  <c r="BF33" i="1" s="1"/>
  <c r="M33" i="1" s="1"/>
  <c r="BG33" i="1" s="1"/>
  <c r="N33" i="1" s="1"/>
  <c r="BE1441" i="1"/>
  <c r="BF1441" i="1" s="1"/>
  <c r="M1441" i="1" s="1"/>
  <c r="BG1441" i="1" s="1"/>
  <c r="N1441" i="1" s="1"/>
  <c r="BC915" i="1"/>
  <c r="BD915" i="1" s="1"/>
  <c r="BC1581" i="1"/>
  <c r="BD1581" i="1" s="1"/>
  <c r="BC800" i="1"/>
  <c r="BD800" i="1" s="1"/>
  <c r="BC1565" i="1"/>
  <c r="BD1565" i="1" s="1"/>
  <c r="BE1495" i="1"/>
  <c r="BF1495" i="1" s="1"/>
  <c r="M1495" i="1" s="1"/>
  <c r="BG1495" i="1" s="1"/>
  <c r="N1495" i="1" s="1"/>
  <c r="BE355" i="1"/>
  <c r="BF355" i="1" s="1"/>
  <c r="M355" i="1" s="1"/>
  <c r="BG355" i="1" s="1"/>
  <c r="N355" i="1" s="1"/>
  <c r="BE605" i="1"/>
  <c r="BF605" i="1" s="1"/>
  <c r="M605" i="1" s="1"/>
  <c r="BG605" i="1" s="1"/>
  <c r="N605" i="1" s="1"/>
  <c r="BE259" i="1"/>
  <c r="BF259" i="1" s="1"/>
  <c r="M259" i="1" s="1"/>
  <c r="BG259" i="1" s="1"/>
  <c r="N259" i="1" s="1"/>
  <c r="BE1054" i="1"/>
  <c r="BF1054" i="1" s="1"/>
  <c r="M1054" i="1" s="1"/>
  <c r="BG1054" i="1" s="1"/>
  <c r="N1054" i="1" s="1"/>
  <c r="BC588" i="1"/>
  <c r="BD588" i="1" s="1"/>
  <c r="BC568" i="1"/>
  <c r="BD568" i="1" s="1"/>
  <c r="BC591" i="1"/>
  <c r="BD591" i="1" s="1"/>
  <c r="AY780" i="1"/>
  <c r="AZ780" i="1" s="1"/>
  <c r="BA780" i="1" s="1"/>
  <c r="BB780" i="1" s="1"/>
  <c r="BE146" i="1"/>
  <c r="BF146" i="1" s="1"/>
  <c r="M146" i="1" s="1"/>
  <c r="BG146" i="1" s="1"/>
  <c r="N146" i="1" s="1"/>
  <c r="BE475" i="1"/>
  <c r="BF475" i="1" s="1"/>
  <c r="M475" i="1" s="1"/>
  <c r="BG475" i="1" s="1"/>
  <c r="N475" i="1" s="1"/>
  <c r="BC1397" i="1"/>
  <c r="BD1397" i="1" s="1"/>
  <c r="BE692" i="1"/>
  <c r="BF692" i="1" s="1"/>
  <c r="M692" i="1" s="1"/>
  <c r="BG692" i="1" s="1"/>
  <c r="N692" i="1" s="1"/>
  <c r="AY1507" i="1"/>
  <c r="AZ1507" i="1" s="1"/>
  <c r="BA1507" i="1" s="1"/>
  <c r="BB1507" i="1" s="1"/>
  <c r="AY1090" i="1"/>
  <c r="AZ1090" i="1" s="1"/>
  <c r="BA1090" i="1" s="1"/>
  <c r="BB1090" i="1" s="1"/>
  <c r="BE589" i="1"/>
  <c r="BF589" i="1" s="1"/>
  <c r="M589" i="1" s="1"/>
  <c r="BG589" i="1" s="1"/>
  <c r="N589" i="1" s="1"/>
  <c r="BE1034" i="1"/>
  <c r="BF1034" i="1" s="1"/>
  <c r="M1034" i="1" s="1"/>
  <c r="BG1034" i="1" s="1"/>
  <c r="N1034" i="1" s="1"/>
  <c r="BE1662" i="1"/>
  <c r="BF1662" i="1" s="1"/>
  <c r="M1662" i="1" s="1"/>
  <c r="BG1662" i="1" s="1"/>
  <c r="N1662" i="1" s="1"/>
  <c r="BE861" i="1"/>
  <c r="BF861" i="1" s="1"/>
  <c r="M861" i="1" s="1"/>
  <c r="BG861" i="1" s="1"/>
  <c r="N861" i="1" s="1"/>
  <c r="BE454" i="1"/>
  <c r="BF454" i="1" s="1"/>
  <c r="M454" i="1" s="1"/>
  <c r="BG454" i="1" s="1"/>
  <c r="N454" i="1" s="1"/>
  <c r="AY894" i="1"/>
  <c r="AZ894" i="1" s="1"/>
  <c r="BA894" i="1" s="1"/>
  <c r="BB894" i="1" s="1"/>
  <c r="AY871" i="1"/>
  <c r="AZ871" i="1" s="1"/>
  <c r="BA871" i="1" s="1"/>
  <c r="BB871" i="1" s="1"/>
  <c r="AY311" i="1"/>
  <c r="AZ311" i="1" s="1"/>
  <c r="BA311" i="1" s="1"/>
  <c r="BB311" i="1" s="1"/>
  <c r="AY1344" i="1"/>
  <c r="AZ1344" i="1" s="1"/>
  <c r="BA1344" i="1" s="1"/>
  <c r="BB1344" i="1" s="1"/>
  <c r="AY973" i="1"/>
  <c r="AZ973" i="1" s="1"/>
  <c r="BA973" i="1" s="1"/>
  <c r="BB973" i="1" s="1"/>
  <c r="AY381" i="1"/>
  <c r="AZ381" i="1" s="1"/>
  <c r="BA381" i="1" s="1"/>
  <c r="BB381" i="1" s="1"/>
  <c r="AY738" i="1"/>
  <c r="AZ738" i="1" s="1"/>
  <c r="BA738" i="1" s="1"/>
  <c r="BB738" i="1" s="1"/>
  <c r="AY814" i="1"/>
  <c r="AZ814" i="1" s="1"/>
  <c r="BA814" i="1" s="1"/>
  <c r="BB814" i="1" s="1"/>
  <c r="AY537" i="1"/>
  <c r="AZ537" i="1" s="1"/>
  <c r="BA537" i="1" s="1"/>
  <c r="BB537" i="1" s="1"/>
  <c r="AY729" i="1"/>
  <c r="AZ729" i="1" s="1"/>
  <c r="BA729" i="1" s="1"/>
  <c r="BB729" i="1" s="1"/>
  <c r="AY562" i="1"/>
  <c r="AZ562" i="1" s="1"/>
  <c r="BA562" i="1" s="1"/>
  <c r="BB562" i="1" s="1"/>
  <c r="AY1131" i="1"/>
  <c r="AZ1131" i="1" s="1"/>
  <c r="BA1131" i="1" s="1"/>
  <c r="BB1131" i="1" s="1"/>
  <c r="AY1516" i="1"/>
  <c r="AZ1516" i="1" s="1"/>
  <c r="BA1516" i="1" s="1"/>
  <c r="BB1516" i="1" s="1"/>
  <c r="AY775" i="1"/>
  <c r="AZ775" i="1" s="1"/>
  <c r="BA775" i="1" s="1"/>
  <c r="BB775" i="1" s="1"/>
  <c r="AY1151" i="1"/>
  <c r="AZ1151" i="1" s="1"/>
  <c r="BA1151" i="1" s="1"/>
  <c r="BB1151" i="1" s="1"/>
  <c r="AY135" i="1"/>
  <c r="AZ135" i="1" s="1"/>
  <c r="BA135" i="1" s="1"/>
  <c r="BB135" i="1" s="1"/>
  <c r="AY920" i="1"/>
  <c r="AZ920" i="1" s="1"/>
  <c r="BA920" i="1" s="1"/>
  <c r="BB920" i="1" s="1"/>
  <c r="AY21" i="1"/>
  <c r="AZ21" i="1" s="1"/>
  <c r="BA21" i="1" s="1"/>
  <c r="BB21" i="1" s="1"/>
  <c r="AY841" i="1"/>
  <c r="AZ841" i="1" s="1"/>
  <c r="BA841" i="1" s="1"/>
  <c r="BB841" i="1" s="1"/>
  <c r="BC564" i="1"/>
  <c r="BD564" i="1" s="1"/>
  <c r="AY1359" i="1"/>
  <c r="AZ1359" i="1" s="1"/>
  <c r="BA1359" i="1" s="1"/>
  <c r="BB1359" i="1" s="1"/>
  <c r="BC691" i="1"/>
  <c r="BD691" i="1" s="1"/>
  <c r="BC1092" i="1"/>
  <c r="BD1092" i="1" s="1"/>
  <c r="BC932" i="1"/>
  <c r="BD932" i="1" s="1"/>
  <c r="BC20" i="1"/>
  <c r="BD20" i="1" s="1"/>
  <c r="BE281" i="1"/>
  <c r="BF281" i="1" s="1"/>
  <c r="M281" i="1" s="1"/>
  <c r="BG281" i="1" s="1"/>
  <c r="N281" i="1" s="1"/>
  <c r="AY83" i="1"/>
  <c r="AZ83" i="1" s="1"/>
  <c r="BA83" i="1" s="1"/>
  <c r="BB83" i="1" s="1"/>
  <c r="BE1181" i="1"/>
  <c r="BF1181" i="1" s="1"/>
  <c r="M1181" i="1" s="1"/>
  <c r="BG1181" i="1" s="1"/>
  <c r="N1181" i="1" s="1"/>
  <c r="AY880" i="1"/>
  <c r="AZ880" i="1" s="1"/>
  <c r="BA880" i="1" s="1"/>
  <c r="BB880" i="1" s="1"/>
  <c r="BE727" i="1"/>
  <c r="BF727" i="1" s="1"/>
  <c r="M727" i="1" s="1"/>
  <c r="BG727" i="1" s="1"/>
  <c r="N727" i="1" s="1"/>
  <c r="BC184" i="1"/>
  <c r="BD184" i="1" s="1"/>
  <c r="BC905" i="1"/>
  <c r="BD905" i="1" s="1"/>
  <c r="BC234" i="1"/>
  <c r="BD234" i="1" s="1"/>
  <c r="BC445" i="1"/>
  <c r="BD445" i="1" s="1"/>
  <c r="BC174" i="1"/>
  <c r="BD174" i="1" s="1"/>
  <c r="BE872" i="1"/>
  <c r="BF872" i="1" s="1"/>
  <c r="M872" i="1" s="1"/>
  <c r="BG872" i="1" s="1"/>
  <c r="N872" i="1" s="1"/>
  <c r="BE1121" i="1"/>
  <c r="BF1121" i="1" s="1"/>
  <c r="M1121" i="1" s="1"/>
  <c r="BG1121" i="1" s="1"/>
  <c r="N1121" i="1" s="1"/>
  <c r="AY400" i="1"/>
  <c r="AZ400" i="1" s="1"/>
  <c r="BA400" i="1" s="1"/>
  <c r="BB400" i="1" s="1"/>
  <c r="AY630" i="1"/>
  <c r="AZ630" i="1" s="1"/>
  <c r="BA630" i="1" s="1"/>
  <c r="BB630" i="1" s="1"/>
  <c r="BC219" i="1"/>
  <c r="BD219" i="1" s="1"/>
  <c r="BC1111" i="1"/>
  <c r="BD1111" i="1" s="1"/>
  <c r="BC435" i="1"/>
  <c r="BD435" i="1" s="1"/>
  <c r="BC933" i="1"/>
  <c r="BD933" i="1" s="1"/>
  <c r="BE787" i="1"/>
  <c r="BF787" i="1" s="1"/>
  <c r="M787" i="1" s="1"/>
  <c r="BG787" i="1" s="1"/>
  <c r="N787" i="1" s="1"/>
  <c r="BE666" i="1"/>
  <c r="BF666" i="1" s="1"/>
  <c r="M666" i="1" s="1"/>
  <c r="BG666" i="1" s="1"/>
  <c r="N666" i="1" s="1"/>
  <c r="BE758" i="1"/>
  <c r="BF758" i="1" s="1"/>
  <c r="M758" i="1" s="1"/>
  <c r="BG758" i="1" s="1"/>
  <c r="N758" i="1" s="1"/>
  <c r="BE1351" i="1"/>
  <c r="BF1351" i="1" s="1"/>
  <c r="M1351" i="1" s="1"/>
  <c r="BG1351" i="1" s="1"/>
  <c r="N1351" i="1" s="1"/>
  <c r="AY1376" i="1"/>
  <c r="AZ1376" i="1" s="1"/>
  <c r="BA1376" i="1" s="1"/>
  <c r="BB1376" i="1" s="1"/>
  <c r="AY840" i="1"/>
  <c r="AZ840" i="1" s="1"/>
  <c r="BA840" i="1" s="1"/>
  <c r="BB840" i="1" s="1"/>
  <c r="BC126" i="1"/>
  <c r="BD126" i="1" s="1"/>
  <c r="BC750" i="1"/>
  <c r="BD750" i="1" s="1"/>
  <c r="BC717" i="1"/>
  <c r="BD717" i="1" s="1"/>
  <c r="BC1014" i="1"/>
  <c r="BD1014" i="1" s="1"/>
  <c r="BC985" i="1"/>
  <c r="BD985" i="1" s="1"/>
  <c r="BE491" i="1"/>
  <c r="BF491" i="1" s="1"/>
  <c r="M491" i="1" s="1"/>
  <c r="BG491" i="1" s="1"/>
  <c r="N491" i="1" s="1"/>
  <c r="BE1027" i="1"/>
  <c r="BF1027" i="1" s="1"/>
  <c r="M1027" i="1" s="1"/>
  <c r="BG1027" i="1" s="1"/>
  <c r="N1027" i="1" s="1"/>
  <c r="AY934" i="1"/>
  <c r="AZ934" i="1" s="1"/>
  <c r="BA934" i="1" s="1"/>
  <c r="BB934" i="1" s="1"/>
  <c r="BE375" i="1"/>
  <c r="BF375" i="1" s="1"/>
  <c r="M375" i="1" s="1"/>
  <c r="BG375" i="1" s="1"/>
  <c r="N375" i="1" s="1"/>
  <c r="AY394" i="1"/>
  <c r="AZ394" i="1" s="1"/>
  <c r="BA394" i="1" s="1"/>
  <c r="BB394" i="1" s="1"/>
  <c r="BE413" i="1"/>
  <c r="BF413" i="1" s="1"/>
  <c r="M413" i="1" s="1"/>
  <c r="BG413" i="1" s="1"/>
  <c r="N413" i="1" s="1"/>
  <c r="BC1227" i="1"/>
  <c r="BD1227" i="1" s="1"/>
  <c r="BC647" i="1"/>
  <c r="BD647" i="1" s="1"/>
  <c r="BC829" i="1"/>
  <c r="BD829" i="1" s="1"/>
  <c r="BC816" i="1"/>
  <c r="BD816" i="1" s="1"/>
  <c r="BC1345" i="1"/>
  <c r="BD1345" i="1" s="1"/>
  <c r="BC828" i="1"/>
  <c r="BD828" i="1" s="1"/>
  <c r="BE955" i="1"/>
  <c r="BF955" i="1" s="1"/>
  <c r="M955" i="1" s="1"/>
  <c r="BG955" i="1" s="1"/>
  <c r="N955" i="1" s="1"/>
  <c r="BE1279" i="1"/>
  <c r="BF1279" i="1" s="1"/>
  <c r="M1279" i="1" s="1"/>
  <c r="BG1279" i="1" s="1"/>
  <c r="N1279" i="1" s="1"/>
  <c r="BE550" i="1"/>
  <c r="BF550" i="1" s="1"/>
  <c r="M550" i="1" s="1"/>
  <c r="BG550" i="1" s="1"/>
  <c r="N550" i="1" s="1"/>
  <c r="BE1486" i="1"/>
  <c r="BF1486" i="1" s="1"/>
  <c r="M1486" i="1" s="1"/>
  <c r="BG1486" i="1" s="1"/>
  <c r="N1486" i="1" s="1"/>
  <c r="BC37" i="1"/>
  <c r="BD37" i="1" s="1"/>
  <c r="BC1135" i="1"/>
  <c r="BD1135" i="1" s="1"/>
  <c r="BC457" i="1"/>
  <c r="BD457" i="1" s="1"/>
  <c r="BE1187" i="1"/>
  <c r="BF1187" i="1" s="1"/>
  <c r="M1187" i="1" s="1"/>
  <c r="BG1187" i="1" s="1"/>
  <c r="N1187" i="1" s="1"/>
  <c r="AY865" i="1"/>
  <c r="AZ865" i="1" s="1"/>
  <c r="BA865" i="1" s="1"/>
  <c r="BB865" i="1" s="1"/>
  <c r="BE391" i="1"/>
  <c r="BF391" i="1" s="1"/>
  <c r="M391" i="1" s="1"/>
  <c r="BG391" i="1" s="1"/>
  <c r="N391" i="1" s="1"/>
  <c r="BE292" i="1"/>
  <c r="BF292" i="1" s="1"/>
  <c r="M292" i="1" s="1"/>
  <c r="BG292" i="1" s="1"/>
  <c r="N292" i="1" s="1"/>
  <c r="BE1373" i="1"/>
  <c r="BF1373" i="1" s="1"/>
  <c r="M1373" i="1" s="1"/>
  <c r="BG1373" i="1" s="1"/>
  <c r="N1373" i="1" s="1"/>
  <c r="BC1636" i="1"/>
  <c r="BD1636" i="1" s="1"/>
  <c r="BC548" i="1"/>
  <c r="BD548" i="1" s="1"/>
  <c r="BC468" i="1"/>
  <c r="BD468" i="1" s="1"/>
  <c r="BC627" i="1"/>
  <c r="BD627" i="1" s="1"/>
  <c r="BC430" i="1"/>
  <c r="BD430" i="1" s="1"/>
  <c r="BE1202" i="1"/>
  <c r="BF1202" i="1" s="1"/>
  <c r="M1202" i="1" s="1"/>
  <c r="BG1202" i="1" s="1"/>
  <c r="N1202" i="1" s="1"/>
  <c r="BE247" i="1"/>
  <c r="BF247" i="1" s="1"/>
  <c r="M247" i="1" s="1"/>
  <c r="BG247" i="1" s="1"/>
  <c r="N247" i="1" s="1"/>
  <c r="BE878" i="1"/>
  <c r="BF878" i="1" s="1"/>
  <c r="M878" i="1" s="1"/>
  <c r="BG878" i="1" s="1"/>
  <c r="N878" i="1" s="1"/>
  <c r="BE1494" i="1"/>
  <c r="BF1494" i="1" s="1"/>
  <c r="M1494" i="1" s="1"/>
  <c r="BG1494" i="1" s="1"/>
  <c r="N1494" i="1" s="1"/>
  <c r="BC1576" i="1"/>
  <c r="BD1576" i="1" s="1"/>
  <c r="AY359" i="1"/>
  <c r="AZ359" i="1" s="1"/>
  <c r="BA359" i="1" s="1"/>
  <c r="BB359" i="1" s="1"/>
  <c r="BE1232" i="1"/>
  <c r="BF1232" i="1" s="1"/>
  <c r="M1232" i="1" s="1"/>
  <c r="BG1232" i="1" s="1"/>
  <c r="N1232" i="1" s="1"/>
  <c r="BE170" i="1"/>
  <c r="BF170" i="1" s="1"/>
  <c r="M170" i="1" s="1"/>
  <c r="BG170" i="1" s="1"/>
  <c r="N170" i="1" s="1"/>
  <c r="BE949" i="1"/>
  <c r="BF949" i="1" s="1"/>
  <c r="M949" i="1" s="1"/>
  <c r="BG949" i="1" s="1"/>
  <c r="N949" i="1" s="1"/>
  <c r="BE779" i="1"/>
  <c r="BF779" i="1" s="1"/>
  <c r="M779" i="1" s="1"/>
  <c r="BG779" i="1" s="1"/>
  <c r="N779" i="1" s="1"/>
  <c r="BE835" i="1"/>
  <c r="BF835" i="1" s="1"/>
  <c r="M835" i="1" s="1"/>
  <c r="BG835" i="1" s="1"/>
  <c r="N835" i="1" s="1"/>
  <c r="BE1466" i="1"/>
  <c r="BF1466" i="1" s="1"/>
  <c r="M1466" i="1" s="1"/>
  <c r="BG1466" i="1" s="1"/>
  <c r="N1466" i="1" s="1"/>
  <c r="BE609" i="1"/>
  <c r="BF609" i="1" s="1"/>
  <c r="M609" i="1" s="1"/>
  <c r="BG609" i="1" s="1"/>
  <c r="N609" i="1" s="1"/>
  <c r="BE690" i="1"/>
  <c r="BF690" i="1" s="1"/>
  <c r="M690" i="1" s="1"/>
  <c r="BG690" i="1" s="1"/>
  <c r="N690" i="1" s="1"/>
  <c r="AY377" i="1"/>
  <c r="AZ377" i="1" s="1"/>
  <c r="BA377" i="1" s="1"/>
  <c r="BB377" i="1" s="1"/>
  <c r="AY1616" i="1"/>
  <c r="AZ1616" i="1" s="1"/>
  <c r="BA1616" i="1" s="1"/>
  <c r="BB1616" i="1" s="1"/>
  <c r="AY970" i="1"/>
  <c r="AZ970" i="1" s="1"/>
  <c r="BA970" i="1" s="1"/>
  <c r="BB970" i="1" s="1"/>
  <c r="AY1091" i="1"/>
  <c r="AZ1091" i="1" s="1"/>
  <c r="BA1091" i="1" s="1"/>
  <c r="BB1091" i="1" s="1"/>
  <c r="AY771" i="1"/>
  <c r="AZ771" i="1" s="1"/>
  <c r="BA771" i="1" s="1"/>
  <c r="BB771" i="1" s="1"/>
  <c r="AY156" i="1"/>
  <c r="AZ156" i="1" s="1"/>
  <c r="BA156" i="1" s="1"/>
  <c r="BB156" i="1" s="1"/>
  <c r="AY294" i="1"/>
  <c r="AZ294" i="1" s="1"/>
  <c r="BA294" i="1" s="1"/>
  <c r="BB294" i="1" s="1"/>
  <c r="AY654" i="1"/>
  <c r="AZ654" i="1" s="1"/>
  <c r="BA654" i="1" s="1"/>
  <c r="BB654" i="1" s="1"/>
  <c r="AY404" i="1"/>
  <c r="AZ404" i="1" s="1"/>
  <c r="BA404" i="1" s="1"/>
  <c r="BB404" i="1" s="1"/>
  <c r="AY1702" i="1"/>
  <c r="AZ1702" i="1" s="1"/>
  <c r="BA1702" i="1" s="1"/>
  <c r="BB1702" i="1" s="1"/>
  <c r="AY401" i="1"/>
  <c r="AZ401" i="1" s="1"/>
  <c r="BA401" i="1" s="1"/>
  <c r="BB401" i="1" s="1"/>
  <c r="AY1589" i="1"/>
  <c r="AZ1589" i="1" s="1"/>
  <c r="BA1589" i="1" s="1"/>
  <c r="BB1589" i="1" s="1"/>
  <c r="AY657" i="1"/>
  <c r="AZ657" i="1" s="1"/>
  <c r="BA657" i="1" s="1"/>
  <c r="BB657" i="1" s="1"/>
  <c r="AY407" i="1"/>
  <c r="AZ407" i="1" s="1"/>
  <c r="BA407" i="1" s="1"/>
  <c r="BB407" i="1" s="1"/>
  <c r="BE515" i="1"/>
  <c r="BF515" i="1" s="1"/>
  <c r="M515" i="1" s="1"/>
  <c r="BG515" i="1" s="1"/>
  <c r="N515" i="1" s="1"/>
  <c r="AY559" i="1"/>
  <c r="AZ559" i="1" s="1"/>
  <c r="BA559" i="1" s="1"/>
  <c r="BB559" i="1" s="1"/>
  <c r="AY388" i="1"/>
  <c r="AZ388" i="1" s="1"/>
  <c r="BA388" i="1" s="1"/>
  <c r="BB388" i="1" s="1"/>
  <c r="BC351" i="1"/>
  <c r="BD351" i="1" s="1"/>
  <c r="BC273" i="1"/>
  <c r="BD273" i="1" s="1"/>
  <c r="BC669" i="1"/>
  <c r="BD669" i="1" s="1"/>
  <c r="BC549" i="1"/>
  <c r="BD549" i="1" s="1"/>
  <c r="BC762" i="1"/>
  <c r="BD762" i="1" s="1"/>
  <c r="BE1614" i="1"/>
  <c r="BF1614" i="1" s="1"/>
  <c r="M1614" i="1" s="1"/>
  <c r="BG1614" i="1" s="1"/>
  <c r="N1614" i="1" s="1"/>
  <c r="BE42" i="1"/>
  <c r="BF42" i="1" s="1"/>
  <c r="M42" i="1" s="1"/>
  <c r="BG42" i="1" s="1"/>
  <c r="N42" i="1" s="1"/>
  <c r="AY553" i="1"/>
  <c r="AZ553" i="1" s="1"/>
  <c r="BA553" i="1" s="1"/>
  <c r="BB553" i="1" s="1"/>
  <c r="AY976" i="1"/>
  <c r="AZ976" i="1" s="1"/>
  <c r="BA976" i="1" s="1"/>
  <c r="BB976" i="1" s="1"/>
  <c r="AY935" i="1"/>
  <c r="AZ935" i="1" s="1"/>
  <c r="BA935" i="1" s="1"/>
  <c r="BB935" i="1" s="1"/>
  <c r="BE540" i="1"/>
  <c r="BF540" i="1" s="1"/>
  <c r="M540" i="1" s="1"/>
  <c r="BG540" i="1" s="1"/>
  <c r="N540" i="1" s="1"/>
  <c r="BC1655" i="1"/>
  <c r="BD1655" i="1" s="1"/>
  <c r="BC368" i="1"/>
  <c r="BD368" i="1" s="1"/>
  <c r="BC1263" i="1"/>
  <c r="BD1263" i="1" s="1"/>
  <c r="BC285" i="1"/>
  <c r="BD285" i="1" s="1"/>
  <c r="BC1052" i="1"/>
  <c r="BD1052" i="1" s="1"/>
  <c r="BE886" i="1"/>
  <c r="BF886" i="1" s="1"/>
  <c r="M886" i="1" s="1"/>
  <c r="BG886" i="1" s="1"/>
  <c r="N886" i="1" s="1"/>
  <c r="AY747" i="1"/>
  <c r="AZ747" i="1" s="1"/>
  <c r="BA747" i="1" s="1"/>
  <c r="BB747" i="1" s="1"/>
  <c r="BE978" i="1"/>
  <c r="BF978" i="1" s="1"/>
  <c r="M978" i="1" s="1"/>
  <c r="BG978" i="1" s="1"/>
  <c r="N978" i="1" s="1"/>
  <c r="BE429" i="1"/>
  <c r="BF429" i="1" s="1"/>
  <c r="M429" i="1" s="1"/>
  <c r="BG429" i="1" s="1"/>
  <c r="N429" i="1" s="1"/>
  <c r="BC1048" i="1"/>
  <c r="BD1048" i="1" s="1"/>
  <c r="BC539" i="1"/>
  <c r="BD539" i="1" s="1"/>
  <c r="BC972" i="1"/>
  <c r="BD972" i="1" s="1"/>
  <c r="BC953" i="1"/>
  <c r="BD953" i="1" s="1"/>
  <c r="BE1390" i="1"/>
  <c r="BF1390" i="1" s="1"/>
  <c r="M1390" i="1" s="1"/>
  <c r="BG1390" i="1" s="1"/>
  <c r="N1390" i="1" s="1"/>
  <c r="BE585" i="1"/>
  <c r="BF585" i="1" s="1"/>
  <c r="M585" i="1" s="1"/>
  <c r="BG585" i="1" s="1"/>
  <c r="N585" i="1" s="1"/>
  <c r="AY1491" i="1"/>
  <c r="AZ1491" i="1" s="1"/>
  <c r="BA1491" i="1" s="1"/>
  <c r="BB1491" i="1" s="1"/>
  <c r="BC30" i="1"/>
  <c r="BD30" i="1" s="1"/>
  <c r="BC1299" i="1"/>
  <c r="BD1299" i="1" s="1"/>
  <c r="BC24" i="1"/>
  <c r="BD24" i="1" s="1"/>
  <c r="BC558" i="1"/>
  <c r="BD558" i="1" s="1"/>
  <c r="BE530" i="1"/>
  <c r="BF530" i="1" s="1"/>
  <c r="M530" i="1" s="1"/>
  <c r="BG530" i="1" s="1"/>
  <c r="N530" i="1" s="1"/>
  <c r="BE817" i="1"/>
  <c r="BF817" i="1" s="1"/>
  <c r="M817" i="1" s="1"/>
  <c r="BG817" i="1" s="1"/>
  <c r="N817" i="1" s="1"/>
  <c r="BE297" i="1"/>
  <c r="BF297" i="1" s="1"/>
  <c r="M297" i="1" s="1"/>
  <c r="BG297" i="1" s="1"/>
  <c r="N297" i="1" s="1"/>
  <c r="AY1370" i="1"/>
  <c r="AZ1370" i="1" s="1"/>
  <c r="BA1370" i="1" s="1"/>
  <c r="BB1370" i="1" s="1"/>
  <c r="BE1377" i="1"/>
  <c r="BF1377" i="1" s="1"/>
  <c r="M1377" i="1" s="1"/>
  <c r="BG1377" i="1" s="1"/>
  <c r="N1377" i="1" s="1"/>
  <c r="BE804" i="1"/>
  <c r="BF804" i="1" s="1"/>
  <c r="M804" i="1" s="1"/>
  <c r="BG804" i="1" s="1"/>
  <c r="N804" i="1" s="1"/>
  <c r="BC1421" i="1"/>
  <c r="BD1421" i="1" s="1"/>
  <c r="BC901" i="1"/>
  <c r="BD901" i="1" s="1"/>
  <c r="BC1658" i="1"/>
  <c r="BD1658" i="1" s="1"/>
  <c r="BC863" i="1"/>
  <c r="BD863" i="1" s="1"/>
  <c r="BE1420" i="1"/>
  <c r="BF1420" i="1" s="1"/>
  <c r="M1420" i="1" s="1"/>
  <c r="BG1420" i="1" s="1"/>
  <c r="N1420" i="1" s="1"/>
  <c r="BE963" i="1"/>
  <c r="BF963" i="1" s="1"/>
  <c r="M963" i="1" s="1"/>
  <c r="BG963" i="1" s="1"/>
  <c r="N963" i="1" s="1"/>
  <c r="BE1292" i="1"/>
  <c r="BF1292" i="1" s="1"/>
  <c r="M1292" i="1" s="1"/>
  <c r="BG1292" i="1" s="1"/>
  <c r="N1292" i="1" s="1"/>
  <c r="BE410" i="1"/>
  <c r="BF410" i="1" s="1"/>
  <c r="M410" i="1" s="1"/>
  <c r="BG410" i="1" s="1"/>
  <c r="N410" i="1" s="1"/>
  <c r="BE497" i="1"/>
  <c r="BF497" i="1" s="1"/>
  <c r="M497" i="1" s="1"/>
  <c r="BG497" i="1" s="1"/>
  <c r="N497" i="1" s="1"/>
  <c r="BC490" i="1"/>
  <c r="BD490" i="1" s="1"/>
  <c r="BC709" i="1"/>
  <c r="BD709" i="1" s="1"/>
  <c r="BC658" i="1"/>
  <c r="BD658" i="1" s="1"/>
  <c r="BC84" i="1"/>
  <c r="BD84" i="1" s="1"/>
  <c r="BC1664" i="1"/>
  <c r="BD1664" i="1" s="1"/>
  <c r="BE979" i="1"/>
  <c r="BF979" i="1" s="1"/>
  <c r="M979" i="1" s="1"/>
  <c r="BG979" i="1" s="1"/>
  <c r="N979" i="1" s="1"/>
  <c r="BE80" i="1"/>
  <c r="BF80" i="1" s="1"/>
  <c r="M80" i="1" s="1"/>
  <c r="BG80" i="1" s="1"/>
  <c r="N80" i="1" s="1"/>
  <c r="BE570" i="1"/>
  <c r="BF570" i="1" s="1"/>
  <c r="M570" i="1" s="1"/>
  <c r="BG570" i="1" s="1"/>
  <c r="N570" i="1" s="1"/>
  <c r="BE947" i="1"/>
  <c r="BF947" i="1" s="1"/>
  <c r="M947" i="1" s="1"/>
  <c r="BG947" i="1" s="1"/>
  <c r="N947" i="1" s="1"/>
  <c r="BE527" i="1"/>
  <c r="BF527" i="1" s="1"/>
  <c r="M527" i="1" s="1"/>
  <c r="BG527" i="1" s="1"/>
  <c r="N527" i="1" s="1"/>
  <c r="BC557" i="1"/>
  <c r="BD557" i="1" s="1"/>
  <c r="BC918" i="1"/>
  <c r="BD918" i="1" s="1"/>
  <c r="BC640" i="1"/>
  <c r="BD640" i="1" s="1"/>
  <c r="BC1015" i="1"/>
  <c r="BD1015" i="1" s="1"/>
  <c r="BE427" i="1"/>
  <c r="BF427" i="1" s="1"/>
  <c r="M427" i="1" s="1"/>
  <c r="BG427" i="1" s="1"/>
  <c r="N427" i="1" s="1"/>
  <c r="BE155" i="1"/>
  <c r="BF155" i="1" s="1"/>
  <c r="M155" i="1" s="1"/>
  <c r="BG155" i="1" s="1"/>
  <c r="N155" i="1" s="1"/>
  <c r="BE411" i="1"/>
  <c r="BF411" i="1" s="1"/>
  <c r="M411" i="1" s="1"/>
  <c r="BG411" i="1" s="1"/>
  <c r="N411" i="1" s="1"/>
  <c r="BE503" i="1"/>
  <c r="BF503" i="1" s="1"/>
  <c r="M503" i="1" s="1"/>
  <c r="BG503" i="1" s="1"/>
  <c r="N503" i="1" s="1"/>
  <c r="BE1360" i="1"/>
  <c r="BF1360" i="1" s="1"/>
  <c r="M1360" i="1" s="1"/>
  <c r="BG1360" i="1" s="1"/>
  <c r="N1360" i="1" s="1"/>
  <c r="BE1385" i="1"/>
  <c r="BF1385" i="1" s="1"/>
  <c r="M1385" i="1" s="1"/>
  <c r="BG1385" i="1" s="1"/>
  <c r="N1385" i="1" s="1"/>
  <c r="BE1278" i="1"/>
  <c r="BF1278" i="1" s="1"/>
  <c r="M1278" i="1" s="1"/>
  <c r="BG1278" i="1" s="1"/>
  <c r="N1278" i="1" s="1"/>
  <c r="BE433" i="1"/>
  <c r="BF433" i="1" s="1"/>
  <c r="M433" i="1" s="1"/>
  <c r="BG433" i="1" s="1"/>
  <c r="N433" i="1" s="1"/>
  <c r="AY688" i="1"/>
  <c r="AZ688" i="1" s="1"/>
  <c r="BA688" i="1" s="1"/>
  <c r="BB688" i="1" s="1"/>
  <c r="BE484" i="1"/>
  <c r="BF484" i="1" s="1"/>
  <c r="M484" i="1" s="1"/>
  <c r="BG484" i="1" s="1"/>
  <c r="N484" i="1" s="1"/>
  <c r="BE1452" i="1"/>
  <c r="BF1452" i="1" s="1"/>
  <c r="M1452" i="1" s="1"/>
  <c r="BG1452" i="1" s="1"/>
  <c r="N1452" i="1" s="1"/>
  <c r="BE263" i="1"/>
  <c r="BF263" i="1" s="1"/>
  <c r="M263" i="1" s="1"/>
  <c r="BG263" i="1" s="1"/>
  <c r="N263" i="1" s="1"/>
  <c r="BE838" i="1"/>
  <c r="BF838" i="1" s="1"/>
  <c r="M838" i="1" s="1"/>
  <c r="BG838" i="1" s="1"/>
  <c r="N838" i="1" s="1"/>
  <c r="BE483" i="1"/>
  <c r="BF483" i="1" s="1"/>
  <c r="M483" i="1" s="1"/>
  <c r="BG483" i="1" s="1"/>
  <c r="N483" i="1" s="1"/>
  <c r="BE1552" i="1"/>
  <c r="BF1552" i="1" s="1"/>
  <c r="M1552" i="1" s="1"/>
  <c r="BG1552" i="1" s="1"/>
  <c r="N1552" i="1" s="1"/>
  <c r="AY1209" i="1"/>
  <c r="AZ1209" i="1" s="1"/>
  <c r="BA1209" i="1" s="1"/>
  <c r="BB1209" i="1" s="1"/>
  <c r="BC715" i="1"/>
  <c r="BD715" i="1" s="1"/>
  <c r="AY684" i="1"/>
  <c r="AZ684" i="1" s="1"/>
  <c r="BA684" i="1" s="1"/>
  <c r="BB684" i="1" s="1"/>
  <c r="AY418" i="1"/>
  <c r="AZ418" i="1" s="1"/>
  <c r="BA418" i="1" s="1"/>
  <c r="BB418" i="1" s="1"/>
  <c r="AY781" i="1"/>
  <c r="AZ781" i="1" s="1"/>
  <c r="BA781" i="1" s="1"/>
  <c r="BB781" i="1" s="1"/>
  <c r="AY1340" i="1"/>
  <c r="AZ1340" i="1" s="1"/>
  <c r="BA1340" i="1" s="1"/>
  <c r="BB1340" i="1" s="1"/>
  <c r="AY1104" i="1"/>
  <c r="AZ1104" i="1" s="1"/>
  <c r="BA1104" i="1" s="1"/>
  <c r="BB1104" i="1" s="1"/>
  <c r="AY614" i="1"/>
  <c r="AZ614" i="1" s="1"/>
  <c r="BA614" i="1" s="1"/>
  <c r="BB614" i="1" s="1"/>
  <c r="AY1180" i="1"/>
  <c r="AZ1180" i="1" s="1"/>
  <c r="BA1180" i="1" s="1"/>
  <c r="BB1180" i="1" s="1"/>
  <c r="AY350" i="1"/>
  <c r="AZ350" i="1" s="1"/>
  <c r="BA350" i="1" s="1"/>
  <c r="BB350" i="1" s="1"/>
  <c r="AY656" i="1"/>
  <c r="AZ656" i="1" s="1"/>
  <c r="BA656" i="1" s="1"/>
  <c r="BB656" i="1" s="1"/>
  <c r="AY767" i="1"/>
  <c r="AZ767" i="1" s="1"/>
  <c r="BA767" i="1" s="1"/>
  <c r="BB767" i="1" s="1"/>
  <c r="BC1462" i="1"/>
  <c r="BD1462" i="1" s="1"/>
  <c r="BC597" i="1"/>
  <c r="BD597" i="1" s="1"/>
  <c r="BC980" i="1"/>
  <c r="BD980" i="1" s="1"/>
  <c r="AY1543" i="1"/>
  <c r="AZ1543" i="1" s="1"/>
  <c r="BA1543" i="1" s="1"/>
  <c r="BB1543" i="1" s="1"/>
  <c r="BE801" i="1"/>
  <c r="BF801" i="1" s="1"/>
  <c r="M801" i="1" s="1"/>
  <c r="BG801" i="1" s="1"/>
  <c r="N801" i="1" s="1"/>
  <c r="BE63" i="1"/>
  <c r="BF63" i="1" s="1"/>
  <c r="M63" i="1" s="1"/>
  <c r="BG63" i="1" s="1"/>
  <c r="N63" i="1" s="1"/>
  <c r="BE1020" i="1"/>
  <c r="BF1020" i="1" s="1"/>
  <c r="M1020" i="1" s="1"/>
  <c r="BG1020" i="1" s="1"/>
  <c r="N1020" i="1" s="1"/>
  <c r="BE447" i="1"/>
  <c r="BF447" i="1" s="1"/>
  <c r="M447" i="1" s="1"/>
  <c r="BG447" i="1" s="1"/>
  <c r="N447" i="1" s="1"/>
  <c r="BE392" i="1"/>
  <c r="BF392" i="1" s="1"/>
  <c r="M392" i="1" s="1"/>
  <c r="BG392" i="1" s="1"/>
  <c r="N392" i="1" s="1"/>
  <c r="BC1571" i="1"/>
  <c r="BD1571" i="1" s="1"/>
  <c r="BC1002" i="1"/>
  <c r="BD1002" i="1" s="1"/>
  <c r="BC1208" i="1"/>
  <c r="BD1208" i="1" s="1"/>
  <c r="BC543" i="1"/>
  <c r="BD543" i="1" s="1"/>
  <c r="BC853" i="1"/>
  <c r="BD853" i="1" s="1"/>
  <c r="AY1081" i="1"/>
  <c r="AZ1081" i="1" s="1"/>
  <c r="BA1081" i="1" s="1"/>
  <c r="BB1081" i="1" s="1"/>
  <c r="AY1141" i="1"/>
  <c r="AZ1141" i="1" s="1"/>
  <c r="BA1141" i="1" s="1"/>
  <c r="BB1141" i="1" s="1"/>
  <c r="BE1259" i="1"/>
  <c r="BF1259" i="1" s="1"/>
  <c r="M1259" i="1" s="1"/>
  <c r="BG1259" i="1" s="1"/>
  <c r="N1259" i="1" s="1"/>
  <c r="BE1339" i="1"/>
  <c r="BF1339" i="1" s="1"/>
  <c r="M1339" i="1" s="1"/>
  <c r="BG1339" i="1" s="1"/>
  <c r="N1339" i="1" s="1"/>
  <c r="BC635" i="1"/>
  <c r="BD635" i="1" s="1"/>
  <c r="BC1030" i="1"/>
  <c r="BD1030" i="1" s="1"/>
  <c r="BC471" i="1"/>
  <c r="BD471" i="1" s="1"/>
  <c r="BC477" i="1"/>
  <c r="BD477" i="1" s="1"/>
  <c r="BE178" i="1"/>
  <c r="BF178" i="1" s="1"/>
  <c r="M178" i="1" s="1"/>
  <c r="BG178" i="1" s="1"/>
  <c r="N178" i="1" s="1"/>
  <c r="BC1701" i="1"/>
  <c r="BD1701" i="1" s="1"/>
  <c r="AY1558" i="1"/>
  <c r="AZ1558" i="1" s="1"/>
  <c r="BA1558" i="1" s="1"/>
  <c r="BB1558" i="1" s="1"/>
  <c r="BE524" i="1"/>
  <c r="BF524" i="1" s="1"/>
  <c r="M524" i="1" s="1"/>
  <c r="BG524" i="1" s="1"/>
  <c r="N524" i="1" s="1"/>
  <c r="AY412" i="1"/>
  <c r="AZ412" i="1" s="1"/>
  <c r="BA412" i="1" s="1"/>
  <c r="BB412" i="1" s="1"/>
  <c r="BE319" i="1"/>
  <c r="BF319" i="1" s="1"/>
  <c r="M319" i="1" s="1"/>
  <c r="BG319" i="1" s="1"/>
  <c r="N319" i="1" s="1"/>
  <c r="BC772" i="1"/>
  <c r="BD772" i="1" s="1"/>
  <c r="BC1061" i="1"/>
  <c r="BD1061" i="1" s="1"/>
  <c r="BC1382" i="1"/>
  <c r="BD1382" i="1" s="1"/>
  <c r="BC962" i="1"/>
  <c r="BD962" i="1" s="1"/>
  <c r="BC952" i="1"/>
  <c r="BD952" i="1" s="1"/>
  <c r="BC1203" i="1"/>
  <c r="BD1203" i="1" s="1"/>
  <c r="AY986" i="1"/>
  <c r="AZ986" i="1" s="1"/>
  <c r="BA986" i="1" s="1"/>
  <c r="BB986" i="1" s="1"/>
  <c r="BE877" i="1"/>
  <c r="BF877" i="1" s="1"/>
  <c r="M877" i="1" s="1"/>
  <c r="BG877" i="1" s="1"/>
  <c r="N877" i="1" s="1"/>
  <c r="BE958" i="1"/>
  <c r="BF958" i="1" s="1"/>
  <c r="M958" i="1" s="1"/>
  <c r="BG958" i="1" s="1"/>
  <c r="N958" i="1" s="1"/>
  <c r="BE794" i="1"/>
  <c r="BF794" i="1" s="1"/>
  <c r="M794" i="1" s="1"/>
  <c r="BG794" i="1" s="1"/>
  <c r="N794" i="1" s="1"/>
  <c r="BE990" i="1"/>
  <c r="BF990" i="1" s="1"/>
  <c r="M990" i="1" s="1"/>
  <c r="BG990" i="1" s="1"/>
  <c r="N990" i="1" s="1"/>
  <c r="BC593" i="1"/>
  <c r="BD593" i="1" s="1"/>
  <c r="BC414" i="1"/>
  <c r="BD414" i="1" s="1"/>
  <c r="BC612" i="1"/>
  <c r="BD612" i="1" s="1"/>
  <c r="BC1059" i="1"/>
  <c r="BD1059" i="1" s="1"/>
  <c r="AY603" i="1"/>
  <c r="AZ603" i="1" s="1"/>
  <c r="BA603" i="1" s="1"/>
  <c r="BB603" i="1" s="1"/>
  <c r="AY897" i="1"/>
  <c r="AZ897" i="1" s="1"/>
  <c r="BA897" i="1" s="1"/>
  <c r="BB897" i="1" s="1"/>
  <c r="BC494" i="1"/>
  <c r="BD494" i="1" s="1"/>
  <c r="BE204" i="1"/>
  <c r="BF204" i="1" s="1"/>
  <c r="M204" i="1" s="1"/>
  <c r="BG204" i="1" s="1"/>
  <c r="N204" i="1" s="1"/>
  <c r="BC31" i="1"/>
  <c r="BD31" i="1" s="1"/>
  <c r="BC867" i="1"/>
  <c r="BD867" i="1" s="1"/>
  <c r="BC114" i="1"/>
  <c r="BD114" i="1" s="1"/>
  <c r="BC757" i="1"/>
  <c r="BD757" i="1" s="1"/>
  <c r="BC442" i="1"/>
  <c r="BD442" i="1" s="1"/>
  <c r="BE590" i="1"/>
  <c r="BF590" i="1" s="1"/>
  <c r="M590" i="1" s="1"/>
  <c r="BG590" i="1" s="1"/>
  <c r="N590" i="1" s="1"/>
  <c r="BE1003" i="1"/>
  <c r="BF1003" i="1" s="1"/>
  <c r="M1003" i="1" s="1"/>
  <c r="BG1003" i="1" s="1"/>
  <c r="N1003" i="1" s="1"/>
  <c r="BE581" i="1"/>
  <c r="BF581" i="1" s="1"/>
  <c r="M581" i="1" s="1"/>
  <c r="BG581" i="1" s="1"/>
  <c r="N581" i="1" s="1"/>
  <c r="AY492" i="1"/>
  <c r="AZ492" i="1" s="1"/>
  <c r="BA492" i="1" s="1"/>
  <c r="BB492" i="1" s="1"/>
  <c r="BE582" i="1"/>
  <c r="BF582" i="1" s="1"/>
  <c r="M582" i="1" s="1"/>
  <c r="BG582" i="1" s="1"/>
  <c r="N582" i="1" s="1"/>
  <c r="BC443" i="1"/>
  <c r="BD443" i="1" s="1"/>
  <c r="BC1460" i="1"/>
  <c r="BD1460" i="1" s="1"/>
  <c r="BC623" i="1"/>
  <c r="BD623" i="1" s="1"/>
  <c r="BC508" i="1"/>
  <c r="BD508" i="1" s="1"/>
  <c r="BE733" i="1"/>
  <c r="BF733" i="1" s="1"/>
  <c r="M733" i="1" s="1"/>
  <c r="BG733" i="1" s="1"/>
  <c r="N733" i="1" s="1"/>
  <c r="BE1574" i="1"/>
  <c r="BF1574" i="1" s="1"/>
  <c r="M1574" i="1" s="1"/>
  <c r="BG1574" i="1" s="1"/>
  <c r="N1574" i="1" s="1"/>
  <c r="BE1144" i="1"/>
  <c r="BF1144" i="1" s="1"/>
  <c r="M1144" i="1" s="1"/>
  <c r="BG1144" i="1" s="1"/>
  <c r="N1144" i="1" s="1"/>
  <c r="BC850" i="1"/>
  <c r="BD850" i="1" s="1"/>
  <c r="BE482" i="1"/>
  <c r="BF482" i="1" s="1"/>
  <c r="M482" i="1" s="1"/>
  <c r="BG482" i="1" s="1"/>
  <c r="N482" i="1" s="1"/>
  <c r="BE1043" i="1"/>
  <c r="BF1043" i="1" s="1"/>
  <c r="M1043" i="1" s="1"/>
  <c r="BG1043" i="1" s="1"/>
  <c r="N1043" i="1" s="1"/>
  <c r="AY406" i="1"/>
  <c r="AZ406" i="1" s="1"/>
  <c r="BA406" i="1" s="1"/>
  <c r="BB406" i="1" s="1"/>
  <c r="BE1237" i="1"/>
  <c r="BF1237" i="1" s="1"/>
  <c r="M1237" i="1" s="1"/>
  <c r="BG1237" i="1" s="1"/>
  <c r="N1237" i="1" s="1"/>
  <c r="BE1578" i="1"/>
  <c r="BF1578" i="1" s="1"/>
  <c r="M1578" i="1" s="1"/>
  <c r="BG1578" i="1" s="1"/>
  <c r="N1578" i="1" s="1"/>
  <c r="BE600" i="1"/>
  <c r="BF600" i="1" s="1"/>
  <c r="M600" i="1" s="1"/>
  <c r="BG600" i="1" s="1"/>
  <c r="N600" i="1" s="1"/>
  <c r="BE489" i="1"/>
  <c r="BF489" i="1" s="1"/>
  <c r="M489" i="1" s="1"/>
  <c r="BG489" i="1" s="1"/>
  <c r="N489" i="1" s="1"/>
  <c r="BE899" i="1"/>
  <c r="BF899" i="1" s="1"/>
  <c r="M899" i="1" s="1"/>
  <c r="BG899" i="1" s="1"/>
  <c r="N899" i="1" s="1"/>
  <c r="BE745" i="1"/>
  <c r="BF745" i="1" s="1"/>
  <c r="M745" i="1" s="1"/>
  <c r="BG745" i="1" s="1"/>
  <c r="N745" i="1" s="1"/>
  <c r="BE91" i="1"/>
  <c r="BF91" i="1" s="1"/>
  <c r="M91" i="1" s="1"/>
  <c r="BG91" i="1" s="1"/>
  <c r="N91" i="1" s="1"/>
  <c r="BE1686" i="1"/>
  <c r="BF1686" i="1" s="1"/>
  <c r="M1686" i="1" s="1"/>
  <c r="BG1686" i="1" s="1"/>
  <c r="N1686" i="1" s="1"/>
  <c r="AY450" i="1"/>
  <c r="AZ450" i="1" s="1"/>
  <c r="BA450" i="1" s="1"/>
  <c r="BB450" i="1" s="1"/>
  <c r="AY675" i="1"/>
  <c r="AZ675" i="1" s="1"/>
  <c r="BA675" i="1" s="1"/>
  <c r="BB675" i="1" s="1"/>
  <c r="AY881" i="1"/>
  <c r="AZ881" i="1" s="1"/>
  <c r="BA881" i="1" s="1"/>
  <c r="BB881" i="1" s="1"/>
  <c r="AY321" i="1"/>
  <c r="AZ321" i="1" s="1"/>
  <c r="BA321" i="1" s="1"/>
  <c r="BB321" i="1" s="1"/>
  <c r="AY1252" i="1"/>
  <c r="AZ1252" i="1" s="1"/>
  <c r="BA1252" i="1" s="1"/>
  <c r="BB1252" i="1" s="1"/>
  <c r="AY944" i="1"/>
  <c r="AZ944" i="1" s="1"/>
  <c r="BA944" i="1" s="1"/>
  <c r="BB944" i="1" s="1"/>
  <c r="AY572" i="1"/>
  <c r="AZ572" i="1" s="1"/>
  <c r="BA572" i="1" s="1"/>
  <c r="BB572" i="1" s="1"/>
  <c r="BC1697" i="1"/>
  <c r="BD1697" i="1" s="1"/>
  <c r="BC1607" i="1"/>
  <c r="BD1607" i="1" s="1"/>
  <c r="BC912" i="1"/>
  <c r="BD912" i="1" s="1"/>
  <c r="BE532" i="1"/>
  <c r="BF532" i="1" s="1"/>
  <c r="M532" i="1" s="1"/>
  <c r="BG532" i="1" s="1"/>
  <c r="N532" i="1" s="1"/>
  <c r="BE1007" i="1"/>
  <c r="BF1007" i="1" s="1"/>
  <c r="M1007" i="1" s="1"/>
  <c r="BG1007" i="1" s="1"/>
  <c r="N1007" i="1" s="1"/>
  <c r="BC993" i="1"/>
  <c r="BD993" i="1" s="1"/>
  <c r="BE1047" i="1"/>
  <c r="BF1047" i="1" s="1"/>
  <c r="M1047" i="1" s="1"/>
  <c r="BG1047" i="1" s="1"/>
  <c r="N1047" i="1" s="1"/>
  <c r="BE1011" i="1"/>
  <c r="BF1011" i="1" s="1"/>
  <c r="M1011" i="1" s="1"/>
  <c r="BG1011" i="1" s="1"/>
  <c r="N1011" i="1" s="1"/>
  <c r="BE451" i="1"/>
  <c r="BF451" i="1" s="1"/>
  <c r="M451" i="1" s="1"/>
  <c r="BG451" i="1" s="1"/>
  <c r="N451" i="1" s="1"/>
  <c r="AY61" i="1"/>
  <c r="AZ61" i="1" s="1"/>
  <c r="BA61" i="1" s="1"/>
  <c r="BB61" i="1" s="1"/>
  <c r="BC344" i="1"/>
  <c r="BD344" i="1" s="1"/>
  <c r="BC567" i="1"/>
  <c r="BD567" i="1" s="1"/>
  <c r="BC743" i="1"/>
  <c r="BD743" i="1" s="1"/>
  <c r="BC6" i="1"/>
  <c r="BD6" i="1" s="1"/>
  <c r="BC535" i="1"/>
  <c r="BD535" i="1" s="1"/>
  <c r="BE1165" i="1"/>
  <c r="BF1165" i="1" s="1"/>
  <c r="M1165" i="1" s="1"/>
  <c r="BG1165" i="1" s="1"/>
  <c r="N1165" i="1" s="1"/>
  <c r="BE1228" i="1"/>
  <c r="BF1228" i="1" s="1"/>
  <c r="M1228" i="1" s="1"/>
  <c r="BG1228" i="1" s="1"/>
  <c r="N1228" i="1" s="1"/>
  <c r="BE586" i="1"/>
  <c r="BF586" i="1" s="1"/>
  <c r="M586" i="1" s="1"/>
  <c r="BG586" i="1" s="1"/>
  <c r="N586" i="1" s="1"/>
  <c r="BC1264" i="1"/>
  <c r="BD1264" i="1" s="1"/>
  <c r="BC396" i="1"/>
  <c r="BD396" i="1" s="1"/>
  <c r="BC1285" i="1"/>
  <c r="BD1285" i="1" s="1"/>
  <c r="BC791" i="1"/>
  <c r="BD791" i="1" s="1"/>
  <c r="BC1609" i="1"/>
  <c r="BD1609" i="1" s="1"/>
  <c r="BE423" i="1"/>
  <c r="BF423" i="1" s="1"/>
  <c r="M423" i="1" s="1"/>
  <c r="BG423" i="1" s="1"/>
  <c r="N423" i="1" s="1"/>
  <c r="AY1659" i="1"/>
  <c r="AZ1659" i="1" s="1"/>
  <c r="BA1659" i="1" s="1"/>
  <c r="BB1659" i="1" s="1"/>
  <c r="BE127" i="1"/>
  <c r="BF127" i="1" s="1"/>
  <c r="M127" i="1" s="1"/>
  <c r="BG127" i="1" s="1"/>
  <c r="N127" i="1" s="1"/>
  <c r="BE270" i="1"/>
  <c r="BF270" i="1" s="1"/>
  <c r="M270" i="1" s="1"/>
  <c r="BG270" i="1" s="1"/>
  <c r="N270" i="1" s="1"/>
  <c r="BE1318" i="1"/>
  <c r="BF1318" i="1" s="1"/>
  <c r="M1318" i="1" s="1"/>
  <c r="BG1318" i="1" s="1"/>
  <c r="N1318" i="1" s="1"/>
  <c r="BC75" i="1"/>
  <c r="BD75" i="1" s="1"/>
  <c r="BC221" i="1"/>
  <c r="BD221" i="1" s="1"/>
  <c r="BC415" i="1"/>
  <c r="BD415" i="1" s="1"/>
  <c r="BC1067" i="1"/>
  <c r="BD1067" i="1" s="1"/>
  <c r="BC87" i="1"/>
  <c r="BD87" i="1" s="1"/>
  <c r="BE1035" i="1"/>
  <c r="BF1035" i="1" s="1"/>
  <c r="M1035" i="1" s="1"/>
  <c r="BG1035" i="1" s="1"/>
  <c r="N1035" i="1" s="1"/>
  <c r="BE571" i="1"/>
  <c r="BF571" i="1" s="1"/>
  <c r="M571" i="1" s="1"/>
  <c r="BG571" i="1" s="1"/>
  <c r="N571" i="1" s="1"/>
  <c r="BE518" i="1"/>
  <c r="BF518" i="1" s="1"/>
  <c r="M518" i="1" s="1"/>
  <c r="BG518" i="1" s="1"/>
  <c r="N518" i="1" s="1"/>
  <c r="BE456" i="1"/>
  <c r="BF456" i="1" s="1"/>
  <c r="M456" i="1" s="1"/>
  <c r="BG456" i="1" s="1"/>
  <c r="N456" i="1" s="1"/>
  <c r="BC1269" i="1"/>
  <c r="BD1269" i="1" s="1"/>
  <c r="BC111" i="1"/>
  <c r="BD111" i="1" s="1"/>
  <c r="BC94" i="1"/>
  <c r="BD94" i="1" s="1"/>
  <c r="BE975" i="1"/>
  <c r="BF975" i="1" s="1"/>
  <c r="M975" i="1" s="1"/>
  <c r="BG975" i="1" s="1"/>
  <c r="N975" i="1" s="1"/>
  <c r="BC827" i="1"/>
  <c r="BD827" i="1" s="1"/>
  <c r="BC1625" i="1"/>
  <c r="BD1625" i="1" s="1"/>
  <c r="BC555" i="1"/>
  <c r="BD555" i="1" s="1"/>
  <c r="BC999" i="1"/>
  <c r="BD999" i="1" s="1"/>
  <c r="BC774" i="1"/>
  <c r="BD774" i="1" s="1"/>
  <c r="BE67" i="1"/>
  <c r="BF67" i="1" s="1"/>
  <c r="M67" i="1" s="1"/>
  <c r="BG67" i="1" s="1"/>
  <c r="N67" i="1" s="1"/>
  <c r="AY455" i="1"/>
  <c r="AZ455" i="1" s="1"/>
  <c r="BA455" i="1" s="1"/>
  <c r="BB455" i="1" s="1"/>
  <c r="BE573" i="1"/>
  <c r="BF573" i="1" s="1"/>
  <c r="M573" i="1" s="1"/>
  <c r="BG573" i="1" s="1"/>
  <c r="N573" i="1" s="1"/>
  <c r="BE766" i="1"/>
  <c r="BF766" i="1" s="1"/>
  <c r="M766" i="1" s="1"/>
  <c r="BG766" i="1" s="1"/>
  <c r="N766" i="1" s="1"/>
  <c r="BE661" i="1"/>
  <c r="BF661" i="1" s="1"/>
  <c r="M661" i="1" s="1"/>
  <c r="BG661" i="1" s="1"/>
  <c r="N661" i="1" s="1"/>
  <c r="BC796" i="1"/>
  <c r="BD796" i="1" s="1"/>
  <c r="BC1323" i="1"/>
  <c r="BD1323" i="1" s="1"/>
  <c r="BC89" i="1"/>
  <c r="BD89" i="1" s="1"/>
  <c r="BC1628" i="1"/>
  <c r="BD1628" i="1" s="1"/>
  <c r="BC584" i="1"/>
  <c r="BD584" i="1" s="1"/>
  <c r="BE615" i="1"/>
  <c r="BF615" i="1" s="1"/>
  <c r="M615" i="1" s="1"/>
  <c r="BG615" i="1" s="1"/>
  <c r="N615" i="1" s="1"/>
  <c r="BE705" i="1"/>
  <c r="BF705" i="1" s="1"/>
  <c r="M705" i="1" s="1"/>
  <c r="BG705" i="1" s="1"/>
  <c r="N705" i="1" s="1"/>
  <c r="BE940" i="1"/>
  <c r="BF940" i="1" s="1"/>
  <c r="M940" i="1" s="1"/>
  <c r="BG940" i="1" s="1"/>
  <c r="N940" i="1" s="1"/>
  <c r="BE1045" i="1"/>
  <c r="BF1045" i="1" s="1"/>
  <c r="M1045" i="1" s="1"/>
  <c r="BG1045" i="1" s="1"/>
  <c r="N1045" i="1" s="1"/>
  <c r="BE1518" i="1"/>
  <c r="BF1518" i="1" s="1"/>
  <c r="M1518" i="1" s="1"/>
  <c r="BG1518" i="1" s="1"/>
  <c r="N1518" i="1" s="1"/>
  <c r="BE1557" i="1"/>
  <c r="BF1557" i="1" s="1"/>
  <c r="M1557" i="1" s="1"/>
  <c r="BG1557" i="1" s="1"/>
  <c r="N1557" i="1" s="1"/>
  <c r="BE523" i="1"/>
  <c r="BF523" i="1" s="1"/>
  <c r="M523" i="1" s="1"/>
  <c r="BG523" i="1" s="1"/>
  <c r="N523" i="1" s="1"/>
  <c r="BC713" i="1"/>
  <c r="BD713" i="1" s="1"/>
  <c r="BE379" i="1"/>
  <c r="BF379" i="1" s="1"/>
  <c r="M379" i="1" s="1"/>
  <c r="BG379" i="1" s="1"/>
  <c r="N379" i="1" s="1"/>
  <c r="BE929" i="1"/>
  <c r="BF929" i="1" s="1"/>
  <c r="M929" i="1" s="1"/>
  <c r="BG929" i="1" s="1"/>
  <c r="N929" i="1" s="1"/>
  <c r="BE511" i="1"/>
  <c r="BF511" i="1" s="1"/>
  <c r="M511" i="1" s="1"/>
  <c r="BG511" i="1" s="1"/>
  <c r="N511" i="1" s="1"/>
  <c r="BE875" i="1"/>
  <c r="BF875" i="1" s="1"/>
  <c r="M875" i="1" s="1"/>
  <c r="BG875" i="1" s="1"/>
  <c r="N875" i="1" s="1"/>
  <c r="AY1032" i="1"/>
  <c r="AZ1032" i="1" s="1"/>
  <c r="BA1032" i="1" s="1"/>
  <c r="BB1032" i="1" s="1"/>
  <c r="BE522" i="1"/>
  <c r="BF522" i="1" s="1"/>
  <c r="M522" i="1" s="1"/>
  <c r="BG522" i="1" s="1"/>
  <c r="N522" i="1" s="1"/>
  <c r="BE469" i="1"/>
  <c r="BF469" i="1" s="1"/>
  <c r="M469" i="1" s="1"/>
  <c r="BG469" i="1" s="1"/>
  <c r="N469" i="1" s="1"/>
  <c r="BE363" i="1"/>
  <c r="BF363" i="1" s="1"/>
  <c r="M363" i="1" s="1"/>
  <c r="BG363" i="1" s="1"/>
  <c r="N363" i="1" s="1"/>
  <c r="BE397" i="1"/>
  <c r="BF397" i="1" s="1"/>
  <c r="M397" i="1" s="1"/>
  <c r="BG397" i="1" s="1"/>
  <c r="N397" i="1" s="1"/>
  <c r="BE1234" i="1"/>
  <c r="BF1234" i="1" s="1"/>
  <c r="M1234" i="1" s="1"/>
  <c r="BG1234" i="1" s="1"/>
  <c r="N1234" i="1" s="1"/>
  <c r="BE664" i="1"/>
  <c r="BF664" i="1" s="1"/>
  <c r="M664" i="1" s="1"/>
  <c r="BG664" i="1" s="1"/>
  <c r="N664" i="1" s="1"/>
  <c r="AY706" i="1"/>
  <c r="AZ706" i="1" s="1"/>
  <c r="BA706" i="1" s="1"/>
  <c r="BB706" i="1" s="1"/>
  <c r="AY977" i="1"/>
  <c r="AZ977" i="1" s="1"/>
  <c r="BA977" i="1" s="1"/>
  <c r="BB977" i="1" s="1"/>
  <c r="AY419" i="1"/>
  <c r="AZ419" i="1" s="1"/>
  <c r="BA419" i="1" s="1"/>
  <c r="BB419" i="1" s="1"/>
  <c r="AY1029" i="1"/>
  <c r="AZ1029" i="1" s="1"/>
  <c r="BA1029" i="1" s="1"/>
  <c r="BB1029" i="1" s="1"/>
  <c r="AY1450" i="1"/>
  <c r="AZ1450" i="1" s="1"/>
  <c r="BA1450" i="1" s="1"/>
  <c r="BB1450" i="1" s="1"/>
  <c r="AY685" i="1"/>
  <c r="AZ685" i="1" s="1"/>
  <c r="BA685" i="1" s="1"/>
  <c r="BB685" i="1" s="1"/>
  <c r="AY243" i="1"/>
  <c r="AZ243" i="1" s="1"/>
  <c r="BA243" i="1" s="1"/>
  <c r="BB243" i="1" s="1"/>
  <c r="AY1640" i="1"/>
  <c r="AZ1640" i="1" s="1"/>
  <c r="BA1640" i="1" s="1"/>
  <c r="BB1640" i="1" s="1"/>
  <c r="AY374" i="1"/>
  <c r="AZ374" i="1" s="1"/>
  <c r="BA374" i="1" s="1"/>
  <c r="BB374" i="1" s="1"/>
  <c r="AY470" i="1"/>
  <c r="AZ470" i="1" s="1"/>
  <c r="BA470" i="1" s="1"/>
  <c r="BB470" i="1" s="1"/>
  <c r="AY836" i="1"/>
  <c r="AZ836" i="1" s="1"/>
  <c r="BA836" i="1" s="1"/>
  <c r="BB836" i="1" s="1"/>
  <c r="AY1036" i="1"/>
  <c r="AZ1036" i="1" s="1"/>
  <c r="BA1036" i="1" s="1"/>
  <c r="BB1036" i="1" s="1"/>
  <c r="AY361" i="1"/>
  <c r="AZ361" i="1" s="1"/>
  <c r="BA361" i="1" s="1"/>
  <c r="BB361" i="1" s="1"/>
  <c r="BG11" i="1" l="1"/>
  <c r="N11" i="1" s="1"/>
  <c r="BG348" i="1"/>
  <c r="N348" i="1" s="1"/>
  <c r="BC349" i="1"/>
  <c r="BD349" i="1" s="1"/>
  <c r="BE347" i="1"/>
  <c r="BF347" i="1" s="1"/>
  <c r="M347" i="1" s="1"/>
  <c r="BG347" i="1" s="1"/>
  <c r="BE743" i="1"/>
  <c r="BF743" i="1" s="1"/>
  <c r="M743" i="1" s="1"/>
  <c r="BG743" i="1" s="1"/>
  <c r="N743" i="1" s="1"/>
  <c r="BE443" i="1"/>
  <c r="BF443" i="1" s="1"/>
  <c r="M443" i="1" s="1"/>
  <c r="BG443" i="1" s="1"/>
  <c r="N443" i="1" s="1"/>
  <c r="BC1180" i="1"/>
  <c r="BD1180" i="1" s="1"/>
  <c r="BC1589" i="1"/>
  <c r="BD1589" i="1" s="1"/>
  <c r="BC151" i="1"/>
  <c r="BD151" i="1" s="1"/>
  <c r="BC602" i="1"/>
  <c r="BD602" i="1" s="1"/>
  <c r="BE967" i="1"/>
  <c r="BF967" i="1" s="1"/>
  <c r="M967" i="1" s="1"/>
  <c r="BG967" i="1" s="1"/>
  <c r="N967" i="1" s="1"/>
  <c r="BE1112" i="1"/>
  <c r="BF1112" i="1" s="1"/>
  <c r="M1112" i="1" s="1"/>
  <c r="BG1112" i="1" s="1"/>
  <c r="N1112" i="1" s="1"/>
  <c r="BE662" i="1"/>
  <c r="BF662" i="1" s="1"/>
  <c r="M662" i="1" s="1"/>
  <c r="BG662" i="1" s="1"/>
  <c r="N662" i="1" s="1"/>
  <c r="BC492" i="1"/>
  <c r="BD492" i="1" s="1"/>
  <c r="BC1104" i="1"/>
  <c r="BD1104" i="1" s="1"/>
  <c r="BE549" i="1"/>
  <c r="BF549" i="1" s="1"/>
  <c r="M549" i="1" s="1"/>
  <c r="BG549" i="1" s="1"/>
  <c r="N549" i="1" s="1"/>
  <c r="BC1376" i="1"/>
  <c r="BD1376" i="1" s="1"/>
  <c r="BE1704" i="1"/>
  <c r="BF1704" i="1" s="1"/>
  <c r="M1704" i="1" s="1"/>
  <c r="BG1704" i="1" s="1"/>
  <c r="N1704" i="1" s="1"/>
  <c r="BE996" i="1"/>
  <c r="BF996" i="1" s="1"/>
  <c r="M996" i="1" s="1"/>
  <c r="BG996" i="1" s="1"/>
  <c r="N996" i="1" s="1"/>
  <c r="BE951" i="1"/>
  <c r="BF951" i="1" s="1"/>
  <c r="M951" i="1" s="1"/>
  <c r="BG951" i="1" s="1"/>
  <c r="N951" i="1" s="1"/>
  <c r="BE538" i="1"/>
  <c r="BF538" i="1" s="1"/>
  <c r="M538" i="1" s="1"/>
  <c r="BG538" i="1" s="1"/>
  <c r="N538" i="1" s="1"/>
  <c r="BE1229" i="1"/>
  <c r="BF1229" i="1" s="1"/>
  <c r="M1229" i="1" s="1"/>
  <c r="BG1229" i="1" s="1"/>
  <c r="N1229" i="1" s="1"/>
  <c r="BC986" i="1"/>
  <c r="BD986" i="1" s="1"/>
  <c r="BE1664" i="1"/>
  <c r="BF1664" i="1" s="1"/>
  <c r="M1664" i="1" s="1"/>
  <c r="BG1664" i="1" s="1"/>
  <c r="N1664" i="1" s="1"/>
  <c r="BE669" i="1"/>
  <c r="BF669" i="1" s="1"/>
  <c r="M669" i="1" s="1"/>
  <c r="BG669" i="1" s="1"/>
  <c r="N669" i="1" s="1"/>
  <c r="BE1581" i="1"/>
  <c r="BF1581" i="1" s="1"/>
  <c r="M1581" i="1" s="1"/>
  <c r="BG1581" i="1" s="1"/>
  <c r="N1581" i="1" s="1"/>
  <c r="BC1496" i="1"/>
  <c r="BD1496" i="1" s="1"/>
  <c r="BC22" i="1"/>
  <c r="BD22" i="1" s="1"/>
  <c r="BC840" i="1"/>
  <c r="BD840" i="1" s="1"/>
  <c r="BE744" i="1"/>
  <c r="BF744" i="1" s="1"/>
  <c r="M744" i="1" s="1"/>
  <c r="BG744" i="1" s="1"/>
  <c r="N744" i="1" s="1"/>
  <c r="BE415" i="1"/>
  <c r="BF415" i="1" s="1"/>
  <c r="M415" i="1" s="1"/>
  <c r="BG415" i="1" s="1"/>
  <c r="N415" i="1" s="1"/>
  <c r="BE1203" i="1"/>
  <c r="BF1203" i="1" s="1"/>
  <c r="M1203" i="1" s="1"/>
  <c r="BG1203" i="1" s="1"/>
  <c r="N1203" i="1" s="1"/>
  <c r="BE1015" i="1"/>
  <c r="BF1015" i="1" s="1"/>
  <c r="M1015" i="1" s="1"/>
  <c r="BG1015" i="1" s="1"/>
  <c r="N1015" i="1" s="1"/>
  <c r="BE273" i="1"/>
  <c r="BF273" i="1" s="1"/>
  <c r="M273" i="1" s="1"/>
  <c r="BG273" i="1" s="1"/>
  <c r="N273" i="1" s="1"/>
  <c r="BC1103" i="1"/>
  <c r="BD1103" i="1" s="1"/>
  <c r="BC1504" i="1"/>
  <c r="BD1504" i="1" s="1"/>
  <c r="BC1646" i="1"/>
  <c r="BD1646" i="1" s="1"/>
  <c r="BE759" i="1"/>
  <c r="BF759" i="1" s="1"/>
  <c r="M759" i="1" s="1"/>
  <c r="BG759" i="1" s="1"/>
  <c r="N759" i="1" s="1"/>
  <c r="BE264" i="1"/>
  <c r="BF264" i="1" s="1"/>
  <c r="M264" i="1" s="1"/>
  <c r="BG264" i="1" s="1"/>
  <c r="N264" i="1" s="1"/>
  <c r="BE1300" i="1"/>
  <c r="BF1300" i="1" s="1"/>
  <c r="M1300" i="1" s="1"/>
  <c r="BG1300" i="1" s="1"/>
  <c r="N1300" i="1" s="1"/>
  <c r="BE172" i="1"/>
  <c r="BF172" i="1" s="1"/>
  <c r="M172" i="1" s="1"/>
  <c r="BG172" i="1" s="1"/>
  <c r="N172" i="1" s="1"/>
  <c r="BE703" i="1"/>
  <c r="BF703" i="1" s="1"/>
  <c r="M703" i="1" s="1"/>
  <c r="BG703" i="1" s="1"/>
  <c r="N703" i="1" s="1"/>
  <c r="BE702" i="1"/>
  <c r="BF702" i="1" s="1"/>
  <c r="M702" i="1" s="1"/>
  <c r="BG702" i="1" s="1"/>
  <c r="N702" i="1" s="1"/>
  <c r="BE94" i="1"/>
  <c r="BF94" i="1" s="1"/>
  <c r="M94" i="1" s="1"/>
  <c r="BG94" i="1" s="1"/>
  <c r="N94" i="1" s="1"/>
  <c r="BC1558" i="1"/>
  <c r="BD1558" i="1" s="1"/>
  <c r="BC1081" i="1"/>
  <c r="BD1081" i="1" s="1"/>
  <c r="BE980" i="1"/>
  <c r="BF980" i="1" s="1"/>
  <c r="M980" i="1" s="1"/>
  <c r="BG980" i="1" s="1"/>
  <c r="N980" i="1" s="1"/>
  <c r="BC493" i="1"/>
  <c r="BD493" i="1" s="1"/>
  <c r="BE371" i="1"/>
  <c r="BF371" i="1" s="1"/>
  <c r="M371" i="1" s="1"/>
  <c r="BG371" i="1" s="1"/>
  <c r="N371" i="1" s="1"/>
  <c r="BE956" i="1"/>
  <c r="BF956" i="1" s="1"/>
  <c r="M956" i="1" s="1"/>
  <c r="BG956" i="1" s="1"/>
  <c r="N956" i="1" s="1"/>
  <c r="BE769" i="1"/>
  <c r="BF769" i="1" s="1"/>
  <c r="M769" i="1" s="1"/>
  <c r="BG769" i="1" s="1"/>
  <c r="N769" i="1" s="1"/>
  <c r="BE531" i="1"/>
  <c r="BF531" i="1" s="1"/>
  <c r="M531" i="1" s="1"/>
  <c r="BG531" i="1" s="1"/>
  <c r="N531" i="1" s="1"/>
  <c r="BC394" i="1"/>
  <c r="BD394" i="1" s="1"/>
  <c r="BC780" i="1"/>
  <c r="BD780" i="1" s="1"/>
  <c r="BE1040" i="1"/>
  <c r="BF1040" i="1" s="1"/>
  <c r="M1040" i="1" s="1"/>
  <c r="BG1040" i="1" s="1"/>
  <c r="N1040" i="1" s="1"/>
  <c r="BE111" i="1"/>
  <c r="BF111" i="1" s="1"/>
  <c r="M111" i="1" s="1"/>
  <c r="BG111" i="1" s="1"/>
  <c r="N111" i="1" s="1"/>
  <c r="BC572" i="1"/>
  <c r="BD572" i="1" s="1"/>
  <c r="BE853" i="1"/>
  <c r="BF853" i="1" s="1"/>
  <c r="M853" i="1" s="1"/>
  <c r="BG853" i="1" s="1"/>
  <c r="N853" i="1" s="1"/>
  <c r="BE1655" i="1"/>
  <c r="BF1655" i="1" s="1"/>
  <c r="M1655" i="1" s="1"/>
  <c r="BG1655" i="1" s="1"/>
  <c r="N1655" i="1" s="1"/>
  <c r="BE551" i="1"/>
  <c r="BF551" i="1" s="1"/>
  <c r="M551" i="1" s="1"/>
  <c r="BG551" i="1" s="1"/>
  <c r="N551" i="1" s="1"/>
  <c r="BC1005" i="1"/>
  <c r="BD1005" i="1" s="1"/>
  <c r="BC463" i="1"/>
  <c r="BD463" i="1" s="1"/>
  <c r="BE946" i="1"/>
  <c r="BF946" i="1" s="1"/>
  <c r="M946" i="1" s="1"/>
  <c r="BG946" i="1" s="1"/>
  <c r="N946" i="1" s="1"/>
  <c r="BE428" i="1"/>
  <c r="BF428" i="1" s="1"/>
  <c r="M428" i="1" s="1"/>
  <c r="BG428" i="1" s="1"/>
  <c r="N428" i="1" s="1"/>
  <c r="BE1665" i="1"/>
  <c r="BF1665" i="1" s="1"/>
  <c r="M1665" i="1" s="1"/>
  <c r="BG1665" i="1" s="1"/>
  <c r="N1665" i="1" s="1"/>
  <c r="BC1450" i="1"/>
  <c r="BD1450" i="1" s="1"/>
  <c r="BC1032" i="1"/>
  <c r="BD1032" i="1" s="1"/>
  <c r="BC944" i="1"/>
  <c r="BD944" i="1" s="1"/>
  <c r="BE1059" i="1"/>
  <c r="BF1059" i="1" s="1"/>
  <c r="M1059" i="1" s="1"/>
  <c r="BG1059" i="1" s="1"/>
  <c r="N1059" i="1" s="1"/>
  <c r="BE543" i="1"/>
  <c r="BF543" i="1" s="1"/>
  <c r="M543" i="1" s="1"/>
  <c r="BG543" i="1" s="1"/>
  <c r="N543" i="1" s="1"/>
  <c r="BE918" i="1"/>
  <c r="BF918" i="1" s="1"/>
  <c r="M918" i="1" s="1"/>
  <c r="BG918" i="1" s="1"/>
  <c r="N918" i="1" s="1"/>
  <c r="BC865" i="1"/>
  <c r="BD865" i="1" s="1"/>
  <c r="BC1527" i="1"/>
  <c r="BD1527" i="1" s="1"/>
  <c r="BC526" i="1"/>
  <c r="BD526" i="1" s="1"/>
  <c r="BC632" i="1"/>
  <c r="BD632" i="1" s="1"/>
  <c r="BE676" i="1"/>
  <c r="BF676" i="1" s="1"/>
  <c r="M676" i="1" s="1"/>
  <c r="BG676" i="1" s="1"/>
  <c r="N676" i="1" s="1"/>
  <c r="BC1620" i="1"/>
  <c r="BD1620" i="1" s="1"/>
  <c r="BE777" i="1"/>
  <c r="BF777" i="1" s="1"/>
  <c r="M777" i="1" s="1"/>
  <c r="BG777" i="1" s="1"/>
  <c r="N777" i="1" s="1"/>
  <c r="BE1149" i="1"/>
  <c r="BF1149" i="1" s="1"/>
  <c r="M1149" i="1" s="1"/>
  <c r="BG1149" i="1" s="1"/>
  <c r="N1149" i="1" s="1"/>
  <c r="BE307" i="1"/>
  <c r="BF307" i="1" s="1"/>
  <c r="M307" i="1" s="1"/>
  <c r="BG307" i="1" s="1"/>
  <c r="N307" i="1" s="1"/>
  <c r="BE1182" i="1"/>
  <c r="BF1182" i="1" s="1"/>
  <c r="M1182" i="1" s="1"/>
  <c r="BG1182" i="1" s="1"/>
  <c r="N1182" i="1" s="1"/>
  <c r="BC1029" i="1"/>
  <c r="BD1029" i="1" s="1"/>
  <c r="BE442" i="1"/>
  <c r="BF442" i="1" s="1"/>
  <c r="M442" i="1" s="1"/>
  <c r="BG442" i="1" s="1"/>
  <c r="N442" i="1" s="1"/>
  <c r="BE612" i="1"/>
  <c r="BF612" i="1" s="1"/>
  <c r="M612" i="1" s="1"/>
  <c r="BG612" i="1" s="1"/>
  <c r="N612" i="1" s="1"/>
  <c r="BE1208" i="1"/>
  <c r="BF1208" i="1" s="1"/>
  <c r="M1208" i="1" s="1"/>
  <c r="BG1208" i="1" s="1"/>
  <c r="N1208" i="1" s="1"/>
  <c r="BE709" i="1"/>
  <c r="BF709" i="1" s="1"/>
  <c r="M709" i="1" s="1"/>
  <c r="BG709" i="1" s="1"/>
  <c r="N709" i="1" s="1"/>
  <c r="BC280" i="1"/>
  <c r="BD280" i="1" s="1"/>
  <c r="BC1465" i="1"/>
  <c r="BD1465" i="1" s="1"/>
  <c r="BE165" i="1"/>
  <c r="BF165" i="1" s="1"/>
  <c r="M165" i="1" s="1"/>
  <c r="BG165" i="1" s="1"/>
  <c r="N165" i="1" s="1"/>
  <c r="BE1358" i="1"/>
  <c r="BF1358" i="1" s="1"/>
  <c r="M1358" i="1" s="1"/>
  <c r="BG1358" i="1" s="1"/>
  <c r="N1358" i="1" s="1"/>
  <c r="BE507" i="1"/>
  <c r="BF507" i="1" s="1"/>
  <c r="M507" i="1" s="1"/>
  <c r="BG507" i="1" s="1"/>
  <c r="N507" i="1" s="1"/>
  <c r="BE757" i="1"/>
  <c r="BF757" i="1" s="1"/>
  <c r="M757" i="1" s="1"/>
  <c r="BG757" i="1" s="1"/>
  <c r="N757" i="1" s="1"/>
  <c r="BE1002" i="1"/>
  <c r="BF1002" i="1" s="1"/>
  <c r="M1002" i="1" s="1"/>
  <c r="BG1002" i="1" s="1"/>
  <c r="N1002" i="1" s="1"/>
  <c r="BE30" i="1"/>
  <c r="BF30" i="1" s="1"/>
  <c r="M30" i="1" s="1"/>
  <c r="BG30" i="1" s="1"/>
  <c r="N30" i="1" s="1"/>
  <c r="BE985" i="1"/>
  <c r="BF985" i="1" s="1"/>
  <c r="M985" i="1" s="1"/>
  <c r="BG985" i="1" s="1"/>
  <c r="N985" i="1" s="1"/>
  <c r="BC381" i="1"/>
  <c r="BD381" i="1" s="1"/>
  <c r="BC1090" i="1"/>
  <c r="BD1090" i="1" s="1"/>
  <c r="BE1469" i="1"/>
  <c r="BF1469" i="1" s="1"/>
  <c r="M1469" i="1" s="1"/>
  <c r="BG1469" i="1" s="1"/>
  <c r="N1469" i="1" s="1"/>
  <c r="BC439" i="1"/>
  <c r="BD439" i="1" s="1"/>
  <c r="BC141" i="1"/>
  <c r="BD141" i="1" s="1"/>
  <c r="BE88" i="1"/>
  <c r="BF88" i="1" s="1"/>
  <c r="M88" i="1" s="1"/>
  <c r="BG88" i="1" s="1"/>
  <c r="N88" i="1" s="1"/>
  <c r="BE997" i="1"/>
  <c r="BF997" i="1" s="1"/>
  <c r="M997" i="1" s="1"/>
  <c r="BG997" i="1" s="1"/>
  <c r="N997" i="1" s="1"/>
  <c r="BC614" i="1"/>
  <c r="BD614" i="1" s="1"/>
  <c r="BC1036" i="1"/>
  <c r="BD1036" i="1" s="1"/>
  <c r="BE114" i="1"/>
  <c r="BF114" i="1" s="1"/>
  <c r="M114" i="1" s="1"/>
  <c r="BG114" i="1" s="1"/>
  <c r="N114" i="1" s="1"/>
  <c r="BE1571" i="1"/>
  <c r="BF1571" i="1" s="1"/>
  <c r="M1571" i="1" s="1"/>
  <c r="BG1571" i="1" s="1"/>
  <c r="N1571" i="1" s="1"/>
  <c r="BE457" i="1"/>
  <c r="BF457" i="1" s="1"/>
  <c r="M457" i="1" s="1"/>
  <c r="BG457" i="1" s="1"/>
  <c r="N457" i="1" s="1"/>
  <c r="BE829" i="1"/>
  <c r="BF829" i="1" s="1"/>
  <c r="M829" i="1" s="1"/>
  <c r="BG829" i="1" s="1"/>
  <c r="N829" i="1" s="1"/>
  <c r="BE1014" i="1"/>
  <c r="BF1014" i="1" s="1"/>
  <c r="M1014" i="1" s="1"/>
  <c r="BG1014" i="1" s="1"/>
  <c r="N1014" i="1" s="1"/>
  <c r="BC1151" i="1"/>
  <c r="BD1151" i="1" s="1"/>
  <c r="BC973" i="1"/>
  <c r="BD973" i="1" s="1"/>
  <c r="BC1507" i="1"/>
  <c r="BD1507" i="1" s="1"/>
  <c r="BC1164" i="1"/>
  <c r="BD1164" i="1" s="1"/>
  <c r="BC957" i="1"/>
  <c r="BD957" i="1" s="1"/>
  <c r="BC565" i="1"/>
  <c r="BD565" i="1" s="1"/>
  <c r="BC1196" i="1"/>
  <c r="BD1196" i="1" s="1"/>
  <c r="BE608" i="1"/>
  <c r="BF608" i="1" s="1"/>
  <c r="M608" i="1" s="1"/>
  <c r="BG608" i="1" s="1"/>
  <c r="N608" i="1" s="1"/>
  <c r="BE386" i="1"/>
  <c r="BF386" i="1" s="1"/>
  <c r="M386" i="1" s="1"/>
  <c r="BG386" i="1" s="1"/>
  <c r="N386" i="1" s="1"/>
  <c r="BE45" i="1"/>
  <c r="BF45" i="1" s="1"/>
  <c r="M45" i="1" s="1"/>
  <c r="BG45" i="1" s="1"/>
  <c r="N45" i="1" s="1"/>
  <c r="BE420" i="1"/>
  <c r="BF420" i="1" s="1"/>
  <c r="M420" i="1" s="1"/>
  <c r="BG420" i="1" s="1"/>
  <c r="N420" i="1" s="1"/>
  <c r="BE584" i="1"/>
  <c r="BF584" i="1" s="1"/>
  <c r="M584" i="1" s="1"/>
  <c r="BG584" i="1" s="1"/>
  <c r="N584" i="1" s="1"/>
  <c r="BE774" i="1"/>
  <c r="BF774" i="1" s="1"/>
  <c r="M774" i="1" s="1"/>
  <c r="BG774" i="1" s="1"/>
  <c r="N774" i="1" s="1"/>
  <c r="BE993" i="1"/>
  <c r="BF993" i="1" s="1"/>
  <c r="M993" i="1" s="1"/>
  <c r="BG993" i="1" s="1"/>
  <c r="N993" i="1" s="1"/>
  <c r="BE647" i="1"/>
  <c r="BF647" i="1" s="1"/>
  <c r="M647" i="1" s="1"/>
  <c r="BG647" i="1" s="1"/>
  <c r="N647" i="1" s="1"/>
  <c r="BC775" i="1"/>
  <c r="BD775" i="1" s="1"/>
  <c r="BE360" i="1"/>
  <c r="BF360" i="1" s="1"/>
  <c r="M360" i="1" s="1"/>
  <c r="BG360" i="1" s="1"/>
  <c r="N360" i="1" s="1"/>
  <c r="BE501" i="1"/>
  <c r="BF501" i="1" s="1"/>
  <c r="M501" i="1" s="1"/>
  <c r="BG501" i="1" s="1"/>
  <c r="N501" i="1" s="1"/>
  <c r="BC1343" i="1"/>
  <c r="BD1343" i="1" s="1"/>
  <c r="BC942" i="1"/>
  <c r="BD942" i="1" s="1"/>
  <c r="BE689" i="1"/>
  <c r="BF689" i="1" s="1"/>
  <c r="M689" i="1" s="1"/>
  <c r="BG689" i="1" s="1"/>
  <c r="N689" i="1" s="1"/>
  <c r="BE992" i="1"/>
  <c r="BF992" i="1" s="1"/>
  <c r="M992" i="1" s="1"/>
  <c r="BG992" i="1" s="1"/>
  <c r="N992" i="1" s="1"/>
  <c r="BE87" i="1"/>
  <c r="BF87" i="1" s="1"/>
  <c r="M87" i="1" s="1"/>
  <c r="BG87" i="1" s="1"/>
  <c r="N87" i="1" s="1"/>
  <c r="BC401" i="1"/>
  <c r="BD401" i="1" s="1"/>
  <c r="BE1628" i="1"/>
  <c r="BF1628" i="1" s="1"/>
  <c r="M1628" i="1" s="1"/>
  <c r="BG1628" i="1" s="1"/>
  <c r="N1628" i="1" s="1"/>
  <c r="BE471" i="1"/>
  <c r="BF471" i="1" s="1"/>
  <c r="M471" i="1" s="1"/>
  <c r="BG471" i="1" s="1"/>
  <c r="N471" i="1" s="1"/>
  <c r="BC553" i="1"/>
  <c r="BD553" i="1" s="1"/>
  <c r="BC771" i="1"/>
  <c r="BD771" i="1" s="1"/>
  <c r="BC1516" i="1"/>
  <c r="BD1516" i="1" s="1"/>
  <c r="BE1634" i="1"/>
  <c r="BF1634" i="1" s="1"/>
  <c r="M1634" i="1" s="1"/>
  <c r="BG1634" i="1" s="1"/>
  <c r="N1634" i="1" s="1"/>
  <c r="BC1222" i="1"/>
  <c r="BD1222" i="1" s="1"/>
  <c r="BE995" i="1"/>
  <c r="BF995" i="1" s="1"/>
  <c r="M995" i="1" s="1"/>
  <c r="BG995" i="1" s="1"/>
  <c r="N995" i="1" s="1"/>
  <c r="BE852" i="1"/>
  <c r="BF852" i="1" s="1"/>
  <c r="M852" i="1" s="1"/>
  <c r="BG852" i="1" s="1"/>
  <c r="N852" i="1" s="1"/>
  <c r="BE648" i="1"/>
  <c r="BF648" i="1" s="1"/>
  <c r="M648" i="1" s="1"/>
  <c r="BG648" i="1" s="1"/>
  <c r="N648" i="1" s="1"/>
  <c r="BE1609" i="1"/>
  <c r="BF1609" i="1" s="1"/>
  <c r="M1609" i="1" s="1"/>
  <c r="BG1609" i="1" s="1"/>
  <c r="N1609" i="1" s="1"/>
  <c r="BC630" i="1"/>
  <c r="BD630" i="1" s="1"/>
  <c r="BE1030" i="1"/>
  <c r="BF1030" i="1" s="1"/>
  <c r="M1030" i="1" s="1"/>
  <c r="BG1030" i="1" s="1"/>
  <c r="N1030" i="1" s="1"/>
  <c r="BC1209" i="1"/>
  <c r="BD1209" i="1" s="1"/>
  <c r="BC1091" i="1"/>
  <c r="BD1091" i="1" s="1"/>
  <c r="BE1092" i="1"/>
  <c r="BF1092" i="1" s="1"/>
  <c r="M1092" i="1" s="1"/>
  <c r="BG1092" i="1" s="1"/>
  <c r="N1092" i="1" s="1"/>
  <c r="BE731" i="1"/>
  <c r="BF731" i="1" s="1"/>
  <c r="M731" i="1" s="1"/>
  <c r="BG731" i="1" s="1"/>
  <c r="N731" i="1" s="1"/>
  <c r="BE587" i="1"/>
  <c r="BF587" i="1" s="1"/>
  <c r="M587" i="1" s="1"/>
  <c r="BG587" i="1" s="1"/>
  <c r="N587" i="1" s="1"/>
  <c r="BE535" i="1"/>
  <c r="BF535" i="1" s="1"/>
  <c r="M535" i="1" s="1"/>
  <c r="BG535" i="1" s="1"/>
  <c r="N535" i="1" s="1"/>
  <c r="BE623" i="1"/>
  <c r="BF623" i="1" s="1"/>
  <c r="M623" i="1" s="1"/>
  <c r="BG623" i="1" s="1"/>
  <c r="N623" i="1" s="1"/>
  <c r="BE635" i="1"/>
  <c r="BF635" i="1" s="1"/>
  <c r="M635" i="1" s="1"/>
  <c r="BG635" i="1" s="1"/>
  <c r="N635" i="1" s="1"/>
  <c r="BC970" i="1"/>
  <c r="BD970" i="1" s="1"/>
  <c r="BE691" i="1"/>
  <c r="BF691" i="1" s="1"/>
  <c r="M691" i="1" s="1"/>
  <c r="BG691" i="1" s="1"/>
  <c r="N691" i="1" s="1"/>
  <c r="BC786" i="1"/>
  <c r="BD786" i="1" s="1"/>
  <c r="BE159" i="1"/>
  <c r="BF159" i="1" s="1"/>
  <c r="M159" i="1" s="1"/>
  <c r="BG159" i="1" s="1"/>
  <c r="N159" i="1" s="1"/>
  <c r="BE378" i="1"/>
  <c r="BF378" i="1" s="1"/>
  <c r="M378" i="1" s="1"/>
  <c r="BG378" i="1" s="1"/>
  <c r="N378" i="1" s="1"/>
  <c r="BE803" i="1"/>
  <c r="BF803" i="1" s="1"/>
  <c r="M803" i="1" s="1"/>
  <c r="BG803" i="1" s="1"/>
  <c r="N803" i="1" s="1"/>
  <c r="BE713" i="1"/>
  <c r="BF713" i="1" s="1"/>
  <c r="M713" i="1" s="1"/>
  <c r="BG713" i="1" s="1"/>
  <c r="N713" i="1" s="1"/>
  <c r="BC1659" i="1"/>
  <c r="BD1659" i="1" s="1"/>
  <c r="BE6" i="1"/>
  <c r="BF6" i="1" s="1"/>
  <c r="BE1460" i="1"/>
  <c r="BF1460" i="1" s="1"/>
  <c r="M1460" i="1" s="1"/>
  <c r="BG1460" i="1" s="1"/>
  <c r="N1460" i="1" s="1"/>
  <c r="BC657" i="1"/>
  <c r="BD657" i="1" s="1"/>
  <c r="BE184" i="1"/>
  <c r="BF184" i="1" s="1"/>
  <c r="M184" i="1" s="1"/>
  <c r="BG184" i="1" s="1"/>
  <c r="N184" i="1" s="1"/>
  <c r="BC1359" i="1"/>
  <c r="BD1359" i="1" s="1"/>
  <c r="BC719" i="1"/>
  <c r="BD719" i="1" s="1"/>
  <c r="BC916" i="1"/>
  <c r="BD916" i="1" s="1"/>
  <c r="BE1080" i="1"/>
  <c r="BF1080" i="1" s="1"/>
  <c r="M1080" i="1" s="1"/>
  <c r="BG1080" i="1" s="1"/>
  <c r="N1080" i="1" s="1"/>
  <c r="BC836" i="1"/>
  <c r="BD836" i="1" s="1"/>
  <c r="BC419" i="1"/>
  <c r="BD419" i="1" s="1"/>
  <c r="BE89" i="1"/>
  <c r="BF89" i="1" s="1"/>
  <c r="M89" i="1" s="1"/>
  <c r="BG89" i="1" s="1"/>
  <c r="N89" i="1" s="1"/>
  <c r="BE1269" i="1"/>
  <c r="BF1269" i="1" s="1"/>
  <c r="M1269" i="1" s="1"/>
  <c r="BG1269" i="1" s="1"/>
  <c r="N1269" i="1" s="1"/>
  <c r="BE221" i="1"/>
  <c r="BF221" i="1" s="1"/>
  <c r="M221" i="1" s="1"/>
  <c r="BG221" i="1" s="1"/>
  <c r="N221" i="1" s="1"/>
  <c r="BE791" i="1"/>
  <c r="BF791" i="1" s="1"/>
  <c r="M791" i="1" s="1"/>
  <c r="BG791" i="1" s="1"/>
  <c r="N791" i="1" s="1"/>
  <c r="BC1252" i="1"/>
  <c r="BD1252" i="1" s="1"/>
  <c r="BE850" i="1"/>
  <c r="BF850" i="1" s="1"/>
  <c r="M850" i="1" s="1"/>
  <c r="BG850" i="1" s="1"/>
  <c r="N850" i="1" s="1"/>
  <c r="BE867" i="1"/>
  <c r="BF867" i="1" s="1"/>
  <c r="M867" i="1" s="1"/>
  <c r="BG867" i="1" s="1"/>
  <c r="N867" i="1" s="1"/>
  <c r="BE414" i="1"/>
  <c r="BF414" i="1" s="1"/>
  <c r="M414" i="1" s="1"/>
  <c r="BG414" i="1" s="1"/>
  <c r="N414" i="1" s="1"/>
  <c r="BE952" i="1"/>
  <c r="BF952" i="1" s="1"/>
  <c r="M952" i="1" s="1"/>
  <c r="BG952" i="1" s="1"/>
  <c r="N952" i="1" s="1"/>
  <c r="BE597" i="1"/>
  <c r="BF597" i="1" s="1"/>
  <c r="M597" i="1" s="1"/>
  <c r="BG597" i="1" s="1"/>
  <c r="N597" i="1" s="1"/>
  <c r="BC1340" i="1"/>
  <c r="BD1340" i="1" s="1"/>
  <c r="BE557" i="1"/>
  <c r="BF557" i="1" s="1"/>
  <c r="M557" i="1" s="1"/>
  <c r="BG557" i="1" s="1"/>
  <c r="N557" i="1" s="1"/>
  <c r="BE658" i="1"/>
  <c r="BF658" i="1" s="1"/>
  <c r="M658" i="1" s="1"/>
  <c r="BG658" i="1" s="1"/>
  <c r="N658" i="1" s="1"/>
  <c r="BE863" i="1"/>
  <c r="BF863" i="1" s="1"/>
  <c r="M863" i="1" s="1"/>
  <c r="BG863" i="1" s="1"/>
  <c r="N863" i="1" s="1"/>
  <c r="BC976" i="1"/>
  <c r="BD976" i="1" s="1"/>
  <c r="BE351" i="1"/>
  <c r="BF351" i="1" s="1"/>
  <c r="M351" i="1" s="1"/>
  <c r="BG351" i="1" s="1"/>
  <c r="N351" i="1" s="1"/>
  <c r="BC1702" i="1"/>
  <c r="BD1702" i="1" s="1"/>
  <c r="BC1616" i="1"/>
  <c r="BD1616" i="1" s="1"/>
  <c r="BE430" i="1"/>
  <c r="BF430" i="1" s="1"/>
  <c r="M430" i="1" s="1"/>
  <c r="BG430" i="1" s="1"/>
  <c r="N430" i="1" s="1"/>
  <c r="BE717" i="1"/>
  <c r="BF717" i="1" s="1"/>
  <c r="M717" i="1" s="1"/>
  <c r="BG717" i="1" s="1"/>
  <c r="N717" i="1" s="1"/>
  <c r="BE564" i="1"/>
  <c r="BF564" i="1" s="1"/>
  <c r="M564" i="1" s="1"/>
  <c r="BG564" i="1" s="1"/>
  <c r="N564" i="1" s="1"/>
  <c r="BC1131" i="1"/>
  <c r="BD1131" i="1" s="1"/>
  <c r="BC1344" i="1"/>
  <c r="BD1344" i="1" s="1"/>
  <c r="BE591" i="1"/>
  <c r="BF591" i="1" s="1"/>
  <c r="M591" i="1" s="1"/>
  <c r="BG591" i="1" s="1"/>
  <c r="N591" i="1" s="1"/>
  <c r="BE1565" i="1"/>
  <c r="BF1565" i="1" s="1"/>
  <c r="M1565" i="1" s="1"/>
  <c r="BG1565" i="1" s="1"/>
  <c r="N1565" i="1" s="1"/>
  <c r="BE181" i="1"/>
  <c r="BF181" i="1" s="1"/>
  <c r="M181" i="1" s="1"/>
  <c r="BG181" i="1" s="1"/>
  <c r="N181" i="1" s="1"/>
  <c r="BE465" i="1"/>
  <c r="BF465" i="1" s="1"/>
  <c r="M465" i="1" s="1"/>
  <c r="BG465" i="1" s="1"/>
  <c r="N465" i="1" s="1"/>
  <c r="BC994" i="1"/>
  <c r="BD994" i="1" s="1"/>
  <c r="BC663" i="1"/>
  <c r="BD663" i="1" s="1"/>
  <c r="BC341" i="1"/>
  <c r="BD341" i="1" s="1"/>
  <c r="BC893" i="1"/>
  <c r="BD893" i="1" s="1"/>
  <c r="BC1261" i="1"/>
  <c r="BD1261" i="1" s="1"/>
  <c r="BE941" i="1"/>
  <c r="BF941" i="1" s="1"/>
  <c r="M941" i="1" s="1"/>
  <c r="BG941" i="1" s="1"/>
  <c r="N941" i="1" s="1"/>
  <c r="BE356" i="1"/>
  <c r="BF356" i="1" s="1"/>
  <c r="M356" i="1" s="1"/>
  <c r="BG356" i="1" s="1"/>
  <c r="N356" i="1" s="1"/>
  <c r="BE1271" i="1"/>
  <c r="BF1271" i="1" s="1"/>
  <c r="M1271" i="1" s="1"/>
  <c r="BG1271" i="1" s="1"/>
  <c r="N1271" i="1" s="1"/>
  <c r="BC672" i="1"/>
  <c r="BD672" i="1" s="1"/>
  <c r="BE70" i="1"/>
  <c r="BF70" i="1" s="1"/>
  <c r="M70" i="1" s="1"/>
  <c r="BG70" i="1" s="1"/>
  <c r="N70" i="1" s="1"/>
  <c r="BE1159" i="1"/>
  <c r="BF1159" i="1" s="1"/>
  <c r="M1159" i="1" s="1"/>
  <c r="BG1159" i="1" s="1"/>
  <c r="N1159" i="1" s="1"/>
  <c r="BC628" i="1"/>
  <c r="BD628" i="1" s="1"/>
  <c r="BE399" i="1"/>
  <c r="BF399" i="1" s="1"/>
  <c r="M399" i="1" s="1"/>
  <c r="BG399" i="1" s="1"/>
  <c r="N399" i="1" s="1"/>
  <c r="BE784" i="1"/>
  <c r="BF784" i="1" s="1"/>
  <c r="M784" i="1" s="1"/>
  <c r="BG784" i="1" s="1"/>
  <c r="N784" i="1" s="1"/>
  <c r="BE1378" i="1"/>
  <c r="BF1378" i="1" s="1"/>
  <c r="M1378" i="1" s="1"/>
  <c r="BG1378" i="1" s="1"/>
  <c r="N1378" i="1" s="1"/>
  <c r="BE728" i="1"/>
  <c r="BF728" i="1" s="1"/>
  <c r="M728" i="1" s="1"/>
  <c r="BG728" i="1" s="1"/>
  <c r="N728" i="1" s="1"/>
  <c r="BE704" i="1"/>
  <c r="BF704" i="1" s="1"/>
  <c r="M704" i="1" s="1"/>
  <c r="BG704" i="1" s="1"/>
  <c r="N704" i="1" s="1"/>
  <c r="BE372" i="1"/>
  <c r="BF372" i="1" s="1"/>
  <c r="M372" i="1" s="1"/>
  <c r="BG372" i="1" s="1"/>
  <c r="N372" i="1" s="1"/>
  <c r="BE1580" i="1"/>
  <c r="BF1580" i="1" s="1"/>
  <c r="M1580" i="1" s="1"/>
  <c r="BG1580" i="1" s="1"/>
  <c r="N1580" i="1" s="1"/>
  <c r="BE1156" i="1"/>
  <c r="BF1156" i="1" s="1"/>
  <c r="M1156" i="1" s="1"/>
  <c r="BG1156" i="1" s="1"/>
  <c r="N1156" i="1" s="1"/>
  <c r="BE107" i="1"/>
  <c r="BF107" i="1" s="1"/>
  <c r="M107" i="1" s="1"/>
  <c r="BG107" i="1" s="1"/>
  <c r="N107" i="1" s="1"/>
  <c r="BC470" i="1"/>
  <c r="BD470" i="1" s="1"/>
  <c r="BC977" i="1"/>
  <c r="BD977" i="1" s="1"/>
  <c r="BE1323" i="1"/>
  <c r="BF1323" i="1" s="1"/>
  <c r="M1323" i="1" s="1"/>
  <c r="BG1323" i="1" s="1"/>
  <c r="N1323" i="1" s="1"/>
  <c r="BE999" i="1"/>
  <c r="BF999" i="1" s="1"/>
  <c r="M999" i="1" s="1"/>
  <c r="BG999" i="1" s="1"/>
  <c r="N999" i="1" s="1"/>
  <c r="BE75" i="1"/>
  <c r="BF75" i="1" s="1"/>
  <c r="M75" i="1" s="1"/>
  <c r="BG75" i="1" s="1"/>
  <c r="N75" i="1" s="1"/>
  <c r="BE1285" i="1"/>
  <c r="BF1285" i="1" s="1"/>
  <c r="M1285" i="1" s="1"/>
  <c r="BG1285" i="1" s="1"/>
  <c r="N1285" i="1" s="1"/>
  <c r="BC321" i="1"/>
  <c r="BD321" i="1" s="1"/>
  <c r="BE31" i="1"/>
  <c r="BF31" i="1" s="1"/>
  <c r="M31" i="1" s="1"/>
  <c r="BG31" i="1" s="1"/>
  <c r="N31" i="1" s="1"/>
  <c r="BE593" i="1"/>
  <c r="BF593" i="1" s="1"/>
  <c r="M593" i="1" s="1"/>
  <c r="BG593" i="1" s="1"/>
  <c r="N593" i="1" s="1"/>
  <c r="BE962" i="1"/>
  <c r="BF962" i="1" s="1"/>
  <c r="M962" i="1" s="1"/>
  <c r="BG962" i="1" s="1"/>
  <c r="N962" i="1" s="1"/>
  <c r="BE1462" i="1"/>
  <c r="BF1462" i="1" s="1"/>
  <c r="M1462" i="1" s="1"/>
  <c r="BG1462" i="1" s="1"/>
  <c r="N1462" i="1" s="1"/>
  <c r="BC781" i="1"/>
  <c r="BD781" i="1" s="1"/>
  <c r="BE1658" i="1"/>
  <c r="BF1658" i="1" s="1"/>
  <c r="M1658" i="1" s="1"/>
  <c r="BG1658" i="1" s="1"/>
  <c r="N1658" i="1" s="1"/>
  <c r="BE953" i="1"/>
  <c r="BF953" i="1" s="1"/>
  <c r="M953" i="1" s="1"/>
  <c r="BG953" i="1" s="1"/>
  <c r="N953" i="1" s="1"/>
  <c r="BE1052" i="1"/>
  <c r="BF1052" i="1" s="1"/>
  <c r="M1052" i="1" s="1"/>
  <c r="BG1052" i="1" s="1"/>
  <c r="N1052" i="1" s="1"/>
  <c r="BC388" i="1"/>
  <c r="BD388" i="1" s="1"/>
  <c r="BC404" i="1"/>
  <c r="BD404" i="1" s="1"/>
  <c r="BC377" i="1"/>
  <c r="BD377" i="1" s="1"/>
  <c r="BE627" i="1"/>
  <c r="BF627" i="1" s="1"/>
  <c r="M627" i="1" s="1"/>
  <c r="BG627" i="1" s="1"/>
  <c r="N627" i="1" s="1"/>
  <c r="BE828" i="1"/>
  <c r="BF828" i="1" s="1"/>
  <c r="M828" i="1" s="1"/>
  <c r="BG828" i="1" s="1"/>
  <c r="N828" i="1" s="1"/>
  <c r="BE750" i="1"/>
  <c r="BF750" i="1" s="1"/>
  <c r="M750" i="1" s="1"/>
  <c r="BG750" i="1" s="1"/>
  <c r="N750" i="1" s="1"/>
  <c r="BE933" i="1"/>
  <c r="BF933" i="1" s="1"/>
  <c r="M933" i="1" s="1"/>
  <c r="BG933" i="1" s="1"/>
  <c r="N933" i="1" s="1"/>
  <c r="BE174" i="1"/>
  <c r="BF174" i="1" s="1"/>
  <c r="M174" i="1" s="1"/>
  <c r="BG174" i="1" s="1"/>
  <c r="N174" i="1" s="1"/>
  <c r="BC83" i="1"/>
  <c r="BD83" i="1" s="1"/>
  <c r="BC841" i="1"/>
  <c r="BD841" i="1" s="1"/>
  <c r="BC562" i="1"/>
  <c r="BD562" i="1" s="1"/>
  <c r="BC311" i="1"/>
  <c r="BD311" i="1" s="1"/>
  <c r="BE568" i="1"/>
  <c r="BF568" i="1" s="1"/>
  <c r="M568" i="1" s="1"/>
  <c r="BG568" i="1" s="1"/>
  <c r="N568" i="1" s="1"/>
  <c r="BE800" i="1"/>
  <c r="BF800" i="1" s="1"/>
  <c r="M800" i="1" s="1"/>
  <c r="BG800" i="1" s="1"/>
  <c r="N800" i="1" s="1"/>
  <c r="BE1258" i="1"/>
  <c r="BF1258" i="1" s="1"/>
  <c r="M1258" i="1" s="1"/>
  <c r="BG1258" i="1" s="1"/>
  <c r="N1258" i="1" s="1"/>
  <c r="BE1009" i="1"/>
  <c r="BF1009" i="1" s="1"/>
  <c r="M1009" i="1" s="1"/>
  <c r="BG1009" i="1" s="1"/>
  <c r="N1009" i="1" s="1"/>
  <c r="BE473" i="1"/>
  <c r="BF473" i="1" s="1"/>
  <c r="M473" i="1" s="1"/>
  <c r="BG473" i="1" s="1"/>
  <c r="N473" i="1" s="1"/>
  <c r="BC14" i="1"/>
  <c r="BD14" i="1" s="1"/>
  <c r="BC544" i="1"/>
  <c r="BD544" i="1" s="1"/>
  <c r="BE618" i="1"/>
  <c r="BF618" i="1" s="1"/>
  <c r="M618" i="1" s="1"/>
  <c r="BG618" i="1" s="1"/>
  <c r="N618" i="1" s="1"/>
  <c r="BE1207" i="1"/>
  <c r="BF1207" i="1" s="1"/>
  <c r="M1207" i="1" s="1"/>
  <c r="BG1207" i="1" s="1"/>
  <c r="N1207" i="1" s="1"/>
  <c r="BC250" i="1"/>
  <c r="BD250" i="1" s="1"/>
  <c r="BC1242" i="1"/>
  <c r="BD1242" i="1" s="1"/>
  <c r="BE984" i="1"/>
  <c r="BF984" i="1" s="1"/>
  <c r="M984" i="1" s="1"/>
  <c r="BG984" i="1" s="1"/>
  <c r="N984" i="1" s="1"/>
  <c r="BE625" i="1"/>
  <c r="BF625" i="1" s="1"/>
  <c r="M625" i="1" s="1"/>
  <c r="BG625" i="1" s="1"/>
  <c r="N625" i="1" s="1"/>
  <c r="BE510" i="1"/>
  <c r="BF510" i="1" s="1"/>
  <c r="M510" i="1" s="1"/>
  <c r="BG510" i="1" s="1"/>
  <c r="N510" i="1" s="1"/>
  <c r="BE1253" i="1"/>
  <c r="BF1253" i="1" s="1"/>
  <c r="M1253" i="1" s="1"/>
  <c r="BG1253" i="1" s="1"/>
  <c r="N1253" i="1" s="1"/>
  <c r="BC81" i="1"/>
  <c r="BD81" i="1" s="1"/>
  <c r="BE207" i="1"/>
  <c r="BF207" i="1" s="1"/>
  <c r="M207" i="1" s="1"/>
  <c r="BG207" i="1" s="1"/>
  <c r="N207" i="1" s="1"/>
  <c r="BE448" i="1"/>
  <c r="BF448" i="1" s="1"/>
  <c r="M448" i="1" s="1"/>
  <c r="BG448" i="1" s="1"/>
  <c r="N448" i="1" s="1"/>
  <c r="BE1102" i="1"/>
  <c r="BF1102" i="1" s="1"/>
  <c r="M1102" i="1" s="1"/>
  <c r="BG1102" i="1" s="1"/>
  <c r="N1102" i="1" s="1"/>
  <c r="BE1167" i="1"/>
  <c r="BF1167" i="1" s="1"/>
  <c r="M1167" i="1" s="1"/>
  <c r="BG1167" i="1" s="1"/>
  <c r="N1167" i="1" s="1"/>
  <c r="BE15" i="1"/>
  <c r="BF15" i="1" s="1"/>
  <c r="BE458" i="1"/>
  <c r="BF458" i="1" s="1"/>
  <c r="M458" i="1" s="1"/>
  <c r="BG458" i="1" s="1"/>
  <c r="N458" i="1" s="1"/>
  <c r="BE64" i="1"/>
  <c r="BF64" i="1" s="1"/>
  <c r="M64" i="1" s="1"/>
  <c r="BG64" i="1" s="1"/>
  <c r="N64" i="1" s="1"/>
  <c r="BE739" i="1"/>
  <c r="BF739" i="1" s="1"/>
  <c r="M739" i="1" s="1"/>
  <c r="BG739" i="1" s="1"/>
  <c r="N739" i="1" s="1"/>
  <c r="BE707" i="1"/>
  <c r="BF707" i="1" s="1"/>
  <c r="M707" i="1" s="1"/>
  <c r="BG707" i="1" s="1"/>
  <c r="N707" i="1" s="1"/>
  <c r="BC374" i="1"/>
  <c r="BD374" i="1" s="1"/>
  <c r="BC706" i="1"/>
  <c r="BD706" i="1" s="1"/>
  <c r="BE796" i="1"/>
  <c r="BF796" i="1" s="1"/>
  <c r="M796" i="1" s="1"/>
  <c r="BG796" i="1" s="1"/>
  <c r="N796" i="1" s="1"/>
  <c r="BE555" i="1"/>
  <c r="BF555" i="1" s="1"/>
  <c r="M555" i="1" s="1"/>
  <c r="BG555" i="1" s="1"/>
  <c r="N555" i="1" s="1"/>
  <c r="BE396" i="1"/>
  <c r="BF396" i="1" s="1"/>
  <c r="M396" i="1" s="1"/>
  <c r="BG396" i="1" s="1"/>
  <c r="N396" i="1" s="1"/>
  <c r="BE567" i="1"/>
  <c r="BF567" i="1" s="1"/>
  <c r="M567" i="1" s="1"/>
  <c r="BG567" i="1" s="1"/>
  <c r="N567" i="1" s="1"/>
  <c r="BC881" i="1"/>
  <c r="BD881" i="1" s="1"/>
  <c r="BE1382" i="1"/>
  <c r="BF1382" i="1" s="1"/>
  <c r="M1382" i="1" s="1"/>
  <c r="BG1382" i="1" s="1"/>
  <c r="N1382" i="1" s="1"/>
  <c r="BE1701" i="1"/>
  <c r="BF1701" i="1" s="1"/>
  <c r="M1701" i="1" s="1"/>
  <c r="BG1701" i="1" s="1"/>
  <c r="N1701" i="1" s="1"/>
  <c r="BC1141" i="1"/>
  <c r="BD1141" i="1" s="1"/>
  <c r="BC767" i="1"/>
  <c r="BD767" i="1" s="1"/>
  <c r="BC418" i="1"/>
  <c r="BD418" i="1" s="1"/>
  <c r="BE490" i="1"/>
  <c r="BF490" i="1" s="1"/>
  <c r="M490" i="1" s="1"/>
  <c r="BG490" i="1" s="1"/>
  <c r="N490" i="1" s="1"/>
  <c r="BE901" i="1"/>
  <c r="BF901" i="1" s="1"/>
  <c r="M901" i="1" s="1"/>
  <c r="BG901" i="1" s="1"/>
  <c r="N901" i="1" s="1"/>
  <c r="BE558" i="1"/>
  <c r="BF558" i="1" s="1"/>
  <c r="M558" i="1" s="1"/>
  <c r="BG558" i="1" s="1"/>
  <c r="N558" i="1" s="1"/>
  <c r="BE972" i="1"/>
  <c r="BF972" i="1" s="1"/>
  <c r="M972" i="1" s="1"/>
  <c r="BG972" i="1" s="1"/>
  <c r="N972" i="1" s="1"/>
  <c r="BE285" i="1"/>
  <c r="BF285" i="1" s="1"/>
  <c r="M285" i="1" s="1"/>
  <c r="BG285" i="1" s="1"/>
  <c r="N285" i="1" s="1"/>
  <c r="BC559" i="1"/>
  <c r="BD559" i="1" s="1"/>
  <c r="BC654" i="1"/>
  <c r="BD654" i="1" s="1"/>
  <c r="BC359" i="1"/>
  <c r="BD359" i="1" s="1"/>
  <c r="BE468" i="1"/>
  <c r="BF468" i="1" s="1"/>
  <c r="M468" i="1" s="1"/>
  <c r="BG468" i="1" s="1"/>
  <c r="N468" i="1" s="1"/>
  <c r="BE1345" i="1"/>
  <c r="BF1345" i="1" s="1"/>
  <c r="M1345" i="1" s="1"/>
  <c r="BG1345" i="1" s="1"/>
  <c r="N1345" i="1" s="1"/>
  <c r="BE126" i="1"/>
  <c r="BF126" i="1" s="1"/>
  <c r="M126" i="1" s="1"/>
  <c r="BG126" i="1" s="1"/>
  <c r="N126" i="1" s="1"/>
  <c r="BE435" i="1"/>
  <c r="BF435" i="1" s="1"/>
  <c r="M435" i="1" s="1"/>
  <c r="BG435" i="1" s="1"/>
  <c r="N435" i="1" s="1"/>
  <c r="BE445" i="1"/>
  <c r="BF445" i="1" s="1"/>
  <c r="M445" i="1" s="1"/>
  <c r="BG445" i="1" s="1"/>
  <c r="N445" i="1" s="1"/>
  <c r="BC21" i="1"/>
  <c r="BD21" i="1" s="1"/>
  <c r="BC729" i="1"/>
  <c r="BD729" i="1" s="1"/>
  <c r="BC871" i="1"/>
  <c r="BD871" i="1" s="1"/>
  <c r="BE588" i="1"/>
  <c r="BF588" i="1" s="1"/>
  <c r="M588" i="1" s="1"/>
  <c r="BG588" i="1" s="1"/>
  <c r="N588" i="1" s="1"/>
  <c r="BE436" i="1"/>
  <c r="BF436" i="1" s="1"/>
  <c r="M436" i="1" s="1"/>
  <c r="BG436" i="1" s="1"/>
  <c r="N436" i="1" s="1"/>
  <c r="BE103" i="1"/>
  <c r="BF103" i="1" s="1"/>
  <c r="M103" i="1" s="1"/>
  <c r="BG103" i="1" s="1"/>
  <c r="N103" i="1" s="1"/>
  <c r="BE686" i="1"/>
  <c r="BF686" i="1" s="1"/>
  <c r="M686" i="1" s="1"/>
  <c r="BG686" i="1" s="1"/>
  <c r="N686" i="1" s="1"/>
  <c r="BE1201" i="1"/>
  <c r="BF1201" i="1" s="1"/>
  <c r="M1201" i="1" s="1"/>
  <c r="BG1201" i="1" s="1"/>
  <c r="N1201" i="1" s="1"/>
  <c r="BC498" i="1"/>
  <c r="BD498" i="1" s="1"/>
  <c r="BC668" i="1"/>
  <c r="BD668" i="1" s="1"/>
  <c r="BC36" i="1"/>
  <c r="BD36" i="1" s="1"/>
  <c r="BC1093" i="1"/>
  <c r="BD1093" i="1" s="1"/>
  <c r="BC616" i="1"/>
  <c r="BD616" i="1" s="1"/>
  <c r="BE305" i="1"/>
  <c r="BF305" i="1" s="1"/>
  <c r="M305" i="1" s="1"/>
  <c r="BG305" i="1" s="1"/>
  <c r="N305" i="1" s="1"/>
  <c r="BE272" i="1"/>
  <c r="BF272" i="1" s="1"/>
  <c r="M272" i="1" s="1"/>
  <c r="BG272" i="1" s="1"/>
  <c r="N272" i="1" s="1"/>
  <c r="BE924" i="1"/>
  <c r="BF924" i="1" s="1"/>
  <c r="M924" i="1" s="1"/>
  <c r="BG924" i="1" s="1"/>
  <c r="N924" i="1" s="1"/>
  <c r="BE626" i="1"/>
  <c r="BF626" i="1" s="1"/>
  <c r="M626" i="1" s="1"/>
  <c r="BG626" i="1" s="1"/>
  <c r="N626" i="1" s="1"/>
  <c r="BC8" i="1"/>
  <c r="BD8" i="1" s="1"/>
  <c r="BC1329" i="1"/>
  <c r="BD1329" i="1" s="1"/>
  <c r="BE66" i="1"/>
  <c r="BF66" i="1" s="1"/>
  <c r="M66" i="1" s="1"/>
  <c r="BG66" i="1" s="1"/>
  <c r="N66" i="1" s="1"/>
  <c r="BE730" i="1"/>
  <c r="BF730" i="1" s="1"/>
  <c r="M730" i="1" s="1"/>
  <c r="BG730" i="1" s="1"/>
  <c r="N730" i="1" s="1"/>
  <c r="BE561" i="1"/>
  <c r="BF561" i="1" s="1"/>
  <c r="M561" i="1" s="1"/>
  <c r="BG561" i="1" s="1"/>
  <c r="N561" i="1" s="1"/>
  <c r="BE598" i="1"/>
  <c r="BF598" i="1" s="1"/>
  <c r="M598" i="1" s="1"/>
  <c r="BG598" i="1" s="1"/>
  <c r="N598" i="1" s="1"/>
  <c r="BE514" i="1"/>
  <c r="BF514" i="1" s="1"/>
  <c r="M514" i="1" s="1"/>
  <c r="BG514" i="1" s="1"/>
  <c r="N514" i="1" s="1"/>
  <c r="BE1521" i="1"/>
  <c r="BF1521" i="1" s="1"/>
  <c r="M1521" i="1" s="1"/>
  <c r="BG1521" i="1" s="1"/>
  <c r="N1521" i="1" s="1"/>
  <c r="BC747" i="1"/>
  <c r="BD747" i="1" s="1"/>
  <c r="BC1640" i="1"/>
  <c r="BD1640" i="1" s="1"/>
  <c r="BE1625" i="1"/>
  <c r="BF1625" i="1" s="1"/>
  <c r="M1625" i="1" s="1"/>
  <c r="BG1625" i="1" s="1"/>
  <c r="N1625" i="1" s="1"/>
  <c r="BE1264" i="1"/>
  <c r="BF1264" i="1" s="1"/>
  <c r="M1264" i="1" s="1"/>
  <c r="BG1264" i="1" s="1"/>
  <c r="N1264" i="1" s="1"/>
  <c r="BE344" i="1"/>
  <c r="BF344" i="1" s="1"/>
  <c r="M344" i="1" s="1"/>
  <c r="BG344" i="1" s="1"/>
  <c r="N344" i="1" s="1"/>
  <c r="BE912" i="1"/>
  <c r="BF912" i="1" s="1"/>
  <c r="M912" i="1" s="1"/>
  <c r="BG912" i="1" s="1"/>
  <c r="N912" i="1" s="1"/>
  <c r="BC675" i="1"/>
  <c r="BD675" i="1" s="1"/>
  <c r="BE494" i="1"/>
  <c r="BF494" i="1" s="1"/>
  <c r="M494" i="1" s="1"/>
  <c r="BG494" i="1" s="1"/>
  <c r="N494" i="1" s="1"/>
  <c r="BE1061" i="1"/>
  <c r="BF1061" i="1" s="1"/>
  <c r="M1061" i="1" s="1"/>
  <c r="BG1061" i="1" s="1"/>
  <c r="N1061" i="1" s="1"/>
  <c r="BC656" i="1"/>
  <c r="BD656" i="1" s="1"/>
  <c r="BC684" i="1"/>
  <c r="BD684" i="1" s="1"/>
  <c r="BE1421" i="1"/>
  <c r="BF1421" i="1" s="1"/>
  <c r="M1421" i="1" s="1"/>
  <c r="BG1421" i="1" s="1"/>
  <c r="N1421" i="1" s="1"/>
  <c r="BE24" i="1"/>
  <c r="BF24" i="1" s="1"/>
  <c r="M24" i="1" s="1"/>
  <c r="BG24" i="1" s="1"/>
  <c r="N24" i="1" s="1"/>
  <c r="BE539" i="1"/>
  <c r="BF539" i="1" s="1"/>
  <c r="M539" i="1" s="1"/>
  <c r="BG539" i="1" s="1"/>
  <c r="N539" i="1" s="1"/>
  <c r="BE1263" i="1"/>
  <c r="BF1263" i="1" s="1"/>
  <c r="M1263" i="1" s="1"/>
  <c r="BG1263" i="1" s="1"/>
  <c r="N1263" i="1" s="1"/>
  <c r="BC294" i="1"/>
  <c r="BD294" i="1" s="1"/>
  <c r="BE1576" i="1"/>
  <c r="BF1576" i="1" s="1"/>
  <c r="M1576" i="1" s="1"/>
  <c r="BG1576" i="1" s="1"/>
  <c r="N1576" i="1" s="1"/>
  <c r="BE548" i="1"/>
  <c r="BF548" i="1" s="1"/>
  <c r="M548" i="1" s="1"/>
  <c r="BG548" i="1" s="1"/>
  <c r="N548" i="1" s="1"/>
  <c r="BE1135" i="1"/>
  <c r="BF1135" i="1" s="1"/>
  <c r="M1135" i="1" s="1"/>
  <c r="BG1135" i="1" s="1"/>
  <c r="N1135" i="1" s="1"/>
  <c r="BE816" i="1"/>
  <c r="BF816" i="1" s="1"/>
  <c r="M816" i="1" s="1"/>
  <c r="BG816" i="1" s="1"/>
  <c r="N816" i="1" s="1"/>
  <c r="BC934" i="1"/>
  <c r="BD934" i="1" s="1"/>
  <c r="BE1111" i="1"/>
  <c r="BF1111" i="1" s="1"/>
  <c r="M1111" i="1" s="1"/>
  <c r="BG1111" i="1" s="1"/>
  <c r="N1111" i="1" s="1"/>
  <c r="BE234" i="1"/>
  <c r="BF234" i="1" s="1"/>
  <c r="M234" i="1" s="1"/>
  <c r="BG234" i="1" s="1"/>
  <c r="N234" i="1" s="1"/>
  <c r="BE20" i="1"/>
  <c r="BF20" i="1" s="1"/>
  <c r="BC920" i="1"/>
  <c r="BD920" i="1" s="1"/>
  <c r="BC537" i="1"/>
  <c r="BD537" i="1" s="1"/>
  <c r="BC894" i="1"/>
  <c r="BD894" i="1" s="1"/>
  <c r="BE915" i="1"/>
  <c r="BF915" i="1" s="1"/>
  <c r="M915" i="1" s="1"/>
  <c r="BG915" i="1" s="1"/>
  <c r="N915" i="1" s="1"/>
  <c r="BE552" i="1"/>
  <c r="BF552" i="1" s="1"/>
  <c r="M552" i="1" s="1"/>
  <c r="BG552" i="1" s="1"/>
  <c r="N552" i="1" s="1"/>
  <c r="BE306" i="1"/>
  <c r="BF306" i="1" s="1"/>
  <c r="M306" i="1" s="1"/>
  <c r="BG306" i="1" s="1"/>
  <c r="N306" i="1" s="1"/>
  <c r="BE462" i="1"/>
  <c r="BF462" i="1" s="1"/>
  <c r="M462" i="1" s="1"/>
  <c r="BG462" i="1" s="1"/>
  <c r="N462" i="1" s="1"/>
  <c r="BE536" i="1"/>
  <c r="BF536" i="1" s="1"/>
  <c r="M536" i="1" s="1"/>
  <c r="BG536" i="1" s="1"/>
  <c r="N536" i="1" s="1"/>
  <c r="BE291" i="1"/>
  <c r="BF291" i="1" s="1"/>
  <c r="M291" i="1" s="1"/>
  <c r="BG291" i="1" s="1"/>
  <c r="N291" i="1" s="1"/>
  <c r="BC461" i="1"/>
  <c r="BD461" i="1" s="1"/>
  <c r="BC476" i="1"/>
  <c r="BD476" i="1" s="1"/>
  <c r="BC495" i="1"/>
  <c r="BD495" i="1" s="1"/>
  <c r="BC196" i="1"/>
  <c r="BD196" i="1" s="1"/>
  <c r="BC982" i="1"/>
  <c r="BD982" i="1" s="1"/>
  <c r="BE760" i="1"/>
  <c r="BF760" i="1" s="1"/>
  <c r="M760" i="1" s="1"/>
  <c r="BG760" i="1" s="1"/>
  <c r="N760" i="1" s="1"/>
  <c r="BE105" i="1"/>
  <c r="BF105" i="1" s="1"/>
  <c r="M105" i="1" s="1"/>
  <c r="BG105" i="1" s="1"/>
  <c r="N105" i="1" s="1"/>
  <c r="BE1018" i="1"/>
  <c r="BF1018" i="1" s="1"/>
  <c r="M1018" i="1" s="1"/>
  <c r="BG1018" i="1" s="1"/>
  <c r="N1018" i="1" s="1"/>
  <c r="BE737" i="1"/>
  <c r="BF737" i="1" s="1"/>
  <c r="M737" i="1" s="1"/>
  <c r="BG737" i="1" s="1"/>
  <c r="N737" i="1" s="1"/>
  <c r="BE110" i="1"/>
  <c r="BF110" i="1" s="1"/>
  <c r="M110" i="1" s="1"/>
  <c r="BG110" i="1" s="1"/>
  <c r="N110" i="1" s="1"/>
  <c r="BC333" i="1"/>
  <c r="BD333" i="1" s="1"/>
  <c r="BE679" i="1"/>
  <c r="BF679" i="1" s="1"/>
  <c r="M679" i="1" s="1"/>
  <c r="BG679" i="1" s="1"/>
  <c r="N679" i="1" s="1"/>
  <c r="BE441" i="1"/>
  <c r="BF441" i="1" s="1"/>
  <c r="M441" i="1" s="1"/>
  <c r="BG441" i="1" s="1"/>
  <c r="N441" i="1" s="1"/>
  <c r="BE467" i="1"/>
  <c r="BF467" i="1" s="1"/>
  <c r="M467" i="1" s="1"/>
  <c r="BG467" i="1" s="1"/>
  <c r="N467" i="1" s="1"/>
  <c r="BE700" i="1"/>
  <c r="BF700" i="1" s="1"/>
  <c r="M700" i="1" s="1"/>
  <c r="BG700" i="1" s="1"/>
  <c r="N700" i="1" s="1"/>
  <c r="BE596" i="1"/>
  <c r="BF596" i="1" s="1"/>
  <c r="M596" i="1" s="1"/>
  <c r="BG596" i="1" s="1"/>
  <c r="N596" i="1" s="1"/>
  <c r="BE843" i="1"/>
  <c r="BF843" i="1" s="1"/>
  <c r="M843" i="1" s="1"/>
  <c r="BG843" i="1" s="1"/>
  <c r="N843" i="1" s="1"/>
  <c r="BE1497" i="1"/>
  <c r="BF1497" i="1" s="1"/>
  <c r="M1497" i="1" s="1"/>
  <c r="BG1497" i="1" s="1"/>
  <c r="N1497" i="1" s="1"/>
  <c r="BE354" i="1"/>
  <c r="BF354" i="1" s="1"/>
  <c r="M354" i="1" s="1"/>
  <c r="BG354" i="1" s="1"/>
  <c r="N354" i="1" s="1"/>
  <c r="BE464" i="1"/>
  <c r="BF464" i="1" s="1"/>
  <c r="M464" i="1" s="1"/>
  <c r="BG464" i="1" s="1"/>
  <c r="N464" i="1" s="1"/>
  <c r="BE380" i="1"/>
  <c r="BF380" i="1" s="1"/>
  <c r="M380" i="1" s="1"/>
  <c r="BG380" i="1" s="1"/>
  <c r="N380" i="1" s="1"/>
  <c r="BE1389" i="1"/>
  <c r="BF1389" i="1" s="1"/>
  <c r="M1389" i="1" s="1"/>
  <c r="BG1389" i="1" s="1"/>
  <c r="N1389" i="1" s="1"/>
  <c r="BE714" i="1"/>
  <c r="BF714" i="1" s="1"/>
  <c r="M714" i="1" s="1"/>
  <c r="BG714" i="1" s="1"/>
  <c r="N714" i="1" s="1"/>
  <c r="BE521" i="1"/>
  <c r="BF521" i="1" s="1"/>
  <c r="M521" i="1" s="1"/>
  <c r="BG521" i="1" s="1"/>
  <c r="N521" i="1" s="1"/>
  <c r="BC935" i="1"/>
  <c r="BD935" i="1" s="1"/>
  <c r="BC1049" i="1"/>
  <c r="BD1049" i="1" s="1"/>
  <c r="BC610" i="1"/>
  <c r="BD610" i="1" s="1"/>
  <c r="BC880" i="1"/>
  <c r="BD880" i="1" s="1"/>
  <c r="BC243" i="1"/>
  <c r="BD243" i="1" s="1"/>
  <c r="BE827" i="1"/>
  <c r="BF827" i="1" s="1"/>
  <c r="M827" i="1" s="1"/>
  <c r="BG827" i="1" s="1"/>
  <c r="N827" i="1" s="1"/>
  <c r="BC61" i="1"/>
  <c r="BD61" i="1" s="1"/>
  <c r="BE1607" i="1"/>
  <c r="BF1607" i="1" s="1"/>
  <c r="M1607" i="1" s="1"/>
  <c r="BG1607" i="1" s="1"/>
  <c r="N1607" i="1" s="1"/>
  <c r="BC450" i="1"/>
  <c r="BD450" i="1" s="1"/>
  <c r="BE508" i="1"/>
  <c r="BF508" i="1" s="1"/>
  <c r="M508" i="1" s="1"/>
  <c r="BG508" i="1" s="1"/>
  <c r="N508" i="1" s="1"/>
  <c r="BC897" i="1"/>
  <c r="BD897" i="1" s="1"/>
  <c r="BE772" i="1"/>
  <c r="BF772" i="1" s="1"/>
  <c r="M772" i="1" s="1"/>
  <c r="BG772" i="1" s="1"/>
  <c r="N772" i="1" s="1"/>
  <c r="BE477" i="1"/>
  <c r="BF477" i="1" s="1"/>
  <c r="M477" i="1" s="1"/>
  <c r="BG477" i="1" s="1"/>
  <c r="N477" i="1" s="1"/>
  <c r="BC350" i="1"/>
  <c r="BD350" i="1" s="1"/>
  <c r="BE715" i="1"/>
  <c r="BF715" i="1" s="1"/>
  <c r="M715" i="1" s="1"/>
  <c r="BG715" i="1" s="1"/>
  <c r="N715" i="1" s="1"/>
  <c r="BC688" i="1"/>
  <c r="BD688" i="1" s="1"/>
  <c r="BE1299" i="1"/>
  <c r="BF1299" i="1" s="1"/>
  <c r="M1299" i="1" s="1"/>
  <c r="BG1299" i="1" s="1"/>
  <c r="N1299" i="1" s="1"/>
  <c r="BE1048" i="1"/>
  <c r="BF1048" i="1" s="1"/>
  <c r="M1048" i="1" s="1"/>
  <c r="BG1048" i="1" s="1"/>
  <c r="N1048" i="1" s="1"/>
  <c r="BE368" i="1"/>
  <c r="BF368" i="1" s="1"/>
  <c r="M368" i="1" s="1"/>
  <c r="BG368" i="1" s="1"/>
  <c r="N368" i="1" s="1"/>
  <c r="BE762" i="1"/>
  <c r="BF762" i="1" s="1"/>
  <c r="M762" i="1" s="1"/>
  <c r="BG762" i="1" s="1"/>
  <c r="N762" i="1" s="1"/>
  <c r="BC407" i="1"/>
  <c r="BD407" i="1" s="1"/>
  <c r="BC156" i="1"/>
  <c r="BD156" i="1" s="1"/>
  <c r="BE1636" i="1"/>
  <c r="BF1636" i="1" s="1"/>
  <c r="M1636" i="1" s="1"/>
  <c r="BG1636" i="1" s="1"/>
  <c r="N1636" i="1" s="1"/>
  <c r="BE37" i="1"/>
  <c r="BF37" i="1" s="1"/>
  <c r="M37" i="1" s="1"/>
  <c r="BG37" i="1" s="1"/>
  <c r="N37" i="1" s="1"/>
  <c r="BE219" i="1"/>
  <c r="BF219" i="1" s="1"/>
  <c r="M219" i="1" s="1"/>
  <c r="BG219" i="1" s="1"/>
  <c r="N219" i="1" s="1"/>
  <c r="BE905" i="1"/>
  <c r="BF905" i="1" s="1"/>
  <c r="M905" i="1" s="1"/>
  <c r="BG905" i="1" s="1"/>
  <c r="N905" i="1" s="1"/>
  <c r="BE932" i="1"/>
  <c r="BF932" i="1" s="1"/>
  <c r="M932" i="1" s="1"/>
  <c r="BG932" i="1" s="1"/>
  <c r="N932" i="1" s="1"/>
  <c r="BC135" i="1"/>
  <c r="BD135" i="1" s="1"/>
  <c r="BC814" i="1"/>
  <c r="BD814" i="1" s="1"/>
  <c r="BE1397" i="1"/>
  <c r="BF1397" i="1" s="1"/>
  <c r="M1397" i="1" s="1"/>
  <c r="BG1397" i="1" s="1"/>
  <c r="N1397" i="1" s="1"/>
  <c r="BE724" i="1"/>
  <c r="BF724" i="1" s="1"/>
  <c r="M724" i="1" s="1"/>
  <c r="BG724" i="1" s="1"/>
  <c r="N724" i="1" s="1"/>
  <c r="BE1146" i="1"/>
  <c r="BF1146" i="1" s="1"/>
  <c r="M1146" i="1" s="1"/>
  <c r="BG1146" i="1" s="1"/>
  <c r="N1146" i="1" s="1"/>
  <c r="BE496" i="1"/>
  <c r="BF496" i="1" s="1"/>
  <c r="M496" i="1" s="1"/>
  <c r="BG496" i="1" s="1"/>
  <c r="N496" i="1" s="1"/>
  <c r="BE645" i="1"/>
  <c r="BF645" i="1" s="1"/>
  <c r="M645" i="1" s="1"/>
  <c r="BG645" i="1" s="1"/>
  <c r="N645" i="1" s="1"/>
  <c r="BC1379" i="1"/>
  <c r="BD1379" i="1" s="1"/>
  <c r="BC660" i="1"/>
  <c r="BD660" i="1" s="1"/>
  <c r="BC318" i="1"/>
  <c r="BD318" i="1" s="1"/>
  <c r="BC1439" i="1"/>
  <c r="BD1439" i="1" s="1"/>
  <c r="BC931" i="1"/>
  <c r="BD931" i="1" s="1"/>
  <c r="BE785" i="1"/>
  <c r="BF785" i="1" s="1"/>
  <c r="M785" i="1" s="1"/>
  <c r="BG785" i="1" s="1"/>
  <c r="N785" i="1" s="1"/>
  <c r="BE69" i="1"/>
  <c r="BF69" i="1" s="1"/>
  <c r="M69" i="1" s="1"/>
  <c r="BG69" i="1" s="1"/>
  <c r="N69" i="1" s="1"/>
  <c r="BE390" i="1"/>
  <c r="BF390" i="1" s="1"/>
  <c r="M390" i="1" s="1"/>
  <c r="BG390" i="1" s="1"/>
  <c r="N390" i="1" s="1"/>
  <c r="BE883" i="1"/>
  <c r="BF883" i="1" s="1"/>
  <c r="M883" i="1" s="1"/>
  <c r="BG883" i="1" s="1"/>
  <c r="N883" i="1" s="1"/>
  <c r="BC697" i="1"/>
  <c r="BD697" i="1" s="1"/>
  <c r="BE26" i="1"/>
  <c r="BF26" i="1" s="1"/>
  <c r="M26" i="1" s="1"/>
  <c r="BG26" i="1" s="1"/>
  <c r="N26" i="1" s="1"/>
  <c r="BE426" i="1"/>
  <c r="BF426" i="1" s="1"/>
  <c r="M426" i="1" s="1"/>
  <c r="BG426" i="1" s="1"/>
  <c r="N426" i="1" s="1"/>
  <c r="BE255" i="1"/>
  <c r="BF255" i="1" s="1"/>
  <c r="M255" i="1" s="1"/>
  <c r="BG255" i="1" s="1"/>
  <c r="N255" i="1" s="1"/>
  <c r="BE873" i="1"/>
  <c r="BF873" i="1" s="1"/>
  <c r="M873" i="1" s="1"/>
  <c r="BG873" i="1" s="1"/>
  <c r="N873" i="1" s="1"/>
  <c r="BE842" i="1"/>
  <c r="BF842" i="1" s="1"/>
  <c r="M842" i="1" s="1"/>
  <c r="BG842" i="1" s="1"/>
  <c r="N842" i="1" s="1"/>
  <c r="BE859" i="1"/>
  <c r="BF859" i="1" s="1"/>
  <c r="M859" i="1" s="1"/>
  <c r="BG859" i="1" s="1"/>
  <c r="N859" i="1" s="1"/>
  <c r="BE1136" i="1"/>
  <c r="BF1136" i="1" s="1"/>
  <c r="M1136" i="1" s="1"/>
  <c r="BG1136" i="1" s="1"/>
  <c r="N1136" i="1" s="1"/>
  <c r="BE1681" i="1"/>
  <c r="BF1681" i="1" s="1"/>
  <c r="M1681" i="1" s="1"/>
  <c r="BG1681" i="1" s="1"/>
  <c r="N1681" i="1" s="1"/>
  <c r="BE449" i="1"/>
  <c r="BF449" i="1" s="1"/>
  <c r="M449" i="1" s="1"/>
  <c r="BG449" i="1" s="1"/>
  <c r="N449" i="1" s="1"/>
  <c r="BE353" i="1"/>
  <c r="BF353" i="1" s="1"/>
  <c r="M353" i="1" s="1"/>
  <c r="BG353" i="1" s="1"/>
  <c r="N353" i="1" s="1"/>
  <c r="BE1311" i="1"/>
  <c r="BF1311" i="1" s="1"/>
  <c r="M1311" i="1" s="1"/>
  <c r="BG1311" i="1" s="1"/>
  <c r="N1311" i="1" s="1"/>
  <c r="BE140" i="1"/>
  <c r="BF140" i="1" s="1"/>
  <c r="M140" i="1" s="1"/>
  <c r="BG140" i="1" s="1"/>
  <c r="N140" i="1" s="1"/>
  <c r="BE716" i="1"/>
  <c r="BF716" i="1" s="1"/>
  <c r="M716" i="1" s="1"/>
  <c r="BG716" i="1" s="1"/>
  <c r="N716" i="1" s="1"/>
  <c r="BC870" i="1"/>
  <c r="BD870" i="1" s="1"/>
  <c r="BE84" i="1"/>
  <c r="BF84" i="1" s="1"/>
  <c r="M84" i="1" s="1"/>
  <c r="BG84" i="1" s="1"/>
  <c r="N84" i="1" s="1"/>
  <c r="BC192" i="1"/>
  <c r="BD192" i="1" s="1"/>
  <c r="BC1062" i="1"/>
  <c r="BD1062" i="1" s="1"/>
  <c r="BC685" i="1"/>
  <c r="BD685" i="1" s="1"/>
  <c r="BE1697" i="1"/>
  <c r="BF1697" i="1" s="1"/>
  <c r="M1697" i="1" s="1"/>
  <c r="BG1697" i="1" s="1"/>
  <c r="N1697" i="1" s="1"/>
  <c r="BC406" i="1"/>
  <c r="BD406" i="1" s="1"/>
  <c r="BC603" i="1"/>
  <c r="BD603" i="1" s="1"/>
  <c r="BC738" i="1"/>
  <c r="BD738" i="1" s="1"/>
  <c r="BE352" i="1"/>
  <c r="BF352" i="1" s="1"/>
  <c r="M352" i="1" s="1"/>
  <c r="BG352" i="1" s="1"/>
  <c r="N352" i="1" s="1"/>
  <c r="BC361" i="1"/>
  <c r="BD361" i="1" s="1"/>
  <c r="BC455" i="1"/>
  <c r="BD455" i="1" s="1"/>
  <c r="BE1067" i="1"/>
  <c r="BF1067" i="1" s="1"/>
  <c r="M1067" i="1" s="1"/>
  <c r="BG1067" i="1" s="1"/>
  <c r="N1067" i="1" s="1"/>
  <c r="BC412" i="1"/>
  <c r="BD412" i="1" s="1"/>
  <c r="BC1543" i="1"/>
  <c r="BD1543" i="1" s="1"/>
  <c r="BE640" i="1"/>
  <c r="BF640" i="1" s="1"/>
  <c r="M640" i="1" s="1"/>
  <c r="BG640" i="1" s="1"/>
  <c r="N640" i="1" s="1"/>
  <c r="BC1370" i="1"/>
  <c r="BD1370" i="1" s="1"/>
  <c r="BC1491" i="1"/>
  <c r="BD1491" i="1" s="1"/>
  <c r="BE1227" i="1"/>
  <c r="BF1227" i="1" s="1"/>
  <c r="M1227" i="1" s="1"/>
  <c r="BG1227" i="1" s="1"/>
  <c r="N1227" i="1" s="1"/>
  <c r="BC400" i="1"/>
  <c r="BD400" i="1" s="1"/>
  <c r="BC723" i="1"/>
  <c r="BD723" i="1" s="1"/>
  <c r="BC459" i="1"/>
  <c r="BD459" i="1" s="1"/>
  <c r="BC1236" i="1"/>
  <c r="BD1236" i="1" s="1"/>
  <c r="BC824" i="1"/>
  <c r="BD824" i="1" s="1"/>
  <c r="BE680" i="1"/>
  <c r="BF680" i="1" s="1"/>
  <c r="M680" i="1" s="1"/>
  <c r="BG680" i="1" s="1"/>
  <c r="N680" i="1" s="1"/>
  <c r="BE408" i="1"/>
  <c r="BF408" i="1" s="1"/>
  <c r="M408" i="1" s="1"/>
  <c r="BG408" i="1" s="1"/>
  <c r="N408" i="1" s="1"/>
  <c r="BE699" i="1"/>
  <c r="BF699" i="1" s="1"/>
  <c r="M699" i="1" s="1"/>
  <c r="BG699" i="1" s="1"/>
  <c r="N699" i="1" s="1"/>
  <c r="M15" i="1" l="1"/>
  <c r="BG15" i="1" s="1"/>
  <c r="N15" i="1" s="1"/>
  <c r="M6" i="1"/>
  <c r="BG6" i="1" s="1"/>
  <c r="N6" i="1" s="1"/>
  <c r="M20" i="1"/>
  <c r="BG20" i="1" s="1"/>
  <c r="N20" i="1" s="1"/>
  <c r="BE349" i="1"/>
  <c r="BF349" i="1" s="1"/>
  <c r="M349" i="1" s="1"/>
  <c r="N347" i="1"/>
  <c r="BE1091" i="1"/>
  <c r="BF1091" i="1" s="1"/>
  <c r="M1091" i="1" s="1"/>
  <c r="BG1091" i="1" s="1"/>
  <c r="N1091" i="1" s="1"/>
  <c r="BE470" i="1"/>
  <c r="BF470" i="1" s="1"/>
  <c r="M470" i="1" s="1"/>
  <c r="BG470" i="1" s="1"/>
  <c r="N470" i="1" s="1"/>
  <c r="BE628" i="1"/>
  <c r="BF628" i="1" s="1"/>
  <c r="M628" i="1" s="1"/>
  <c r="BG628" i="1" s="1"/>
  <c r="N628" i="1" s="1"/>
  <c r="BE381" i="1"/>
  <c r="BF381" i="1" s="1"/>
  <c r="M381" i="1" s="1"/>
  <c r="BG381" i="1" s="1"/>
  <c r="N381" i="1" s="1"/>
  <c r="BE572" i="1"/>
  <c r="BF572" i="1" s="1"/>
  <c r="M572" i="1" s="1"/>
  <c r="BG572" i="1" s="1"/>
  <c r="N572" i="1" s="1"/>
  <c r="BE1081" i="1"/>
  <c r="BF1081" i="1" s="1"/>
  <c r="M1081" i="1" s="1"/>
  <c r="BG1081" i="1" s="1"/>
  <c r="N1081" i="1" s="1"/>
  <c r="BE459" i="1"/>
  <c r="BF459" i="1" s="1"/>
  <c r="M459" i="1" s="1"/>
  <c r="BG459" i="1" s="1"/>
  <c r="N459" i="1" s="1"/>
  <c r="BE982" i="1"/>
  <c r="BF982" i="1" s="1"/>
  <c r="M982" i="1" s="1"/>
  <c r="BG982" i="1" s="1"/>
  <c r="N982" i="1" s="1"/>
  <c r="BE663" i="1"/>
  <c r="BF663" i="1" s="1"/>
  <c r="M663" i="1" s="1"/>
  <c r="BG663" i="1" s="1"/>
  <c r="N663" i="1" s="1"/>
  <c r="BE986" i="1"/>
  <c r="BF986" i="1" s="1"/>
  <c r="M986" i="1" s="1"/>
  <c r="BG986" i="1" s="1"/>
  <c r="N986" i="1" s="1"/>
  <c r="BE192" i="1"/>
  <c r="BF192" i="1" s="1"/>
  <c r="M192" i="1" s="1"/>
  <c r="BG192" i="1" s="1"/>
  <c r="N192" i="1" s="1"/>
  <c r="BE196" i="1"/>
  <c r="BF196" i="1" s="1"/>
  <c r="M196" i="1" s="1"/>
  <c r="BG196" i="1" s="1"/>
  <c r="N196" i="1" s="1"/>
  <c r="BE894" i="1"/>
  <c r="BF894" i="1" s="1"/>
  <c r="M894" i="1" s="1"/>
  <c r="BG894" i="1" s="1"/>
  <c r="N894" i="1" s="1"/>
  <c r="BE1093" i="1"/>
  <c r="BF1093" i="1" s="1"/>
  <c r="M1093" i="1" s="1"/>
  <c r="BG1093" i="1" s="1"/>
  <c r="N1093" i="1" s="1"/>
  <c r="BE729" i="1"/>
  <c r="BF729" i="1" s="1"/>
  <c r="M729" i="1" s="1"/>
  <c r="BG729" i="1" s="1"/>
  <c r="N729" i="1" s="1"/>
  <c r="BE994" i="1"/>
  <c r="BF994" i="1" s="1"/>
  <c r="M994" i="1" s="1"/>
  <c r="BG994" i="1" s="1"/>
  <c r="N994" i="1" s="1"/>
  <c r="BE786" i="1"/>
  <c r="BF786" i="1" s="1"/>
  <c r="M786" i="1" s="1"/>
  <c r="BG786" i="1" s="1"/>
  <c r="N786" i="1" s="1"/>
  <c r="BE1343" i="1"/>
  <c r="BF1343" i="1" s="1"/>
  <c r="M1343" i="1" s="1"/>
  <c r="BG1343" i="1" s="1"/>
  <c r="N1343" i="1" s="1"/>
  <c r="BE780" i="1"/>
  <c r="BF780" i="1" s="1"/>
  <c r="M780" i="1" s="1"/>
  <c r="BG780" i="1" s="1"/>
  <c r="N780" i="1" s="1"/>
  <c r="BE1252" i="1"/>
  <c r="BF1252" i="1" s="1"/>
  <c r="M1252" i="1" s="1"/>
  <c r="BG1252" i="1" s="1"/>
  <c r="N1252" i="1" s="1"/>
  <c r="BE1359" i="1"/>
  <c r="BF1359" i="1" s="1"/>
  <c r="M1359" i="1" s="1"/>
  <c r="BG1359" i="1" s="1"/>
  <c r="N1359" i="1" s="1"/>
  <c r="BE1516" i="1"/>
  <c r="BF1516" i="1" s="1"/>
  <c r="M1516" i="1" s="1"/>
  <c r="BG1516" i="1" s="1"/>
  <c r="N1516" i="1" s="1"/>
  <c r="BE1196" i="1"/>
  <c r="BF1196" i="1" s="1"/>
  <c r="M1196" i="1" s="1"/>
  <c r="BG1196" i="1" s="1"/>
  <c r="N1196" i="1" s="1"/>
  <c r="BE1450" i="1"/>
  <c r="BF1450" i="1" s="1"/>
  <c r="M1450" i="1" s="1"/>
  <c r="BG1450" i="1" s="1"/>
  <c r="N1450" i="1" s="1"/>
  <c r="BE881" i="1"/>
  <c r="BF881" i="1" s="1"/>
  <c r="M881" i="1" s="1"/>
  <c r="BG881" i="1" s="1"/>
  <c r="N881" i="1" s="1"/>
  <c r="BE565" i="1"/>
  <c r="BF565" i="1" s="1"/>
  <c r="M565" i="1" s="1"/>
  <c r="BG565" i="1" s="1"/>
  <c r="N565" i="1" s="1"/>
  <c r="BE1036" i="1"/>
  <c r="BF1036" i="1" s="1"/>
  <c r="M1036" i="1" s="1"/>
  <c r="BG1036" i="1" s="1"/>
  <c r="N1036" i="1" s="1"/>
  <c r="BE870" i="1"/>
  <c r="BF870" i="1" s="1"/>
  <c r="M870" i="1" s="1"/>
  <c r="BG870" i="1" s="1"/>
  <c r="N870" i="1" s="1"/>
  <c r="BE920" i="1"/>
  <c r="BF920" i="1" s="1"/>
  <c r="M920" i="1" s="1"/>
  <c r="BG920" i="1" s="1"/>
  <c r="N920" i="1" s="1"/>
  <c r="BE1242" i="1"/>
  <c r="BF1242" i="1" s="1"/>
  <c r="M1242" i="1" s="1"/>
  <c r="BG1242" i="1" s="1"/>
  <c r="N1242" i="1" s="1"/>
  <c r="BE404" i="1"/>
  <c r="BF404" i="1" s="1"/>
  <c r="M404" i="1" s="1"/>
  <c r="BG404" i="1" s="1"/>
  <c r="N404" i="1" s="1"/>
  <c r="BE976" i="1"/>
  <c r="BF976" i="1" s="1"/>
  <c r="M976" i="1" s="1"/>
  <c r="BG976" i="1" s="1"/>
  <c r="N976" i="1" s="1"/>
  <c r="BE614" i="1"/>
  <c r="BF614" i="1" s="1"/>
  <c r="M614" i="1" s="1"/>
  <c r="BG614" i="1" s="1"/>
  <c r="N614" i="1" s="1"/>
  <c r="BE250" i="1"/>
  <c r="BF250" i="1" s="1"/>
  <c r="M250" i="1" s="1"/>
  <c r="BG250" i="1" s="1"/>
  <c r="N250" i="1" s="1"/>
  <c r="BE657" i="1"/>
  <c r="BF657" i="1" s="1"/>
  <c r="M657" i="1" s="1"/>
  <c r="BG657" i="1" s="1"/>
  <c r="N657" i="1" s="1"/>
  <c r="BE970" i="1"/>
  <c r="BF970" i="1" s="1"/>
  <c r="M970" i="1" s="1"/>
  <c r="BG970" i="1" s="1"/>
  <c r="N970" i="1" s="1"/>
  <c r="BE553" i="1"/>
  <c r="BF553" i="1" s="1"/>
  <c r="M553" i="1" s="1"/>
  <c r="BG553" i="1" s="1"/>
  <c r="N553" i="1" s="1"/>
  <c r="BE775" i="1"/>
  <c r="BF775" i="1" s="1"/>
  <c r="M775" i="1" s="1"/>
  <c r="BG775" i="1" s="1"/>
  <c r="N775" i="1" s="1"/>
  <c r="BE660" i="1"/>
  <c r="BF660" i="1" s="1"/>
  <c r="M660" i="1" s="1"/>
  <c r="BG660" i="1" s="1"/>
  <c r="N660" i="1" s="1"/>
  <c r="BE461" i="1"/>
  <c r="BF461" i="1" s="1"/>
  <c r="M461" i="1" s="1"/>
  <c r="BG461" i="1" s="1"/>
  <c r="N461" i="1" s="1"/>
  <c r="BE562" i="1"/>
  <c r="BF562" i="1" s="1"/>
  <c r="M562" i="1" s="1"/>
  <c r="BG562" i="1" s="1"/>
  <c r="N562" i="1" s="1"/>
  <c r="BE1164" i="1"/>
  <c r="BF1164" i="1" s="1"/>
  <c r="M1164" i="1" s="1"/>
  <c r="BG1164" i="1" s="1"/>
  <c r="N1164" i="1" s="1"/>
  <c r="BE1491" i="1"/>
  <c r="BF1491" i="1" s="1"/>
  <c r="M1491" i="1" s="1"/>
  <c r="BG1491" i="1" s="1"/>
  <c r="N1491" i="1" s="1"/>
  <c r="BE738" i="1"/>
  <c r="BF738" i="1" s="1"/>
  <c r="M738" i="1" s="1"/>
  <c r="BG738" i="1" s="1"/>
  <c r="N738" i="1" s="1"/>
  <c r="BE688" i="1"/>
  <c r="BF688" i="1" s="1"/>
  <c r="M688" i="1" s="1"/>
  <c r="BG688" i="1" s="1"/>
  <c r="N688" i="1" s="1"/>
  <c r="BE8" i="1"/>
  <c r="BF8" i="1" s="1"/>
  <c r="BE841" i="1"/>
  <c r="BF841" i="1" s="1"/>
  <c r="M841" i="1" s="1"/>
  <c r="BG841" i="1" s="1"/>
  <c r="N841" i="1" s="1"/>
  <c r="BE1507" i="1"/>
  <c r="BF1507" i="1" s="1"/>
  <c r="M1507" i="1" s="1"/>
  <c r="BG1507" i="1" s="1"/>
  <c r="N1507" i="1" s="1"/>
  <c r="BE1344" i="1"/>
  <c r="BF1344" i="1" s="1"/>
  <c r="M1344" i="1" s="1"/>
  <c r="BG1344" i="1" s="1"/>
  <c r="N1344" i="1" s="1"/>
  <c r="BE141" i="1"/>
  <c r="BF141" i="1" s="1"/>
  <c r="M141" i="1" s="1"/>
  <c r="BG141" i="1" s="1"/>
  <c r="N141" i="1" s="1"/>
  <c r="BE865" i="1"/>
  <c r="BF865" i="1" s="1"/>
  <c r="M865" i="1" s="1"/>
  <c r="BG865" i="1" s="1"/>
  <c r="N865" i="1" s="1"/>
  <c r="BE463" i="1"/>
  <c r="BF463" i="1" s="1"/>
  <c r="M463" i="1" s="1"/>
  <c r="BG463" i="1" s="1"/>
  <c r="N463" i="1" s="1"/>
  <c r="BE22" i="1"/>
  <c r="BF22" i="1" s="1"/>
  <c r="BE697" i="1"/>
  <c r="BF697" i="1" s="1"/>
  <c r="M697" i="1" s="1"/>
  <c r="BG697" i="1" s="1"/>
  <c r="N697" i="1" s="1"/>
  <c r="BE1131" i="1"/>
  <c r="BF1131" i="1" s="1"/>
  <c r="M1131" i="1" s="1"/>
  <c r="BG1131" i="1" s="1"/>
  <c r="N1131" i="1" s="1"/>
  <c r="BE401" i="1"/>
  <c r="BF401" i="1" s="1"/>
  <c r="M401" i="1" s="1"/>
  <c r="BG401" i="1" s="1"/>
  <c r="N401" i="1" s="1"/>
  <c r="BE439" i="1"/>
  <c r="BF439" i="1" s="1"/>
  <c r="M439" i="1" s="1"/>
  <c r="BG439" i="1" s="1"/>
  <c r="N439" i="1" s="1"/>
  <c r="BE1005" i="1"/>
  <c r="BF1005" i="1" s="1"/>
  <c r="M1005" i="1" s="1"/>
  <c r="BG1005" i="1" s="1"/>
  <c r="N1005" i="1" s="1"/>
  <c r="BE1180" i="1"/>
  <c r="BF1180" i="1" s="1"/>
  <c r="M1180" i="1" s="1"/>
  <c r="BG1180" i="1" s="1"/>
  <c r="N1180" i="1" s="1"/>
  <c r="BE350" i="1"/>
  <c r="BF350" i="1" s="1"/>
  <c r="M350" i="1" s="1"/>
  <c r="BG350" i="1" s="1"/>
  <c r="N350" i="1" s="1"/>
  <c r="BE880" i="1"/>
  <c r="BF880" i="1" s="1"/>
  <c r="M880" i="1" s="1"/>
  <c r="BG880" i="1" s="1"/>
  <c r="N880" i="1" s="1"/>
  <c r="BE934" i="1"/>
  <c r="BF934" i="1" s="1"/>
  <c r="M934" i="1" s="1"/>
  <c r="BG934" i="1" s="1"/>
  <c r="N934" i="1" s="1"/>
  <c r="BE14" i="1"/>
  <c r="BF14" i="1" s="1"/>
  <c r="M14" i="1" s="1"/>
  <c r="BE1340" i="1"/>
  <c r="BF1340" i="1" s="1"/>
  <c r="M1340" i="1" s="1"/>
  <c r="BG1340" i="1" s="1"/>
  <c r="N1340" i="1" s="1"/>
  <c r="BE419" i="1"/>
  <c r="BF419" i="1" s="1"/>
  <c r="M419" i="1" s="1"/>
  <c r="BG419" i="1" s="1"/>
  <c r="N419" i="1" s="1"/>
  <c r="BE836" i="1"/>
  <c r="BF836" i="1" s="1"/>
  <c r="M836" i="1" s="1"/>
  <c r="BG836" i="1" s="1"/>
  <c r="N836" i="1" s="1"/>
  <c r="BE493" i="1"/>
  <c r="BF493" i="1" s="1"/>
  <c r="M493" i="1" s="1"/>
  <c r="BG493" i="1" s="1"/>
  <c r="N493" i="1" s="1"/>
  <c r="BE1504" i="1"/>
  <c r="BF1504" i="1" s="1"/>
  <c r="M1504" i="1" s="1"/>
  <c r="BG1504" i="1" s="1"/>
  <c r="N1504" i="1" s="1"/>
  <c r="BE1104" i="1"/>
  <c r="BF1104" i="1" s="1"/>
  <c r="M1104" i="1" s="1"/>
  <c r="BG1104" i="1" s="1"/>
  <c r="N1104" i="1" s="1"/>
  <c r="BE824" i="1"/>
  <c r="BF824" i="1" s="1"/>
  <c r="M824" i="1" s="1"/>
  <c r="BG824" i="1" s="1"/>
  <c r="N824" i="1" s="1"/>
  <c r="BE412" i="1"/>
  <c r="BF412" i="1" s="1"/>
  <c r="M412" i="1" s="1"/>
  <c r="BG412" i="1" s="1"/>
  <c r="N412" i="1" s="1"/>
  <c r="BE1049" i="1"/>
  <c r="BF1049" i="1" s="1"/>
  <c r="M1049" i="1" s="1"/>
  <c r="BG1049" i="1" s="1"/>
  <c r="N1049" i="1" s="1"/>
  <c r="BE81" i="1"/>
  <c r="BF81" i="1" s="1"/>
  <c r="M81" i="1" s="1"/>
  <c r="BG81" i="1" s="1"/>
  <c r="N81" i="1" s="1"/>
  <c r="BE977" i="1"/>
  <c r="BF977" i="1" s="1"/>
  <c r="M977" i="1" s="1"/>
  <c r="BG977" i="1" s="1"/>
  <c r="N977" i="1" s="1"/>
  <c r="BE492" i="1"/>
  <c r="BF492" i="1" s="1"/>
  <c r="M492" i="1" s="1"/>
  <c r="BG492" i="1" s="1"/>
  <c r="N492" i="1" s="1"/>
  <c r="BE406" i="1"/>
  <c r="BF406" i="1" s="1"/>
  <c r="M406" i="1" s="1"/>
  <c r="BG406" i="1" s="1"/>
  <c r="N406" i="1" s="1"/>
  <c r="BE1222" i="1"/>
  <c r="BF1222" i="1" s="1"/>
  <c r="M1222" i="1" s="1"/>
  <c r="BG1222" i="1" s="1"/>
  <c r="N1222" i="1" s="1"/>
  <c r="BE723" i="1"/>
  <c r="BF723" i="1" s="1"/>
  <c r="M723" i="1" s="1"/>
  <c r="BG723" i="1" s="1"/>
  <c r="N723" i="1" s="1"/>
  <c r="BE931" i="1"/>
  <c r="BF931" i="1" s="1"/>
  <c r="M931" i="1" s="1"/>
  <c r="BG931" i="1" s="1"/>
  <c r="N931" i="1" s="1"/>
  <c r="BE61" i="1"/>
  <c r="BF61" i="1" s="1"/>
  <c r="M61" i="1" s="1"/>
  <c r="BG61" i="1" s="1"/>
  <c r="N61" i="1" s="1"/>
  <c r="BE294" i="1"/>
  <c r="BF294" i="1" s="1"/>
  <c r="M294" i="1" s="1"/>
  <c r="BG294" i="1" s="1"/>
  <c r="N294" i="1" s="1"/>
  <c r="BE498" i="1"/>
  <c r="BF498" i="1" s="1"/>
  <c r="M498" i="1" s="1"/>
  <c r="BG498" i="1" s="1"/>
  <c r="N498" i="1" s="1"/>
  <c r="BE21" i="1"/>
  <c r="BF21" i="1" s="1"/>
  <c r="BE559" i="1"/>
  <c r="BF559" i="1" s="1"/>
  <c r="M559" i="1" s="1"/>
  <c r="BG559" i="1" s="1"/>
  <c r="N559" i="1" s="1"/>
  <c r="BE1141" i="1"/>
  <c r="BF1141" i="1" s="1"/>
  <c r="M1141" i="1" s="1"/>
  <c r="BG1141" i="1" s="1"/>
  <c r="N1141" i="1" s="1"/>
  <c r="BE706" i="1"/>
  <c r="BF706" i="1" s="1"/>
  <c r="M706" i="1" s="1"/>
  <c r="BG706" i="1" s="1"/>
  <c r="N706" i="1" s="1"/>
  <c r="BE341" i="1"/>
  <c r="BF341" i="1" s="1"/>
  <c r="M341" i="1" s="1"/>
  <c r="BG341" i="1" s="1"/>
  <c r="N341" i="1" s="1"/>
  <c r="BE1659" i="1"/>
  <c r="BF1659" i="1" s="1"/>
  <c r="M1659" i="1" s="1"/>
  <c r="BG1659" i="1" s="1"/>
  <c r="N1659" i="1" s="1"/>
  <c r="BE1209" i="1"/>
  <c r="BF1209" i="1" s="1"/>
  <c r="M1209" i="1" s="1"/>
  <c r="BG1209" i="1" s="1"/>
  <c r="N1209" i="1" s="1"/>
  <c r="BE632" i="1"/>
  <c r="BF632" i="1" s="1"/>
  <c r="M632" i="1" s="1"/>
  <c r="BG632" i="1" s="1"/>
  <c r="N632" i="1" s="1"/>
  <c r="BE1032" i="1"/>
  <c r="BF1032" i="1" s="1"/>
  <c r="M1032" i="1" s="1"/>
  <c r="BG1032" i="1" s="1"/>
  <c r="N1032" i="1" s="1"/>
  <c r="BE1103" i="1"/>
  <c r="BF1103" i="1" s="1"/>
  <c r="M1103" i="1" s="1"/>
  <c r="BG1103" i="1" s="1"/>
  <c r="N1103" i="1" s="1"/>
  <c r="BE1496" i="1"/>
  <c r="BF1496" i="1" s="1"/>
  <c r="M1496" i="1" s="1"/>
  <c r="BG1496" i="1" s="1"/>
  <c r="N1496" i="1" s="1"/>
  <c r="BE668" i="1"/>
  <c r="BF668" i="1" s="1"/>
  <c r="M668" i="1" s="1"/>
  <c r="BG668" i="1" s="1"/>
  <c r="N668" i="1" s="1"/>
  <c r="BE654" i="1"/>
  <c r="BF654" i="1" s="1"/>
  <c r="M654" i="1" s="1"/>
  <c r="BG654" i="1" s="1"/>
  <c r="N654" i="1" s="1"/>
  <c r="BE893" i="1"/>
  <c r="BF893" i="1" s="1"/>
  <c r="M893" i="1" s="1"/>
  <c r="BG893" i="1" s="1"/>
  <c r="N893" i="1" s="1"/>
  <c r="BE944" i="1"/>
  <c r="BF944" i="1" s="1"/>
  <c r="M944" i="1" s="1"/>
  <c r="BG944" i="1" s="1"/>
  <c r="N944" i="1" s="1"/>
  <c r="BE400" i="1"/>
  <c r="BF400" i="1" s="1"/>
  <c r="M400" i="1" s="1"/>
  <c r="BG400" i="1" s="1"/>
  <c r="N400" i="1" s="1"/>
  <c r="BE455" i="1"/>
  <c r="BF455" i="1" s="1"/>
  <c r="M455" i="1" s="1"/>
  <c r="BG455" i="1" s="1"/>
  <c r="N455" i="1" s="1"/>
  <c r="BE685" i="1"/>
  <c r="BF685" i="1" s="1"/>
  <c r="M685" i="1" s="1"/>
  <c r="BG685" i="1" s="1"/>
  <c r="N685" i="1" s="1"/>
  <c r="BE1439" i="1"/>
  <c r="BF1439" i="1" s="1"/>
  <c r="M1439" i="1" s="1"/>
  <c r="BG1439" i="1" s="1"/>
  <c r="N1439" i="1" s="1"/>
  <c r="BE156" i="1"/>
  <c r="BF156" i="1" s="1"/>
  <c r="M156" i="1" s="1"/>
  <c r="BG156" i="1" s="1"/>
  <c r="N156" i="1" s="1"/>
  <c r="BE675" i="1"/>
  <c r="BF675" i="1" s="1"/>
  <c r="M675" i="1" s="1"/>
  <c r="BG675" i="1" s="1"/>
  <c r="N675" i="1" s="1"/>
  <c r="BE374" i="1"/>
  <c r="BF374" i="1" s="1"/>
  <c r="M374" i="1" s="1"/>
  <c r="BG374" i="1" s="1"/>
  <c r="N374" i="1" s="1"/>
  <c r="BE916" i="1"/>
  <c r="BF916" i="1" s="1"/>
  <c r="M916" i="1" s="1"/>
  <c r="BG916" i="1" s="1"/>
  <c r="N916" i="1" s="1"/>
  <c r="BE957" i="1"/>
  <c r="BF957" i="1" s="1"/>
  <c r="M957" i="1" s="1"/>
  <c r="BG957" i="1" s="1"/>
  <c r="N957" i="1" s="1"/>
  <c r="BE1029" i="1"/>
  <c r="BF1029" i="1" s="1"/>
  <c r="M1029" i="1" s="1"/>
  <c r="BG1029" i="1" s="1"/>
  <c r="N1029" i="1" s="1"/>
  <c r="BE526" i="1"/>
  <c r="BF526" i="1" s="1"/>
  <c r="M526" i="1" s="1"/>
  <c r="BG526" i="1" s="1"/>
  <c r="N526" i="1" s="1"/>
  <c r="BE602" i="1"/>
  <c r="BF602" i="1" s="1"/>
  <c r="M602" i="1" s="1"/>
  <c r="BG602" i="1" s="1"/>
  <c r="N602" i="1" s="1"/>
  <c r="BE361" i="1"/>
  <c r="BF361" i="1" s="1"/>
  <c r="M361" i="1" s="1"/>
  <c r="BG361" i="1" s="1"/>
  <c r="N361" i="1" s="1"/>
  <c r="BE1062" i="1"/>
  <c r="BF1062" i="1" s="1"/>
  <c r="M1062" i="1" s="1"/>
  <c r="BG1062" i="1" s="1"/>
  <c r="N1062" i="1" s="1"/>
  <c r="BE318" i="1"/>
  <c r="BF318" i="1" s="1"/>
  <c r="M318" i="1" s="1"/>
  <c r="BG318" i="1" s="1"/>
  <c r="N318" i="1" s="1"/>
  <c r="BE814" i="1"/>
  <c r="BF814" i="1" s="1"/>
  <c r="M814" i="1" s="1"/>
  <c r="BG814" i="1" s="1"/>
  <c r="N814" i="1" s="1"/>
  <c r="BE407" i="1"/>
  <c r="BF407" i="1" s="1"/>
  <c r="M407" i="1" s="1"/>
  <c r="BG407" i="1" s="1"/>
  <c r="N407" i="1" s="1"/>
  <c r="BE243" i="1"/>
  <c r="BF243" i="1" s="1"/>
  <c r="M243" i="1" s="1"/>
  <c r="BG243" i="1" s="1"/>
  <c r="N243" i="1" s="1"/>
  <c r="BE781" i="1"/>
  <c r="BF781" i="1" s="1"/>
  <c r="M781" i="1" s="1"/>
  <c r="BG781" i="1" s="1"/>
  <c r="N781" i="1" s="1"/>
  <c r="BE672" i="1"/>
  <c r="BF672" i="1" s="1"/>
  <c r="M672" i="1" s="1"/>
  <c r="BG672" i="1" s="1"/>
  <c r="N672" i="1" s="1"/>
  <c r="BE719" i="1"/>
  <c r="BF719" i="1" s="1"/>
  <c r="M719" i="1" s="1"/>
  <c r="BG719" i="1" s="1"/>
  <c r="N719" i="1" s="1"/>
  <c r="BE630" i="1"/>
  <c r="BF630" i="1" s="1"/>
  <c r="M630" i="1" s="1"/>
  <c r="BG630" i="1" s="1"/>
  <c r="N630" i="1" s="1"/>
  <c r="BE771" i="1"/>
  <c r="BF771" i="1" s="1"/>
  <c r="M771" i="1" s="1"/>
  <c r="BG771" i="1" s="1"/>
  <c r="N771" i="1" s="1"/>
  <c r="BE942" i="1"/>
  <c r="BF942" i="1" s="1"/>
  <c r="M942" i="1" s="1"/>
  <c r="BG942" i="1" s="1"/>
  <c r="N942" i="1" s="1"/>
  <c r="BE1090" i="1"/>
  <c r="BF1090" i="1" s="1"/>
  <c r="M1090" i="1" s="1"/>
  <c r="BG1090" i="1" s="1"/>
  <c r="N1090" i="1" s="1"/>
  <c r="BE1527" i="1"/>
  <c r="BF1527" i="1" s="1"/>
  <c r="M1527" i="1" s="1"/>
  <c r="BG1527" i="1" s="1"/>
  <c r="N1527" i="1" s="1"/>
  <c r="BE1376" i="1"/>
  <c r="BF1376" i="1" s="1"/>
  <c r="M1376" i="1" s="1"/>
  <c r="BG1376" i="1" s="1"/>
  <c r="N1376" i="1" s="1"/>
  <c r="BE151" i="1"/>
  <c r="BF151" i="1" s="1"/>
  <c r="M151" i="1" s="1"/>
  <c r="BG151" i="1" s="1"/>
  <c r="N151" i="1" s="1"/>
  <c r="BE747" i="1"/>
  <c r="BF747" i="1" s="1"/>
  <c r="M747" i="1" s="1"/>
  <c r="BG747" i="1" s="1"/>
  <c r="N747" i="1" s="1"/>
  <c r="BE767" i="1"/>
  <c r="BF767" i="1" s="1"/>
  <c r="M767" i="1" s="1"/>
  <c r="BG767" i="1" s="1"/>
  <c r="N767" i="1" s="1"/>
  <c r="BE321" i="1"/>
  <c r="BF321" i="1" s="1"/>
  <c r="M321" i="1" s="1"/>
  <c r="BG321" i="1" s="1"/>
  <c r="N321" i="1" s="1"/>
  <c r="BE135" i="1"/>
  <c r="BF135" i="1" s="1"/>
  <c r="M135" i="1" s="1"/>
  <c r="BG135" i="1" s="1"/>
  <c r="N135" i="1" s="1"/>
  <c r="BE311" i="1"/>
  <c r="BF311" i="1" s="1"/>
  <c r="M311" i="1" s="1"/>
  <c r="BG311" i="1" s="1"/>
  <c r="N311" i="1" s="1"/>
  <c r="BE1465" i="1"/>
  <c r="BF1465" i="1" s="1"/>
  <c r="M1465" i="1" s="1"/>
  <c r="BG1465" i="1" s="1"/>
  <c r="N1465" i="1" s="1"/>
  <c r="BE1589" i="1"/>
  <c r="BF1589" i="1" s="1"/>
  <c r="M1589" i="1" s="1"/>
  <c r="BG1589" i="1" s="1"/>
  <c r="N1589" i="1" s="1"/>
  <c r="BE1370" i="1"/>
  <c r="BF1370" i="1" s="1"/>
  <c r="M1370" i="1" s="1"/>
  <c r="BG1370" i="1" s="1"/>
  <c r="N1370" i="1" s="1"/>
  <c r="BE1379" i="1"/>
  <c r="BF1379" i="1" s="1"/>
  <c r="M1379" i="1" s="1"/>
  <c r="BG1379" i="1" s="1"/>
  <c r="N1379" i="1" s="1"/>
  <c r="BE897" i="1"/>
  <c r="BF897" i="1" s="1"/>
  <c r="M897" i="1" s="1"/>
  <c r="BG897" i="1" s="1"/>
  <c r="N897" i="1" s="1"/>
  <c r="BE610" i="1"/>
  <c r="BF610" i="1" s="1"/>
  <c r="M610" i="1" s="1"/>
  <c r="BG610" i="1" s="1"/>
  <c r="N610" i="1" s="1"/>
  <c r="BE333" i="1"/>
  <c r="BF333" i="1" s="1"/>
  <c r="M333" i="1" s="1"/>
  <c r="BG333" i="1" s="1"/>
  <c r="N333" i="1" s="1"/>
  <c r="BE495" i="1"/>
  <c r="BF495" i="1" s="1"/>
  <c r="M495" i="1" s="1"/>
  <c r="BG495" i="1" s="1"/>
  <c r="N495" i="1" s="1"/>
  <c r="BE616" i="1"/>
  <c r="BF616" i="1" s="1"/>
  <c r="M616" i="1" s="1"/>
  <c r="BG616" i="1" s="1"/>
  <c r="N616" i="1" s="1"/>
  <c r="BE544" i="1"/>
  <c r="BF544" i="1" s="1"/>
  <c r="M544" i="1" s="1"/>
  <c r="BG544" i="1" s="1"/>
  <c r="N544" i="1" s="1"/>
  <c r="BE377" i="1"/>
  <c r="BF377" i="1" s="1"/>
  <c r="M377" i="1" s="1"/>
  <c r="BG377" i="1" s="1"/>
  <c r="N377" i="1" s="1"/>
  <c r="BE1616" i="1"/>
  <c r="BF1616" i="1" s="1"/>
  <c r="M1616" i="1" s="1"/>
  <c r="BG1616" i="1" s="1"/>
  <c r="N1616" i="1" s="1"/>
  <c r="BE973" i="1"/>
  <c r="BF973" i="1" s="1"/>
  <c r="M973" i="1" s="1"/>
  <c r="BG973" i="1" s="1"/>
  <c r="N973" i="1" s="1"/>
  <c r="BE280" i="1"/>
  <c r="BF280" i="1" s="1"/>
  <c r="M280" i="1" s="1"/>
  <c r="BG280" i="1" s="1"/>
  <c r="N280" i="1" s="1"/>
  <c r="BE476" i="1"/>
  <c r="BF476" i="1" s="1"/>
  <c r="M476" i="1" s="1"/>
  <c r="BG476" i="1" s="1"/>
  <c r="N476" i="1" s="1"/>
  <c r="BE684" i="1"/>
  <c r="BF684" i="1" s="1"/>
  <c r="M684" i="1" s="1"/>
  <c r="BG684" i="1" s="1"/>
  <c r="N684" i="1" s="1"/>
  <c r="BE1702" i="1"/>
  <c r="BF1702" i="1" s="1"/>
  <c r="M1702" i="1" s="1"/>
  <c r="BG1702" i="1" s="1"/>
  <c r="N1702" i="1" s="1"/>
  <c r="BE1151" i="1"/>
  <c r="BF1151" i="1" s="1"/>
  <c r="M1151" i="1" s="1"/>
  <c r="BG1151" i="1" s="1"/>
  <c r="N1151" i="1" s="1"/>
  <c r="BE1236" i="1"/>
  <c r="BF1236" i="1" s="1"/>
  <c r="M1236" i="1" s="1"/>
  <c r="BG1236" i="1" s="1"/>
  <c r="N1236" i="1" s="1"/>
  <c r="BE1543" i="1"/>
  <c r="BF1543" i="1" s="1"/>
  <c r="M1543" i="1" s="1"/>
  <c r="BG1543" i="1" s="1"/>
  <c r="N1543" i="1" s="1"/>
  <c r="BE603" i="1"/>
  <c r="BF603" i="1" s="1"/>
  <c r="M603" i="1" s="1"/>
  <c r="BG603" i="1" s="1"/>
  <c r="N603" i="1" s="1"/>
  <c r="BE450" i="1"/>
  <c r="BF450" i="1" s="1"/>
  <c r="M450" i="1" s="1"/>
  <c r="BG450" i="1" s="1"/>
  <c r="N450" i="1" s="1"/>
  <c r="BE935" i="1"/>
  <c r="BF935" i="1" s="1"/>
  <c r="M935" i="1" s="1"/>
  <c r="BG935" i="1" s="1"/>
  <c r="N935" i="1" s="1"/>
  <c r="BE537" i="1"/>
  <c r="BF537" i="1" s="1"/>
  <c r="M537" i="1" s="1"/>
  <c r="BG537" i="1" s="1"/>
  <c r="N537" i="1" s="1"/>
  <c r="BE656" i="1"/>
  <c r="BF656" i="1" s="1"/>
  <c r="M656" i="1" s="1"/>
  <c r="BG656" i="1" s="1"/>
  <c r="N656" i="1" s="1"/>
  <c r="BE1640" i="1"/>
  <c r="BF1640" i="1" s="1"/>
  <c r="M1640" i="1" s="1"/>
  <c r="BG1640" i="1" s="1"/>
  <c r="N1640" i="1" s="1"/>
  <c r="BE1329" i="1"/>
  <c r="BF1329" i="1" s="1"/>
  <c r="M1329" i="1" s="1"/>
  <c r="BG1329" i="1" s="1"/>
  <c r="N1329" i="1" s="1"/>
  <c r="BE36" i="1"/>
  <c r="BF36" i="1" s="1"/>
  <c r="M36" i="1" s="1"/>
  <c r="BG36" i="1" s="1"/>
  <c r="N36" i="1" s="1"/>
  <c r="BE871" i="1"/>
  <c r="BF871" i="1" s="1"/>
  <c r="M871" i="1" s="1"/>
  <c r="BG871" i="1" s="1"/>
  <c r="N871" i="1" s="1"/>
  <c r="BE359" i="1"/>
  <c r="BF359" i="1" s="1"/>
  <c r="M359" i="1" s="1"/>
  <c r="BG359" i="1" s="1"/>
  <c r="N359" i="1" s="1"/>
  <c r="BE418" i="1"/>
  <c r="BF418" i="1" s="1"/>
  <c r="M418" i="1" s="1"/>
  <c r="BG418" i="1" s="1"/>
  <c r="N418" i="1" s="1"/>
  <c r="BE83" i="1"/>
  <c r="BF83" i="1" s="1"/>
  <c r="M83" i="1" s="1"/>
  <c r="BG83" i="1" s="1"/>
  <c r="N83" i="1" s="1"/>
  <c r="BE388" i="1"/>
  <c r="BF388" i="1" s="1"/>
  <c r="M388" i="1" s="1"/>
  <c r="BG388" i="1" s="1"/>
  <c r="N388" i="1" s="1"/>
  <c r="BE1261" i="1"/>
  <c r="BF1261" i="1" s="1"/>
  <c r="M1261" i="1" s="1"/>
  <c r="BG1261" i="1" s="1"/>
  <c r="N1261" i="1" s="1"/>
  <c r="BE1620" i="1"/>
  <c r="BF1620" i="1" s="1"/>
  <c r="M1620" i="1" s="1"/>
  <c r="BG1620" i="1" s="1"/>
  <c r="N1620" i="1" s="1"/>
  <c r="BE394" i="1"/>
  <c r="BF394" i="1" s="1"/>
  <c r="M394" i="1" s="1"/>
  <c r="BG394" i="1" s="1"/>
  <c r="N394" i="1" s="1"/>
  <c r="BE1558" i="1"/>
  <c r="BF1558" i="1" s="1"/>
  <c r="M1558" i="1" s="1"/>
  <c r="BG1558" i="1" s="1"/>
  <c r="N1558" i="1" s="1"/>
  <c r="BE1646" i="1"/>
  <c r="BF1646" i="1" s="1"/>
  <c r="M1646" i="1" s="1"/>
  <c r="BG1646" i="1" s="1"/>
  <c r="N1646" i="1" s="1"/>
  <c r="BE840" i="1"/>
  <c r="BF840" i="1" s="1"/>
  <c r="M840" i="1" s="1"/>
  <c r="BG840" i="1" s="1"/>
  <c r="N840" i="1" s="1"/>
  <c r="M8" i="1" l="1"/>
  <c r="BG8" i="1" s="1"/>
  <c r="N8" i="1" s="1"/>
  <c r="M22" i="1"/>
  <c r="BG22" i="1" s="1"/>
  <c r="N22" i="1" s="1"/>
  <c r="M21" i="1"/>
  <c r="BG21" i="1" s="1"/>
  <c r="N21" i="1" s="1"/>
  <c r="BG14" i="1"/>
  <c r="N14" i="1" s="1"/>
  <c r="BG349" i="1"/>
  <c r="N349" i="1" s="1"/>
</calcChain>
</file>

<file path=xl/sharedStrings.xml><?xml version="1.0" encoding="utf-8"?>
<sst xmlns="http://schemas.openxmlformats.org/spreadsheetml/2006/main" count="8417" uniqueCount="2090">
  <si>
    <t>Name</t>
  </si>
  <si>
    <t>National Id</t>
  </si>
  <si>
    <t>Age</t>
  </si>
  <si>
    <t>Gender</t>
  </si>
  <si>
    <t>Disability</t>
  </si>
  <si>
    <t>Governorate</t>
  </si>
  <si>
    <t>Experience</t>
  </si>
  <si>
    <t>Number Of Jobs</t>
  </si>
  <si>
    <t>محمود شوكت يونس عليان</t>
  </si>
  <si>
    <t>male</t>
  </si>
  <si>
    <t>no_disability</t>
  </si>
  <si>
    <t>amman</t>
  </si>
  <si>
    <t>high_school</t>
  </si>
  <si>
    <t>يزيد محمد احمد المومني</t>
  </si>
  <si>
    <t>bachelor</t>
  </si>
  <si>
    <t>عبد الكريم محمد عبد السلام خطاب</t>
  </si>
  <si>
    <t>رائد خضر محمد ابو الرشته</t>
  </si>
  <si>
    <t>عبد الله محمد ابراهيم اللواما</t>
  </si>
  <si>
    <t>secondary_or_below</t>
  </si>
  <si>
    <t>سيرين ايمن وليد ياسين</t>
  </si>
  <si>
    <t>female</t>
  </si>
  <si>
    <t>عبد الغني محمود عبد الغني عبدالهادي</t>
  </si>
  <si>
    <t>deploma</t>
  </si>
  <si>
    <t>ليث احمد محمد سعيد الحنيطي</t>
  </si>
  <si>
    <t>عيسى عبد الرحمن عبد الله السميرات</t>
  </si>
  <si>
    <t>irbed</t>
  </si>
  <si>
    <t>تامر علي محمد الخرابشه</t>
  </si>
  <si>
    <t>زيد عايد علي الزيود</t>
  </si>
  <si>
    <t>zarqa</t>
  </si>
  <si>
    <t>وسام زهير مصطفى عواد</t>
  </si>
  <si>
    <t>ابراهيم مسلم ذياب المجالي</t>
  </si>
  <si>
    <t>kark</t>
  </si>
  <si>
    <t>عمرو محمد طلال ابراهيم الكردى</t>
  </si>
  <si>
    <t>سامر قاسم محمد الجلامنه</t>
  </si>
  <si>
    <t>فارس حسن احمد الشلبي</t>
  </si>
  <si>
    <t>احمد عبد الغني مقبل خوالده</t>
  </si>
  <si>
    <t>سائد محمد اسماعيل ابو سنينه</t>
  </si>
  <si>
    <t>عمار عوني هدى الرشق</t>
  </si>
  <si>
    <t>نعيم علي محمد جنديه</t>
  </si>
  <si>
    <t>حاتم محمد حسين العمايره</t>
  </si>
  <si>
    <t>احمد محمد يوسف النعيمي</t>
  </si>
  <si>
    <t>محمد خليل سالم ابو سليم</t>
  </si>
  <si>
    <t>محمد خليل خليف الخوالده</t>
  </si>
  <si>
    <t>mafraq</t>
  </si>
  <si>
    <t>اماني محمد سعيد الاعمر</t>
  </si>
  <si>
    <t>balqa</t>
  </si>
  <si>
    <t>master</t>
  </si>
  <si>
    <t>احمد المغير وحيد العبوشي</t>
  </si>
  <si>
    <t>ضحى فواز محمود الجلابنه</t>
  </si>
  <si>
    <t>رائد محمد محمد العانود</t>
  </si>
  <si>
    <t>محمد احمد محمود الجراح</t>
  </si>
  <si>
    <t>سيف الدين فندى احمد عبيدات</t>
  </si>
  <si>
    <t>ابراهيم تيسير احمد الاحمد</t>
  </si>
  <si>
    <t>نزار احمد حسن الزبيدى</t>
  </si>
  <si>
    <t>عامر سليم نوران اجنيد</t>
  </si>
  <si>
    <t>ماهر كامل طارق عوده</t>
  </si>
  <si>
    <t>معاذ محمود ذياب الكسابره</t>
  </si>
  <si>
    <t>معن حسين موسى الشويات</t>
  </si>
  <si>
    <t>منى خالد سليمان دنون</t>
  </si>
  <si>
    <t>هيثم سالم حمود حميد</t>
  </si>
  <si>
    <t>احمد عادل عبيد الله البكار</t>
  </si>
  <si>
    <t>حمدان محمد حمدان الليمون</t>
  </si>
  <si>
    <t>ثامر حسين سالم الشقيرات</t>
  </si>
  <si>
    <t>محمد مصطفى احمد غرايبه</t>
  </si>
  <si>
    <t>اسراء عادل مفلح الطالب</t>
  </si>
  <si>
    <t>طارق عبد الله صالح منصور</t>
  </si>
  <si>
    <t>لينا علي زاهي الحرازنه</t>
  </si>
  <si>
    <t>هيا جميل عيد الشرايده</t>
  </si>
  <si>
    <t>وليد خميس محمد الرفاعي</t>
  </si>
  <si>
    <t>حسام حسين سعد ابو غزاله</t>
  </si>
  <si>
    <t>معتز طلال عيسى امطير</t>
  </si>
  <si>
    <t>احمد داود امين الداود</t>
  </si>
  <si>
    <t>حسين موسى حسين عبد الوهاب</t>
  </si>
  <si>
    <t>محمد حسن احمد محمد</t>
  </si>
  <si>
    <t>كرم صلاح كايد قنديل</t>
  </si>
  <si>
    <t>هبه اكرم شريف سلهب</t>
  </si>
  <si>
    <t>اسامه مفيد ابراهيم قاسم</t>
  </si>
  <si>
    <t>حاتم حمدان سليمان الصمادى</t>
  </si>
  <si>
    <t>مها موسى احمد الحياري</t>
  </si>
  <si>
    <t>احمد شحاده صالح احمد</t>
  </si>
  <si>
    <t>طلال فايز عوده ابو صعيليك</t>
  </si>
  <si>
    <t>صلاح الدين باسم حسن ورده</t>
  </si>
  <si>
    <t>انس ناجح احمد حمدان</t>
  </si>
  <si>
    <t>موسى عبد الرحمن محمد صالح افتيحه</t>
  </si>
  <si>
    <t>محمد خليل ابراهيم الترك</t>
  </si>
  <si>
    <t>محمد احمد ابراهيم الردايده</t>
  </si>
  <si>
    <t>ايمن زياد حسن صالح</t>
  </si>
  <si>
    <t>خليل محمد محمود ابو شقرا</t>
  </si>
  <si>
    <t>قصي محمد اسماعيل غانم</t>
  </si>
  <si>
    <t>حسان محمود عيد الحبابسه</t>
  </si>
  <si>
    <t>مروان فايز محمد السقا</t>
  </si>
  <si>
    <t>محمد طه يوسف الجمره</t>
  </si>
  <si>
    <t>سليمان موسى سليمان ابو زيتون</t>
  </si>
  <si>
    <t>نمر يوسف عبد الحميد ابو قاعود</t>
  </si>
  <si>
    <t>اسامه عبد الله خلف القرارعه</t>
  </si>
  <si>
    <t>اسامه احمد عبد الهادى خشان</t>
  </si>
  <si>
    <t>حسام سعيد سليمان دعباس</t>
  </si>
  <si>
    <t>معتز عمر محمد ابو سالم</t>
  </si>
  <si>
    <t>احمد عادل عيسى طيطي</t>
  </si>
  <si>
    <t>محمد حسين عقيل عوده</t>
  </si>
  <si>
    <t>اميل جريس نجيب جريس</t>
  </si>
  <si>
    <t>نور الدين اسامه حسين سرحان</t>
  </si>
  <si>
    <t>نادر احمد العلي القداح</t>
  </si>
  <si>
    <t>سائد نضال يوسف سعد</t>
  </si>
  <si>
    <t>ريما محمود علي الصقر</t>
  </si>
  <si>
    <t>معتصم محمود عبد الرحمن عبد الرحيم</t>
  </si>
  <si>
    <t>رائد هطبول رحال المساعيد</t>
  </si>
  <si>
    <t>محمد باسل اسعد سكر</t>
  </si>
  <si>
    <t>محمد سعيد محمد سعيد الحسن</t>
  </si>
  <si>
    <t>نهاد محمد عبد الله قبلان</t>
  </si>
  <si>
    <t>علي حسن سالم الجرايده</t>
  </si>
  <si>
    <t>حسن عماد محمد الدجني</t>
  </si>
  <si>
    <t>زيد عواد حورى العقيلي</t>
  </si>
  <si>
    <t>مالك ابراهيم محمد سماره</t>
  </si>
  <si>
    <t>ايه عبد الحليم جمال عبد الحليم</t>
  </si>
  <si>
    <t>رمزي فؤاد محمد ابو رياش</t>
  </si>
  <si>
    <t>رائد عطيه مطير عبد الله</t>
  </si>
  <si>
    <t>محمد اسماعيل موسى الهبيدي</t>
  </si>
  <si>
    <t>اسامه عادل رمضان الشيخ حسن</t>
  </si>
  <si>
    <t>احمد سالم سليم البلوي</t>
  </si>
  <si>
    <t>الشيخ المهدى عبدالحليم عبدالرزاق المسعودالخريسات</t>
  </si>
  <si>
    <t>يزن ايمن عبد الرحمن حسين</t>
  </si>
  <si>
    <t>ساره سائد مصطفى ابو هنطش</t>
  </si>
  <si>
    <t>محمود خالد محمد الخالدي</t>
  </si>
  <si>
    <t>صلاح الدين خالد عبد القادر حماده</t>
  </si>
  <si>
    <t>خالد عمار سلمان العميان</t>
  </si>
  <si>
    <t>مهند عثمان صالح عمير</t>
  </si>
  <si>
    <t>phd</t>
  </si>
  <si>
    <t>اسامه سمير صالح عبد ربه</t>
  </si>
  <si>
    <t>محمد خالد علي الخياط</t>
  </si>
  <si>
    <t>محمد محمود محمد الليمون</t>
  </si>
  <si>
    <t>احمد حسين محمد الوهيبي</t>
  </si>
  <si>
    <t>اياد ابراهيم محيسن احمد</t>
  </si>
  <si>
    <t>طارق علي بديع صالح</t>
  </si>
  <si>
    <t>مرام عيد علي اغنيم</t>
  </si>
  <si>
    <t>ضرار سليمان بخيت البداينه</t>
  </si>
  <si>
    <t>موسى عاطف موسى البزور</t>
  </si>
  <si>
    <t>فهد صالح جدعان الشمري</t>
  </si>
  <si>
    <t>موسى احمد امين موسى سليمان</t>
  </si>
  <si>
    <t>محمد خالد احمد علي</t>
  </si>
  <si>
    <t>عبد الفتاح احمد عبد الفتاح العربيات</t>
  </si>
  <si>
    <t>احمد سمير احمد الشريف</t>
  </si>
  <si>
    <t>عبد الرحمن خالد عبد الرحمن ابراهيم</t>
  </si>
  <si>
    <t>احمد محمد خير احمد ملكاوي</t>
  </si>
  <si>
    <t>حسام جمال حسين جبريل</t>
  </si>
  <si>
    <t>محمد عبد الكريم علي الديرى</t>
  </si>
  <si>
    <t>قصي محمد خالد البستنجي</t>
  </si>
  <si>
    <t>محمد عبد الرزاق تيهي الفندي</t>
  </si>
  <si>
    <t>عمر كريم احمد كنعان</t>
  </si>
  <si>
    <t>عبد الرحمن محمود محمد بني حمد</t>
  </si>
  <si>
    <t>زكريا ابراهيم اسعد نعمان</t>
  </si>
  <si>
    <t>علاء منصور محمود قزق</t>
  </si>
  <si>
    <t>خالد محمد احمد راشد سلمان</t>
  </si>
  <si>
    <t>مؤيد ابراهيم محمود يعقوب</t>
  </si>
  <si>
    <t>محي الدين عاطف محي الدين العيد</t>
  </si>
  <si>
    <t>نبيل محمد ادريس ناصر</t>
  </si>
  <si>
    <t>اياد اكرم لطفي ابو مرشد</t>
  </si>
  <si>
    <t>محمود محمد محمود الرمحي</t>
  </si>
  <si>
    <t>مرام محمد يوسف الظواهره</t>
  </si>
  <si>
    <t>معاويه عمر عبد الله حسين</t>
  </si>
  <si>
    <t>تسبيح محمد طعمه القضاه</t>
  </si>
  <si>
    <t>عبد الله عبد الكريم مفلح الذيابات</t>
  </si>
  <si>
    <t>وداد عبد السلام جمال البشيتي</t>
  </si>
  <si>
    <t>يوسف محمد يوسف غرايبه</t>
  </si>
  <si>
    <t>عبد المنعم يوسف ابراهيم السريحين</t>
  </si>
  <si>
    <t>بلال محمد عبد الفتاح عبد الفتاح</t>
  </si>
  <si>
    <t>ياسين محمد ابراهيم رشايده</t>
  </si>
  <si>
    <t>زاهي جمال زاهي هواش</t>
  </si>
  <si>
    <t>لؤي وليد خالد العجل</t>
  </si>
  <si>
    <t>ناصر جميل حسين الهباهبه</t>
  </si>
  <si>
    <t>محمود مجدى محمود عبيدات</t>
  </si>
  <si>
    <t>قصي خالد يوسف الحسين</t>
  </si>
  <si>
    <t>عماد حمد تركي عرايضه</t>
  </si>
  <si>
    <t>احمد يعقوب محمد اسماعيل</t>
  </si>
  <si>
    <t>ورد منذر يونس ابو عمرو</t>
  </si>
  <si>
    <t>عماد جمعه محمود سعد</t>
  </si>
  <si>
    <t>عامر عدنان عوده المرابحه</t>
  </si>
  <si>
    <t>ساره محمد وليد المحصل</t>
  </si>
  <si>
    <t>مؤمن خالد محمد الخليفات</t>
  </si>
  <si>
    <t>محمد احمد محمد زماعره</t>
  </si>
  <si>
    <t>محمد سعيد احمد سعيد القاق</t>
  </si>
  <si>
    <t>موسى خضر موسى العباسي</t>
  </si>
  <si>
    <t>علاء علي احمد الحمد</t>
  </si>
  <si>
    <t>حرب محمد فالح السبيله</t>
  </si>
  <si>
    <t>محمد عاكف محمد الزعبي</t>
  </si>
  <si>
    <t>سامي محمد سامي معالي</t>
  </si>
  <si>
    <t>عاصم عبد المجيد محمد بني يونس</t>
  </si>
  <si>
    <t>عبد الرحمن ابراهيم عبد الرحمن ابراهيم</t>
  </si>
  <si>
    <t>عادل محمد احمد المشارقه</t>
  </si>
  <si>
    <t>محمد يوسف احمد نجادات</t>
  </si>
  <si>
    <t>محمد علي عوض نصير</t>
  </si>
  <si>
    <t>رامي مصطفى سالم القسيم</t>
  </si>
  <si>
    <t>حمزه محمد عقله مساعده</t>
  </si>
  <si>
    <t>vocational_training</t>
  </si>
  <si>
    <t>عبد الرحمن رسمي عيسى ادحيدل</t>
  </si>
  <si>
    <t>انس جمال فايز عابوره</t>
  </si>
  <si>
    <t>عاهد موسى عوده الله النعيمات</t>
  </si>
  <si>
    <t>يأنس طلال محمود عبيدات</t>
  </si>
  <si>
    <t>نور خالد محمد الحريبات</t>
  </si>
  <si>
    <t>رائد محمد سعيد بركات العبوه</t>
  </si>
  <si>
    <t>طارق ابراهيم عبدالرزاق المعايطه</t>
  </si>
  <si>
    <t>مروان يوسف يحيى عيال سلمان</t>
  </si>
  <si>
    <t>علي حسام علي الجنيدى</t>
  </si>
  <si>
    <t>عبد الله رشيد عوده السيبيه</t>
  </si>
  <si>
    <t>ايسر خالد مصطفى البياري</t>
  </si>
  <si>
    <t>مرام اسماعيل حسين المزايده</t>
  </si>
  <si>
    <t>maan</t>
  </si>
  <si>
    <t>عبد الله فتحي حسن ابو الريش</t>
  </si>
  <si>
    <t>علي محمد خيري اكرم صايمه</t>
  </si>
  <si>
    <t>محمد عادل عوض طعامنه</t>
  </si>
  <si>
    <t>نور الدين ضياء محمود الظاهر</t>
  </si>
  <si>
    <t>عرين صالح اشتيان الطراونه</t>
  </si>
  <si>
    <t>عبدالمعطي عطيه مصطفى الحسن</t>
  </si>
  <si>
    <t>بلال عبدالعزيز محمد العجالين</t>
  </si>
  <si>
    <t>حمزه ياسر حمزه الشلول</t>
  </si>
  <si>
    <t>عزات محمد احمد ابوشرار</t>
  </si>
  <si>
    <t>ليث رضوان محمد القواسمه</t>
  </si>
  <si>
    <t>مأمون ابراهيم سليم حسان</t>
  </si>
  <si>
    <t>يزيد بشير عبدالله النسور</t>
  </si>
  <si>
    <t>عصام عمر حرب جاموس</t>
  </si>
  <si>
    <t>توفيق ابراهيم محمد خليل</t>
  </si>
  <si>
    <t>محمد فتحي عبد ابو حلاوه</t>
  </si>
  <si>
    <t>ايوب حسين سلمان القريات</t>
  </si>
  <si>
    <t>خالد يحيى صالح صالح</t>
  </si>
  <si>
    <t>عبد الله عمر ناصر ابو شتيه</t>
  </si>
  <si>
    <t>منذر عبد الله محمود السمارنه</t>
  </si>
  <si>
    <t>عمر سليمان مصطفى الجريري</t>
  </si>
  <si>
    <t>منصور عواد فراج ابو راس</t>
  </si>
  <si>
    <t>بهاء الدين عادل مصطفى اسماعيل</t>
  </si>
  <si>
    <t>عمر عبد  العزيز عبد  الله الغزاوى</t>
  </si>
  <si>
    <t>معتصم علي محمود العجلوني</t>
  </si>
  <si>
    <t>الاء احمد محمد عبيدات</t>
  </si>
  <si>
    <t>نور الدين سليم فيصل الجوابره</t>
  </si>
  <si>
    <t>رائد حمدان سليمان العزازمه</t>
  </si>
  <si>
    <t>عبد الله زايد حمدان الطويل</t>
  </si>
  <si>
    <t>سلام نسيم طالب شواقفه</t>
  </si>
  <si>
    <t>الزهراء علي احمد العتوم</t>
  </si>
  <si>
    <t>محمد عامر سعيد ياسين</t>
  </si>
  <si>
    <t>هناء احمد نايف الطحان</t>
  </si>
  <si>
    <t>سليمان عمر سليمان رمضان</t>
  </si>
  <si>
    <t>خالد جمال عبد العزيز صبيح</t>
  </si>
  <si>
    <t>فيصل جمال حمدى عكوب</t>
  </si>
  <si>
    <t>حسني ممدوح حسن الرواجفه</t>
  </si>
  <si>
    <t>رافت سفيان عمر علاءالدين</t>
  </si>
  <si>
    <t>ساجد طارق سليمان القطيشات</t>
  </si>
  <si>
    <t>مؤيد امين عطا الرفوع</t>
  </si>
  <si>
    <t>ماهر خالد حسين ابو العسل</t>
  </si>
  <si>
    <t>احمد محمد احمد ابو شرخ</t>
  </si>
  <si>
    <t>عبد ابراهيم عبد عللوه</t>
  </si>
  <si>
    <t>انس محمد احمد العتوم</t>
  </si>
  <si>
    <t>ذكريات محمد ابراهيم زيدان</t>
  </si>
  <si>
    <t>ناجح حلمي محمود العيسه</t>
  </si>
  <si>
    <t>حمزه سليمان محمد القيسي</t>
  </si>
  <si>
    <t>ابراهيم عزت عزيز ابو جيش</t>
  </si>
  <si>
    <t>هديل بسام محمد القيسيه</t>
  </si>
  <si>
    <t>هبه ناصر عبد الفتاح الحولي</t>
  </si>
  <si>
    <t>معاذ عمر محمود ابو علي</t>
  </si>
  <si>
    <t>اشرف ناصر فرحان بطاينه</t>
  </si>
  <si>
    <t>محمد خير خليل حسين الكردى</t>
  </si>
  <si>
    <t>سيف الدين اكرم عطوه الطراونه</t>
  </si>
  <si>
    <t>نور الدين عبد الرحيم محمود السبوع</t>
  </si>
  <si>
    <t>هيثم سليمان محمد ابو جلغيف</t>
  </si>
  <si>
    <t>ناصر محمد مرشود بصبوص</t>
  </si>
  <si>
    <t>ايمن محمد احمد الطنطاوى</t>
  </si>
  <si>
    <t>احمد علي ابراهيم الرخ</t>
  </si>
  <si>
    <t>خالد احمد خالد الشمري</t>
  </si>
  <si>
    <t>jerash</t>
  </si>
  <si>
    <t>عادل محمد تيسير عبد الغني ابو هواش</t>
  </si>
  <si>
    <t>محمد حسني فايز ابو عوض</t>
  </si>
  <si>
    <t>محمد مزيد محمد العطواني</t>
  </si>
  <si>
    <t>عدي فواز عبد الله ابو صعيليك</t>
  </si>
  <si>
    <t>وجدى مروان جريس قندح</t>
  </si>
  <si>
    <t>سامر عيسى عبدالرزاق درادكه</t>
  </si>
  <si>
    <t>aqaba</t>
  </si>
  <si>
    <t>علاء خضر محمد حرز الله</t>
  </si>
  <si>
    <t>ماهر مصطفى حسين الشرمان</t>
  </si>
  <si>
    <t>معاذ كامل خليل ابو جوده</t>
  </si>
  <si>
    <t>عرين يونس يوسف الصمادي</t>
  </si>
  <si>
    <t>زيد سامي رجب الجعبرى</t>
  </si>
  <si>
    <t>عباده عاكف طعمه مومني</t>
  </si>
  <si>
    <t>مروان سليمان محمد الرقب</t>
  </si>
  <si>
    <t>حمزه جهاد محمد بني عبده</t>
  </si>
  <si>
    <t>عامر محمود احمد عبد الرحمن</t>
  </si>
  <si>
    <t>علي حسن حامد المومني</t>
  </si>
  <si>
    <t>خالد احمد محمد ابو  العز</t>
  </si>
  <si>
    <t>محمد جمال محمد القرعان</t>
  </si>
  <si>
    <t>مصطفى ابراهيم محمد ابو الرب</t>
  </si>
  <si>
    <t>حاتم خالد ناجي الظاظا</t>
  </si>
  <si>
    <t>محمد جميل احمد حطيني</t>
  </si>
  <si>
    <t>احمد حسن خليل البدارنه</t>
  </si>
  <si>
    <t>عاصم فؤاد صالح العزام</t>
  </si>
  <si>
    <t>خالد اسماعيل حمدان القرعان</t>
  </si>
  <si>
    <t>عبد الفتاح محمد عبد الفتاح صباح</t>
  </si>
  <si>
    <t>سامر محمد علي احمد</t>
  </si>
  <si>
    <t>جمال خليل عبد القادر ابراهيم</t>
  </si>
  <si>
    <t>زيد عصام صبحي ابو حميد</t>
  </si>
  <si>
    <t>بهاءالدين مشهور احمد الحراحشه</t>
  </si>
  <si>
    <t>عز الدين عبد السلام الشيخ مصطفى عبد السلام</t>
  </si>
  <si>
    <t>اجود جميل محمد النميشي</t>
  </si>
  <si>
    <t>تحرير فاروق مطير احمد</t>
  </si>
  <si>
    <t>انس ياسر عبد المحسن صوالحه</t>
  </si>
  <si>
    <t>فؤاد صالح يوسف غماز</t>
  </si>
  <si>
    <t>بهاء الدين عبد الرؤوف عبد العزيز الحناقطه</t>
  </si>
  <si>
    <t>عزت محمد عزت نجيب</t>
  </si>
  <si>
    <t>مؤمن فتحي محمد فدعوس</t>
  </si>
  <si>
    <t>بيان صبري صالح الكيلاني</t>
  </si>
  <si>
    <t>فارس ايمن فارس عبيد</t>
  </si>
  <si>
    <t>امنه مبارك محمد ابو ثابت</t>
  </si>
  <si>
    <t>محمد عبد الله احمد خليل</t>
  </si>
  <si>
    <t>نداء سميح صالح عبد الرازق</t>
  </si>
  <si>
    <t>علي محمد عبد الله البدور</t>
  </si>
  <si>
    <t>رياض محمد عقله المصلح</t>
  </si>
  <si>
    <t>اسماء عبد الله محمد ربابعه</t>
  </si>
  <si>
    <t>سراج انور السيد بطيبط</t>
  </si>
  <si>
    <t>رامي احمد ابراهيم المغير</t>
  </si>
  <si>
    <t>معن عبد الحميد علي الظاهر</t>
  </si>
  <si>
    <t>high_diploma</t>
  </si>
  <si>
    <t>جودت عبد جودت الكيالي</t>
  </si>
  <si>
    <t>فليب حبيب رزق رزق</t>
  </si>
  <si>
    <t>هشام عمر محمد بني بكر</t>
  </si>
  <si>
    <t>رائد عدنان عبد الفتاح الفاخوري</t>
  </si>
  <si>
    <t>محمد ذيب بشير الغياث</t>
  </si>
  <si>
    <t>أسامه احمد علي الداود</t>
  </si>
  <si>
    <t>شادي كمال عيسى الفريحات</t>
  </si>
  <si>
    <t>حسين سالم نصار الحويطات</t>
  </si>
  <si>
    <t>يزن خليل محمد عبد الجليل</t>
  </si>
  <si>
    <t>خلدون نصار الياس جوينات</t>
  </si>
  <si>
    <t>انس نصر يوسف سويدان</t>
  </si>
  <si>
    <t>جهاد سعيد عبد الرازق عدوي</t>
  </si>
  <si>
    <t>طارق يوسف محمد ابو غنيم</t>
  </si>
  <si>
    <t>محمد عصام توفيق غنايم</t>
  </si>
  <si>
    <t>صهيب كمال رباح محمد</t>
  </si>
  <si>
    <t>احمد نمر فخرى الجيزاوى</t>
  </si>
  <si>
    <t>علاء الدين عبد اللطيف صالح الزريقات</t>
  </si>
  <si>
    <t>منذر خلف كايد غرايبه</t>
  </si>
  <si>
    <t>عمرو حمد صالح شقير</t>
  </si>
  <si>
    <t>محمد زهير احمد عبده</t>
  </si>
  <si>
    <t>حسن فخري حسن مقدادي</t>
  </si>
  <si>
    <t>عرفات حمزه عرفات العالول</t>
  </si>
  <si>
    <t>اسامه غازى احمد حبيب</t>
  </si>
  <si>
    <t>سامر احمد علي ابو رمان</t>
  </si>
  <si>
    <t>محمد مصطفى خليل رمان</t>
  </si>
  <si>
    <t>معتز عصام علي الصمادي</t>
  </si>
  <si>
    <t>افنان باسم محمد العزام</t>
  </si>
  <si>
    <t>شيماء حسن احمد حمدالله</t>
  </si>
  <si>
    <t>سلطان شفيق حبيب ابو جريس</t>
  </si>
  <si>
    <t>هاني عادل محمد القبيلات</t>
  </si>
  <si>
    <t>صالح عبد السلام صالح اليحيى</t>
  </si>
  <si>
    <t>خليل محمد حسن العمور</t>
  </si>
  <si>
    <t>علي عوني علي ماضي</t>
  </si>
  <si>
    <t>محمد عبد الرحمن حسن مطهر</t>
  </si>
  <si>
    <t>محمد يوسف مصطفى المومني</t>
  </si>
  <si>
    <t>ajloun</t>
  </si>
  <si>
    <t>ربيعه محمد محمود الجراح</t>
  </si>
  <si>
    <t>بلال احمد محمود المومني</t>
  </si>
  <si>
    <t>بلال عبد الحميد فارس صالح</t>
  </si>
  <si>
    <t>محمد عبد الجليل نزال المغاربه</t>
  </si>
  <si>
    <t>احمد جمال محمد الخطيب</t>
  </si>
  <si>
    <t>محمود نبيل محمود السعودى</t>
  </si>
  <si>
    <t>ايهاب عادل عوض العوايدة</t>
  </si>
  <si>
    <t>madaba</t>
  </si>
  <si>
    <t>محمد خلف محمد الذيب</t>
  </si>
  <si>
    <t>بهاء محمد عوده يوسف</t>
  </si>
  <si>
    <t>احمد نبيل عبد الحميد ابو دغمه</t>
  </si>
  <si>
    <t>عبد الرحمن سلامه كريم المساعفه</t>
  </si>
  <si>
    <t>رناد يوسف عبد الحميد قطيشات</t>
  </si>
  <si>
    <t>علي حسين محمد الزيوت</t>
  </si>
  <si>
    <t>يحيى عبد  الرحمن يوسف الرفاعي</t>
  </si>
  <si>
    <t>انس عبد القادر رباح مصطفى</t>
  </si>
  <si>
    <t>عبد الله سليمان احمد الشرعه</t>
  </si>
  <si>
    <t>زيد يوسف حسن ابو صعيليك</t>
  </si>
  <si>
    <t>محمد علي محمد حنفيه</t>
  </si>
  <si>
    <t>منذر ابراهيم احمد البزايعه</t>
  </si>
  <si>
    <t>عائشه محمد ابراهيم بدوي</t>
  </si>
  <si>
    <t>عثمان محمود محمد ربابعه</t>
  </si>
  <si>
    <t>عدى عيسى عيد مرجي</t>
  </si>
  <si>
    <t>عامر فواز مصطفى الدلابيح</t>
  </si>
  <si>
    <t>محمد فايز عبد القادر خالد</t>
  </si>
  <si>
    <t>احمد وليد نجيب الحاج حسين</t>
  </si>
  <si>
    <t>معاذ جميل حسين الغبابشه</t>
  </si>
  <si>
    <t>هبه فضل اسعد براهمه</t>
  </si>
  <si>
    <t>عدي خليل امين الاطرش</t>
  </si>
  <si>
    <t>ربى محمد عبد الواحد عبد الواحد</t>
  </si>
  <si>
    <t>بانه فادى نجيب القدومي</t>
  </si>
  <si>
    <t>رايه علي عساف المدارمه</t>
  </si>
  <si>
    <t>رانيا منذر خليل ابو جوده</t>
  </si>
  <si>
    <t>علاء حسين نهار بطاينه</t>
  </si>
  <si>
    <t>احمد فايز عوض الله عيد</t>
  </si>
  <si>
    <t>ايهاب وليد عيسى خير الله</t>
  </si>
  <si>
    <t>محمود محمد مصطفى العقاربه</t>
  </si>
  <si>
    <t>ليث ابراهيم عبد الكريم الزواهره</t>
  </si>
  <si>
    <t>عادل ياسر خليل الرجوب</t>
  </si>
  <si>
    <t>نورالدين عصمت امين ابو سليم</t>
  </si>
  <si>
    <t>محمد مجدى احمد نزال</t>
  </si>
  <si>
    <t>سعد عبد الله عبد الرحيم صوص</t>
  </si>
  <si>
    <t>محمود احمد جابر عادى</t>
  </si>
  <si>
    <t>احمد عبد الكريم سليمان مريان</t>
  </si>
  <si>
    <t>مرح محمد عبد الرحمن نعوم</t>
  </si>
  <si>
    <t>ياسر نواش سليمان البريزات</t>
  </si>
  <si>
    <t>عبد المهدي عبد الرحمن علي عبابنه</t>
  </si>
  <si>
    <t>محمد اسامه ابراهيم نصار</t>
  </si>
  <si>
    <t>بديع شحاده موسى بريك</t>
  </si>
  <si>
    <t>وصفى محمود وصفى فطوم</t>
  </si>
  <si>
    <t>طارق محمد  مفيد فريد عموص</t>
  </si>
  <si>
    <t>حمزه ممدوح عقله الطاهات</t>
  </si>
  <si>
    <t>زيون عيسى ابراهيم جاد الله</t>
  </si>
  <si>
    <t>ابراهيم سالم فتحي السكافي</t>
  </si>
  <si>
    <t>نايفه سليمان ساري العليمات</t>
  </si>
  <si>
    <t>سجى جمال عمر الجعبري</t>
  </si>
  <si>
    <t>ساهر هاني قاسم يوسف</t>
  </si>
  <si>
    <t>محمد علي اسماعيل التلولي</t>
  </si>
  <si>
    <t>احلام سفاح علي الهدبان</t>
  </si>
  <si>
    <t>عبد الله نايف حسين حمزات</t>
  </si>
  <si>
    <t>محمد جبريل ذياب الشامي</t>
  </si>
  <si>
    <t>مهند محمد سليم عزام</t>
  </si>
  <si>
    <t>احمد نصر مفلح غرايبه</t>
  </si>
  <si>
    <t>اياد سائد عدنان سعادات</t>
  </si>
  <si>
    <t>احمد فيصل احمد درس</t>
  </si>
  <si>
    <t>انس جميل عبد الرحمن علي</t>
  </si>
  <si>
    <t>صالح ابراهيم مصطفى حسان</t>
  </si>
  <si>
    <t>وليد خالد يوسف عميرات</t>
  </si>
  <si>
    <t>زيد خالد ابراهيم جاد الله</t>
  </si>
  <si>
    <t>عبد الملك مروان فياض عرابي</t>
  </si>
  <si>
    <t>المعتصم بالله عدنان نايف الروابده</t>
  </si>
  <si>
    <t>حلمي وصفي حلمي درويش</t>
  </si>
  <si>
    <t>دعد عصام لطفي صباح</t>
  </si>
  <si>
    <t>علي بسام علي تيم</t>
  </si>
  <si>
    <t>عماد الدين عطيه حسن العتله</t>
  </si>
  <si>
    <t>احمد نبيل احمد بلبيسي</t>
  </si>
  <si>
    <t>زكي يوسف فرحان مهاوش</t>
  </si>
  <si>
    <t>انس خالد ابراهيم النادي</t>
  </si>
  <si>
    <t>فرح جمال محمد البايض</t>
  </si>
  <si>
    <t>صهيب صالح محمد الوديان</t>
  </si>
  <si>
    <t>وصفي عامر وصفي ابوطالب</t>
  </si>
  <si>
    <t>معين محمد عبد العزيز يوسف</t>
  </si>
  <si>
    <t>محمود خالد محمود دراغمه</t>
  </si>
  <si>
    <t>ابراهيم غازى ابراهيم ابو سمحان</t>
  </si>
  <si>
    <t>اسامه محمد جمعه يوسف حسن</t>
  </si>
  <si>
    <t>ابراهيم محمد ياسين ربايعه</t>
  </si>
  <si>
    <t>مشعل سعد محمد الطلافيح</t>
  </si>
  <si>
    <t>محمود ماهر محمود حمدان</t>
  </si>
  <si>
    <t>خالد محمود علي الصغير</t>
  </si>
  <si>
    <t>محمد عبد الوهاب حسن الصالح</t>
  </si>
  <si>
    <t>محمود عصام ماجد بني عيسى</t>
  </si>
  <si>
    <t>حسين محمد حسين جاد الله</t>
  </si>
  <si>
    <t>حسام خالد ابراهيم عياش</t>
  </si>
  <si>
    <t>اياد عدنان عبد الرحيم حمدان</t>
  </si>
  <si>
    <t>محمد زياد فؤاد حداد</t>
  </si>
  <si>
    <t>زيد بسام محمد صبحي عاشور</t>
  </si>
  <si>
    <t>منار سفيان محمد صبرى بني عمر</t>
  </si>
  <si>
    <t>اسامه روحي يوسف غانم</t>
  </si>
  <si>
    <t>احمد غسان محمود سالم</t>
  </si>
  <si>
    <t>علي يوسف صالح القضاه</t>
  </si>
  <si>
    <t>علي حسين علي الصمادي</t>
  </si>
  <si>
    <t>احمد عبد الكريم عبد الله خاطر</t>
  </si>
  <si>
    <t>حمزه رمزي خليل الزغبيه</t>
  </si>
  <si>
    <t>روزان احمد محمود المحاسنه</t>
  </si>
  <si>
    <t>خالد سالم فليح الليمون</t>
  </si>
  <si>
    <t>يوسف وصفي يوسف احمد</t>
  </si>
  <si>
    <t>صالح بسام عبد الحميد الهشلمون</t>
  </si>
  <si>
    <t>وعد احمد فهد المذهان</t>
  </si>
  <si>
    <t>يونس عبد القادر حسن الموسى</t>
  </si>
  <si>
    <t>محمد مد الله مفلح الجوازنه</t>
  </si>
  <si>
    <t>منجد محمد عقيل كلوب</t>
  </si>
  <si>
    <t>سليم خضر سليم حنانيا</t>
  </si>
  <si>
    <t>محمود احمد محمد جرو</t>
  </si>
  <si>
    <t>عبد الله سامي عبد الله بني ملحم</t>
  </si>
  <si>
    <t>احمد ابراهيم احمد فريحات</t>
  </si>
  <si>
    <t>ديمه بسام حسن موسى</t>
  </si>
  <si>
    <t>وليد كيدان احمد برهومي</t>
  </si>
  <si>
    <t>سلطان محمود محمد عوض</t>
  </si>
  <si>
    <t>معتز خلف محمد القبيلات</t>
  </si>
  <si>
    <t>عون جمال عبد الرحمن الشقيرات</t>
  </si>
  <si>
    <t>محمد جمال عبد العزيز عبيدات</t>
  </si>
  <si>
    <t>سها يوسف عبدالله دولات</t>
  </si>
  <si>
    <t>محمد زياد فضل السعدى</t>
  </si>
  <si>
    <t>محمد عادل سالم العبداللات</t>
  </si>
  <si>
    <t>اشرف علي محمود الشافي</t>
  </si>
  <si>
    <t>محمد فايز داود العكش</t>
  </si>
  <si>
    <t>محمد عوني يوسف ابراهيم</t>
  </si>
  <si>
    <t>ابراهيم محمود محمد الطيار</t>
  </si>
  <si>
    <t>كرم حاتم صالح ابو  جاموس</t>
  </si>
  <si>
    <t>احمد محمد عبد الحافظ تيم</t>
  </si>
  <si>
    <t>اشواق احمد صدقي علي شقيري</t>
  </si>
  <si>
    <t>محمود محمد جهاد عربي ملكاوي</t>
  </si>
  <si>
    <t>عبد السلام نهار مصلح القضاه</t>
  </si>
  <si>
    <t>انس طلال احمد زيتون</t>
  </si>
  <si>
    <t>خالد عيد ابراهيم سليمان</t>
  </si>
  <si>
    <t>حذيفه عمر عبد الله الزغول</t>
  </si>
  <si>
    <t>عمر ابراهيم موسى غريب</t>
  </si>
  <si>
    <t>عمار مفيد احمد حمدان</t>
  </si>
  <si>
    <t>زكريا خالد محمد ابو محيميد</t>
  </si>
  <si>
    <t>باسل محمد اسماعيل المصري</t>
  </si>
  <si>
    <t>نزيه ياسر صليبا معايعه</t>
  </si>
  <si>
    <t>محمد باسم موسى الزواهره</t>
  </si>
  <si>
    <t>منذر عبد الرحيم بدر سلامه</t>
  </si>
  <si>
    <t>علاء محمد ابراهيم العموش</t>
  </si>
  <si>
    <t>قصي محمد تيسير محمود خمايسه</t>
  </si>
  <si>
    <t>بشار احمد رخيص الطراونه</t>
  </si>
  <si>
    <t>سامر فرحان فهيم ابو الهيجاء</t>
  </si>
  <si>
    <t>محمد خليل احمد صافي</t>
  </si>
  <si>
    <t>فراس خالد حسن صالح</t>
  </si>
  <si>
    <t>معاذ جمال احمد شاتي</t>
  </si>
  <si>
    <t>مصطفى نسيم مصطفى احمد عبد</t>
  </si>
  <si>
    <t>محمد بديع احمد الضامن</t>
  </si>
  <si>
    <t>فرح رائد عبد اللطيف فريج</t>
  </si>
  <si>
    <t>ميرفت محمد ياسين الشرمان</t>
  </si>
  <si>
    <t>رامي فالح يوسف حمد</t>
  </si>
  <si>
    <t>رعد احمد محمود علي</t>
  </si>
  <si>
    <t>ريما رياض عبد النبي نوفل</t>
  </si>
  <si>
    <t>حنين احمد فوزى البدور</t>
  </si>
  <si>
    <t>احمد رزق محمود فرهود</t>
  </si>
  <si>
    <t>اسلام ربحي علي السليحات</t>
  </si>
  <si>
    <t>محمد فتحي جميل عزام</t>
  </si>
  <si>
    <t>احمد مروان كامل عياش</t>
  </si>
  <si>
    <t>انس يحيى عبد الرزاق ابريوش</t>
  </si>
  <si>
    <t>انس عبد  الرحمن احمد الخطيب</t>
  </si>
  <si>
    <t>محمد راتب خالد ريان</t>
  </si>
  <si>
    <t>مها ماهر صبحي عبد الرازق</t>
  </si>
  <si>
    <t>خليل زياد خليل سالم</t>
  </si>
  <si>
    <t>ياسر محمد خليل حمامده</t>
  </si>
  <si>
    <t>فراس حسين احمد المشاقبه</t>
  </si>
  <si>
    <t>احمد محمد زعل الشباطات</t>
  </si>
  <si>
    <t>محمود يوسف حسن الناطور</t>
  </si>
  <si>
    <t>محمد احمد عبد الرحمن الخليفات</t>
  </si>
  <si>
    <t>فاتن حاتم محمود عبيدات</t>
  </si>
  <si>
    <t>وائل محمد جميل عارورى</t>
  </si>
  <si>
    <t>راشد ضيف الله محمد الحوراني</t>
  </si>
  <si>
    <t>مالك خالد ناصر الحوري</t>
  </si>
  <si>
    <t>عامر عمران عبد الرزاق المحتسب</t>
  </si>
  <si>
    <t>بدران عيسى بدران الاطرش</t>
  </si>
  <si>
    <t>امجد صالح سالم الجبور</t>
  </si>
  <si>
    <t>يزن معتصم لطفي خنفر</t>
  </si>
  <si>
    <t>احمد محمد عبد القادر علاونه</t>
  </si>
  <si>
    <t>منى ناصر متعب الخطيب</t>
  </si>
  <si>
    <t>نبيل حسن احمد نصير</t>
  </si>
  <si>
    <t>تقوى منصور احمد الصمادى</t>
  </si>
  <si>
    <t>يونس علي مفلح النعيمات</t>
  </si>
  <si>
    <t>هاني خالد عبد الحميد ال ابو عمر</t>
  </si>
  <si>
    <t>انس عمر ذيب علوه</t>
  </si>
  <si>
    <t>احمد شهاب محمد شهاب</t>
  </si>
  <si>
    <t>موسى محمود سالم ابوريشه</t>
  </si>
  <si>
    <t>طلائع محمد حمد الله الجزازي</t>
  </si>
  <si>
    <t>ثابت اياد محسن الحباشنه</t>
  </si>
  <si>
    <t>محمد اشرف عبد المجيد موسى السمهورى</t>
  </si>
  <si>
    <t>محمد مصطفى ابراهيم طعمه</t>
  </si>
  <si>
    <t>اسراء محمد سليم يوسف</t>
  </si>
  <si>
    <t>محمد حماد سليمان ابو جوده</t>
  </si>
  <si>
    <t>احمد ايمن محمد تيم</t>
  </si>
  <si>
    <t>معتصم عياده خليف السليحات</t>
  </si>
  <si>
    <t>عمر محمد حسين العمرى</t>
  </si>
  <si>
    <t>ميرفت احمد محمد الزعبي</t>
  </si>
  <si>
    <t>مالك عزام سليمان مقابله</t>
  </si>
  <si>
    <t>محمد فيصل احمد شريم</t>
  </si>
  <si>
    <t>عدي خالد كامل نايفه</t>
  </si>
  <si>
    <t>ماجد رائد مفلح الغليلات</t>
  </si>
  <si>
    <t>محمد عادل محمد تيم</t>
  </si>
  <si>
    <t>عادل عواد داود القرع</t>
  </si>
  <si>
    <t>يوسف جمعه حفيظ سلام</t>
  </si>
  <si>
    <t>ايمن احمد عبد الرحمن ربابعه</t>
  </si>
  <si>
    <t>محمد سعيد ابراهيم عثمان</t>
  </si>
  <si>
    <t>نذير جهاد محمد امين مساعده</t>
  </si>
  <si>
    <t>محمد جمال عبد الله الصرايره</t>
  </si>
  <si>
    <t>وسام محمد جابر عكور</t>
  </si>
  <si>
    <t>علي محمد عطيه سريس</t>
  </si>
  <si>
    <t>اخلاص عمر عبد العزيز الاقطش</t>
  </si>
  <si>
    <t>يزيد محمد عبد المجيد العزام</t>
  </si>
  <si>
    <t>قيس مامون يوسف الخلايله</t>
  </si>
  <si>
    <t>موسى محمد موسى زريقات</t>
  </si>
  <si>
    <t>احمد رضوان سليمان الجمل</t>
  </si>
  <si>
    <t>محمد احمد محارب عابد</t>
  </si>
  <si>
    <t>رافت يوسف طعمه الخليف</t>
  </si>
  <si>
    <t>عامر علي طالب الشرفاء</t>
  </si>
  <si>
    <t>ضياء الدين محمد خلف الوقفي</t>
  </si>
  <si>
    <t>اسلام محمد نايف الصمادي</t>
  </si>
  <si>
    <t>عماد سلمان نعمان ابو سنينه</t>
  </si>
  <si>
    <t>محمد فوزات احمد كنعان</t>
  </si>
  <si>
    <t>طلال رائد ممدوح البجالي</t>
  </si>
  <si>
    <t>حمزه ايوب اديب الحبش</t>
  </si>
  <si>
    <t>ضياء الدين محمود ماجد الصعوب</t>
  </si>
  <si>
    <t>كاظم بسام علي خزاعله</t>
  </si>
  <si>
    <t>داود محمد داود السوالمه</t>
  </si>
  <si>
    <t>عاصم محمد احمد الحسين</t>
  </si>
  <si>
    <t>عمر احمد امين قطاش</t>
  </si>
  <si>
    <t>محمد طه رجا الصرايره</t>
  </si>
  <si>
    <t>عباده محمد اسماعيل تيم</t>
  </si>
  <si>
    <t>محمد نعيم عبد الكريم عوض</t>
  </si>
  <si>
    <t>الاء خازر محمود مصطفى</t>
  </si>
  <si>
    <t>فؤاد طارق فؤاد منصور</t>
  </si>
  <si>
    <t>مالك محمد عاهد سلام</t>
  </si>
  <si>
    <t>غسان عبد الاله مثقال خريس</t>
  </si>
  <si>
    <t>هيثم حسني عبد الكريم النمارنه</t>
  </si>
  <si>
    <t>احمد جميل احمد ملكاوى</t>
  </si>
  <si>
    <t>قصي محمد علي الردايده</t>
  </si>
  <si>
    <t>عماد اسماعيل الحاج نمر المساعيد</t>
  </si>
  <si>
    <t>اسامه سعيد عبد الله ابو خضر</t>
  </si>
  <si>
    <t>عماد الدين علي محمد ابو طربوش</t>
  </si>
  <si>
    <t>اسماء محمد ابراهيم ابوشاهين</t>
  </si>
  <si>
    <t>فؤاد عدنان محمود رضوان</t>
  </si>
  <si>
    <t>محمد جميل فلاح القريوتي</t>
  </si>
  <si>
    <t>رعد نمر سليم سليمان</t>
  </si>
  <si>
    <t>سلمى حسن احمد زياده</t>
  </si>
  <si>
    <t>حسام عثمان محمد علي</t>
  </si>
  <si>
    <t>يزن سلامه محمد ابو عسل</t>
  </si>
  <si>
    <t>صلاح الدين ابراهيم محمد ابو شنار</t>
  </si>
  <si>
    <t>ادهم محمد فيصل عبد الرحمن الربيع</t>
  </si>
  <si>
    <t>عائشه حسين فرحان النعيمات</t>
  </si>
  <si>
    <t>محمد سليمان علي ابو الشيخ</t>
  </si>
  <si>
    <t>ميس حسين تركي الصرايره</t>
  </si>
  <si>
    <t>زينب مسلم محمود البدارين</t>
  </si>
  <si>
    <t>طارق عبد الله ناصر طلافحه</t>
  </si>
  <si>
    <t>مالك سمير علي بريشي</t>
  </si>
  <si>
    <t>انس عزات محمد ابو الغرير</t>
  </si>
  <si>
    <t>لبنى رياض يوسف المومني</t>
  </si>
  <si>
    <t>حمدان يوسف محمد عطيه</t>
  </si>
  <si>
    <t>مازن ابراهيم عبد الحليم حجازى</t>
  </si>
  <si>
    <t>عبد الله عبد الكريم مذيب عبيدات</t>
  </si>
  <si>
    <t>راشد محمد ذياب الخمايسه</t>
  </si>
  <si>
    <t>علي حسين حسن ناصر</t>
  </si>
  <si>
    <t>عادل علي محمد الخطيب</t>
  </si>
  <si>
    <t>انس حسني محمد بني عيسى</t>
  </si>
  <si>
    <t>لميا احمد علي الشوابكه</t>
  </si>
  <si>
    <t>حمزه احمد فالح شواقفه</t>
  </si>
  <si>
    <t>جواد هيثم عيسى طوالبه</t>
  </si>
  <si>
    <t>امجد جميل احمد ابواصليح</t>
  </si>
  <si>
    <t>مسلم حسين مسلم الطراونه</t>
  </si>
  <si>
    <t>محمد زياد احمد احمد</t>
  </si>
  <si>
    <t>احمد جمال احمد العايدى</t>
  </si>
  <si>
    <t>على جاد الله عايد بني  صخر</t>
  </si>
  <si>
    <t>احمد مصطفى درويش باطا</t>
  </si>
  <si>
    <t>حمزه مصطفى عوده ابو غريبه</t>
  </si>
  <si>
    <t>بشار احمد عبيد الله غنيمات</t>
  </si>
  <si>
    <t>عبد الرحيم شعبان احمد الملاح</t>
  </si>
  <si>
    <t>ندين سعدي محمد اسطه</t>
  </si>
  <si>
    <t>وليد خالد سليمان الذنيبات</t>
  </si>
  <si>
    <t>امير جمال محمد غزال</t>
  </si>
  <si>
    <t>محمود امين ذياب يحيى</t>
  </si>
  <si>
    <t>محمد رزق حمد طناش</t>
  </si>
  <si>
    <t>عندليب عيسى ابراهيم النوتي</t>
  </si>
  <si>
    <t>بلال محمد خضر عساف</t>
  </si>
  <si>
    <t>هاشم تحسين مفلح الجراح</t>
  </si>
  <si>
    <t>احمد محمد فاضل الشبلي</t>
  </si>
  <si>
    <t>اياد جاسر يوسف احمد</t>
  </si>
  <si>
    <t>وفاء صالح محمد حلالشه</t>
  </si>
  <si>
    <t>هزاع حمد هزاع الجبر</t>
  </si>
  <si>
    <t>سيف الدين محمد يوسف العمايره</t>
  </si>
  <si>
    <t>مصطفى محمد نمر ابو عطيه</t>
  </si>
  <si>
    <t>رامي ربيع عوده الله البطوش</t>
  </si>
  <si>
    <t>عامر زهير جميل الازرق</t>
  </si>
  <si>
    <t>سعيد منذر سعيد حمديه</t>
  </si>
  <si>
    <t>عمر جمال محمد ابو شقره</t>
  </si>
  <si>
    <t>فارس تيسير زايد ابو سمهدانه</t>
  </si>
  <si>
    <t>ايهم ناصر سليم الشريف</t>
  </si>
  <si>
    <t>علي سليم علي عبيدات</t>
  </si>
  <si>
    <t>محمد وليد قسيم القبلان</t>
  </si>
  <si>
    <t>سمر محمد موسى وشاح</t>
  </si>
  <si>
    <t>يزن عمر علي خريشي</t>
  </si>
  <si>
    <t>مروان لطفي محمود القحطاني</t>
  </si>
  <si>
    <t>محمد خالد سلمان لافي</t>
  </si>
  <si>
    <t>عباده محمد مصطفى محمد</t>
  </si>
  <si>
    <t>احلام منجد عيسى العمله</t>
  </si>
  <si>
    <t>زهير راضي محمد البلوي</t>
  </si>
  <si>
    <t>خالد سميح محمود زيد الكيلاني</t>
  </si>
  <si>
    <t>مامون ذيب عبد الرحمن القشقيش</t>
  </si>
  <si>
    <t>يوسف سعدات يوسف عبد الحليم</t>
  </si>
  <si>
    <t>عبدالرحمن منير احمد ابو بكر</t>
  </si>
  <si>
    <t>نادين نواف محمد المسند</t>
  </si>
  <si>
    <t>عمر نضال حسن الصباح</t>
  </si>
  <si>
    <t>مالك نضال محمد عثمان</t>
  </si>
  <si>
    <t>احمد خالد محمود التلاوى</t>
  </si>
  <si>
    <t>نزار نواش عبد الرحمن ابو سليم</t>
  </si>
  <si>
    <t>احمد علي محمد القضاه</t>
  </si>
  <si>
    <t>حمزه عمر عبد الحميد الكفاوين</t>
  </si>
  <si>
    <t>سليمان ارشيد صالح الحيصه</t>
  </si>
  <si>
    <t>رائد خلف علي الحلاقي</t>
  </si>
  <si>
    <t>يزن نزار نواش ابو سليم</t>
  </si>
  <si>
    <t>عيد عبد الحليم مسلط حراحشه</t>
  </si>
  <si>
    <t>عبد الله محمد عيسى البدوى</t>
  </si>
  <si>
    <t>محمود محمد توفيق زيادنه</t>
  </si>
  <si>
    <t>عمر رياض سلمان الرواحنه</t>
  </si>
  <si>
    <t>اصيل منذر يونس ابو عمرو</t>
  </si>
  <si>
    <t>منير كمال محمد ابو زينه</t>
  </si>
  <si>
    <t>عبد الله محمد عبد المجيد الداهودي</t>
  </si>
  <si>
    <t>احمد عبد الحميد عبد  القادر السلاق</t>
  </si>
  <si>
    <t>احمد محمد صبحي ابوعبده</t>
  </si>
  <si>
    <t>حمزه فيصل احمد الخشاشنه</t>
  </si>
  <si>
    <t>عزالدين جمال محمود ابو حسين</t>
  </si>
  <si>
    <t>قيس عبد القادر محمد ابو هاني</t>
  </si>
  <si>
    <t>سيف الدين خالد سالم ابو ربيع</t>
  </si>
  <si>
    <t>بلقيس اكرم عبد الله اللصاصمه</t>
  </si>
  <si>
    <t>يعقوب محمد يعقوب الحمادين</t>
  </si>
  <si>
    <t>طه يوسف سليمان ابو خرمه</t>
  </si>
  <si>
    <t>احمد عاطف مطاوع الشمالات</t>
  </si>
  <si>
    <t>عبد الرحمن لطفي عبد الرحمن حسن</t>
  </si>
  <si>
    <t>تسنيم حمزه عرفات العالول</t>
  </si>
  <si>
    <t>محمد ابراهيم محمد علاونه</t>
  </si>
  <si>
    <t>احمد عواد صياح المساعيد</t>
  </si>
  <si>
    <t>كمال محمد سليمان النعيمات</t>
  </si>
  <si>
    <t>باسم مزعل عبد الله الزيدانين</t>
  </si>
  <si>
    <t>ماهر قاسم محمود الخطيب</t>
  </si>
  <si>
    <t>معاويه وائل احمد السحيمات</t>
  </si>
  <si>
    <t>معاذ خيرى عبد اللطيف اسماعيل</t>
  </si>
  <si>
    <t>ايمن يوسف الحاج فلاح معايعه</t>
  </si>
  <si>
    <t>حسن بسام حمدي البصول</t>
  </si>
  <si>
    <t>محمد خالد محمد هندي</t>
  </si>
  <si>
    <t>عمر محمد غازي احمد الصبيحات</t>
  </si>
  <si>
    <t>يوسف اسامه يوسف ابو عفيفه</t>
  </si>
  <si>
    <t>اسامه عبد الله محمد مطاوع</t>
  </si>
  <si>
    <t>حابس نايف معزي العدوان</t>
  </si>
  <si>
    <t>احمد عبد الله محمد ابو غزله</t>
  </si>
  <si>
    <t>خليل محمد يوسف الغرابلي</t>
  </si>
  <si>
    <t>علاء محمد سليم دامر</t>
  </si>
  <si>
    <t>محمود عدنان محمود السوطري</t>
  </si>
  <si>
    <t>مجد عامر عبد الرحيم ابو نعمه</t>
  </si>
  <si>
    <t>انس موسى جمعه ابو خرمه</t>
  </si>
  <si>
    <t>معاذ عبد الله حسن عوض</t>
  </si>
  <si>
    <t>رفيق عباس رفيق النوباني</t>
  </si>
  <si>
    <t>عبد الله خالد احمد عيال سلمان</t>
  </si>
  <si>
    <t>محمد جهاد سالم التوايهه</t>
  </si>
  <si>
    <t>عمر محمد عمر الحلو</t>
  </si>
  <si>
    <t>عبد القادر احمد عطا كسبه</t>
  </si>
  <si>
    <t>طاهر طلال عبد السلام عاشور</t>
  </si>
  <si>
    <t>محمد لؤى محمد شحاده</t>
  </si>
  <si>
    <t>لؤي وضاح فواز فارس شحاده</t>
  </si>
  <si>
    <t>نور الدين محمد عبد السلام عبيد الله</t>
  </si>
  <si>
    <t>محمد ذيب علي حوراني</t>
  </si>
  <si>
    <t>نهى احمد محمد الرضوان</t>
  </si>
  <si>
    <t>زيتون حسين علي زواتين</t>
  </si>
  <si>
    <t>محمد مهدي عبد الله غنيم</t>
  </si>
  <si>
    <t>احمد راغب محمد حمدان</t>
  </si>
  <si>
    <t>وليد عبد الله عبد السلام الغوانمه</t>
  </si>
  <si>
    <t>عماد احمد سالم سالم</t>
  </si>
  <si>
    <t>اسماء حسين محمد المومني</t>
  </si>
  <si>
    <t>احمد غازى محمد الحموري</t>
  </si>
  <si>
    <t>انس نبيه محمود الكيلاني</t>
  </si>
  <si>
    <t>محمود علي سليمان الصبح</t>
  </si>
  <si>
    <t>علي محمود علي العريان</t>
  </si>
  <si>
    <t>وسيم هيثم عيسى الزريقات</t>
  </si>
  <si>
    <t>احمد سالم يونس العجرمي</t>
  </si>
  <si>
    <t>يزيد عدنان عقيل المحاميد</t>
  </si>
  <si>
    <t>خليل باسم خليل ابو شرخ</t>
  </si>
  <si>
    <t>وسام خالد محمد حميدان</t>
  </si>
  <si>
    <t>رامي محمد عبد الله الداوديه</t>
  </si>
  <si>
    <t>لؤي احمد عبد الله العمري</t>
  </si>
  <si>
    <t>محمد باسم سلمان الصمادى</t>
  </si>
  <si>
    <t>محمد عبد الرازق صالح الحجه</t>
  </si>
  <si>
    <t>اديب قاسم علي الاشقر</t>
  </si>
  <si>
    <t>محمد جعفر عبد الوهاب حبش</t>
  </si>
  <si>
    <t>احمد محمد زعل الخطيب</t>
  </si>
  <si>
    <t>معتز حسن حمد الجبالي</t>
  </si>
  <si>
    <t>خالد نزار صلاح كنعان</t>
  </si>
  <si>
    <t>محمد سليمان جديع العونه</t>
  </si>
  <si>
    <t>صهيب جاسم احمد سعود</t>
  </si>
  <si>
    <t>عبد الله محمد حماد الجعافره</t>
  </si>
  <si>
    <t>شادي احمد راضي راضي</t>
  </si>
  <si>
    <t>اسراء احمد كامل عازم</t>
  </si>
  <si>
    <t>عامر حسين محمد ابو جمعه</t>
  </si>
  <si>
    <t>مهند فريد محمود مستريحي</t>
  </si>
  <si>
    <t>سبأ محمد سعيد سالم العمرى</t>
  </si>
  <si>
    <t>عمر سعيد عبد الرحمن العزه</t>
  </si>
  <si>
    <t>فراس عزمي موسى ابو سنينه</t>
  </si>
  <si>
    <t>ابراهيم علي سليمان الصبح</t>
  </si>
  <si>
    <t>حمزه عبد الرؤوف حسين ابو الشيخ</t>
  </si>
  <si>
    <t>بتول ذياب حمد النعيمي</t>
  </si>
  <si>
    <t>عباده خالد محمد عبيدات</t>
  </si>
  <si>
    <t>محمد شحاده عارف محمد الحوراني</t>
  </si>
  <si>
    <t>ابراهيم رضوان درويش الزعبي</t>
  </si>
  <si>
    <t>حمزه احمد كمال الخطيب</t>
  </si>
  <si>
    <t>فارس منير عمر العجورى</t>
  </si>
  <si>
    <t>رهف محمد ناصر محمود الخياط</t>
  </si>
  <si>
    <t>يزن خالد ابراهيم عثمان</t>
  </si>
  <si>
    <t>محمدخير عبد الله عبد الصوافطه</t>
  </si>
  <si>
    <t>نسيبه ضيف الله خالد الزعبي</t>
  </si>
  <si>
    <t>ولاء فهمي سالم مستريحي</t>
  </si>
  <si>
    <t>علي رفعات ابراهيم اسعد</t>
  </si>
  <si>
    <t>فتحي حسين سعيد المراشده</t>
  </si>
  <si>
    <t>هناء محمد احمد الرشدان</t>
  </si>
  <si>
    <t>احمد فيصل احمد زعارير</t>
  </si>
  <si>
    <t>احمد صبحي شاكر القدومي</t>
  </si>
  <si>
    <t>سليمان حمد حسن النعانعه</t>
  </si>
  <si>
    <t>tafileh</t>
  </si>
  <si>
    <t>عبيده خالد عادل تيم</t>
  </si>
  <si>
    <t>مؤيد عدنان مصطفى ابو طير</t>
  </si>
  <si>
    <t>راني احمد سليمان ابو دامس</t>
  </si>
  <si>
    <t>انس وليد صالح الصمادى</t>
  </si>
  <si>
    <t>احمد عصام احمد القضاه</t>
  </si>
  <si>
    <t>خالد عقله عطا الله ابو عزام</t>
  </si>
  <si>
    <t>المعتز بالله عبد الله ذياب المصرى</t>
  </si>
  <si>
    <t>محمد برهم اسماعيل البرهم</t>
  </si>
  <si>
    <t>محمد عماد الدين عبد الله عبد الله</t>
  </si>
  <si>
    <t>اسراء بديع حسن صلاح</t>
  </si>
  <si>
    <t>مؤمن عامر محمود علي</t>
  </si>
  <si>
    <t>علي حمد ساري العيسى</t>
  </si>
  <si>
    <t>محمود خالد محمود محمد</t>
  </si>
  <si>
    <t>ابراهيم محمد ابراهيم الغوراني</t>
  </si>
  <si>
    <t>بشار ياسين فريد الشناق</t>
  </si>
  <si>
    <t>محمد كمال روبين البجق</t>
  </si>
  <si>
    <t>محمد سامي خليف القبلان</t>
  </si>
  <si>
    <t>احمد خالد احمد  عيسى</t>
  </si>
  <si>
    <t>سامي عبد الله سالم الغصين</t>
  </si>
  <si>
    <t>محمد مشهور احمد الحراحشه</t>
  </si>
  <si>
    <t>محمد عبد الله احمد ظاهر الدهامشه</t>
  </si>
  <si>
    <t>رائد عبد السلام محمد جلغوم</t>
  </si>
  <si>
    <t>اسماء غسان حسن محاسنه</t>
  </si>
  <si>
    <t>فوزي احمد خليف الزيود</t>
  </si>
  <si>
    <t>محمد حسن محمد البدور</t>
  </si>
  <si>
    <t>فارس سليمان خليل حامد</t>
  </si>
  <si>
    <t>نور اياد جمعه مصلح</t>
  </si>
  <si>
    <t>احلام عبد الكريم سلمان اللصاصمه</t>
  </si>
  <si>
    <t>رغد احمد عطيه ابو حسان</t>
  </si>
  <si>
    <t>جعفر محمد علي حسين صوالحه</t>
  </si>
  <si>
    <t>تسنيم اسماعيل محمد الجغيمي</t>
  </si>
  <si>
    <t>بهاء محمد ضياء مصطفى ضياء حفظي</t>
  </si>
  <si>
    <t>عبدالرحمن مصطفى رجا خضر</t>
  </si>
  <si>
    <t>محمد خالد محمود محمد</t>
  </si>
  <si>
    <t>هدى عبد الرحمن محمد ابو هوشر</t>
  </si>
  <si>
    <t>عمير خالد عوده النوافله</t>
  </si>
  <si>
    <t>فادى محمد فاضل الزعبي</t>
  </si>
  <si>
    <t>محمود شوكت محمود محمود</t>
  </si>
  <si>
    <t>محمد نادر داود ابراهيم</t>
  </si>
  <si>
    <t>الاء انيس حسين صدقه</t>
  </si>
  <si>
    <t>محمد خلدون فيصل العجلوني</t>
  </si>
  <si>
    <t>مراد حسين محمد مسعود</t>
  </si>
  <si>
    <t>محمد عاطف نايف العدوان</t>
  </si>
  <si>
    <t>علي انور علي خطاب</t>
  </si>
  <si>
    <t>محمد علي محمد الصالح</t>
  </si>
  <si>
    <t>احمد جبر حسن ذياب</t>
  </si>
  <si>
    <t>باسم رضوان محمد ابو سمور</t>
  </si>
  <si>
    <t>دانيه محمد خليل النوايسه</t>
  </si>
  <si>
    <t>هويده عبد الله سلمان الفتنه</t>
  </si>
  <si>
    <t>ايمن فتحي لافي حميدات</t>
  </si>
  <si>
    <t>راشد ممدوح سمور الرفوع</t>
  </si>
  <si>
    <t>بشار محمد يوسف خمايسه</t>
  </si>
  <si>
    <t>وائل عبد الفتاح عبد السلام الحوراني</t>
  </si>
  <si>
    <t>مراد احمد محمد ثامر</t>
  </si>
  <si>
    <t>عمر محمد محمود زعاتره</t>
  </si>
  <si>
    <t>شهناز فائق محمد الزوايده</t>
  </si>
  <si>
    <t>صهيب احمد جبر البدوي</t>
  </si>
  <si>
    <t>عبد الحليم صالح عبدالحليم مناصير</t>
  </si>
  <si>
    <t>احمد عمر مصطفى عبد الغني</t>
  </si>
  <si>
    <t>احمد ابراهيم سليم الحواتمه</t>
  </si>
  <si>
    <t>يزيد يحيى محمود الافغاني</t>
  </si>
  <si>
    <t>البراء محمد عيد الديات</t>
  </si>
  <si>
    <t>لورنس خالد محمد الجازي</t>
  </si>
  <si>
    <t>هديل سامر محمود المجدوبه</t>
  </si>
  <si>
    <t>مرام محمود محمد المطلق</t>
  </si>
  <si>
    <t>ضرار صالح محمود حيمور</t>
  </si>
  <si>
    <t>عرين محمود حسين جبريل</t>
  </si>
  <si>
    <t>طارق عيسى محمد ثعلبي</t>
  </si>
  <si>
    <t>عباده عويد مسيلط الدهام</t>
  </si>
  <si>
    <t>سيف الدين ياسر وصفي ابو خليل</t>
  </si>
  <si>
    <t>قصي عبد الله طه محمد</t>
  </si>
  <si>
    <t>سماء محمد جواد عبد الرحمن ابو الحلاوه</t>
  </si>
  <si>
    <t>حمزه احمد محمود بني موسى</t>
  </si>
  <si>
    <t>الاء طلال محمد خريوش</t>
  </si>
  <si>
    <t>مالك امان حسن عيال عواد</t>
  </si>
  <si>
    <t>قصي علي محمد عبد الهادى</t>
  </si>
  <si>
    <t>خالد سليمان شتيوي العمارين</t>
  </si>
  <si>
    <t>ماهر محمد صبحي الظاهر</t>
  </si>
  <si>
    <t>احمد فايز جميل احمد فراج</t>
  </si>
  <si>
    <t>ريما امين عيد الصمادى</t>
  </si>
  <si>
    <t>مؤمن عبد الله احمد الجرادين</t>
  </si>
  <si>
    <t>علاء علي عوده الخوالده</t>
  </si>
  <si>
    <t>عزالدين عصام سالم ابو لحيه</t>
  </si>
  <si>
    <t>رزان واصف حسن منصور</t>
  </si>
  <si>
    <t>سيف الدين حسن شحاده عنانزه</t>
  </si>
  <si>
    <t>فراس محمد اسماعيل المصري</t>
  </si>
  <si>
    <t>عبد الله تقي الدين خليل القطو</t>
  </si>
  <si>
    <t>منصور محمود منصور الحوت</t>
  </si>
  <si>
    <t>طلال ابراهيم سلامه الرشايده</t>
  </si>
  <si>
    <t>احمد عواد خلف النعيمات</t>
  </si>
  <si>
    <t>عادل احمد سلطي الجدايه</t>
  </si>
  <si>
    <t>محمد مصطفى عبد الرحمن القضاه</t>
  </si>
  <si>
    <t>عبد الله عمر محمد الرضوان</t>
  </si>
  <si>
    <t>ايسر احمد عواد خرابشه</t>
  </si>
  <si>
    <t>سلطان عبد الله محمد فريوان</t>
  </si>
  <si>
    <t>عبد الحميد اياد عبد  الحميد الدويك</t>
  </si>
  <si>
    <t>يزن محمود عمر العبهرى</t>
  </si>
  <si>
    <t>اشرف حاتم عبد الفتاح الصباغ</t>
  </si>
  <si>
    <t>حسام نايف جميل ابو شرقيه</t>
  </si>
  <si>
    <t>سميح فهمي حسن الفواز</t>
  </si>
  <si>
    <t>محمد ناصر عوض الطراونه</t>
  </si>
  <si>
    <t>عمر نضال عبد الحميد المكاحله</t>
  </si>
  <si>
    <t>محمد عدنان عبد القادر شاهين</t>
  </si>
  <si>
    <t>املود شاكر محمد ياغي</t>
  </si>
  <si>
    <t>ايمن عمر احمد العفيشات</t>
  </si>
  <si>
    <t>علاء محمد نعمان الجسيراوى</t>
  </si>
  <si>
    <t>اعقاب عبد الفتاح احمد اجعيدى</t>
  </si>
  <si>
    <t>انفال سليمان مسلم الفقراء</t>
  </si>
  <si>
    <t>عاصم احمد عوض درباس</t>
  </si>
  <si>
    <t>فارس جهاد حسن بركات</t>
  </si>
  <si>
    <t>عوض عبد الله عوض العظامات</t>
  </si>
  <si>
    <t>عامر وليد سعيد جبر</t>
  </si>
  <si>
    <t>عدي محمد حفيظ اليوسف</t>
  </si>
  <si>
    <t>يوسف طه مصطفى فراج</t>
  </si>
  <si>
    <t>مؤمن عوده الله عوض  الله ابو  يحيى</t>
  </si>
  <si>
    <t>دغمي علي محمد الدغمي</t>
  </si>
  <si>
    <t>مصطفى جمعه مصطفى حمد</t>
  </si>
  <si>
    <t>فارس عبد العظيم يونس الهيموني</t>
  </si>
  <si>
    <t>محمد امين جبريل ابو مياله</t>
  </si>
  <si>
    <t>راشد صالح عبد الله الربابعه</t>
  </si>
  <si>
    <t>حسين فراس محمد الصمادي</t>
  </si>
  <si>
    <t>احمد عمر حسن الزعاتره</t>
  </si>
  <si>
    <t>هويمل عواد هويمل الدمانيه</t>
  </si>
  <si>
    <t>عمر ماهر محمد عاشور</t>
  </si>
  <si>
    <t>حسين عبده جراد طبيشات</t>
  </si>
  <si>
    <t>محمد خالد محمد عابد</t>
  </si>
  <si>
    <t>اسامه محمود احمد السعيدات</t>
  </si>
  <si>
    <t>محمد يوسف حسن الدواغره</t>
  </si>
  <si>
    <t>حمزه ماهر سعيد جابر</t>
  </si>
  <si>
    <t>علاء وليد عنيزان طعامنه</t>
  </si>
  <si>
    <t>مفلح محمود فالح العرايضه</t>
  </si>
  <si>
    <t>محمد مصطفى علي الزعارير</t>
  </si>
  <si>
    <t>اسامه جمال محمد محمود</t>
  </si>
  <si>
    <t>محمد حاتم احمد عبد اللطيف سليمان</t>
  </si>
  <si>
    <t>ايمن محمد سلامه سلامه</t>
  </si>
  <si>
    <t>احمد عباس علي عبابنه</t>
  </si>
  <si>
    <t>ايناس احمد سلمان المومني</t>
  </si>
  <si>
    <t>نشأت محمد احمد النعانعه</t>
  </si>
  <si>
    <t>عصام مليح فلاح السبوع</t>
  </si>
  <si>
    <t>محمد خالد علي علي السيد</t>
  </si>
  <si>
    <t>عمر عبد الجواد خليل سلامه</t>
  </si>
  <si>
    <t>معن سميح سلامه المعايعه</t>
  </si>
  <si>
    <t>اشرف مطلق احمد الغزو</t>
  </si>
  <si>
    <t>سائد صالح ابراهيم حرب</t>
  </si>
  <si>
    <t>حمود ربحي محمد حمدان</t>
  </si>
  <si>
    <t>سعد عطا الله جمعه الحويطات</t>
  </si>
  <si>
    <t>عثمان عبد ربه سلمان ابو صعيليك</t>
  </si>
  <si>
    <t>هبه عطيه علي خليل</t>
  </si>
  <si>
    <t>مثنى حسين عبدالحميد شبلي</t>
  </si>
  <si>
    <t>صابرين احمد عقله دخل الله</t>
  </si>
  <si>
    <t>عبدالله محمد محمود العيشاوى</t>
  </si>
  <si>
    <t>انس عزام زكي حمدان</t>
  </si>
  <si>
    <t>تالا كمال شوكت ابو حجله</t>
  </si>
  <si>
    <t>حسين موسى علي الرميلات</t>
  </si>
  <si>
    <t>قتيبه محمود احمد الرشدان</t>
  </si>
  <si>
    <t>محمد عدنان مسلم المرايات</t>
  </si>
  <si>
    <t>عدي يحيى محمد طعمه</t>
  </si>
  <si>
    <t>ختام سليم محمد العمايره</t>
  </si>
  <si>
    <t>عمر محمود صالح صلاح</t>
  </si>
  <si>
    <t>اسامه ايمن زايد ناصر</t>
  </si>
  <si>
    <t>باسم زياد احمد قدوره</t>
  </si>
  <si>
    <t>عماد ياسر مصطفى الجعفري</t>
  </si>
  <si>
    <t>بتول علي راشد حماشا</t>
  </si>
  <si>
    <t>رؤى قاسم محمد شعبان</t>
  </si>
  <si>
    <t>اشرف ياسين علي المحازيز</t>
  </si>
  <si>
    <t>محمد منير تيسير علاونه</t>
  </si>
  <si>
    <t>رايه اكرم ابراهيم العبوشي</t>
  </si>
  <si>
    <t>ساجده مدحت محمود البراري</t>
  </si>
  <si>
    <t>محمد كامل موسى عبيدات</t>
  </si>
  <si>
    <t>منتصر خالد حسن طربش</t>
  </si>
  <si>
    <t>احمد عبد الكريم حسن المساعيد</t>
  </si>
  <si>
    <t>نور جمال احمد القضاه</t>
  </si>
  <si>
    <t>محمد ناصر موسى الزغبي</t>
  </si>
  <si>
    <t>حسن غازى خالد البواعنه</t>
  </si>
  <si>
    <t>فؤاد مروان ابراهيم القواسمه</t>
  </si>
  <si>
    <t>عمر نايف عبد الرحمن الغبن</t>
  </si>
  <si>
    <t>يوسف احمد علي الطلافحه</t>
  </si>
  <si>
    <t>الاء منير جميل عبد المعطي</t>
  </si>
  <si>
    <t>عبد الكريم ابراهيم مصطفى السلمان</t>
  </si>
  <si>
    <t>هيثم حسين علي الملكاوي</t>
  </si>
  <si>
    <t>محمد سامي محمد السليحات</t>
  </si>
  <si>
    <t>فواز عبد الحميد محمد العدوان</t>
  </si>
  <si>
    <t>محمد احمد عايش العليمات</t>
  </si>
  <si>
    <t>قصي احمد عوده الله نصار</t>
  </si>
  <si>
    <t>ساره جمال عبدالله ابو محفوظ</t>
  </si>
  <si>
    <t>منذر خالد محمد مسالمه</t>
  </si>
  <si>
    <t>عبير عوده حامد عبدات</t>
  </si>
  <si>
    <t>محمود طلال مصطفى القرعان</t>
  </si>
  <si>
    <t>سليمان عبد الكريم محمود سويلم</t>
  </si>
  <si>
    <t>احمد محمد ماهر صالح الجراعي</t>
  </si>
  <si>
    <t>عبد الله شفيق عبد الله جمال</t>
  </si>
  <si>
    <t>حكيم نادر علي مكاحله</t>
  </si>
  <si>
    <t>حمزه قاسم محمد الحسين</t>
  </si>
  <si>
    <t>فاطمه مفلح عقيل الرفوع</t>
  </si>
  <si>
    <t>ابراهيم صبحي يوسف المشهراوي</t>
  </si>
  <si>
    <t>محمد حافظ محمد ناصر</t>
  </si>
  <si>
    <t>صبحي سالم سرور التميمي</t>
  </si>
  <si>
    <t>محمد عبد الرحمن محمد ابو اصفير</t>
  </si>
  <si>
    <t>نبيل عدنان حسين نوافله</t>
  </si>
  <si>
    <t>مجدي عادل امين الفياض</t>
  </si>
  <si>
    <t>مراد وليد عبد الكريم العتوم</t>
  </si>
  <si>
    <t>عبد الله محمد قاسم فحماوى</t>
  </si>
  <si>
    <t>خليل محمد خليل السرخي</t>
  </si>
  <si>
    <t>عادل محمد مصطفى هديب</t>
  </si>
  <si>
    <t>حمزه محمد حسين المحاسنه</t>
  </si>
  <si>
    <t>زينب عبد الله محمد النمرين</t>
  </si>
  <si>
    <t>عبد الكريم خالد عبد الكريم العساف</t>
  </si>
  <si>
    <t>مي رمزى زكريا عبد الله</t>
  </si>
  <si>
    <t>معتصم يوسف محمد بني يونس</t>
  </si>
  <si>
    <t>عبير وصفي احمد رجوب</t>
  </si>
  <si>
    <t>احمد بسام احمد اصبيح</t>
  </si>
  <si>
    <t>روان موسى محمود ابو شاهين</t>
  </si>
  <si>
    <t>يارا صالح علي  عليان</t>
  </si>
  <si>
    <t>مراد حسين عوده الحيوات</t>
  </si>
  <si>
    <t>احمد عبدالله اسعد السنجلاوي</t>
  </si>
  <si>
    <t>عدى رياض محمد العلاونه</t>
  </si>
  <si>
    <t>لارا ماهر احمد جابر</t>
  </si>
  <si>
    <t>عماد ربحي شحاده الحمران</t>
  </si>
  <si>
    <t>زياد رمضان عطا عبد الله</t>
  </si>
  <si>
    <t>محمود كمال محمود جابر</t>
  </si>
  <si>
    <t>مهند نضال ابراهيم الحشاش</t>
  </si>
  <si>
    <t>عماد عبد الجواد حسين طبخنا</t>
  </si>
  <si>
    <t>محمد نواف يوسف الدروبي</t>
  </si>
  <si>
    <t>عباس حاتم رشدى ندى</t>
  </si>
  <si>
    <t>ليث بركات ادهم الدمانيه</t>
  </si>
  <si>
    <t>تيمور محمود يوسف ابو خيط</t>
  </si>
  <si>
    <t>غريب موسى عبد  القادر حموده</t>
  </si>
  <si>
    <t>احمد حسين محمد ابو لبده</t>
  </si>
  <si>
    <t>ياسر خليل خضر سيف الدين</t>
  </si>
  <si>
    <t>مهند عبد الناصر عمر اسماعيل</t>
  </si>
  <si>
    <t>هبه زياد محمود ابو الرب</t>
  </si>
  <si>
    <t>محمد اكرم مفلح القضاه</t>
  </si>
  <si>
    <t>ايمن سامي محمد العجارمه</t>
  </si>
  <si>
    <t>محمد احمد حسن بن طريف</t>
  </si>
  <si>
    <t>شادي عبد الفتاح عبد الله برقاوى</t>
  </si>
  <si>
    <t>اكرم جريس ميخائيل خليل صالح</t>
  </si>
  <si>
    <t>هشام محمد خدام الدلابيح</t>
  </si>
  <si>
    <t>عماد جهاد سليمان الحمامره</t>
  </si>
  <si>
    <t>خالد فرهود سلمان ابو قديرى</t>
  </si>
  <si>
    <t>فايزه فيصل شافع عساف</t>
  </si>
  <si>
    <t>منار عيسى عيد المزرعاوي</t>
  </si>
  <si>
    <t>سيف عطا سلامه عضيبات</t>
  </si>
  <si>
    <t>احمد عبد المجيد احمد الصمادى</t>
  </si>
  <si>
    <t>حسام احسان ابراهيم الغزاوي</t>
  </si>
  <si>
    <t>عبير نايف محمد الرقب</t>
  </si>
  <si>
    <t>محمد جميل احمد يعقوب</t>
  </si>
  <si>
    <t>عدي سامي محمد السليحات</t>
  </si>
  <si>
    <t>رامي خالد فهد الشوابكه</t>
  </si>
  <si>
    <t>عماد احمد حسين قواديس</t>
  </si>
  <si>
    <t>احمد محمد شفيع غانم</t>
  </si>
  <si>
    <t>يوسف خالد يوسف ابو زيد</t>
  </si>
  <si>
    <t>يزن احمد عبدالهادي قابوق</t>
  </si>
  <si>
    <t>شهد سمير علي حمزه</t>
  </si>
  <si>
    <t>امين محمد نصار المزابده</t>
  </si>
  <si>
    <t>فؤاد فلاح ضيف لله الدعجه</t>
  </si>
  <si>
    <t>انس ابراهيم منسي السرديه</t>
  </si>
  <si>
    <t>معاذ خالد محمود يوسف عوده</t>
  </si>
  <si>
    <t>محمد فيصل فرحان ابداح</t>
  </si>
  <si>
    <t>حذيفه بهجات محمود المواجده</t>
  </si>
  <si>
    <t>علي ناجح جمعه عيده</t>
  </si>
  <si>
    <t>بيان عواد قاسم بني خالد</t>
  </si>
  <si>
    <t>حبيب عمر ابراهيم الرقب</t>
  </si>
  <si>
    <t>نور نبيل طلعت صنوبر</t>
  </si>
  <si>
    <t>محمد بخيت سليمان الجعافره</t>
  </si>
  <si>
    <t>حسام عبد سالم ابو كوش</t>
  </si>
  <si>
    <t>محمود احمد عبد الرحيم الصرايره</t>
  </si>
  <si>
    <t>مالك ماجد سامي العطار</t>
  </si>
  <si>
    <t>احمد جميل احمد يعقوب</t>
  </si>
  <si>
    <t>ايهاب محمود عبد الكريم حجات</t>
  </si>
  <si>
    <t>رغد عدنان سالم عرابي</t>
  </si>
  <si>
    <t>محمود علي محمود البصال</t>
  </si>
  <si>
    <t>اسيل عبد الله جميل النصيرات</t>
  </si>
  <si>
    <t>احمد يحيى عطا الله العبيات</t>
  </si>
  <si>
    <t>العباس ياسين مرسي ابو عبد الله</t>
  </si>
  <si>
    <t>قصي ذوقان محمد الفاعوري</t>
  </si>
  <si>
    <t>محمد نافع جمال نافع مسمار</t>
  </si>
  <si>
    <t>ورد جهاد محمد لافي</t>
  </si>
  <si>
    <t>نداء توفيق سارى العبد</t>
  </si>
  <si>
    <t>محمود ناصر حسن عبد الغني</t>
  </si>
  <si>
    <t>المعتصم مازن محمود الصرايره</t>
  </si>
  <si>
    <t>معاذ محمد احمد الرمثاوى</t>
  </si>
  <si>
    <t>علاء الدين محمد سعدو معروف اشكنتنا</t>
  </si>
  <si>
    <t>طارق محمود مصبح الجماعين</t>
  </si>
  <si>
    <t>محمد علي السلمان المشاقبه</t>
  </si>
  <si>
    <t>مروان خليل عبد العزيز عليمات</t>
  </si>
  <si>
    <t>عماد شفيق عيد خضر</t>
  </si>
  <si>
    <t>دانا محمد نور الدين حاخ</t>
  </si>
  <si>
    <t>فادي زكي محمد كنش</t>
  </si>
  <si>
    <t>احمد كريم علي الزبيدي</t>
  </si>
  <si>
    <t>محمد منير حسين اللومزي</t>
  </si>
  <si>
    <t>عبد الله محمد رمضان حسن الجمل</t>
  </si>
  <si>
    <t>عدنان توفيق صبحي البارودى</t>
  </si>
  <si>
    <t>عاصم رائد ناصر التميمي</t>
  </si>
  <si>
    <t>اريج عقل زايد البديرات</t>
  </si>
  <si>
    <t>ابتهال عبد  السلام كامل الطباع</t>
  </si>
  <si>
    <t>علي عبد الله محمد الهزايمه</t>
  </si>
  <si>
    <t>عبير زكريا محمد فارس</t>
  </si>
  <si>
    <t>جميل شاهر جميل العجلوني</t>
  </si>
  <si>
    <t>محمود خليل محمد قراقيش</t>
  </si>
  <si>
    <t>لمياء عماد عبد الله مريان</t>
  </si>
  <si>
    <t>عبد الله عباس رفيق النوباني</t>
  </si>
  <si>
    <t>سميره خالد عزات عرباسي</t>
  </si>
  <si>
    <t>عماد محمد عبد الرحمن ابو سل</t>
  </si>
  <si>
    <t>تالا يوسف مصطفى شكوكاني القوص</t>
  </si>
  <si>
    <t>زيد سفيان عبد السلام الصوص</t>
  </si>
  <si>
    <t>زيد اشرف محمد العقباوي</t>
  </si>
  <si>
    <t>احمد سليمان حسن دعدس</t>
  </si>
  <si>
    <t>احمد عدنان محمد البحيري</t>
  </si>
  <si>
    <t>شروق عادل محمود النقرش</t>
  </si>
  <si>
    <t>يوسف عبد ربه احمد ابو الضباع</t>
  </si>
  <si>
    <t>عمر محمد احمد القادري</t>
  </si>
  <si>
    <t>اسامه خالد محمد المشاقبه</t>
  </si>
  <si>
    <t>عبد الحكيم محمد خلف القرارعه</t>
  </si>
  <si>
    <t>سفيان جبريل محمد ابو ماضي</t>
  </si>
  <si>
    <t>احمد زياد عيسى الخوالده</t>
  </si>
  <si>
    <t>زيد صالح حافظ الجريرى</t>
  </si>
  <si>
    <t>وليد خالد سامي العطار</t>
  </si>
  <si>
    <t>عيسى علي محمد النجار</t>
  </si>
  <si>
    <t>زياد محمد عبد الرحمن غرايبه</t>
  </si>
  <si>
    <t>احمد سالم راشد الخوالده</t>
  </si>
  <si>
    <t>معاذ حسين عبد العزيز القدومي</t>
  </si>
  <si>
    <t>هيثم جميل عوض حجات</t>
  </si>
  <si>
    <t>محمد احمد محمد اسماعيل سارجيه</t>
  </si>
  <si>
    <t>اسماء اديب محمد عربيات</t>
  </si>
  <si>
    <t>عامر ربحي سعيد عليان</t>
  </si>
  <si>
    <t>عمر جمال محمد الهرشه</t>
  </si>
  <si>
    <t>محمد شحاده كامل الحلبي</t>
  </si>
  <si>
    <t>علي سامي عبد الحفيظ الشطناوى</t>
  </si>
  <si>
    <t>عبد الله محمد نمر عسال</t>
  </si>
  <si>
    <t>لؤي معتز عبد الرحمن الشرفاء</t>
  </si>
  <si>
    <t>وليد محمود عوض المومني</t>
  </si>
  <si>
    <t>محمد عصري صلاح ابو جلبان</t>
  </si>
  <si>
    <t>صهيب صلاح محمود صالح</t>
  </si>
  <si>
    <t>صهيب محمود عبد القادر جابر</t>
  </si>
  <si>
    <t>محمد وائل عبد الحفيظ الشطناوى</t>
  </si>
  <si>
    <t>جمعه حسن محمد الخطيب</t>
  </si>
  <si>
    <t>محمد بسام محمد العنانبه</t>
  </si>
  <si>
    <t>احمد محمد  خير داود عبابنه</t>
  </si>
  <si>
    <t>شهاب عماد عبد الكريم مجدلاويه</t>
  </si>
  <si>
    <t>مهند عماد احمد الحلبي</t>
  </si>
  <si>
    <t>محمد ظاهر صالح القطارنه</t>
  </si>
  <si>
    <t>محمد عبد الكريم شرقي الهاشم</t>
  </si>
  <si>
    <t>يوسف حسين يوسف قزق</t>
  </si>
  <si>
    <t>محمد محمود فواز كريشان</t>
  </si>
  <si>
    <t>وفاء شحاده عبد الرحمن الغويين</t>
  </si>
  <si>
    <t>حسام جمال عبد المجيد صالح</t>
  </si>
  <si>
    <t>ورده متروك فلاح السواعده</t>
  </si>
  <si>
    <t>احمد محمد عبد العال الاشقر</t>
  </si>
  <si>
    <t>انس حسين محمد الدرويش</t>
  </si>
  <si>
    <t>يزن ابراهيم حسني عاصي</t>
  </si>
  <si>
    <t>ايمان محمد خليل محسن</t>
  </si>
  <si>
    <t>مؤمن حسين حماد الخريسات</t>
  </si>
  <si>
    <t>جميل مروان جميل الغزال</t>
  </si>
  <si>
    <t>محمود ربحي محمود ابو سالم</t>
  </si>
  <si>
    <t>محمد احمد جميل بني عطا</t>
  </si>
  <si>
    <t>محمود عبد الله رشيد الرواشده</t>
  </si>
  <si>
    <t>حازم اياد بركات القراله</t>
  </si>
  <si>
    <t>راشد فادي ناصر الربيع</t>
  </si>
  <si>
    <t>خلدون بشير حسين الجراح</t>
  </si>
  <si>
    <t>فهيم نصيف فهمي قاسم</t>
  </si>
  <si>
    <t>محمد اديب مفلح الشروع</t>
  </si>
  <si>
    <t>منال عمر علي نجادات</t>
  </si>
  <si>
    <t>سيف الدين جهاد نايف سعيدان</t>
  </si>
  <si>
    <t>رافت عصام محمود جرادات</t>
  </si>
  <si>
    <t>طارق محمد ابراهيم المبيضين</t>
  </si>
  <si>
    <t>وسيم نزيه محمد سليمان</t>
  </si>
  <si>
    <t>ايمن لؤي اسماعيل خضر</t>
  </si>
  <si>
    <t>احمد سليمان سالم الشديفات</t>
  </si>
  <si>
    <t>احلام محمود فارس العياصره</t>
  </si>
  <si>
    <t>حسن محمود محمد سامي اللبدى</t>
  </si>
  <si>
    <t>ياسين محمد نور حسن الصمادي</t>
  </si>
  <si>
    <t>ديانا مرزوق حمدان الشرعه</t>
  </si>
  <si>
    <t>ايهاب عمر ابراهيم عايش</t>
  </si>
  <si>
    <t>جليل احسان عبد الجليل السكران</t>
  </si>
  <si>
    <t>عمر تحسين عبد الكريم البطوش</t>
  </si>
  <si>
    <t>خالد عامر احمد دعامسه</t>
  </si>
  <si>
    <t>احمد يوسف احمد طلافحه</t>
  </si>
  <si>
    <t>حسام علي ابراهيم الدرعاوى</t>
  </si>
  <si>
    <t>ثامر عصام احمد ابو الهيجاء</t>
  </si>
  <si>
    <t>ابراهيم جميل محمد بدوي</t>
  </si>
  <si>
    <t>كرم عبد الكريم سليمان الوادي</t>
  </si>
  <si>
    <t>احمد عبد الرزاق صالح النعمان</t>
  </si>
  <si>
    <t>محمد احسان احمد ابو حجر</t>
  </si>
  <si>
    <t>اسراء خليل محمد منصور</t>
  </si>
  <si>
    <t>عدي محمد عايد الحراحشه</t>
  </si>
  <si>
    <t>مصطفى احمد مصطفى بحبوح</t>
  </si>
  <si>
    <t>ثائر حسن ابراهيم ابو ربيع</t>
  </si>
  <si>
    <t>محمد علي محمد الحياصات</t>
  </si>
  <si>
    <t>بلال خالد عبد الرحمن داغر</t>
  </si>
  <si>
    <t>زياد محمد علي رواجبه</t>
  </si>
  <si>
    <t>بلال راضي محمد ابو صلاح</t>
  </si>
  <si>
    <t>قيس حسين موسى ابو السندس</t>
  </si>
  <si>
    <t>محمد اسماعيل احمد سلطان</t>
  </si>
  <si>
    <t>ايات ابراهيم علي العموش</t>
  </si>
  <si>
    <t>محمد معن جميل جبر</t>
  </si>
  <si>
    <t>محمد شفيق عبد اللطيف غزال</t>
  </si>
  <si>
    <t>علي سالم سلامه النصيرات</t>
  </si>
  <si>
    <t>مروه قاسم محمود الزعبي</t>
  </si>
  <si>
    <t>حازم محمد سليمان بني نصر</t>
  </si>
  <si>
    <t>ورده عطا الله احمد ناصر</t>
  </si>
  <si>
    <t>محمد خضر عثمان ابو تينه</t>
  </si>
  <si>
    <t>هيثم احمد حمدان عربد</t>
  </si>
  <si>
    <t>حسين عبد الله حسين الزعبي</t>
  </si>
  <si>
    <t>صالحه حسين فهد المرزوق</t>
  </si>
  <si>
    <t>مازن خليل محمود خليل</t>
  </si>
  <si>
    <t>شاهر نايف احمد الشرعه</t>
  </si>
  <si>
    <t>محمد مثقال فايز شجراوى</t>
  </si>
  <si>
    <t>عاصم عبد الله محمد مكاحله</t>
  </si>
  <si>
    <t>سامي محمد عقيل حماشه</t>
  </si>
  <si>
    <t>خوله سند حسين العنزي</t>
  </si>
  <si>
    <t>بكر محمد حسين الشرع</t>
  </si>
  <si>
    <t>انور فلاح عبد القادر مهداوي</t>
  </si>
  <si>
    <t>قصي عباس محمد الزعبي</t>
  </si>
  <si>
    <t>محمد مهيب صالح نوفل</t>
  </si>
  <si>
    <t>غاده عدنان جميل مناع</t>
  </si>
  <si>
    <t>محمد عبد الرحمن ابراهيم كناعنه</t>
  </si>
  <si>
    <t>اسماعيل موسى محمد جابر</t>
  </si>
  <si>
    <t>محمد بسام محمد خليل</t>
  </si>
  <si>
    <t>نضال رمضان احمد خير الدين</t>
  </si>
  <si>
    <t>محمد جمال عبدالفتاح حوامده</t>
  </si>
  <si>
    <t>طارق بسام عبد الرحمن فرعوني</t>
  </si>
  <si>
    <t>نيفين حموده محمد باطا</t>
  </si>
  <si>
    <t>خالد امين عثمان الاعرج</t>
  </si>
  <si>
    <t>احمد فهد محمد الرياحي</t>
  </si>
  <si>
    <t>صهيب عقله محمد مغايره</t>
  </si>
  <si>
    <t>ابراهيم حسن طلب الغويري</t>
  </si>
  <si>
    <t>علاء بسام محمد عشا</t>
  </si>
  <si>
    <t>احمد كمال سالم عباس</t>
  </si>
  <si>
    <t>محمد ابراهيم صالح العمري</t>
  </si>
  <si>
    <t>محمد محمود احمد ابو عيسى</t>
  </si>
  <si>
    <t>صهيب عثمان مسعود المصري</t>
  </si>
  <si>
    <t>خالد جبر وائل خالد رزق</t>
  </si>
  <si>
    <t>محمد جهاد سلامه ابو عكاز</t>
  </si>
  <si>
    <t>احمد شوقي عقله المومني</t>
  </si>
  <si>
    <t>يزن نور الدين مصطفى عجاوي</t>
  </si>
  <si>
    <t>سلمان محمود سلمان الجهني</t>
  </si>
  <si>
    <t>سلسبيل اديب ابراهيم حسان</t>
  </si>
  <si>
    <t>محمود محمد مصطفى حسن</t>
  </si>
  <si>
    <t>انس فكري موسى ضيف الله</t>
  </si>
  <si>
    <t>رأفت وحيد محمد بني هاني</t>
  </si>
  <si>
    <t>احمد سلامه العبد العيسى</t>
  </si>
  <si>
    <t>حنين حسني حميدان محفوظ</t>
  </si>
  <si>
    <t>منتصر احمد مصطفى السالم</t>
  </si>
  <si>
    <t>عبد الله محمود عبد الله زبده</t>
  </si>
  <si>
    <t>محمد احمد صالح ابداح</t>
  </si>
  <si>
    <t>هنادي سليمان زيدان ابو سمهدانه</t>
  </si>
  <si>
    <t>ايمان حسين عبد الرحمن ابو سمور</t>
  </si>
  <si>
    <t>احمد عادل عبد النبي عبد الوهاب</t>
  </si>
  <si>
    <t>محمد عثمان سليمان النوايسه</t>
  </si>
  <si>
    <t>محمد سعد محمد الخطيب</t>
  </si>
  <si>
    <t>محمود علي حسن الحديثه</t>
  </si>
  <si>
    <t>ابراهيم ذياب عبد الكريم عقل</t>
  </si>
  <si>
    <t>ساجده فايز عارف العجلوني</t>
  </si>
  <si>
    <t>سبأ سميح فارس المصري</t>
  </si>
  <si>
    <t>جهاد عدنان ابراهيم زهيه</t>
  </si>
  <si>
    <t>شريف كامل كريم الطراونه</t>
  </si>
  <si>
    <t>احمد خلف قاسم علاونه</t>
  </si>
  <si>
    <t>رحاب فارس محمد عبدالهادي</t>
  </si>
  <si>
    <t>محمد ناجح حلمي العيسه</t>
  </si>
  <si>
    <t>عبد الرحمن نايل حمد الشرفات</t>
  </si>
  <si>
    <t>افنان محمود علي عليان</t>
  </si>
  <si>
    <t>يزيد ثابت بولس شعبان</t>
  </si>
  <si>
    <t>محمد بديوى محمود بني ملحم</t>
  </si>
  <si>
    <t>عبد الكريم عبد القادر عطا الله الامامي</t>
  </si>
  <si>
    <t>سوار حمد الله حسن ابو رمان</t>
  </si>
  <si>
    <t>يوسف محمود يوسف عبد العزيز</t>
  </si>
  <si>
    <t>معتصم محمد صلاح الدين اسماعيل رطروط</t>
  </si>
  <si>
    <t>هبة الله عبد المجيد عبد الله الرماضين</t>
  </si>
  <si>
    <t>ادهم خير محمد الدلكي</t>
  </si>
  <si>
    <t>دلال مفلح عليان الدبايبه</t>
  </si>
  <si>
    <t>ثائر فهمي عوض حجات</t>
  </si>
  <si>
    <t>باسل شحاده احمد القرعان</t>
  </si>
  <si>
    <t>محمد عبد الحميد كامل سمور</t>
  </si>
  <si>
    <t>احمد محمد علي القيام</t>
  </si>
  <si>
    <t>احمد حسن عطا الله القطامين</t>
  </si>
  <si>
    <t>هناء كمال حسين جمعه</t>
  </si>
  <si>
    <t>انس محمود جميل اسماعيل</t>
  </si>
  <si>
    <t>احمد محمود ابراهيم عبيدات</t>
  </si>
  <si>
    <t>محمد احمد مصطفى مسرات</t>
  </si>
  <si>
    <t>محمود احمد عبد اللطيف ابو بكر</t>
  </si>
  <si>
    <t>محمد محمود محمد الصمادي</t>
  </si>
  <si>
    <t>معتصم رياض محمد جرادات</t>
  </si>
  <si>
    <t>علي حسن محمد احمد</t>
  </si>
  <si>
    <t>يزن اسماعيل حسن الجريري</t>
  </si>
  <si>
    <t>همام ايمن محمد ابو شنار</t>
  </si>
  <si>
    <t>اسامه محمد احمد العطيان</t>
  </si>
  <si>
    <t>بلال نصير سلمان ابو راضي</t>
  </si>
  <si>
    <t>موسى محمد عبد الرحمن الجندي</t>
  </si>
  <si>
    <t>فيصل تيسير اشتيان الطراونه</t>
  </si>
  <si>
    <t>اكرم هارون موسى الكدش</t>
  </si>
  <si>
    <t>سامر عبد الرقيب محمد جلبوش</t>
  </si>
  <si>
    <t>حمزه عبد الله ذيب الحريشه</t>
  </si>
  <si>
    <t>حمزه ناصر احمد زيتون</t>
  </si>
  <si>
    <t>حسام وائل يونس صالح</t>
  </si>
  <si>
    <t>بشر حموده احمد المغاربه</t>
  </si>
  <si>
    <t>بلال حسن حسين دعدس</t>
  </si>
  <si>
    <t>سليم احمد سليم مطاحن</t>
  </si>
  <si>
    <t>عمار محمد اكرم يونس دعنا</t>
  </si>
  <si>
    <t>يوسف محمد يوسف نصر الله</t>
  </si>
  <si>
    <t>حنين يحيى عبد الفتاح الحايك</t>
  </si>
  <si>
    <t>حنين نايف عبد الرحيم الجاغوب</t>
  </si>
  <si>
    <t>غسان محمد علي عبد الرحمن ناصر</t>
  </si>
  <si>
    <t>محمد فخرى يوسف نوفل</t>
  </si>
  <si>
    <t>حماده حسين نايف فريحات</t>
  </si>
  <si>
    <t>روان ايسر ربحي البطه</t>
  </si>
  <si>
    <t>يونس مطيع يوسف يوسف</t>
  </si>
  <si>
    <t>ابراهيم عزمي ابراهيم الكردي</t>
  </si>
  <si>
    <t>حمدي اياد حمدي عناب</t>
  </si>
  <si>
    <t>وسام محمد سلامه البراهمه</t>
  </si>
  <si>
    <t>محمد احمد رسمي عبد الهادى</t>
  </si>
  <si>
    <t>احمد فؤاد مصطفى سعسع</t>
  </si>
  <si>
    <t>حذيفه صالح مرشد روابده</t>
  </si>
  <si>
    <t>شادى فاتح لطفي عبد الله</t>
  </si>
  <si>
    <t>ابراهيم نائل صقر صوالحه</t>
  </si>
  <si>
    <t>نور زياد خالد اللصاصمه</t>
  </si>
  <si>
    <t>أحمد حسن يحيى الدماسي</t>
  </si>
  <si>
    <t>سليمان يحيى حسن ابو رمان</t>
  </si>
  <si>
    <t>نادر باجس بشاره يغنم</t>
  </si>
  <si>
    <t>ياسر محمد فضيل ابو سيف</t>
  </si>
  <si>
    <t>محمد علي حسن بني خلف</t>
  </si>
  <si>
    <t>كمال هاني دخل  الله الشرمان</t>
  </si>
  <si>
    <t>محمد رياض محمد المناصره</t>
  </si>
  <si>
    <t>عبد السلام محمد سالم حسين الرجبي</t>
  </si>
  <si>
    <t>شيماء خليل عبد الله القضاه</t>
  </si>
  <si>
    <t>عبد الله احمد عبد الله حبايبه</t>
  </si>
  <si>
    <t>سليمان عبد الحكيم سليمان العابد</t>
  </si>
  <si>
    <t>اسماء محمد حسن داود</t>
  </si>
  <si>
    <t>عزالدين احمد توفيق ابو حسان</t>
  </si>
  <si>
    <t>ريما وليد محمد زيد الكيلاني</t>
  </si>
  <si>
    <t>صهيب علي احمد القرنه</t>
  </si>
  <si>
    <t>مؤيد عادل سعيد دغمش</t>
  </si>
  <si>
    <t>منتصر احمد محمود هوبري</t>
  </si>
  <si>
    <t>محمد يحيى حسن ابو رمان</t>
  </si>
  <si>
    <t>عبد الرحمن محمد محمود عرب</t>
  </si>
  <si>
    <t>خالد خضر محمود ابو خالد</t>
  </si>
  <si>
    <t>محمد خير احمد محمد الزبديه</t>
  </si>
  <si>
    <t>منذر سفيان فتحي ابو رمان</t>
  </si>
  <si>
    <t>عبد الله عبد المعطي احمد زيتون</t>
  </si>
  <si>
    <t>رانيا حازم عبد الحميد السحيمات</t>
  </si>
  <si>
    <t>محمد وجيه توفيق شناعه</t>
  </si>
  <si>
    <t>عدنان محمد عدنان محمود</t>
  </si>
  <si>
    <t>خلود خالد عبد الرزاق اليبرودي</t>
  </si>
  <si>
    <t>فايز محمد محمود الصمادي</t>
  </si>
  <si>
    <t>سيف عياده عواد الشرعه</t>
  </si>
  <si>
    <t>صالح نصر صالح الشولي</t>
  </si>
  <si>
    <t>خليف سعود مهلهل الشرفات</t>
  </si>
  <si>
    <t>قصي احمد عبدالله بني عامر</t>
  </si>
  <si>
    <t>عائشه عبد الرحيم اسماعيل المعايطه</t>
  </si>
  <si>
    <t>احمد علي احمد الواكد</t>
  </si>
  <si>
    <t>يوسف جمعه يوسف يوسف</t>
  </si>
  <si>
    <t>ضياء عطا الله محمود ابو يقين</t>
  </si>
  <si>
    <t>انس منصور محمود غيث</t>
  </si>
  <si>
    <t>صلاح اكرم احمد الحتاوى</t>
  </si>
  <si>
    <t>محمد احمد محمود محمد علي</t>
  </si>
  <si>
    <t>احمد علان انيس الصوافطه</t>
  </si>
  <si>
    <t>عدي حمزه علي النصر</t>
  </si>
  <si>
    <t>معتز طلال عارف الخمايسه</t>
  </si>
  <si>
    <t>محمد عبد المجيد جبر القناص</t>
  </si>
  <si>
    <t>غيث علي محمود البركات</t>
  </si>
  <si>
    <t>ايه ابراهيم محمد الروابده</t>
  </si>
  <si>
    <t>عمار حسني احمد المومني</t>
  </si>
  <si>
    <t>سامي امين نمر الزبيدى</t>
  </si>
  <si>
    <t>عدي نمر محمد الحليق</t>
  </si>
  <si>
    <t>سعد عبد الله احمد الدرابسه</t>
  </si>
  <si>
    <t>اسامه محمد جابر عقيل</t>
  </si>
  <si>
    <t>جهاد عبد المجيد محمد البستنجي</t>
  </si>
  <si>
    <t>عمار قويدر عبد الكريم غرايبه</t>
  </si>
  <si>
    <t>احمد علي مسعود ابو السباع</t>
  </si>
  <si>
    <t>عمر محمد حمد الشديفات</t>
  </si>
  <si>
    <t>سامي موسى سليمان البراهمه</t>
  </si>
  <si>
    <t>عمر فايز محمد النجار</t>
  </si>
  <si>
    <t>محمد محمود زكرى العطي</t>
  </si>
  <si>
    <t>قيس باسم يوسف عبيدات</t>
  </si>
  <si>
    <t>مها محمد علي خليل</t>
  </si>
  <si>
    <t>احمد عبد الله عوده الشرمان</t>
  </si>
  <si>
    <t>محمد علي محمد هنانده</t>
  </si>
  <si>
    <t>عبدالله خالد احمد درويش</t>
  </si>
  <si>
    <t>علي محمد خلف دقامسه</t>
  </si>
  <si>
    <t>سامر عبد الرحمن معاويه عبد الباقي</t>
  </si>
  <si>
    <t>ضياء محمود رسلان عابد</t>
  </si>
  <si>
    <t>خالد جمعه محمد علان</t>
  </si>
  <si>
    <t>احمد رياض جواد حبش</t>
  </si>
  <si>
    <t>عمر عزمي كمال سفاريني</t>
  </si>
  <si>
    <t>انس مصطفى عقيل العساف</t>
  </si>
  <si>
    <t>ابراهيم فلاح محمد الحياصات</t>
  </si>
  <si>
    <t>هشام ابراهيم عمران ابورشيده</t>
  </si>
  <si>
    <t>انس مصطفى عبد الفتاح تيم</t>
  </si>
  <si>
    <t>محمد حمدى سالم الدبعي</t>
  </si>
  <si>
    <t>معاذ حسن عبد الحافظ السليحات</t>
  </si>
  <si>
    <t>محمد عبد الحميد محمد المعايطه</t>
  </si>
  <si>
    <t>فادي عصام عبد الله فرار</t>
  </si>
  <si>
    <t>سمر نصير محمود نصيرات</t>
  </si>
  <si>
    <t>محمد زهير جميل صالح</t>
  </si>
  <si>
    <t>حليمه نمر علي الخطيب</t>
  </si>
  <si>
    <t>عدنان خالد عبد الله محمود</t>
  </si>
  <si>
    <t>حسام سامي خازر الملاك</t>
  </si>
  <si>
    <t>عدنان يوسف رواي ابوعقل</t>
  </si>
  <si>
    <t>عبدالرحمن زياد محمد المناصير</t>
  </si>
  <si>
    <t>مجد تيسير سليمان الفحيلي</t>
  </si>
  <si>
    <t>قيس سعيد سعدات غيضان</t>
  </si>
  <si>
    <t>ياسر محمد عبد الرحمن اسكندر</t>
  </si>
  <si>
    <t>حنين محمد امين يوسف المومني</t>
  </si>
  <si>
    <t>محمود رضوان عبد الحليم الحياصات</t>
  </si>
  <si>
    <t>زينب ماجد عبد الله اسماعيل</t>
  </si>
  <si>
    <t>محمود طارق محمود الخصاونه</t>
  </si>
  <si>
    <t>سلامه احمد محمود سلامه</t>
  </si>
  <si>
    <t>اشرف محمد رافع عبد المجيد قبلان</t>
  </si>
  <si>
    <t>ليث محمد سليم المحمد</t>
  </si>
  <si>
    <t>رهف ماهر شعبان الحلمان</t>
  </si>
  <si>
    <t>هلال محمد حسين هلال</t>
  </si>
  <si>
    <t>مهيب علي عبد  الحميد الحساميه</t>
  </si>
  <si>
    <t>شادى ناصر عواد العبادى</t>
  </si>
  <si>
    <t>عدي بسام عبد الله القصص</t>
  </si>
  <si>
    <t>محمد زيدان احمد العصافير</t>
  </si>
  <si>
    <t>منيب احمد علي العمري</t>
  </si>
  <si>
    <t>عبيده ابراهيم محمد سلمونه</t>
  </si>
  <si>
    <t>ولاء سلمان حمود عطا</t>
  </si>
  <si>
    <t>هيا عوده اعتيق النواصره</t>
  </si>
  <si>
    <t>اسامه مصطفى محمود محمود</t>
  </si>
  <si>
    <t>محمد ايهاب يوسف المحتسب</t>
  </si>
  <si>
    <t>معن حسام عيسى بني ايوب</t>
  </si>
  <si>
    <t>بلال فتحي حسين ابو نصار</t>
  </si>
  <si>
    <t>محمد خير جلال عبد الفتاح الداوود</t>
  </si>
  <si>
    <t>محمود هاني محمود ابو مايها</t>
  </si>
  <si>
    <t>محمد عماد محمود ياسين</t>
  </si>
  <si>
    <t>اياد نادر محمد مسعود</t>
  </si>
  <si>
    <t>عبد الرحمن سالم محمود السويلميين</t>
  </si>
  <si>
    <t>محمد ناصر احمد الربيع</t>
  </si>
  <si>
    <t>جهاد ياسر محمود العصيرى</t>
  </si>
  <si>
    <t>عبد الله خالد محمد الخطايبه</t>
  </si>
  <si>
    <t>عبدالله خالد يوسف العضايله</t>
  </si>
  <si>
    <t>ايهاب عطا خليل طه</t>
  </si>
  <si>
    <t>عباده جمال عبد المهدى المحادين</t>
  </si>
  <si>
    <t>ليث علي عبد الرحمن خزاعله</t>
  </si>
  <si>
    <t>عامر ايمن عبد الله بشير</t>
  </si>
  <si>
    <t>محمد حسن محمد ابو موسى</t>
  </si>
  <si>
    <t>محمد تيسير خالد عبد السلام</t>
  </si>
  <si>
    <t>مراد احمد علي عبد المهدى</t>
  </si>
  <si>
    <t>سعيد سليمان سعيد بنات</t>
  </si>
  <si>
    <t>هند عبد الله موسى الخليفات</t>
  </si>
  <si>
    <t>مالك مصطفى محمود الكسبه</t>
  </si>
  <si>
    <t>وسام جمال عبد الله اسطيح</t>
  </si>
  <si>
    <t>عبد الله محمد نبيل كامل الدراغمه</t>
  </si>
  <si>
    <t>عاطف عبد الحفيظ عبد  العزيز الشوابكه</t>
  </si>
  <si>
    <t>محمود تفاح ابراهيم ابو عوده</t>
  </si>
  <si>
    <t>بثينه عطا الله عبد الكريم الصميعات</t>
  </si>
  <si>
    <t>عبيد الله محمد عبيد الله الحيصه</t>
  </si>
  <si>
    <t>ياسين محمد فايز ياسين النجار</t>
  </si>
  <si>
    <t>ايمان على خلف المساعيد</t>
  </si>
  <si>
    <t>طارق غالب محمد الخلايلة</t>
  </si>
  <si>
    <t>مهند زيد زعل المرعب</t>
  </si>
  <si>
    <t>انوار محمود احمد بني  نصر</t>
  </si>
  <si>
    <t>فراس مشهور سامي هرشه</t>
  </si>
  <si>
    <t>خالد حسين فالح الحموري</t>
  </si>
  <si>
    <t>انس محمد صالح عويضه</t>
  </si>
  <si>
    <t>عدنان محمد يوسف مصلح</t>
  </si>
  <si>
    <t>عبيده محمد حسين القعايده</t>
  </si>
  <si>
    <t>مهند حمد سليمان العجالين</t>
  </si>
  <si>
    <t>معاذ محمد يحيى قدسيه</t>
  </si>
  <si>
    <t>سعيد تيسير حمدي الخطيب</t>
  </si>
  <si>
    <t>علاء محمد حسين فريحات</t>
  </si>
  <si>
    <t>احمد سعيد علي عنيزات</t>
  </si>
  <si>
    <t>منال تركي عبد الله السالم</t>
  </si>
  <si>
    <t>محمود سليمان عبد اللطيف عبد الجواد</t>
  </si>
  <si>
    <t>محمد حسين محمد عصفور</t>
  </si>
  <si>
    <t>بكر زكري ايوب ايوب</t>
  </si>
  <si>
    <t>ايهاب علي سليمان ابو ذوابه</t>
  </si>
  <si>
    <t>فارس عوض الله سالم ابريس</t>
  </si>
  <si>
    <t>مجاهد عثمان يوسف محمد</t>
  </si>
  <si>
    <t>عماد احمد يوسف عبويني</t>
  </si>
  <si>
    <t>محمد قصي باسل رباح سماعنه</t>
  </si>
  <si>
    <t>نادي امجد منذر عبيدات</t>
  </si>
  <si>
    <t>انعام عيسى عبد الرازق العزه</t>
  </si>
  <si>
    <t>اسراء خالد محمود عبد القادر</t>
  </si>
  <si>
    <t>يزن منصور محمد مصطفى</t>
  </si>
  <si>
    <t>ابراهيم خضر علي اليعقوب</t>
  </si>
  <si>
    <t>احمد محمد الاحمد العلعالي</t>
  </si>
  <si>
    <t>سامح صالح رشيد علي</t>
  </si>
  <si>
    <t>اياد وليد محمد الخطيب</t>
  </si>
  <si>
    <t>احمد عبد ربه ارميضين ابو زايد</t>
  </si>
  <si>
    <t>ليث رائد خليل الزامل</t>
  </si>
  <si>
    <t>حمزه سامي يوسف الرفاعي</t>
  </si>
  <si>
    <t>محمد عارف عيسى عبد ربه</t>
  </si>
  <si>
    <t>مخلد علي مسلم الرحوم الحجايا</t>
  </si>
  <si>
    <t>احمد زهير اسعد غاوي</t>
  </si>
  <si>
    <t>يزن عمر محمود ابو زيد</t>
  </si>
  <si>
    <t>عمار احمد عبد الرحمن الحباشنه</t>
  </si>
  <si>
    <t>ريم محمد عبد الهادى ابو عليا</t>
  </si>
  <si>
    <t>ثابت فهد سالم الصناع</t>
  </si>
  <si>
    <t>معتصم سليمان محمد العطيات</t>
  </si>
  <si>
    <t>عبد الرحيم مصطفى محمد احمد</t>
  </si>
  <si>
    <t>منى احمد عبد الرحمن ابو هديب</t>
  </si>
  <si>
    <t>رانيا زكي علي ابو الحاج</t>
  </si>
  <si>
    <t>محمد كريم راغب الشويكي</t>
  </si>
  <si>
    <t>محمود محمد صلاح اقريع</t>
  </si>
  <si>
    <t>عبدالله ابراهيم عبد الله علي</t>
  </si>
  <si>
    <t>عدي احمد حسين الروابده</t>
  </si>
  <si>
    <t>حلا نايف سالم النعيمات</t>
  </si>
  <si>
    <t>معاويه محمود عبد الكريم الحليق</t>
  </si>
  <si>
    <t>عبدالخالق علي منصور دعاس</t>
  </si>
  <si>
    <t>عمر عوض عبد الوالي الجبره</t>
  </si>
  <si>
    <t>نادر محمد حسن الزغول</t>
  </si>
  <si>
    <t>رهف عاطف عبد الله المهيرات</t>
  </si>
  <si>
    <t>رموز موسى احمد مصلح</t>
  </si>
  <si>
    <t>علي عبد المنعم عارف الخطيب</t>
  </si>
  <si>
    <t>بشار محمد صديق عبد اللطيف دعاس</t>
  </si>
  <si>
    <t>عبد الرحمن محمد عبدالفتاح العرايفي</t>
  </si>
  <si>
    <t>رزان حابس محمد العفالقه</t>
  </si>
  <si>
    <t>نور احمد حسين العمري</t>
  </si>
  <si>
    <t>معتز بسام زكي خطاطبه</t>
  </si>
  <si>
    <t>محمد سمير محمد عبد الجليل</t>
  </si>
  <si>
    <t>محمود يحيى زكريا الربيدى</t>
  </si>
  <si>
    <t>بشار صايل محمد الحجوج</t>
  </si>
  <si>
    <t>علي محمد خلف الدويري</t>
  </si>
  <si>
    <t>دعاء سالم حسن القضاه</t>
  </si>
  <si>
    <t>ساره محمد عبد الغفور الشيشاني</t>
  </si>
  <si>
    <t>ايهاب علي عامر العصافره</t>
  </si>
  <si>
    <t>عائشه منيزل خليفه بني خالد</t>
  </si>
  <si>
    <t>نهى محمد احمد طريش</t>
  </si>
  <si>
    <t>وفاء فرنسيس جاد الله قيقيه</t>
  </si>
  <si>
    <t>محمد وائل حسن الشرفا</t>
  </si>
  <si>
    <t>هلا محمود محمد محسن</t>
  </si>
  <si>
    <t>اشجان يوسف سالم الطراونه</t>
  </si>
  <si>
    <t>احمد ابراهيم محمد اغنيم</t>
  </si>
  <si>
    <t>طارق محمد خليل الربيع</t>
  </si>
  <si>
    <t>فادي محمود علي محمد</t>
  </si>
  <si>
    <t>الاء زيد فرحان عبد العزيز</t>
  </si>
  <si>
    <t>هاني محمد لافي علوان</t>
  </si>
  <si>
    <t>مها محمد عبد القادر المقرحي</t>
  </si>
  <si>
    <t>سمير مشهور مصطفى مصطفى</t>
  </si>
  <si>
    <t>محمد سلطان حكم صبحي الحشاش</t>
  </si>
  <si>
    <t>زكريا عرفات محمد عبد الرحمن</t>
  </si>
  <si>
    <t>طارق حسين احمد العزام</t>
  </si>
  <si>
    <t>محمد حسن احمد كنعان</t>
  </si>
  <si>
    <t>رائد اسماعيل سعيد حسن</t>
  </si>
  <si>
    <t>حمزه سهيل يوسف عويس</t>
  </si>
  <si>
    <t>بهاء الدين خليل حسن بني  احمد</t>
  </si>
  <si>
    <t>محمد بدوى ايوب المحتسب</t>
  </si>
  <si>
    <t>اياد محمد رشيد بحلق</t>
  </si>
  <si>
    <t>الاء انور محمود عايدى</t>
  </si>
  <si>
    <t>حازم قطيش سعد العجالين</t>
  </si>
  <si>
    <t>محمود علي محمود الدباس</t>
  </si>
  <si>
    <t>عمر محمد رومي السليمان</t>
  </si>
  <si>
    <t>رعد محمد صالح جوهر</t>
  </si>
  <si>
    <t>وليد معين بدر جاد الله</t>
  </si>
  <si>
    <t>ابراهيم محمد ابراهيم الخطيب</t>
  </si>
  <si>
    <t>سالم عبد الله مفلح الوردات</t>
  </si>
  <si>
    <t>سلطان علي محمد السعدي</t>
  </si>
  <si>
    <t>ياسمين محمد طارق راضي استيتيه</t>
  </si>
  <si>
    <t>نبيل عبد العزيز حماد الحسنات</t>
  </si>
  <si>
    <t>طارق محمود محمد الوديان</t>
  </si>
  <si>
    <t>احمد جهاد سارى ابو بكر</t>
  </si>
  <si>
    <t>ابراهيم عزة محمد الجلجولي</t>
  </si>
  <si>
    <t>معتز عبد الكريم بخيت الهروط</t>
  </si>
  <si>
    <t>عبد الله زهير عبد الوالي الرفوع</t>
  </si>
  <si>
    <t>احمد عبد الله سلمان ابو علاوى</t>
  </si>
  <si>
    <t>هيا هيل عبيد تويني</t>
  </si>
  <si>
    <t>معتز عبد الرحمن عبد المحسن الشرفاء</t>
  </si>
  <si>
    <t>انس عادل محمد تيم</t>
  </si>
  <si>
    <t>ابراهيم صابر خليل ابو عيشه</t>
  </si>
  <si>
    <t>دنيا مامون سامي عبد الباقي</t>
  </si>
  <si>
    <t>امين ناصر امين عدوي</t>
  </si>
  <si>
    <t>المنتصر رضا عبد النبي الضلاعين</t>
  </si>
  <si>
    <t>محمد حسن محمد عياش</t>
  </si>
  <si>
    <t>محمد رباح جمعه العوضي</t>
  </si>
  <si>
    <t>محمود خلف حسين النصيرات</t>
  </si>
  <si>
    <t>وائل حسان محمد الصمادى</t>
  </si>
  <si>
    <t>فاتن محمد محمود مصطفى</t>
  </si>
  <si>
    <t>يزن غسان محمد ابو عاشور</t>
  </si>
  <si>
    <t>ابراهيم عواد خلف الجبر</t>
  </si>
  <si>
    <t>ناصر الدين عدنان عبد الخالق عامودي</t>
  </si>
  <si>
    <t>رعد زياد خضر طوالبه</t>
  </si>
  <si>
    <t>رضا احسان محمد الشناق</t>
  </si>
  <si>
    <t>عاصم ايمن عبد الله اللواما</t>
  </si>
  <si>
    <t>عامر يوسف عوده النعامي</t>
  </si>
  <si>
    <t>لورنس محمد عبد الهادي الموازره</t>
  </si>
  <si>
    <t>محمد عمر عبد الكريم خضراوي</t>
  </si>
  <si>
    <t>احمد محمد علي المومنى</t>
  </si>
  <si>
    <t>دانه محمد احمد الحمارشه</t>
  </si>
  <si>
    <t>محمود شاكر محمد البيطار</t>
  </si>
  <si>
    <t>رامي محمد حسن محسن</t>
  </si>
  <si>
    <t>محمد عوني محمد امين محمد عوني الحجاج</t>
  </si>
  <si>
    <t>هبه جلال فريد زيد الكيلاني</t>
  </si>
  <si>
    <t>فارس علي محمد شقير</t>
  </si>
  <si>
    <t>احمد صالح محمد ردايده</t>
  </si>
  <si>
    <t>محمد محمود خضر العناتي</t>
  </si>
  <si>
    <t>محمد منير يوسف النصر</t>
  </si>
  <si>
    <t>حسام عبد الرزاق لطفي الكيلاني</t>
  </si>
  <si>
    <t>مصعب وائل حمد الحجاج</t>
  </si>
  <si>
    <t>قاسم عبد الكريم قاسم النسور</t>
  </si>
  <si>
    <t>حسام حسن محمد قدوره</t>
  </si>
  <si>
    <t>احمد ربحي محمد الغويني</t>
  </si>
  <si>
    <t>محمد رائد محمود الموسى</t>
  </si>
  <si>
    <t>اسماء رائد محمود وهداني</t>
  </si>
  <si>
    <t>بشير عبدالله حمد النسور</t>
  </si>
  <si>
    <t>يزن محمد عبد العزيز الخطيب</t>
  </si>
  <si>
    <t>خالد عبد الهادى سليمان زبن</t>
  </si>
  <si>
    <t>محمد موسى محمد عبد القادر</t>
  </si>
  <si>
    <t>ايمان طالب عيد الفزاري</t>
  </si>
  <si>
    <t>فادي حسين علي البطاينه</t>
  </si>
  <si>
    <t>عبير محمد عبد الغني النمراوى</t>
  </si>
  <si>
    <t>هيام علي ابراهيم محمد</t>
  </si>
  <si>
    <t>ايهاب مفيد سليمان كريشان</t>
  </si>
  <si>
    <t>محمود خليف لافي الحويطات</t>
  </si>
  <si>
    <t>ايمان عبد الهادى سليمان زبن</t>
  </si>
  <si>
    <t>مامون محمد محمود عقل</t>
  </si>
  <si>
    <t>يونس حسين يونس الهباهبه</t>
  </si>
  <si>
    <t>حسنه سمحان فايز محمود</t>
  </si>
  <si>
    <t>ابراهيم عبدالله ابراهيم ابو جوده</t>
  </si>
  <si>
    <t>احمد حمد موسى البيايضه</t>
  </si>
  <si>
    <t>سالم علي موسى الغنيمات</t>
  </si>
  <si>
    <t>ثائر زهير احمد رحال</t>
  </si>
  <si>
    <t>ماهر وليد حسن دقامسه</t>
  </si>
  <si>
    <t>منير احمد حسين قريص</t>
  </si>
  <si>
    <t>غاده خليل حسن ابو معيلش</t>
  </si>
  <si>
    <t>رائد محمد عقاب ابو طافش</t>
  </si>
  <si>
    <t>عمرو ابراهيم احمد بني سلامه</t>
  </si>
  <si>
    <t>محمد عبد محمود حمدان</t>
  </si>
  <si>
    <t>سماح علي عبد الله الزغول</t>
  </si>
  <si>
    <t>ابراهيم احمد محمود الاعرج</t>
  </si>
  <si>
    <t>شادي علي شفيق الطيبي</t>
  </si>
  <si>
    <t>همام علي احمد الرياطي</t>
  </si>
  <si>
    <t>حمزه محمد حسن ابو زلطه</t>
  </si>
  <si>
    <t>عبد الاله عارف عبد  الله الصوافطه</t>
  </si>
  <si>
    <t>ضيف الله شافي احمد السرحان</t>
  </si>
  <si>
    <t>طارق علي محمد عراعره</t>
  </si>
  <si>
    <t>سلامه احمد سلامه القطامين</t>
  </si>
  <si>
    <t>سوسن سهيل عبد الرحيم صوفان</t>
  </si>
  <si>
    <t>ابراهيم اسحق جبريل الحجازي</t>
  </si>
  <si>
    <t>ايمن صالح فلاح الخوالده</t>
  </si>
  <si>
    <t>يوسف وهبه صالح الدجاني</t>
  </si>
  <si>
    <t>اسامه زكي احمد كساسبه</t>
  </si>
  <si>
    <t>محمود بهجت عمر ابو طالب</t>
  </si>
  <si>
    <t>محمود يوسف توفيق البيروتي</t>
  </si>
  <si>
    <t>معتز يوسف محمد فرج الله</t>
  </si>
  <si>
    <t>وائل خالد عبد  النبي الفقراء</t>
  </si>
  <si>
    <t>محمد سمير محمد غزو</t>
  </si>
  <si>
    <t>هشام احمد عبدالقادر الخواجا</t>
  </si>
  <si>
    <t>غدير يوسف احمد المكاحله</t>
  </si>
  <si>
    <t>شاكر احمد سليمان البلوي</t>
  </si>
  <si>
    <t>احمد محمود عبداللطيف الازهرى</t>
  </si>
  <si>
    <t>يزن عدنان ممدوح السوالقه</t>
  </si>
  <si>
    <t>زيد شاهر احمد زعمط</t>
  </si>
  <si>
    <t>عبد الله رفعت جودت القاضي</t>
  </si>
  <si>
    <t>تقي الدين عادل علي عمايره</t>
  </si>
  <si>
    <t>فلاح جاسر فلاح مقدادى</t>
  </si>
  <si>
    <t>غفران خالد محمود بني خالد</t>
  </si>
  <si>
    <t>عمر عادي مسلم العطون</t>
  </si>
  <si>
    <t>عصام امين محمد حسنين</t>
  </si>
  <si>
    <t>مالك صالح محمد النجار</t>
  </si>
  <si>
    <t>حسام محمد عواد القضاه</t>
  </si>
  <si>
    <t>احمد حسين مصطفى الصوالحي</t>
  </si>
  <si>
    <t>سنان خالد موسى حمود</t>
  </si>
  <si>
    <t>علي جمال عبد الرحمن ابو حسين</t>
  </si>
  <si>
    <t>صبرى احمد محمد القطاونه</t>
  </si>
  <si>
    <t>سامر محمد ابراهيم عطيه</t>
  </si>
  <si>
    <t>اريج احمد سالم عطيه</t>
  </si>
  <si>
    <t>فراس فؤاد موسى الجعنيني</t>
  </si>
  <si>
    <t>عبد الرحيم محمود علي عكور</t>
  </si>
  <si>
    <t>راغب باسم حسن ابو شرعه</t>
  </si>
  <si>
    <t>هناء يوسف ابراهيم الصوباني</t>
  </si>
  <si>
    <t>ايمن اسماعيل داود دويكات</t>
  </si>
  <si>
    <t>عامر نزار احمد الروسان</t>
  </si>
  <si>
    <t>مالك عبد الله احمد العثامين</t>
  </si>
  <si>
    <t>ميس محمد حمزه الشهاب</t>
  </si>
  <si>
    <t>مؤيد سمير ابراهيم سليم</t>
  </si>
  <si>
    <t>عبد الرحمن ابراهيم عيد الفايز</t>
  </si>
  <si>
    <t>عبد الله احمد محمد القمول</t>
  </si>
  <si>
    <t>بلال خلف رضوان الفالح</t>
  </si>
  <si>
    <t>محمود كمال محمد عباس</t>
  </si>
  <si>
    <t>محمد خالد حافظ برغوث</t>
  </si>
  <si>
    <t>بهاء مروان منير عمرو</t>
  </si>
  <si>
    <t>حلا عبد الله صبح الياسين</t>
  </si>
  <si>
    <t>احمد عطيه حسن الشبيب</t>
  </si>
  <si>
    <t>علي ابراهيم علي العمرى</t>
  </si>
  <si>
    <t>عبدالله خالد عبد الفتاح البيارى</t>
  </si>
  <si>
    <t>احمد ابراهيم علي علي</t>
  </si>
  <si>
    <t>فاطمه عبد القادر خلف الفساطله</t>
  </si>
  <si>
    <t>احمد اسامه شوكت الزغل</t>
  </si>
  <si>
    <t>سليمان حسين سليمان بشايره</t>
  </si>
  <si>
    <t>دعاء زياد محمد حويطي</t>
  </si>
  <si>
    <t>سامر حسني عبد القادر قنديل</t>
  </si>
  <si>
    <t>دارين يحيى حسين ابو حرب</t>
  </si>
  <si>
    <t>محمد فلاح ضاحي بني خالد</t>
  </si>
  <si>
    <t>احمد محمود مفلح العقرباوى</t>
  </si>
  <si>
    <t>صلاح الدين منعم محمد القضاه</t>
  </si>
  <si>
    <t>محمد منير احمد عبد الكريم</t>
  </si>
  <si>
    <t>ابوبكر الصديق خميس عوض الحصان</t>
  </si>
  <si>
    <t>عبد الرحمن عبد المجيد عبد الرحمن خضير</t>
  </si>
  <si>
    <t>محمد حسني عبد القادر قنديل</t>
  </si>
  <si>
    <t>مفضي عوده مفضي المساعيد</t>
  </si>
  <si>
    <t>ضيف الله قاسم صالح المومني</t>
  </si>
  <si>
    <t>عيسى عزالدين حسن خطاب</t>
  </si>
  <si>
    <t>تيسير اسعيد سلامه الديكه</t>
  </si>
  <si>
    <t>ايمن منذر احمد عبيدات</t>
  </si>
  <si>
    <t>محمد سالم عثمان محمود</t>
  </si>
  <si>
    <t>حمزه بلال رجب ابو جازيه</t>
  </si>
  <si>
    <t>خلدون عمر عبد الله ابو ريا</t>
  </si>
  <si>
    <t>اسامه غسان شفيق الجيوسي</t>
  </si>
  <si>
    <t>احمد حسني عبد القادر قنديل</t>
  </si>
  <si>
    <t>خليل هاني مصطفى المرافي</t>
  </si>
  <si>
    <t>عمر محمد سليمان الجبور</t>
  </si>
  <si>
    <t>ريان ماجد فايز نفاع</t>
  </si>
  <si>
    <t>معاذ احمد يعقوب الصمادى</t>
  </si>
  <si>
    <t>عمار نمر موسى ابو زيد</t>
  </si>
  <si>
    <t>بهاء عامر علي الشحادات</t>
  </si>
  <si>
    <t>يحيى غازى عبد الكريم الشيخ  قاسم</t>
  </si>
  <si>
    <t>احمد عمر عبد المجيد محمد</t>
  </si>
  <si>
    <t>عاهد علي احمد ابو علي</t>
  </si>
  <si>
    <t>محمد حسين ابراهيم الشديفات</t>
  </si>
  <si>
    <t>راشد عوض خلف القطاونه</t>
  </si>
  <si>
    <t>محمد علي محمد عواقله</t>
  </si>
  <si>
    <t>انس عامر فائق عبد الرحمن</t>
  </si>
  <si>
    <t>خليل ابراهيم خليل حملاوي</t>
  </si>
  <si>
    <t>خالد عمر محمد السلمان</t>
  </si>
  <si>
    <t>محمد حسن فرحان المهايره</t>
  </si>
  <si>
    <t>قصي محمد احمد مغامس</t>
  </si>
  <si>
    <t>هيثم سعدي عبد الرحمن العزه</t>
  </si>
  <si>
    <t>احمد حامد محمود تيم</t>
  </si>
  <si>
    <t>محمد حسن محمد قواسمه</t>
  </si>
  <si>
    <t>صالح عمر صالح العزام</t>
  </si>
  <si>
    <t>اشرف عطيه سالم الوليدي</t>
  </si>
  <si>
    <t>ايمن محمود احمد كتكوت</t>
  </si>
  <si>
    <t>محمد ابراهيم حيدر الورنه لي</t>
  </si>
  <si>
    <t>يزن خالد محمود عليمات</t>
  </si>
  <si>
    <t>يزن رائد سميح الصوالحه</t>
  </si>
  <si>
    <t>احمد نضال ابراهيم ابو جراد</t>
  </si>
  <si>
    <t>بشار محمد  فؤاد حسن عمران</t>
  </si>
  <si>
    <t>جميل عبير جميل العزه</t>
  </si>
  <si>
    <t>محمد عبد الرحيم محمد الكتوت</t>
  </si>
  <si>
    <t>هشام عدنان محمد الزمر</t>
  </si>
  <si>
    <t>بلال رزق حسن ابو سردانه</t>
  </si>
  <si>
    <t>وائل حسن محمد المصاروه</t>
  </si>
  <si>
    <t>عاليه تيسير ابراهيم الهرفي</t>
  </si>
  <si>
    <t>محمد سالم حسن الرفوع</t>
  </si>
  <si>
    <t>علاء عزمي يعقوب الجعبرى</t>
  </si>
  <si>
    <t>محمد عطا الله نجم البدور</t>
  </si>
  <si>
    <t>قصي احمد صلاح العليمي</t>
  </si>
  <si>
    <t>بشار عبد الله شحاده الدويري</t>
  </si>
  <si>
    <t>وصفي سليمان فلاح الدهامشه</t>
  </si>
  <si>
    <t>ايهم ماهر خليل المدادحه</t>
  </si>
  <si>
    <t>بلال ابراهيم احمد حسن</t>
  </si>
  <si>
    <t>حسام مخلد احمد الحساميه</t>
  </si>
  <si>
    <t>الاء داود محمد ناجي</t>
  </si>
  <si>
    <t>محمد زياد سليمان عيوش</t>
  </si>
  <si>
    <t>رمزي كرم اسماعيل خليل</t>
  </si>
  <si>
    <t>منال علي سلامه الدويكات</t>
  </si>
  <si>
    <t>طارق سليمان عيسى ابو عباد</t>
  </si>
  <si>
    <t>حسام محمد يحيى ابو رمان</t>
  </si>
  <si>
    <t>محمود محمد محمود الوقفي</t>
  </si>
  <si>
    <t>احمد عمر سليمان الشريعه</t>
  </si>
  <si>
    <t>احمد عبد الله احمد شناعه</t>
  </si>
  <si>
    <t>نهى زهدى عثمان الشخريت</t>
  </si>
  <si>
    <t>مصعب رائد شفيق علقم</t>
  </si>
  <si>
    <t>مالك ناصر سعد القربي</t>
  </si>
  <si>
    <t>عدي محمد سلمان القضاه</t>
  </si>
  <si>
    <t>صدام رمضان جاسر الخطيب</t>
  </si>
  <si>
    <t>ريم سليم علي الهواري</t>
  </si>
  <si>
    <t>مصطفى احمد عبد الكريم القطاونه</t>
  </si>
  <si>
    <t>اسامه صالح عبد الحميد الملاح</t>
  </si>
  <si>
    <t>رامي جميل احمد عواد</t>
  </si>
  <si>
    <t>محمد احمد غالب عبد السعود</t>
  </si>
  <si>
    <t>مازن سلمان محمد مشاقبه</t>
  </si>
  <si>
    <t>عروب محمد عوض الليمون</t>
  </si>
  <si>
    <t>طارق ابراهيم خليل العقبي</t>
  </si>
  <si>
    <t>اسلام عدنان حامد جابر</t>
  </si>
  <si>
    <t>معتز علي خلف الشنينات</t>
  </si>
  <si>
    <t>يوسف صالح محمود اوشاح</t>
  </si>
  <si>
    <t>يحيى محمد يحيى ابو رمان</t>
  </si>
  <si>
    <t>هاني عبد الرحمن فلاح الزواهره</t>
  </si>
  <si>
    <t>مازن يوسف احمد اصبيح</t>
  </si>
  <si>
    <t>زياد عبد الهادي عبد المنعم العقايله</t>
  </si>
  <si>
    <t>اشراق احمد سليم المومني</t>
  </si>
  <si>
    <t>قاسم ابراهيم سالم الطواهيه</t>
  </si>
  <si>
    <t>عدي جهاد احمد جاد الله</t>
  </si>
  <si>
    <t>محمد بشير عبود النويقه</t>
  </si>
  <si>
    <t>محمد يوسف محمد الشخانبه</t>
  </si>
  <si>
    <t>راجي يوسف عبد ابو الشيخ</t>
  </si>
  <si>
    <t>حامد عدنان حامد جابر</t>
  </si>
  <si>
    <t>يحيى سامي يحيى صبح</t>
  </si>
  <si>
    <t>سمير نبيل حسن الباتع</t>
  </si>
  <si>
    <t>مراد عبد الرحيم احمد الزعبي</t>
  </si>
  <si>
    <t>تسنيم اسعد سليم ابو حطب</t>
  </si>
  <si>
    <t>يزيد عوده سالم النعيمات</t>
  </si>
  <si>
    <t>محمد عماد صلاح المعايطه</t>
  </si>
  <si>
    <t>حسن محمد وديع زيد الكيلاني</t>
  </si>
  <si>
    <t>عبد الله محمد حمزه الشهاب</t>
  </si>
  <si>
    <t>معتصم دحيلان عبد النبي الضلاعين</t>
  </si>
  <si>
    <t>ايمن محمد عبد الرحيم الغزو</t>
  </si>
  <si>
    <t>ابراهيم عبد المجيد عبد ابو عيد</t>
  </si>
  <si>
    <t>احمد علي عبد الله الشبلي</t>
  </si>
  <si>
    <t>مراد خالد علي الكسابره</t>
  </si>
  <si>
    <t>هيثم فرج جمعه حجازي</t>
  </si>
  <si>
    <t>اسامه احمد  شفيق محمد الخندقجي</t>
  </si>
  <si>
    <t>محمد حسن عبد الله بني هاني</t>
  </si>
  <si>
    <t>عبد الله محمد عبد الله الشوبكي</t>
  </si>
  <si>
    <t>علي صفوان علي القضاه</t>
  </si>
  <si>
    <t>معن عمر عبد الرزاق الحياري</t>
  </si>
  <si>
    <t>صهيب عصام خليل ابوطوق</t>
  </si>
  <si>
    <t>ايمان محمد الاكبر موسى محاسنه</t>
  </si>
  <si>
    <t>فارس رياض نهار المعايطه</t>
  </si>
  <si>
    <t>بندر عرسان حنيان العون</t>
  </si>
  <si>
    <t>احمد فتحي محمد ابو طه</t>
  </si>
  <si>
    <t>يزن سميح حمد الشمايله</t>
  </si>
  <si>
    <t>ليث محمد منور البدور</t>
  </si>
  <si>
    <t>عايد عمار محمود فرعون</t>
  </si>
  <si>
    <t>صلاح الدين عاكف سالم الوقفي</t>
  </si>
  <si>
    <t>محمد عاطف مطلق الهبارنه</t>
  </si>
  <si>
    <t>علي فارس علي الخطيب</t>
  </si>
  <si>
    <t>قتاده احمد عبد المجيد ابو شعيره</t>
  </si>
  <si>
    <t>محمد جمال احمد اسليم</t>
  </si>
  <si>
    <t>معتز عطاالله مشافق الهوامله</t>
  </si>
  <si>
    <t>عبيده عبدالحكيم سليمان عبد</t>
  </si>
  <si>
    <t>معاذ عبد الرحمن يوسف النجادا</t>
  </si>
  <si>
    <t>ايمن محمد صادق صافي</t>
  </si>
  <si>
    <t>محمود ايمن محمود البستنجي</t>
  </si>
  <si>
    <t>هيثم عبد المجيد عبد الرحمن عبد نمر</t>
  </si>
  <si>
    <t>خالد عبد الرحمن موسى الصرص</t>
  </si>
  <si>
    <t>احمد خليل ناجي اللوزي</t>
  </si>
  <si>
    <t>معتز اسماعيل مصطفى الزغول</t>
  </si>
  <si>
    <t>دانيا نافز عبدالله عوض</t>
  </si>
  <si>
    <t>محمد ابراهيم حسين الذويب</t>
  </si>
  <si>
    <t>معاذ موسى عبد الهادى علان</t>
  </si>
  <si>
    <t>عاصم عبد الكريم سلمان السعودي</t>
  </si>
  <si>
    <t>سامر سعيد محمد جابر</t>
  </si>
  <si>
    <t>رغد نعيم ابراهيم النجاجره</t>
  </si>
  <si>
    <t>هيا سليم فلاح المعاويد</t>
  </si>
  <si>
    <t>عبير بدر الدين احمد شلطف</t>
  </si>
  <si>
    <t>عبد الله عدنان عبد العزيز الفسفوس</t>
  </si>
  <si>
    <t>عبد الرحمن ابراهيم حسين الذويب</t>
  </si>
  <si>
    <t>عثمان نادر محمد ابو دخينه</t>
  </si>
  <si>
    <t>علاء الدين رشيد عبد المعطي نمر</t>
  </si>
  <si>
    <t>محمدعبدالله محمد محمود عليدى</t>
  </si>
  <si>
    <t>طارق صالح علي  عليان</t>
  </si>
  <si>
    <t>اسامه بشاره مترى حدادين</t>
  </si>
  <si>
    <t>رند ابراهيم فنخير الجبور</t>
  </si>
  <si>
    <t>حنين كمال حسين مهداوى</t>
  </si>
  <si>
    <t>حنان محمود ابراهيم ابو قضامه</t>
  </si>
  <si>
    <t>مهند ابراهيم محمد دودح</t>
  </si>
  <si>
    <t>قاسم محمد قاسم منصور</t>
  </si>
  <si>
    <t>محمد تيسير عبد المجيد ابو اسعيد</t>
  </si>
  <si>
    <t>بكر احمد سلامه سوالمه</t>
  </si>
  <si>
    <t>فداء صالح حمد الطوالبه</t>
  </si>
  <si>
    <t>ابراهيم عطا عبد الكريم القراله</t>
  </si>
  <si>
    <t>حذيفه احمد ابراهيم البشايره</t>
  </si>
  <si>
    <t>رغد محمد حسن عبد ربه</t>
  </si>
  <si>
    <t>روان غالب احمد السواعير</t>
  </si>
  <si>
    <t>حازم ابراهيم عوض عقل</t>
  </si>
  <si>
    <t>يوسف سلامه جخيدم العبيات</t>
  </si>
  <si>
    <t>ايمن عوده سليمان الرصاعي</t>
  </si>
  <si>
    <t>لينه سليمان يوسف الشيحان</t>
  </si>
  <si>
    <t>عبد الله فوزات عبد الله الصمادي</t>
  </si>
  <si>
    <t>مالك عيسى محمد الخلايله</t>
  </si>
  <si>
    <t>ابراهيم احمد ياسين البواليز</t>
  </si>
  <si>
    <t>باسمه سعود عبد المهدي المراحله</t>
  </si>
  <si>
    <t>باسل طلال موسى دحابره</t>
  </si>
  <si>
    <t>محمد احمد حسين جمعه</t>
  </si>
  <si>
    <t>مالك عبدالله محمد ابوعبيد</t>
  </si>
  <si>
    <t>عبد الله جبر غنام البلوي</t>
  </si>
  <si>
    <t>عيسى علي جبر المصرى</t>
  </si>
  <si>
    <t>نور الدين ياسين محمد ابو حرب</t>
  </si>
  <si>
    <t>محمد محمود محمد ايوب</t>
  </si>
  <si>
    <t>عدي امجد محمد الخطيب</t>
  </si>
  <si>
    <t>عليا جاسم محمد الصالح</t>
  </si>
  <si>
    <t>دعاء محمد صالح مومني</t>
  </si>
  <si>
    <t>بشير سامي ابراهيم الشافعي</t>
  </si>
  <si>
    <t>عبد الله عبد الحليم عبدالله بلبيسي</t>
  </si>
  <si>
    <t>ثائر خالد عبد الحافظ تيلخ</t>
  </si>
  <si>
    <t>بسام ناصر محمد اليوسف</t>
  </si>
  <si>
    <t>ايمن ابراهيم مصطفى عياصره</t>
  </si>
  <si>
    <t>اياد عبد الله سعود الحجاحجه</t>
  </si>
  <si>
    <t>مصطفى محمود مصطفى الخضر</t>
  </si>
  <si>
    <t>عبد الرحمن رسمي محمد الغريزات</t>
  </si>
  <si>
    <t>خالد ابراهيم سليمان حماد</t>
  </si>
  <si>
    <t>علي احمد علي بني  عيسى</t>
  </si>
  <si>
    <t>خالد فتحي سعدى ابو غوش</t>
  </si>
  <si>
    <t>الاء قسيم محمد مساعده</t>
  </si>
  <si>
    <t>تيسير بلال تيسير الشبلي</t>
  </si>
  <si>
    <t>احمد تيسير هاشم جعيدى</t>
  </si>
  <si>
    <t>عبد الرحمن سمير موسى الحشوش</t>
  </si>
  <si>
    <t>سمير مصطفى ابراهيم احمد</t>
  </si>
  <si>
    <t>محمد عمر محمد عبد الهادى</t>
  </si>
  <si>
    <t>رامي جمال شفيق قدوم</t>
  </si>
  <si>
    <t>رياض سلامه زيد المهايره</t>
  </si>
  <si>
    <t>محمد احمد عبدالحليم الصمادى</t>
  </si>
  <si>
    <t>مجدى يوسف محمد الشناق</t>
  </si>
  <si>
    <t>محمد سفيان محمد الصمادى</t>
  </si>
  <si>
    <t>وضاح مبارك الياس الجوابره</t>
  </si>
  <si>
    <t>عدي موسى محمد الخضور</t>
  </si>
  <si>
    <t>محمد مروان فهد العساف</t>
  </si>
  <si>
    <t>مالك جهاد محمود روابده</t>
  </si>
  <si>
    <t>هديل باسم شبلي مومني</t>
  </si>
  <si>
    <t>توفيق نضال توفيق الحريبات</t>
  </si>
  <si>
    <t>معن منير حسين العبد</t>
  </si>
  <si>
    <t>تامر عامر نعمان صالح</t>
  </si>
  <si>
    <t>علاء عماد صالح عبدالهادي</t>
  </si>
  <si>
    <t>نضال محمد نعيم احمد مسلم</t>
  </si>
  <si>
    <t>مازن مروان محمود مكحول</t>
  </si>
  <si>
    <t>ليث خالد يوسف وهابي</t>
  </si>
  <si>
    <t>الاء داود عيسى البشيتي</t>
  </si>
  <si>
    <t>الفت فوزى عبد الله قطمير</t>
  </si>
  <si>
    <t>فتحيه محمد رمضان يوسف برقان</t>
  </si>
  <si>
    <t>عبد الله محمد فارس الزعبي</t>
  </si>
  <si>
    <t>عدي ضياء الدين موسى الحسن</t>
  </si>
  <si>
    <t>شاهره راجي محمد العوايده</t>
  </si>
  <si>
    <t>جمال محمد قاسم الرحامنه</t>
  </si>
  <si>
    <t>عمار محمد سليمان خريسات</t>
  </si>
  <si>
    <t>محمد خالد محمد ابو مطر</t>
  </si>
  <si>
    <t>احمد خالد احمد عرباش</t>
  </si>
  <si>
    <t>معتز صالح عيسى الخطيب</t>
  </si>
  <si>
    <t>ابراهيم محمد حسين بني مصطفى</t>
  </si>
  <si>
    <t>صهيب عاطف جبر البلوي</t>
  </si>
  <si>
    <t>فراس تحسين زكي ابو هدهود</t>
  </si>
  <si>
    <t>اسامه رياض جمال خليفه</t>
  </si>
  <si>
    <t>عمر محمد تيسير ضرغام العبد العزيز</t>
  </si>
  <si>
    <t>حسين عيسى حسين قناديلو</t>
  </si>
  <si>
    <t>حسن وسيم محمد الشنطي</t>
  </si>
  <si>
    <t>محمد خالد محمد رمضان</t>
  </si>
  <si>
    <t>سجى عدنان حسين المعايطه</t>
  </si>
  <si>
    <t>احمد محمد سلامه الاصيهب</t>
  </si>
  <si>
    <t>عبد الرحمن احمد درويش المسيعدين</t>
  </si>
  <si>
    <t>احمد عزام احمد حامد</t>
  </si>
  <si>
    <t>زيد حسن محمد حسين</t>
  </si>
  <si>
    <t>محمد ابراهيم احمد ماضي</t>
  </si>
  <si>
    <t>محمد خالد علي مرعي</t>
  </si>
  <si>
    <t>عبدالله موسى عبد الرزاق العجلوني</t>
  </si>
  <si>
    <t>حازم تيسير محمود الحاج ابو سليمان</t>
  </si>
  <si>
    <t>تسنيم خالد سالم النعسان</t>
  </si>
  <si>
    <t>سند فراس مسلم الطويل</t>
  </si>
  <si>
    <t>انس علي عبد ربه ابو غليون</t>
  </si>
  <si>
    <t>محمد حسين حسن جبر</t>
  </si>
  <si>
    <t>فادى يوسف محمد جمعه</t>
  </si>
  <si>
    <t>هيلدا احمد عليان البشابشه</t>
  </si>
  <si>
    <t>اسراء مفيد عمران حجازي</t>
  </si>
  <si>
    <t>احمد عبد الحفيظ محمد ابوناصر</t>
  </si>
  <si>
    <t>ليث ايمن ابراهيم زيد الكيلاني</t>
  </si>
  <si>
    <t>ايمان خليل عبد العزيز الدسوقي</t>
  </si>
  <si>
    <t>اسيل فؤاد بكر ابو جابر</t>
  </si>
  <si>
    <t>محمد عبد الحكيم سميح احمد</t>
  </si>
  <si>
    <t>فاطمه محمد علي ديب خلف</t>
  </si>
  <si>
    <t>احمد بدرالدين احمد الخطاطبه</t>
  </si>
  <si>
    <t>ظفار عبد الرحمن عبد اللطيف ابو هزيم</t>
  </si>
  <si>
    <t>خلود محمد نايف عطيات</t>
  </si>
  <si>
    <t>محمد انور عبد الله سوالمه</t>
  </si>
  <si>
    <t>حمزه عدنان بدر المصري</t>
  </si>
  <si>
    <t>سالم محمد موسى التركمان</t>
  </si>
  <si>
    <t>عمر سامي فتحي المحتسب</t>
  </si>
  <si>
    <t>انس احمد عبد المهدي علان</t>
  </si>
  <si>
    <t>روان محمود عبد الفتاح الدجاني</t>
  </si>
  <si>
    <t>نصرت طاهر نصره طوقان</t>
  </si>
  <si>
    <t>عمار وليد عبد الله الغوانمه</t>
  </si>
  <si>
    <t>بيان علي رجا الرفايعه</t>
  </si>
  <si>
    <t>احمد خير فاروق احمد سونده</t>
  </si>
  <si>
    <t>عبد الله احمد عيسى الزغايبه</t>
  </si>
  <si>
    <t>اسامه زايد محمد طاهات</t>
  </si>
  <si>
    <t>عبد المؤمن عبد السلام حميد اليماني</t>
  </si>
  <si>
    <t>رهام خالد اكريم النوايسه</t>
  </si>
  <si>
    <t>وائل فاروق محمد شاهين</t>
  </si>
  <si>
    <t>ليال عياد جميل عياد</t>
  </si>
  <si>
    <t>سامر حسين ابراهيم سلامه</t>
  </si>
  <si>
    <t>عمار جابر محمد الطيطي</t>
  </si>
  <si>
    <t>زيد محمد رضوان التميمي</t>
  </si>
  <si>
    <t>شاكر شوكت فايز النداف</t>
  </si>
  <si>
    <t>محمد عبد الله صالح العدوان</t>
  </si>
  <si>
    <t>زيد احمد سليم عريقات</t>
  </si>
  <si>
    <t>اسماعيل سالم عوده ابو منصور</t>
  </si>
  <si>
    <t>معتز خليل عبد الرازق حجازي</t>
  </si>
  <si>
    <t>محمد سعد سعيد الكردى</t>
  </si>
  <si>
    <t>نبيل عبد الوهاب اسماعيل ابو نعمه</t>
  </si>
  <si>
    <t>غيث بشير محمود الدلابيح</t>
  </si>
  <si>
    <t>بلال عوده جراد النعيمات</t>
  </si>
  <si>
    <t>عبد الله صدقي عبد الله مومني</t>
  </si>
  <si>
    <t>براء هاني محمود السيد</t>
  </si>
  <si>
    <t>فواد خضر ابراهيم الطاهر</t>
  </si>
  <si>
    <t>موفق سعد محمد حساوي</t>
  </si>
  <si>
    <t>محمد احمد محمد العلاونه</t>
  </si>
  <si>
    <t>جمال جبر خليل الشافعي</t>
  </si>
  <si>
    <t>زينب عادل خلف الشنينات</t>
  </si>
  <si>
    <t>راشد حسين صالح المشاعله</t>
  </si>
  <si>
    <t>يزن حسين موسى ابو ورده</t>
  </si>
  <si>
    <t>حسن فضل حسن يوسف</t>
  </si>
  <si>
    <t>علي عوض علي النعيمات</t>
  </si>
  <si>
    <t>علي سلامه سليمان العرينات</t>
  </si>
  <si>
    <t>براء ابراهيم خليل ال ابراهيم</t>
  </si>
  <si>
    <t>وضاح عبد الرحيم موسى المكحل</t>
  </si>
  <si>
    <t>مأمون احمد محمد ابو الرب</t>
  </si>
  <si>
    <t>عزيز محمد احمد الخليل</t>
  </si>
  <si>
    <t>محمد شحاده عبد عياده</t>
  </si>
  <si>
    <t>محمود فؤاد لافي الصدوق</t>
  </si>
  <si>
    <t>اياس جعفر عبد الرحمن رشيد</t>
  </si>
  <si>
    <t>احمد نضال ولي قرشاي</t>
  </si>
  <si>
    <t>محي الدين عدنان محي  الدين يحيى</t>
  </si>
  <si>
    <t>محمد صلاح الدين احمد جوده</t>
  </si>
  <si>
    <t>زيد امجد احمد طوباسي</t>
  </si>
  <si>
    <t>ليث خالد نوفل نبريص</t>
  </si>
  <si>
    <t>سفيان سمير حمدان العجارمه</t>
  </si>
  <si>
    <t>عاصم جاسر محمد بني سلامه</t>
  </si>
  <si>
    <t>صالح محمد احمد المزايده</t>
  </si>
  <si>
    <t>محمود محمد جواد اسماعيل المحتسب</t>
  </si>
  <si>
    <t>عمر طه محمد الاجرب</t>
  </si>
  <si>
    <t>احمد محمد سعيد ابو عابد</t>
  </si>
  <si>
    <t>احمد صلاح عبد الطراونه</t>
  </si>
  <si>
    <t>عبد المهدي سليم عبد المهدي الصرايره</t>
  </si>
  <si>
    <t>محمد نايف عبد الكريم ابو جمعه</t>
  </si>
  <si>
    <t>علي اسد الدين ايوب الشامي</t>
  </si>
  <si>
    <t>احمد محمد جهاد محمد حسن مرقه</t>
  </si>
  <si>
    <t>احمد سمير سليم ابوعبده</t>
  </si>
  <si>
    <t>احمد محمود عيسى لافي</t>
  </si>
  <si>
    <t>محمد ادريس كايد عودات</t>
  </si>
  <si>
    <t>احمد جاسر عارف الذنيبات</t>
  </si>
  <si>
    <t>غيث اسد  الدين ايوب الشامي</t>
  </si>
  <si>
    <t>جهاد ابراهيم فارس المشهراوي</t>
  </si>
  <si>
    <t>يوسف عصام عمر ابو عيد</t>
  </si>
  <si>
    <t>محمد امين جبر فالح العلاونه</t>
  </si>
  <si>
    <t>مراد احمد رسلان عمرو</t>
  </si>
  <si>
    <t>محسن محمد محسن سعيفان</t>
  </si>
  <si>
    <t>محمد خليل يوسف ابو الذنين</t>
  </si>
  <si>
    <t>اسامه ابراهيم داود دريدي</t>
  </si>
  <si>
    <t>علي عيسى ايوب الصمادى</t>
  </si>
  <si>
    <t>عصام احمد غالب عبد السعود</t>
  </si>
  <si>
    <t>زهير ارشيد احمد دواهده</t>
  </si>
  <si>
    <t>معتز عمر سليمان جلاد</t>
  </si>
  <si>
    <t>محمد هارون حامد النعيمات</t>
  </si>
  <si>
    <t>فادى فلاح محمود ابو زيتون</t>
  </si>
  <si>
    <t>أحمد بشار احمد سلامه</t>
  </si>
  <si>
    <t>سلامه ارتيمه عوده ابو خليل</t>
  </si>
  <si>
    <t>هبه محمد خير محمد زكي هيكل</t>
  </si>
  <si>
    <t>احمد سليمان جمعه كتكت</t>
  </si>
  <si>
    <t>شرف يوسف سالم العمارات</t>
  </si>
  <si>
    <t>رؤى احمد محمد الثولي</t>
  </si>
  <si>
    <t>عبد الله محمد قاسم المراعيه</t>
  </si>
  <si>
    <t>محمد سليمان طاهر ابو طاهر</t>
  </si>
  <si>
    <t>محمد جميل محمد الحوراني</t>
  </si>
  <si>
    <t>ايهاب رياض عدلي موسى</t>
  </si>
  <si>
    <t>تقي الدين محمد يوسف غنانيم</t>
  </si>
  <si>
    <t>علي حامد محمد ابو مطر</t>
  </si>
  <si>
    <t>اسامه عمر محمد كريم</t>
  </si>
  <si>
    <t>يزن جمال صبحي سريه</t>
  </si>
  <si>
    <t>حسن محمد احمد الزويرى</t>
  </si>
  <si>
    <t>جمعه عوض محمد حميصي</t>
  </si>
  <si>
    <t>هيثم محمد فايز عبد الله</t>
  </si>
  <si>
    <t>صهيب محمود احمد خلف</t>
  </si>
  <si>
    <t>سمير كمال جميل حداد</t>
  </si>
  <si>
    <t>جمال محمود سليمان الصمادي</t>
  </si>
  <si>
    <t>عصام شاكر عطيه الحمايده</t>
  </si>
  <si>
    <t>Node0</t>
  </si>
  <si>
    <t>Node1</t>
  </si>
  <si>
    <t>Node2</t>
  </si>
  <si>
    <t>Node3</t>
  </si>
  <si>
    <t>Node 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</si>
  <si>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</si>
  <si>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</si>
  <si>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</si>
  <si>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</si>
  <si>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</si>
  <si>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</si>
  <si>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</si>
  <si>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</si>
  <si>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</si>
  <si>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</si>
  <si>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</si>
  <si>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</si>
  <si>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</si>
  <si>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</si>
  <si>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</si>
  <si>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</si>
  <si>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</si>
  <si>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</si>
  <si>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</si>
  <si>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Node24</t>
  </si>
  <si>
    <t>Node25</t>
  </si>
  <si>
    <t>Node26</t>
  </si>
  <si>
    <t>Node27</t>
  </si>
  <si>
    <t>Node28</t>
  </si>
  <si>
    <t>Node29</t>
  </si>
  <si>
    <t>Node30</t>
  </si>
  <si>
    <t>Node31</t>
  </si>
  <si>
    <t>Node32</t>
  </si>
  <si>
    <t>Node33</t>
  </si>
  <si>
    <t>Node34</t>
  </si>
  <si>
    <t>Node35</t>
  </si>
  <si>
    <t>Node36</t>
  </si>
  <si>
    <t>Node37</t>
  </si>
  <si>
    <t>Node38</t>
  </si>
  <si>
    <t>Node39</t>
  </si>
  <si>
    <t>Node40</t>
  </si>
  <si>
    <t>Node41</t>
  </si>
  <si>
    <t>Node42</t>
  </si>
  <si>
    <t>Final Node</t>
  </si>
  <si>
    <t>Education Long</t>
  </si>
  <si>
    <t>Education</t>
  </si>
  <si>
    <t>Node Number</t>
  </si>
  <si>
    <t>Code for Males</t>
  </si>
  <si>
    <t>Node Reference</t>
  </si>
  <si>
    <t>Reference Node</t>
  </si>
  <si>
    <t>Code for Females</t>
  </si>
  <si>
    <t>Start Node</t>
  </si>
  <si>
    <t>Male</t>
  </si>
  <si>
    <t>Female</t>
  </si>
  <si>
    <t>Roots</t>
  </si>
  <si>
    <t>Clusters</t>
  </si>
  <si>
    <t>Group</t>
  </si>
  <si>
    <t>Reference Cluster</t>
  </si>
  <si>
    <t>Female Cluster</t>
  </si>
  <si>
    <t>Male Cluster</t>
  </si>
  <si>
    <t>Male Decision Tree</t>
  </si>
  <si>
    <t>Female decision tree</t>
  </si>
  <si>
    <t>Experience Modified</t>
  </si>
  <si>
    <t>Age 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</si>
</sst>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59</xdr:col>
      <xdr:colOff>468290</xdr:colOff>
      <xdr:row>9</xdr:row>
      <xdr:rowOff>33131</xdr:rowOff>
    </xdr:from>
    <xdr:to>
      <xdr:col>73</xdr:col>
      <xdr:colOff>450710</xdr:colOff>
      <xdr:row>36</xdr:row>
      <xdr:rowOff>28823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2A362-9DE6-2F65-065A-FE32ACF8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15051" y="1747631"/>
          <a:ext cx="8563202" cy="5139192"/>
        </a:xfrm>
        <a:prstGeom prst="rect">
          <a:avLst/>
        </a:prstGeom>
      </xdr:spPr>
    </xdr:pic>
    <xdr:clientData/>
  </xdr:twoCellAnchor>
  <xdr:twoCellAnchor editAs="oneCell">
    <xdr:from>
      <xdr:col>59</xdr:col>
      <xdr:colOff>173935</xdr:colOff>
      <xdr:row>37</xdr:row>
      <xdr:rowOff>74543</xdr:rowOff>
    </xdr:from>
    <xdr:to>
      <xdr:col>67</xdr:col>
      <xdr:colOff>184186</xdr:colOff>
      <xdr:row>45</xdr:row>
      <xdr:rowOff>33130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E591C0-E923-82AF-3D61-890AF7918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20696" y="7123043"/>
          <a:ext cx="4913555" cy="1482587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47</xdr:row>
      <xdr:rowOff>0</xdr:rowOff>
    </xdr:from>
    <xdr:to>
      <xdr:col>71</xdr:col>
      <xdr:colOff>361528</xdr:colOff>
      <xdr:row>83</xdr:row>
      <xdr:rowOff>29536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049C12-0B6D-4CEA-9FFD-FD0A49D78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85500" y="8953500"/>
          <a:ext cx="5877745" cy="6887536"/>
        </a:xfrm>
        <a:prstGeom prst="rect">
          <a:avLst/>
        </a:prstGeom>
      </xdr:spPr>
    </xdr:pic>
    <xdr:clientData/>
  </xdr:twoCellAnchor>
  <xdr:twoCellAnchor editAs="oneCell">
    <xdr:from>
      <xdr:col>62</xdr:col>
      <xdr:colOff>66675</xdr:colOff>
      <xdr:row>81</xdr:row>
      <xdr:rowOff>180975</xdr:rowOff>
    </xdr:from>
    <xdr:to>
      <xdr:col>68</xdr:col>
      <xdr:colOff>75886</xdr:colOff>
      <xdr:row>104</xdr:row>
      <xdr:rowOff>48218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D153C8-A12F-4F7A-B01B-7E868FDF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452175" y="15611475"/>
          <a:ext cx="3686689" cy="4248743"/>
        </a:xfrm>
        <a:prstGeom prst="rect">
          <a:avLst/>
        </a:prstGeom>
      </xdr:spPr>
    </xdr:pic>
    <xdr:clientData/>
  </xdr:twoCellAnchor>
  <xdr:twoCellAnchor editAs="oneCell">
    <xdr:from>
      <xdr:col>76</xdr:col>
      <xdr:colOff>472109</xdr:colOff>
      <xdr:row>47</xdr:row>
      <xdr:rowOff>41413</xdr:rowOff>
    </xdr:from>
    <xdr:to>
      <xdr:col>84</xdr:col>
      <xdr:colOff>351022</xdr:colOff>
      <xdr:row>81</xdr:row>
      <xdr:rowOff>51843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6F3BF-0559-4C04-88F6-F72216B22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38392" y="8994913"/>
          <a:ext cx="4782217" cy="6487430"/>
        </a:xfrm>
        <a:prstGeom prst="rect">
          <a:avLst/>
        </a:prstGeom>
      </xdr:spPr>
    </xdr:pic>
    <xdr:clientData/>
  </xdr:twoCellAnchor>
  <xdr:twoCellAnchor editAs="oneCell">
    <xdr:from>
      <xdr:col>74</xdr:col>
      <xdr:colOff>289890</xdr:colOff>
      <xdr:row>9</xdr:row>
      <xdr:rowOff>41414</xdr:rowOff>
    </xdr:from>
    <xdr:to>
      <xdr:col>87</xdr:col>
      <xdr:colOff>538369</xdr:colOff>
      <xdr:row>34</xdr:row>
      <xdr:rowOff>185982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83EDDA-B6B0-3F4D-2589-827C6095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30347" y="1755914"/>
          <a:ext cx="8216348" cy="4907068"/>
        </a:xfrm>
        <a:prstGeom prst="rect">
          <a:avLst/>
        </a:prstGeom>
      </xdr:spPr>
    </xdr:pic>
    <xdr:clientData/>
  </xdr:twoCellAnchor>
  <xdr:twoCellAnchor editAs="oneCell">
    <xdr:from>
      <xdr:col>74</xdr:col>
      <xdr:colOff>24848</xdr:colOff>
      <xdr:row>35</xdr:row>
      <xdr:rowOff>66261</xdr:rowOff>
    </xdr:from>
    <xdr:to>
      <xdr:col>77</xdr:col>
      <xdr:colOff>546652</xdr:colOff>
      <xdr:row>41</xdr:row>
      <xdr:rowOff>62617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8BC5DA-3E2F-6510-18C7-6738C099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765305" y="6733761"/>
          <a:ext cx="2360543" cy="11393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31</xdr:row>
      <xdr:rowOff>19050</xdr:rowOff>
    </xdr:from>
    <xdr:to>
      <xdr:col>21</xdr:col>
      <xdr:colOff>49085</xdr:colOff>
      <xdr:row>59</xdr:row>
      <xdr:rowOff>19794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EC4B59-1096-FF41-F226-7C75F1BEF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7450" y="5924550"/>
          <a:ext cx="10459910" cy="5334744"/>
        </a:xfrm>
        <a:prstGeom prst="rect">
          <a:avLst/>
        </a:prstGeom>
      </xdr:spPr>
    </xdr:pic>
    <xdr:clientData/>
  </xdr:twoCellAnchor>
  <xdr:twoCellAnchor editAs="oneCell">
    <xdr:from>
      <xdr:col>21</xdr:col>
      <xdr:colOff>542925</xdr:colOff>
      <xdr:row>30</xdr:row>
      <xdr:rowOff>47625</xdr:rowOff>
    </xdr:from>
    <xdr:to>
      <xdr:col>35</xdr:col>
      <xdr:colOff>534590</xdr:colOff>
      <xdr:row>58</xdr:row>
      <xdr:rowOff>38843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3A3CD4-3F5D-E522-2ECB-9FB1DAB4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5762625"/>
          <a:ext cx="8526065" cy="5325218"/>
        </a:xfrm>
        <a:prstGeom prst="rect">
          <a:avLst/>
        </a:prstGeom>
      </xdr:spPr>
    </xdr:pic>
    <xdr:clientData/>
  </xdr:twoCellAnchor>
  <xdr:twoCellAnchor editAs="oneCell">
    <xdr:from>
      <xdr:col>21</xdr:col>
      <xdr:colOff>600075</xdr:colOff>
      <xdr:row>59</xdr:row>
      <xdr:rowOff>142876</xdr:rowOff>
    </xdr:from>
    <xdr:to>
      <xdr:col>28</xdr:col>
      <xdr:colOff>38100</xdr:colOff>
      <xdr:row>63</xdr:row>
      <xdr:rowOff>102180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779AAE-4073-78D7-740A-69EBBE34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78350" y="11382376"/>
          <a:ext cx="3705225" cy="721304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61</xdr:row>
      <xdr:rowOff>38100</xdr:rowOff>
    </xdr:from>
    <xdr:to>
      <xdr:col>11</xdr:col>
      <xdr:colOff>257808</xdr:colOff>
      <xdr:row>66</xdr:row>
      <xdr:rowOff>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900866-F638-E7A8-8A6A-D37955FE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5550" y="11658600"/>
          <a:ext cx="4534533" cy="962159"/>
        </a:xfrm>
        <a:prstGeom prst="rect">
          <a:avLst/>
        </a:prstGeom>
      </xdr:spPr>
    </xdr:pic>
    <xdr:clientData/>
  </xdr:twoCellAnchor>
  <xdr:twoCellAnchor editAs="oneCell">
    <xdr:from>
      <xdr:col>28</xdr:col>
      <xdr:colOff>504825</xdr:colOff>
      <xdr:row>59</xdr:row>
      <xdr:rowOff>171450</xdr:rowOff>
    </xdr:from>
    <xdr:to>
      <xdr:col>33</xdr:col>
      <xdr:colOff>505250</xdr:colOff>
      <xdr:row>63</xdr:row>
      <xdr:rowOff>57240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F958CB-677A-BA5E-BAEF-D29AB095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50300" y="11410950"/>
          <a:ext cx="3048425" cy="6477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61</xdr:row>
      <xdr:rowOff>95250</xdr:rowOff>
    </xdr:from>
    <xdr:to>
      <xdr:col>17</xdr:col>
      <xdr:colOff>381460</xdr:colOff>
      <xdr:row>65</xdr:row>
      <xdr:rowOff>28672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ED796D-2C45-BBBC-3683-2111360F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25225" y="11715750"/>
          <a:ext cx="3296110" cy="6954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001"/>
  <sheetViews>
    <sheetView topLeftCell="BK52" zoomScale="115" zoomScaleNormal="115" workbookViewId="0">
      <selection activeCell="H15" sqref="H15"/>
    </sheetView>
  </sheetViews>
  <sheetFormatPr defaultColWidth="9.140625" defaultRowHeight="15" x14ac:dyDescent="0.25"/>
  <cols>
    <col min="3" max="3" width="13.5703125" style="7" customWidth="1"/>
    <col min="5" max="5" width="13.5703125" customWidth="1"/>
    <col min="7" max="7" width="19" customWidth="1"/>
    <col min="8" max="8" width="18.42578125" style="7" customWidth="1"/>
    <col min="9" max="9" width="25.140625" customWidth="1"/>
    <col min="11" max="11" width="16.28515625" customWidth="1"/>
    <col min="12" max="12" width="12.85546875" customWidth="1"/>
    <col min="13" max="13" width="16" style="5" customWidth="1"/>
    <col min="14" max="14" width="9.140625" style="5"/>
    <col min="15" max="15" width="9.140625" style="1"/>
    <col min="16" max="41" width="7.140625" style="1" customWidth="1"/>
    <col min="42" max="43" width="7.140625" style="7" customWidth="1"/>
    <col min="44" max="44" width="7.140625" style="1" customWidth="1"/>
    <col min="45" max="45" width="7.140625" style="7" customWidth="1"/>
    <col min="46" max="58" width="7.140625" style="1" customWidth="1"/>
    <col min="59" max="59" width="9.140625" style="1"/>
  </cols>
  <sheetData>
    <row r="1" spans="1:81" x14ac:dyDescent="0.25">
      <c r="A1" t="s">
        <v>0</v>
      </c>
      <c r="B1" t="s">
        <v>1</v>
      </c>
      <c r="C1" s="7" t="s">
        <v>2089</v>
      </c>
      <c r="D1" t="s">
        <v>3</v>
      </c>
      <c r="E1" t="s">
        <v>4</v>
      </c>
      <c r="F1" t="s">
        <v>5</v>
      </c>
      <c r="G1" t="s">
        <v>2071</v>
      </c>
      <c r="H1" s="7" t="s">
        <v>2088</v>
      </c>
      <c r="I1" t="s">
        <v>2070</v>
      </c>
      <c r="J1" t="s">
        <v>2</v>
      </c>
      <c r="K1" t="s">
        <v>6</v>
      </c>
      <c r="L1" t="s">
        <v>7</v>
      </c>
      <c r="M1" s="4" t="s">
        <v>2069</v>
      </c>
      <c r="N1" s="4" t="s">
        <v>2083</v>
      </c>
      <c r="O1" s="3" t="s">
        <v>2077</v>
      </c>
      <c r="P1" s="3" t="s">
        <v>2026</v>
      </c>
      <c r="Q1" s="3" t="s">
        <v>2027</v>
      </c>
      <c r="R1" s="3" t="s">
        <v>2028</v>
      </c>
      <c r="S1" s="3" t="s">
        <v>2029</v>
      </c>
      <c r="T1" s="3" t="s">
        <v>2030</v>
      </c>
      <c r="U1" s="3" t="s">
        <v>2031</v>
      </c>
      <c r="V1" s="3" t="s">
        <v>2032</v>
      </c>
      <c r="W1" s="3" t="s">
        <v>2033</v>
      </c>
      <c r="X1" s="3" t="s">
        <v>2034</v>
      </c>
      <c r="Y1" s="3" t="s">
        <v>2035</v>
      </c>
      <c r="Z1" s="3" t="s">
        <v>2036</v>
      </c>
      <c r="AA1" s="3" t="s">
        <v>2037</v>
      </c>
      <c r="AB1" s="3" t="s">
        <v>2038</v>
      </c>
      <c r="AC1" s="3" t="s">
        <v>2039</v>
      </c>
      <c r="AD1" s="3" t="s">
        <v>2040</v>
      </c>
      <c r="AE1" s="3" t="s">
        <v>2041</v>
      </c>
      <c r="AF1" s="3" t="s">
        <v>2042</v>
      </c>
      <c r="AG1" s="3" t="s">
        <v>2043</v>
      </c>
      <c r="AH1" s="3" t="s">
        <v>2044</v>
      </c>
      <c r="AI1" s="3" t="s">
        <v>2045</v>
      </c>
      <c r="AJ1" s="3" t="s">
        <v>2046</v>
      </c>
      <c r="AK1" s="3" t="s">
        <v>2047</v>
      </c>
      <c r="AL1" s="3" t="s">
        <v>2048</v>
      </c>
      <c r="AM1" s="3" t="s">
        <v>2049</v>
      </c>
      <c r="AN1" s="3" t="s">
        <v>2050</v>
      </c>
      <c r="AO1" s="3" t="s">
        <v>2051</v>
      </c>
      <c r="AP1" s="6" t="s">
        <v>2052</v>
      </c>
      <c r="AQ1" s="6" t="s">
        <v>2053</v>
      </c>
      <c r="AR1" s="3" t="s">
        <v>2054</v>
      </c>
      <c r="AS1" s="6" t="s">
        <v>2055</v>
      </c>
      <c r="AT1" s="3" t="s">
        <v>2056</v>
      </c>
      <c r="AU1" s="3" t="s">
        <v>2057</v>
      </c>
      <c r="AV1" s="3" t="s">
        <v>2058</v>
      </c>
      <c r="AW1" s="3" t="s">
        <v>2059</v>
      </c>
      <c r="AX1" s="3" t="s">
        <v>2060</v>
      </c>
      <c r="AY1" s="3" t="s">
        <v>2061</v>
      </c>
      <c r="AZ1" s="3" t="s">
        <v>2062</v>
      </c>
      <c r="BA1" s="3" t="s">
        <v>2063</v>
      </c>
      <c r="BB1" s="3" t="s">
        <v>2064</v>
      </c>
      <c r="BC1" s="3" t="s">
        <v>2065</v>
      </c>
      <c r="BD1" s="3" t="s">
        <v>2066</v>
      </c>
      <c r="BE1" s="3" t="s">
        <v>2067</v>
      </c>
      <c r="BF1" s="3" t="s">
        <v>2068</v>
      </c>
      <c r="BG1" s="3" t="s">
        <v>2075</v>
      </c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81" x14ac:dyDescent="0.25">
      <c r="A2" t="s">
        <v>13</v>
      </c>
      <c r="B2">
        <v>9961055568</v>
      </c>
      <c r="C2" s="7">
        <v>20</v>
      </c>
      <c r="D2" t="s">
        <v>9</v>
      </c>
      <c r="E2" t="s">
        <v>10</v>
      </c>
      <c r="F2" t="s">
        <v>11</v>
      </c>
      <c r="G2" t="str">
        <f t="shared" ref="G2:G3" si="0">IF(I2="","",IF(OR(I2="high_school",I2="secondary_or_below"),"secondary or below",IF(OR(I2="bachelor",I2="master",I2="phd"),"bachelor or above", "vocational training")))</f>
        <v>bachelor or above</v>
      </c>
      <c r="H2" s="7">
        <f t="shared" ref="H2:H65" si="1">IF(K2 &gt; 15, 20, IF(K2 &gt; 10, 15, IF(K2 &gt; 5, 10, IF(K2 &gt; 1, 5, IF(K2 &gt; 0, 1, 0)))))</f>
        <v>1</v>
      </c>
      <c r="I2" t="s">
        <v>14</v>
      </c>
      <c r="J2">
        <v>25</v>
      </c>
      <c r="K2">
        <v>0.41643835616438002</v>
      </c>
      <c r="L2">
        <v>3</v>
      </c>
      <c r="M2" s="5">
        <f t="shared" ref="M2:M65" si="2">+BF2</f>
        <v>25</v>
      </c>
      <c r="N2" s="5">
        <f>+IF(D2="male",VLOOKUP(BG2,'Key node cluster'!$L$3:$N$24,3,0),VLOOKUP(BG2,'Key node cluster'!$R$3:$T$15,3,0))</f>
        <v>1</v>
      </c>
      <c r="O2" s="1">
        <v>0</v>
      </c>
      <c r="P2" s="1">
        <f t="shared" ref="P2:P65" si="3">+IF($D2="male",IF(H2="",O2,IF(H2&lt;=3,1,26)),IF($D2="female",IF(H2="",O2,IF(H2&lt;=0.5,1,12)),O2))</f>
        <v>1</v>
      </c>
      <c r="Q2" s="1">
        <f t="shared" ref="Q2:Q65" si="4">IF($D2="male",IF(P2&lt;&gt;1,P2,IF(H2="",P2,IF(H2&lt;=0.5,2,17))),IF($D2="female",IF(P2&lt;&gt;1,P2,IF(F2="",P2,IF(F2&lt;&gt;"amman",2,11))),P2))</f>
        <v>17</v>
      </c>
      <c r="R2" s="1">
        <f t="shared" ref="R2:R65" si="5">IF($D2="male",IF(Q2&lt;&gt;2,Q2,IF(F2="",Q2,IF(F2&lt;&gt;"irbed",3,14))),IF($D2="female",IF(Q2&lt;&gt;2,Q2,IF(C2="",Q2,IF(C2&lt;=25,3,8))),Q2))</f>
        <v>17</v>
      </c>
      <c r="S2" s="1">
        <f t="shared" ref="S2:S65" si="6">IF($D2="male",IF(R2&lt;&gt;3,R2,IF(F2="",R2,IF(F2&lt;&gt;"amman",4,11))),IF($D2="female",IF(R2&lt;&gt;3,R2,IF(F2="",R2,IF(F2&lt;&gt;"irbed",4,7))),R2))</f>
        <v>17</v>
      </c>
      <c r="T2" s="1">
        <f t="shared" ref="T2:T65" si="7">IF($D2="male",IF(S2&lt;&gt;4,S2,IF(C2="",S2,IF(C2&lt;=25,5,10))),IF($D2="female",IF(S2&lt;&gt;4,S2,IF(C2="",S2,IF(G2&lt;&gt;"secondary or below",5,6))),R2))</f>
        <v>17</v>
      </c>
      <c r="U2" s="1">
        <f t="shared" ref="U2:U65" si="8">IF($D2="male",IF(T2&lt;&gt;5,T2,IF(F2="",T2,IF(F2&lt;&gt;"zarqa",6,9))),IF($D2="female",IF(T2&lt;&gt;5,T2,5),T2))</f>
        <v>17</v>
      </c>
      <c r="V2" s="1">
        <f t="shared" ref="V2:V65" si="9">IF($D2="male",IF(U2&lt;&gt;6,U2,IF(G2="",U2,IF(G2&lt;&gt;"secondary or below",7,8))),IF($D2="female",IF(T2&lt;&gt;6,U2,6),U2))</f>
        <v>17</v>
      </c>
      <c r="W2" s="1">
        <f t="shared" ref="W2:W65" si="10">IF($D2="male",IF(V2&lt;&gt;7,V2,7),IF($D2="female",IF(S2&lt;&gt;7,V2,7),V2))</f>
        <v>17</v>
      </c>
      <c r="X2" s="1">
        <f t="shared" ref="X2:X65" si="11">IF($D2="male",IF(V2&lt;&gt;8,W2,8),IF($D2="female",IF(R2&lt;&gt;8,R2,IF(G2="",W2,IF(G2&lt;&gt;"bachelor or above",9,10)))))</f>
        <v>17</v>
      </c>
      <c r="Y2" s="1">
        <f t="shared" ref="Y2:Y65" si="12">IF($D2="male",IF(U2&lt;&gt;9,X2,9),IF($D2="female",IF(X2&lt;&gt;9,X2,9),X2))</f>
        <v>17</v>
      </c>
      <c r="Z2" s="1">
        <f t="shared" ref="Z2:Z65" si="13">IF($D2="male",IF(T2&lt;&gt;10,Y2,10),IF($D2="female",IF(X2&lt;&gt;10,Y2,10),Y2))</f>
        <v>17</v>
      </c>
      <c r="AA2" s="1">
        <f t="shared" ref="AA2:AA65" si="14">IF($D2="male",IF(S2&lt;&gt;11,Z2,IF(G2="",Z2,IF(G2&lt;&gt;"secondary or below",12,13))),IF($D2="female",IF(Q2&lt;&gt;11,Z2,11),Z2))</f>
        <v>17</v>
      </c>
      <c r="AB2" s="1">
        <f t="shared" ref="AB2:AB65" si="15">IF($D2="male",IF(AA2&lt;&gt;12,AA2,12),IF($D2="female",IF(P2&lt;&gt;12,P2,IF(G2="",AA2,IF(G2&lt;&gt;"bachelor or above",13,20)))))</f>
        <v>17</v>
      </c>
      <c r="AC2" s="1">
        <f t="shared" ref="AC2:AC65" si="16">IF($D2="male",IF(AA2&lt;&gt;13,AB2,13),IF($D2="female",IF(AB2&lt;&gt;13,AB2,IF(H2&lt;=3,14,17))))</f>
        <v>17</v>
      </c>
      <c r="AD2" s="1">
        <f t="shared" ref="AD2:AD65" si="17">IF($D2="male",IF(R2&lt;&gt;14,AC2,IF(G2="",AC2,IF(G2&lt;&gt;"bachelor or above",15,16))),IF($D2="female",IF(AC2&lt;&gt;14,AC2,IF(C2="",AC2,IF(C2&lt;=25,15,16))),AC2))</f>
        <v>17</v>
      </c>
      <c r="AE2" s="1">
        <f t="shared" ref="AE2:AE65" si="18">IF($D2="male",IF(AD2&lt;&gt;15,AD2,15),IF($D2="female",IF(AD2&lt;&gt;15,AD2,15),AD2))</f>
        <v>17</v>
      </c>
      <c r="AF2" s="1">
        <f t="shared" ref="AF2:AF65" si="19">IF($D2="male",IF(AD2&lt;&gt;16,AE2,16),IF($D2="female",IF(AD2&lt;&gt;16,AE2,16),AE2))</f>
        <v>17</v>
      </c>
      <c r="AG2" s="1">
        <f t="shared" ref="AG2:AG65" si="20">IF($D2="male",IF(Q2&lt;&gt;17,AF2,IF(F2="",AF2,IF(F2&lt;&gt;"amman",18,25))),IF($D2="female",IF(AC2&lt;&gt;17,AF2,IF(F2="",AF2,IF(F2&lt;&gt;"irbed",18,19))),AF2))</f>
        <v>25</v>
      </c>
      <c r="AH2" s="1">
        <f t="shared" ref="AH2:AH65" si="21">IF($D2="male",IF(AG2&lt;&gt;18,AG2,IF(G2="",AG2,IF(G2&lt;&gt;"secondary or below",19,20))),IF($D2="female",IF(AG2&lt;&gt;18,AG2,18),AG2))</f>
        <v>25</v>
      </c>
      <c r="AI2" s="1">
        <f t="shared" ref="AI2:AI65" si="22">IF($D2="male",IF(AH2&lt;&gt;19,AH2,19),IF($D2="female",IF(AG2&lt;&gt;19,AH2,19),AH2))</f>
        <v>25</v>
      </c>
      <c r="AJ2" s="1">
        <f t="shared" ref="AJ2:AJ65" si="23">IF($D2="male",IF(AH2&lt;&gt;20,AI2,IF(F2="",AI2,IF(F2&lt;&gt;"irbed",21,24))),IF($D2="female",IF(AB2&lt;&gt;20,AI2,IF(H2&lt;=3,21,24))))</f>
        <v>25</v>
      </c>
      <c r="AK2" s="1">
        <f t="shared" ref="AK2:AK65" si="24">IF($D2="male",IF(AJ2&lt;&gt;21,AJ2,IF(F2="",AJ2,IF(F2&lt;&gt;"zarqa",22,23))),IF($D2="female",IF(AJ2&lt;&gt;21,AJ2,IF(C2&lt;=25,22,23))))</f>
        <v>25</v>
      </c>
      <c r="AL2" s="1">
        <f t="shared" ref="AL2:AL65" si="25">IF($D2="male",IF(AK2&lt;&gt;22,AK2,22),IF($D2="female",IF(AK2&lt;&gt;22,AK2,22),AK2))</f>
        <v>25</v>
      </c>
      <c r="AM2" s="1">
        <f t="shared" ref="AM2:AM65" si="26">IF($D2="male",IF(AK2&lt;&gt;23,AL2,23),IF($D2="female",IF(AK2&lt;&gt;23,AL2,23),AL2))</f>
        <v>25</v>
      </c>
      <c r="AN2" s="1">
        <f t="shared" ref="AN2:AN65" si="27">IF($D2="male",IF(AJ2&lt;&gt;24,AM2,24),IF($D2="female",IF(AJ2&lt;&gt;24,AM2,24),AM2))</f>
        <v>25</v>
      </c>
      <c r="AO2" s="1">
        <f t="shared" ref="AO2:AO65" si="28">IF($D2="male",IF(AG2&lt;&gt;25,AN2,25),AN2)</f>
        <v>25</v>
      </c>
      <c r="AP2" s="7">
        <f t="shared" ref="AP2:AP65" si="29">IF($D2="male",IF(P2&lt;&gt;26,AO2,IF(F2="",AO2,IF(F2&lt;&gt;"amman",27,38))),AO2)</f>
        <v>25</v>
      </c>
      <c r="AQ2" s="7">
        <f t="shared" ref="AQ2:AQ65" si="30">IF($D2="male",IF(AP2&lt;&gt;27,AP2,IF(F2="",AP2,IF(F2&lt;&gt;"zarqa",28,33))),AP2)</f>
        <v>25</v>
      </c>
      <c r="AR2" s="1">
        <f t="shared" ref="AR2:AR65" si="31">IF($D2="male",IF(AQ2&lt;&gt;28,AQ2,IF(C2&lt;=35,29,32)),AQ2)</f>
        <v>25</v>
      </c>
      <c r="AS2" s="7">
        <f t="shared" ref="AS2:AS65" si="32">IF($D2="male",IF(AR2&lt;&gt;29,AR2,IF(C2&lt;=25,30,31)),AR2)</f>
        <v>25</v>
      </c>
      <c r="AT2" s="1">
        <f t="shared" ref="AT2:AT65" si="33">IF($D2="male",IF(AS2&lt;&gt;30,AS2,30),AS2)</f>
        <v>25</v>
      </c>
      <c r="AU2" s="1">
        <f t="shared" ref="AU2:AU65" si="34">IF($D2="male",IF(AS2&lt;&gt;31,AT2,31),AT2)</f>
        <v>25</v>
      </c>
      <c r="AV2" s="1">
        <f t="shared" ref="AV2:AV65" si="35">IF($D2="male",IF(AR2&lt;&gt;32,AU2,32),AU2)</f>
        <v>25</v>
      </c>
      <c r="AW2" s="1">
        <f t="shared" ref="AW2:AW65" si="36">IF($D2="male",IF(AQ2&lt;&gt;33,AV2,IF(H2="",AV2,IF(H2&lt;=7.5,34,37))),AV2)</f>
        <v>25</v>
      </c>
      <c r="AX2" s="1">
        <f t="shared" ref="AX2:AX65" si="37">IF($D2="male",IF(AW2&lt;&gt;34,AW2,IF(C2&lt;=25,35,36)),AW2)</f>
        <v>25</v>
      </c>
      <c r="AY2" s="1">
        <f t="shared" ref="AY2:AY65" si="38">IF($D2="male",IF(AX2&lt;&gt;35,AX2,35),AX2)</f>
        <v>25</v>
      </c>
      <c r="AZ2" s="1">
        <f t="shared" ref="AZ2:AZ65" si="39">IF($D2="male",IF(AX2&lt;&gt;36,AY2,36),AY2)</f>
        <v>25</v>
      </c>
      <c r="BA2" s="1">
        <f t="shared" ref="BA2:BA65" si="40">IF($D2="male",IF(AW2&lt;&gt;37,AZ2,37),AZ2)</f>
        <v>25</v>
      </c>
      <c r="BB2" s="1">
        <f t="shared" ref="BB2:BB65" si="41">IF($D2="male",IF(AP2&lt;&gt;38,BA2,IF(C2&lt;=25,39,40)),BA2)</f>
        <v>25</v>
      </c>
      <c r="BC2" s="1">
        <f t="shared" ref="BC2:BC65" si="42">IF($D2="male",IF(BB2&lt;&gt;39,BB2,39),BB2)</f>
        <v>25</v>
      </c>
      <c r="BD2" s="1">
        <f t="shared" ref="BD2:BD65" si="43">IF($D2="male",IF(BB2&lt;&gt;40,BC2,IF(H2="",BC2,IF(H2&lt;=7.5,41,42))),BC2)</f>
        <v>25</v>
      </c>
      <c r="BE2" s="1">
        <f t="shared" ref="BE2:BE65" si="44">IF($D2="male",IF(BD2&lt;&gt;41,BD2,41),BD2)</f>
        <v>25</v>
      </c>
      <c r="BF2" s="1">
        <f t="shared" ref="BF2:BF65" si="45">IF($D2="male",IF(BD2&lt;&gt;42,BE2,42),BE2)</f>
        <v>25</v>
      </c>
      <c r="BG2" s="1">
        <f>+IF(D2="male",VLOOKUP(M2,'Key node cluster'!$A$3:$C$45,3,0),VLOOKUP(M2,'Key node cluster'!$F$3:$H$27,3,0))</f>
        <v>25</v>
      </c>
    </row>
    <row r="3" spans="1:81" x14ac:dyDescent="0.25">
      <c r="A3" t="s">
        <v>17</v>
      </c>
      <c r="B3">
        <v>9781037165</v>
      </c>
      <c r="C3" s="7">
        <v>40</v>
      </c>
      <c r="D3" t="s">
        <v>9</v>
      </c>
      <c r="E3" t="s">
        <v>10</v>
      </c>
      <c r="F3" t="s">
        <v>11</v>
      </c>
      <c r="G3" t="str">
        <f t="shared" si="0"/>
        <v>secondary or below</v>
      </c>
      <c r="H3" s="7">
        <f t="shared" si="1"/>
        <v>5</v>
      </c>
      <c r="I3" t="s">
        <v>18</v>
      </c>
      <c r="J3">
        <v>43</v>
      </c>
      <c r="K3">
        <v>1.6027397260273999</v>
      </c>
      <c r="L3">
        <v>1</v>
      </c>
      <c r="M3" s="5">
        <f t="shared" si="2"/>
        <v>41</v>
      </c>
      <c r="N3" s="5">
        <f>+IF(D3="male",VLOOKUP(BG3,'Key node cluster'!$L$3:$N$24,3,0),VLOOKUP(BG3,'Key node cluster'!$R$3:$T$15,3,0))</f>
        <v>1</v>
      </c>
      <c r="O3" s="1">
        <v>0</v>
      </c>
      <c r="P3" s="1">
        <f t="shared" si="3"/>
        <v>26</v>
      </c>
      <c r="Q3" s="1">
        <f t="shared" si="4"/>
        <v>26</v>
      </c>
      <c r="R3" s="1">
        <f t="shared" si="5"/>
        <v>26</v>
      </c>
      <c r="S3" s="1">
        <f t="shared" si="6"/>
        <v>26</v>
      </c>
      <c r="T3" s="1">
        <f t="shared" si="7"/>
        <v>26</v>
      </c>
      <c r="U3" s="1">
        <f t="shared" si="8"/>
        <v>26</v>
      </c>
      <c r="V3" s="1">
        <f t="shared" si="9"/>
        <v>26</v>
      </c>
      <c r="W3" s="1">
        <f t="shared" si="10"/>
        <v>26</v>
      </c>
      <c r="X3" s="1">
        <f t="shared" si="11"/>
        <v>26</v>
      </c>
      <c r="Y3" s="1">
        <f t="shared" si="12"/>
        <v>26</v>
      </c>
      <c r="Z3" s="1">
        <f t="shared" si="13"/>
        <v>26</v>
      </c>
      <c r="AA3" s="1">
        <f t="shared" si="14"/>
        <v>26</v>
      </c>
      <c r="AB3" s="1">
        <f t="shared" si="15"/>
        <v>26</v>
      </c>
      <c r="AC3" s="1">
        <f t="shared" si="16"/>
        <v>26</v>
      </c>
      <c r="AD3" s="1">
        <f t="shared" si="17"/>
        <v>26</v>
      </c>
      <c r="AE3" s="1">
        <f t="shared" si="18"/>
        <v>26</v>
      </c>
      <c r="AF3" s="1">
        <f t="shared" si="19"/>
        <v>26</v>
      </c>
      <c r="AG3" s="1">
        <f t="shared" si="20"/>
        <v>26</v>
      </c>
      <c r="AH3" s="1">
        <f t="shared" si="21"/>
        <v>26</v>
      </c>
      <c r="AI3" s="1">
        <f t="shared" si="22"/>
        <v>26</v>
      </c>
      <c r="AJ3" s="1">
        <f t="shared" si="23"/>
        <v>26</v>
      </c>
      <c r="AK3" s="1">
        <f t="shared" si="24"/>
        <v>26</v>
      </c>
      <c r="AL3" s="1">
        <f t="shared" si="25"/>
        <v>26</v>
      </c>
      <c r="AM3" s="1">
        <f t="shared" si="26"/>
        <v>26</v>
      </c>
      <c r="AN3" s="1">
        <f t="shared" si="27"/>
        <v>26</v>
      </c>
      <c r="AO3" s="1">
        <f t="shared" si="28"/>
        <v>26</v>
      </c>
      <c r="AP3" s="7">
        <f t="shared" si="29"/>
        <v>38</v>
      </c>
      <c r="AQ3" s="7">
        <f t="shared" si="30"/>
        <v>38</v>
      </c>
      <c r="AR3" s="1">
        <f t="shared" si="31"/>
        <v>38</v>
      </c>
      <c r="AS3" s="7">
        <f t="shared" si="32"/>
        <v>38</v>
      </c>
      <c r="AT3" s="1">
        <f t="shared" si="33"/>
        <v>38</v>
      </c>
      <c r="AU3" s="1">
        <f t="shared" si="34"/>
        <v>38</v>
      </c>
      <c r="AV3" s="1">
        <f t="shared" si="35"/>
        <v>38</v>
      </c>
      <c r="AW3" s="1">
        <f t="shared" si="36"/>
        <v>38</v>
      </c>
      <c r="AX3" s="1">
        <f t="shared" si="37"/>
        <v>38</v>
      </c>
      <c r="AY3" s="1">
        <f t="shared" si="38"/>
        <v>38</v>
      </c>
      <c r="AZ3" s="1">
        <f t="shared" si="39"/>
        <v>38</v>
      </c>
      <c r="BA3" s="1">
        <f t="shared" si="40"/>
        <v>38</v>
      </c>
      <c r="BB3" s="1">
        <f t="shared" si="41"/>
        <v>40</v>
      </c>
      <c r="BC3" s="1">
        <f t="shared" si="42"/>
        <v>40</v>
      </c>
      <c r="BD3" s="1">
        <f t="shared" si="43"/>
        <v>41</v>
      </c>
      <c r="BE3" s="1">
        <f t="shared" si="44"/>
        <v>41</v>
      </c>
      <c r="BF3" s="1">
        <f t="shared" si="45"/>
        <v>41</v>
      </c>
      <c r="BG3" s="1">
        <f>+IF(D3="male",VLOOKUP(M3,'Key node cluster'!$A$3:$C$45,3,0),VLOOKUP(M3,'Key node cluster'!$F$3:$H$27,3,0))</f>
        <v>41</v>
      </c>
    </row>
    <row r="4" spans="1:81" x14ac:dyDescent="0.25">
      <c r="A4" t="s">
        <v>21</v>
      </c>
      <c r="B4">
        <v>9931011092</v>
      </c>
      <c r="C4" s="7">
        <v>30</v>
      </c>
      <c r="D4" t="s">
        <v>9</v>
      </c>
      <c r="E4" t="s">
        <v>10</v>
      </c>
      <c r="F4" t="s">
        <v>11</v>
      </c>
      <c r="G4" t="str">
        <f>IF(I4="","",IF(OR(I4="high_school",I4="secondary_or_below"),"secondary or below",IF(OR(I4="bachelor",I4="master",I4="phd"),"bachelor or above", "vocational training")))</f>
        <v>vocational training</v>
      </c>
      <c r="H4" s="7">
        <f t="shared" si="1"/>
        <v>5</v>
      </c>
      <c r="I4" t="s">
        <v>22</v>
      </c>
      <c r="J4">
        <v>29</v>
      </c>
      <c r="K4">
        <v>1.1013698630137001</v>
      </c>
      <c r="L4">
        <v>5</v>
      </c>
      <c r="M4" s="5">
        <f t="shared" si="2"/>
        <v>41</v>
      </c>
      <c r="N4" s="5">
        <f>+IF(D4="male",VLOOKUP(BG4,'Key node cluster'!$L$3:$N$24,3,0),VLOOKUP(BG4,'Key node cluster'!$R$3:$T$15,3,0))</f>
        <v>1</v>
      </c>
      <c r="O4" s="1">
        <v>0</v>
      </c>
      <c r="P4" s="1">
        <f t="shared" si="3"/>
        <v>26</v>
      </c>
      <c r="Q4" s="1">
        <f t="shared" si="4"/>
        <v>26</v>
      </c>
      <c r="R4" s="1">
        <f t="shared" si="5"/>
        <v>26</v>
      </c>
      <c r="S4" s="1">
        <f t="shared" si="6"/>
        <v>26</v>
      </c>
      <c r="T4" s="1">
        <f t="shared" si="7"/>
        <v>26</v>
      </c>
      <c r="U4" s="1">
        <f t="shared" si="8"/>
        <v>26</v>
      </c>
      <c r="V4" s="1">
        <f t="shared" si="9"/>
        <v>26</v>
      </c>
      <c r="W4" s="1">
        <f t="shared" si="10"/>
        <v>26</v>
      </c>
      <c r="X4" s="1">
        <f t="shared" si="11"/>
        <v>26</v>
      </c>
      <c r="Y4" s="1">
        <f t="shared" si="12"/>
        <v>26</v>
      </c>
      <c r="Z4" s="1">
        <f t="shared" si="13"/>
        <v>26</v>
      </c>
      <c r="AA4" s="1">
        <f t="shared" si="14"/>
        <v>26</v>
      </c>
      <c r="AB4" s="1">
        <f t="shared" si="15"/>
        <v>26</v>
      </c>
      <c r="AC4" s="1">
        <f t="shared" si="16"/>
        <v>26</v>
      </c>
      <c r="AD4" s="1">
        <f t="shared" si="17"/>
        <v>26</v>
      </c>
      <c r="AE4" s="1">
        <f t="shared" si="18"/>
        <v>26</v>
      </c>
      <c r="AF4" s="1">
        <f t="shared" si="19"/>
        <v>26</v>
      </c>
      <c r="AG4" s="1">
        <f t="shared" si="20"/>
        <v>26</v>
      </c>
      <c r="AH4" s="1">
        <f t="shared" si="21"/>
        <v>26</v>
      </c>
      <c r="AI4" s="1">
        <f t="shared" si="22"/>
        <v>26</v>
      </c>
      <c r="AJ4" s="1">
        <f t="shared" si="23"/>
        <v>26</v>
      </c>
      <c r="AK4" s="1">
        <f t="shared" si="24"/>
        <v>26</v>
      </c>
      <c r="AL4" s="1">
        <f t="shared" si="25"/>
        <v>26</v>
      </c>
      <c r="AM4" s="1">
        <f t="shared" si="26"/>
        <v>26</v>
      </c>
      <c r="AN4" s="1">
        <f t="shared" si="27"/>
        <v>26</v>
      </c>
      <c r="AO4" s="1">
        <f t="shared" si="28"/>
        <v>26</v>
      </c>
      <c r="AP4" s="7">
        <f t="shared" si="29"/>
        <v>38</v>
      </c>
      <c r="AQ4" s="7">
        <f t="shared" si="30"/>
        <v>38</v>
      </c>
      <c r="AR4" s="1">
        <f t="shared" si="31"/>
        <v>38</v>
      </c>
      <c r="AS4" s="7">
        <f t="shared" si="32"/>
        <v>38</v>
      </c>
      <c r="AT4" s="1">
        <f t="shared" si="33"/>
        <v>38</v>
      </c>
      <c r="AU4" s="1">
        <f t="shared" si="34"/>
        <v>38</v>
      </c>
      <c r="AV4" s="1">
        <f t="shared" si="35"/>
        <v>38</v>
      </c>
      <c r="AW4" s="1">
        <f t="shared" si="36"/>
        <v>38</v>
      </c>
      <c r="AX4" s="1">
        <f t="shared" si="37"/>
        <v>38</v>
      </c>
      <c r="AY4" s="1">
        <f t="shared" si="38"/>
        <v>38</v>
      </c>
      <c r="AZ4" s="1">
        <f t="shared" si="39"/>
        <v>38</v>
      </c>
      <c r="BA4" s="1">
        <f t="shared" si="40"/>
        <v>38</v>
      </c>
      <c r="BB4" s="1">
        <f t="shared" si="41"/>
        <v>40</v>
      </c>
      <c r="BC4" s="1">
        <f t="shared" si="42"/>
        <v>40</v>
      </c>
      <c r="BD4" s="1">
        <f t="shared" si="43"/>
        <v>41</v>
      </c>
      <c r="BE4" s="1">
        <f t="shared" si="44"/>
        <v>41</v>
      </c>
      <c r="BF4" s="1">
        <f t="shared" si="45"/>
        <v>41</v>
      </c>
      <c r="BG4" s="1">
        <f>+IF(D4="male",VLOOKUP(M4,'Key node cluster'!$A$3:$C$45,3,0),VLOOKUP(M4,'Key node cluster'!$F$3:$H$27,3,0))</f>
        <v>41</v>
      </c>
    </row>
    <row r="5" spans="1:81" x14ac:dyDescent="0.25">
      <c r="A5" t="s">
        <v>23</v>
      </c>
      <c r="B5">
        <v>9991013956</v>
      </c>
      <c r="C5" s="7">
        <v>20</v>
      </c>
      <c r="D5" t="s">
        <v>9</v>
      </c>
      <c r="E5" t="s">
        <v>10</v>
      </c>
      <c r="F5" t="s">
        <v>11</v>
      </c>
      <c r="G5" t="str">
        <f t="shared" ref="G5:G68" si="46">IF(I5="","",IF(OR(I5="high_school",I5="secondary_or_below"),"secondary or below",IF(OR(I5="bachelor",I5="master",I5="phd"),"bachelor or above", "vocational training")))</f>
        <v/>
      </c>
      <c r="H5" s="7">
        <f t="shared" si="1"/>
        <v>5</v>
      </c>
      <c r="J5">
        <v>23</v>
      </c>
      <c r="K5">
        <v>1.6684931506848999</v>
      </c>
      <c r="L5">
        <v>5</v>
      </c>
      <c r="M5" s="5">
        <f t="shared" si="2"/>
        <v>39</v>
      </c>
      <c r="N5" s="5">
        <f>+IF(D5="male",VLOOKUP(BG5,'Key node cluster'!$L$3:$N$24,3,0),VLOOKUP(BG5,'Key node cluster'!$R$3:$T$15,3,0))</f>
        <v>0</v>
      </c>
      <c r="O5" s="1">
        <v>0</v>
      </c>
      <c r="P5" s="1">
        <f t="shared" si="3"/>
        <v>26</v>
      </c>
      <c r="Q5" s="1">
        <f t="shared" si="4"/>
        <v>26</v>
      </c>
      <c r="R5" s="1">
        <f t="shared" si="5"/>
        <v>26</v>
      </c>
      <c r="S5" s="1">
        <f t="shared" si="6"/>
        <v>26</v>
      </c>
      <c r="T5" s="1">
        <f t="shared" si="7"/>
        <v>26</v>
      </c>
      <c r="U5" s="1">
        <f t="shared" si="8"/>
        <v>26</v>
      </c>
      <c r="V5" s="1">
        <f t="shared" si="9"/>
        <v>26</v>
      </c>
      <c r="W5" s="1">
        <f t="shared" si="10"/>
        <v>26</v>
      </c>
      <c r="X5" s="1">
        <f t="shared" si="11"/>
        <v>26</v>
      </c>
      <c r="Y5" s="1">
        <f t="shared" si="12"/>
        <v>26</v>
      </c>
      <c r="Z5" s="1">
        <f t="shared" si="13"/>
        <v>26</v>
      </c>
      <c r="AA5" s="1">
        <f t="shared" si="14"/>
        <v>26</v>
      </c>
      <c r="AB5" s="1">
        <f t="shared" si="15"/>
        <v>26</v>
      </c>
      <c r="AC5" s="1">
        <f t="shared" si="16"/>
        <v>26</v>
      </c>
      <c r="AD5" s="1">
        <f t="shared" si="17"/>
        <v>26</v>
      </c>
      <c r="AE5" s="1">
        <f t="shared" si="18"/>
        <v>26</v>
      </c>
      <c r="AF5" s="1">
        <f t="shared" si="19"/>
        <v>26</v>
      </c>
      <c r="AG5" s="1">
        <f t="shared" si="20"/>
        <v>26</v>
      </c>
      <c r="AH5" s="1">
        <f t="shared" si="21"/>
        <v>26</v>
      </c>
      <c r="AI5" s="1">
        <f t="shared" si="22"/>
        <v>26</v>
      </c>
      <c r="AJ5" s="1">
        <f t="shared" si="23"/>
        <v>26</v>
      </c>
      <c r="AK5" s="1">
        <f t="shared" si="24"/>
        <v>26</v>
      </c>
      <c r="AL5" s="1">
        <f t="shared" si="25"/>
        <v>26</v>
      </c>
      <c r="AM5" s="1">
        <f t="shared" si="26"/>
        <v>26</v>
      </c>
      <c r="AN5" s="1">
        <f t="shared" si="27"/>
        <v>26</v>
      </c>
      <c r="AO5" s="1">
        <f t="shared" si="28"/>
        <v>26</v>
      </c>
      <c r="AP5" s="7">
        <f t="shared" si="29"/>
        <v>38</v>
      </c>
      <c r="AQ5" s="7">
        <f t="shared" si="30"/>
        <v>38</v>
      </c>
      <c r="AR5" s="1">
        <f t="shared" si="31"/>
        <v>38</v>
      </c>
      <c r="AS5" s="7">
        <f t="shared" si="32"/>
        <v>38</v>
      </c>
      <c r="AT5" s="1">
        <f t="shared" si="33"/>
        <v>38</v>
      </c>
      <c r="AU5" s="1">
        <f t="shared" si="34"/>
        <v>38</v>
      </c>
      <c r="AV5" s="1">
        <f t="shared" si="35"/>
        <v>38</v>
      </c>
      <c r="AW5" s="1">
        <f t="shared" si="36"/>
        <v>38</v>
      </c>
      <c r="AX5" s="1">
        <f t="shared" si="37"/>
        <v>38</v>
      </c>
      <c r="AY5" s="1">
        <f t="shared" si="38"/>
        <v>38</v>
      </c>
      <c r="AZ5" s="1">
        <f t="shared" si="39"/>
        <v>38</v>
      </c>
      <c r="BA5" s="1">
        <f t="shared" si="40"/>
        <v>38</v>
      </c>
      <c r="BB5" s="1">
        <f t="shared" si="41"/>
        <v>39</v>
      </c>
      <c r="BC5" s="1">
        <f t="shared" si="42"/>
        <v>39</v>
      </c>
      <c r="BD5" s="1">
        <f t="shared" si="43"/>
        <v>39</v>
      </c>
      <c r="BE5" s="1">
        <f t="shared" si="44"/>
        <v>39</v>
      </c>
      <c r="BF5" s="1">
        <f t="shared" si="45"/>
        <v>39</v>
      </c>
      <c r="BG5" s="1">
        <f>+IF(D5="male",VLOOKUP(M5,'Key node cluster'!$A$3:$C$45,3,0),VLOOKUP(M5,'Key node cluster'!$F$3:$H$27,3,0))</f>
        <v>39</v>
      </c>
    </row>
    <row r="6" spans="1:81" x14ac:dyDescent="0.25">
      <c r="A6" t="s">
        <v>47</v>
      </c>
      <c r="B6">
        <v>9871017609</v>
      </c>
      <c r="C6" s="7">
        <v>30</v>
      </c>
      <c r="D6" t="s">
        <v>9</v>
      </c>
      <c r="E6" t="s">
        <v>10</v>
      </c>
      <c r="G6" t="str">
        <f t="shared" si="46"/>
        <v/>
      </c>
      <c r="H6" s="7">
        <f t="shared" si="1"/>
        <v>1</v>
      </c>
      <c r="J6">
        <v>34</v>
      </c>
      <c r="K6">
        <v>0.16438356164383999</v>
      </c>
      <c r="L6">
        <v>2</v>
      </c>
      <c r="M6" s="5">
        <f t="shared" si="2"/>
        <v>17</v>
      </c>
      <c r="N6" s="5">
        <f>+IF(D6="male",VLOOKUP(BG6,'Key node cluster'!$L$3:$N$24,3,0),VLOOKUP(BG6,'Key node cluster'!$R$3:$T$15,3,0))</f>
        <v>1</v>
      </c>
      <c r="O6" s="1">
        <v>0</v>
      </c>
      <c r="P6" s="1">
        <f t="shared" si="3"/>
        <v>1</v>
      </c>
      <c r="Q6" s="1">
        <f t="shared" si="4"/>
        <v>17</v>
      </c>
      <c r="R6" s="1">
        <f t="shared" si="5"/>
        <v>17</v>
      </c>
      <c r="S6" s="1">
        <f t="shared" si="6"/>
        <v>17</v>
      </c>
      <c r="T6" s="1">
        <f t="shared" si="7"/>
        <v>17</v>
      </c>
      <c r="U6" s="1">
        <f t="shared" si="8"/>
        <v>17</v>
      </c>
      <c r="V6" s="1">
        <f t="shared" si="9"/>
        <v>17</v>
      </c>
      <c r="W6" s="1">
        <f>IF($D6="male",IF(V6&lt;&gt;7,V6,7),IF($D6="female",IF(S6&lt;&gt;7,V6,7),V6))</f>
        <v>17</v>
      </c>
      <c r="X6" s="1">
        <f t="shared" si="11"/>
        <v>17</v>
      </c>
      <c r="Y6" s="1">
        <f t="shared" si="12"/>
        <v>17</v>
      </c>
      <c r="Z6" s="1">
        <f t="shared" si="13"/>
        <v>17</v>
      </c>
      <c r="AA6" s="1">
        <f t="shared" si="14"/>
        <v>17</v>
      </c>
      <c r="AB6" s="1">
        <f t="shared" si="15"/>
        <v>17</v>
      </c>
      <c r="AC6" s="1">
        <f t="shared" si="16"/>
        <v>17</v>
      </c>
      <c r="AD6" s="1">
        <f t="shared" si="17"/>
        <v>17</v>
      </c>
      <c r="AE6" s="1">
        <f t="shared" si="18"/>
        <v>17</v>
      </c>
      <c r="AF6" s="1">
        <f t="shared" si="19"/>
        <v>17</v>
      </c>
      <c r="AG6" s="1">
        <f t="shared" si="20"/>
        <v>17</v>
      </c>
      <c r="AH6" s="1">
        <f t="shared" si="21"/>
        <v>17</v>
      </c>
      <c r="AI6" s="1">
        <f t="shared" si="22"/>
        <v>17</v>
      </c>
      <c r="AJ6" s="1">
        <f t="shared" si="23"/>
        <v>17</v>
      </c>
      <c r="AK6" s="1">
        <f t="shared" si="24"/>
        <v>17</v>
      </c>
      <c r="AL6" s="1">
        <f t="shared" si="25"/>
        <v>17</v>
      </c>
      <c r="AM6" s="1">
        <f t="shared" si="26"/>
        <v>17</v>
      </c>
      <c r="AN6" s="1">
        <f t="shared" si="27"/>
        <v>17</v>
      </c>
      <c r="AO6" s="1">
        <f t="shared" si="28"/>
        <v>17</v>
      </c>
      <c r="AP6" s="7">
        <f t="shared" si="29"/>
        <v>17</v>
      </c>
      <c r="AQ6" s="7">
        <f t="shared" si="30"/>
        <v>17</v>
      </c>
      <c r="AR6" s="1">
        <f t="shared" si="31"/>
        <v>17</v>
      </c>
      <c r="AS6" s="7">
        <f t="shared" si="32"/>
        <v>17</v>
      </c>
      <c r="AT6" s="1">
        <f t="shared" si="33"/>
        <v>17</v>
      </c>
      <c r="AU6" s="1">
        <f t="shared" si="34"/>
        <v>17</v>
      </c>
      <c r="AV6" s="1">
        <f t="shared" si="35"/>
        <v>17</v>
      </c>
      <c r="AW6" s="1">
        <f t="shared" si="36"/>
        <v>17</v>
      </c>
      <c r="AX6" s="1">
        <f t="shared" si="37"/>
        <v>17</v>
      </c>
      <c r="AY6" s="1">
        <f t="shared" si="38"/>
        <v>17</v>
      </c>
      <c r="AZ6" s="1">
        <f t="shared" si="39"/>
        <v>17</v>
      </c>
      <c r="BA6" s="1">
        <f t="shared" si="40"/>
        <v>17</v>
      </c>
      <c r="BB6" s="1">
        <f t="shared" si="41"/>
        <v>17</v>
      </c>
      <c r="BC6" s="1">
        <f t="shared" si="42"/>
        <v>17</v>
      </c>
      <c r="BD6" s="1">
        <f t="shared" si="43"/>
        <v>17</v>
      </c>
      <c r="BE6" s="1">
        <f t="shared" si="44"/>
        <v>17</v>
      </c>
      <c r="BF6" s="1">
        <f t="shared" si="45"/>
        <v>17</v>
      </c>
      <c r="BG6" s="1">
        <f>+IF(D6="male",VLOOKUP(M6,'Key node cluster'!$A$3:$C$45,3,0),VLOOKUP(M6,'Key node cluster'!$F$3:$H$27,3,0))</f>
        <v>22</v>
      </c>
    </row>
    <row r="7" spans="1:81" x14ac:dyDescent="0.25">
      <c r="A7" t="s">
        <v>54</v>
      </c>
      <c r="B7">
        <v>9791044558</v>
      </c>
      <c r="C7" s="7">
        <v>40</v>
      </c>
      <c r="D7" t="s">
        <v>9</v>
      </c>
      <c r="E7" t="s">
        <v>10</v>
      </c>
      <c r="G7" t="str">
        <f t="shared" si="46"/>
        <v/>
      </c>
      <c r="H7" s="7">
        <f t="shared" si="1"/>
        <v>1</v>
      </c>
      <c r="J7">
        <v>42</v>
      </c>
      <c r="K7">
        <v>0.16712328767123</v>
      </c>
      <c r="L7">
        <v>2</v>
      </c>
      <c r="M7" s="5">
        <f t="shared" si="2"/>
        <v>17</v>
      </c>
      <c r="N7" s="5">
        <f>+IF(D7="male",VLOOKUP(BG7,'Key node cluster'!$L$3:$N$24,3,0),VLOOKUP(BG7,'Key node cluster'!$R$3:$T$15,3,0))</f>
        <v>1</v>
      </c>
      <c r="O7" s="1">
        <v>0</v>
      </c>
      <c r="P7" s="1">
        <f t="shared" si="3"/>
        <v>1</v>
      </c>
      <c r="Q7" s="1">
        <f t="shared" si="4"/>
        <v>17</v>
      </c>
      <c r="R7" s="1">
        <f t="shared" si="5"/>
        <v>17</v>
      </c>
      <c r="S7" s="1">
        <f t="shared" si="6"/>
        <v>17</v>
      </c>
      <c r="T7" s="1">
        <f t="shared" si="7"/>
        <v>17</v>
      </c>
      <c r="U7" s="1">
        <f t="shared" si="8"/>
        <v>17</v>
      </c>
      <c r="V7" s="1">
        <f t="shared" si="9"/>
        <v>17</v>
      </c>
      <c r="W7" s="1">
        <f t="shared" si="10"/>
        <v>17</v>
      </c>
      <c r="X7" s="1">
        <f t="shared" si="11"/>
        <v>17</v>
      </c>
      <c r="Y7" s="1">
        <f t="shared" si="12"/>
        <v>17</v>
      </c>
      <c r="Z7" s="1">
        <f t="shared" si="13"/>
        <v>17</v>
      </c>
      <c r="AA7" s="1">
        <f t="shared" si="14"/>
        <v>17</v>
      </c>
      <c r="AB7" s="1">
        <f t="shared" si="15"/>
        <v>17</v>
      </c>
      <c r="AC7" s="1">
        <f t="shared" si="16"/>
        <v>17</v>
      </c>
      <c r="AD7" s="1">
        <f t="shared" si="17"/>
        <v>17</v>
      </c>
      <c r="AE7" s="1">
        <f t="shared" si="18"/>
        <v>17</v>
      </c>
      <c r="AF7" s="1">
        <f t="shared" si="19"/>
        <v>17</v>
      </c>
      <c r="AG7" s="1">
        <f t="shared" si="20"/>
        <v>17</v>
      </c>
      <c r="AH7" s="1">
        <f t="shared" si="21"/>
        <v>17</v>
      </c>
      <c r="AI7" s="1">
        <f t="shared" si="22"/>
        <v>17</v>
      </c>
      <c r="AJ7" s="1">
        <f t="shared" si="23"/>
        <v>17</v>
      </c>
      <c r="AK7" s="1">
        <f t="shared" si="24"/>
        <v>17</v>
      </c>
      <c r="AL7" s="1">
        <f t="shared" si="25"/>
        <v>17</v>
      </c>
      <c r="AM7" s="1">
        <f t="shared" si="26"/>
        <v>17</v>
      </c>
      <c r="AN7" s="1">
        <f t="shared" si="27"/>
        <v>17</v>
      </c>
      <c r="AO7" s="1">
        <f t="shared" si="28"/>
        <v>17</v>
      </c>
      <c r="AP7" s="7">
        <f t="shared" si="29"/>
        <v>17</v>
      </c>
      <c r="AQ7" s="7">
        <f t="shared" si="30"/>
        <v>17</v>
      </c>
      <c r="AR7" s="1">
        <f t="shared" si="31"/>
        <v>17</v>
      </c>
      <c r="AS7" s="7">
        <f t="shared" si="32"/>
        <v>17</v>
      </c>
      <c r="AT7" s="1">
        <f t="shared" si="33"/>
        <v>17</v>
      </c>
      <c r="AU7" s="1">
        <f t="shared" si="34"/>
        <v>17</v>
      </c>
      <c r="AV7" s="1">
        <f t="shared" si="35"/>
        <v>17</v>
      </c>
      <c r="AW7" s="1">
        <f t="shared" si="36"/>
        <v>17</v>
      </c>
      <c r="AX7" s="1">
        <f t="shared" si="37"/>
        <v>17</v>
      </c>
      <c r="AY7" s="1">
        <f t="shared" si="38"/>
        <v>17</v>
      </c>
      <c r="AZ7" s="1">
        <f t="shared" si="39"/>
        <v>17</v>
      </c>
      <c r="BA7" s="1">
        <f t="shared" si="40"/>
        <v>17</v>
      </c>
      <c r="BB7" s="1">
        <f t="shared" si="41"/>
        <v>17</v>
      </c>
      <c r="BC7" s="1">
        <f t="shared" si="42"/>
        <v>17</v>
      </c>
      <c r="BD7" s="1">
        <f t="shared" si="43"/>
        <v>17</v>
      </c>
      <c r="BE7" s="1">
        <f t="shared" si="44"/>
        <v>17</v>
      </c>
      <c r="BF7" s="1">
        <f t="shared" si="45"/>
        <v>17</v>
      </c>
      <c r="BG7" s="1">
        <f>+IF(D7="male",VLOOKUP(M7,'Key node cluster'!$A$3:$C$45,3,0),VLOOKUP(M7,'Key node cluster'!$F$3:$H$27,3,0))</f>
        <v>22</v>
      </c>
    </row>
    <row r="8" spans="1:81" x14ac:dyDescent="0.25">
      <c r="A8" t="s">
        <v>61</v>
      </c>
      <c r="B8">
        <v>2000511685</v>
      </c>
      <c r="C8" s="7">
        <v>20</v>
      </c>
      <c r="D8" t="s">
        <v>9</v>
      </c>
      <c r="E8" t="s">
        <v>10</v>
      </c>
      <c r="G8" t="str">
        <f t="shared" si="46"/>
        <v/>
      </c>
      <c r="H8" s="7">
        <f t="shared" si="1"/>
        <v>1</v>
      </c>
      <c r="J8">
        <v>19</v>
      </c>
      <c r="K8">
        <v>0.25205479452055002</v>
      </c>
      <c r="L8">
        <v>1</v>
      </c>
      <c r="M8" s="5">
        <f t="shared" si="2"/>
        <v>17</v>
      </c>
      <c r="N8" s="5">
        <f>+IF(D8="male",VLOOKUP(BG8,'Key node cluster'!$L$3:$N$24,3,0),VLOOKUP(BG8,'Key node cluster'!$R$3:$T$15,3,0))</f>
        <v>1</v>
      </c>
      <c r="O8" s="1">
        <v>0</v>
      </c>
      <c r="P8" s="1">
        <f t="shared" si="3"/>
        <v>1</v>
      </c>
      <c r="Q8" s="1">
        <f t="shared" si="4"/>
        <v>17</v>
      </c>
      <c r="R8" s="1">
        <f t="shared" si="5"/>
        <v>17</v>
      </c>
      <c r="S8" s="1">
        <f t="shared" si="6"/>
        <v>17</v>
      </c>
      <c r="T8" s="1">
        <f t="shared" si="7"/>
        <v>17</v>
      </c>
      <c r="U8" s="1">
        <f t="shared" si="8"/>
        <v>17</v>
      </c>
      <c r="V8" s="1">
        <f t="shared" si="9"/>
        <v>17</v>
      </c>
      <c r="W8" s="1">
        <f t="shared" si="10"/>
        <v>17</v>
      </c>
      <c r="X8" s="1">
        <f t="shared" si="11"/>
        <v>17</v>
      </c>
      <c r="Y8" s="1">
        <f t="shared" si="12"/>
        <v>17</v>
      </c>
      <c r="Z8" s="1">
        <f t="shared" si="13"/>
        <v>17</v>
      </c>
      <c r="AA8" s="1">
        <f t="shared" si="14"/>
        <v>17</v>
      </c>
      <c r="AB8" s="1">
        <f t="shared" si="15"/>
        <v>17</v>
      </c>
      <c r="AC8" s="1">
        <f t="shared" si="16"/>
        <v>17</v>
      </c>
      <c r="AD8" s="1">
        <f t="shared" si="17"/>
        <v>17</v>
      </c>
      <c r="AE8" s="1">
        <f t="shared" si="18"/>
        <v>17</v>
      </c>
      <c r="AF8" s="1">
        <f t="shared" si="19"/>
        <v>17</v>
      </c>
      <c r="AG8" s="1">
        <f t="shared" si="20"/>
        <v>17</v>
      </c>
      <c r="AH8" s="1">
        <f t="shared" si="21"/>
        <v>17</v>
      </c>
      <c r="AI8" s="1">
        <f t="shared" si="22"/>
        <v>17</v>
      </c>
      <c r="AJ8" s="1">
        <f t="shared" si="23"/>
        <v>17</v>
      </c>
      <c r="AK8" s="1">
        <f t="shared" si="24"/>
        <v>17</v>
      </c>
      <c r="AL8" s="1">
        <f t="shared" si="25"/>
        <v>17</v>
      </c>
      <c r="AM8" s="1">
        <f t="shared" si="26"/>
        <v>17</v>
      </c>
      <c r="AN8" s="1">
        <f t="shared" si="27"/>
        <v>17</v>
      </c>
      <c r="AO8" s="1">
        <f t="shared" si="28"/>
        <v>17</v>
      </c>
      <c r="AP8" s="7">
        <f t="shared" si="29"/>
        <v>17</v>
      </c>
      <c r="AQ8" s="7">
        <f t="shared" si="30"/>
        <v>17</v>
      </c>
      <c r="AR8" s="1">
        <f t="shared" si="31"/>
        <v>17</v>
      </c>
      <c r="AS8" s="7">
        <f t="shared" si="32"/>
        <v>17</v>
      </c>
      <c r="AT8" s="1">
        <f t="shared" si="33"/>
        <v>17</v>
      </c>
      <c r="AU8" s="1">
        <f t="shared" si="34"/>
        <v>17</v>
      </c>
      <c r="AV8" s="1">
        <f t="shared" si="35"/>
        <v>17</v>
      </c>
      <c r="AW8" s="1">
        <f t="shared" si="36"/>
        <v>17</v>
      </c>
      <c r="AX8" s="1">
        <f t="shared" si="37"/>
        <v>17</v>
      </c>
      <c r="AY8" s="1">
        <f t="shared" si="38"/>
        <v>17</v>
      </c>
      <c r="AZ8" s="1">
        <f t="shared" si="39"/>
        <v>17</v>
      </c>
      <c r="BA8" s="1">
        <f t="shared" si="40"/>
        <v>17</v>
      </c>
      <c r="BB8" s="1">
        <f t="shared" si="41"/>
        <v>17</v>
      </c>
      <c r="BC8" s="1">
        <f t="shared" si="42"/>
        <v>17</v>
      </c>
      <c r="BD8" s="1">
        <f t="shared" si="43"/>
        <v>17</v>
      </c>
      <c r="BE8" s="1">
        <f t="shared" si="44"/>
        <v>17</v>
      </c>
      <c r="BF8" s="1">
        <f t="shared" si="45"/>
        <v>17</v>
      </c>
      <c r="BG8" s="1">
        <f>+IF(D8="male",VLOOKUP(M8,'Key node cluster'!$A$3:$C$45,3,0),VLOOKUP(M8,'Key node cluster'!$F$3:$H$27,3,0))</f>
        <v>22</v>
      </c>
    </row>
    <row r="9" spans="1:81" x14ac:dyDescent="0.25">
      <c r="A9" t="s">
        <v>81</v>
      </c>
      <c r="B9">
        <v>9971033914</v>
      </c>
      <c r="C9" s="7">
        <v>20</v>
      </c>
      <c r="D9" t="s">
        <v>9</v>
      </c>
      <c r="E9" t="s">
        <v>10</v>
      </c>
      <c r="F9" t="s">
        <v>11</v>
      </c>
      <c r="G9" t="str">
        <f t="shared" si="46"/>
        <v>bachelor or above</v>
      </c>
      <c r="H9" s="7">
        <f t="shared" si="1"/>
        <v>5</v>
      </c>
      <c r="I9" t="s">
        <v>14</v>
      </c>
      <c r="J9">
        <v>24</v>
      </c>
      <c r="K9">
        <v>3.0246575342466002</v>
      </c>
      <c r="L9">
        <v>22</v>
      </c>
      <c r="M9" s="5">
        <f t="shared" si="2"/>
        <v>39</v>
      </c>
      <c r="N9" s="5">
        <f>+IF(D9="male",VLOOKUP(BG9,'Key node cluster'!$L$3:$N$24,3,0),VLOOKUP(BG9,'Key node cluster'!$R$3:$T$15,3,0))</f>
        <v>0</v>
      </c>
      <c r="O9" s="1">
        <v>0</v>
      </c>
      <c r="P9" s="1">
        <f t="shared" si="3"/>
        <v>26</v>
      </c>
      <c r="Q9" s="1">
        <f t="shared" si="4"/>
        <v>26</v>
      </c>
      <c r="R9" s="1">
        <f t="shared" si="5"/>
        <v>26</v>
      </c>
      <c r="S9" s="1">
        <f t="shared" si="6"/>
        <v>26</v>
      </c>
      <c r="T9" s="1">
        <f t="shared" si="7"/>
        <v>26</v>
      </c>
      <c r="U9" s="1">
        <f t="shared" si="8"/>
        <v>26</v>
      </c>
      <c r="V9" s="1">
        <f t="shared" si="9"/>
        <v>26</v>
      </c>
      <c r="W9" s="1">
        <f t="shared" si="10"/>
        <v>26</v>
      </c>
      <c r="X9" s="1">
        <f t="shared" si="11"/>
        <v>26</v>
      </c>
      <c r="Y9" s="1">
        <f t="shared" si="12"/>
        <v>26</v>
      </c>
      <c r="Z9" s="1">
        <f t="shared" si="13"/>
        <v>26</v>
      </c>
      <c r="AA9" s="1">
        <f t="shared" si="14"/>
        <v>26</v>
      </c>
      <c r="AB9" s="1">
        <f t="shared" si="15"/>
        <v>26</v>
      </c>
      <c r="AC9" s="1">
        <f t="shared" si="16"/>
        <v>26</v>
      </c>
      <c r="AD9" s="1">
        <f t="shared" si="17"/>
        <v>26</v>
      </c>
      <c r="AE9" s="1">
        <f t="shared" si="18"/>
        <v>26</v>
      </c>
      <c r="AF9" s="1">
        <f t="shared" si="19"/>
        <v>26</v>
      </c>
      <c r="AG9" s="1">
        <f t="shared" si="20"/>
        <v>26</v>
      </c>
      <c r="AH9" s="1">
        <f t="shared" si="21"/>
        <v>26</v>
      </c>
      <c r="AI9" s="1">
        <f t="shared" si="22"/>
        <v>26</v>
      </c>
      <c r="AJ9" s="1">
        <f t="shared" si="23"/>
        <v>26</v>
      </c>
      <c r="AK9" s="1">
        <f t="shared" si="24"/>
        <v>26</v>
      </c>
      <c r="AL9" s="1">
        <f t="shared" si="25"/>
        <v>26</v>
      </c>
      <c r="AM9" s="1">
        <f t="shared" si="26"/>
        <v>26</v>
      </c>
      <c r="AN9" s="1">
        <f t="shared" si="27"/>
        <v>26</v>
      </c>
      <c r="AO9" s="1">
        <f t="shared" si="28"/>
        <v>26</v>
      </c>
      <c r="AP9" s="7">
        <f t="shared" si="29"/>
        <v>38</v>
      </c>
      <c r="AQ9" s="7">
        <f t="shared" si="30"/>
        <v>38</v>
      </c>
      <c r="AR9" s="1">
        <f t="shared" si="31"/>
        <v>38</v>
      </c>
      <c r="AS9" s="7">
        <f t="shared" si="32"/>
        <v>38</v>
      </c>
      <c r="AT9" s="1">
        <f t="shared" si="33"/>
        <v>38</v>
      </c>
      <c r="AU9" s="1">
        <f t="shared" si="34"/>
        <v>38</v>
      </c>
      <c r="AV9" s="1">
        <f t="shared" si="35"/>
        <v>38</v>
      </c>
      <c r="AW9" s="1">
        <f t="shared" si="36"/>
        <v>38</v>
      </c>
      <c r="AX9" s="1">
        <f t="shared" si="37"/>
        <v>38</v>
      </c>
      <c r="AY9" s="1">
        <f t="shared" si="38"/>
        <v>38</v>
      </c>
      <c r="AZ9" s="1">
        <f t="shared" si="39"/>
        <v>38</v>
      </c>
      <c r="BA9" s="1">
        <f t="shared" si="40"/>
        <v>38</v>
      </c>
      <c r="BB9" s="1">
        <f t="shared" si="41"/>
        <v>39</v>
      </c>
      <c r="BC9" s="1">
        <f t="shared" si="42"/>
        <v>39</v>
      </c>
      <c r="BD9" s="1">
        <f t="shared" si="43"/>
        <v>39</v>
      </c>
      <c r="BE9" s="1">
        <f t="shared" si="44"/>
        <v>39</v>
      </c>
      <c r="BF9" s="1">
        <f t="shared" si="45"/>
        <v>39</v>
      </c>
      <c r="BG9" s="1">
        <f>+IF(D9="male",VLOOKUP(M9,'Key node cluster'!$A$3:$C$45,3,0),VLOOKUP(M9,'Key node cluster'!$F$3:$H$27,3,0))</f>
        <v>39</v>
      </c>
      <c r="BK9" s="2" t="s">
        <v>2086</v>
      </c>
      <c r="CC9" s="2" t="s">
        <v>2087</v>
      </c>
    </row>
    <row r="10" spans="1:81" x14ac:dyDescent="0.25">
      <c r="A10" t="s">
        <v>103</v>
      </c>
      <c r="B10">
        <v>9981006493</v>
      </c>
      <c r="C10" s="7">
        <v>20</v>
      </c>
      <c r="D10" t="s">
        <v>9</v>
      </c>
      <c r="E10" t="s">
        <v>10</v>
      </c>
      <c r="G10" t="str">
        <f t="shared" si="46"/>
        <v>bachelor or above</v>
      </c>
      <c r="H10" s="7">
        <f t="shared" si="1"/>
        <v>1</v>
      </c>
      <c r="I10" t="s">
        <v>14</v>
      </c>
      <c r="J10">
        <v>24</v>
      </c>
      <c r="K10">
        <v>8.4931506849314997E-2</v>
      </c>
      <c r="L10">
        <v>1</v>
      </c>
      <c r="M10" s="5">
        <f t="shared" si="2"/>
        <v>17</v>
      </c>
      <c r="N10" s="5">
        <f>+IF(D10="male",VLOOKUP(BG10,'Key node cluster'!$L$3:$N$24,3,0),VLOOKUP(BG10,'Key node cluster'!$R$3:$T$15,3,0))</f>
        <v>1</v>
      </c>
      <c r="O10" s="1">
        <v>0</v>
      </c>
      <c r="P10" s="1">
        <f t="shared" si="3"/>
        <v>1</v>
      </c>
      <c r="Q10" s="1">
        <f t="shared" si="4"/>
        <v>17</v>
      </c>
      <c r="R10" s="1">
        <f t="shared" si="5"/>
        <v>17</v>
      </c>
      <c r="S10" s="1">
        <f t="shared" si="6"/>
        <v>17</v>
      </c>
      <c r="T10" s="1">
        <f t="shared" si="7"/>
        <v>17</v>
      </c>
      <c r="U10" s="1">
        <f t="shared" si="8"/>
        <v>17</v>
      </c>
      <c r="V10" s="1">
        <f t="shared" si="9"/>
        <v>17</v>
      </c>
      <c r="W10" s="1">
        <f t="shared" si="10"/>
        <v>17</v>
      </c>
      <c r="X10" s="1">
        <f t="shared" si="11"/>
        <v>17</v>
      </c>
      <c r="Y10" s="1">
        <f t="shared" si="12"/>
        <v>17</v>
      </c>
      <c r="Z10" s="1">
        <f t="shared" si="13"/>
        <v>17</v>
      </c>
      <c r="AA10" s="1">
        <f t="shared" si="14"/>
        <v>17</v>
      </c>
      <c r="AB10" s="1">
        <f t="shared" si="15"/>
        <v>17</v>
      </c>
      <c r="AC10" s="1">
        <f t="shared" si="16"/>
        <v>17</v>
      </c>
      <c r="AD10" s="1">
        <f t="shared" si="17"/>
        <v>17</v>
      </c>
      <c r="AE10" s="1">
        <f t="shared" si="18"/>
        <v>17</v>
      </c>
      <c r="AF10" s="1">
        <f t="shared" si="19"/>
        <v>17</v>
      </c>
      <c r="AG10" s="1">
        <f t="shared" si="20"/>
        <v>17</v>
      </c>
      <c r="AH10" s="1">
        <f t="shared" si="21"/>
        <v>17</v>
      </c>
      <c r="AI10" s="1">
        <f t="shared" si="22"/>
        <v>17</v>
      </c>
      <c r="AJ10" s="1">
        <f t="shared" si="23"/>
        <v>17</v>
      </c>
      <c r="AK10" s="1">
        <f t="shared" si="24"/>
        <v>17</v>
      </c>
      <c r="AL10" s="1">
        <f t="shared" si="25"/>
        <v>17</v>
      </c>
      <c r="AM10" s="1">
        <f t="shared" si="26"/>
        <v>17</v>
      </c>
      <c r="AN10" s="1">
        <f t="shared" si="27"/>
        <v>17</v>
      </c>
      <c r="AO10" s="1">
        <f t="shared" si="28"/>
        <v>17</v>
      </c>
      <c r="AP10" s="7">
        <f t="shared" si="29"/>
        <v>17</v>
      </c>
      <c r="AQ10" s="7">
        <f t="shared" si="30"/>
        <v>17</v>
      </c>
      <c r="AR10" s="1">
        <f t="shared" si="31"/>
        <v>17</v>
      </c>
      <c r="AS10" s="7">
        <f t="shared" si="32"/>
        <v>17</v>
      </c>
      <c r="AT10" s="1">
        <f t="shared" si="33"/>
        <v>17</v>
      </c>
      <c r="AU10" s="1">
        <f t="shared" si="34"/>
        <v>17</v>
      </c>
      <c r="AV10" s="1">
        <f t="shared" si="35"/>
        <v>17</v>
      </c>
      <c r="AW10" s="1">
        <f t="shared" si="36"/>
        <v>17</v>
      </c>
      <c r="AX10" s="1">
        <f t="shared" si="37"/>
        <v>17</v>
      </c>
      <c r="AY10" s="1">
        <f t="shared" si="38"/>
        <v>17</v>
      </c>
      <c r="AZ10" s="1">
        <f t="shared" si="39"/>
        <v>17</v>
      </c>
      <c r="BA10" s="1">
        <f t="shared" si="40"/>
        <v>17</v>
      </c>
      <c r="BB10" s="1">
        <f t="shared" si="41"/>
        <v>17</v>
      </c>
      <c r="BC10" s="1">
        <f t="shared" si="42"/>
        <v>17</v>
      </c>
      <c r="BD10" s="1">
        <f t="shared" si="43"/>
        <v>17</v>
      </c>
      <c r="BE10" s="1">
        <f t="shared" si="44"/>
        <v>17</v>
      </c>
      <c r="BF10" s="1">
        <f t="shared" si="45"/>
        <v>17</v>
      </c>
      <c r="BG10" s="1">
        <f>+IF(D10="male",VLOOKUP(M10,'Key node cluster'!$A$3:$C$45,3,0),VLOOKUP(M10,'Key node cluster'!$F$3:$H$27,3,0))</f>
        <v>22</v>
      </c>
    </row>
    <row r="11" spans="1:81" x14ac:dyDescent="0.25">
      <c r="A11" t="s">
        <v>110</v>
      </c>
      <c r="B11">
        <v>9961068624</v>
      </c>
      <c r="C11" s="7">
        <v>20</v>
      </c>
      <c r="D11" t="s">
        <v>9</v>
      </c>
      <c r="E11" t="s">
        <v>10</v>
      </c>
      <c r="F11" t="s">
        <v>43</v>
      </c>
      <c r="G11" t="str">
        <f t="shared" si="46"/>
        <v>bachelor or above</v>
      </c>
      <c r="H11" s="7">
        <f t="shared" si="1"/>
        <v>1</v>
      </c>
      <c r="I11" t="s">
        <v>14</v>
      </c>
      <c r="J11">
        <v>25</v>
      </c>
      <c r="K11">
        <v>0.25205479452055002</v>
      </c>
      <c r="L11">
        <v>1</v>
      </c>
      <c r="M11" s="5">
        <f t="shared" si="2"/>
        <v>19</v>
      </c>
      <c r="N11" s="5">
        <f>+IF(D11="male",VLOOKUP(BG11,'Key node cluster'!$L$3:$N$24,3,0),VLOOKUP(BG11,'Key node cluster'!$R$3:$T$15,3,0))</f>
        <v>0</v>
      </c>
      <c r="O11" s="1">
        <v>0</v>
      </c>
      <c r="P11" s="1">
        <f t="shared" si="3"/>
        <v>1</v>
      </c>
      <c r="Q11" s="1">
        <f t="shared" si="4"/>
        <v>17</v>
      </c>
      <c r="R11" s="1">
        <f t="shared" si="5"/>
        <v>17</v>
      </c>
      <c r="S11" s="1">
        <f t="shared" si="6"/>
        <v>17</v>
      </c>
      <c r="T11" s="1">
        <f t="shared" si="7"/>
        <v>17</v>
      </c>
      <c r="U11" s="1">
        <f t="shared" si="8"/>
        <v>17</v>
      </c>
      <c r="V11" s="1">
        <f t="shared" si="9"/>
        <v>17</v>
      </c>
      <c r="W11" s="1">
        <f t="shared" si="10"/>
        <v>17</v>
      </c>
      <c r="X11" s="1">
        <f t="shared" si="11"/>
        <v>17</v>
      </c>
      <c r="Y11" s="1">
        <f t="shared" si="12"/>
        <v>17</v>
      </c>
      <c r="Z11" s="1">
        <f t="shared" si="13"/>
        <v>17</v>
      </c>
      <c r="AA11" s="1">
        <f t="shared" si="14"/>
        <v>17</v>
      </c>
      <c r="AB11" s="1">
        <f t="shared" si="15"/>
        <v>17</v>
      </c>
      <c r="AC11" s="1">
        <f t="shared" si="16"/>
        <v>17</v>
      </c>
      <c r="AD11" s="1">
        <f t="shared" si="17"/>
        <v>17</v>
      </c>
      <c r="AE11" s="1">
        <f t="shared" si="18"/>
        <v>17</v>
      </c>
      <c r="AF11" s="1">
        <f t="shared" si="19"/>
        <v>17</v>
      </c>
      <c r="AG11" s="1">
        <f t="shared" si="20"/>
        <v>18</v>
      </c>
      <c r="AH11" s="1">
        <f t="shared" si="21"/>
        <v>19</v>
      </c>
      <c r="AI11" s="1">
        <f t="shared" si="22"/>
        <v>19</v>
      </c>
      <c r="AJ11" s="1">
        <f t="shared" si="23"/>
        <v>19</v>
      </c>
      <c r="AK11" s="1">
        <f t="shared" si="24"/>
        <v>19</v>
      </c>
      <c r="AL11" s="1">
        <f t="shared" si="25"/>
        <v>19</v>
      </c>
      <c r="AM11" s="1">
        <f t="shared" si="26"/>
        <v>19</v>
      </c>
      <c r="AN11" s="1">
        <f t="shared" si="27"/>
        <v>19</v>
      </c>
      <c r="AO11" s="1">
        <f t="shared" si="28"/>
        <v>19</v>
      </c>
      <c r="AP11" s="7">
        <f t="shared" si="29"/>
        <v>19</v>
      </c>
      <c r="AQ11" s="7">
        <f t="shared" si="30"/>
        <v>19</v>
      </c>
      <c r="AR11" s="1">
        <f t="shared" si="31"/>
        <v>19</v>
      </c>
      <c r="AS11" s="7">
        <f t="shared" si="32"/>
        <v>19</v>
      </c>
      <c r="AT11" s="1">
        <f t="shared" si="33"/>
        <v>19</v>
      </c>
      <c r="AU11" s="1">
        <f t="shared" si="34"/>
        <v>19</v>
      </c>
      <c r="AV11" s="1">
        <f t="shared" si="35"/>
        <v>19</v>
      </c>
      <c r="AW11" s="1">
        <f t="shared" si="36"/>
        <v>19</v>
      </c>
      <c r="AX11" s="1">
        <f t="shared" si="37"/>
        <v>19</v>
      </c>
      <c r="AY11" s="1">
        <f t="shared" si="38"/>
        <v>19</v>
      </c>
      <c r="AZ11" s="1">
        <f t="shared" si="39"/>
        <v>19</v>
      </c>
      <c r="BA11" s="1">
        <f t="shared" si="40"/>
        <v>19</v>
      </c>
      <c r="BB11" s="1">
        <f t="shared" si="41"/>
        <v>19</v>
      </c>
      <c r="BC11" s="1">
        <f t="shared" si="42"/>
        <v>19</v>
      </c>
      <c r="BD11" s="1">
        <f t="shared" si="43"/>
        <v>19</v>
      </c>
      <c r="BE11" s="1">
        <f t="shared" si="44"/>
        <v>19</v>
      </c>
      <c r="BF11" s="1">
        <f t="shared" si="45"/>
        <v>19</v>
      </c>
      <c r="BG11" s="1">
        <f>+IF(D11="male",VLOOKUP(M11,'Key node cluster'!$A$3:$C$45,3,0),VLOOKUP(M11,'Key node cluster'!$F$3:$H$27,3,0))</f>
        <v>19</v>
      </c>
    </row>
    <row r="12" spans="1:81" x14ac:dyDescent="0.25">
      <c r="A12" t="s">
        <v>131</v>
      </c>
      <c r="B12">
        <v>9861048761</v>
      </c>
      <c r="C12" s="7">
        <v>40</v>
      </c>
      <c r="D12" t="s">
        <v>9</v>
      </c>
      <c r="E12" t="s">
        <v>10</v>
      </c>
      <c r="F12" t="s">
        <v>25</v>
      </c>
      <c r="G12" t="str">
        <f t="shared" si="46"/>
        <v>secondary or below</v>
      </c>
      <c r="H12" s="7">
        <f t="shared" si="1"/>
        <v>5</v>
      </c>
      <c r="I12" t="s">
        <v>12</v>
      </c>
      <c r="J12">
        <v>36</v>
      </c>
      <c r="K12">
        <v>2.0876712328767</v>
      </c>
      <c r="L12">
        <v>5</v>
      </c>
      <c r="M12" s="5">
        <f t="shared" si="2"/>
        <v>32</v>
      </c>
      <c r="N12" s="5">
        <f>+IF(D12="male",VLOOKUP(BG12,'Key node cluster'!$L$3:$N$24,3,0),VLOOKUP(BG12,'Key node cluster'!$R$3:$T$15,3,0))</f>
        <v>0</v>
      </c>
      <c r="O12" s="1">
        <v>0</v>
      </c>
      <c r="P12" s="1">
        <f t="shared" si="3"/>
        <v>26</v>
      </c>
      <c r="Q12" s="1">
        <f t="shared" si="4"/>
        <v>26</v>
      </c>
      <c r="R12" s="1">
        <f t="shared" si="5"/>
        <v>26</v>
      </c>
      <c r="S12" s="1">
        <f t="shared" si="6"/>
        <v>26</v>
      </c>
      <c r="T12" s="1">
        <f t="shared" si="7"/>
        <v>26</v>
      </c>
      <c r="U12" s="1">
        <f t="shared" si="8"/>
        <v>26</v>
      </c>
      <c r="V12" s="1">
        <f t="shared" si="9"/>
        <v>26</v>
      </c>
      <c r="W12" s="1">
        <f t="shared" si="10"/>
        <v>26</v>
      </c>
      <c r="X12" s="1">
        <f t="shared" si="11"/>
        <v>26</v>
      </c>
      <c r="Y12" s="1">
        <f t="shared" si="12"/>
        <v>26</v>
      </c>
      <c r="Z12" s="1">
        <f t="shared" si="13"/>
        <v>26</v>
      </c>
      <c r="AA12" s="1">
        <f t="shared" si="14"/>
        <v>26</v>
      </c>
      <c r="AB12" s="1">
        <f t="shared" si="15"/>
        <v>26</v>
      </c>
      <c r="AC12" s="1">
        <f t="shared" si="16"/>
        <v>26</v>
      </c>
      <c r="AD12" s="1">
        <f t="shared" si="17"/>
        <v>26</v>
      </c>
      <c r="AE12" s="1">
        <f t="shared" si="18"/>
        <v>26</v>
      </c>
      <c r="AF12" s="1">
        <f t="shared" si="19"/>
        <v>26</v>
      </c>
      <c r="AG12" s="1">
        <f t="shared" si="20"/>
        <v>26</v>
      </c>
      <c r="AH12" s="1">
        <f t="shared" si="21"/>
        <v>26</v>
      </c>
      <c r="AI12" s="1">
        <f t="shared" si="22"/>
        <v>26</v>
      </c>
      <c r="AJ12" s="1">
        <f t="shared" si="23"/>
        <v>26</v>
      </c>
      <c r="AK12" s="1">
        <f t="shared" si="24"/>
        <v>26</v>
      </c>
      <c r="AL12" s="1">
        <f t="shared" si="25"/>
        <v>26</v>
      </c>
      <c r="AM12" s="1">
        <f t="shared" si="26"/>
        <v>26</v>
      </c>
      <c r="AN12" s="1">
        <f t="shared" si="27"/>
        <v>26</v>
      </c>
      <c r="AO12" s="1">
        <f t="shared" si="28"/>
        <v>26</v>
      </c>
      <c r="AP12" s="7">
        <f t="shared" si="29"/>
        <v>27</v>
      </c>
      <c r="AQ12" s="7">
        <f t="shared" si="30"/>
        <v>28</v>
      </c>
      <c r="AR12" s="1">
        <f t="shared" si="31"/>
        <v>32</v>
      </c>
      <c r="AS12" s="7">
        <f t="shared" si="32"/>
        <v>32</v>
      </c>
      <c r="AT12" s="1">
        <f t="shared" si="33"/>
        <v>32</v>
      </c>
      <c r="AU12" s="1">
        <f t="shared" si="34"/>
        <v>32</v>
      </c>
      <c r="AV12" s="1">
        <f t="shared" si="35"/>
        <v>32</v>
      </c>
      <c r="AW12" s="1">
        <f t="shared" si="36"/>
        <v>32</v>
      </c>
      <c r="AX12" s="1">
        <f t="shared" si="37"/>
        <v>32</v>
      </c>
      <c r="AY12" s="1">
        <f t="shared" si="38"/>
        <v>32</v>
      </c>
      <c r="AZ12" s="1">
        <f t="shared" si="39"/>
        <v>32</v>
      </c>
      <c r="BA12" s="1">
        <f t="shared" si="40"/>
        <v>32</v>
      </c>
      <c r="BB12" s="1">
        <f t="shared" si="41"/>
        <v>32</v>
      </c>
      <c r="BC12" s="1">
        <f t="shared" si="42"/>
        <v>32</v>
      </c>
      <c r="BD12" s="1">
        <f t="shared" si="43"/>
        <v>32</v>
      </c>
      <c r="BE12" s="1">
        <f t="shared" si="44"/>
        <v>32</v>
      </c>
      <c r="BF12" s="1">
        <f t="shared" si="45"/>
        <v>32</v>
      </c>
      <c r="BG12" s="1">
        <f>+IF(D12="male",VLOOKUP(M12,'Key node cluster'!$A$3:$C$45,3,0),VLOOKUP(M12,'Key node cluster'!$F$3:$H$27,3,0))</f>
        <v>32</v>
      </c>
    </row>
    <row r="13" spans="1:81" x14ac:dyDescent="0.25">
      <c r="A13" t="s">
        <v>133</v>
      </c>
      <c r="B13">
        <v>9981056697</v>
      </c>
      <c r="C13" s="7">
        <v>20</v>
      </c>
      <c r="D13" t="s">
        <v>9</v>
      </c>
      <c r="E13" t="s">
        <v>10</v>
      </c>
      <c r="F13" t="s">
        <v>11</v>
      </c>
      <c r="G13" t="str">
        <f t="shared" si="46"/>
        <v>bachelor or above</v>
      </c>
      <c r="H13" s="7">
        <f t="shared" si="1"/>
        <v>5</v>
      </c>
      <c r="I13" t="s">
        <v>14</v>
      </c>
      <c r="J13">
        <v>23</v>
      </c>
      <c r="K13">
        <v>2.4301369863014002</v>
      </c>
      <c r="L13">
        <v>13</v>
      </c>
      <c r="M13" s="5">
        <f t="shared" si="2"/>
        <v>39</v>
      </c>
      <c r="N13" s="5">
        <f>+IF(D13="male",VLOOKUP(BG13,'Key node cluster'!$L$3:$N$24,3,0),VLOOKUP(BG13,'Key node cluster'!$R$3:$T$15,3,0))</f>
        <v>0</v>
      </c>
      <c r="O13" s="1">
        <v>0</v>
      </c>
      <c r="P13" s="1">
        <f t="shared" si="3"/>
        <v>26</v>
      </c>
      <c r="Q13" s="1">
        <f t="shared" si="4"/>
        <v>26</v>
      </c>
      <c r="R13" s="1">
        <f t="shared" si="5"/>
        <v>26</v>
      </c>
      <c r="S13" s="1">
        <f t="shared" si="6"/>
        <v>26</v>
      </c>
      <c r="T13" s="1">
        <f t="shared" si="7"/>
        <v>26</v>
      </c>
      <c r="U13" s="1">
        <f t="shared" si="8"/>
        <v>26</v>
      </c>
      <c r="V13" s="1">
        <f t="shared" si="9"/>
        <v>26</v>
      </c>
      <c r="W13" s="1">
        <f t="shared" si="10"/>
        <v>26</v>
      </c>
      <c r="X13" s="1">
        <f t="shared" si="11"/>
        <v>26</v>
      </c>
      <c r="Y13" s="1">
        <f t="shared" si="12"/>
        <v>26</v>
      </c>
      <c r="Z13" s="1">
        <f t="shared" si="13"/>
        <v>26</v>
      </c>
      <c r="AA13" s="1">
        <f t="shared" si="14"/>
        <v>26</v>
      </c>
      <c r="AB13" s="1">
        <f t="shared" si="15"/>
        <v>26</v>
      </c>
      <c r="AC13" s="1">
        <f t="shared" si="16"/>
        <v>26</v>
      </c>
      <c r="AD13" s="1">
        <f t="shared" si="17"/>
        <v>26</v>
      </c>
      <c r="AE13" s="1">
        <f t="shared" si="18"/>
        <v>26</v>
      </c>
      <c r="AF13" s="1">
        <f t="shared" si="19"/>
        <v>26</v>
      </c>
      <c r="AG13" s="1">
        <f t="shared" si="20"/>
        <v>26</v>
      </c>
      <c r="AH13" s="1">
        <f t="shared" si="21"/>
        <v>26</v>
      </c>
      <c r="AI13" s="1">
        <f t="shared" si="22"/>
        <v>26</v>
      </c>
      <c r="AJ13" s="1">
        <f t="shared" si="23"/>
        <v>26</v>
      </c>
      <c r="AK13" s="1">
        <f t="shared" si="24"/>
        <v>26</v>
      </c>
      <c r="AL13" s="1">
        <f t="shared" si="25"/>
        <v>26</v>
      </c>
      <c r="AM13" s="1">
        <f t="shared" si="26"/>
        <v>26</v>
      </c>
      <c r="AN13" s="1">
        <f t="shared" si="27"/>
        <v>26</v>
      </c>
      <c r="AO13" s="1">
        <f t="shared" si="28"/>
        <v>26</v>
      </c>
      <c r="AP13" s="7">
        <f t="shared" si="29"/>
        <v>38</v>
      </c>
      <c r="AQ13" s="7">
        <f t="shared" si="30"/>
        <v>38</v>
      </c>
      <c r="AR13" s="1">
        <f t="shared" si="31"/>
        <v>38</v>
      </c>
      <c r="AS13" s="7">
        <f t="shared" si="32"/>
        <v>38</v>
      </c>
      <c r="AT13" s="1">
        <f t="shared" si="33"/>
        <v>38</v>
      </c>
      <c r="AU13" s="1">
        <f t="shared" si="34"/>
        <v>38</v>
      </c>
      <c r="AV13" s="1">
        <f t="shared" si="35"/>
        <v>38</v>
      </c>
      <c r="AW13" s="1">
        <f t="shared" si="36"/>
        <v>38</v>
      </c>
      <c r="AX13" s="1">
        <f t="shared" si="37"/>
        <v>38</v>
      </c>
      <c r="AY13" s="1">
        <f t="shared" si="38"/>
        <v>38</v>
      </c>
      <c r="AZ13" s="1">
        <f t="shared" si="39"/>
        <v>38</v>
      </c>
      <c r="BA13" s="1">
        <f t="shared" si="40"/>
        <v>38</v>
      </c>
      <c r="BB13" s="1">
        <f t="shared" si="41"/>
        <v>39</v>
      </c>
      <c r="BC13" s="1">
        <f t="shared" si="42"/>
        <v>39</v>
      </c>
      <c r="BD13" s="1">
        <f t="shared" si="43"/>
        <v>39</v>
      </c>
      <c r="BE13" s="1">
        <f t="shared" si="44"/>
        <v>39</v>
      </c>
      <c r="BF13" s="1">
        <f t="shared" si="45"/>
        <v>39</v>
      </c>
      <c r="BG13" s="1">
        <f>+IF(D13="male",VLOOKUP(M13,'Key node cluster'!$A$3:$C$45,3,0),VLOOKUP(M13,'Key node cluster'!$F$3:$H$27,3,0))</f>
        <v>39</v>
      </c>
    </row>
    <row r="14" spans="1:81" x14ac:dyDescent="0.25">
      <c r="A14" t="s">
        <v>139</v>
      </c>
      <c r="B14">
        <v>9991055029</v>
      </c>
      <c r="C14" s="7">
        <v>20</v>
      </c>
      <c r="D14" t="s">
        <v>9</v>
      </c>
      <c r="E14" t="s">
        <v>10</v>
      </c>
      <c r="G14" t="str">
        <f t="shared" si="46"/>
        <v>bachelor or above</v>
      </c>
      <c r="H14" s="7">
        <f t="shared" si="1"/>
        <v>1</v>
      </c>
      <c r="I14" t="s">
        <v>14</v>
      </c>
      <c r="J14">
        <v>22</v>
      </c>
      <c r="K14">
        <v>8.4931506849314997E-2</v>
      </c>
      <c r="L14">
        <v>1</v>
      </c>
      <c r="M14" s="5">
        <f t="shared" si="2"/>
        <v>17</v>
      </c>
      <c r="N14" s="5">
        <f>+IF(D14="male",VLOOKUP(BG14,'Key node cluster'!$L$3:$N$24,3,0),VLOOKUP(BG14,'Key node cluster'!$R$3:$T$15,3,0))</f>
        <v>1</v>
      </c>
      <c r="O14" s="1">
        <v>0</v>
      </c>
      <c r="P14" s="1">
        <f t="shared" si="3"/>
        <v>1</v>
      </c>
      <c r="Q14" s="1">
        <f t="shared" si="4"/>
        <v>17</v>
      </c>
      <c r="R14" s="1">
        <f t="shared" si="5"/>
        <v>17</v>
      </c>
      <c r="S14" s="1">
        <f t="shared" si="6"/>
        <v>17</v>
      </c>
      <c r="T14" s="1">
        <f t="shared" si="7"/>
        <v>17</v>
      </c>
      <c r="U14" s="1">
        <f t="shared" si="8"/>
        <v>17</v>
      </c>
      <c r="V14" s="1">
        <f t="shared" si="9"/>
        <v>17</v>
      </c>
      <c r="W14" s="1">
        <f t="shared" si="10"/>
        <v>17</v>
      </c>
      <c r="X14" s="1">
        <f t="shared" si="11"/>
        <v>17</v>
      </c>
      <c r="Y14" s="1">
        <f t="shared" si="12"/>
        <v>17</v>
      </c>
      <c r="Z14" s="1">
        <f t="shared" si="13"/>
        <v>17</v>
      </c>
      <c r="AA14" s="1">
        <f t="shared" si="14"/>
        <v>17</v>
      </c>
      <c r="AB14" s="1">
        <f t="shared" si="15"/>
        <v>17</v>
      </c>
      <c r="AC14" s="1">
        <f t="shared" si="16"/>
        <v>17</v>
      </c>
      <c r="AD14" s="1">
        <f t="shared" si="17"/>
        <v>17</v>
      </c>
      <c r="AE14" s="1">
        <f t="shared" si="18"/>
        <v>17</v>
      </c>
      <c r="AF14" s="1">
        <f t="shared" si="19"/>
        <v>17</v>
      </c>
      <c r="AG14" s="1">
        <f t="shared" si="20"/>
        <v>17</v>
      </c>
      <c r="AH14" s="1">
        <f t="shared" si="21"/>
        <v>17</v>
      </c>
      <c r="AI14" s="1">
        <f t="shared" si="22"/>
        <v>17</v>
      </c>
      <c r="AJ14" s="1">
        <f t="shared" si="23"/>
        <v>17</v>
      </c>
      <c r="AK14" s="1">
        <f t="shared" si="24"/>
        <v>17</v>
      </c>
      <c r="AL14" s="1">
        <f t="shared" si="25"/>
        <v>17</v>
      </c>
      <c r="AM14" s="1">
        <f t="shared" si="26"/>
        <v>17</v>
      </c>
      <c r="AN14" s="1">
        <f t="shared" si="27"/>
        <v>17</v>
      </c>
      <c r="AO14" s="1">
        <f t="shared" si="28"/>
        <v>17</v>
      </c>
      <c r="AP14" s="7">
        <f t="shared" si="29"/>
        <v>17</v>
      </c>
      <c r="AQ14" s="7">
        <f t="shared" si="30"/>
        <v>17</v>
      </c>
      <c r="AR14" s="1">
        <f t="shared" si="31"/>
        <v>17</v>
      </c>
      <c r="AS14" s="7">
        <f t="shared" si="32"/>
        <v>17</v>
      </c>
      <c r="AT14" s="1">
        <f t="shared" si="33"/>
        <v>17</v>
      </c>
      <c r="AU14" s="1">
        <f t="shared" si="34"/>
        <v>17</v>
      </c>
      <c r="AV14" s="1">
        <f t="shared" si="35"/>
        <v>17</v>
      </c>
      <c r="AW14" s="1">
        <f t="shared" si="36"/>
        <v>17</v>
      </c>
      <c r="AX14" s="1">
        <f t="shared" si="37"/>
        <v>17</v>
      </c>
      <c r="AY14" s="1">
        <f t="shared" si="38"/>
        <v>17</v>
      </c>
      <c r="AZ14" s="1">
        <f t="shared" si="39"/>
        <v>17</v>
      </c>
      <c r="BA14" s="1">
        <f t="shared" si="40"/>
        <v>17</v>
      </c>
      <c r="BB14" s="1">
        <f t="shared" si="41"/>
        <v>17</v>
      </c>
      <c r="BC14" s="1">
        <f t="shared" si="42"/>
        <v>17</v>
      </c>
      <c r="BD14" s="1">
        <f t="shared" si="43"/>
        <v>17</v>
      </c>
      <c r="BE14" s="1">
        <f t="shared" si="44"/>
        <v>17</v>
      </c>
      <c r="BF14" s="1">
        <f t="shared" si="45"/>
        <v>17</v>
      </c>
      <c r="BG14" s="1">
        <f>+IF(D14="male",VLOOKUP(M14,'Key node cluster'!$A$3:$C$45,3,0),VLOOKUP(M14,'Key node cluster'!$F$3:$H$27,3,0))</f>
        <v>22</v>
      </c>
    </row>
    <row r="15" spans="1:81" x14ac:dyDescent="0.25">
      <c r="A15" t="s">
        <v>140</v>
      </c>
      <c r="B15">
        <v>9971006318</v>
      </c>
      <c r="C15" s="7">
        <v>20</v>
      </c>
      <c r="D15" t="s">
        <v>9</v>
      </c>
      <c r="E15" t="s">
        <v>10</v>
      </c>
      <c r="G15" t="str">
        <f t="shared" si="46"/>
        <v>bachelor or above</v>
      </c>
      <c r="H15" s="7">
        <f t="shared" si="1"/>
        <v>1</v>
      </c>
      <c r="I15" t="s">
        <v>14</v>
      </c>
      <c r="J15">
        <v>25</v>
      </c>
      <c r="K15">
        <v>0.25205479452055002</v>
      </c>
      <c r="L15">
        <v>1</v>
      </c>
      <c r="M15" s="5">
        <f t="shared" si="2"/>
        <v>17</v>
      </c>
      <c r="N15" s="5">
        <f>+IF(D15="male",VLOOKUP(BG15,'Key node cluster'!$L$3:$N$24,3,0),VLOOKUP(BG15,'Key node cluster'!$R$3:$T$15,3,0))</f>
        <v>1</v>
      </c>
      <c r="O15" s="1">
        <v>0</v>
      </c>
      <c r="P15" s="1">
        <f t="shared" si="3"/>
        <v>1</v>
      </c>
      <c r="Q15" s="1">
        <f t="shared" si="4"/>
        <v>17</v>
      </c>
      <c r="R15" s="1">
        <f t="shared" si="5"/>
        <v>17</v>
      </c>
      <c r="S15" s="1">
        <f t="shared" si="6"/>
        <v>17</v>
      </c>
      <c r="T15" s="1">
        <f t="shared" si="7"/>
        <v>17</v>
      </c>
      <c r="U15" s="1">
        <f t="shared" si="8"/>
        <v>17</v>
      </c>
      <c r="V15" s="1">
        <f t="shared" si="9"/>
        <v>17</v>
      </c>
      <c r="W15" s="1">
        <f t="shared" si="10"/>
        <v>17</v>
      </c>
      <c r="X15" s="1">
        <f t="shared" si="11"/>
        <v>17</v>
      </c>
      <c r="Y15" s="1">
        <f t="shared" si="12"/>
        <v>17</v>
      </c>
      <c r="Z15" s="1">
        <f t="shared" si="13"/>
        <v>17</v>
      </c>
      <c r="AA15" s="1">
        <f t="shared" si="14"/>
        <v>17</v>
      </c>
      <c r="AB15" s="1">
        <f t="shared" si="15"/>
        <v>17</v>
      </c>
      <c r="AC15" s="1">
        <f t="shared" si="16"/>
        <v>17</v>
      </c>
      <c r="AD15" s="1">
        <f t="shared" si="17"/>
        <v>17</v>
      </c>
      <c r="AE15" s="1">
        <f t="shared" si="18"/>
        <v>17</v>
      </c>
      <c r="AF15" s="1">
        <f t="shared" si="19"/>
        <v>17</v>
      </c>
      <c r="AG15" s="1">
        <f t="shared" si="20"/>
        <v>17</v>
      </c>
      <c r="AH15" s="1">
        <f t="shared" si="21"/>
        <v>17</v>
      </c>
      <c r="AI15" s="1">
        <f t="shared" si="22"/>
        <v>17</v>
      </c>
      <c r="AJ15" s="1">
        <f t="shared" si="23"/>
        <v>17</v>
      </c>
      <c r="AK15" s="1">
        <f t="shared" si="24"/>
        <v>17</v>
      </c>
      <c r="AL15" s="1">
        <f t="shared" si="25"/>
        <v>17</v>
      </c>
      <c r="AM15" s="1">
        <f t="shared" si="26"/>
        <v>17</v>
      </c>
      <c r="AN15" s="1">
        <f t="shared" si="27"/>
        <v>17</v>
      </c>
      <c r="AO15" s="1">
        <f t="shared" si="28"/>
        <v>17</v>
      </c>
      <c r="AP15" s="7">
        <f t="shared" si="29"/>
        <v>17</v>
      </c>
      <c r="AQ15" s="7">
        <f t="shared" si="30"/>
        <v>17</v>
      </c>
      <c r="AR15" s="1">
        <f t="shared" si="31"/>
        <v>17</v>
      </c>
      <c r="AS15" s="7">
        <f t="shared" si="32"/>
        <v>17</v>
      </c>
      <c r="AT15" s="1">
        <f t="shared" si="33"/>
        <v>17</v>
      </c>
      <c r="AU15" s="1">
        <f t="shared" si="34"/>
        <v>17</v>
      </c>
      <c r="AV15" s="1">
        <f t="shared" si="35"/>
        <v>17</v>
      </c>
      <c r="AW15" s="1">
        <f t="shared" si="36"/>
        <v>17</v>
      </c>
      <c r="AX15" s="1">
        <f t="shared" si="37"/>
        <v>17</v>
      </c>
      <c r="AY15" s="1">
        <f t="shared" si="38"/>
        <v>17</v>
      </c>
      <c r="AZ15" s="1">
        <f t="shared" si="39"/>
        <v>17</v>
      </c>
      <c r="BA15" s="1">
        <f t="shared" si="40"/>
        <v>17</v>
      </c>
      <c r="BB15" s="1">
        <f t="shared" si="41"/>
        <v>17</v>
      </c>
      <c r="BC15" s="1">
        <f t="shared" si="42"/>
        <v>17</v>
      </c>
      <c r="BD15" s="1">
        <f t="shared" si="43"/>
        <v>17</v>
      </c>
      <c r="BE15" s="1">
        <f t="shared" si="44"/>
        <v>17</v>
      </c>
      <c r="BF15" s="1">
        <f t="shared" si="45"/>
        <v>17</v>
      </c>
      <c r="BG15" s="1">
        <f>+IF(D15="male",VLOOKUP(M15,'Key node cluster'!$A$3:$C$45,3,0),VLOOKUP(M15,'Key node cluster'!$F$3:$H$27,3,0))</f>
        <v>22</v>
      </c>
    </row>
    <row r="16" spans="1:81" x14ac:dyDescent="0.25">
      <c r="A16" t="s">
        <v>146</v>
      </c>
      <c r="B16">
        <v>9991020484</v>
      </c>
      <c r="C16" s="7">
        <v>20</v>
      </c>
      <c r="D16" t="s">
        <v>9</v>
      </c>
      <c r="E16" t="s">
        <v>10</v>
      </c>
      <c r="F16" t="s">
        <v>11</v>
      </c>
      <c r="G16" t="str">
        <f t="shared" si="46"/>
        <v>bachelor or above</v>
      </c>
      <c r="H16" s="7">
        <f t="shared" si="1"/>
        <v>1</v>
      </c>
      <c r="I16" t="s">
        <v>14</v>
      </c>
      <c r="J16">
        <v>23</v>
      </c>
      <c r="K16">
        <v>8.4931506849314997E-2</v>
      </c>
      <c r="L16">
        <v>1</v>
      </c>
      <c r="M16" s="5">
        <f t="shared" si="2"/>
        <v>25</v>
      </c>
      <c r="N16" s="5">
        <f>+IF(D16="male",VLOOKUP(BG16,'Key node cluster'!$L$3:$N$24,3,0),VLOOKUP(BG16,'Key node cluster'!$R$3:$T$15,3,0))</f>
        <v>1</v>
      </c>
      <c r="O16" s="1">
        <v>0</v>
      </c>
      <c r="P16" s="1">
        <f t="shared" si="3"/>
        <v>1</v>
      </c>
      <c r="Q16" s="1">
        <f t="shared" si="4"/>
        <v>17</v>
      </c>
      <c r="R16" s="1">
        <f t="shared" si="5"/>
        <v>17</v>
      </c>
      <c r="S16" s="1">
        <f t="shared" si="6"/>
        <v>17</v>
      </c>
      <c r="T16" s="1">
        <f t="shared" si="7"/>
        <v>17</v>
      </c>
      <c r="U16" s="1">
        <f t="shared" si="8"/>
        <v>17</v>
      </c>
      <c r="V16" s="1">
        <f t="shared" si="9"/>
        <v>17</v>
      </c>
      <c r="W16" s="1">
        <f t="shared" si="10"/>
        <v>17</v>
      </c>
      <c r="X16" s="1">
        <f t="shared" si="11"/>
        <v>17</v>
      </c>
      <c r="Y16" s="1">
        <f t="shared" si="12"/>
        <v>17</v>
      </c>
      <c r="Z16" s="1">
        <f t="shared" si="13"/>
        <v>17</v>
      </c>
      <c r="AA16" s="1">
        <f t="shared" si="14"/>
        <v>17</v>
      </c>
      <c r="AB16" s="1">
        <f t="shared" si="15"/>
        <v>17</v>
      </c>
      <c r="AC16" s="1">
        <f t="shared" si="16"/>
        <v>17</v>
      </c>
      <c r="AD16" s="1">
        <f t="shared" si="17"/>
        <v>17</v>
      </c>
      <c r="AE16" s="1">
        <f t="shared" si="18"/>
        <v>17</v>
      </c>
      <c r="AF16" s="1">
        <f t="shared" si="19"/>
        <v>17</v>
      </c>
      <c r="AG16" s="1">
        <f t="shared" si="20"/>
        <v>25</v>
      </c>
      <c r="AH16" s="1">
        <f t="shared" si="21"/>
        <v>25</v>
      </c>
      <c r="AI16" s="1">
        <f t="shared" si="22"/>
        <v>25</v>
      </c>
      <c r="AJ16" s="1">
        <f t="shared" si="23"/>
        <v>25</v>
      </c>
      <c r="AK16" s="1">
        <f t="shared" si="24"/>
        <v>25</v>
      </c>
      <c r="AL16" s="1">
        <f t="shared" si="25"/>
        <v>25</v>
      </c>
      <c r="AM16" s="1">
        <f t="shared" si="26"/>
        <v>25</v>
      </c>
      <c r="AN16" s="1">
        <f t="shared" si="27"/>
        <v>25</v>
      </c>
      <c r="AO16" s="1">
        <f t="shared" si="28"/>
        <v>25</v>
      </c>
      <c r="AP16" s="7">
        <f t="shared" si="29"/>
        <v>25</v>
      </c>
      <c r="AQ16" s="7">
        <f t="shared" si="30"/>
        <v>25</v>
      </c>
      <c r="AR16" s="1">
        <f t="shared" si="31"/>
        <v>25</v>
      </c>
      <c r="AS16" s="7">
        <f t="shared" si="32"/>
        <v>25</v>
      </c>
      <c r="AT16" s="1">
        <f t="shared" si="33"/>
        <v>25</v>
      </c>
      <c r="AU16" s="1">
        <f t="shared" si="34"/>
        <v>25</v>
      </c>
      <c r="AV16" s="1">
        <f t="shared" si="35"/>
        <v>25</v>
      </c>
      <c r="AW16" s="1">
        <f t="shared" si="36"/>
        <v>25</v>
      </c>
      <c r="AX16" s="1">
        <f t="shared" si="37"/>
        <v>25</v>
      </c>
      <c r="AY16" s="1">
        <f t="shared" si="38"/>
        <v>25</v>
      </c>
      <c r="AZ16" s="1">
        <f t="shared" si="39"/>
        <v>25</v>
      </c>
      <c r="BA16" s="1">
        <f t="shared" si="40"/>
        <v>25</v>
      </c>
      <c r="BB16" s="1">
        <f t="shared" si="41"/>
        <v>25</v>
      </c>
      <c r="BC16" s="1">
        <f t="shared" si="42"/>
        <v>25</v>
      </c>
      <c r="BD16" s="1">
        <f t="shared" si="43"/>
        <v>25</v>
      </c>
      <c r="BE16" s="1">
        <f t="shared" si="44"/>
        <v>25</v>
      </c>
      <c r="BF16" s="1">
        <f t="shared" si="45"/>
        <v>25</v>
      </c>
      <c r="BG16" s="1">
        <f>+IF(D16="male",VLOOKUP(M16,'Key node cluster'!$A$3:$C$45,3,0),VLOOKUP(M16,'Key node cluster'!$F$3:$H$27,3,0))</f>
        <v>25</v>
      </c>
    </row>
    <row r="17" spans="1:59" x14ac:dyDescent="0.25">
      <c r="A17" t="s">
        <v>165</v>
      </c>
      <c r="B17">
        <v>9941071606</v>
      </c>
      <c r="C17" s="7">
        <v>30</v>
      </c>
      <c r="D17" t="s">
        <v>9</v>
      </c>
      <c r="E17" t="s">
        <v>10</v>
      </c>
      <c r="F17" t="s">
        <v>11</v>
      </c>
      <c r="G17" t="str">
        <f t="shared" si="46"/>
        <v>bachelor or above</v>
      </c>
      <c r="H17" s="7">
        <f t="shared" si="1"/>
        <v>1</v>
      </c>
      <c r="I17" t="s">
        <v>14</v>
      </c>
      <c r="J17">
        <v>28</v>
      </c>
      <c r="K17">
        <v>8.2191780821917998E-2</v>
      </c>
      <c r="L17">
        <v>2</v>
      </c>
      <c r="M17" s="5">
        <f t="shared" si="2"/>
        <v>25</v>
      </c>
      <c r="N17" s="5">
        <f>+IF(D17="male",VLOOKUP(BG17,'Key node cluster'!$L$3:$N$24,3,0),VLOOKUP(BG17,'Key node cluster'!$R$3:$T$15,3,0))</f>
        <v>1</v>
      </c>
      <c r="O17" s="1">
        <v>0</v>
      </c>
      <c r="P17" s="1">
        <f t="shared" si="3"/>
        <v>1</v>
      </c>
      <c r="Q17" s="1">
        <f t="shared" si="4"/>
        <v>17</v>
      </c>
      <c r="R17" s="1">
        <f t="shared" si="5"/>
        <v>17</v>
      </c>
      <c r="S17" s="1">
        <f t="shared" si="6"/>
        <v>17</v>
      </c>
      <c r="T17" s="1">
        <f t="shared" si="7"/>
        <v>17</v>
      </c>
      <c r="U17" s="1">
        <f t="shared" si="8"/>
        <v>17</v>
      </c>
      <c r="V17" s="1">
        <f t="shared" si="9"/>
        <v>17</v>
      </c>
      <c r="W17" s="1">
        <f t="shared" si="10"/>
        <v>17</v>
      </c>
      <c r="X17" s="1">
        <f t="shared" si="11"/>
        <v>17</v>
      </c>
      <c r="Y17" s="1">
        <f t="shared" si="12"/>
        <v>17</v>
      </c>
      <c r="Z17" s="1">
        <f t="shared" si="13"/>
        <v>17</v>
      </c>
      <c r="AA17" s="1">
        <f t="shared" si="14"/>
        <v>17</v>
      </c>
      <c r="AB17" s="1">
        <f t="shared" si="15"/>
        <v>17</v>
      </c>
      <c r="AC17" s="1">
        <f t="shared" si="16"/>
        <v>17</v>
      </c>
      <c r="AD17" s="1">
        <f t="shared" si="17"/>
        <v>17</v>
      </c>
      <c r="AE17" s="1">
        <f t="shared" si="18"/>
        <v>17</v>
      </c>
      <c r="AF17" s="1">
        <f t="shared" si="19"/>
        <v>17</v>
      </c>
      <c r="AG17" s="1">
        <f t="shared" si="20"/>
        <v>25</v>
      </c>
      <c r="AH17" s="1">
        <f t="shared" si="21"/>
        <v>25</v>
      </c>
      <c r="AI17" s="1">
        <f t="shared" si="22"/>
        <v>25</v>
      </c>
      <c r="AJ17" s="1">
        <f t="shared" si="23"/>
        <v>25</v>
      </c>
      <c r="AK17" s="1">
        <f t="shared" si="24"/>
        <v>25</v>
      </c>
      <c r="AL17" s="1">
        <f t="shared" si="25"/>
        <v>25</v>
      </c>
      <c r="AM17" s="1">
        <f t="shared" si="26"/>
        <v>25</v>
      </c>
      <c r="AN17" s="1">
        <f t="shared" si="27"/>
        <v>25</v>
      </c>
      <c r="AO17" s="1">
        <f t="shared" si="28"/>
        <v>25</v>
      </c>
      <c r="AP17" s="7">
        <f t="shared" si="29"/>
        <v>25</v>
      </c>
      <c r="AQ17" s="7">
        <f t="shared" si="30"/>
        <v>25</v>
      </c>
      <c r="AR17" s="1">
        <f t="shared" si="31"/>
        <v>25</v>
      </c>
      <c r="AS17" s="7">
        <f t="shared" si="32"/>
        <v>25</v>
      </c>
      <c r="AT17" s="1">
        <f t="shared" si="33"/>
        <v>25</v>
      </c>
      <c r="AU17" s="1">
        <f t="shared" si="34"/>
        <v>25</v>
      </c>
      <c r="AV17" s="1">
        <f t="shared" si="35"/>
        <v>25</v>
      </c>
      <c r="AW17" s="1">
        <f t="shared" si="36"/>
        <v>25</v>
      </c>
      <c r="AX17" s="1">
        <f t="shared" si="37"/>
        <v>25</v>
      </c>
      <c r="AY17" s="1">
        <f t="shared" si="38"/>
        <v>25</v>
      </c>
      <c r="AZ17" s="1">
        <f t="shared" si="39"/>
        <v>25</v>
      </c>
      <c r="BA17" s="1">
        <f t="shared" si="40"/>
        <v>25</v>
      </c>
      <c r="BB17" s="1">
        <f t="shared" si="41"/>
        <v>25</v>
      </c>
      <c r="BC17" s="1">
        <f t="shared" si="42"/>
        <v>25</v>
      </c>
      <c r="BD17" s="1">
        <f t="shared" si="43"/>
        <v>25</v>
      </c>
      <c r="BE17" s="1">
        <f t="shared" si="44"/>
        <v>25</v>
      </c>
      <c r="BF17" s="1">
        <f t="shared" si="45"/>
        <v>25</v>
      </c>
      <c r="BG17" s="1">
        <f>+IF(D17="male",VLOOKUP(M17,'Key node cluster'!$A$3:$C$45,3,0),VLOOKUP(M17,'Key node cluster'!$F$3:$H$27,3,0))</f>
        <v>25</v>
      </c>
    </row>
    <row r="18" spans="1:59" x14ac:dyDescent="0.25">
      <c r="A18" t="s">
        <v>167</v>
      </c>
      <c r="B18">
        <v>9971045442</v>
      </c>
      <c r="C18" s="7">
        <v>20</v>
      </c>
      <c r="D18" t="s">
        <v>9</v>
      </c>
      <c r="E18" t="s">
        <v>10</v>
      </c>
      <c r="F18" t="s">
        <v>11</v>
      </c>
      <c r="G18" t="str">
        <f t="shared" si="46"/>
        <v>bachelor or above</v>
      </c>
      <c r="H18" s="7">
        <f t="shared" si="1"/>
        <v>1</v>
      </c>
      <c r="I18" t="s">
        <v>14</v>
      </c>
      <c r="J18">
        <v>24</v>
      </c>
      <c r="K18">
        <v>0.66301369863014004</v>
      </c>
      <c r="L18">
        <v>3</v>
      </c>
      <c r="M18" s="5">
        <f t="shared" si="2"/>
        <v>25</v>
      </c>
      <c r="N18" s="5">
        <f>+IF(D18="male",VLOOKUP(BG18,'Key node cluster'!$L$3:$N$24,3,0),VLOOKUP(BG18,'Key node cluster'!$R$3:$T$15,3,0))</f>
        <v>1</v>
      </c>
      <c r="O18" s="1">
        <v>0</v>
      </c>
      <c r="P18" s="1">
        <f t="shared" si="3"/>
        <v>1</v>
      </c>
      <c r="Q18" s="1">
        <f t="shared" si="4"/>
        <v>17</v>
      </c>
      <c r="R18" s="1">
        <f t="shared" si="5"/>
        <v>17</v>
      </c>
      <c r="S18" s="1">
        <f t="shared" si="6"/>
        <v>17</v>
      </c>
      <c r="T18" s="1">
        <f t="shared" si="7"/>
        <v>17</v>
      </c>
      <c r="U18" s="1">
        <f t="shared" si="8"/>
        <v>17</v>
      </c>
      <c r="V18" s="1">
        <f t="shared" si="9"/>
        <v>17</v>
      </c>
      <c r="W18" s="1">
        <f t="shared" si="10"/>
        <v>17</v>
      </c>
      <c r="X18" s="1">
        <f t="shared" si="11"/>
        <v>17</v>
      </c>
      <c r="Y18" s="1">
        <f t="shared" si="12"/>
        <v>17</v>
      </c>
      <c r="Z18" s="1">
        <f t="shared" si="13"/>
        <v>17</v>
      </c>
      <c r="AA18" s="1">
        <f t="shared" si="14"/>
        <v>17</v>
      </c>
      <c r="AB18" s="1">
        <f t="shared" si="15"/>
        <v>17</v>
      </c>
      <c r="AC18" s="1">
        <f t="shared" si="16"/>
        <v>17</v>
      </c>
      <c r="AD18" s="1">
        <f t="shared" si="17"/>
        <v>17</v>
      </c>
      <c r="AE18" s="1">
        <f t="shared" si="18"/>
        <v>17</v>
      </c>
      <c r="AF18" s="1">
        <f t="shared" si="19"/>
        <v>17</v>
      </c>
      <c r="AG18" s="1">
        <f t="shared" si="20"/>
        <v>25</v>
      </c>
      <c r="AH18" s="1">
        <f t="shared" si="21"/>
        <v>25</v>
      </c>
      <c r="AI18" s="1">
        <f t="shared" si="22"/>
        <v>25</v>
      </c>
      <c r="AJ18" s="1">
        <f t="shared" si="23"/>
        <v>25</v>
      </c>
      <c r="AK18" s="1">
        <f t="shared" si="24"/>
        <v>25</v>
      </c>
      <c r="AL18" s="1">
        <f t="shared" si="25"/>
        <v>25</v>
      </c>
      <c r="AM18" s="1">
        <f t="shared" si="26"/>
        <v>25</v>
      </c>
      <c r="AN18" s="1">
        <f t="shared" si="27"/>
        <v>25</v>
      </c>
      <c r="AO18" s="1">
        <f t="shared" si="28"/>
        <v>25</v>
      </c>
      <c r="AP18" s="7">
        <f t="shared" si="29"/>
        <v>25</v>
      </c>
      <c r="AQ18" s="7">
        <f t="shared" si="30"/>
        <v>25</v>
      </c>
      <c r="AR18" s="1">
        <f t="shared" si="31"/>
        <v>25</v>
      </c>
      <c r="AS18" s="7">
        <f t="shared" si="32"/>
        <v>25</v>
      </c>
      <c r="AT18" s="1">
        <f t="shared" si="33"/>
        <v>25</v>
      </c>
      <c r="AU18" s="1">
        <f t="shared" si="34"/>
        <v>25</v>
      </c>
      <c r="AV18" s="1">
        <f t="shared" si="35"/>
        <v>25</v>
      </c>
      <c r="AW18" s="1">
        <f t="shared" si="36"/>
        <v>25</v>
      </c>
      <c r="AX18" s="1">
        <f t="shared" si="37"/>
        <v>25</v>
      </c>
      <c r="AY18" s="1">
        <f t="shared" si="38"/>
        <v>25</v>
      </c>
      <c r="AZ18" s="1">
        <f t="shared" si="39"/>
        <v>25</v>
      </c>
      <c r="BA18" s="1">
        <f t="shared" si="40"/>
        <v>25</v>
      </c>
      <c r="BB18" s="1">
        <f t="shared" si="41"/>
        <v>25</v>
      </c>
      <c r="BC18" s="1">
        <f t="shared" si="42"/>
        <v>25</v>
      </c>
      <c r="BD18" s="1">
        <f t="shared" si="43"/>
        <v>25</v>
      </c>
      <c r="BE18" s="1">
        <f t="shared" si="44"/>
        <v>25</v>
      </c>
      <c r="BF18" s="1">
        <f t="shared" si="45"/>
        <v>25</v>
      </c>
      <c r="BG18" s="1">
        <f>+IF(D18="male",VLOOKUP(M18,'Key node cluster'!$A$3:$C$45,3,0),VLOOKUP(M18,'Key node cluster'!$F$3:$H$27,3,0))</f>
        <v>25</v>
      </c>
    </row>
    <row r="19" spans="1:59" x14ac:dyDescent="0.25">
      <c r="A19" t="s">
        <v>168</v>
      </c>
      <c r="B19">
        <v>9971049273</v>
      </c>
      <c r="C19" s="7">
        <v>20</v>
      </c>
      <c r="D19" t="s">
        <v>9</v>
      </c>
      <c r="E19" t="s">
        <v>10</v>
      </c>
      <c r="G19" t="str">
        <f t="shared" si="46"/>
        <v/>
      </c>
      <c r="H19" s="7">
        <f t="shared" si="1"/>
        <v>1</v>
      </c>
      <c r="J19">
        <v>24</v>
      </c>
      <c r="K19">
        <v>0.16712328767123</v>
      </c>
      <c r="L19">
        <v>1</v>
      </c>
      <c r="M19" s="5">
        <f t="shared" si="2"/>
        <v>17</v>
      </c>
      <c r="N19" s="5">
        <f>+IF(D19="male",VLOOKUP(BG19,'Key node cluster'!$L$3:$N$24,3,0),VLOOKUP(BG19,'Key node cluster'!$R$3:$T$15,3,0))</f>
        <v>1</v>
      </c>
      <c r="O19" s="1">
        <v>0</v>
      </c>
      <c r="P19" s="1">
        <f t="shared" si="3"/>
        <v>1</v>
      </c>
      <c r="Q19" s="1">
        <f t="shared" si="4"/>
        <v>17</v>
      </c>
      <c r="R19" s="1">
        <f t="shared" si="5"/>
        <v>17</v>
      </c>
      <c r="S19" s="1">
        <f t="shared" si="6"/>
        <v>17</v>
      </c>
      <c r="T19" s="1">
        <f t="shared" si="7"/>
        <v>17</v>
      </c>
      <c r="U19" s="1">
        <f t="shared" si="8"/>
        <v>17</v>
      </c>
      <c r="V19" s="1">
        <f t="shared" si="9"/>
        <v>17</v>
      </c>
      <c r="W19" s="1">
        <f t="shared" si="10"/>
        <v>17</v>
      </c>
      <c r="X19" s="1">
        <f t="shared" si="11"/>
        <v>17</v>
      </c>
      <c r="Y19" s="1">
        <f t="shared" si="12"/>
        <v>17</v>
      </c>
      <c r="Z19" s="1">
        <f t="shared" si="13"/>
        <v>17</v>
      </c>
      <c r="AA19" s="1">
        <f t="shared" si="14"/>
        <v>17</v>
      </c>
      <c r="AB19" s="1">
        <f t="shared" si="15"/>
        <v>17</v>
      </c>
      <c r="AC19" s="1">
        <f t="shared" si="16"/>
        <v>17</v>
      </c>
      <c r="AD19" s="1">
        <f t="shared" si="17"/>
        <v>17</v>
      </c>
      <c r="AE19" s="1">
        <f t="shared" si="18"/>
        <v>17</v>
      </c>
      <c r="AF19" s="1">
        <f t="shared" si="19"/>
        <v>17</v>
      </c>
      <c r="AG19" s="1">
        <f t="shared" si="20"/>
        <v>17</v>
      </c>
      <c r="AH19" s="1">
        <f t="shared" si="21"/>
        <v>17</v>
      </c>
      <c r="AI19" s="1">
        <f t="shared" si="22"/>
        <v>17</v>
      </c>
      <c r="AJ19" s="1">
        <f t="shared" si="23"/>
        <v>17</v>
      </c>
      <c r="AK19" s="1">
        <f t="shared" si="24"/>
        <v>17</v>
      </c>
      <c r="AL19" s="1">
        <f t="shared" si="25"/>
        <v>17</v>
      </c>
      <c r="AM19" s="1">
        <f t="shared" si="26"/>
        <v>17</v>
      </c>
      <c r="AN19" s="1">
        <f t="shared" si="27"/>
        <v>17</v>
      </c>
      <c r="AO19" s="1">
        <f t="shared" si="28"/>
        <v>17</v>
      </c>
      <c r="AP19" s="7">
        <f t="shared" si="29"/>
        <v>17</v>
      </c>
      <c r="AQ19" s="7">
        <f t="shared" si="30"/>
        <v>17</v>
      </c>
      <c r="AR19" s="1">
        <f t="shared" si="31"/>
        <v>17</v>
      </c>
      <c r="AS19" s="7">
        <f t="shared" si="32"/>
        <v>17</v>
      </c>
      <c r="AT19" s="1">
        <f t="shared" si="33"/>
        <v>17</v>
      </c>
      <c r="AU19" s="1">
        <f t="shared" si="34"/>
        <v>17</v>
      </c>
      <c r="AV19" s="1">
        <f t="shared" si="35"/>
        <v>17</v>
      </c>
      <c r="AW19" s="1">
        <f t="shared" si="36"/>
        <v>17</v>
      </c>
      <c r="AX19" s="1">
        <f t="shared" si="37"/>
        <v>17</v>
      </c>
      <c r="AY19" s="1">
        <f t="shared" si="38"/>
        <v>17</v>
      </c>
      <c r="AZ19" s="1">
        <f t="shared" si="39"/>
        <v>17</v>
      </c>
      <c r="BA19" s="1">
        <f t="shared" si="40"/>
        <v>17</v>
      </c>
      <c r="BB19" s="1">
        <f t="shared" si="41"/>
        <v>17</v>
      </c>
      <c r="BC19" s="1">
        <f t="shared" si="42"/>
        <v>17</v>
      </c>
      <c r="BD19" s="1">
        <f t="shared" si="43"/>
        <v>17</v>
      </c>
      <c r="BE19" s="1">
        <f t="shared" si="44"/>
        <v>17</v>
      </c>
      <c r="BF19" s="1">
        <f t="shared" si="45"/>
        <v>17</v>
      </c>
      <c r="BG19" s="1">
        <f>+IF(D19="male",VLOOKUP(M19,'Key node cluster'!$A$3:$C$45,3,0),VLOOKUP(M19,'Key node cluster'!$F$3:$H$27,3,0))</f>
        <v>22</v>
      </c>
    </row>
    <row r="20" spans="1:59" x14ac:dyDescent="0.25">
      <c r="A20" t="s">
        <v>170</v>
      </c>
      <c r="B20">
        <v>9941031512</v>
      </c>
      <c r="C20" s="7">
        <v>30</v>
      </c>
      <c r="D20" t="s">
        <v>9</v>
      </c>
      <c r="E20" t="s">
        <v>10</v>
      </c>
      <c r="G20" t="str">
        <f t="shared" si="46"/>
        <v/>
      </c>
      <c r="H20" s="7">
        <f t="shared" si="1"/>
        <v>1</v>
      </c>
      <c r="J20">
        <v>28</v>
      </c>
      <c r="K20">
        <v>0.25205479452055002</v>
      </c>
      <c r="L20">
        <v>1</v>
      </c>
      <c r="M20" s="5">
        <f t="shared" si="2"/>
        <v>17</v>
      </c>
      <c r="N20" s="5">
        <f>+IF(D20="male",VLOOKUP(BG20,'Key node cluster'!$L$3:$N$24,3,0),VLOOKUP(BG20,'Key node cluster'!$R$3:$T$15,3,0))</f>
        <v>1</v>
      </c>
      <c r="O20" s="1">
        <v>0</v>
      </c>
      <c r="P20" s="1">
        <f t="shared" si="3"/>
        <v>1</v>
      </c>
      <c r="Q20" s="1">
        <f t="shared" si="4"/>
        <v>17</v>
      </c>
      <c r="R20" s="1">
        <f t="shared" si="5"/>
        <v>17</v>
      </c>
      <c r="S20" s="1">
        <f t="shared" si="6"/>
        <v>17</v>
      </c>
      <c r="T20" s="1">
        <f t="shared" si="7"/>
        <v>17</v>
      </c>
      <c r="U20" s="1">
        <f t="shared" si="8"/>
        <v>17</v>
      </c>
      <c r="V20" s="1">
        <f t="shared" si="9"/>
        <v>17</v>
      </c>
      <c r="W20" s="1">
        <f t="shared" si="10"/>
        <v>17</v>
      </c>
      <c r="X20" s="1">
        <f t="shared" si="11"/>
        <v>17</v>
      </c>
      <c r="Y20" s="1">
        <f t="shared" si="12"/>
        <v>17</v>
      </c>
      <c r="Z20" s="1">
        <f t="shared" si="13"/>
        <v>17</v>
      </c>
      <c r="AA20" s="1">
        <f t="shared" si="14"/>
        <v>17</v>
      </c>
      <c r="AB20" s="1">
        <f t="shared" si="15"/>
        <v>17</v>
      </c>
      <c r="AC20" s="1">
        <f t="shared" si="16"/>
        <v>17</v>
      </c>
      <c r="AD20" s="1">
        <f t="shared" si="17"/>
        <v>17</v>
      </c>
      <c r="AE20" s="1">
        <f t="shared" si="18"/>
        <v>17</v>
      </c>
      <c r="AF20" s="1">
        <f t="shared" si="19"/>
        <v>17</v>
      </c>
      <c r="AG20" s="1">
        <f t="shared" si="20"/>
        <v>17</v>
      </c>
      <c r="AH20" s="1">
        <f t="shared" si="21"/>
        <v>17</v>
      </c>
      <c r="AI20" s="1">
        <f t="shared" si="22"/>
        <v>17</v>
      </c>
      <c r="AJ20" s="1">
        <f t="shared" si="23"/>
        <v>17</v>
      </c>
      <c r="AK20" s="1">
        <f t="shared" si="24"/>
        <v>17</v>
      </c>
      <c r="AL20" s="1">
        <f t="shared" si="25"/>
        <v>17</v>
      </c>
      <c r="AM20" s="1">
        <f t="shared" si="26"/>
        <v>17</v>
      </c>
      <c r="AN20" s="1">
        <f t="shared" si="27"/>
        <v>17</v>
      </c>
      <c r="AO20" s="1">
        <f t="shared" si="28"/>
        <v>17</v>
      </c>
      <c r="AP20" s="7">
        <f t="shared" si="29"/>
        <v>17</v>
      </c>
      <c r="AQ20" s="7">
        <f t="shared" si="30"/>
        <v>17</v>
      </c>
      <c r="AR20" s="1">
        <f t="shared" si="31"/>
        <v>17</v>
      </c>
      <c r="AS20" s="7">
        <f t="shared" si="32"/>
        <v>17</v>
      </c>
      <c r="AT20" s="1">
        <f t="shared" si="33"/>
        <v>17</v>
      </c>
      <c r="AU20" s="1">
        <f t="shared" si="34"/>
        <v>17</v>
      </c>
      <c r="AV20" s="1">
        <f t="shared" si="35"/>
        <v>17</v>
      </c>
      <c r="AW20" s="1">
        <f t="shared" si="36"/>
        <v>17</v>
      </c>
      <c r="AX20" s="1">
        <f t="shared" si="37"/>
        <v>17</v>
      </c>
      <c r="AY20" s="1">
        <f t="shared" si="38"/>
        <v>17</v>
      </c>
      <c r="AZ20" s="1">
        <f t="shared" si="39"/>
        <v>17</v>
      </c>
      <c r="BA20" s="1">
        <f t="shared" si="40"/>
        <v>17</v>
      </c>
      <c r="BB20" s="1">
        <f t="shared" si="41"/>
        <v>17</v>
      </c>
      <c r="BC20" s="1">
        <f t="shared" si="42"/>
        <v>17</v>
      </c>
      <c r="BD20" s="1">
        <f t="shared" si="43"/>
        <v>17</v>
      </c>
      <c r="BE20" s="1">
        <f t="shared" si="44"/>
        <v>17</v>
      </c>
      <c r="BF20" s="1">
        <f t="shared" si="45"/>
        <v>17</v>
      </c>
      <c r="BG20" s="1">
        <f>+IF(D20="male",VLOOKUP(M20,'Key node cluster'!$A$3:$C$45,3,0),VLOOKUP(M20,'Key node cluster'!$F$3:$H$27,3,0))</f>
        <v>22</v>
      </c>
    </row>
    <row r="21" spans="1:59" x14ac:dyDescent="0.25">
      <c r="A21" t="s">
        <v>174</v>
      </c>
      <c r="B21">
        <v>9981033644</v>
      </c>
      <c r="C21" s="7">
        <v>20</v>
      </c>
      <c r="D21" t="s">
        <v>9</v>
      </c>
      <c r="E21" t="s">
        <v>10</v>
      </c>
      <c r="F21" t="s">
        <v>31</v>
      </c>
      <c r="G21" t="str">
        <f t="shared" si="46"/>
        <v>bachelor or above</v>
      </c>
      <c r="H21" s="7">
        <f t="shared" si="1"/>
        <v>1</v>
      </c>
      <c r="I21" t="s">
        <v>46</v>
      </c>
      <c r="J21">
        <v>23</v>
      </c>
      <c r="K21">
        <v>0.41643835616438002</v>
      </c>
      <c r="L21">
        <v>2</v>
      </c>
      <c r="M21" s="5">
        <f t="shared" si="2"/>
        <v>19</v>
      </c>
      <c r="N21" s="5">
        <f>+IF(D21="male",VLOOKUP(BG21,'Key node cluster'!$L$3:$N$24,3,0),VLOOKUP(BG21,'Key node cluster'!$R$3:$T$15,3,0))</f>
        <v>0</v>
      </c>
      <c r="O21" s="1">
        <v>0</v>
      </c>
      <c r="P21" s="1">
        <f t="shared" si="3"/>
        <v>1</v>
      </c>
      <c r="Q21" s="1">
        <f t="shared" si="4"/>
        <v>17</v>
      </c>
      <c r="R21" s="1">
        <f t="shared" si="5"/>
        <v>17</v>
      </c>
      <c r="S21" s="1">
        <f t="shared" si="6"/>
        <v>17</v>
      </c>
      <c r="T21" s="1">
        <f t="shared" si="7"/>
        <v>17</v>
      </c>
      <c r="U21" s="1">
        <f t="shared" si="8"/>
        <v>17</v>
      </c>
      <c r="V21" s="1">
        <f t="shared" si="9"/>
        <v>17</v>
      </c>
      <c r="W21" s="1">
        <f t="shared" si="10"/>
        <v>17</v>
      </c>
      <c r="X21" s="1">
        <f t="shared" si="11"/>
        <v>17</v>
      </c>
      <c r="Y21" s="1">
        <f t="shared" si="12"/>
        <v>17</v>
      </c>
      <c r="Z21" s="1">
        <f t="shared" si="13"/>
        <v>17</v>
      </c>
      <c r="AA21" s="1">
        <f t="shared" si="14"/>
        <v>17</v>
      </c>
      <c r="AB21" s="1">
        <f t="shared" si="15"/>
        <v>17</v>
      </c>
      <c r="AC21" s="1">
        <f t="shared" si="16"/>
        <v>17</v>
      </c>
      <c r="AD21" s="1">
        <f t="shared" si="17"/>
        <v>17</v>
      </c>
      <c r="AE21" s="1">
        <f t="shared" si="18"/>
        <v>17</v>
      </c>
      <c r="AF21" s="1">
        <f t="shared" si="19"/>
        <v>17</v>
      </c>
      <c r="AG21" s="1">
        <f t="shared" si="20"/>
        <v>18</v>
      </c>
      <c r="AH21" s="1">
        <f t="shared" si="21"/>
        <v>19</v>
      </c>
      <c r="AI21" s="1">
        <f t="shared" si="22"/>
        <v>19</v>
      </c>
      <c r="AJ21" s="1">
        <f t="shared" si="23"/>
        <v>19</v>
      </c>
      <c r="AK21" s="1">
        <f t="shared" si="24"/>
        <v>19</v>
      </c>
      <c r="AL21" s="1">
        <f t="shared" si="25"/>
        <v>19</v>
      </c>
      <c r="AM21" s="1">
        <f t="shared" si="26"/>
        <v>19</v>
      </c>
      <c r="AN21" s="1">
        <f t="shared" si="27"/>
        <v>19</v>
      </c>
      <c r="AO21" s="1">
        <f t="shared" si="28"/>
        <v>19</v>
      </c>
      <c r="AP21" s="7">
        <f t="shared" si="29"/>
        <v>19</v>
      </c>
      <c r="AQ21" s="7">
        <f t="shared" si="30"/>
        <v>19</v>
      </c>
      <c r="AR21" s="1">
        <f t="shared" si="31"/>
        <v>19</v>
      </c>
      <c r="AS21" s="7">
        <f t="shared" si="32"/>
        <v>19</v>
      </c>
      <c r="AT21" s="1">
        <f t="shared" si="33"/>
        <v>19</v>
      </c>
      <c r="AU21" s="1">
        <f t="shared" si="34"/>
        <v>19</v>
      </c>
      <c r="AV21" s="1">
        <f t="shared" si="35"/>
        <v>19</v>
      </c>
      <c r="AW21" s="1">
        <f t="shared" si="36"/>
        <v>19</v>
      </c>
      <c r="AX21" s="1">
        <f t="shared" si="37"/>
        <v>19</v>
      </c>
      <c r="AY21" s="1">
        <f t="shared" si="38"/>
        <v>19</v>
      </c>
      <c r="AZ21" s="1">
        <f t="shared" si="39"/>
        <v>19</v>
      </c>
      <c r="BA21" s="1">
        <f t="shared" si="40"/>
        <v>19</v>
      </c>
      <c r="BB21" s="1">
        <f t="shared" si="41"/>
        <v>19</v>
      </c>
      <c r="BC21" s="1">
        <f t="shared" si="42"/>
        <v>19</v>
      </c>
      <c r="BD21" s="1">
        <f t="shared" si="43"/>
        <v>19</v>
      </c>
      <c r="BE21" s="1">
        <f t="shared" si="44"/>
        <v>19</v>
      </c>
      <c r="BF21" s="1">
        <f t="shared" si="45"/>
        <v>19</v>
      </c>
      <c r="BG21" s="1">
        <f>+IF(D21="male",VLOOKUP(M21,'Key node cluster'!$A$3:$C$45,3,0),VLOOKUP(M21,'Key node cluster'!$F$3:$H$27,3,0))</f>
        <v>19</v>
      </c>
    </row>
    <row r="22" spans="1:59" x14ac:dyDescent="0.25">
      <c r="A22" t="s">
        <v>176</v>
      </c>
      <c r="B22">
        <v>9901029541</v>
      </c>
      <c r="C22" s="7">
        <v>30</v>
      </c>
      <c r="D22" t="s">
        <v>9</v>
      </c>
      <c r="E22" t="s">
        <v>10</v>
      </c>
      <c r="G22" t="str">
        <f t="shared" si="46"/>
        <v/>
      </c>
      <c r="H22" s="7">
        <f t="shared" si="1"/>
        <v>1</v>
      </c>
      <c r="J22">
        <v>31</v>
      </c>
      <c r="K22">
        <v>0.49863013698629999</v>
      </c>
      <c r="L22">
        <v>1</v>
      </c>
      <c r="M22" s="5">
        <f t="shared" si="2"/>
        <v>17</v>
      </c>
      <c r="N22" s="5">
        <f>+IF(D22="male",VLOOKUP(BG22,'Key node cluster'!$L$3:$N$24,3,0),VLOOKUP(BG22,'Key node cluster'!$R$3:$T$15,3,0))</f>
        <v>1</v>
      </c>
      <c r="O22" s="1">
        <v>0</v>
      </c>
      <c r="P22" s="1">
        <f t="shared" si="3"/>
        <v>1</v>
      </c>
      <c r="Q22" s="1">
        <f t="shared" si="4"/>
        <v>17</v>
      </c>
      <c r="R22" s="1">
        <f t="shared" si="5"/>
        <v>17</v>
      </c>
      <c r="S22" s="1">
        <f t="shared" si="6"/>
        <v>17</v>
      </c>
      <c r="T22" s="1">
        <f t="shared" si="7"/>
        <v>17</v>
      </c>
      <c r="U22" s="1">
        <f t="shared" si="8"/>
        <v>17</v>
      </c>
      <c r="V22" s="1">
        <f t="shared" si="9"/>
        <v>17</v>
      </c>
      <c r="W22" s="1">
        <f t="shared" si="10"/>
        <v>17</v>
      </c>
      <c r="X22" s="1">
        <f t="shared" si="11"/>
        <v>17</v>
      </c>
      <c r="Y22" s="1">
        <f t="shared" si="12"/>
        <v>17</v>
      </c>
      <c r="Z22" s="1">
        <f t="shared" si="13"/>
        <v>17</v>
      </c>
      <c r="AA22" s="1">
        <f t="shared" si="14"/>
        <v>17</v>
      </c>
      <c r="AB22" s="1">
        <f t="shared" si="15"/>
        <v>17</v>
      </c>
      <c r="AC22" s="1">
        <f t="shared" si="16"/>
        <v>17</v>
      </c>
      <c r="AD22" s="1">
        <f t="shared" si="17"/>
        <v>17</v>
      </c>
      <c r="AE22" s="1">
        <f t="shared" si="18"/>
        <v>17</v>
      </c>
      <c r="AF22" s="1">
        <f t="shared" si="19"/>
        <v>17</v>
      </c>
      <c r="AG22" s="1">
        <f t="shared" si="20"/>
        <v>17</v>
      </c>
      <c r="AH22" s="1">
        <f t="shared" si="21"/>
        <v>17</v>
      </c>
      <c r="AI22" s="1">
        <f t="shared" si="22"/>
        <v>17</v>
      </c>
      <c r="AJ22" s="1">
        <f t="shared" si="23"/>
        <v>17</v>
      </c>
      <c r="AK22" s="1">
        <f t="shared" si="24"/>
        <v>17</v>
      </c>
      <c r="AL22" s="1">
        <f t="shared" si="25"/>
        <v>17</v>
      </c>
      <c r="AM22" s="1">
        <f t="shared" si="26"/>
        <v>17</v>
      </c>
      <c r="AN22" s="1">
        <f t="shared" si="27"/>
        <v>17</v>
      </c>
      <c r="AO22" s="1">
        <f t="shared" si="28"/>
        <v>17</v>
      </c>
      <c r="AP22" s="7">
        <f t="shared" si="29"/>
        <v>17</v>
      </c>
      <c r="AQ22" s="7">
        <f t="shared" si="30"/>
        <v>17</v>
      </c>
      <c r="AR22" s="1">
        <f t="shared" si="31"/>
        <v>17</v>
      </c>
      <c r="AS22" s="7">
        <f t="shared" si="32"/>
        <v>17</v>
      </c>
      <c r="AT22" s="1">
        <f t="shared" si="33"/>
        <v>17</v>
      </c>
      <c r="AU22" s="1">
        <f t="shared" si="34"/>
        <v>17</v>
      </c>
      <c r="AV22" s="1">
        <f t="shared" si="35"/>
        <v>17</v>
      </c>
      <c r="AW22" s="1">
        <f t="shared" si="36"/>
        <v>17</v>
      </c>
      <c r="AX22" s="1">
        <f t="shared" si="37"/>
        <v>17</v>
      </c>
      <c r="AY22" s="1">
        <f t="shared" si="38"/>
        <v>17</v>
      </c>
      <c r="AZ22" s="1">
        <f t="shared" si="39"/>
        <v>17</v>
      </c>
      <c r="BA22" s="1">
        <f t="shared" si="40"/>
        <v>17</v>
      </c>
      <c r="BB22" s="1">
        <f t="shared" si="41"/>
        <v>17</v>
      </c>
      <c r="BC22" s="1">
        <f t="shared" si="42"/>
        <v>17</v>
      </c>
      <c r="BD22" s="1">
        <f t="shared" si="43"/>
        <v>17</v>
      </c>
      <c r="BE22" s="1">
        <f t="shared" si="44"/>
        <v>17</v>
      </c>
      <c r="BF22" s="1">
        <f t="shared" si="45"/>
        <v>17</v>
      </c>
      <c r="BG22" s="1">
        <f>+IF(D22="male",VLOOKUP(M22,'Key node cluster'!$A$3:$C$45,3,0),VLOOKUP(M22,'Key node cluster'!$F$3:$H$27,3,0))</f>
        <v>22</v>
      </c>
    </row>
    <row r="23" spans="1:59" x14ac:dyDescent="0.25">
      <c r="A23" t="s">
        <v>179</v>
      </c>
      <c r="B23">
        <v>9981043432</v>
      </c>
      <c r="C23" s="7">
        <v>20</v>
      </c>
      <c r="D23" t="s">
        <v>9</v>
      </c>
      <c r="E23" t="s">
        <v>10</v>
      </c>
      <c r="F23" t="s">
        <v>11</v>
      </c>
      <c r="G23" t="str">
        <f t="shared" si="46"/>
        <v>vocational training</v>
      </c>
      <c r="H23" s="7">
        <f t="shared" si="1"/>
        <v>1</v>
      </c>
      <c r="I23" t="s">
        <v>22</v>
      </c>
      <c r="J23">
        <v>23</v>
      </c>
      <c r="K23">
        <v>0.74520547945204996</v>
      </c>
      <c r="L23">
        <v>5</v>
      </c>
      <c r="M23" s="5">
        <f t="shared" si="2"/>
        <v>25</v>
      </c>
      <c r="N23" s="5">
        <f>+IF(D23="male",VLOOKUP(BG23,'Key node cluster'!$L$3:$N$24,3,0),VLOOKUP(BG23,'Key node cluster'!$R$3:$T$15,3,0))</f>
        <v>1</v>
      </c>
      <c r="O23" s="1">
        <v>0</v>
      </c>
      <c r="P23" s="1">
        <f t="shared" si="3"/>
        <v>1</v>
      </c>
      <c r="Q23" s="1">
        <f t="shared" si="4"/>
        <v>17</v>
      </c>
      <c r="R23" s="1">
        <f t="shared" si="5"/>
        <v>17</v>
      </c>
      <c r="S23" s="1">
        <f t="shared" si="6"/>
        <v>17</v>
      </c>
      <c r="T23" s="1">
        <f t="shared" si="7"/>
        <v>17</v>
      </c>
      <c r="U23" s="1">
        <f t="shared" si="8"/>
        <v>17</v>
      </c>
      <c r="V23" s="1">
        <f t="shared" si="9"/>
        <v>17</v>
      </c>
      <c r="W23" s="1">
        <f t="shared" si="10"/>
        <v>17</v>
      </c>
      <c r="X23" s="1">
        <f t="shared" si="11"/>
        <v>17</v>
      </c>
      <c r="Y23" s="1">
        <f t="shared" si="12"/>
        <v>17</v>
      </c>
      <c r="Z23" s="1">
        <f t="shared" si="13"/>
        <v>17</v>
      </c>
      <c r="AA23" s="1">
        <f t="shared" si="14"/>
        <v>17</v>
      </c>
      <c r="AB23" s="1">
        <f t="shared" si="15"/>
        <v>17</v>
      </c>
      <c r="AC23" s="1">
        <f t="shared" si="16"/>
        <v>17</v>
      </c>
      <c r="AD23" s="1">
        <f t="shared" si="17"/>
        <v>17</v>
      </c>
      <c r="AE23" s="1">
        <f t="shared" si="18"/>
        <v>17</v>
      </c>
      <c r="AF23" s="1">
        <f t="shared" si="19"/>
        <v>17</v>
      </c>
      <c r="AG23" s="1">
        <f t="shared" si="20"/>
        <v>25</v>
      </c>
      <c r="AH23" s="1">
        <f t="shared" si="21"/>
        <v>25</v>
      </c>
      <c r="AI23" s="1">
        <f t="shared" si="22"/>
        <v>25</v>
      </c>
      <c r="AJ23" s="1">
        <f t="shared" si="23"/>
        <v>25</v>
      </c>
      <c r="AK23" s="1">
        <f t="shared" si="24"/>
        <v>25</v>
      </c>
      <c r="AL23" s="1">
        <f t="shared" si="25"/>
        <v>25</v>
      </c>
      <c r="AM23" s="1">
        <f t="shared" si="26"/>
        <v>25</v>
      </c>
      <c r="AN23" s="1">
        <f t="shared" si="27"/>
        <v>25</v>
      </c>
      <c r="AO23" s="1">
        <f t="shared" si="28"/>
        <v>25</v>
      </c>
      <c r="AP23" s="7">
        <f t="shared" si="29"/>
        <v>25</v>
      </c>
      <c r="AQ23" s="7">
        <f t="shared" si="30"/>
        <v>25</v>
      </c>
      <c r="AR23" s="1">
        <f t="shared" si="31"/>
        <v>25</v>
      </c>
      <c r="AS23" s="7">
        <f t="shared" si="32"/>
        <v>25</v>
      </c>
      <c r="AT23" s="1">
        <f t="shared" si="33"/>
        <v>25</v>
      </c>
      <c r="AU23" s="1">
        <f t="shared" si="34"/>
        <v>25</v>
      </c>
      <c r="AV23" s="1">
        <f t="shared" si="35"/>
        <v>25</v>
      </c>
      <c r="AW23" s="1">
        <f t="shared" si="36"/>
        <v>25</v>
      </c>
      <c r="AX23" s="1">
        <f t="shared" si="37"/>
        <v>25</v>
      </c>
      <c r="AY23" s="1">
        <f t="shared" si="38"/>
        <v>25</v>
      </c>
      <c r="AZ23" s="1">
        <f t="shared" si="39"/>
        <v>25</v>
      </c>
      <c r="BA23" s="1">
        <f t="shared" si="40"/>
        <v>25</v>
      </c>
      <c r="BB23" s="1">
        <f t="shared" si="41"/>
        <v>25</v>
      </c>
      <c r="BC23" s="1">
        <f t="shared" si="42"/>
        <v>25</v>
      </c>
      <c r="BD23" s="1">
        <f t="shared" si="43"/>
        <v>25</v>
      </c>
      <c r="BE23" s="1">
        <f t="shared" si="44"/>
        <v>25</v>
      </c>
      <c r="BF23" s="1">
        <f t="shared" si="45"/>
        <v>25</v>
      </c>
      <c r="BG23" s="1">
        <f>+IF(D23="male",VLOOKUP(M23,'Key node cluster'!$A$3:$C$45,3,0),VLOOKUP(M23,'Key node cluster'!$F$3:$H$27,3,0))</f>
        <v>25</v>
      </c>
    </row>
    <row r="24" spans="1:59" x14ac:dyDescent="0.25">
      <c r="A24" t="s">
        <v>184</v>
      </c>
      <c r="B24">
        <v>2000204600</v>
      </c>
      <c r="C24" s="7">
        <v>20</v>
      </c>
      <c r="D24" t="s">
        <v>9</v>
      </c>
      <c r="E24" t="s">
        <v>10</v>
      </c>
      <c r="G24" t="str">
        <f t="shared" si="46"/>
        <v/>
      </c>
      <c r="H24" s="7">
        <f t="shared" si="1"/>
        <v>1</v>
      </c>
      <c r="J24">
        <v>21</v>
      </c>
      <c r="K24">
        <v>0.33424657534246999</v>
      </c>
      <c r="L24">
        <v>1</v>
      </c>
      <c r="M24" s="5">
        <f t="shared" si="2"/>
        <v>17</v>
      </c>
      <c r="N24" s="5">
        <f>+IF(D24="male",VLOOKUP(BG24,'Key node cluster'!$L$3:$N$24,3,0),VLOOKUP(BG24,'Key node cluster'!$R$3:$T$15,3,0))</f>
        <v>1</v>
      </c>
      <c r="O24" s="1">
        <v>0</v>
      </c>
      <c r="P24" s="1">
        <f t="shared" si="3"/>
        <v>1</v>
      </c>
      <c r="Q24" s="1">
        <f t="shared" si="4"/>
        <v>17</v>
      </c>
      <c r="R24" s="1">
        <f t="shared" si="5"/>
        <v>17</v>
      </c>
      <c r="S24" s="1">
        <f t="shared" si="6"/>
        <v>17</v>
      </c>
      <c r="T24" s="1">
        <f t="shared" si="7"/>
        <v>17</v>
      </c>
      <c r="U24" s="1">
        <f t="shared" si="8"/>
        <v>17</v>
      </c>
      <c r="V24" s="1">
        <f t="shared" si="9"/>
        <v>17</v>
      </c>
      <c r="W24" s="1">
        <f t="shared" si="10"/>
        <v>17</v>
      </c>
      <c r="X24" s="1">
        <f t="shared" si="11"/>
        <v>17</v>
      </c>
      <c r="Y24" s="1">
        <f t="shared" si="12"/>
        <v>17</v>
      </c>
      <c r="Z24" s="1">
        <f t="shared" si="13"/>
        <v>17</v>
      </c>
      <c r="AA24" s="1">
        <f t="shared" si="14"/>
        <v>17</v>
      </c>
      <c r="AB24" s="1">
        <f t="shared" si="15"/>
        <v>17</v>
      </c>
      <c r="AC24" s="1">
        <f t="shared" si="16"/>
        <v>17</v>
      </c>
      <c r="AD24" s="1">
        <f t="shared" si="17"/>
        <v>17</v>
      </c>
      <c r="AE24" s="1">
        <f t="shared" si="18"/>
        <v>17</v>
      </c>
      <c r="AF24" s="1">
        <f t="shared" si="19"/>
        <v>17</v>
      </c>
      <c r="AG24" s="1">
        <f t="shared" si="20"/>
        <v>17</v>
      </c>
      <c r="AH24" s="1">
        <f t="shared" si="21"/>
        <v>17</v>
      </c>
      <c r="AI24" s="1">
        <f t="shared" si="22"/>
        <v>17</v>
      </c>
      <c r="AJ24" s="1">
        <f t="shared" si="23"/>
        <v>17</v>
      </c>
      <c r="AK24" s="1">
        <f t="shared" si="24"/>
        <v>17</v>
      </c>
      <c r="AL24" s="1">
        <f t="shared" si="25"/>
        <v>17</v>
      </c>
      <c r="AM24" s="1">
        <f t="shared" si="26"/>
        <v>17</v>
      </c>
      <c r="AN24" s="1">
        <f t="shared" si="27"/>
        <v>17</v>
      </c>
      <c r="AO24" s="1">
        <f t="shared" si="28"/>
        <v>17</v>
      </c>
      <c r="AP24" s="7">
        <f t="shared" si="29"/>
        <v>17</v>
      </c>
      <c r="AQ24" s="7">
        <f t="shared" si="30"/>
        <v>17</v>
      </c>
      <c r="AR24" s="1">
        <f t="shared" si="31"/>
        <v>17</v>
      </c>
      <c r="AS24" s="7">
        <f t="shared" si="32"/>
        <v>17</v>
      </c>
      <c r="AT24" s="1">
        <f t="shared" si="33"/>
        <v>17</v>
      </c>
      <c r="AU24" s="1">
        <f t="shared" si="34"/>
        <v>17</v>
      </c>
      <c r="AV24" s="1">
        <f t="shared" si="35"/>
        <v>17</v>
      </c>
      <c r="AW24" s="1">
        <f t="shared" si="36"/>
        <v>17</v>
      </c>
      <c r="AX24" s="1">
        <f t="shared" si="37"/>
        <v>17</v>
      </c>
      <c r="AY24" s="1">
        <f t="shared" si="38"/>
        <v>17</v>
      </c>
      <c r="AZ24" s="1">
        <f t="shared" si="39"/>
        <v>17</v>
      </c>
      <c r="BA24" s="1">
        <f t="shared" si="40"/>
        <v>17</v>
      </c>
      <c r="BB24" s="1">
        <f t="shared" si="41"/>
        <v>17</v>
      </c>
      <c r="BC24" s="1">
        <f t="shared" si="42"/>
        <v>17</v>
      </c>
      <c r="BD24" s="1">
        <f t="shared" si="43"/>
        <v>17</v>
      </c>
      <c r="BE24" s="1">
        <f t="shared" si="44"/>
        <v>17</v>
      </c>
      <c r="BF24" s="1">
        <f t="shared" si="45"/>
        <v>17</v>
      </c>
      <c r="BG24" s="1">
        <f>+IF(D24="male",VLOOKUP(M24,'Key node cluster'!$A$3:$C$45,3,0),VLOOKUP(M24,'Key node cluster'!$F$3:$H$27,3,0))</f>
        <v>22</v>
      </c>
    </row>
    <row r="25" spans="1:59" x14ac:dyDescent="0.25">
      <c r="A25" t="s">
        <v>186</v>
      </c>
      <c r="B25">
        <v>2000002838</v>
      </c>
      <c r="C25" s="7">
        <v>20</v>
      </c>
      <c r="D25" t="s">
        <v>9</v>
      </c>
      <c r="E25" t="s">
        <v>10</v>
      </c>
      <c r="F25" t="s">
        <v>25</v>
      </c>
      <c r="G25" t="str">
        <f t="shared" si="46"/>
        <v>secondary or below</v>
      </c>
      <c r="H25" s="7">
        <f t="shared" si="1"/>
        <v>1</v>
      </c>
      <c r="I25" t="s">
        <v>12</v>
      </c>
      <c r="J25">
        <v>22</v>
      </c>
      <c r="K25">
        <v>0.83835616438355998</v>
      </c>
      <c r="L25">
        <v>1</v>
      </c>
      <c r="M25" s="5">
        <f t="shared" si="2"/>
        <v>24</v>
      </c>
      <c r="N25" s="5">
        <f>+IF(D25="male",VLOOKUP(BG25,'Key node cluster'!$L$3:$N$24,3,0),VLOOKUP(BG25,'Key node cluster'!$R$3:$T$15,3,0))</f>
        <v>2</v>
      </c>
      <c r="O25" s="1">
        <v>0</v>
      </c>
      <c r="P25" s="1">
        <f t="shared" si="3"/>
        <v>1</v>
      </c>
      <c r="Q25" s="1">
        <f t="shared" si="4"/>
        <v>17</v>
      </c>
      <c r="R25" s="1">
        <f t="shared" si="5"/>
        <v>17</v>
      </c>
      <c r="S25" s="1">
        <f t="shared" si="6"/>
        <v>17</v>
      </c>
      <c r="T25" s="1">
        <f t="shared" si="7"/>
        <v>17</v>
      </c>
      <c r="U25" s="1">
        <f t="shared" si="8"/>
        <v>17</v>
      </c>
      <c r="V25" s="1">
        <f t="shared" si="9"/>
        <v>17</v>
      </c>
      <c r="W25" s="1">
        <f t="shared" si="10"/>
        <v>17</v>
      </c>
      <c r="X25" s="1">
        <f t="shared" si="11"/>
        <v>17</v>
      </c>
      <c r="Y25" s="1">
        <f t="shared" si="12"/>
        <v>17</v>
      </c>
      <c r="Z25" s="1">
        <f t="shared" si="13"/>
        <v>17</v>
      </c>
      <c r="AA25" s="1">
        <f t="shared" si="14"/>
        <v>17</v>
      </c>
      <c r="AB25" s="1">
        <f t="shared" si="15"/>
        <v>17</v>
      </c>
      <c r="AC25" s="1">
        <f t="shared" si="16"/>
        <v>17</v>
      </c>
      <c r="AD25" s="1">
        <f t="shared" si="17"/>
        <v>17</v>
      </c>
      <c r="AE25" s="1">
        <f t="shared" si="18"/>
        <v>17</v>
      </c>
      <c r="AF25" s="1">
        <f t="shared" si="19"/>
        <v>17</v>
      </c>
      <c r="AG25" s="1">
        <f t="shared" si="20"/>
        <v>18</v>
      </c>
      <c r="AH25" s="1">
        <f t="shared" si="21"/>
        <v>20</v>
      </c>
      <c r="AI25" s="1">
        <f t="shared" si="22"/>
        <v>20</v>
      </c>
      <c r="AJ25" s="1">
        <f t="shared" si="23"/>
        <v>24</v>
      </c>
      <c r="AK25" s="1">
        <f t="shared" si="24"/>
        <v>24</v>
      </c>
      <c r="AL25" s="1">
        <f t="shared" si="25"/>
        <v>24</v>
      </c>
      <c r="AM25" s="1">
        <f t="shared" si="26"/>
        <v>24</v>
      </c>
      <c r="AN25" s="1">
        <f t="shared" si="27"/>
        <v>24</v>
      </c>
      <c r="AO25" s="1">
        <f t="shared" si="28"/>
        <v>24</v>
      </c>
      <c r="AP25" s="7">
        <f t="shared" si="29"/>
        <v>24</v>
      </c>
      <c r="AQ25" s="7">
        <f t="shared" si="30"/>
        <v>24</v>
      </c>
      <c r="AR25" s="1">
        <f t="shared" si="31"/>
        <v>24</v>
      </c>
      <c r="AS25" s="7">
        <f t="shared" si="32"/>
        <v>24</v>
      </c>
      <c r="AT25" s="1">
        <f t="shared" si="33"/>
        <v>24</v>
      </c>
      <c r="AU25" s="1">
        <f t="shared" si="34"/>
        <v>24</v>
      </c>
      <c r="AV25" s="1">
        <f t="shared" si="35"/>
        <v>24</v>
      </c>
      <c r="AW25" s="1">
        <f t="shared" si="36"/>
        <v>24</v>
      </c>
      <c r="AX25" s="1">
        <f t="shared" si="37"/>
        <v>24</v>
      </c>
      <c r="AY25" s="1">
        <f t="shared" si="38"/>
        <v>24</v>
      </c>
      <c r="AZ25" s="1">
        <f t="shared" si="39"/>
        <v>24</v>
      </c>
      <c r="BA25" s="1">
        <f t="shared" si="40"/>
        <v>24</v>
      </c>
      <c r="BB25" s="1">
        <f t="shared" si="41"/>
        <v>24</v>
      </c>
      <c r="BC25" s="1">
        <f t="shared" si="42"/>
        <v>24</v>
      </c>
      <c r="BD25" s="1">
        <f t="shared" si="43"/>
        <v>24</v>
      </c>
      <c r="BE25" s="1">
        <f t="shared" si="44"/>
        <v>24</v>
      </c>
      <c r="BF25" s="1">
        <f t="shared" si="45"/>
        <v>24</v>
      </c>
      <c r="BG25" s="1">
        <f>+IF(D25="male",VLOOKUP(M25,'Key node cluster'!$A$3:$C$45,3,0),VLOOKUP(M25,'Key node cluster'!$F$3:$H$27,3,0))</f>
        <v>24</v>
      </c>
    </row>
    <row r="26" spans="1:59" x14ac:dyDescent="0.25">
      <c r="A26" t="s">
        <v>191</v>
      </c>
      <c r="B26">
        <v>2000096246</v>
      </c>
      <c r="C26" s="7">
        <v>20</v>
      </c>
      <c r="D26" t="s">
        <v>9</v>
      </c>
      <c r="E26" t="s">
        <v>10</v>
      </c>
      <c r="G26" t="str">
        <f t="shared" si="46"/>
        <v/>
      </c>
      <c r="H26" s="7">
        <f t="shared" si="1"/>
        <v>1</v>
      </c>
      <c r="J26">
        <v>21</v>
      </c>
      <c r="K26">
        <v>0.24657534246575</v>
      </c>
      <c r="L26">
        <v>1</v>
      </c>
      <c r="M26" s="5">
        <f t="shared" si="2"/>
        <v>17</v>
      </c>
      <c r="N26" s="5">
        <f>+IF(D26="male",VLOOKUP(BG26,'Key node cluster'!$L$3:$N$24,3,0),VLOOKUP(BG26,'Key node cluster'!$R$3:$T$15,3,0))</f>
        <v>1</v>
      </c>
      <c r="O26" s="1">
        <v>0</v>
      </c>
      <c r="P26" s="1">
        <f t="shared" si="3"/>
        <v>1</v>
      </c>
      <c r="Q26" s="1">
        <f t="shared" si="4"/>
        <v>17</v>
      </c>
      <c r="R26" s="1">
        <f t="shared" si="5"/>
        <v>17</v>
      </c>
      <c r="S26" s="1">
        <f t="shared" si="6"/>
        <v>17</v>
      </c>
      <c r="T26" s="1">
        <f t="shared" si="7"/>
        <v>17</v>
      </c>
      <c r="U26" s="1">
        <f t="shared" si="8"/>
        <v>17</v>
      </c>
      <c r="V26" s="1">
        <f t="shared" si="9"/>
        <v>17</v>
      </c>
      <c r="W26" s="1">
        <f t="shared" si="10"/>
        <v>17</v>
      </c>
      <c r="X26" s="1">
        <f t="shared" si="11"/>
        <v>17</v>
      </c>
      <c r="Y26" s="1">
        <f t="shared" si="12"/>
        <v>17</v>
      </c>
      <c r="Z26" s="1">
        <f t="shared" si="13"/>
        <v>17</v>
      </c>
      <c r="AA26" s="1">
        <f t="shared" si="14"/>
        <v>17</v>
      </c>
      <c r="AB26" s="1">
        <f t="shared" si="15"/>
        <v>17</v>
      </c>
      <c r="AC26" s="1">
        <f t="shared" si="16"/>
        <v>17</v>
      </c>
      <c r="AD26" s="1">
        <f t="shared" si="17"/>
        <v>17</v>
      </c>
      <c r="AE26" s="1">
        <f t="shared" si="18"/>
        <v>17</v>
      </c>
      <c r="AF26" s="1">
        <f t="shared" si="19"/>
        <v>17</v>
      </c>
      <c r="AG26" s="1">
        <f t="shared" si="20"/>
        <v>17</v>
      </c>
      <c r="AH26" s="1">
        <f t="shared" si="21"/>
        <v>17</v>
      </c>
      <c r="AI26" s="1">
        <f t="shared" si="22"/>
        <v>17</v>
      </c>
      <c r="AJ26" s="1">
        <f t="shared" si="23"/>
        <v>17</v>
      </c>
      <c r="AK26" s="1">
        <f t="shared" si="24"/>
        <v>17</v>
      </c>
      <c r="AL26" s="1">
        <f t="shared" si="25"/>
        <v>17</v>
      </c>
      <c r="AM26" s="1">
        <f t="shared" si="26"/>
        <v>17</v>
      </c>
      <c r="AN26" s="1">
        <f t="shared" si="27"/>
        <v>17</v>
      </c>
      <c r="AO26" s="1">
        <f t="shared" si="28"/>
        <v>17</v>
      </c>
      <c r="AP26" s="7">
        <f t="shared" si="29"/>
        <v>17</v>
      </c>
      <c r="AQ26" s="7">
        <f t="shared" si="30"/>
        <v>17</v>
      </c>
      <c r="AR26" s="1">
        <f t="shared" si="31"/>
        <v>17</v>
      </c>
      <c r="AS26" s="7">
        <f t="shared" si="32"/>
        <v>17</v>
      </c>
      <c r="AT26" s="1">
        <f t="shared" si="33"/>
        <v>17</v>
      </c>
      <c r="AU26" s="1">
        <f t="shared" si="34"/>
        <v>17</v>
      </c>
      <c r="AV26" s="1">
        <f t="shared" si="35"/>
        <v>17</v>
      </c>
      <c r="AW26" s="1">
        <f t="shared" si="36"/>
        <v>17</v>
      </c>
      <c r="AX26" s="1">
        <f t="shared" si="37"/>
        <v>17</v>
      </c>
      <c r="AY26" s="1">
        <f t="shared" si="38"/>
        <v>17</v>
      </c>
      <c r="AZ26" s="1">
        <f t="shared" si="39"/>
        <v>17</v>
      </c>
      <c r="BA26" s="1">
        <f t="shared" si="40"/>
        <v>17</v>
      </c>
      <c r="BB26" s="1">
        <f t="shared" si="41"/>
        <v>17</v>
      </c>
      <c r="BC26" s="1">
        <f t="shared" si="42"/>
        <v>17</v>
      </c>
      <c r="BD26" s="1">
        <f t="shared" si="43"/>
        <v>17</v>
      </c>
      <c r="BE26" s="1">
        <f t="shared" si="44"/>
        <v>17</v>
      </c>
      <c r="BF26" s="1">
        <f t="shared" si="45"/>
        <v>17</v>
      </c>
      <c r="BG26" s="1">
        <f>+IF(D26="male",VLOOKUP(M26,'Key node cluster'!$A$3:$C$45,3,0),VLOOKUP(M26,'Key node cluster'!$F$3:$H$27,3,0))</f>
        <v>22</v>
      </c>
    </row>
    <row r="27" spans="1:59" x14ac:dyDescent="0.25">
      <c r="A27" t="s">
        <v>214</v>
      </c>
      <c r="B27">
        <v>9961075869</v>
      </c>
      <c r="C27" s="7">
        <v>30</v>
      </c>
      <c r="D27" t="s">
        <v>9</v>
      </c>
      <c r="E27" t="s">
        <v>10</v>
      </c>
      <c r="F27" t="s">
        <v>25</v>
      </c>
      <c r="G27" t="str">
        <f t="shared" si="46"/>
        <v>secondary or below</v>
      </c>
      <c r="H27" s="7">
        <f t="shared" si="1"/>
        <v>1</v>
      </c>
      <c r="I27" t="s">
        <v>12</v>
      </c>
      <c r="J27">
        <v>26</v>
      </c>
      <c r="K27">
        <v>1</v>
      </c>
      <c r="L27">
        <v>1</v>
      </c>
      <c r="M27" s="5">
        <f t="shared" si="2"/>
        <v>24</v>
      </c>
      <c r="N27" s="5">
        <f>+IF(D27="male",VLOOKUP(BG27,'Key node cluster'!$L$3:$N$24,3,0),VLOOKUP(BG27,'Key node cluster'!$R$3:$T$15,3,0))</f>
        <v>2</v>
      </c>
      <c r="O27" s="1">
        <v>0</v>
      </c>
      <c r="P27" s="1">
        <f t="shared" si="3"/>
        <v>1</v>
      </c>
      <c r="Q27" s="1">
        <f t="shared" si="4"/>
        <v>17</v>
      </c>
      <c r="R27" s="1">
        <f t="shared" si="5"/>
        <v>17</v>
      </c>
      <c r="S27" s="1">
        <f t="shared" si="6"/>
        <v>17</v>
      </c>
      <c r="T27" s="1">
        <f t="shared" si="7"/>
        <v>17</v>
      </c>
      <c r="U27" s="1">
        <f t="shared" si="8"/>
        <v>17</v>
      </c>
      <c r="V27" s="1">
        <f t="shared" si="9"/>
        <v>17</v>
      </c>
      <c r="W27" s="1">
        <f t="shared" si="10"/>
        <v>17</v>
      </c>
      <c r="X27" s="1">
        <f t="shared" si="11"/>
        <v>17</v>
      </c>
      <c r="Y27" s="1">
        <f t="shared" si="12"/>
        <v>17</v>
      </c>
      <c r="Z27" s="1">
        <f t="shared" si="13"/>
        <v>17</v>
      </c>
      <c r="AA27" s="1">
        <f t="shared" si="14"/>
        <v>17</v>
      </c>
      <c r="AB27" s="1">
        <f t="shared" si="15"/>
        <v>17</v>
      </c>
      <c r="AC27" s="1">
        <f t="shared" si="16"/>
        <v>17</v>
      </c>
      <c r="AD27" s="1">
        <f t="shared" si="17"/>
        <v>17</v>
      </c>
      <c r="AE27" s="1">
        <f t="shared" si="18"/>
        <v>17</v>
      </c>
      <c r="AF27" s="1">
        <f t="shared" si="19"/>
        <v>17</v>
      </c>
      <c r="AG27" s="1">
        <f t="shared" si="20"/>
        <v>18</v>
      </c>
      <c r="AH27" s="1">
        <f t="shared" si="21"/>
        <v>20</v>
      </c>
      <c r="AI27" s="1">
        <f t="shared" si="22"/>
        <v>20</v>
      </c>
      <c r="AJ27" s="1">
        <f t="shared" si="23"/>
        <v>24</v>
      </c>
      <c r="AK27" s="1">
        <f t="shared" si="24"/>
        <v>24</v>
      </c>
      <c r="AL27" s="1">
        <f t="shared" si="25"/>
        <v>24</v>
      </c>
      <c r="AM27" s="1">
        <f t="shared" si="26"/>
        <v>24</v>
      </c>
      <c r="AN27" s="1">
        <f t="shared" si="27"/>
        <v>24</v>
      </c>
      <c r="AO27" s="1">
        <f t="shared" si="28"/>
        <v>24</v>
      </c>
      <c r="AP27" s="7">
        <f t="shared" si="29"/>
        <v>24</v>
      </c>
      <c r="AQ27" s="7">
        <f t="shared" si="30"/>
        <v>24</v>
      </c>
      <c r="AR27" s="1">
        <f t="shared" si="31"/>
        <v>24</v>
      </c>
      <c r="AS27" s="7">
        <f t="shared" si="32"/>
        <v>24</v>
      </c>
      <c r="AT27" s="1">
        <f t="shared" si="33"/>
        <v>24</v>
      </c>
      <c r="AU27" s="1">
        <f t="shared" si="34"/>
        <v>24</v>
      </c>
      <c r="AV27" s="1">
        <f t="shared" si="35"/>
        <v>24</v>
      </c>
      <c r="AW27" s="1">
        <f t="shared" si="36"/>
        <v>24</v>
      </c>
      <c r="AX27" s="1">
        <f t="shared" si="37"/>
        <v>24</v>
      </c>
      <c r="AY27" s="1">
        <f t="shared" si="38"/>
        <v>24</v>
      </c>
      <c r="AZ27" s="1">
        <f t="shared" si="39"/>
        <v>24</v>
      </c>
      <c r="BA27" s="1">
        <f t="shared" si="40"/>
        <v>24</v>
      </c>
      <c r="BB27" s="1">
        <f t="shared" si="41"/>
        <v>24</v>
      </c>
      <c r="BC27" s="1">
        <f t="shared" si="42"/>
        <v>24</v>
      </c>
      <c r="BD27" s="1">
        <f t="shared" si="43"/>
        <v>24</v>
      </c>
      <c r="BE27" s="1">
        <f t="shared" si="44"/>
        <v>24</v>
      </c>
      <c r="BF27" s="1">
        <f t="shared" si="45"/>
        <v>24</v>
      </c>
      <c r="BG27" s="1">
        <f>+IF(D27="male",VLOOKUP(M27,'Key node cluster'!$A$3:$C$45,3,0),VLOOKUP(M27,'Key node cluster'!$F$3:$H$27,3,0))</f>
        <v>24</v>
      </c>
    </row>
    <row r="28" spans="1:59" x14ac:dyDescent="0.25">
      <c r="A28" t="s">
        <v>216</v>
      </c>
      <c r="B28">
        <v>9951043566</v>
      </c>
      <c r="C28" s="7">
        <v>30</v>
      </c>
      <c r="D28" t="s">
        <v>9</v>
      </c>
      <c r="E28" t="s">
        <v>10</v>
      </c>
      <c r="G28" t="str">
        <f t="shared" si="46"/>
        <v/>
      </c>
      <c r="H28" s="7">
        <f t="shared" si="1"/>
        <v>0</v>
      </c>
      <c r="J28">
        <v>27</v>
      </c>
      <c r="L28">
        <v>1</v>
      </c>
      <c r="M28" s="5">
        <f t="shared" si="2"/>
        <v>2</v>
      </c>
      <c r="N28" s="5">
        <f>+IF(D28="male",VLOOKUP(BG28,'Key node cluster'!$L$3:$N$24,3,0),VLOOKUP(BG28,'Key node cluster'!$R$3:$T$15,3,0))</f>
        <v>1</v>
      </c>
      <c r="O28" s="1">
        <v>0</v>
      </c>
      <c r="P28" s="1">
        <f t="shared" si="3"/>
        <v>1</v>
      </c>
      <c r="Q28" s="1">
        <f t="shared" si="4"/>
        <v>2</v>
      </c>
      <c r="R28" s="1">
        <f t="shared" si="5"/>
        <v>2</v>
      </c>
      <c r="S28" s="1">
        <f t="shared" si="6"/>
        <v>2</v>
      </c>
      <c r="T28" s="1">
        <f t="shared" si="7"/>
        <v>2</v>
      </c>
      <c r="U28" s="1">
        <f t="shared" si="8"/>
        <v>2</v>
      </c>
      <c r="V28" s="1">
        <f t="shared" si="9"/>
        <v>2</v>
      </c>
      <c r="W28" s="1">
        <f t="shared" si="10"/>
        <v>2</v>
      </c>
      <c r="X28" s="1">
        <f t="shared" si="11"/>
        <v>2</v>
      </c>
      <c r="Y28" s="1">
        <f t="shared" si="12"/>
        <v>2</v>
      </c>
      <c r="Z28" s="1">
        <f t="shared" si="13"/>
        <v>2</v>
      </c>
      <c r="AA28" s="1">
        <f t="shared" si="14"/>
        <v>2</v>
      </c>
      <c r="AB28" s="1">
        <f t="shared" si="15"/>
        <v>2</v>
      </c>
      <c r="AC28" s="1">
        <f t="shared" si="16"/>
        <v>2</v>
      </c>
      <c r="AD28" s="1">
        <f t="shared" si="17"/>
        <v>2</v>
      </c>
      <c r="AE28" s="1">
        <f t="shared" si="18"/>
        <v>2</v>
      </c>
      <c r="AF28" s="1">
        <f t="shared" si="19"/>
        <v>2</v>
      </c>
      <c r="AG28" s="1">
        <f t="shared" si="20"/>
        <v>2</v>
      </c>
      <c r="AH28" s="1">
        <f t="shared" si="21"/>
        <v>2</v>
      </c>
      <c r="AI28" s="1">
        <f t="shared" si="22"/>
        <v>2</v>
      </c>
      <c r="AJ28" s="1">
        <f t="shared" si="23"/>
        <v>2</v>
      </c>
      <c r="AK28" s="1">
        <f t="shared" si="24"/>
        <v>2</v>
      </c>
      <c r="AL28" s="1">
        <f t="shared" si="25"/>
        <v>2</v>
      </c>
      <c r="AM28" s="1">
        <f t="shared" si="26"/>
        <v>2</v>
      </c>
      <c r="AN28" s="1">
        <f t="shared" si="27"/>
        <v>2</v>
      </c>
      <c r="AO28" s="1">
        <f t="shared" si="28"/>
        <v>2</v>
      </c>
      <c r="AP28" s="7">
        <f t="shared" si="29"/>
        <v>2</v>
      </c>
      <c r="AQ28" s="7">
        <f t="shared" si="30"/>
        <v>2</v>
      </c>
      <c r="AR28" s="1">
        <f t="shared" si="31"/>
        <v>2</v>
      </c>
      <c r="AS28" s="7">
        <f t="shared" si="32"/>
        <v>2</v>
      </c>
      <c r="AT28" s="1">
        <f t="shared" si="33"/>
        <v>2</v>
      </c>
      <c r="AU28" s="1">
        <f t="shared" si="34"/>
        <v>2</v>
      </c>
      <c r="AV28" s="1">
        <f t="shared" si="35"/>
        <v>2</v>
      </c>
      <c r="AW28" s="1">
        <f t="shared" si="36"/>
        <v>2</v>
      </c>
      <c r="AX28" s="1">
        <f t="shared" si="37"/>
        <v>2</v>
      </c>
      <c r="AY28" s="1">
        <f t="shared" si="38"/>
        <v>2</v>
      </c>
      <c r="AZ28" s="1">
        <f t="shared" si="39"/>
        <v>2</v>
      </c>
      <c r="BA28" s="1">
        <f t="shared" si="40"/>
        <v>2</v>
      </c>
      <c r="BB28" s="1">
        <f t="shared" si="41"/>
        <v>2</v>
      </c>
      <c r="BC28" s="1">
        <f t="shared" si="42"/>
        <v>2</v>
      </c>
      <c r="BD28" s="1">
        <f t="shared" si="43"/>
        <v>2</v>
      </c>
      <c r="BE28" s="1">
        <f t="shared" si="44"/>
        <v>2</v>
      </c>
      <c r="BF28" s="1">
        <f t="shared" si="45"/>
        <v>2</v>
      </c>
      <c r="BG28" s="1">
        <f>+IF(D28="male",VLOOKUP(M28,'Key node cluster'!$A$3:$C$45,3,0),VLOOKUP(M28,'Key node cluster'!$F$3:$H$27,3,0))</f>
        <v>8</v>
      </c>
    </row>
    <row r="29" spans="1:59" x14ac:dyDescent="0.25">
      <c r="A29" t="s">
        <v>239</v>
      </c>
      <c r="B29">
        <v>9971010087</v>
      </c>
      <c r="C29" s="7">
        <v>20</v>
      </c>
      <c r="D29" t="s">
        <v>9</v>
      </c>
      <c r="E29" t="s">
        <v>10</v>
      </c>
      <c r="F29" t="s">
        <v>25</v>
      </c>
      <c r="G29" t="str">
        <f t="shared" si="46"/>
        <v>bachelor or above</v>
      </c>
      <c r="H29" s="7">
        <f t="shared" si="1"/>
        <v>1</v>
      </c>
      <c r="I29" t="s">
        <v>14</v>
      </c>
      <c r="J29">
        <v>25</v>
      </c>
      <c r="K29">
        <v>0.16986301369862999</v>
      </c>
      <c r="L29">
        <v>1</v>
      </c>
      <c r="M29" s="5">
        <f t="shared" si="2"/>
        <v>19</v>
      </c>
      <c r="N29" s="5">
        <f>+IF(D29="male",VLOOKUP(BG29,'Key node cluster'!$L$3:$N$24,3,0),VLOOKUP(BG29,'Key node cluster'!$R$3:$T$15,3,0))</f>
        <v>0</v>
      </c>
      <c r="O29" s="1">
        <v>0</v>
      </c>
      <c r="P29" s="1">
        <f t="shared" si="3"/>
        <v>1</v>
      </c>
      <c r="Q29" s="1">
        <f t="shared" si="4"/>
        <v>17</v>
      </c>
      <c r="R29" s="1">
        <f t="shared" si="5"/>
        <v>17</v>
      </c>
      <c r="S29" s="1">
        <f t="shared" si="6"/>
        <v>17</v>
      </c>
      <c r="T29" s="1">
        <f t="shared" si="7"/>
        <v>17</v>
      </c>
      <c r="U29" s="1">
        <f t="shared" si="8"/>
        <v>17</v>
      </c>
      <c r="V29" s="1">
        <f t="shared" si="9"/>
        <v>17</v>
      </c>
      <c r="W29" s="1">
        <f t="shared" si="10"/>
        <v>17</v>
      </c>
      <c r="X29" s="1">
        <f t="shared" si="11"/>
        <v>17</v>
      </c>
      <c r="Y29" s="1">
        <f t="shared" si="12"/>
        <v>17</v>
      </c>
      <c r="Z29" s="1">
        <f t="shared" si="13"/>
        <v>17</v>
      </c>
      <c r="AA29" s="1">
        <f t="shared" si="14"/>
        <v>17</v>
      </c>
      <c r="AB29" s="1">
        <f t="shared" si="15"/>
        <v>17</v>
      </c>
      <c r="AC29" s="1">
        <f t="shared" si="16"/>
        <v>17</v>
      </c>
      <c r="AD29" s="1">
        <f t="shared" si="17"/>
        <v>17</v>
      </c>
      <c r="AE29" s="1">
        <f t="shared" si="18"/>
        <v>17</v>
      </c>
      <c r="AF29" s="1">
        <f t="shared" si="19"/>
        <v>17</v>
      </c>
      <c r="AG29" s="1">
        <f t="shared" si="20"/>
        <v>18</v>
      </c>
      <c r="AH29" s="1">
        <f t="shared" si="21"/>
        <v>19</v>
      </c>
      <c r="AI29" s="1">
        <f t="shared" si="22"/>
        <v>19</v>
      </c>
      <c r="AJ29" s="1">
        <f t="shared" si="23"/>
        <v>19</v>
      </c>
      <c r="AK29" s="1">
        <f t="shared" si="24"/>
        <v>19</v>
      </c>
      <c r="AL29" s="1">
        <f t="shared" si="25"/>
        <v>19</v>
      </c>
      <c r="AM29" s="1">
        <f t="shared" si="26"/>
        <v>19</v>
      </c>
      <c r="AN29" s="1">
        <f t="shared" si="27"/>
        <v>19</v>
      </c>
      <c r="AO29" s="1">
        <f t="shared" si="28"/>
        <v>19</v>
      </c>
      <c r="AP29" s="7">
        <f t="shared" si="29"/>
        <v>19</v>
      </c>
      <c r="AQ29" s="7">
        <f t="shared" si="30"/>
        <v>19</v>
      </c>
      <c r="AR29" s="1">
        <f t="shared" si="31"/>
        <v>19</v>
      </c>
      <c r="AS29" s="7">
        <f t="shared" si="32"/>
        <v>19</v>
      </c>
      <c r="AT29" s="1">
        <f t="shared" si="33"/>
        <v>19</v>
      </c>
      <c r="AU29" s="1">
        <f t="shared" si="34"/>
        <v>19</v>
      </c>
      <c r="AV29" s="1">
        <f t="shared" si="35"/>
        <v>19</v>
      </c>
      <c r="AW29" s="1">
        <f t="shared" si="36"/>
        <v>19</v>
      </c>
      <c r="AX29" s="1">
        <f t="shared" si="37"/>
        <v>19</v>
      </c>
      <c r="AY29" s="1">
        <f t="shared" si="38"/>
        <v>19</v>
      </c>
      <c r="AZ29" s="1">
        <f t="shared" si="39"/>
        <v>19</v>
      </c>
      <c r="BA29" s="1">
        <f t="shared" si="40"/>
        <v>19</v>
      </c>
      <c r="BB29" s="1">
        <f t="shared" si="41"/>
        <v>19</v>
      </c>
      <c r="BC29" s="1">
        <f t="shared" si="42"/>
        <v>19</v>
      </c>
      <c r="BD29" s="1">
        <f t="shared" si="43"/>
        <v>19</v>
      </c>
      <c r="BE29" s="1">
        <f t="shared" si="44"/>
        <v>19</v>
      </c>
      <c r="BF29" s="1">
        <f t="shared" si="45"/>
        <v>19</v>
      </c>
      <c r="BG29" s="1">
        <f>+IF(D29="male",VLOOKUP(M29,'Key node cluster'!$A$3:$C$45,3,0),VLOOKUP(M29,'Key node cluster'!$F$3:$H$27,3,0))</f>
        <v>19</v>
      </c>
    </row>
    <row r="30" spans="1:59" x14ac:dyDescent="0.25">
      <c r="A30" t="s">
        <v>245</v>
      </c>
      <c r="B30">
        <v>2000031617</v>
      </c>
      <c r="C30" s="7">
        <v>20</v>
      </c>
      <c r="D30" t="s">
        <v>9</v>
      </c>
      <c r="E30" t="s">
        <v>10</v>
      </c>
      <c r="G30" t="str">
        <f t="shared" si="46"/>
        <v/>
      </c>
      <c r="H30" s="7">
        <f t="shared" si="1"/>
        <v>1</v>
      </c>
      <c r="J30">
        <v>22</v>
      </c>
      <c r="K30">
        <v>0.25205479452055002</v>
      </c>
      <c r="L30">
        <v>1</v>
      </c>
      <c r="M30" s="5">
        <f t="shared" si="2"/>
        <v>17</v>
      </c>
      <c r="N30" s="5">
        <f>+IF(D30="male",VLOOKUP(BG30,'Key node cluster'!$L$3:$N$24,3,0),VLOOKUP(BG30,'Key node cluster'!$R$3:$T$15,3,0))</f>
        <v>1</v>
      </c>
      <c r="O30" s="1">
        <v>0</v>
      </c>
      <c r="P30" s="1">
        <f t="shared" si="3"/>
        <v>1</v>
      </c>
      <c r="Q30" s="1">
        <f t="shared" si="4"/>
        <v>17</v>
      </c>
      <c r="R30" s="1">
        <f t="shared" si="5"/>
        <v>17</v>
      </c>
      <c r="S30" s="1">
        <f t="shared" si="6"/>
        <v>17</v>
      </c>
      <c r="T30" s="1">
        <f t="shared" si="7"/>
        <v>17</v>
      </c>
      <c r="U30" s="1">
        <f t="shared" si="8"/>
        <v>17</v>
      </c>
      <c r="V30" s="1">
        <f t="shared" si="9"/>
        <v>17</v>
      </c>
      <c r="W30" s="1">
        <f t="shared" si="10"/>
        <v>17</v>
      </c>
      <c r="X30" s="1">
        <f t="shared" si="11"/>
        <v>17</v>
      </c>
      <c r="Y30" s="1">
        <f t="shared" si="12"/>
        <v>17</v>
      </c>
      <c r="Z30" s="1">
        <f t="shared" si="13"/>
        <v>17</v>
      </c>
      <c r="AA30" s="1">
        <f t="shared" si="14"/>
        <v>17</v>
      </c>
      <c r="AB30" s="1">
        <f t="shared" si="15"/>
        <v>17</v>
      </c>
      <c r="AC30" s="1">
        <f t="shared" si="16"/>
        <v>17</v>
      </c>
      <c r="AD30" s="1">
        <f t="shared" si="17"/>
        <v>17</v>
      </c>
      <c r="AE30" s="1">
        <f t="shared" si="18"/>
        <v>17</v>
      </c>
      <c r="AF30" s="1">
        <f t="shared" si="19"/>
        <v>17</v>
      </c>
      <c r="AG30" s="1">
        <f t="shared" si="20"/>
        <v>17</v>
      </c>
      <c r="AH30" s="1">
        <f t="shared" si="21"/>
        <v>17</v>
      </c>
      <c r="AI30" s="1">
        <f t="shared" si="22"/>
        <v>17</v>
      </c>
      <c r="AJ30" s="1">
        <f t="shared" si="23"/>
        <v>17</v>
      </c>
      <c r="AK30" s="1">
        <f t="shared" si="24"/>
        <v>17</v>
      </c>
      <c r="AL30" s="1">
        <f t="shared" si="25"/>
        <v>17</v>
      </c>
      <c r="AM30" s="1">
        <f t="shared" si="26"/>
        <v>17</v>
      </c>
      <c r="AN30" s="1">
        <f t="shared" si="27"/>
        <v>17</v>
      </c>
      <c r="AO30" s="1">
        <f t="shared" si="28"/>
        <v>17</v>
      </c>
      <c r="AP30" s="7">
        <f t="shared" si="29"/>
        <v>17</v>
      </c>
      <c r="AQ30" s="7">
        <f t="shared" si="30"/>
        <v>17</v>
      </c>
      <c r="AR30" s="1">
        <f t="shared" si="31"/>
        <v>17</v>
      </c>
      <c r="AS30" s="7">
        <f t="shared" si="32"/>
        <v>17</v>
      </c>
      <c r="AT30" s="1">
        <f t="shared" si="33"/>
        <v>17</v>
      </c>
      <c r="AU30" s="1">
        <f t="shared" si="34"/>
        <v>17</v>
      </c>
      <c r="AV30" s="1">
        <f t="shared" si="35"/>
        <v>17</v>
      </c>
      <c r="AW30" s="1">
        <f t="shared" si="36"/>
        <v>17</v>
      </c>
      <c r="AX30" s="1">
        <f t="shared" si="37"/>
        <v>17</v>
      </c>
      <c r="AY30" s="1">
        <f t="shared" si="38"/>
        <v>17</v>
      </c>
      <c r="AZ30" s="1">
        <f t="shared" si="39"/>
        <v>17</v>
      </c>
      <c r="BA30" s="1">
        <f t="shared" si="40"/>
        <v>17</v>
      </c>
      <c r="BB30" s="1">
        <f t="shared" si="41"/>
        <v>17</v>
      </c>
      <c r="BC30" s="1">
        <f t="shared" si="42"/>
        <v>17</v>
      </c>
      <c r="BD30" s="1">
        <f t="shared" si="43"/>
        <v>17</v>
      </c>
      <c r="BE30" s="1">
        <f t="shared" si="44"/>
        <v>17</v>
      </c>
      <c r="BF30" s="1">
        <f t="shared" si="45"/>
        <v>17</v>
      </c>
      <c r="BG30" s="1">
        <f>+IF(D30="male",VLOOKUP(M30,'Key node cluster'!$A$3:$C$45,3,0),VLOOKUP(M30,'Key node cluster'!$F$3:$H$27,3,0))</f>
        <v>22</v>
      </c>
    </row>
    <row r="31" spans="1:59" x14ac:dyDescent="0.25">
      <c r="A31" t="s">
        <v>246</v>
      </c>
      <c r="B31">
        <v>9721043400</v>
      </c>
      <c r="C31" s="7">
        <v>50</v>
      </c>
      <c r="D31" t="s">
        <v>9</v>
      </c>
      <c r="E31" t="s">
        <v>10</v>
      </c>
      <c r="G31" t="str">
        <f t="shared" si="46"/>
        <v/>
      </c>
      <c r="H31" s="7">
        <f t="shared" si="1"/>
        <v>1</v>
      </c>
      <c r="J31">
        <v>49</v>
      </c>
      <c r="K31">
        <v>0.16712328767123</v>
      </c>
      <c r="L31">
        <v>1</v>
      </c>
      <c r="M31" s="5">
        <f t="shared" si="2"/>
        <v>17</v>
      </c>
      <c r="N31" s="5">
        <f>+IF(D31="male",VLOOKUP(BG31,'Key node cluster'!$L$3:$N$24,3,0),VLOOKUP(BG31,'Key node cluster'!$R$3:$T$15,3,0))</f>
        <v>1</v>
      </c>
      <c r="O31" s="1">
        <v>0</v>
      </c>
      <c r="P31" s="1">
        <f t="shared" si="3"/>
        <v>1</v>
      </c>
      <c r="Q31" s="1">
        <f t="shared" si="4"/>
        <v>17</v>
      </c>
      <c r="R31" s="1">
        <f t="shared" si="5"/>
        <v>17</v>
      </c>
      <c r="S31" s="1">
        <f t="shared" si="6"/>
        <v>17</v>
      </c>
      <c r="T31" s="1">
        <f t="shared" si="7"/>
        <v>17</v>
      </c>
      <c r="U31" s="1">
        <f t="shared" si="8"/>
        <v>17</v>
      </c>
      <c r="V31" s="1">
        <f t="shared" si="9"/>
        <v>17</v>
      </c>
      <c r="W31" s="1">
        <f t="shared" si="10"/>
        <v>17</v>
      </c>
      <c r="X31" s="1">
        <f t="shared" si="11"/>
        <v>17</v>
      </c>
      <c r="Y31" s="1">
        <f t="shared" si="12"/>
        <v>17</v>
      </c>
      <c r="Z31" s="1">
        <f t="shared" si="13"/>
        <v>17</v>
      </c>
      <c r="AA31" s="1">
        <f t="shared" si="14"/>
        <v>17</v>
      </c>
      <c r="AB31" s="1">
        <f t="shared" si="15"/>
        <v>17</v>
      </c>
      <c r="AC31" s="1">
        <f t="shared" si="16"/>
        <v>17</v>
      </c>
      <c r="AD31" s="1">
        <f t="shared" si="17"/>
        <v>17</v>
      </c>
      <c r="AE31" s="1">
        <f t="shared" si="18"/>
        <v>17</v>
      </c>
      <c r="AF31" s="1">
        <f t="shared" si="19"/>
        <v>17</v>
      </c>
      <c r="AG31" s="1">
        <f t="shared" si="20"/>
        <v>17</v>
      </c>
      <c r="AH31" s="1">
        <f t="shared" si="21"/>
        <v>17</v>
      </c>
      <c r="AI31" s="1">
        <f t="shared" si="22"/>
        <v>17</v>
      </c>
      <c r="AJ31" s="1">
        <f t="shared" si="23"/>
        <v>17</v>
      </c>
      <c r="AK31" s="1">
        <f t="shared" si="24"/>
        <v>17</v>
      </c>
      <c r="AL31" s="1">
        <f t="shared" si="25"/>
        <v>17</v>
      </c>
      <c r="AM31" s="1">
        <f t="shared" si="26"/>
        <v>17</v>
      </c>
      <c r="AN31" s="1">
        <f t="shared" si="27"/>
        <v>17</v>
      </c>
      <c r="AO31" s="1">
        <f t="shared" si="28"/>
        <v>17</v>
      </c>
      <c r="AP31" s="7">
        <f t="shared" si="29"/>
        <v>17</v>
      </c>
      <c r="AQ31" s="7">
        <f t="shared" si="30"/>
        <v>17</v>
      </c>
      <c r="AR31" s="1">
        <f t="shared" si="31"/>
        <v>17</v>
      </c>
      <c r="AS31" s="7">
        <f t="shared" si="32"/>
        <v>17</v>
      </c>
      <c r="AT31" s="1">
        <f t="shared" si="33"/>
        <v>17</v>
      </c>
      <c r="AU31" s="1">
        <f t="shared" si="34"/>
        <v>17</v>
      </c>
      <c r="AV31" s="1">
        <f t="shared" si="35"/>
        <v>17</v>
      </c>
      <c r="AW31" s="1">
        <f t="shared" si="36"/>
        <v>17</v>
      </c>
      <c r="AX31" s="1">
        <f t="shared" si="37"/>
        <v>17</v>
      </c>
      <c r="AY31" s="1">
        <f t="shared" si="38"/>
        <v>17</v>
      </c>
      <c r="AZ31" s="1">
        <f t="shared" si="39"/>
        <v>17</v>
      </c>
      <c r="BA31" s="1">
        <f t="shared" si="40"/>
        <v>17</v>
      </c>
      <c r="BB31" s="1">
        <f t="shared" si="41"/>
        <v>17</v>
      </c>
      <c r="BC31" s="1">
        <f t="shared" si="42"/>
        <v>17</v>
      </c>
      <c r="BD31" s="1">
        <f t="shared" si="43"/>
        <v>17</v>
      </c>
      <c r="BE31" s="1">
        <f t="shared" si="44"/>
        <v>17</v>
      </c>
      <c r="BF31" s="1">
        <f t="shared" si="45"/>
        <v>17</v>
      </c>
      <c r="BG31" s="1">
        <f>+IF(D31="male",VLOOKUP(M31,'Key node cluster'!$A$3:$C$45,3,0),VLOOKUP(M31,'Key node cluster'!$F$3:$H$27,3,0))</f>
        <v>22</v>
      </c>
    </row>
    <row r="32" spans="1:59" x14ac:dyDescent="0.25">
      <c r="A32" t="s">
        <v>252</v>
      </c>
      <c r="B32">
        <v>9871047714</v>
      </c>
      <c r="C32" s="7">
        <v>30</v>
      </c>
      <c r="D32" t="s">
        <v>9</v>
      </c>
      <c r="E32" t="s">
        <v>10</v>
      </c>
      <c r="G32" t="str">
        <f t="shared" si="46"/>
        <v>bachelor or above</v>
      </c>
      <c r="H32" s="7">
        <f t="shared" si="1"/>
        <v>1</v>
      </c>
      <c r="I32" t="s">
        <v>14</v>
      </c>
      <c r="J32">
        <v>35</v>
      </c>
      <c r="K32">
        <v>0.33150684931507002</v>
      </c>
      <c r="L32">
        <v>1</v>
      </c>
      <c r="M32" s="5">
        <f t="shared" si="2"/>
        <v>17</v>
      </c>
      <c r="N32" s="5">
        <f>+IF(D32="male",VLOOKUP(BG32,'Key node cluster'!$L$3:$N$24,3,0),VLOOKUP(BG32,'Key node cluster'!$R$3:$T$15,3,0))</f>
        <v>1</v>
      </c>
      <c r="O32" s="1">
        <v>0</v>
      </c>
      <c r="P32" s="1">
        <f t="shared" si="3"/>
        <v>1</v>
      </c>
      <c r="Q32" s="1">
        <f t="shared" si="4"/>
        <v>17</v>
      </c>
      <c r="R32" s="1">
        <f t="shared" si="5"/>
        <v>17</v>
      </c>
      <c r="S32" s="1">
        <f t="shared" si="6"/>
        <v>17</v>
      </c>
      <c r="T32" s="1">
        <f t="shared" si="7"/>
        <v>17</v>
      </c>
      <c r="U32" s="1">
        <f t="shared" si="8"/>
        <v>17</v>
      </c>
      <c r="V32" s="1">
        <f t="shared" si="9"/>
        <v>17</v>
      </c>
      <c r="W32" s="1">
        <f t="shared" si="10"/>
        <v>17</v>
      </c>
      <c r="X32" s="1">
        <f t="shared" si="11"/>
        <v>17</v>
      </c>
      <c r="Y32" s="1">
        <f t="shared" si="12"/>
        <v>17</v>
      </c>
      <c r="Z32" s="1">
        <f t="shared" si="13"/>
        <v>17</v>
      </c>
      <c r="AA32" s="1">
        <f t="shared" si="14"/>
        <v>17</v>
      </c>
      <c r="AB32" s="1">
        <f t="shared" si="15"/>
        <v>17</v>
      </c>
      <c r="AC32" s="1">
        <f t="shared" si="16"/>
        <v>17</v>
      </c>
      <c r="AD32" s="1">
        <f t="shared" si="17"/>
        <v>17</v>
      </c>
      <c r="AE32" s="1">
        <f t="shared" si="18"/>
        <v>17</v>
      </c>
      <c r="AF32" s="1">
        <f t="shared" si="19"/>
        <v>17</v>
      </c>
      <c r="AG32" s="1">
        <f t="shared" si="20"/>
        <v>17</v>
      </c>
      <c r="AH32" s="1">
        <f t="shared" si="21"/>
        <v>17</v>
      </c>
      <c r="AI32" s="1">
        <f t="shared" si="22"/>
        <v>17</v>
      </c>
      <c r="AJ32" s="1">
        <f t="shared" si="23"/>
        <v>17</v>
      </c>
      <c r="AK32" s="1">
        <f t="shared" si="24"/>
        <v>17</v>
      </c>
      <c r="AL32" s="1">
        <f t="shared" si="25"/>
        <v>17</v>
      </c>
      <c r="AM32" s="1">
        <f t="shared" si="26"/>
        <v>17</v>
      </c>
      <c r="AN32" s="1">
        <f t="shared" si="27"/>
        <v>17</v>
      </c>
      <c r="AO32" s="1">
        <f t="shared" si="28"/>
        <v>17</v>
      </c>
      <c r="AP32" s="7">
        <f t="shared" si="29"/>
        <v>17</v>
      </c>
      <c r="AQ32" s="7">
        <f t="shared" si="30"/>
        <v>17</v>
      </c>
      <c r="AR32" s="1">
        <f t="shared" si="31"/>
        <v>17</v>
      </c>
      <c r="AS32" s="7">
        <f t="shared" si="32"/>
        <v>17</v>
      </c>
      <c r="AT32" s="1">
        <f t="shared" si="33"/>
        <v>17</v>
      </c>
      <c r="AU32" s="1">
        <f t="shared" si="34"/>
        <v>17</v>
      </c>
      <c r="AV32" s="1">
        <f t="shared" si="35"/>
        <v>17</v>
      </c>
      <c r="AW32" s="1">
        <f t="shared" si="36"/>
        <v>17</v>
      </c>
      <c r="AX32" s="1">
        <f t="shared" si="37"/>
        <v>17</v>
      </c>
      <c r="AY32" s="1">
        <f t="shared" si="38"/>
        <v>17</v>
      </c>
      <c r="AZ32" s="1">
        <f t="shared" si="39"/>
        <v>17</v>
      </c>
      <c r="BA32" s="1">
        <f t="shared" si="40"/>
        <v>17</v>
      </c>
      <c r="BB32" s="1">
        <f t="shared" si="41"/>
        <v>17</v>
      </c>
      <c r="BC32" s="1">
        <f t="shared" si="42"/>
        <v>17</v>
      </c>
      <c r="BD32" s="1">
        <f t="shared" si="43"/>
        <v>17</v>
      </c>
      <c r="BE32" s="1">
        <f t="shared" si="44"/>
        <v>17</v>
      </c>
      <c r="BF32" s="1">
        <f t="shared" si="45"/>
        <v>17</v>
      </c>
      <c r="BG32" s="1">
        <f>+IF(D32="male",VLOOKUP(M32,'Key node cluster'!$A$3:$C$45,3,0),VLOOKUP(M32,'Key node cluster'!$F$3:$H$27,3,0))</f>
        <v>22</v>
      </c>
    </row>
    <row r="33" spans="1:59" x14ac:dyDescent="0.25">
      <c r="A33" t="s">
        <v>258</v>
      </c>
      <c r="B33">
        <v>9991015081</v>
      </c>
      <c r="C33" s="7">
        <v>20</v>
      </c>
      <c r="D33" t="s">
        <v>9</v>
      </c>
      <c r="E33" t="s">
        <v>10</v>
      </c>
      <c r="G33" t="str">
        <f t="shared" si="46"/>
        <v>secondary or below</v>
      </c>
      <c r="H33" s="7">
        <f t="shared" si="1"/>
        <v>1</v>
      </c>
      <c r="I33" t="s">
        <v>18</v>
      </c>
      <c r="J33">
        <v>23</v>
      </c>
      <c r="K33">
        <v>0.42191780821918001</v>
      </c>
      <c r="L33">
        <v>2</v>
      </c>
      <c r="M33" s="5">
        <f t="shared" si="2"/>
        <v>17</v>
      </c>
      <c r="N33" s="5">
        <f>+IF(D33="male",VLOOKUP(BG33,'Key node cluster'!$L$3:$N$24,3,0),VLOOKUP(BG33,'Key node cluster'!$R$3:$T$15,3,0))</f>
        <v>1</v>
      </c>
      <c r="O33" s="1">
        <v>0</v>
      </c>
      <c r="P33" s="1">
        <f t="shared" si="3"/>
        <v>1</v>
      </c>
      <c r="Q33" s="1">
        <f t="shared" si="4"/>
        <v>17</v>
      </c>
      <c r="R33" s="1">
        <f t="shared" si="5"/>
        <v>17</v>
      </c>
      <c r="S33" s="1">
        <f t="shared" si="6"/>
        <v>17</v>
      </c>
      <c r="T33" s="1">
        <f t="shared" si="7"/>
        <v>17</v>
      </c>
      <c r="U33" s="1">
        <f t="shared" si="8"/>
        <v>17</v>
      </c>
      <c r="V33" s="1">
        <f t="shared" si="9"/>
        <v>17</v>
      </c>
      <c r="W33" s="1">
        <f t="shared" si="10"/>
        <v>17</v>
      </c>
      <c r="X33" s="1">
        <f t="shared" si="11"/>
        <v>17</v>
      </c>
      <c r="Y33" s="1">
        <f t="shared" si="12"/>
        <v>17</v>
      </c>
      <c r="Z33" s="1">
        <f t="shared" si="13"/>
        <v>17</v>
      </c>
      <c r="AA33" s="1">
        <f t="shared" si="14"/>
        <v>17</v>
      </c>
      <c r="AB33" s="1">
        <f t="shared" si="15"/>
        <v>17</v>
      </c>
      <c r="AC33" s="1">
        <f t="shared" si="16"/>
        <v>17</v>
      </c>
      <c r="AD33" s="1">
        <f t="shared" si="17"/>
        <v>17</v>
      </c>
      <c r="AE33" s="1">
        <f t="shared" si="18"/>
        <v>17</v>
      </c>
      <c r="AF33" s="1">
        <f t="shared" si="19"/>
        <v>17</v>
      </c>
      <c r="AG33" s="1">
        <f t="shared" si="20"/>
        <v>17</v>
      </c>
      <c r="AH33" s="1">
        <f t="shared" si="21"/>
        <v>17</v>
      </c>
      <c r="AI33" s="1">
        <f t="shared" si="22"/>
        <v>17</v>
      </c>
      <c r="AJ33" s="1">
        <f t="shared" si="23"/>
        <v>17</v>
      </c>
      <c r="AK33" s="1">
        <f t="shared" si="24"/>
        <v>17</v>
      </c>
      <c r="AL33" s="1">
        <f t="shared" si="25"/>
        <v>17</v>
      </c>
      <c r="AM33" s="1">
        <f t="shared" si="26"/>
        <v>17</v>
      </c>
      <c r="AN33" s="1">
        <f t="shared" si="27"/>
        <v>17</v>
      </c>
      <c r="AO33" s="1">
        <f t="shared" si="28"/>
        <v>17</v>
      </c>
      <c r="AP33" s="7">
        <f t="shared" si="29"/>
        <v>17</v>
      </c>
      <c r="AQ33" s="7">
        <f t="shared" si="30"/>
        <v>17</v>
      </c>
      <c r="AR33" s="1">
        <f t="shared" si="31"/>
        <v>17</v>
      </c>
      <c r="AS33" s="7">
        <f t="shared" si="32"/>
        <v>17</v>
      </c>
      <c r="AT33" s="1">
        <f t="shared" si="33"/>
        <v>17</v>
      </c>
      <c r="AU33" s="1">
        <f t="shared" si="34"/>
        <v>17</v>
      </c>
      <c r="AV33" s="1">
        <f t="shared" si="35"/>
        <v>17</v>
      </c>
      <c r="AW33" s="1">
        <f t="shared" si="36"/>
        <v>17</v>
      </c>
      <c r="AX33" s="1">
        <f t="shared" si="37"/>
        <v>17</v>
      </c>
      <c r="AY33" s="1">
        <f t="shared" si="38"/>
        <v>17</v>
      </c>
      <c r="AZ33" s="1">
        <f t="shared" si="39"/>
        <v>17</v>
      </c>
      <c r="BA33" s="1">
        <f t="shared" si="40"/>
        <v>17</v>
      </c>
      <c r="BB33" s="1">
        <f t="shared" si="41"/>
        <v>17</v>
      </c>
      <c r="BC33" s="1">
        <f t="shared" si="42"/>
        <v>17</v>
      </c>
      <c r="BD33" s="1">
        <f t="shared" si="43"/>
        <v>17</v>
      </c>
      <c r="BE33" s="1">
        <f t="shared" si="44"/>
        <v>17</v>
      </c>
      <c r="BF33" s="1">
        <f t="shared" si="45"/>
        <v>17</v>
      </c>
      <c r="BG33" s="1">
        <f>+IF(D33="male",VLOOKUP(M33,'Key node cluster'!$A$3:$C$45,3,0),VLOOKUP(M33,'Key node cluster'!$F$3:$H$27,3,0))</f>
        <v>22</v>
      </c>
    </row>
    <row r="34" spans="1:59" x14ac:dyDescent="0.25">
      <c r="A34" t="s">
        <v>278</v>
      </c>
      <c r="B34">
        <v>9961037921</v>
      </c>
      <c r="C34" s="7">
        <v>20</v>
      </c>
      <c r="D34" t="s">
        <v>9</v>
      </c>
      <c r="E34" t="s">
        <v>10</v>
      </c>
      <c r="F34" t="s">
        <v>11</v>
      </c>
      <c r="G34" t="str">
        <f t="shared" si="46"/>
        <v>bachelor or above</v>
      </c>
      <c r="H34" s="7">
        <f t="shared" si="1"/>
        <v>1</v>
      </c>
      <c r="I34" t="s">
        <v>14</v>
      </c>
      <c r="J34">
        <v>25</v>
      </c>
      <c r="K34">
        <v>0.50410958904110004</v>
      </c>
      <c r="L34">
        <v>1</v>
      </c>
      <c r="M34" s="5">
        <f t="shared" si="2"/>
        <v>25</v>
      </c>
      <c r="N34" s="5">
        <f>+IF(D34="male",VLOOKUP(BG34,'Key node cluster'!$L$3:$N$24,3,0),VLOOKUP(BG34,'Key node cluster'!$R$3:$T$15,3,0))</f>
        <v>1</v>
      </c>
      <c r="O34" s="1">
        <v>0</v>
      </c>
      <c r="P34" s="1">
        <f t="shared" si="3"/>
        <v>1</v>
      </c>
      <c r="Q34" s="1">
        <f t="shared" si="4"/>
        <v>17</v>
      </c>
      <c r="R34" s="1">
        <f t="shared" si="5"/>
        <v>17</v>
      </c>
      <c r="S34" s="1">
        <f t="shared" si="6"/>
        <v>17</v>
      </c>
      <c r="T34" s="1">
        <f t="shared" si="7"/>
        <v>17</v>
      </c>
      <c r="U34" s="1">
        <f t="shared" si="8"/>
        <v>17</v>
      </c>
      <c r="V34" s="1">
        <f t="shared" si="9"/>
        <v>17</v>
      </c>
      <c r="W34" s="1">
        <f t="shared" si="10"/>
        <v>17</v>
      </c>
      <c r="X34" s="1">
        <f t="shared" si="11"/>
        <v>17</v>
      </c>
      <c r="Y34" s="1">
        <f t="shared" si="12"/>
        <v>17</v>
      </c>
      <c r="Z34" s="1">
        <f t="shared" si="13"/>
        <v>17</v>
      </c>
      <c r="AA34" s="1">
        <f t="shared" si="14"/>
        <v>17</v>
      </c>
      <c r="AB34" s="1">
        <f t="shared" si="15"/>
        <v>17</v>
      </c>
      <c r="AC34" s="1">
        <f t="shared" si="16"/>
        <v>17</v>
      </c>
      <c r="AD34" s="1">
        <f t="shared" si="17"/>
        <v>17</v>
      </c>
      <c r="AE34" s="1">
        <f t="shared" si="18"/>
        <v>17</v>
      </c>
      <c r="AF34" s="1">
        <f t="shared" si="19"/>
        <v>17</v>
      </c>
      <c r="AG34" s="1">
        <f t="shared" si="20"/>
        <v>25</v>
      </c>
      <c r="AH34" s="1">
        <f t="shared" si="21"/>
        <v>25</v>
      </c>
      <c r="AI34" s="1">
        <f t="shared" si="22"/>
        <v>25</v>
      </c>
      <c r="AJ34" s="1">
        <f t="shared" si="23"/>
        <v>25</v>
      </c>
      <c r="AK34" s="1">
        <f t="shared" si="24"/>
        <v>25</v>
      </c>
      <c r="AL34" s="1">
        <f t="shared" si="25"/>
        <v>25</v>
      </c>
      <c r="AM34" s="1">
        <f t="shared" si="26"/>
        <v>25</v>
      </c>
      <c r="AN34" s="1">
        <f t="shared" si="27"/>
        <v>25</v>
      </c>
      <c r="AO34" s="1">
        <f t="shared" si="28"/>
        <v>25</v>
      </c>
      <c r="AP34" s="7">
        <f t="shared" si="29"/>
        <v>25</v>
      </c>
      <c r="AQ34" s="7">
        <f t="shared" si="30"/>
        <v>25</v>
      </c>
      <c r="AR34" s="1">
        <f t="shared" si="31"/>
        <v>25</v>
      </c>
      <c r="AS34" s="7">
        <f t="shared" si="32"/>
        <v>25</v>
      </c>
      <c r="AT34" s="1">
        <f t="shared" si="33"/>
        <v>25</v>
      </c>
      <c r="AU34" s="1">
        <f t="shared" si="34"/>
        <v>25</v>
      </c>
      <c r="AV34" s="1">
        <f t="shared" si="35"/>
        <v>25</v>
      </c>
      <c r="AW34" s="1">
        <f t="shared" si="36"/>
        <v>25</v>
      </c>
      <c r="AX34" s="1">
        <f t="shared" si="37"/>
        <v>25</v>
      </c>
      <c r="AY34" s="1">
        <f t="shared" si="38"/>
        <v>25</v>
      </c>
      <c r="AZ34" s="1">
        <f t="shared" si="39"/>
        <v>25</v>
      </c>
      <c r="BA34" s="1">
        <f t="shared" si="40"/>
        <v>25</v>
      </c>
      <c r="BB34" s="1">
        <f t="shared" si="41"/>
        <v>25</v>
      </c>
      <c r="BC34" s="1">
        <f t="shared" si="42"/>
        <v>25</v>
      </c>
      <c r="BD34" s="1">
        <f t="shared" si="43"/>
        <v>25</v>
      </c>
      <c r="BE34" s="1">
        <f t="shared" si="44"/>
        <v>25</v>
      </c>
      <c r="BF34" s="1">
        <f t="shared" si="45"/>
        <v>25</v>
      </c>
      <c r="BG34" s="1">
        <f>+IF(D34="male",VLOOKUP(M34,'Key node cluster'!$A$3:$C$45,3,0),VLOOKUP(M34,'Key node cluster'!$F$3:$H$27,3,0))</f>
        <v>25</v>
      </c>
    </row>
    <row r="35" spans="1:59" x14ac:dyDescent="0.25">
      <c r="A35" t="s">
        <v>283</v>
      </c>
      <c r="B35">
        <v>9901016067</v>
      </c>
      <c r="C35" s="7">
        <v>30</v>
      </c>
      <c r="D35" t="s">
        <v>9</v>
      </c>
      <c r="E35" t="s">
        <v>10</v>
      </c>
      <c r="F35" t="s">
        <v>11</v>
      </c>
      <c r="G35" t="str">
        <f t="shared" si="46"/>
        <v>vocational training</v>
      </c>
      <c r="H35" s="7">
        <f t="shared" si="1"/>
        <v>5</v>
      </c>
      <c r="I35" t="s">
        <v>22</v>
      </c>
      <c r="J35">
        <v>31</v>
      </c>
      <c r="K35">
        <v>1.7534246575342001</v>
      </c>
      <c r="L35">
        <v>4</v>
      </c>
      <c r="M35" s="5">
        <f t="shared" si="2"/>
        <v>41</v>
      </c>
      <c r="N35" s="5">
        <f>+IF(D35="male",VLOOKUP(BG35,'Key node cluster'!$L$3:$N$24,3,0),VLOOKUP(BG35,'Key node cluster'!$R$3:$T$15,3,0))</f>
        <v>1</v>
      </c>
      <c r="O35" s="1">
        <v>0</v>
      </c>
      <c r="P35" s="1">
        <f t="shared" si="3"/>
        <v>26</v>
      </c>
      <c r="Q35" s="1">
        <f t="shared" si="4"/>
        <v>26</v>
      </c>
      <c r="R35" s="1">
        <f t="shared" si="5"/>
        <v>26</v>
      </c>
      <c r="S35" s="1">
        <f t="shared" si="6"/>
        <v>26</v>
      </c>
      <c r="T35" s="1">
        <f t="shared" si="7"/>
        <v>26</v>
      </c>
      <c r="U35" s="1">
        <f t="shared" si="8"/>
        <v>26</v>
      </c>
      <c r="V35" s="1">
        <f t="shared" si="9"/>
        <v>26</v>
      </c>
      <c r="W35" s="1">
        <f t="shared" si="10"/>
        <v>26</v>
      </c>
      <c r="X35" s="1">
        <f t="shared" si="11"/>
        <v>26</v>
      </c>
      <c r="Y35" s="1">
        <f t="shared" si="12"/>
        <v>26</v>
      </c>
      <c r="Z35" s="1">
        <f t="shared" si="13"/>
        <v>26</v>
      </c>
      <c r="AA35" s="1">
        <f t="shared" si="14"/>
        <v>26</v>
      </c>
      <c r="AB35" s="1">
        <f t="shared" si="15"/>
        <v>26</v>
      </c>
      <c r="AC35" s="1">
        <f t="shared" si="16"/>
        <v>26</v>
      </c>
      <c r="AD35" s="1">
        <f t="shared" si="17"/>
        <v>26</v>
      </c>
      <c r="AE35" s="1">
        <f t="shared" si="18"/>
        <v>26</v>
      </c>
      <c r="AF35" s="1">
        <f t="shared" si="19"/>
        <v>26</v>
      </c>
      <c r="AG35" s="1">
        <f t="shared" si="20"/>
        <v>26</v>
      </c>
      <c r="AH35" s="1">
        <f t="shared" si="21"/>
        <v>26</v>
      </c>
      <c r="AI35" s="1">
        <f t="shared" si="22"/>
        <v>26</v>
      </c>
      <c r="AJ35" s="1">
        <f t="shared" si="23"/>
        <v>26</v>
      </c>
      <c r="AK35" s="1">
        <f t="shared" si="24"/>
        <v>26</v>
      </c>
      <c r="AL35" s="1">
        <f t="shared" si="25"/>
        <v>26</v>
      </c>
      <c r="AM35" s="1">
        <f t="shared" si="26"/>
        <v>26</v>
      </c>
      <c r="AN35" s="1">
        <f t="shared" si="27"/>
        <v>26</v>
      </c>
      <c r="AO35" s="1">
        <f t="shared" si="28"/>
        <v>26</v>
      </c>
      <c r="AP35" s="7">
        <f t="shared" si="29"/>
        <v>38</v>
      </c>
      <c r="AQ35" s="7">
        <f t="shared" si="30"/>
        <v>38</v>
      </c>
      <c r="AR35" s="1">
        <f t="shared" si="31"/>
        <v>38</v>
      </c>
      <c r="AS35" s="7">
        <f t="shared" si="32"/>
        <v>38</v>
      </c>
      <c r="AT35" s="1">
        <f t="shared" si="33"/>
        <v>38</v>
      </c>
      <c r="AU35" s="1">
        <f t="shared" si="34"/>
        <v>38</v>
      </c>
      <c r="AV35" s="1">
        <f t="shared" si="35"/>
        <v>38</v>
      </c>
      <c r="AW35" s="1">
        <f t="shared" si="36"/>
        <v>38</v>
      </c>
      <c r="AX35" s="1">
        <f t="shared" si="37"/>
        <v>38</v>
      </c>
      <c r="AY35" s="1">
        <f t="shared" si="38"/>
        <v>38</v>
      </c>
      <c r="AZ35" s="1">
        <f t="shared" si="39"/>
        <v>38</v>
      </c>
      <c r="BA35" s="1">
        <f t="shared" si="40"/>
        <v>38</v>
      </c>
      <c r="BB35" s="1">
        <f t="shared" si="41"/>
        <v>40</v>
      </c>
      <c r="BC35" s="1">
        <f t="shared" si="42"/>
        <v>40</v>
      </c>
      <c r="BD35" s="1">
        <f t="shared" si="43"/>
        <v>41</v>
      </c>
      <c r="BE35" s="1">
        <f t="shared" si="44"/>
        <v>41</v>
      </c>
      <c r="BF35" s="1">
        <f t="shared" si="45"/>
        <v>41</v>
      </c>
      <c r="BG35" s="1">
        <f>+IF(D35="male",VLOOKUP(M35,'Key node cluster'!$A$3:$C$45,3,0),VLOOKUP(M35,'Key node cluster'!$F$3:$H$27,3,0))</f>
        <v>41</v>
      </c>
    </row>
    <row r="36" spans="1:59" x14ac:dyDescent="0.25">
      <c r="A36" t="s">
        <v>290</v>
      </c>
      <c r="B36">
        <v>2000001739</v>
      </c>
      <c r="C36" s="7">
        <v>20</v>
      </c>
      <c r="D36" t="s">
        <v>9</v>
      </c>
      <c r="E36" t="s">
        <v>10</v>
      </c>
      <c r="G36" t="str">
        <f t="shared" si="46"/>
        <v>bachelor or above</v>
      </c>
      <c r="H36" s="7">
        <f t="shared" si="1"/>
        <v>1</v>
      </c>
      <c r="I36" t="s">
        <v>14</v>
      </c>
      <c r="J36">
        <v>22</v>
      </c>
      <c r="K36">
        <v>0.33424657534246999</v>
      </c>
      <c r="L36">
        <v>2</v>
      </c>
      <c r="M36" s="5">
        <f t="shared" si="2"/>
        <v>17</v>
      </c>
      <c r="N36" s="5">
        <f>+IF(D36="male",VLOOKUP(BG36,'Key node cluster'!$L$3:$N$24,3,0),VLOOKUP(BG36,'Key node cluster'!$R$3:$T$15,3,0))</f>
        <v>1</v>
      </c>
      <c r="O36" s="1">
        <v>0</v>
      </c>
      <c r="P36" s="1">
        <f t="shared" si="3"/>
        <v>1</v>
      </c>
      <c r="Q36" s="1">
        <f t="shared" si="4"/>
        <v>17</v>
      </c>
      <c r="R36" s="1">
        <f t="shared" si="5"/>
        <v>17</v>
      </c>
      <c r="S36" s="1">
        <f t="shared" si="6"/>
        <v>17</v>
      </c>
      <c r="T36" s="1">
        <f t="shared" si="7"/>
        <v>17</v>
      </c>
      <c r="U36" s="1">
        <f t="shared" si="8"/>
        <v>17</v>
      </c>
      <c r="V36" s="1">
        <f t="shared" si="9"/>
        <v>17</v>
      </c>
      <c r="W36" s="1">
        <f t="shared" si="10"/>
        <v>17</v>
      </c>
      <c r="X36" s="1">
        <f t="shared" si="11"/>
        <v>17</v>
      </c>
      <c r="Y36" s="1">
        <f t="shared" si="12"/>
        <v>17</v>
      </c>
      <c r="Z36" s="1">
        <f t="shared" si="13"/>
        <v>17</v>
      </c>
      <c r="AA36" s="1">
        <f t="shared" si="14"/>
        <v>17</v>
      </c>
      <c r="AB36" s="1">
        <f t="shared" si="15"/>
        <v>17</v>
      </c>
      <c r="AC36" s="1">
        <f t="shared" si="16"/>
        <v>17</v>
      </c>
      <c r="AD36" s="1">
        <f t="shared" si="17"/>
        <v>17</v>
      </c>
      <c r="AE36" s="1">
        <f t="shared" si="18"/>
        <v>17</v>
      </c>
      <c r="AF36" s="1">
        <f t="shared" si="19"/>
        <v>17</v>
      </c>
      <c r="AG36" s="1">
        <f t="shared" si="20"/>
        <v>17</v>
      </c>
      <c r="AH36" s="1">
        <f t="shared" si="21"/>
        <v>17</v>
      </c>
      <c r="AI36" s="1">
        <f t="shared" si="22"/>
        <v>17</v>
      </c>
      <c r="AJ36" s="1">
        <f t="shared" si="23"/>
        <v>17</v>
      </c>
      <c r="AK36" s="1">
        <f t="shared" si="24"/>
        <v>17</v>
      </c>
      <c r="AL36" s="1">
        <f t="shared" si="25"/>
        <v>17</v>
      </c>
      <c r="AM36" s="1">
        <f t="shared" si="26"/>
        <v>17</v>
      </c>
      <c r="AN36" s="1">
        <f t="shared" si="27"/>
        <v>17</v>
      </c>
      <c r="AO36" s="1">
        <f t="shared" si="28"/>
        <v>17</v>
      </c>
      <c r="AP36" s="7">
        <f t="shared" si="29"/>
        <v>17</v>
      </c>
      <c r="AQ36" s="7">
        <f t="shared" si="30"/>
        <v>17</v>
      </c>
      <c r="AR36" s="1">
        <f t="shared" si="31"/>
        <v>17</v>
      </c>
      <c r="AS36" s="7">
        <f t="shared" si="32"/>
        <v>17</v>
      </c>
      <c r="AT36" s="1">
        <f t="shared" si="33"/>
        <v>17</v>
      </c>
      <c r="AU36" s="1">
        <f t="shared" si="34"/>
        <v>17</v>
      </c>
      <c r="AV36" s="1">
        <f t="shared" si="35"/>
        <v>17</v>
      </c>
      <c r="AW36" s="1">
        <f t="shared" si="36"/>
        <v>17</v>
      </c>
      <c r="AX36" s="1">
        <f t="shared" si="37"/>
        <v>17</v>
      </c>
      <c r="AY36" s="1">
        <f t="shared" si="38"/>
        <v>17</v>
      </c>
      <c r="AZ36" s="1">
        <f t="shared" si="39"/>
        <v>17</v>
      </c>
      <c r="BA36" s="1">
        <f t="shared" si="40"/>
        <v>17</v>
      </c>
      <c r="BB36" s="1">
        <f t="shared" si="41"/>
        <v>17</v>
      </c>
      <c r="BC36" s="1">
        <f t="shared" si="42"/>
        <v>17</v>
      </c>
      <c r="BD36" s="1">
        <f t="shared" si="43"/>
        <v>17</v>
      </c>
      <c r="BE36" s="1">
        <f t="shared" si="44"/>
        <v>17</v>
      </c>
      <c r="BF36" s="1">
        <f t="shared" si="45"/>
        <v>17</v>
      </c>
      <c r="BG36" s="1">
        <f>+IF(D36="male",VLOOKUP(M36,'Key node cluster'!$A$3:$C$45,3,0),VLOOKUP(M36,'Key node cluster'!$F$3:$H$27,3,0))</f>
        <v>22</v>
      </c>
    </row>
    <row r="37" spans="1:59" x14ac:dyDescent="0.25">
      <c r="A37" t="s">
        <v>295</v>
      </c>
      <c r="B37">
        <v>2002159704</v>
      </c>
      <c r="C37" s="7">
        <v>20</v>
      </c>
      <c r="D37" t="s">
        <v>9</v>
      </c>
      <c r="E37" t="s">
        <v>10</v>
      </c>
      <c r="G37" t="str">
        <f t="shared" si="46"/>
        <v/>
      </c>
      <c r="H37" s="7">
        <f t="shared" si="1"/>
        <v>1</v>
      </c>
      <c r="J37">
        <v>23</v>
      </c>
      <c r="K37">
        <v>0.33424657534246999</v>
      </c>
      <c r="L37">
        <v>1</v>
      </c>
      <c r="M37" s="5">
        <f t="shared" si="2"/>
        <v>17</v>
      </c>
      <c r="N37" s="5">
        <f>+IF(D37="male",VLOOKUP(BG37,'Key node cluster'!$L$3:$N$24,3,0),VLOOKUP(BG37,'Key node cluster'!$R$3:$T$15,3,0))</f>
        <v>1</v>
      </c>
      <c r="O37" s="1">
        <v>0</v>
      </c>
      <c r="P37" s="1">
        <f t="shared" si="3"/>
        <v>1</v>
      </c>
      <c r="Q37" s="1">
        <f t="shared" si="4"/>
        <v>17</v>
      </c>
      <c r="R37" s="1">
        <f t="shared" si="5"/>
        <v>17</v>
      </c>
      <c r="S37" s="1">
        <f t="shared" si="6"/>
        <v>17</v>
      </c>
      <c r="T37" s="1">
        <f t="shared" si="7"/>
        <v>17</v>
      </c>
      <c r="U37" s="1">
        <f t="shared" si="8"/>
        <v>17</v>
      </c>
      <c r="V37" s="1">
        <f t="shared" si="9"/>
        <v>17</v>
      </c>
      <c r="W37" s="1">
        <f t="shared" si="10"/>
        <v>17</v>
      </c>
      <c r="X37" s="1">
        <f t="shared" si="11"/>
        <v>17</v>
      </c>
      <c r="Y37" s="1">
        <f t="shared" si="12"/>
        <v>17</v>
      </c>
      <c r="Z37" s="1">
        <f t="shared" si="13"/>
        <v>17</v>
      </c>
      <c r="AA37" s="1">
        <f t="shared" si="14"/>
        <v>17</v>
      </c>
      <c r="AB37" s="1">
        <f t="shared" si="15"/>
        <v>17</v>
      </c>
      <c r="AC37" s="1">
        <f t="shared" si="16"/>
        <v>17</v>
      </c>
      <c r="AD37" s="1">
        <f t="shared" si="17"/>
        <v>17</v>
      </c>
      <c r="AE37" s="1">
        <f t="shared" si="18"/>
        <v>17</v>
      </c>
      <c r="AF37" s="1">
        <f t="shared" si="19"/>
        <v>17</v>
      </c>
      <c r="AG37" s="1">
        <f t="shared" si="20"/>
        <v>17</v>
      </c>
      <c r="AH37" s="1">
        <f t="shared" si="21"/>
        <v>17</v>
      </c>
      <c r="AI37" s="1">
        <f t="shared" si="22"/>
        <v>17</v>
      </c>
      <c r="AJ37" s="1">
        <f t="shared" si="23"/>
        <v>17</v>
      </c>
      <c r="AK37" s="1">
        <f t="shared" si="24"/>
        <v>17</v>
      </c>
      <c r="AL37" s="1">
        <f t="shared" si="25"/>
        <v>17</v>
      </c>
      <c r="AM37" s="1">
        <f t="shared" si="26"/>
        <v>17</v>
      </c>
      <c r="AN37" s="1">
        <f t="shared" si="27"/>
        <v>17</v>
      </c>
      <c r="AO37" s="1">
        <f t="shared" si="28"/>
        <v>17</v>
      </c>
      <c r="AP37" s="7">
        <f t="shared" si="29"/>
        <v>17</v>
      </c>
      <c r="AQ37" s="7">
        <f t="shared" si="30"/>
        <v>17</v>
      </c>
      <c r="AR37" s="1">
        <f t="shared" si="31"/>
        <v>17</v>
      </c>
      <c r="AS37" s="7">
        <f t="shared" si="32"/>
        <v>17</v>
      </c>
      <c r="AT37" s="1">
        <f t="shared" si="33"/>
        <v>17</v>
      </c>
      <c r="AU37" s="1">
        <f t="shared" si="34"/>
        <v>17</v>
      </c>
      <c r="AV37" s="1">
        <f t="shared" si="35"/>
        <v>17</v>
      </c>
      <c r="AW37" s="1">
        <f t="shared" si="36"/>
        <v>17</v>
      </c>
      <c r="AX37" s="1">
        <f t="shared" si="37"/>
        <v>17</v>
      </c>
      <c r="AY37" s="1">
        <f t="shared" si="38"/>
        <v>17</v>
      </c>
      <c r="AZ37" s="1">
        <f t="shared" si="39"/>
        <v>17</v>
      </c>
      <c r="BA37" s="1">
        <f t="shared" si="40"/>
        <v>17</v>
      </c>
      <c r="BB37" s="1">
        <f t="shared" si="41"/>
        <v>17</v>
      </c>
      <c r="BC37" s="1">
        <f t="shared" si="42"/>
        <v>17</v>
      </c>
      <c r="BD37" s="1">
        <f t="shared" si="43"/>
        <v>17</v>
      </c>
      <c r="BE37" s="1">
        <f t="shared" si="44"/>
        <v>17</v>
      </c>
      <c r="BF37" s="1">
        <f t="shared" si="45"/>
        <v>17</v>
      </c>
      <c r="BG37" s="1">
        <f>+IF(D37="male",VLOOKUP(M37,'Key node cluster'!$A$3:$C$45,3,0),VLOOKUP(M37,'Key node cluster'!$F$3:$H$27,3,0))</f>
        <v>22</v>
      </c>
    </row>
    <row r="38" spans="1:59" x14ac:dyDescent="0.25">
      <c r="A38" t="s">
        <v>298</v>
      </c>
      <c r="B38">
        <v>9831038671</v>
      </c>
      <c r="C38" s="7">
        <v>40</v>
      </c>
      <c r="D38" t="s">
        <v>9</v>
      </c>
      <c r="E38" t="s">
        <v>10</v>
      </c>
      <c r="F38" t="s">
        <v>11</v>
      </c>
      <c r="G38" t="str">
        <f t="shared" si="46"/>
        <v>bachelor or above</v>
      </c>
      <c r="H38" s="7">
        <f t="shared" si="1"/>
        <v>1</v>
      </c>
      <c r="I38" t="s">
        <v>14</v>
      </c>
      <c r="J38">
        <v>38</v>
      </c>
      <c r="K38">
        <v>0.41369863013698999</v>
      </c>
      <c r="L38">
        <v>2</v>
      </c>
      <c r="M38" s="5">
        <f t="shared" si="2"/>
        <v>25</v>
      </c>
      <c r="N38" s="5">
        <f>+IF(D38="male",VLOOKUP(BG38,'Key node cluster'!$L$3:$N$24,3,0),VLOOKUP(BG38,'Key node cluster'!$R$3:$T$15,3,0))</f>
        <v>1</v>
      </c>
      <c r="O38" s="1">
        <v>0</v>
      </c>
      <c r="P38" s="1">
        <f t="shared" si="3"/>
        <v>1</v>
      </c>
      <c r="Q38" s="1">
        <f t="shared" si="4"/>
        <v>17</v>
      </c>
      <c r="R38" s="1">
        <f t="shared" si="5"/>
        <v>17</v>
      </c>
      <c r="S38" s="1">
        <f t="shared" si="6"/>
        <v>17</v>
      </c>
      <c r="T38" s="1">
        <f t="shared" si="7"/>
        <v>17</v>
      </c>
      <c r="U38" s="1">
        <f t="shared" si="8"/>
        <v>17</v>
      </c>
      <c r="V38" s="1">
        <f t="shared" si="9"/>
        <v>17</v>
      </c>
      <c r="W38" s="1">
        <f t="shared" si="10"/>
        <v>17</v>
      </c>
      <c r="X38" s="1">
        <f t="shared" si="11"/>
        <v>17</v>
      </c>
      <c r="Y38" s="1">
        <f t="shared" si="12"/>
        <v>17</v>
      </c>
      <c r="Z38" s="1">
        <f t="shared" si="13"/>
        <v>17</v>
      </c>
      <c r="AA38" s="1">
        <f t="shared" si="14"/>
        <v>17</v>
      </c>
      <c r="AB38" s="1">
        <f t="shared" si="15"/>
        <v>17</v>
      </c>
      <c r="AC38" s="1">
        <f t="shared" si="16"/>
        <v>17</v>
      </c>
      <c r="AD38" s="1">
        <f t="shared" si="17"/>
        <v>17</v>
      </c>
      <c r="AE38" s="1">
        <f t="shared" si="18"/>
        <v>17</v>
      </c>
      <c r="AF38" s="1">
        <f t="shared" si="19"/>
        <v>17</v>
      </c>
      <c r="AG38" s="1">
        <f t="shared" si="20"/>
        <v>25</v>
      </c>
      <c r="AH38" s="1">
        <f t="shared" si="21"/>
        <v>25</v>
      </c>
      <c r="AI38" s="1">
        <f t="shared" si="22"/>
        <v>25</v>
      </c>
      <c r="AJ38" s="1">
        <f t="shared" si="23"/>
        <v>25</v>
      </c>
      <c r="AK38" s="1">
        <f t="shared" si="24"/>
        <v>25</v>
      </c>
      <c r="AL38" s="1">
        <f t="shared" si="25"/>
        <v>25</v>
      </c>
      <c r="AM38" s="1">
        <f t="shared" si="26"/>
        <v>25</v>
      </c>
      <c r="AN38" s="1">
        <f t="shared" si="27"/>
        <v>25</v>
      </c>
      <c r="AO38" s="1">
        <f t="shared" si="28"/>
        <v>25</v>
      </c>
      <c r="AP38" s="7">
        <f t="shared" si="29"/>
        <v>25</v>
      </c>
      <c r="AQ38" s="7">
        <f t="shared" si="30"/>
        <v>25</v>
      </c>
      <c r="AR38" s="1">
        <f t="shared" si="31"/>
        <v>25</v>
      </c>
      <c r="AS38" s="7">
        <f t="shared" si="32"/>
        <v>25</v>
      </c>
      <c r="AT38" s="1">
        <f t="shared" si="33"/>
        <v>25</v>
      </c>
      <c r="AU38" s="1">
        <f t="shared" si="34"/>
        <v>25</v>
      </c>
      <c r="AV38" s="1">
        <f t="shared" si="35"/>
        <v>25</v>
      </c>
      <c r="AW38" s="1">
        <f t="shared" si="36"/>
        <v>25</v>
      </c>
      <c r="AX38" s="1">
        <f t="shared" si="37"/>
        <v>25</v>
      </c>
      <c r="AY38" s="1">
        <f t="shared" si="38"/>
        <v>25</v>
      </c>
      <c r="AZ38" s="1">
        <f t="shared" si="39"/>
        <v>25</v>
      </c>
      <c r="BA38" s="1">
        <f t="shared" si="40"/>
        <v>25</v>
      </c>
      <c r="BB38" s="1">
        <f t="shared" si="41"/>
        <v>25</v>
      </c>
      <c r="BC38" s="1">
        <f t="shared" si="42"/>
        <v>25</v>
      </c>
      <c r="BD38" s="1">
        <f t="shared" si="43"/>
        <v>25</v>
      </c>
      <c r="BE38" s="1">
        <f t="shared" si="44"/>
        <v>25</v>
      </c>
      <c r="BF38" s="1">
        <f t="shared" si="45"/>
        <v>25</v>
      </c>
      <c r="BG38" s="1">
        <f>+IF(D38="male",VLOOKUP(M38,'Key node cluster'!$A$3:$C$45,3,0),VLOOKUP(M38,'Key node cluster'!$F$3:$H$27,3,0))</f>
        <v>25</v>
      </c>
    </row>
    <row r="39" spans="1:59" x14ac:dyDescent="0.25">
      <c r="A39" t="s">
        <v>306</v>
      </c>
      <c r="B39">
        <v>9991008215</v>
      </c>
      <c r="C39" s="7">
        <v>20</v>
      </c>
      <c r="D39" t="s">
        <v>9</v>
      </c>
      <c r="E39" t="s">
        <v>10</v>
      </c>
      <c r="F39" t="s">
        <v>11</v>
      </c>
      <c r="G39" t="str">
        <f t="shared" si="46"/>
        <v>bachelor or above</v>
      </c>
      <c r="H39" s="7">
        <f t="shared" si="1"/>
        <v>1</v>
      </c>
      <c r="I39" t="s">
        <v>14</v>
      </c>
      <c r="J39">
        <v>23</v>
      </c>
      <c r="K39">
        <v>0.50410958904110004</v>
      </c>
      <c r="L39">
        <v>1</v>
      </c>
      <c r="M39" s="5">
        <f t="shared" si="2"/>
        <v>25</v>
      </c>
      <c r="N39" s="5">
        <f>+IF(D39="male",VLOOKUP(BG39,'Key node cluster'!$L$3:$N$24,3,0),VLOOKUP(BG39,'Key node cluster'!$R$3:$T$15,3,0))</f>
        <v>1</v>
      </c>
      <c r="O39" s="1">
        <v>0</v>
      </c>
      <c r="P39" s="1">
        <f t="shared" si="3"/>
        <v>1</v>
      </c>
      <c r="Q39" s="1">
        <f t="shared" si="4"/>
        <v>17</v>
      </c>
      <c r="R39" s="1">
        <f t="shared" si="5"/>
        <v>17</v>
      </c>
      <c r="S39" s="1">
        <f t="shared" si="6"/>
        <v>17</v>
      </c>
      <c r="T39" s="1">
        <f t="shared" si="7"/>
        <v>17</v>
      </c>
      <c r="U39" s="1">
        <f t="shared" si="8"/>
        <v>17</v>
      </c>
      <c r="V39" s="1">
        <f t="shared" si="9"/>
        <v>17</v>
      </c>
      <c r="W39" s="1">
        <f t="shared" si="10"/>
        <v>17</v>
      </c>
      <c r="X39" s="1">
        <f t="shared" si="11"/>
        <v>17</v>
      </c>
      <c r="Y39" s="1">
        <f t="shared" si="12"/>
        <v>17</v>
      </c>
      <c r="Z39" s="1">
        <f t="shared" si="13"/>
        <v>17</v>
      </c>
      <c r="AA39" s="1">
        <f t="shared" si="14"/>
        <v>17</v>
      </c>
      <c r="AB39" s="1">
        <f t="shared" si="15"/>
        <v>17</v>
      </c>
      <c r="AC39" s="1">
        <f t="shared" si="16"/>
        <v>17</v>
      </c>
      <c r="AD39" s="1">
        <f t="shared" si="17"/>
        <v>17</v>
      </c>
      <c r="AE39" s="1">
        <f t="shared" si="18"/>
        <v>17</v>
      </c>
      <c r="AF39" s="1">
        <f t="shared" si="19"/>
        <v>17</v>
      </c>
      <c r="AG39" s="1">
        <f t="shared" si="20"/>
        <v>25</v>
      </c>
      <c r="AH39" s="1">
        <f t="shared" si="21"/>
        <v>25</v>
      </c>
      <c r="AI39" s="1">
        <f t="shared" si="22"/>
        <v>25</v>
      </c>
      <c r="AJ39" s="1">
        <f t="shared" si="23"/>
        <v>25</v>
      </c>
      <c r="AK39" s="1">
        <f t="shared" si="24"/>
        <v>25</v>
      </c>
      <c r="AL39" s="1">
        <f t="shared" si="25"/>
        <v>25</v>
      </c>
      <c r="AM39" s="1">
        <f t="shared" si="26"/>
        <v>25</v>
      </c>
      <c r="AN39" s="1">
        <f t="shared" si="27"/>
        <v>25</v>
      </c>
      <c r="AO39" s="1">
        <f t="shared" si="28"/>
        <v>25</v>
      </c>
      <c r="AP39" s="7">
        <f t="shared" si="29"/>
        <v>25</v>
      </c>
      <c r="AQ39" s="7">
        <f t="shared" si="30"/>
        <v>25</v>
      </c>
      <c r="AR39" s="1">
        <f t="shared" si="31"/>
        <v>25</v>
      </c>
      <c r="AS39" s="7">
        <f t="shared" si="32"/>
        <v>25</v>
      </c>
      <c r="AT39" s="1">
        <f t="shared" si="33"/>
        <v>25</v>
      </c>
      <c r="AU39" s="1">
        <f t="shared" si="34"/>
        <v>25</v>
      </c>
      <c r="AV39" s="1">
        <f t="shared" si="35"/>
        <v>25</v>
      </c>
      <c r="AW39" s="1">
        <f t="shared" si="36"/>
        <v>25</v>
      </c>
      <c r="AX39" s="1">
        <f t="shared" si="37"/>
        <v>25</v>
      </c>
      <c r="AY39" s="1">
        <f t="shared" si="38"/>
        <v>25</v>
      </c>
      <c r="AZ39" s="1">
        <f t="shared" si="39"/>
        <v>25</v>
      </c>
      <c r="BA39" s="1">
        <f t="shared" si="40"/>
        <v>25</v>
      </c>
      <c r="BB39" s="1">
        <f t="shared" si="41"/>
        <v>25</v>
      </c>
      <c r="BC39" s="1">
        <f t="shared" si="42"/>
        <v>25</v>
      </c>
      <c r="BD39" s="1">
        <f t="shared" si="43"/>
        <v>25</v>
      </c>
      <c r="BE39" s="1">
        <f t="shared" si="44"/>
        <v>25</v>
      </c>
      <c r="BF39" s="1">
        <f t="shared" si="45"/>
        <v>25</v>
      </c>
      <c r="BG39" s="1">
        <f>+IF(D39="male",VLOOKUP(M39,'Key node cluster'!$A$3:$C$45,3,0),VLOOKUP(M39,'Key node cluster'!$F$3:$H$27,3,0))</f>
        <v>25</v>
      </c>
    </row>
    <row r="40" spans="1:59" x14ac:dyDescent="0.25">
      <c r="A40" t="s">
        <v>317</v>
      </c>
      <c r="B40">
        <v>9971013973</v>
      </c>
      <c r="C40" s="7">
        <v>20</v>
      </c>
      <c r="D40" t="s">
        <v>9</v>
      </c>
      <c r="E40" t="s">
        <v>10</v>
      </c>
      <c r="F40" t="s">
        <v>11</v>
      </c>
      <c r="G40" t="str">
        <f t="shared" si="46"/>
        <v>bachelor or above</v>
      </c>
      <c r="H40" s="7">
        <f t="shared" si="1"/>
        <v>5</v>
      </c>
      <c r="I40" t="s">
        <v>14</v>
      </c>
      <c r="J40">
        <v>25</v>
      </c>
      <c r="K40">
        <v>2.0958904109589001</v>
      </c>
      <c r="L40">
        <v>8</v>
      </c>
      <c r="M40" s="5">
        <f t="shared" si="2"/>
        <v>39</v>
      </c>
      <c r="N40" s="5">
        <f>+IF(D40="male",VLOOKUP(BG40,'Key node cluster'!$L$3:$N$24,3,0),VLOOKUP(BG40,'Key node cluster'!$R$3:$T$15,3,0))</f>
        <v>0</v>
      </c>
      <c r="O40" s="1">
        <v>0</v>
      </c>
      <c r="P40" s="1">
        <f t="shared" si="3"/>
        <v>26</v>
      </c>
      <c r="Q40" s="1">
        <f t="shared" si="4"/>
        <v>26</v>
      </c>
      <c r="R40" s="1">
        <f t="shared" si="5"/>
        <v>26</v>
      </c>
      <c r="S40" s="1">
        <f t="shared" si="6"/>
        <v>26</v>
      </c>
      <c r="T40" s="1">
        <f t="shared" si="7"/>
        <v>26</v>
      </c>
      <c r="U40" s="1">
        <f t="shared" si="8"/>
        <v>26</v>
      </c>
      <c r="V40" s="1">
        <f t="shared" si="9"/>
        <v>26</v>
      </c>
      <c r="W40" s="1">
        <f t="shared" si="10"/>
        <v>26</v>
      </c>
      <c r="X40" s="1">
        <f t="shared" si="11"/>
        <v>26</v>
      </c>
      <c r="Y40" s="1">
        <f t="shared" si="12"/>
        <v>26</v>
      </c>
      <c r="Z40" s="1">
        <f t="shared" si="13"/>
        <v>26</v>
      </c>
      <c r="AA40" s="1">
        <f t="shared" si="14"/>
        <v>26</v>
      </c>
      <c r="AB40" s="1">
        <f t="shared" si="15"/>
        <v>26</v>
      </c>
      <c r="AC40" s="1">
        <f t="shared" si="16"/>
        <v>26</v>
      </c>
      <c r="AD40" s="1">
        <f t="shared" si="17"/>
        <v>26</v>
      </c>
      <c r="AE40" s="1">
        <f t="shared" si="18"/>
        <v>26</v>
      </c>
      <c r="AF40" s="1">
        <f t="shared" si="19"/>
        <v>26</v>
      </c>
      <c r="AG40" s="1">
        <f t="shared" si="20"/>
        <v>26</v>
      </c>
      <c r="AH40" s="1">
        <f t="shared" si="21"/>
        <v>26</v>
      </c>
      <c r="AI40" s="1">
        <f t="shared" si="22"/>
        <v>26</v>
      </c>
      <c r="AJ40" s="1">
        <f t="shared" si="23"/>
        <v>26</v>
      </c>
      <c r="AK40" s="1">
        <f t="shared" si="24"/>
        <v>26</v>
      </c>
      <c r="AL40" s="1">
        <f t="shared" si="25"/>
        <v>26</v>
      </c>
      <c r="AM40" s="1">
        <f t="shared" si="26"/>
        <v>26</v>
      </c>
      <c r="AN40" s="1">
        <f t="shared" si="27"/>
        <v>26</v>
      </c>
      <c r="AO40" s="1">
        <f t="shared" si="28"/>
        <v>26</v>
      </c>
      <c r="AP40" s="7">
        <f t="shared" si="29"/>
        <v>38</v>
      </c>
      <c r="AQ40" s="7">
        <f t="shared" si="30"/>
        <v>38</v>
      </c>
      <c r="AR40" s="1">
        <f t="shared" si="31"/>
        <v>38</v>
      </c>
      <c r="AS40" s="7">
        <f t="shared" si="32"/>
        <v>38</v>
      </c>
      <c r="AT40" s="1">
        <f t="shared" si="33"/>
        <v>38</v>
      </c>
      <c r="AU40" s="1">
        <f t="shared" si="34"/>
        <v>38</v>
      </c>
      <c r="AV40" s="1">
        <f t="shared" si="35"/>
        <v>38</v>
      </c>
      <c r="AW40" s="1">
        <f t="shared" si="36"/>
        <v>38</v>
      </c>
      <c r="AX40" s="1">
        <f t="shared" si="37"/>
        <v>38</v>
      </c>
      <c r="AY40" s="1">
        <f t="shared" si="38"/>
        <v>38</v>
      </c>
      <c r="AZ40" s="1">
        <f t="shared" si="39"/>
        <v>38</v>
      </c>
      <c r="BA40" s="1">
        <f t="shared" si="40"/>
        <v>38</v>
      </c>
      <c r="BB40" s="1">
        <f t="shared" si="41"/>
        <v>39</v>
      </c>
      <c r="BC40" s="1">
        <f t="shared" si="42"/>
        <v>39</v>
      </c>
      <c r="BD40" s="1">
        <f t="shared" si="43"/>
        <v>39</v>
      </c>
      <c r="BE40" s="1">
        <f t="shared" si="44"/>
        <v>39</v>
      </c>
      <c r="BF40" s="1">
        <f t="shared" si="45"/>
        <v>39</v>
      </c>
      <c r="BG40" s="1">
        <f>+IF(D40="male",VLOOKUP(M40,'Key node cluster'!$A$3:$C$45,3,0),VLOOKUP(M40,'Key node cluster'!$F$3:$H$27,3,0))</f>
        <v>39</v>
      </c>
    </row>
    <row r="41" spans="1:59" x14ac:dyDescent="0.25">
      <c r="A41" t="s">
        <v>319</v>
      </c>
      <c r="B41">
        <v>9961071877</v>
      </c>
      <c r="C41" s="7">
        <v>20</v>
      </c>
      <c r="D41" t="s">
        <v>9</v>
      </c>
      <c r="E41" t="s">
        <v>10</v>
      </c>
      <c r="F41" t="s">
        <v>25</v>
      </c>
      <c r="G41" t="str">
        <f t="shared" si="46"/>
        <v>bachelor or above</v>
      </c>
      <c r="H41" s="7">
        <f t="shared" si="1"/>
        <v>1</v>
      </c>
      <c r="I41" t="s">
        <v>14</v>
      </c>
      <c r="J41">
        <v>25</v>
      </c>
      <c r="K41">
        <v>0.16712328767123</v>
      </c>
      <c r="L41">
        <v>1</v>
      </c>
      <c r="M41" s="5">
        <f t="shared" si="2"/>
        <v>19</v>
      </c>
      <c r="N41" s="5">
        <f>+IF(D41="male",VLOOKUP(BG41,'Key node cluster'!$L$3:$N$24,3,0),VLOOKUP(BG41,'Key node cluster'!$R$3:$T$15,3,0))</f>
        <v>0</v>
      </c>
      <c r="O41" s="1">
        <v>0</v>
      </c>
      <c r="P41" s="1">
        <f t="shared" si="3"/>
        <v>1</v>
      </c>
      <c r="Q41" s="1">
        <f t="shared" si="4"/>
        <v>17</v>
      </c>
      <c r="R41" s="1">
        <f t="shared" si="5"/>
        <v>17</v>
      </c>
      <c r="S41" s="1">
        <f t="shared" si="6"/>
        <v>17</v>
      </c>
      <c r="T41" s="1">
        <f t="shared" si="7"/>
        <v>17</v>
      </c>
      <c r="U41" s="1">
        <f t="shared" si="8"/>
        <v>17</v>
      </c>
      <c r="V41" s="1">
        <f t="shared" si="9"/>
        <v>17</v>
      </c>
      <c r="W41" s="1">
        <f t="shared" si="10"/>
        <v>17</v>
      </c>
      <c r="X41" s="1">
        <f t="shared" si="11"/>
        <v>17</v>
      </c>
      <c r="Y41" s="1">
        <f t="shared" si="12"/>
        <v>17</v>
      </c>
      <c r="Z41" s="1">
        <f t="shared" si="13"/>
        <v>17</v>
      </c>
      <c r="AA41" s="1">
        <f t="shared" si="14"/>
        <v>17</v>
      </c>
      <c r="AB41" s="1">
        <f t="shared" si="15"/>
        <v>17</v>
      </c>
      <c r="AC41" s="1">
        <f t="shared" si="16"/>
        <v>17</v>
      </c>
      <c r="AD41" s="1">
        <f t="shared" si="17"/>
        <v>17</v>
      </c>
      <c r="AE41" s="1">
        <f t="shared" si="18"/>
        <v>17</v>
      </c>
      <c r="AF41" s="1">
        <f t="shared" si="19"/>
        <v>17</v>
      </c>
      <c r="AG41" s="1">
        <f t="shared" si="20"/>
        <v>18</v>
      </c>
      <c r="AH41" s="1">
        <f t="shared" si="21"/>
        <v>19</v>
      </c>
      <c r="AI41" s="1">
        <f t="shared" si="22"/>
        <v>19</v>
      </c>
      <c r="AJ41" s="1">
        <f t="shared" si="23"/>
        <v>19</v>
      </c>
      <c r="AK41" s="1">
        <f t="shared" si="24"/>
        <v>19</v>
      </c>
      <c r="AL41" s="1">
        <f t="shared" si="25"/>
        <v>19</v>
      </c>
      <c r="AM41" s="1">
        <f t="shared" si="26"/>
        <v>19</v>
      </c>
      <c r="AN41" s="1">
        <f t="shared" si="27"/>
        <v>19</v>
      </c>
      <c r="AO41" s="1">
        <f t="shared" si="28"/>
        <v>19</v>
      </c>
      <c r="AP41" s="7">
        <f t="shared" si="29"/>
        <v>19</v>
      </c>
      <c r="AQ41" s="7">
        <f t="shared" si="30"/>
        <v>19</v>
      </c>
      <c r="AR41" s="1">
        <f t="shared" si="31"/>
        <v>19</v>
      </c>
      <c r="AS41" s="7">
        <f t="shared" si="32"/>
        <v>19</v>
      </c>
      <c r="AT41" s="1">
        <f t="shared" si="33"/>
        <v>19</v>
      </c>
      <c r="AU41" s="1">
        <f t="shared" si="34"/>
        <v>19</v>
      </c>
      <c r="AV41" s="1">
        <f t="shared" si="35"/>
        <v>19</v>
      </c>
      <c r="AW41" s="1">
        <f t="shared" si="36"/>
        <v>19</v>
      </c>
      <c r="AX41" s="1">
        <f t="shared" si="37"/>
        <v>19</v>
      </c>
      <c r="AY41" s="1">
        <f t="shared" si="38"/>
        <v>19</v>
      </c>
      <c r="AZ41" s="1">
        <f t="shared" si="39"/>
        <v>19</v>
      </c>
      <c r="BA41" s="1">
        <f t="shared" si="40"/>
        <v>19</v>
      </c>
      <c r="BB41" s="1">
        <f t="shared" si="41"/>
        <v>19</v>
      </c>
      <c r="BC41" s="1">
        <f t="shared" si="42"/>
        <v>19</v>
      </c>
      <c r="BD41" s="1">
        <f t="shared" si="43"/>
        <v>19</v>
      </c>
      <c r="BE41" s="1">
        <f t="shared" si="44"/>
        <v>19</v>
      </c>
      <c r="BF41" s="1">
        <f t="shared" si="45"/>
        <v>19</v>
      </c>
      <c r="BG41" s="1">
        <f>+IF(D41="male",VLOOKUP(M41,'Key node cluster'!$A$3:$C$45,3,0),VLOOKUP(M41,'Key node cluster'!$F$3:$H$27,3,0))</f>
        <v>19</v>
      </c>
    </row>
    <row r="42" spans="1:59" x14ac:dyDescent="0.25">
      <c r="A42" t="s">
        <v>321</v>
      </c>
      <c r="B42">
        <v>9981022152</v>
      </c>
      <c r="C42" s="7">
        <v>20</v>
      </c>
      <c r="D42" t="s">
        <v>9</v>
      </c>
      <c r="E42" t="s">
        <v>10</v>
      </c>
      <c r="G42" t="str">
        <f t="shared" si="46"/>
        <v>vocational training</v>
      </c>
      <c r="H42" s="7">
        <f t="shared" si="1"/>
        <v>1</v>
      </c>
      <c r="I42" t="s">
        <v>193</v>
      </c>
      <c r="J42">
        <v>24</v>
      </c>
      <c r="K42">
        <v>0.16712328767123</v>
      </c>
      <c r="L42">
        <v>1</v>
      </c>
      <c r="M42" s="5">
        <f t="shared" si="2"/>
        <v>17</v>
      </c>
      <c r="N42" s="5">
        <f>+IF(D42="male",VLOOKUP(BG42,'Key node cluster'!$L$3:$N$24,3,0),VLOOKUP(BG42,'Key node cluster'!$R$3:$T$15,3,0))</f>
        <v>1</v>
      </c>
      <c r="O42" s="1">
        <v>0</v>
      </c>
      <c r="P42" s="1">
        <f t="shared" si="3"/>
        <v>1</v>
      </c>
      <c r="Q42" s="1">
        <f t="shared" si="4"/>
        <v>17</v>
      </c>
      <c r="R42" s="1">
        <f t="shared" si="5"/>
        <v>17</v>
      </c>
      <c r="S42" s="1">
        <f t="shared" si="6"/>
        <v>17</v>
      </c>
      <c r="T42" s="1">
        <f t="shared" si="7"/>
        <v>17</v>
      </c>
      <c r="U42" s="1">
        <f t="shared" si="8"/>
        <v>17</v>
      </c>
      <c r="V42" s="1">
        <f t="shared" si="9"/>
        <v>17</v>
      </c>
      <c r="W42" s="1">
        <f t="shared" si="10"/>
        <v>17</v>
      </c>
      <c r="X42" s="1">
        <f t="shared" si="11"/>
        <v>17</v>
      </c>
      <c r="Y42" s="1">
        <f t="shared" si="12"/>
        <v>17</v>
      </c>
      <c r="Z42" s="1">
        <f t="shared" si="13"/>
        <v>17</v>
      </c>
      <c r="AA42" s="1">
        <f t="shared" si="14"/>
        <v>17</v>
      </c>
      <c r="AB42" s="1">
        <f t="shared" si="15"/>
        <v>17</v>
      </c>
      <c r="AC42" s="1">
        <f t="shared" si="16"/>
        <v>17</v>
      </c>
      <c r="AD42" s="1">
        <f t="shared" si="17"/>
        <v>17</v>
      </c>
      <c r="AE42" s="1">
        <f t="shared" si="18"/>
        <v>17</v>
      </c>
      <c r="AF42" s="1">
        <f t="shared" si="19"/>
        <v>17</v>
      </c>
      <c r="AG42" s="1">
        <f t="shared" si="20"/>
        <v>17</v>
      </c>
      <c r="AH42" s="1">
        <f t="shared" si="21"/>
        <v>17</v>
      </c>
      <c r="AI42" s="1">
        <f t="shared" si="22"/>
        <v>17</v>
      </c>
      <c r="AJ42" s="1">
        <f t="shared" si="23"/>
        <v>17</v>
      </c>
      <c r="AK42" s="1">
        <f t="shared" si="24"/>
        <v>17</v>
      </c>
      <c r="AL42" s="1">
        <f t="shared" si="25"/>
        <v>17</v>
      </c>
      <c r="AM42" s="1">
        <f t="shared" si="26"/>
        <v>17</v>
      </c>
      <c r="AN42" s="1">
        <f t="shared" si="27"/>
        <v>17</v>
      </c>
      <c r="AO42" s="1">
        <f t="shared" si="28"/>
        <v>17</v>
      </c>
      <c r="AP42" s="7">
        <f t="shared" si="29"/>
        <v>17</v>
      </c>
      <c r="AQ42" s="7">
        <f t="shared" si="30"/>
        <v>17</v>
      </c>
      <c r="AR42" s="1">
        <f t="shared" si="31"/>
        <v>17</v>
      </c>
      <c r="AS42" s="7">
        <f t="shared" si="32"/>
        <v>17</v>
      </c>
      <c r="AT42" s="1">
        <f t="shared" si="33"/>
        <v>17</v>
      </c>
      <c r="AU42" s="1">
        <f t="shared" si="34"/>
        <v>17</v>
      </c>
      <c r="AV42" s="1">
        <f t="shared" si="35"/>
        <v>17</v>
      </c>
      <c r="AW42" s="1">
        <f t="shared" si="36"/>
        <v>17</v>
      </c>
      <c r="AX42" s="1">
        <f t="shared" si="37"/>
        <v>17</v>
      </c>
      <c r="AY42" s="1">
        <f t="shared" si="38"/>
        <v>17</v>
      </c>
      <c r="AZ42" s="1">
        <f t="shared" si="39"/>
        <v>17</v>
      </c>
      <c r="BA42" s="1">
        <f t="shared" si="40"/>
        <v>17</v>
      </c>
      <c r="BB42" s="1">
        <f t="shared" si="41"/>
        <v>17</v>
      </c>
      <c r="BC42" s="1">
        <f t="shared" si="42"/>
        <v>17</v>
      </c>
      <c r="BD42" s="1">
        <f t="shared" si="43"/>
        <v>17</v>
      </c>
      <c r="BE42" s="1">
        <f t="shared" si="44"/>
        <v>17</v>
      </c>
      <c r="BF42" s="1">
        <f t="shared" si="45"/>
        <v>17</v>
      </c>
      <c r="BG42" s="1">
        <f>+IF(D42="male",VLOOKUP(M42,'Key node cluster'!$A$3:$C$45,3,0),VLOOKUP(M42,'Key node cluster'!$F$3:$H$27,3,0))</f>
        <v>22</v>
      </c>
    </row>
    <row r="43" spans="1:59" x14ac:dyDescent="0.25">
      <c r="A43" t="s">
        <v>333</v>
      </c>
      <c r="B43">
        <v>9841025027</v>
      </c>
      <c r="C43" s="7">
        <v>40</v>
      </c>
      <c r="D43" t="s">
        <v>9</v>
      </c>
      <c r="E43" t="s">
        <v>10</v>
      </c>
      <c r="F43" t="s">
        <v>11</v>
      </c>
      <c r="G43" t="str">
        <f t="shared" si="46"/>
        <v>secondary or below</v>
      </c>
      <c r="H43" s="7">
        <f t="shared" si="1"/>
        <v>5</v>
      </c>
      <c r="I43" t="s">
        <v>18</v>
      </c>
      <c r="J43">
        <v>37</v>
      </c>
      <c r="K43">
        <v>2.8575342465753</v>
      </c>
      <c r="L43">
        <v>12</v>
      </c>
      <c r="M43" s="5">
        <f t="shared" si="2"/>
        <v>41</v>
      </c>
      <c r="N43" s="5">
        <f>+IF(D43="male",VLOOKUP(BG43,'Key node cluster'!$L$3:$N$24,3,0),VLOOKUP(BG43,'Key node cluster'!$R$3:$T$15,3,0))</f>
        <v>1</v>
      </c>
      <c r="O43" s="1">
        <v>0</v>
      </c>
      <c r="P43" s="1">
        <f t="shared" si="3"/>
        <v>26</v>
      </c>
      <c r="Q43" s="1">
        <f t="shared" si="4"/>
        <v>26</v>
      </c>
      <c r="R43" s="1">
        <f t="shared" si="5"/>
        <v>26</v>
      </c>
      <c r="S43" s="1">
        <f t="shared" si="6"/>
        <v>26</v>
      </c>
      <c r="T43" s="1">
        <f t="shared" si="7"/>
        <v>26</v>
      </c>
      <c r="U43" s="1">
        <f t="shared" si="8"/>
        <v>26</v>
      </c>
      <c r="V43" s="1">
        <f t="shared" si="9"/>
        <v>26</v>
      </c>
      <c r="W43" s="1">
        <f t="shared" si="10"/>
        <v>26</v>
      </c>
      <c r="X43" s="1">
        <f t="shared" si="11"/>
        <v>26</v>
      </c>
      <c r="Y43" s="1">
        <f t="shared" si="12"/>
        <v>26</v>
      </c>
      <c r="Z43" s="1">
        <f t="shared" si="13"/>
        <v>26</v>
      </c>
      <c r="AA43" s="1">
        <f t="shared" si="14"/>
        <v>26</v>
      </c>
      <c r="AB43" s="1">
        <f t="shared" si="15"/>
        <v>26</v>
      </c>
      <c r="AC43" s="1">
        <f t="shared" si="16"/>
        <v>26</v>
      </c>
      <c r="AD43" s="1">
        <f t="shared" si="17"/>
        <v>26</v>
      </c>
      <c r="AE43" s="1">
        <f t="shared" si="18"/>
        <v>26</v>
      </c>
      <c r="AF43" s="1">
        <f t="shared" si="19"/>
        <v>26</v>
      </c>
      <c r="AG43" s="1">
        <f t="shared" si="20"/>
        <v>26</v>
      </c>
      <c r="AH43" s="1">
        <f t="shared" si="21"/>
        <v>26</v>
      </c>
      <c r="AI43" s="1">
        <f t="shared" si="22"/>
        <v>26</v>
      </c>
      <c r="AJ43" s="1">
        <f t="shared" si="23"/>
        <v>26</v>
      </c>
      <c r="AK43" s="1">
        <f t="shared" si="24"/>
        <v>26</v>
      </c>
      <c r="AL43" s="1">
        <f t="shared" si="25"/>
        <v>26</v>
      </c>
      <c r="AM43" s="1">
        <f t="shared" si="26"/>
        <v>26</v>
      </c>
      <c r="AN43" s="1">
        <f t="shared" si="27"/>
        <v>26</v>
      </c>
      <c r="AO43" s="1">
        <f t="shared" si="28"/>
        <v>26</v>
      </c>
      <c r="AP43" s="7">
        <f t="shared" si="29"/>
        <v>38</v>
      </c>
      <c r="AQ43" s="7">
        <f t="shared" si="30"/>
        <v>38</v>
      </c>
      <c r="AR43" s="1">
        <f t="shared" si="31"/>
        <v>38</v>
      </c>
      <c r="AS43" s="7">
        <f t="shared" si="32"/>
        <v>38</v>
      </c>
      <c r="AT43" s="1">
        <f t="shared" si="33"/>
        <v>38</v>
      </c>
      <c r="AU43" s="1">
        <f t="shared" si="34"/>
        <v>38</v>
      </c>
      <c r="AV43" s="1">
        <f t="shared" si="35"/>
        <v>38</v>
      </c>
      <c r="AW43" s="1">
        <f t="shared" si="36"/>
        <v>38</v>
      </c>
      <c r="AX43" s="1">
        <f t="shared" si="37"/>
        <v>38</v>
      </c>
      <c r="AY43" s="1">
        <f t="shared" si="38"/>
        <v>38</v>
      </c>
      <c r="AZ43" s="1">
        <f t="shared" si="39"/>
        <v>38</v>
      </c>
      <c r="BA43" s="1">
        <f t="shared" si="40"/>
        <v>38</v>
      </c>
      <c r="BB43" s="1">
        <f t="shared" si="41"/>
        <v>40</v>
      </c>
      <c r="BC43" s="1">
        <f t="shared" si="42"/>
        <v>40</v>
      </c>
      <c r="BD43" s="1">
        <f t="shared" si="43"/>
        <v>41</v>
      </c>
      <c r="BE43" s="1">
        <f t="shared" si="44"/>
        <v>41</v>
      </c>
      <c r="BF43" s="1">
        <f t="shared" si="45"/>
        <v>41</v>
      </c>
      <c r="BG43" s="1">
        <f>+IF(D43="male",VLOOKUP(M43,'Key node cluster'!$A$3:$C$45,3,0),VLOOKUP(M43,'Key node cluster'!$F$3:$H$27,3,0))</f>
        <v>41</v>
      </c>
    </row>
    <row r="44" spans="1:59" x14ac:dyDescent="0.25">
      <c r="A44" t="s">
        <v>334</v>
      </c>
      <c r="B44">
        <v>9941061010</v>
      </c>
      <c r="C44" s="7">
        <v>30</v>
      </c>
      <c r="D44" t="s">
        <v>9</v>
      </c>
      <c r="E44" t="s">
        <v>10</v>
      </c>
      <c r="F44" t="s">
        <v>25</v>
      </c>
      <c r="G44" t="str">
        <f t="shared" si="46"/>
        <v>secondary or below</v>
      </c>
      <c r="H44" s="7">
        <f t="shared" si="1"/>
        <v>5</v>
      </c>
      <c r="I44" t="s">
        <v>12</v>
      </c>
      <c r="J44">
        <v>27</v>
      </c>
      <c r="K44">
        <v>1.0849315068493</v>
      </c>
      <c r="L44">
        <v>1</v>
      </c>
      <c r="M44" s="5">
        <f t="shared" si="2"/>
        <v>31</v>
      </c>
      <c r="N44" s="5">
        <f>+IF(D44="male",VLOOKUP(BG44,'Key node cluster'!$L$3:$N$24,3,0),VLOOKUP(BG44,'Key node cluster'!$R$3:$T$15,3,0))</f>
        <v>1</v>
      </c>
      <c r="O44" s="1">
        <v>0</v>
      </c>
      <c r="P44" s="1">
        <f t="shared" si="3"/>
        <v>26</v>
      </c>
      <c r="Q44" s="1">
        <f t="shared" si="4"/>
        <v>26</v>
      </c>
      <c r="R44" s="1">
        <f t="shared" si="5"/>
        <v>26</v>
      </c>
      <c r="S44" s="1">
        <f t="shared" si="6"/>
        <v>26</v>
      </c>
      <c r="T44" s="1">
        <f t="shared" si="7"/>
        <v>26</v>
      </c>
      <c r="U44" s="1">
        <f t="shared" si="8"/>
        <v>26</v>
      </c>
      <c r="V44" s="1">
        <f t="shared" si="9"/>
        <v>26</v>
      </c>
      <c r="W44" s="1">
        <f t="shared" si="10"/>
        <v>26</v>
      </c>
      <c r="X44" s="1">
        <f t="shared" si="11"/>
        <v>26</v>
      </c>
      <c r="Y44" s="1">
        <f t="shared" si="12"/>
        <v>26</v>
      </c>
      <c r="Z44" s="1">
        <f t="shared" si="13"/>
        <v>26</v>
      </c>
      <c r="AA44" s="1">
        <f t="shared" si="14"/>
        <v>26</v>
      </c>
      <c r="AB44" s="1">
        <f t="shared" si="15"/>
        <v>26</v>
      </c>
      <c r="AC44" s="1">
        <f t="shared" si="16"/>
        <v>26</v>
      </c>
      <c r="AD44" s="1">
        <f t="shared" si="17"/>
        <v>26</v>
      </c>
      <c r="AE44" s="1">
        <f t="shared" si="18"/>
        <v>26</v>
      </c>
      <c r="AF44" s="1">
        <f t="shared" si="19"/>
        <v>26</v>
      </c>
      <c r="AG44" s="1">
        <f t="shared" si="20"/>
        <v>26</v>
      </c>
      <c r="AH44" s="1">
        <f t="shared" si="21"/>
        <v>26</v>
      </c>
      <c r="AI44" s="1">
        <f t="shared" si="22"/>
        <v>26</v>
      </c>
      <c r="AJ44" s="1">
        <f t="shared" si="23"/>
        <v>26</v>
      </c>
      <c r="AK44" s="1">
        <f t="shared" si="24"/>
        <v>26</v>
      </c>
      <c r="AL44" s="1">
        <f t="shared" si="25"/>
        <v>26</v>
      </c>
      <c r="AM44" s="1">
        <f t="shared" si="26"/>
        <v>26</v>
      </c>
      <c r="AN44" s="1">
        <f t="shared" si="27"/>
        <v>26</v>
      </c>
      <c r="AO44" s="1">
        <f t="shared" si="28"/>
        <v>26</v>
      </c>
      <c r="AP44" s="7">
        <f t="shared" si="29"/>
        <v>27</v>
      </c>
      <c r="AQ44" s="7">
        <f t="shared" si="30"/>
        <v>28</v>
      </c>
      <c r="AR44" s="1">
        <f t="shared" si="31"/>
        <v>29</v>
      </c>
      <c r="AS44" s="7">
        <f t="shared" si="32"/>
        <v>31</v>
      </c>
      <c r="AT44" s="1">
        <f t="shared" si="33"/>
        <v>31</v>
      </c>
      <c r="AU44" s="1">
        <f t="shared" si="34"/>
        <v>31</v>
      </c>
      <c r="AV44" s="1">
        <f t="shared" si="35"/>
        <v>31</v>
      </c>
      <c r="AW44" s="1">
        <f t="shared" si="36"/>
        <v>31</v>
      </c>
      <c r="AX44" s="1">
        <f t="shared" si="37"/>
        <v>31</v>
      </c>
      <c r="AY44" s="1">
        <f t="shared" si="38"/>
        <v>31</v>
      </c>
      <c r="AZ44" s="1">
        <f t="shared" si="39"/>
        <v>31</v>
      </c>
      <c r="BA44" s="1">
        <f t="shared" si="40"/>
        <v>31</v>
      </c>
      <c r="BB44" s="1">
        <f t="shared" si="41"/>
        <v>31</v>
      </c>
      <c r="BC44" s="1">
        <f t="shared" si="42"/>
        <v>31</v>
      </c>
      <c r="BD44" s="1">
        <f t="shared" si="43"/>
        <v>31</v>
      </c>
      <c r="BE44" s="1">
        <f t="shared" si="44"/>
        <v>31</v>
      </c>
      <c r="BF44" s="1">
        <f t="shared" si="45"/>
        <v>31</v>
      </c>
      <c r="BG44" s="1">
        <f>+IF(D44="male",VLOOKUP(M44,'Key node cluster'!$A$3:$C$45,3,0),VLOOKUP(M44,'Key node cluster'!$F$3:$H$27,3,0))</f>
        <v>31</v>
      </c>
    </row>
    <row r="45" spans="1:59" x14ac:dyDescent="0.25">
      <c r="A45" t="s">
        <v>346</v>
      </c>
      <c r="B45">
        <v>9751046826</v>
      </c>
      <c r="C45" s="7">
        <v>50</v>
      </c>
      <c r="D45" t="s">
        <v>9</v>
      </c>
      <c r="E45" t="s">
        <v>10</v>
      </c>
      <c r="G45" t="str">
        <f t="shared" si="46"/>
        <v>bachelor or above</v>
      </c>
      <c r="H45" s="7">
        <f t="shared" si="1"/>
        <v>1</v>
      </c>
      <c r="I45" t="s">
        <v>46</v>
      </c>
      <c r="J45">
        <v>47</v>
      </c>
      <c r="K45">
        <v>8.2191780821917998E-2</v>
      </c>
      <c r="L45">
        <v>1</v>
      </c>
      <c r="M45" s="5">
        <f t="shared" si="2"/>
        <v>17</v>
      </c>
      <c r="N45" s="5">
        <f>+IF(D45="male",VLOOKUP(BG45,'Key node cluster'!$L$3:$N$24,3,0),VLOOKUP(BG45,'Key node cluster'!$R$3:$T$15,3,0))</f>
        <v>1</v>
      </c>
      <c r="O45" s="1">
        <v>0</v>
      </c>
      <c r="P45" s="1">
        <f t="shared" si="3"/>
        <v>1</v>
      </c>
      <c r="Q45" s="1">
        <f t="shared" si="4"/>
        <v>17</v>
      </c>
      <c r="R45" s="1">
        <f t="shared" si="5"/>
        <v>17</v>
      </c>
      <c r="S45" s="1">
        <f t="shared" si="6"/>
        <v>17</v>
      </c>
      <c r="T45" s="1">
        <f t="shared" si="7"/>
        <v>17</v>
      </c>
      <c r="U45" s="1">
        <f t="shared" si="8"/>
        <v>17</v>
      </c>
      <c r="V45" s="1">
        <f t="shared" si="9"/>
        <v>17</v>
      </c>
      <c r="W45" s="1">
        <f t="shared" si="10"/>
        <v>17</v>
      </c>
      <c r="X45" s="1">
        <f t="shared" si="11"/>
        <v>17</v>
      </c>
      <c r="Y45" s="1">
        <f t="shared" si="12"/>
        <v>17</v>
      </c>
      <c r="Z45" s="1">
        <f t="shared" si="13"/>
        <v>17</v>
      </c>
      <c r="AA45" s="1">
        <f t="shared" si="14"/>
        <v>17</v>
      </c>
      <c r="AB45" s="1">
        <f t="shared" si="15"/>
        <v>17</v>
      </c>
      <c r="AC45" s="1">
        <f t="shared" si="16"/>
        <v>17</v>
      </c>
      <c r="AD45" s="1">
        <f t="shared" si="17"/>
        <v>17</v>
      </c>
      <c r="AE45" s="1">
        <f t="shared" si="18"/>
        <v>17</v>
      </c>
      <c r="AF45" s="1">
        <f t="shared" si="19"/>
        <v>17</v>
      </c>
      <c r="AG45" s="1">
        <f t="shared" si="20"/>
        <v>17</v>
      </c>
      <c r="AH45" s="1">
        <f t="shared" si="21"/>
        <v>17</v>
      </c>
      <c r="AI45" s="1">
        <f t="shared" si="22"/>
        <v>17</v>
      </c>
      <c r="AJ45" s="1">
        <f t="shared" si="23"/>
        <v>17</v>
      </c>
      <c r="AK45" s="1">
        <f t="shared" si="24"/>
        <v>17</v>
      </c>
      <c r="AL45" s="1">
        <f t="shared" si="25"/>
        <v>17</v>
      </c>
      <c r="AM45" s="1">
        <f t="shared" si="26"/>
        <v>17</v>
      </c>
      <c r="AN45" s="1">
        <f t="shared" si="27"/>
        <v>17</v>
      </c>
      <c r="AO45" s="1">
        <f t="shared" si="28"/>
        <v>17</v>
      </c>
      <c r="AP45" s="7">
        <f t="shared" si="29"/>
        <v>17</v>
      </c>
      <c r="AQ45" s="7">
        <f t="shared" si="30"/>
        <v>17</v>
      </c>
      <c r="AR45" s="1">
        <f t="shared" si="31"/>
        <v>17</v>
      </c>
      <c r="AS45" s="7">
        <f t="shared" si="32"/>
        <v>17</v>
      </c>
      <c r="AT45" s="1">
        <f t="shared" si="33"/>
        <v>17</v>
      </c>
      <c r="AU45" s="1">
        <f t="shared" si="34"/>
        <v>17</v>
      </c>
      <c r="AV45" s="1">
        <f t="shared" si="35"/>
        <v>17</v>
      </c>
      <c r="AW45" s="1">
        <f t="shared" si="36"/>
        <v>17</v>
      </c>
      <c r="AX45" s="1">
        <f t="shared" si="37"/>
        <v>17</v>
      </c>
      <c r="AY45" s="1">
        <f t="shared" si="38"/>
        <v>17</v>
      </c>
      <c r="AZ45" s="1">
        <f t="shared" si="39"/>
        <v>17</v>
      </c>
      <c r="BA45" s="1">
        <f t="shared" si="40"/>
        <v>17</v>
      </c>
      <c r="BB45" s="1">
        <f t="shared" si="41"/>
        <v>17</v>
      </c>
      <c r="BC45" s="1">
        <f t="shared" si="42"/>
        <v>17</v>
      </c>
      <c r="BD45" s="1">
        <f t="shared" si="43"/>
        <v>17</v>
      </c>
      <c r="BE45" s="1">
        <f t="shared" si="44"/>
        <v>17</v>
      </c>
      <c r="BF45" s="1">
        <f t="shared" si="45"/>
        <v>17</v>
      </c>
      <c r="BG45" s="1">
        <f>+IF(D45="male",VLOOKUP(M45,'Key node cluster'!$A$3:$C$45,3,0),VLOOKUP(M45,'Key node cluster'!$F$3:$H$27,3,0))</f>
        <v>22</v>
      </c>
    </row>
    <row r="46" spans="1:59" x14ac:dyDescent="0.25">
      <c r="A46" t="s">
        <v>363</v>
      </c>
      <c r="B46">
        <v>9981004625</v>
      </c>
      <c r="C46" s="7">
        <v>20</v>
      </c>
      <c r="D46" t="s">
        <v>9</v>
      </c>
      <c r="E46" t="s">
        <v>10</v>
      </c>
      <c r="G46" t="str">
        <f t="shared" si="46"/>
        <v>bachelor or above</v>
      </c>
      <c r="H46" s="7">
        <f t="shared" si="1"/>
        <v>1</v>
      </c>
      <c r="I46" t="s">
        <v>14</v>
      </c>
      <c r="J46">
        <v>24</v>
      </c>
      <c r="K46">
        <v>8.4931506849314997E-2</v>
      </c>
      <c r="L46">
        <v>1</v>
      </c>
      <c r="M46" s="5">
        <f t="shared" si="2"/>
        <v>17</v>
      </c>
      <c r="N46" s="5">
        <f>+IF(D46="male",VLOOKUP(BG46,'Key node cluster'!$L$3:$N$24,3,0),VLOOKUP(BG46,'Key node cluster'!$R$3:$T$15,3,0))</f>
        <v>1</v>
      </c>
      <c r="O46" s="1">
        <v>0</v>
      </c>
      <c r="P46" s="1">
        <f t="shared" si="3"/>
        <v>1</v>
      </c>
      <c r="Q46" s="1">
        <f t="shared" si="4"/>
        <v>17</v>
      </c>
      <c r="R46" s="1">
        <f t="shared" si="5"/>
        <v>17</v>
      </c>
      <c r="S46" s="1">
        <f t="shared" si="6"/>
        <v>17</v>
      </c>
      <c r="T46" s="1">
        <f t="shared" si="7"/>
        <v>17</v>
      </c>
      <c r="U46" s="1">
        <f t="shared" si="8"/>
        <v>17</v>
      </c>
      <c r="V46" s="1">
        <f t="shared" si="9"/>
        <v>17</v>
      </c>
      <c r="W46" s="1">
        <f t="shared" si="10"/>
        <v>17</v>
      </c>
      <c r="X46" s="1">
        <f t="shared" si="11"/>
        <v>17</v>
      </c>
      <c r="Y46" s="1">
        <f t="shared" si="12"/>
        <v>17</v>
      </c>
      <c r="Z46" s="1">
        <f t="shared" si="13"/>
        <v>17</v>
      </c>
      <c r="AA46" s="1">
        <f t="shared" si="14"/>
        <v>17</v>
      </c>
      <c r="AB46" s="1">
        <f t="shared" si="15"/>
        <v>17</v>
      </c>
      <c r="AC46" s="1">
        <f t="shared" si="16"/>
        <v>17</v>
      </c>
      <c r="AD46" s="1">
        <f t="shared" si="17"/>
        <v>17</v>
      </c>
      <c r="AE46" s="1">
        <f t="shared" si="18"/>
        <v>17</v>
      </c>
      <c r="AF46" s="1">
        <f t="shared" si="19"/>
        <v>17</v>
      </c>
      <c r="AG46" s="1">
        <f t="shared" si="20"/>
        <v>17</v>
      </c>
      <c r="AH46" s="1">
        <f t="shared" si="21"/>
        <v>17</v>
      </c>
      <c r="AI46" s="1">
        <f t="shared" si="22"/>
        <v>17</v>
      </c>
      <c r="AJ46" s="1">
        <f t="shared" si="23"/>
        <v>17</v>
      </c>
      <c r="AK46" s="1">
        <f t="shared" si="24"/>
        <v>17</v>
      </c>
      <c r="AL46" s="1">
        <f t="shared" si="25"/>
        <v>17</v>
      </c>
      <c r="AM46" s="1">
        <f t="shared" si="26"/>
        <v>17</v>
      </c>
      <c r="AN46" s="1">
        <f t="shared" si="27"/>
        <v>17</v>
      </c>
      <c r="AO46" s="1">
        <f t="shared" si="28"/>
        <v>17</v>
      </c>
      <c r="AP46" s="7">
        <f t="shared" si="29"/>
        <v>17</v>
      </c>
      <c r="AQ46" s="7">
        <f t="shared" si="30"/>
        <v>17</v>
      </c>
      <c r="AR46" s="1">
        <f t="shared" si="31"/>
        <v>17</v>
      </c>
      <c r="AS46" s="7">
        <f t="shared" si="32"/>
        <v>17</v>
      </c>
      <c r="AT46" s="1">
        <f t="shared" si="33"/>
        <v>17</v>
      </c>
      <c r="AU46" s="1">
        <f t="shared" si="34"/>
        <v>17</v>
      </c>
      <c r="AV46" s="1">
        <f t="shared" si="35"/>
        <v>17</v>
      </c>
      <c r="AW46" s="1">
        <f t="shared" si="36"/>
        <v>17</v>
      </c>
      <c r="AX46" s="1">
        <f t="shared" si="37"/>
        <v>17</v>
      </c>
      <c r="AY46" s="1">
        <f t="shared" si="38"/>
        <v>17</v>
      </c>
      <c r="AZ46" s="1">
        <f t="shared" si="39"/>
        <v>17</v>
      </c>
      <c r="BA46" s="1">
        <f t="shared" si="40"/>
        <v>17</v>
      </c>
      <c r="BB46" s="1">
        <f t="shared" si="41"/>
        <v>17</v>
      </c>
      <c r="BC46" s="1">
        <f t="shared" si="42"/>
        <v>17</v>
      </c>
      <c r="BD46" s="1">
        <f t="shared" si="43"/>
        <v>17</v>
      </c>
      <c r="BE46" s="1">
        <f t="shared" si="44"/>
        <v>17</v>
      </c>
      <c r="BF46" s="1">
        <f t="shared" si="45"/>
        <v>17</v>
      </c>
      <c r="BG46" s="1">
        <f>+IF(D46="male",VLOOKUP(M46,'Key node cluster'!$A$3:$C$45,3,0),VLOOKUP(M46,'Key node cluster'!$F$3:$H$27,3,0))</f>
        <v>22</v>
      </c>
    </row>
    <row r="47" spans="1:59" x14ac:dyDescent="0.25">
      <c r="A47" t="s">
        <v>372</v>
      </c>
      <c r="B47">
        <v>9771037602</v>
      </c>
      <c r="C47" s="7">
        <v>40</v>
      </c>
      <c r="D47" t="s">
        <v>9</v>
      </c>
      <c r="E47" t="s">
        <v>10</v>
      </c>
      <c r="F47" t="s">
        <v>11</v>
      </c>
      <c r="G47" t="str">
        <f t="shared" si="46"/>
        <v>bachelor or above</v>
      </c>
      <c r="H47" s="7">
        <f t="shared" si="1"/>
        <v>1</v>
      </c>
      <c r="I47" t="s">
        <v>46</v>
      </c>
      <c r="J47">
        <v>44</v>
      </c>
      <c r="K47">
        <v>0.93972602739725997</v>
      </c>
      <c r="L47">
        <v>3</v>
      </c>
      <c r="M47" s="5">
        <f t="shared" si="2"/>
        <v>25</v>
      </c>
      <c r="N47" s="5">
        <f>+IF(D47="male",VLOOKUP(BG47,'Key node cluster'!$L$3:$N$24,3,0),VLOOKUP(BG47,'Key node cluster'!$R$3:$T$15,3,0))</f>
        <v>1</v>
      </c>
      <c r="O47" s="1">
        <v>0</v>
      </c>
      <c r="P47" s="1">
        <f t="shared" si="3"/>
        <v>1</v>
      </c>
      <c r="Q47" s="1">
        <f t="shared" si="4"/>
        <v>17</v>
      </c>
      <c r="R47" s="1">
        <f t="shared" si="5"/>
        <v>17</v>
      </c>
      <c r="S47" s="1">
        <f t="shared" si="6"/>
        <v>17</v>
      </c>
      <c r="T47" s="1">
        <f t="shared" si="7"/>
        <v>17</v>
      </c>
      <c r="U47" s="1">
        <f t="shared" si="8"/>
        <v>17</v>
      </c>
      <c r="V47" s="1">
        <f t="shared" si="9"/>
        <v>17</v>
      </c>
      <c r="W47" s="1">
        <f t="shared" si="10"/>
        <v>17</v>
      </c>
      <c r="X47" s="1">
        <f t="shared" si="11"/>
        <v>17</v>
      </c>
      <c r="Y47" s="1">
        <f t="shared" si="12"/>
        <v>17</v>
      </c>
      <c r="Z47" s="1">
        <f t="shared" si="13"/>
        <v>17</v>
      </c>
      <c r="AA47" s="1">
        <f t="shared" si="14"/>
        <v>17</v>
      </c>
      <c r="AB47" s="1">
        <f t="shared" si="15"/>
        <v>17</v>
      </c>
      <c r="AC47" s="1">
        <f t="shared" si="16"/>
        <v>17</v>
      </c>
      <c r="AD47" s="1">
        <f t="shared" si="17"/>
        <v>17</v>
      </c>
      <c r="AE47" s="1">
        <f t="shared" si="18"/>
        <v>17</v>
      </c>
      <c r="AF47" s="1">
        <f t="shared" si="19"/>
        <v>17</v>
      </c>
      <c r="AG47" s="1">
        <f t="shared" si="20"/>
        <v>25</v>
      </c>
      <c r="AH47" s="1">
        <f t="shared" si="21"/>
        <v>25</v>
      </c>
      <c r="AI47" s="1">
        <f t="shared" si="22"/>
        <v>25</v>
      </c>
      <c r="AJ47" s="1">
        <f t="shared" si="23"/>
        <v>25</v>
      </c>
      <c r="AK47" s="1">
        <f t="shared" si="24"/>
        <v>25</v>
      </c>
      <c r="AL47" s="1">
        <f t="shared" si="25"/>
        <v>25</v>
      </c>
      <c r="AM47" s="1">
        <f t="shared" si="26"/>
        <v>25</v>
      </c>
      <c r="AN47" s="1">
        <f t="shared" si="27"/>
        <v>25</v>
      </c>
      <c r="AO47" s="1">
        <f t="shared" si="28"/>
        <v>25</v>
      </c>
      <c r="AP47" s="7">
        <f t="shared" si="29"/>
        <v>25</v>
      </c>
      <c r="AQ47" s="7">
        <f t="shared" si="30"/>
        <v>25</v>
      </c>
      <c r="AR47" s="1">
        <f t="shared" si="31"/>
        <v>25</v>
      </c>
      <c r="AS47" s="7">
        <f t="shared" si="32"/>
        <v>25</v>
      </c>
      <c r="AT47" s="1">
        <f t="shared" si="33"/>
        <v>25</v>
      </c>
      <c r="AU47" s="1">
        <f t="shared" si="34"/>
        <v>25</v>
      </c>
      <c r="AV47" s="1">
        <f t="shared" si="35"/>
        <v>25</v>
      </c>
      <c r="AW47" s="1">
        <f t="shared" si="36"/>
        <v>25</v>
      </c>
      <c r="AX47" s="1">
        <f t="shared" si="37"/>
        <v>25</v>
      </c>
      <c r="AY47" s="1">
        <f t="shared" si="38"/>
        <v>25</v>
      </c>
      <c r="AZ47" s="1">
        <f t="shared" si="39"/>
        <v>25</v>
      </c>
      <c r="BA47" s="1">
        <f t="shared" si="40"/>
        <v>25</v>
      </c>
      <c r="BB47" s="1">
        <f t="shared" si="41"/>
        <v>25</v>
      </c>
      <c r="BC47" s="1">
        <f t="shared" si="42"/>
        <v>25</v>
      </c>
      <c r="BD47" s="1">
        <f t="shared" si="43"/>
        <v>25</v>
      </c>
      <c r="BE47" s="1">
        <f t="shared" si="44"/>
        <v>25</v>
      </c>
      <c r="BF47" s="1">
        <f t="shared" si="45"/>
        <v>25</v>
      </c>
      <c r="BG47" s="1">
        <f>+IF(D47="male",VLOOKUP(M47,'Key node cluster'!$A$3:$C$45,3,0),VLOOKUP(M47,'Key node cluster'!$F$3:$H$27,3,0))</f>
        <v>25</v>
      </c>
    </row>
    <row r="48" spans="1:59" x14ac:dyDescent="0.25">
      <c r="A48" t="s">
        <v>389</v>
      </c>
      <c r="B48">
        <v>9951032058</v>
      </c>
      <c r="C48" s="7">
        <v>30</v>
      </c>
      <c r="D48" t="s">
        <v>9</v>
      </c>
      <c r="E48" t="s">
        <v>10</v>
      </c>
      <c r="F48" t="s">
        <v>11</v>
      </c>
      <c r="G48" t="str">
        <f t="shared" si="46"/>
        <v>bachelor or above</v>
      </c>
      <c r="H48" s="7">
        <f t="shared" si="1"/>
        <v>1</v>
      </c>
      <c r="I48" t="s">
        <v>14</v>
      </c>
      <c r="J48">
        <v>26</v>
      </c>
      <c r="K48">
        <v>0.24931506849314999</v>
      </c>
      <c r="L48">
        <v>2</v>
      </c>
      <c r="M48" s="5">
        <f t="shared" si="2"/>
        <v>25</v>
      </c>
      <c r="N48" s="5">
        <f>+IF(D48="male",VLOOKUP(BG48,'Key node cluster'!$L$3:$N$24,3,0),VLOOKUP(BG48,'Key node cluster'!$R$3:$T$15,3,0))</f>
        <v>1</v>
      </c>
      <c r="O48" s="1">
        <v>0</v>
      </c>
      <c r="P48" s="1">
        <f t="shared" si="3"/>
        <v>1</v>
      </c>
      <c r="Q48" s="1">
        <f t="shared" si="4"/>
        <v>17</v>
      </c>
      <c r="R48" s="1">
        <f t="shared" si="5"/>
        <v>17</v>
      </c>
      <c r="S48" s="1">
        <f t="shared" si="6"/>
        <v>17</v>
      </c>
      <c r="T48" s="1">
        <f t="shared" si="7"/>
        <v>17</v>
      </c>
      <c r="U48" s="1">
        <f t="shared" si="8"/>
        <v>17</v>
      </c>
      <c r="V48" s="1">
        <f t="shared" si="9"/>
        <v>17</v>
      </c>
      <c r="W48" s="1">
        <f t="shared" si="10"/>
        <v>17</v>
      </c>
      <c r="X48" s="1">
        <f t="shared" si="11"/>
        <v>17</v>
      </c>
      <c r="Y48" s="1">
        <f t="shared" si="12"/>
        <v>17</v>
      </c>
      <c r="Z48" s="1">
        <f t="shared" si="13"/>
        <v>17</v>
      </c>
      <c r="AA48" s="1">
        <f t="shared" si="14"/>
        <v>17</v>
      </c>
      <c r="AB48" s="1">
        <f t="shared" si="15"/>
        <v>17</v>
      </c>
      <c r="AC48" s="1">
        <f t="shared" si="16"/>
        <v>17</v>
      </c>
      <c r="AD48" s="1">
        <f t="shared" si="17"/>
        <v>17</v>
      </c>
      <c r="AE48" s="1">
        <f t="shared" si="18"/>
        <v>17</v>
      </c>
      <c r="AF48" s="1">
        <f t="shared" si="19"/>
        <v>17</v>
      </c>
      <c r="AG48" s="1">
        <f t="shared" si="20"/>
        <v>25</v>
      </c>
      <c r="AH48" s="1">
        <f t="shared" si="21"/>
        <v>25</v>
      </c>
      <c r="AI48" s="1">
        <f t="shared" si="22"/>
        <v>25</v>
      </c>
      <c r="AJ48" s="1">
        <f t="shared" si="23"/>
        <v>25</v>
      </c>
      <c r="AK48" s="1">
        <f t="shared" si="24"/>
        <v>25</v>
      </c>
      <c r="AL48" s="1">
        <f t="shared" si="25"/>
        <v>25</v>
      </c>
      <c r="AM48" s="1">
        <f t="shared" si="26"/>
        <v>25</v>
      </c>
      <c r="AN48" s="1">
        <f t="shared" si="27"/>
        <v>25</v>
      </c>
      <c r="AO48" s="1">
        <f t="shared" si="28"/>
        <v>25</v>
      </c>
      <c r="AP48" s="7">
        <f t="shared" si="29"/>
        <v>25</v>
      </c>
      <c r="AQ48" s="7">
        <f t="shared" si="30"/>
        <v>25</v>
      </c>
      <c r="AR48" s="1">
        <f t="shared" si="31"/>
        <v>25</v>
      </c>
      <c r="AS48" s="7">
        <f t="shared" si="32"/>
        <v>25</v>
      </c>
      <c r="AT48" s="1">
        <f t="shared" si="33"/>
        <v>25</v>
      </c>
      <c r="AU48" s="1">
        <f t="shared" si="34"/>
        <v>25</v>
      </c>
      <c r="AV48" s="1">
        <f t="shared" si="35"/>
        <v>25</v>
      </c>
      <c r="AW48" s="1">
        <f t="shared" si="36"/>
        <v>25</v>
      </c>
      <c r="AX48" s="1">
        <f t="shared" si="37"/>
        <v>25</v>
      </c>
      <c r="AY48" s="1">
        <f t="shared" si="38"/>
        <v>25</v>
      </c>
      <c r="AZ48" s="1">
        <f t="shared" si="39"/>
        <v>25</v>
      </c>
      <c r="BA48" s="1">
        <f t="shared" si="40"/>
        <v>25</v>
      </c>
      <c r="BB48" s="1">
        <f t="shared" si="41"/>
        <v>25</v>
      </c>
      <c r="BC48" s="1">
        <f t="shared" si="42"/>
        <v>25</v>
      </c>
      <c r="BD48" s="1">
        <f t="shared" si="43"/>
        <v>25</v>
      </c>
      <c r="BE48" s="1">
        <f t="shared" si="44"/>
        <v>25</v>
      </c>
      <c r="BF48" s="1">
        <f t="shared" si="45"/>
        <v>25</v>
      </c>
      <c r="BG48" s="1">
        <f>+IF(D48="male",VLOOKUP(M48,'Key node cluster'!$A$3:$C$45,3,0),VLOOKUP(M48,'Key node cluster'!$F$3:$H$27,3,0))</f>
        <v>25</v>
      </c>
    </row>
    <row r="49" spans="1:59" x14ac:dyDescent="0.25">
      <c r="A49" t="s">
        <v>391</v>
      </c>
      <c r="B49">
        <v>9921040389</v>
      </c>
      <c r="C49" s="7">
        <v>30</v>
      </c>
      <c r="D49" t="s">
        <v>9</v>
      </c>
      <c r="E49" t="s">
        <v>10</v>
      </c>
      <c r="F49" t="s">
        <v>25</v>
      </c>
      <c r="G49" t="str">
        <f t="shared" si="46"/>
        <v>secondary or below</v>
      </c>
      <c r="H49" s="7">
        <f t="shared" si="1"/>
        <v>1</v>
      </c>
      <c r="I49" t="s">
        <v>18</v>
      </c>
      <c r="J49">
        <v>29</v>
      </c>
      <c r="K49">
        <v>0.33424657534246999</v>
      </c>
      <c r="L49">
        <v>1</v>
      </c>
      <c r="M49" s="5">
        <f t="shared" si="2"/>
        <v>24</v>
      </c>
      <c r="N49" s="5">
        <f>+IF(D49="male",VLOOKUP(BG49,'Key node cluster'!$L$3:$N$24,3,0),VLOOKUP(BG49,'Key node cluster'!$R$3:$T$15,3,0))</f>
        <v>2</v>
      </c>
      <c r="O49" s="1">
        <v>0</v>
      </c>
      <c r="P49" s="1">
        <f t="shared" si="3"/>
        <v>1</v>
      </c>
      <c r="Q49" s="1">
        <f t="shared" si="4"/>
        <v>17</v>
      </c>
      <c r="R49" s="1">
        <f t="shared" si="5"/>
        <v>17</v>
      </c>
      <c r="S49" s="1">
        <f t="shared" si="6"/>
        <v>17</v>
      </c>
      <c r="T49" s="1">
        <f t="shared" si="7"/>
        <v>17</v>
      </c>
      <c r="U49" s="1">
        <f t="shared" si="8"/>
        <v>17</v>
      </c>
      <c r="V49" s="1">
        <f t="shared" si="9"/>
        <v>17</v>
      </c>
      <c r="W49" s="1">
        <f t="shared" si="10"/>
        <v>17</v>
      </c>
      <c r="X49" s="1">
        <f t="shared" si="11"/>
        <v>17</v>
      </c>
      <c r="Y49" s="1">
        <f t="shared" si="12"/>
        <v>17</v>
      </c>
      <c r="Z49" s="1">
        <f t="shared" si="13"/>
        <v>17</v>
      </c>
      <c r="AA49" s="1">
        <f t="shared" si="14"/>
        <v>17</v>
      </c>
      <c r="AB49" s="1">
        <f t="shared" si="15"/>
        <v>17</v>
      </c>
      <c r="AC49" s="1">
        <f t="shared" si="16"/>
        <v>17</v>
      </c>
      <c r="AD49" s="1">
        <f t="shared" si="17"/>
        <v>17</v>
      </c>
      <c r="AE49" s="1">
        <f t="shared" si="18"/>
        <v>17</v>
      </c>
      <c r="AF49" s="1">
        <f t="shared" si="19"/>
        <v>17</v>
      </c>
      <c r="AG49" s="1">
        <f t="shared" si="20"/>
        <v>18</v>
      </c>
      <c r="AH49" s="1">
        <f t="shared" si="21"/>
        <v>20</v>
      </c>
      <c r="AI49" s="1">
        <f t="shared" si="22"/>
        <v>20</v>
      </c>
      <c r="AJ49" s="1">
        <f t="shared" si="23"/>
        <v>24</v>
      </c>
      <c r="AK49" s="1">
        <f t="shared" si="24"/>
        <v>24</v>
      </c>
      <c r="AL49" s="1">
        <f t="shared" si="25"/>
        <v>24</v>
      </c>
      <c r="AM49" s="1">
        <f t="shared" si="26"/>
        <v>24</v>
      </c>
      <c r="AN49" s="1">
        <f t="shared" si="27"/>
        <v>24</v>
      </c>
      <c r="AO49" s="1">
        <f t="shared" si="28"/>
        <v>24</v>
      </c>
      <c r="AP49" s="7">
        <f t="shared" si="29"/>
        <v>24</v>
      </c>
      <c r="AQ49" s="7">
        <f t="shared" si="30"/>
        <v>24</v>
      </c>
      <c r="AR49" s="1">
        <f t="shared" si="31"/>
        <v>24</v>
      </c>
      <c r="AS49" s="7">
        <f t="shared" si="32"/>
        <v>24</v>
      </c>
      <c r="AT49" s="1">
        <f t="shared" si="33"/>
        <v>24</v>
      </c>
      <c r="AU49" s="1">
        <f t="shared" si="34"/>
        <v>24</v>
      </c>
      <c r="AV49" s="1">
        <f t="shared" si="35"/>
        <v>24</v>
      </c>
      <c r="AW49" s="1">
        <f t="shared" si="36"/>
        <v>24</v>
      </c>
      <c r="AX49" s="1">
        <f t="shared" si="37"/>
        <v>24</v>
      </c>
      <c r="AY49" s="1">
        <f t="shared" si="38"/>
        <v>24</v>
      </c>
      <c r="AZ49" s="1">
        <f t="shared" si="39"/>
        <v>24</v>
      </c>
      <c r="BA49" s="1">
        <f t="shared" si="40"/>
        <v>24</v>
      </c>
      <c r="BB49" s="1">
        <f t="shared" si="41"/>
        <v>24</v>
      </c>
      <c r="BC49" s="1">
        <f t="shared" si="42"/>
        <v>24</v>
      </c>
      <c r="BD49" s="1">
        <f t="shared" si="43"/>
        <v>24</v>
      </c>
      <c r="BE49" s="1">
        <f t="shared" si="44"/>
        <v>24</v>
      </c>
      <c r="BF49" s="1">
        <f t="shared" si="45"/>
        <v>24</v>
      </c>
      <c r="BG49" s="1">
        <f>+IF(D49="male",VLOOKUP(M49,'Key node cluster'!$A$3:$C$45,3,0),VLOOKUP(M49,'Key node cluster'!$F$3:$H$27,3,0))</f>
        <v>24</v>
      </c>
    </row>
    <row r="50" spans="1:59" x14ac:dyDescent="0.25">
      <c r="A50" t="s">
        <v>393</v>
      </c>
      <c r="B50">
        <v>9961017208</v>
      </c>
      <c r="C50" s="7">
        <v>30</v>
      </c>
      <c r="D50" t="s">
        <v>9</v>
      </c>
      <c r="E50" t="s">
        <v>10</v>
      </c>
      <c r="F50" t="s">
        <v>11</v>
      </c>
      <c r="G50" t="str">
        <f t="shared" si="46"/>
        <v>bachelor or above</v>
      </c>
      <c r="H50" s="7">
        <f t="shared" si="1"/>
        <v>5</v>
      </c>
      <c r="I50" t="s">
        <v>14</v>
      </c>
      <c r="J50">
        <v>26</v>
      </c>
      <c r="K50">
        <v>1.9315068493151</v>
      </c>
      <c r="L50">
        <v>7</v>
      </c>
      <c r="M50" s="5">
        <f t="shared" si="2"/>
        <v>41</v>
      </c>
      <c r="N50" s="5">
        <f>+IF(D50="male",VLOOKUP(BG50,'Key node cluster'!$L$3:$N$24,3,0),VLOOKUP(BG50,'Key node cluster'!$R$3:$T$15,3,0))</f>
        <v>1</v>
      </c>
      <c r="O50" s="1">
        <v>0</v>
      </c>
      <c r="P50" s="1">
        <f t="shared" si="3"/>
        <v>26</v>
      </c>
      <c r="Q50" s="1">
        <f t="shared" si="4"/>
        <v>26</v>
      </c>
      <c r="R50" s="1">
        <f t="shared" si="5"/>
        <v>26</v>
      </c>
      <c r="S50" s="1">
        <f t="shared" si="6"/>
        <v>26</v>
      </c>
      <c r="T50" s="1">
        <f t="shared" si="7"/>
        <v>26</v>
      </c>
      <c r="U50" s="1">
        <f t="shared" si="8"/>
        <v>26</v>
      </c>
      <c r="V50" s="1">
        <f t="shared" si="9"/>
        <v>26</v>
      </c>
      <c r="W50" s="1">
        <f t="shared" si="10"/>
        <v>26</v>
      </c>
      <c r="X50" s="1">
        <f t="shared" si="11"/>
        <v>26</v>
      </c>
      <c r="Y50" s="1">
        <f t="shared" si="12"/>
        <v>26</v>
      </c>
      <c r="Z50" s="1">
        <f t="shared" si="13"/>
        <v>26</v>
      </c>
      <c r="AA50" s="1">
        <f t="shared" si="14"/>
        <v>26</v>
      </c>
      <c r="AB50" s="1">
        <f t="shared" si="15"/>
        <v>26</v>
      </c>
      <c r="AC50" s="1">
        <f t="shared" si="16"/>
        <v>26</v>
      </c>
      <c r="AD50" s="1">
        <f t="shared" si="17"/>
        <v>26</v>
      </c>
      <c r="AE50" s="1">
        <f t="shared" si="18"/>
        <v>26</v>
      </c>
      <c r="AF50" s="1">
        <f t="shared" si="19"/>
        <v>26</v>
      </c>
      <c r="AG50" s="1">
        <f t="shared" si="20"/>
        <v>26</v>
      </c>
      <c r="AH50" s="1">
        <f t="shared" si="21"/>
        <v>26</v>
      </c>
      <c r="AI50" s="1">
        <f t="shared" si="22"/>
        <v>26</v>
      </c>
      <c r="AJ50" s="1">
        <f t="shared" si="23"/>
        <v>26</v>
      </c>
      <c r="AK50" s="1">
        <f t="shared" si="24"/>
        <v>26</v>
      </c>
      <c r="AL50" s="1">
        <f t="shared" si="25"/>
        <v>26</v>
      </c>
      <c r="AM50" s="1">
        <f t="shared" si="26"/>
        <v>26</v>
      </c>
      <c r="AN50" s="1">
        <f t="shared" si="27"/>
        <v>26</v>
      </c>
      <c r="AO50" s="1">
        <f t="shared" si="28"/>
        <v>26</v>
      </c>
      <c r="AP50" s="7">
        <f t="shared" si="29"/>
        <v>38</v>
      </c>
      <c r="AQ50" s="7">
        <f t="shared" si="30"/>
        <v>38</v>
      </c>
      <c r="AR50" s="1">
        <f t="shared" si="31"/>
        <v>38</v>
      </c>
      <c r="AS50" s="7">
        <f t="shared" si="32"/>
        <v>38</v>
      </c>
      <c r="AT50" s="1">
        <f t="shared" si="33"/>
        <v>38</v>
      </c>
      <c r="AU50" s="1">
        <f t="shared" si="34"/>
        <v>38</v>
      </c>
      <c r="AV50" s="1">
        <f t="shared" si="35"/>
        <v>38</v>
      </c>
      <c r="AW50" s="1">
        <f t="shared" si="36"/>
        <v>38</v>
      </c>
      <c r="AX50" s="1">
        <f t="shared" si="37"/>
        <v>38</v>
      </c>
      <c r="AY50" s="1">
        <f t="shared" si="38"/>
        <v>38</v>
      </c>
      <c r="AZ50" s="1">
        <f t="shared" si="39"/>
        <v>38</v>
      </c>
      <c r="BA50" s="1">
        <f t="shared" si="40"/>
        <v>38</v>
      </c>
      <c r="BB50" s="1">
        <f t="shared" si="41"/>
        <v>40</v>
      </c>
      <c r="BC50" s="1">
        <f t="shared" si="42"/>
        <v>40</v>
      </c>
      <c r="BD50" s="1">
        <f t="shared" si="43"/>
        <v>41</v>
      </c>
      <c r="BE50" s="1">
        <f t="shared" si="44"/>
        <v>41</v>
      </c>
      <c r="BF50" s="1">
        <f t="shared" si="45"/>
        <v>41</v>
      </c>
      <c r="BG50" s="1">
        <f>+IF(D50="male",VLOOKUP(M50,'Key node cluster'!$A$3:$C$45,3,0),VLOOKUP(M50,'Key node cluster'!$F$3:$H$27,3,0))</f>
        <v>41</v>
      </c>
    </row>
    <row r="51" spans="1:59" x14ac:dyDescent="0.25">
      <c r="A51" t="s">
        <v>413</v>
      </c>
      <c r="B51">
        <v>9791028486</v>
      </c>
      <c r="C51" s="7">
        <v>40</v>
      </c>
      <c r="D51" t="s">
        <v>9</v>
      </c>
      <c r="E51" t="s">
        <v>10</v>
      </c>
      <c r="F51" t="s">
        <v>11</v>
      </c>
      <c r="G51" t="str">
        <f t="shared" si="46"/>
        <v>bachelor or above</v>
      </c>
      <c r="H51" s="7">
        <f t="shared" si="1"/>
        <v>1</v>
      </c>
      <c r="I51" t="s">
        <v>14</v>
      </c>
      <c r="J51">
        <v>43</v>
      </c>
      <c r="K51">
        <v>0.33424657534246999</v>
      </c>
      <c r="L51">
        <v>1</v>
      </c>
      <c r="M51" s="5">
        <f t="shared" si="2"/>
        <v>25</v>
      </c>
      <c r="N51" s="5">
        <f>+IF(D51="male",VLOOKUP(BG51,'Key node cluster'!$L$3:$N$24,3,0),VLOOKUP(BG51,'Key node cluster'!$R$3:$T$15,3,0))</f>
        <v>1</v>
      </c>
      <c r="O51" s="1">
        <v>0</v>
      </c>
      <c r="P51" s="1">
        <f t="shared" si="3"/>
        <v>1</v>
      </c>
      <c r="Q51" s="1">
        <f t="shared" si="4"/>
        <v>17</v>
      </c>
      <c r="R51" s="1">
        <f t="shared" si="5"/>
        <v>17</v>
      </c>
      <c r="S51" s="1">
        <f t="shared" si="6"/>
        <v>17</v>
      </c>
      <c r="T51" s="1">
        <f t="shared" si="7"/>
        <v>17</v>
      </c>
      <c r="U51" s="1">
        <f t="shared" si="8"/>
        <v>17</v>
      </c>
      <c r="V51" s="1">
        <f t="shared" si="9"/>
        <v>17</v>
      </c>
      <c r="W51" s="1">
        <f t="shared" si="10"/>
        <v>17</v>
      </c>
      <c r="X51" s="1">
        <f t="shared" si="11"/>
        <v>17</v>
      </c>
      <c r="Y51" s="1">
        <f t="shared" si="12"/>
        <v>17</v>
      </c>
      <c r="Z51" s="1">
        <f t="shared" si="13"/>
        <v>17</v>
      </c>
      <c r="AA51" s="1">
        <f t="shared" si="14"/>
        <v>17</v>
      </c>
      <c r="AB51" s="1">
        <f t="shared" si="15"/>
        <v>17</v>
      </c>
      <c r="AC51" s="1">
        <f t="shared" si="16"/>
        <v>17</v>
      </c>
      <c r="AD51" s="1">
        <f t="shared" si="17"/>
        <v>17</v>
      </c>
      <c r="AE51" s="1">
        <f t="shared" si="18"/>
        <v>17</v>
      </c>
      <c r="AF51" s="1">
        <f t="shared" si="19"/>
        <v>17</v>
      </c>
      <c r="AG51" s="1">
        <f t="shared" si="20"/>
        <v>25</v>
      </c>
      <c r="AH51" s="1">
        <f t="shared" si="21"/>
        <v>25</v>
      </c>
      <c r="AI51" s="1">
        <f t="shared" si="22"/>
        <v>25</v>
      </c>
      <c r="AJ51" s="1">
        <f t="shared" si="23"/>
        <v>25</v>
      </c>
      <c r="AK51" s="1">
        <f t="shared" si="24"/>
        <v>25</v>
      </c>
      <c r="AL51" s="1">
        <f t="shared" si="25"/>
        <v>25</v>
      </c>
      <c r="AM51" s="1">
        <f t="shared" si="26"/>
        <v>25</v>
      </c>
      <c r="AN51" s="1">
        <f t="shared" si="27"/>
        <v>25</v>
      </c>
      <c r="AO51" s="1">
        <f t="shared" si="28"/>
        <v>25</v>
      </c>
      <c r="AP51" s="7">
        <f t="shared" si="29"/>
        <v>25</v>
      </c>
      <c r="AQ51" s="7">
        <f t="shared" si="30"/>
        <v>25</v>
      </c>
      <c r="AR51" s="1">
        <f t="shared" si="31"/>
        <v>25</v>
      </c>
      <c r="AS51" s="7">
        <f t="shared" si="32"/>
        <v>25</v>
      </c>
      <c r="AT51" s="1">
        <f t="shared" si="33"/>
        <v>25</v>
      </c>
      <c r="AU51" s="1">
        <f t="shared" si="34"/>
        <v>25</v>
      </c>
      <c r="AV51" s="1">
        <f t="shared" si="35"/>
        <v>25</v>
      </c>
      <c r="AW51" s="1">
        <f t="shared" si="36"/>
        <v>25</v>
      </c>
      <c r="AX51" s="1">
        <f t="shared" si="37"/>
        <v>25</v>
      </c>
      <c r="AY51" s="1">
        <f t="shared" si="38"/>
        <v>25</v>
      </c>
      <c r="AZ51" s="1">
        <f t="shared" si="39"/>
        <v>25</v>
      </c>
      <c r="BA51" s="1">
        <f t="shared" si="40"/>
        <v>25</v>
      </c>
      <c r="BB51" s="1">
        <f t="shared" si="41"/>
        <v>25</v>
      </c>
      <c r="BC51" s="1">
        <f t="shared" si="42"/>
        <v>25</v>
      </c>
      <c r="BD51" s="1">
        <f t="shared" si="43"/>
        <v>25</v>
      </c>
      <c r="BE51" s="1">
        <f t="shared" si="44"/>
        <v>25</v>
      </c>
      <c r="BF51" s="1">
        <f t="shared" si="45"/>
        <v>25</v>
      </c>
      <c r="BG51" s="1">
        <f>+IF(D51="male",VLOOKUP(M51,'Key node cluster'!$A$3:$C$45,3,0),VLOOKUP(M51,'Key node cluster'!$F$3:$H$27,3,0))</f>
        <v>25</v>
      </c>
    </row>
    <row r="52" spans="1:59" x14ac:dyDescent="0.25">
      <c r="A52" t="s">
        <v>421</v>
      </c>
      <c r="B52">
        <v>9981034171</v>
      </c>
      <c r="C52" s="7">
        <v>20</v>
      </c>
      <c r="D52" t="s">
        <v>9</v>
      </c>
      <c r="E52" t="s">
        <v>10</v>
      </c>
      <c r="G52" t="str">
        <f t="shared" si="46"/>
        <v>bachelor or above</v>
      </c>
      <c r="H52" s="7">
        <f t="shared" si="1"/>
        <v>1</v>
      </c>
      <c r="I52" t="s">
        <v>14</v>
      </c>
      <c r="J52">
        <v>23</v>
      </c>
      <c r="K52">
        <v>8.4931506849314997E-2</v>
      </c>
      <c r="L52">
        <v>1</v>
      </c>
      <c r="M52" s="5">
        <f t="shared" si="2"/>
        <v>17</v>
      </c>
      <c r="N52" s="5">
        <f>+IF(D52="male",VLOOKUP(BG52,'Key node cluster'!$L$3:$N$24,3,0),VLOOKUP(BG52,'Key node cluster'!$R$3:$T$15,3,0))</f>
        <v>1</v>
      </c>
      <c r="O52" s="1">
        <v>0</v>
      </c>
      <c r="P52" s="1">
        <f t="shared" si="3"/>
        <v>1</v>
      </c>
      <c r="Q52" s="1">
        <f t="shared" si="4"/>
        <v>17</v>
      </c>
      <c r="R52" s="1">
        <f t="shared" si="5"/>
        <v>17</v>
      </c>
      <c r="S52" s="1">
        <f t="shared" si="6"/>
        <v>17</v>
      </c>
      <c r="T52" s="1">
        <f t="shared" si="7"/>
        <v>17</v>
      </c>
      <c r="U52" s="1">
        <f t="shared" si="8"/>
        <v>17</v>
      </c>
      <c r="V52" s="1">
        <f t="shared" si="9"/>
        <v>17</v>
      </c>
      <c r="W52" s="1">
        <f t="shared" si="10"/>
        <v>17</v>
      </c>
      <c r="X52" s="1">
        <f t="shared" si="11"/>
        <v>17</v>
      </c>
      <c r="Y52" s="1">
        <f t="shared" si="12"/>
        <v>17</v>
      </c>
      <c r="Z52" s="1">
        <f t="shared" si="13"/>
        <v>17</v>
      </c>
      <c r="AA52" s="1">
        <f t="shared" si="14"/>
        <v>17</v>
      </c>
      <c r="AB52" s="1">
        <f t="shared" si="15"/>
        <v>17</v>
      </c>
      <c r="AC52" s="1">
        <f t="shared" si="16"/>
        <v>17</v>
      </c>
      <c r="AD52" s="1">
        <f t="shared" si="17"/>
        <v>17</v>
      </c>
      <c r="AE52" s="1">
        <f t="shared" si="18"/>
        <v>17</v>
      </c>
      <c r="AF52" s="1">
        <f t="shared" si="19"/>
        <v>17</v>
      </c>
      <c r="AG52" s="1">
        <f t="shared" si="20"/>
        <v>17</v>
      </c>
      <c r="AH52" s="1">
        <f t="shared" si="21"/>
        <v>17</v>
      </c>
      <c r="AI52" s="1">
        <f t="shared" si="22"/>
        <v>17</v>
      </c>
      <c r="AJ52" s="1">
        <f t="shared" si="23"/>
        <v>17</v>
      </c>
      <c r="AK52" s="1">
        <f t="shared" si="24"/>
        <v>17</v>
      </c>
      <c r="AL52" s="1">
        <f t="shared" si="25"/>
        <v>17</v>
      </c>
      <c r="AM52" s="1">
        <f t="shared" si="26"/>
        <v>17</v>
      </c>
      <c r="AN52" s="1">
        <f t="shared" si="27"/>
        <v>17</v>
      </c>
      <c r="AO52" s="1">
        <f t="shared" si="28"/>
        <v>17</v>
      </c>
      <c r="AP52" s="7">
        <f t="shared" si="29"/>
        <v>17</v>
      </c>
      <c r="AQ52" s="7">
        <f t="shared" si="30"/>
        <v>17</v>
      </c>
      <c r="AR52" s="1">
        <f t="shared" si="31"/>
        <v>17</v>
      </c>
      <c r="AS52" s="7">
        <f t="shared" si="32"/>
        <v>17</v>
      </c>
      <c r="AT52" s="1">
        <f t="shared" si="33"/>
        <v>17</v>
      </c>
      <c r="AU52" s="1">
        <f t="shared" si="34"/>
        <v>17</v>
      </c>
      <c r="AV52" s="1">
        <f t="shared" si="35"/>
        <v>17</v>
      </c>
      <c r="AW52" s="1">
        <f t="shared" si="36"/>
        <v>17</v>
      </c>
      <c r="AX52" s="1">
        <f t="shared" si="37"/>
        <v>17</v>
      </c>
      <c r="AY52" s="1">
        <f t="shared" si="38"/>
        <v>17</v>
      </c>
      <c r="AZ52" s="1">
        <f t="shared" si="39"/>
        <v>17</v>
      </c>
      <c r="BA52" s="1">
        <f t="shared" si="40"/>
        <v>17</v>
      </c>
      <c r="BB52" s="1">
        <f t="shared" si="41"/>
        <v>17</v>
      </c>
      <c r="BC52" s="1">
        <f t="shared" si="42"/>
        <v>17</v>
      </c>
      <c r="BD52" s="1">
        <f t="shared" si="43"/>
        <v>17</v>
      </c>
      <c r="BE52" s="1">
        <f t="shared" si="44"/>
        <v>17</v>
      </c>
      <c r="BF52" s="1">
        <f t="shared" si="45"/>
        <v>17</v>
      </c>
      <c r="BG52" s="1">
        <f>+IF(D52="male",VLOOKUP(M52,'Key node cluster'!$A$3:$C$45,3,0),VLOOKUP(M52,'Key node cluster'!$F$3:$H$27,3,0))</f>
        <v>22</v>
      </c>
    </row>
    <row r="53" spans="1:59" x14ac:dyDescent="0.25">
      <c r="A53" t="s">
        <v>430</v>
      </c>
      <c r="B53">
        <v>2000032175</v>
      </c>
      <c r="C53" s="7">
        <v>20</v>
      </c>
      <c r="D53" t="s">
        <v>9</v>
      </c>
      <c r="E53" t="s">
        <v>10</v>
      </c>
      <c r="G53" t="str">
        <f t="shared" si="46"/>
        <v/>
      </c>
      <c r="H53" s="7">
        <f t="shared" si="1"/>
        <v>1</v>
      </c>
      <c r="J53">
        <v>22</v>
      </c>
      <c r="K53">
        <v>0.43561643835615999</v>
      </c>
      <c r="L53">
        <v>1</v>
      </c>
      <c r="M53" s="5">
        <f t="shared" si="2"/>
        <v>17</v>
      </c>
      <c r="N53" s="5">
        <f>+IF(D53="male",VLOOKUP(BG53,'Key node cluster'!$L$3:$N$24,3,0),VLOOKUP(BG53,'Key node cluster'!$R$3:$T$15,3,0))</f>
        <v>1</v>
      </c>
      <c r="O53" s="1">
        <v>0</v>
      </c>
      <c r="P53" s="1">
        <f t="shared" si="3"/>
        <v>1</v>
      </c>
      <c r="Q53" s="1">
        <f t="shared" si="4"/>
        <v>17</v>
      </c>
      <c r="R53" s="1">
        <f t="shared" si="5"/>
        <v>17</v>
      </c>
      <c r="S53" s="1">
        <f t="shared" si="6"/>
        <v>17</v>
      </c>
      <c r="T53" s="1">
        <f t="shared" si="7"/>
        <v>17</v>
      </c>
      <c r="U53" s="1">
        <f t="shared" si="8"/>
        <v>17</v>
      </c>
      <c r="V53" s="1">
        <f t="shared" si="9"/>
        <v>17</v>
      </c>
      <c r="W53" s="1">
        <f t="shared" si="10"/>
        <v>17</v>
      </c>
      <c r="X53" s="1">
        <f t="shared" si="11"/>
        <v>17</v>
      </c>
      <c r="Y53" s="1">
        <f t="shared" si="12"/>
        <v>17</v>
      </c>
      <c r="Z53" s="1">
        <f t="shared" si="13"/>
        <v>17</v>
      </c>
      <c r="AA53" s="1">
        <f t="shared" si="14"/>
        <v>17</v>
      </c>
      <c r="AB53" s="1">
        <f t="shared" si="15"/>
        <v>17</v>
      </c>
      <c r="AC53" s="1">
        <f t="shared" si="16"/>
        <v>17</v>
      </c>
      <c r="AD53" s="1">
        <f t="shared" si="17"/>
        <v>17</v>
      </c>
      <c r="AE53" s="1">
        <f t="shared" si="18"/>
        <v>17</v>
      </c>
      <c r="AF53" s="1">
        <f t="shared" si="19"/>
        <v>17</v>
      </c>
      <c r="AG53" s="1">
        <f t="shared" si="20"/>
        <v>17</v>
      </c>
      <c r="AH53" s="1">
        <f t="shared" si="21"/>
        <v>17</v>
      </c>
      <c r="AI53" s="1">
        <f t="shared" si="22"/>
        <v>17</v>
      </c>
      <c r="AJ53" s="1">
        <f t="shared" si="23"/>
        <v>17</v>
      </c>
      <c r="AK53" s="1">
        <f t="shared" si="24"/>
        <v>17</v>
      </c>
      <c r="AL53" s="1">
        <f t="shared" si="25"/>
        <v>17</v>
      </c>
      <c r="AM53" s="1">
        <f t="shared" si="26"/>
        <v>17</v>
      </c>
      <c r="AN53" s="1">
        <f t="shared" si="27"/>
        <v>17</v>
      </c>
      <c r="AO53" s="1">
        <f t="shared" si="28"/>
        <v>17</v>
      </c>
      <c r="AP53" s="7">
        <f t="shared" si="29"/>
        <v>17</v>
      </c>
      <c r="AQ53" s="7">
        <f t="shared" si="30"/>
        <v>17</v>
      </c>
      <c r="AR53" s="1">
        <f t="shared" si="31"/>
        <v>17</v>
      </c>
      <c r="AS53" s="7">
        <f t="shared" si="32"/>
        <v>17</v>
      </c>
      <c r="AT53" s="1">
        <f t="shared" si="33"/>
        <v>17</v>
      </c>
      <c r="AU53" s="1">
        <f t="shared" si="34"/>
        <v>17</v>
      </c>
      <c r="AV53" s="1">
        <f t="shared" si="35"/>
        <v>17</v>
      </c>
      <c r="AW53" s="1">
        <f t="shared" si="36"/>
        <v>17</v>
      </c>
      <c r="AX53" s="1">
        <f t="shared" si="37"/>
        <v>17</v>
      </c>
      <c r="AY53" s="1">
        <f t="shared" si="38"/>
        <v>17</v>
      </c>
      <c r="AZ53" s="1">
        <f t="shared" si="39"/>
        <v>17</v>
      </c>
      <c r="BA53" s="1">
        <f t="shared" si="40"/>
        <v>17</v>
      </c>
      <c r="BB53" s="1">
        <f t="shared" si="41"/>
        <v>17</v>
      </c>
      <c r="BC53" s="1">
        <f t="shared" si="42"/>
        <v>17</v>
      </c>
      <c r="BD53" s="1">
        <f t="shared" si="43"/>
        <v>17</v>
      </c>
      <c r="BE53" s="1">
        <f t="shared" si="44"/>
        <v>17</v>
      </c>
      <c r="BF53" s="1">
        <f t="shared" si="45"/>
        <v>17</v>
      </c>
      <c r="BG53" s="1">
        <f>+IF(D53="male",VLOOKUP(M53,'Key node cluster'!$A$3:$C$45,3,0),VLOOKUP(M53,'Key node cluster'!$F$3:$H$27,3,0))</f>
        <v>22</v>
      </c>
    </row>
    <row r="54" spans="1:59" x14ac:dyDescent="0.25">
      <c r="A54" t="s">
        <v>436</v>
      </c>
      <c r="B54">
        <v>9961027109</v>
      </c>
      <c r="C54" s="7">
        <v>20</v>
      </c>
      <c r="D54" t="s">
        <v>9</v>
      </c>
      <c r="E54" t="s">
        <v>10</v>
      </c>
      <c r="F54" t="s">
        <v>11</v>
      </c>
      <c r="G54" t="str">
        <f t="shared" si="46"/>
        <v>secondary or below</v>
      </c>
      <c r="H54" s="7">
        <f t="shared" si="1"/>
        <v>5</v>
      </c>
      <c r="I54" t="s">
        <v>12</v>
      </c>
      <c r="J54">
        <v>25</v>
      </c>
      <c r="K54">
        <v>1.0136986301369999</v>
      </c>
      <c r="L54">
        <v>4</v>
      </c>
      <c r="M54" s="5">
        <f t="shared" si="2"/>
        <v>39</v>
      </c>
      <c r="N54" s="5">
        <f>+IF(D54="male",VLOOKUP(BG54,'Key node cluster'!$L$3:$N$24,3,0),VLOOKUP(BG54,'Key node cluster'!$R$3:$T$15,3,0))</f>
        <v>0</v>
      </c>
      <c r="O54" s="1">
        <v>0</v>
      </c>
      <c r="P54" s="1">
        <f t="shared" si="3"/>
        <v>26</v>
      </c>
      <c r="Q54" s="1">
        <f t="shared" si="4"/>
        <v>26</v>
      </c>
      <c r="R54" s="1">
        <f t="shared" si="5"/>
        <v>26</v>
      </c>
      <c r="S54" s="1">
        <f t="shared" si="6"/>
        <v>26</v>
      </c>
      <c r="T54" s="1">
        <f t="shared" si="7"/>
        <v>26</v>
      </c>
      <c r="U54" s="1">
        <f t="shared" si="8"/>
        <v>26</v>
      </c>
      <c r="V54" s="1">
        <f t="shared" si="9"/>
        <v>26</v>
      </c>
      <c r="W54" s="1">
        <f t="shared" si="10"/>
        <v>26</v>
      </c>
      <c r="X54" s="1">
        <f t="shared" si="11"/>
        <v>26</v>
      </c>
      <c r="Y54" s="1">
        <f t="shared" si="12"/>
        <v>26</v>
      </c>
      <c r="Z54" s="1">
        <f t="shared" si="13"/>
        <v>26</v>
      </c>
      <c r="AA54" s="1">
        <f t="shared" si="14"/>
        <v>26</v>
      </c>
      <c r="AB54" s="1">
        <f t="shared" si="15"/>
        <v>26</v>
      </c>
      <c r="AC54" s="1">
        <f t="shared" si="16"/>
        <v>26</v>
      </c>
      <c r="AD54" s="1">
        <f t="shared" si="17"/>
        <v>26</v>
      </c>
      <c r="AE54" s="1">
        <f t="shared" si="18"/>
        <v>26</v>
      </c>
      <c r="AF54" s="1">
        <f t="shared" si="19"/>
        <v>26</v>
      </c>
      <c r="AG54" s="1">
        <f t="shared" si="20"/>
        <v>26</v>
      </c>
      <c r="AH54" s="1">
        <f t="shared" si="21"/>
        <v>26</v>
      </c>
      <c r="AI54" s="1">
        <f t="shared" si="22"/>
        <v>26</v>
      </c>
      <c r="AJ54" s="1">
        <f t="shared" si="23"/>
        <v>26</v>
      </c>
      <c r="AK54" s="1">
        <f t="shared" si="24"/>
        <v>26</v>
      </c>
      <c r="AL54" s="1">
        <f t="shared" si="25"/>
        <v>26</v>
      </c>
      <c r="AM54" s="1">
        <f t="shared" si="26"/>
        <v>26</v>
      </c>
      <c r="AN54" s="1">
        <f t="shared" si="27"/>
        <v>26</v>
      </c>
      <c r="AO54" s="1">
        <f t="shared" si="28"/>
        <v>26</v>
      </c>
      <c r="AP54" s="7">
        <f t="shared" si="29"/>
        <v>38</v>
      </c>
      <c r="AQ54" s="7">
        <f t="shared" si="30"/>
        <v>38</v>
      </c>
      <c r="AR54" s="1">
        <f t="shared" si="31"/>
        <v>38</v>
      </c>
      <c r="AS54" s="7">
        <f t="shared" si="32"/>
        <v>38</v>
      </c>
      <c r="AT54" s="1">
        <f t="shared" si="33"/>
        <v>38</v>
      </c>
      <c r="AU54" s="1">
        <f t="shared" si="34"/>
        <v>38</v>
      </c>
      <c r="AV54" s="1">
        <f t="shared" si="35"/>
        <v>38</v>
      </c>
      <c r="AW54" s="1">
        <f t="shared" si="36"/>
        <v>38</v>
      </c>
      <c r="AX54" s="1">
        <f t="shared" si="37"/>
        <v>38</v>
      </c>
      <c r="AY54" s="1">
        <f t="shared" si="38"/>
        <v>38</v>
      </c>
      <c r="AZ54" s="1">
        <f t="shared" si="39"/>
        <v>38</v>
      </c>
      <c r="BA54" s="1">
        <f t="shared" si="40"/>
        <v>38</v>
      </c>
      <c r="BB54" s="1">
        <f t="shared" si="41"/>
        <v>39</v>
      </c>
      <c r="BC54" s="1">
        <f t="shared" si="42"/>
        <v>39</v>
      </c>
      <c r="BD54" s="1">
        <f t="shared" si="43"/>
        <v>39</v>
      </c>
      <c r="BE54" s="1">
        <f t="shared" si="44"/>
        <v>39</v>
      </c>
      <c r="BF54" s="1">
        <f t="shared" si="45"/>
        <v>39</v>
      </c>
      <c r="BG54" s="1">
        <f>+IF(D54="male",VLOOKUP(M54,'Key node cluster'!$A$3:$C$45,3,0),VLOOKUP(M54,'Key node cluster'!$F$3:$H$27,3,0))</f>
        <v>39</v>
      </c>
    </row>
    <row r="55" spans="1:59" x14ac:dyDescent="0.25">
      <c r="A55" t="s">
        <v>439</v>
      </c>
      <c r="B55">
        <v>9961039050</v>
      </c>
      <c r="C55" s="7">
        <v>20</v>
      </c>
      <c r="D55" t="s">
        <v>9</v>
      </c>
      <c r="E55" t="s">
        <v>10</v>
      </c>
      <c r="F55" t="s">
        <v>11</v>
      </c>
      <c r="G55" t="str">
        <f t="shared" si="46"/>
        <v>bachelor or above</v>
      </c>
      <c r="H55" s="7">
        <f t="shared" si="1"/>
        <v>1</v>
      </c>
      <c r="I55" t="s">
        <v>14</v>
      </c>
      <c r="J55">
        <v>25</v>
      </c>
      <c r="K55">
        <v>0.25205479452055002</v>
      </c>
      <c r="L55">
        <v>1</v>
      </c>
      <c r="M55" s="5">
        <f t="shared" si="2"/>
        <v>25</v>
      </c>
      <c r="N55" s="5">
        <f>+IF(D55="male",VLOOKUP(BG55,'Key node cluster'!$L$3:$N$24,3,0),VLOOKUP(BG55,'Key node cluster'!$R$3:$T$15,3,0))</f>
        <v>1</v>
      </c>
      <c r="O55" s="1">
        <v>0</v>
      </c>
      <c r="P55" s="1">
        <f t="shared" si="3"/>
        <v>1</v>
      </c>
      <c r="Q55" s="1">
        <f t="shared" si="4"/>
        <v>17</v>
      </c>
      <c r="R55" s="1">
        <f t="shared" si="5"/>
        <v>17</v>
      </c>
      <c r="S55" s="1">
        <f t="shared" si="6"/>
        <v>17</v>
      </c>
      <c r="T55" s="1">
        <f t="shared" si="7"/>
        <v>17</v>
      </c>
      <c r="U55" s="1">
        <f t="shared" si="8"/>
        <v>17</v>
      </c>
      <c r="V55" s="1">
        <f t="shared" si="9"/>
        <v>17</v>
      </c>
      <c r="W55" s="1">
        <f t="shared" si="10"/>
        <v>17</v>
      </c>
      <c r="X55" s="1">
        <f t="shared" si="11"/>
        <v>17</v>
      </c>
      <c r="Y55" s="1">
        <f t="shared" si="12"/>
        <v>17</v>
      </c>
      <c r="Z55" s="1">
        <f t="shared" si="13"/>
        <v>17</v>
      </c>
      <c r="AA55" s="1">
        <f t="shared" si="14"/>
        <v>17</v>
      </c>
      <c r="AB55" s="1">
        <f t="shared" si="15"/>
        <v>17</v>
      </c>
      <c r="AC55" s="1">
        <f t="shared" si="16"/>
        <v>17</v>
      </c>
      <c r="AD55" s="1">
        <f t="shared" si="17"/>
        <v>17</v>
      </c>
      <c r="AE55" s="1">
        <f t="shared" si="18"/>
        <v>17</v>
      </c>
      <c r="AF55" s="1">
        <f t="shared" si="19"/>
        <v>17</v>
      </c>
      <c r="AG55" s="1">
        <f t="shared" si="20"/>
        <v>25</v>
      </c>
      <c r="AH55" s="1">
        <f t="shared" si="21"/>
        <v>25</v>
      </c>
      <c r="AI55" s="1">
        <f t="shared" si="22"/>
        <v>25</v>
      </c>
      <c r="AJ55" s="1">
        <f t="shared" si="23"/>
        <v>25</v>
      </c>
      <c r="AK55" s="1">
        <f t="shared" si="24"/>
        <v>25</v>
      </c>
      <c r="AL55" s="1">
        <f t="shared" si="25"/>
        <v>25</v>
      </c>
      <c r="AM55" s="1">
        <f t="shared" si="26"/>
        <v>25</v>
      </c>
      <c r="AN55" s="1">
        <f t="shared" si="27"/>
        <v>25</v>
      </c>
      <c r="AO55" s="1">
        <f t="shared" si="28"/>
        <v>25</v>
      </c>
      <c r="AP55" s="7">
        <f t="shared" si="29"/>
        <v>25</v>
      </c>
      <c r="AQ55" s="7">
        <f t="shared" si="30"/>
        <v>25</v>
      </c>
      <c r="AR55" s="1">
        <f t="shared" si="31"/>
        <v>25</v>
      </c>
      <c r="AS55" s="7">
        <f t="shared" si="32"/>
        <v>25</v>
      </c>
      <c r="AT55" s="1">
        <f t="shared" si="33"/>
        <v>25</v>
      </c>
      <c r="AU55" s="1">
        <f t="shared" si="34"/>
        <v>25</v>
      </c>
      <c r="AV55" s="1">
        <f t="shared" si="35"/>
        <v>25</v>
      </c>
      <c r="AW55" s="1">
        <f t="shared" si="36"/>
        <v>25</v>
      </c>
      <c r="AX55" s="1">
        <f t="shared" si="37"/>
        <v>25</v>
      </c>
      <c r="AY55" s="1">
        <f t="shared" si="38"/>
        <v>25</v>
      </c>
      <c r="AZ55" s="1">
        <f t="shared" si="39"/>
        <v>25</v>
      </c>
      <c r="BA55" s="1">
        <f t="shared" si="40"/>
        <v>25</v>
      </c>
      <c r="BB55" s="1">
        <f t="shared" si="41"/>
        <v>25</v>
      </c>
      <c r="BC55" s="1">
        <f t="shared" si="42"/>
        <v>25</v>
      </c>
      <c r="BD55" s="1">
        <f t="shared" si="43"/>
        <v>25</v>
      </c>
      <c r="BE55" s="1">
        <f t="shared" si="44"/>
        <v>25</v>
      </c>
      <c r="BF55" s="1">
        <f t="shared" si="45"/>
        <v>25</v>
      </c>
      <c r="BG55" s="1">
        <f>+IF(D55="male",VLOOKUP(M55,'Key node cluster'!$A$3:$C$45,3,0),VLOOKUP(M55,'Key node cluster'!$F$3:$H$27,3,0))</f>
        <v>25</v>
      </c>
    </row>
    <row r="56" spans="1:59" x14ac:dyDescent="0.25">
      <c r="A56" t="s">
        <v>461</v>
      </c>
      <c r="B56">
        <v>9941017291</v>
      </c>
      <c r="C56" s="7">
        <v>30</v>
      </c>
      <c r="D56" t="s">
        <v>9</v>
      </c>
      <c r="E56" t="s">
        <v>10</v>
      </c>
      <c r="F56" t="s">
        <v>25</v>
      </c>
      <c r="G56" t="str">
        <f t="shared" si="46"/>
        <v>bachelor or above</v>
      </c>
      <c r="H56" s="7">
        <f t="shared" si="1"/>
        <v>1</v>
      </c>
      <c r="I56" t="s">
        <v>14</v>
      </c>
      <c r="J56">
        <v>28</v>
      </c>
      <c r="K56">
        <v>8.2191780821917998E-2</v>
      </c>
      <c r="L56">
        <v>1</v>
      </c>
      <c r="M56" s="5">
        <f t="shared" si="2"/>
        <v>19</v>
      </c>
      <c r="N56" s="5">
        <f>+IF(D56="male",VLOOKUP(BG56,'Key node cluster'!$L$3:$N$24,3,0),VLOOKUP(BG56,'Key node cluster'!$R$3:$T$15,3,0))</f>
        <v>0</v>
      </c>
      <c r="O56" s="1">
        <v>0</v>
      </c>
      <c r="P56" s="1">
        <f t="shared" si="3"/>
        <v>1</v>
      </c>
      <c r="Q56" s="1">
        <f t="shared" si="4"/>
        <v>17</v>
      </c>
      <c r="R56" s="1">
        <f t="shared" si="5"/>
        <v>17</v>
      </c>
      <c r="S56" s="1">
        <f t="shared" si="6"/>
        <v>17</v>
      </c>
      <c r="T56" s="1">
        <f t="shared" si="7"/>
        <v>17</v>
      </c>
      <c r="U56" s="1">
        <f t="shared" si="8"/>
        <v>17</v>
      </c>
      <c r="V56" s="1">
        <f t="shared" si="9"/>
        <v>17</v>
      </c>
      <c r="W56" s="1">
        <f t="shared" si="10"/>
        <v>17</v>
      </c>
      <c r="X56" s="1">
        <f t="shared" si="11"/>
        <v>17</v>
      </c>
      <c r="Y56" s="1">
        <f t="shared" si="12"/>
        <v>17</v>
      </c>
      <c r="Z56" s="1">
        <f t="shared" si="13"/>
        <v>17</v>
      </c>
      <c r="AA56" s="1">
        <f t="shared" si="14"/>
        <v>17</v>
      </c>
      <c r="AB56" s="1">
        <f t="shared" si="15"/>
        <v>17</v>
      </c>
      <c r="AC56" s="1">
        <f t="shared" si="16"/>
        <v>17</v>
      </c>
      <c r="AD56" s="1">
        <f t="shared" si="17"/>
        <v>17</v>
      </c>
      <c r="AE56" s="1">
        <f t="shared" si="18"/>
        <v>17</v>
      </c>
      <c r="AF56" s="1">
        <f t="shared" si="19"/>
        <v>17</v>
      </c>
      <c r="AG56" s="1">
        <f t="shared" si="20"/>
        <v>18</v>
      </c>
      <c r="AH56" s="1">
        <f t="shared" si="21"/>
        <v>19</v>
      </c>
      <c r="AI56" s="1">
        <f t="shared" si="22"/>
        <v>19</v>
      </c>
      <c r="AJ56" s="1">
        <f t="shared" si="23"/>
        <v>19</v>
      </c>
      <c r="AK56" s="1">
        <f t="shared" si="24"/>
        <v>19</v>
      </c>
      <c r="AL56" s="1">
        <f t="shared" si="25"/>
        <v>19</v>
      </c>
      <c r="AM56" s="1">
        <f t="shared" si="26"/>
        <v>19</v>
      </c>
      <c r="AN56" s="1">
        <f t="shared" si="27"/>
        <v>19</v>
      </c>
      <c r="AO56" s="1">
        <f t="shared" si="28"/>
        <v>19</v>
      </c>
      <c r="AP56" s="7">
        <f t="shared" si="29"/>
        <v>19</v>
      </c>
      <c r="AQ56" s="7">
        <f t="shared" si="30"/>
        <v>19</v>
      </c>
      <c r="AR56" s="1">
        <f t="shared" si="31"/>
        <v>19</v>
      </c>
      <c r="AS56" s="7">
        <f t="shared" si="32"/>
        <v>19</v>
      </c>
      <c r="AT56" s="1">
        <f t="shared" si="33"/>
        <v>19</v>
      </c>
      <c r="AU56" s="1">
        <f t="shared" si="34"/>
        <v>19</v>
      </c>
      <c r="AV56" s="1">
        <f t="shared" si="35"/>
        <v>19</v>
      </c>
      <c r="AW56" s="1">
        <f t="shared" si="36"/>
        <v>19</v>
      </c>
      <c r="AX56" s="1">
        <f t="shared" si="37"/>
        <v>19</v>
      </c>
      <c r="AY56" s="1">
        <f t="shared" si="38"/>
        <v>19</v>
      </c>
      <c r="AZ56" s="1">
        <f t="shared" si="39"/>
        <v>19</v>
      </c>
      <c r="BA56" s="1">
        <f t="shared" si="40"/>
        <v>19</v>
      </c>
      <c r="BB56" s="1">
        <f t="shared" si="41"/>
        <v>19</v>
      </c>
      <c r="BC56" s="1">
        <f t="shared" si="42"/>
        <v>19</v>
      </c>
      <c r="BD56" s="1">
        <f t="shared" si="43"/>
        <v>19</v>
      </c>
      <c r="BE56" s="1">
        <f t="shared" si="44"/>
        <v>19</v>
      </c>
      <c r="BF56" s="1">
        <f t="shared" si="45"/>
        <v>19</v>
      </c>
      <c r="BG56" s="1">
        <f>+IF(D56="male",VLOOKUP(M56,'Key node cluster'!$A$3:$C$45,3,0),VLOOKUP(M56,'Key node cluster'!$F$3:$H$27,3,0))</f>
        <v>19</v>
      </c>
    </row>
    <row r="57" spans="1:59" x14ac:dyDescent="0.25">
      <c r="A57" t="s">
        <v>472</v>
      </c>
      <c r="B57">
        <v>9971003350</v>
      </c>
      <c r="C57" s="7">
        <v>20</v>
      </c>
      <c r="D57" t="s">
        <v>9</v>
      </c>
      <c r="E57" t="s">
        <v>10</v>
      </c>
      <c r="F57" t="s">
        <v>11</v>
      </c>
      <c r="G57" t="str">
        <f t="shared" si="46"/>
        <v>bachelor or above</v>
      </c>
      <c r="H57" s="7">
        <f t="shared" si="1"/>
        <v>5</v>
      </c>
      <c r="I57" t="s">
        <v>14</v>
      </c>
      <c r="J57">
        <v>25</v>
      </c>
      <c r="K57">
        <v>1.8602739726027</v>
      </c>
      <c r="L57">
        <v>7</v>
      </c>
      <c r="M57" s="5">
        <f t="shared" si="2"/>
        <v>39</v>
      </c>
      <c r="N57" s="5">
        <f>+IF(D57="male",VLOOKUP(BG57,'Key node cluster'!$L$3:$N$24,3,0),VLOOKUP(BG57,'Key node cluster'!$R$3:$T$15,3,0))</f>
        <v>0</v>
      </c>
      <c r="O57" s="1">
        <v>0</v>
      </c>
      <c r="P57" s="1">
        <f t="shared" si="3"/>
        <v>26</v>
      </c>
      <c r="Q57" s="1">
        <f t="shared" si="4"/>
        <v>26</v>
      </c>
      <c r="R57" s="1">
        <f t="shared" si="5"/>
        <v>26</v>
      </c>
      <c r="S57" s="1">
        <f t="shared" si="6"/>
        <v>26</v>
      </c>
      <c r="T57" s="1">
        <f t="shared" si="7"/>
        <v>26</v>
      </c>
      <c r="U57" s="1">
        <f t="shared" si="8"/>
        <v>26</v>
      </c>
      <c r="V57" s="1">
        <f t="shared" si="9"/>
        <v>26</v>
      </c>
      <c r="W57" s="1">
        <f t="shared" si="10"/>
        <v>26</v>
      </c>
      <c r="X57" s="1">
        <f t="shared" si="11"/>
        <v>26</v>
      </c>
      <c r="Y57" s="1">
        <f t="shared" si="12"/>
        <v>26</v>
      </c>
      <c r="Z57" s="1">
        <f t="shared" si="13"/>
        <v>26</v>
      </c>
      <c r="AA57" s="1">
        <f t="shared" si="14"/>
        <v>26</v>
      </c>
      <c r="AB57" s="1">
        <f t="shared" si="15"/>
        <v>26</v>
      </c>
      <c r="AC57" s="1">
        <f t="shared" si="16"/>
        <v>26</v>
      </c>
      <c r="AD57" s="1">
        <f t="shared" si="17"/>
        <v>26</v>
      </c>
      <c r="AE57" s="1">
        <f t="shared" si="18"/>
        <v>26</v>
      </c>
      <c r="AF57" s="1">
        <f t="shared" si="19"/>
        <v>26</v>
      </c>
      <c r="AG57" s="1">
        <f t="shared" si="20"/>
        <v>26</v>
      </c>
      <c r="AH57" s="1">
        <f t="shared" si="21"/>
        <v>26</v>
      </c>
      <c r="AI57" s="1">
        <f t="shared" si="22"/>
        <v>26</v>
      </c>
      <c r="AJ57" s="1">
        <f t="shared" si="23"/>
        <v>26</v>
      </c>
      <c r="AK57" s="1">
        <f t="shared" si="24"/>
        <v>26</v>
      </c>
      <c r="AL57" s="1">
        <f t="shared" si="25"/>
        <v>26</v>
      </c>
      <c r="AM57" s="1">
        <f t="shared" si="26"/>
        <v>26</v>
      </c>
      <c r="AN57" s="1">
        <f t="shared" si="27"/>
        <v>26</v>
      </c>
      <c r="AO57" s="1">
        <f t="shared" si="28"/>
        <v>26</v>
      </c>
      <c r="AP57" s="7">
        <f t="shared" si="29"/>
        <v>38</v>
      </c>
      <c r="AQ57" s="7">
        <f t="shared" si="30"/>
        <v>38</v>
      </c>
      <c r="AR57" s="1">
        <f t="shared" si="31"/>
        <v>38</v>
      </c>
      <c r="AS57" s="7">
        <f t="shared" si="32"/>
        <v>38</v>
      </c>
      <c r="AT57" s="1">
        <f t="shared" si="33"/>
        <v>38</v>
      </c>
      <c r="AU57" s="1">
        <f t="shared" si="34"/>
        <v>38</v>
      </c>
      <c r="AV57" s="1">
        <f t="shared" si="35"/>
        <v>38</v>
      </c>
      <c r="AW57" s="1">
        <f t="shared" si="36"/>
        <v>38</v>
      </c>
      <c r="AX57" s="1">
        <f t="shared" si="37"/>
        <v>38</v>
      </c>
      <c r="AY57" s="1">
        <f t="shared" si="38"/>
        <v>38</v>
      </c>
      <c r="AZ57" s="1">
        <f t="shared" si="39"/>
        <v>38</v>
      </c>
      <c r="BA57" s="1">
        <f t="shared" si="40"/>
        <v>38</v>
      </c>
      <c r="BB57" s="1">
        <f t="shared" si="41"/>
        <v>39</v>
      </c>
      <c r="BC57" s="1">
        <f t="shared" si="42"/>
        <v>39</v>
      </c>
      <c r="BD57" s="1">
        <f t="shared" si="43"/>
        <v>39</v>
      </c>
      <c r="BE57" s="1">
        <f t="shared" si="44"/>
        <v>39</v>
      </c>
      <c r="BF57" s="1">
        <f t="shared" si="45"/>
        <v>39</v>
      </c>
      <c r="BG57" s="1">
        <f>+IF(D57="male",VLOOKUP(M57,'Key node cluster'!$A$3:$C$45,3,0),VLOOKUP(M57,'Key node cluster'!$F$3:$H$27,3,0))</f>
        <v>39</v>
      </c>
    </row>
    <row r="58" spans="1:59" x14ac:dyDescent="0.25">
      <c r="A58" t="s">
        <v>487</v>
      </c>
      <c r="B58">
        <v>9961021624</v>
      </c>
      <c r="C58" s="7">
        <v>30</v>
      </c>
      <c r="D58" t="s">
        <v>9</v>
      </c>
      <c r="E58" t="s">
        <v>10</v>
      </c>
      <c r="F58" t="s">
        <v>11</v>
      </c>
      <c r="G58" t="str">
        <f t="shared" si="46"/>
        <v>bachelor or above</v>
      </c>
      <c r="H58" s="7">
        <f t="shared" si="1"/>
        <v>1</v>
      </c>
      <c r="I58" t="s">
        <v>14</v>
      </c>
      <c r="J58">
        <v>26</v>
      </c>
      <c r="K58">
        <v>0.65753424657533999</v>
      </c>
      <c r="L58">
        <v>8</v>
      </c>
      <c r="M58" s="5">
        <f t="shared" si="2"/>
        <v>25</v>
      </c>
      <c r="N58" s="5">
        <f>+IF(D58="male",VLOOKUP(BG58,'Key node cluster'!$L$3:$N$24,3,0),VLOOKUP(BG58,'Key node cluster'!$R$3:$T$15,3,0))</f>
        <v>1</v>
      </c>
      <c r="O58" s="1">
        <v>0</v>
      </c>
      <c r="P58" s="1">
        <f t="shared" si="3"/>
        <v>1</v>
      </c>
      <c r="Q58" s="1">
        <f t="shared" si="4"/>
        <v>17</v>
      </c>
      <c r="R58" s="1">
        <f t="shared" si="5"/>
        <v>17</v>
      </c>
      <c r="S58" s="1">
        <f t="shared" si="6"/>
        <v>17</v>
      </c>
      <c r="T58" s="1">
        <f t="shared" si="7"/>
        <v>17</v>
      </c>
      <c r="U58" s="1">
        <f t="shared" si="8"/>
        <v>17</v>
      </c>
      <c r="V58" s="1">
        <f t="shared" si="9"/>
        <v>17</v>
      </c>
      <c r="W58" s="1">
        <f t="shared" si="10"/>
        <v>17</v>
      </c>
      <c r="X58" s="1">
        <f t="shared" si="11"/>
        <v>17</v>
      </c>
      <c r="Y58" s="1">
        <f t="shared" si="12"/>
        <v>17</v>
      </c>
      <c r="Z58" s="1">
        <f t="shared" si="13"/>
        <v>17</v>
      </c>
      <c r="AA58" s="1">
        <f t="shared" si="14"/>
        <v>17</v>
      </c>
      <c r="AB58" s="1">
        <f t="shared" si="15"/>
        <v>17</v>
      </c>
      <c r="AC58" s="1">
        <f t="shared" si="16"/>
        <v>17</v>
      </c>
      <c r="AD58" s="1">
        <f t="shared" si="17"/>
        <v>17</v>
      </c>
      <c r="AE58" s="1">
        <f t="shared" si="18"/>
        <v>17</v>
      </c>
      <c r="AF58" s="1">
        <f t="shared" si="19"/>
        <v>17</v>
      </c>
      <c r="AG58" s="1">
        <f t="shared" si="20"/>
        <v>25</v>
      </c>
      <c r="AH58" s="1">
        <f t="shared" si="21"/>
        <v>25</v>
      </c>
      <c r="AI58" s="1">
        <f t="shared" si="22"/>
        <v>25</v>
      </c>
      <c r="AJ58" s="1">
        <f t="shared" si="23"/>
        <v>25</v>
      </c>
      <c r="AK58" s="1">
        <f t="shared" si="24"/>
        <v>25</v>
      </c>
      <c r="AL58" s="1">
        <f t="shared" si="25"/>
        <v>25</v>
      </c>
      <c r="AM58" s="1">
        <f t="shared" si="26"/>
        <v>25</v>
      </c>
      <c r="AN58" s="1">
        <f t="shared" si="27"/>
        <v>25</v>
      </c>
      <c r="AO58" s="1">
        <f t="shared" si="28"/>
        <v>25</v>
      </c>
      <c r="AP58" s="7">
        <f t="shared" si="29"/>
        <v>25</v>
      </c>
      <c r="AQ58" s="7">
        <f t="shared" si="30"/>
        <v>25</v>
      </c>
      <c r="AR58" s="1">
        <f t="shared" si="31"/>
        <v>25</v>
      </c>
      <c r="AS58" s="7">
        <f t="shared" si="32"/>
        <v>25</v>
      </c>
      <c r="AT58" s="1">
        <f t="shared" si="33"/>
        <v>25</v>
      </c>
      <c r="AU58" s="1">
        <f t="shared" si="34"/>
        <v>25</v>
      </c>
      <c r="AV58" s="1">
        <f t="shared" si="35"/>
        <v>25</v>
      </c>
      <c r="AW58" s="1">
        <f t="shared" si="36"/>
        <v>25</v>
      </c>
      <c r="AX58" s="1">
        <f t="shared" si="37"/>
        <v>25</v>
      </c>
      <c r="AY58" s="1">
        <f t="shared" si="38"/>
        <v>25</v>
      </c>
      <c r="AZ58" s="1">
        <f t="shared" si="39"/>
        <v>25</v>
      </c>
      <c r="BA58" s="1">
        <f t="shared" si="40"/>
        <v>25</v>
      </c>
      <c r="BB58" s="1">
        <f t="shared" si="41"/>
        <v>25</v>
      </c>
      <c r="BC58" s="1">
        <f t="shared" si="42"/>
        <v>25</v>
      </c>
      <c r="BD58" s="1">
        <f t="shared" si="43"/>
        <v>25</v>
      </c>
      <c r="BE58" s="1">
        <f t="shared" si="44"/>
        <v>25</v>
      </c>
      <c r="BF58" s="1">
        <f t="shared" si="45"/>
        <v>25</v>
      </c>
      <c r="BG58" s="1">
        <f>+IF(D58="male",VLOOKUP(M58,'Key node cluster'!$A$3:$C$45,3,0),VLOOKUP(M58,'Key node cluster'!$F$3:$H$27,3,0))</f>
        <v>25</v>
      </c>
    </row>
    <row r="59" spans="1:59" x14ac:dyDescent="0.25">
      <c r="A59" t="s">
        <v>491</v>
      </c>
      <c r="B59">
        <v>9981015629</v>
      </c>
      <c r="C59" s="7">
        <v>20</v>
      </c>
      <c r="D59" t="s">
        <v>9</v>
      </c>
      <c r="E59" t="s">
        <v>10</v>
      </c>
      <c r="F59" t="s">
        <v>11</v>
      </c>
      <c r="G59" t="str">
        <f t="shared" si="46"/>
        <v>bachelor or above</v>
      </c>
      <c r="H59" s="7">
        <f t="shared" si="1"/>
        <v>5</v>
      </c>
      <c r="I59" t="s">
        <v>14</v>
      </c>
      <c r="J59">
        <v>24</v>
      </c>
      <c r="K59">
        <v>1.6027397260273999</v>
      </c>
      <c r="L59">
        <v>12</v>
      </c>
      <c r="M59" s="5">
        <f t="shared" si="2"/>
        <v>39</v>
      </c>
      <c r="N59" s="5">
        <f>+IF(D59="male",VLOOKUP(BG59,'Key node cluster'!$L$3:$N$24,3,0),VLOOKUP(BG59,'Key node cluster'!$R$3:$T$15,3,0))</f>
        <v>0</v>
      </c>
      <c r="O59" s="1">
        <v>0</v>
      </c>
      <c r="P59" s="1">
        <f t="shared" si="3"/>
        <v>26</v>
      </c>
      <c r="Q59" s="1">
        <f t="shared" si="4"/>
        <v>26</v>
      </c>
      <c r="R59" s="1">
        <f t="shared" si="5"/>
        <v>26</v>
      </c>
      <c r="S59" s="1">
        <f t="shared" si="6"/>
        <v>26</v>
      </c>
      <c r="T59" s="1">
        <f t="shared" si="7"/>
        <v>26</v>
      </c>
      <c r="U59" s="1">
        <f t="shared" si="8"/>
        <v>26</v>
      </c>
      <c r="V59" s="1">
        <f t="shared" si="9"/>
        <v>26</v>
      </c>
      <c r="W59" s="1">
        <f t="shared" si="10"/>
        <v>26</v>
      </c>
      <c r="X59" s="1">
        <f t="shared" si="11"/>
        <v>26</v>
      </c>
      <c r="Y59" s="1">
        <f t="shared" si="12"/>
        <v>26</v>
      </c>
      <c r="Z59" s="1">
        <f t="shared" si="13"/>
        <v>26</v>
      </c>
      <c r="AA59" s="1">
        <f t="shared" si="14"/>
        <v>26</v>
      </c>
      <c r="AB59" s="1">
        <f t="shared" si="15"/>
        <v>26</v>
      </c>
      <c r="AC59" s="1">
        <f t="shared" si="16"/>
        <v>26</v>
      </c>
      <c r="AD59" s="1">
        <f t="shared" si="17"/>
        <v>26</v>
      </c>
      <c r="AE59" s="1">
        <f t="shared" si="18"/>
        <v>26</v>
      </c>
      <c r="AF59" s="1">
        <f t="shared" si="19"/>
        <v>26</v>
      </c>
      <c r="AG59" s="1">
        <f t="shared" si="20"/>
        <v>26</v>
      </c>
      <c r="AH59" s="1">
        <f t="shared" si="21"/>
        <v>26</v>
      </c>
      <c r="AI59" s="1">
        <f t="shared" si="22"/>
        <v>26</v>
      </c>
      <c r="AJ59" s="1">
        <f t="shared" si="23"/>
        <v>26</v>
      </c>
      <c r="AK59" s="1">
        <f t="shared" si="24"/>
        <v>26</v>
      </c>
      <c r="AL59" s="1">
        <f t="shared" si="25"/>
        <v>26</v>
      </c>
      <c r="AM59" s="1">
        <f t="shared" si="26"/>
        <v>26</v>
      </c>
      <c r="AN59" s="1">
        <f t="shared" si="27"/>
        <v>26</v>
      </c>
      <c r="AO59" s="1">
        <f t="shared" si="28"/>
        <v>26</v>
      </c>
      <c r="AP59" s="7">
        <f t="shared" si="29"/>
        <v>38</v>
      </c>
      <c r="AQ59" s="7">
        <f t="shared" si="30"/>
        <v>38</v>
      </c>
      <c r="AR59" s="1">
        <f t="shared" si="31"/>
        <v>38</v>
      </c>
      <c r="AS59" s="7">
        <f t="shared" si="32"/>
        <v>38</v>
      </c>
      <c r="AT59" s="1">
        <f t="shared" si="33"/>
        <v>38</v>
      </c>
      <c r="AU59" s="1">
        <f t="shared" si="34"/>
        <v>38</v>
      </c>
      <c r="AV59" s="1">
        <f t="shared" si="35"/>
        <v>38</v>
      </c>
      <c r="AW59" s="1">
        <f t="shared" si="36"/>
        <v>38</v>
      </c>
      <c r="AX59" s="1">
        <f t="shared" si="37"/>
        <v>38</v>
      </c>
      <c r="AY59" s="1">
        <f t="shared" si="38"/>
        <v>38</v>
      </c>
      <c r="AZ59" s="1">
        <f t="shared" si="39"/>
        <v>38</v>
      </c>
      <c r="BA59" s="1">
        <f t="shared" si="40"/>
        <v>38</v>
      </c>
      <c r="BB59" s="1">
        <f t="shared" si="41"/>
        <v>39</v>
      </c>
      <c r="BC59" s="1">
        <f t="shared" si="42"/>
        <v>39</v>
      </c>
      <c r="BD59" s="1">
        <f t="shared" si="43"/>
        <v>39</v>
      </c>
      <c r="BE59" s="1">
        <f t="shared" si="44"/>
        <v>39</v>
      </c>
      <c r="BF59" s="1">
        <f t="shared" si="45"/>
        <v>39</v>
      </c>
      <c r="BG59" s="1">
        <f>+IF(D59="male",VLOOKUP(M59,'Key node cluster'!$A$3:$C$45,3,0),VLOOKUP(M59,'Key node cluster'!$F$3:$H$27,3,0))</f>
        <v>39</v>
      </c>
    </row>
    <row r="60" spans="1:59" x14ac:dyDescent="0.25">
      <c r="A60" t="s">
        <v>504</v>
      </c>
      <c r="B60">
        <v>9881054612</v>
      </c>
      <c r="C60" s="7">
        <v>30</v>
      </c>
      <c r="D60" t="s">
        <v>9</v>
      </c>
      <c r="E60" t="s">
        <v>10</v>
      </c>
      <c r="F60" t="s">
        <v>25</v>
      </c>
      <c r="G60" t="str">
        <f t="shared" si="46"/>
        <v>secondary or below</v>
      </c>
      <c r="H60" s="7">
        <f t="shared" si="1"/>
        <v>1</v>
      </c>
      <c r="I60" t="s">
        <v>12</v>
      </c>
      <c r="J60">
        <v>34</v>
      </c>
      <c r="K60">
        <v>0.16712328767123</v>
      </c>
      <c r="L60">
        <v>1</v>
      </c>
      <c r="M60" s="5">
        <f t="shared" si="2"/>
        <v>24</v>
      </c>
      <c r="N60" s="5">
        <f>+IF(D60="male",VLOOKUP(BG60,'Key node cluster'!$L$3:$N$24,3,0),VLOOKUP(BG60,'Key node cluster'!$R$3:$T$15,3,0))</f>
        <v>2</v>
      </c>
      <c r="O60" s="1">
        <v>0</v>
      </c>
      <c r="P60" s="1">
        <f t="shared" si="3"/>
        <v>1</v>
      </c>
      <c r="Q60" s="1">
        <f t="shared" si="4"/>
        <v>17</v>
      </c>
      <c r="R60" s="1">
        <f t="shared" si="5"/>
        <v>17</v>
      </c>
      <c r="S60" s="1">
        <f t="shared" si="6"/>
        <v>17</v>
      </c>
      <c r="T60" s="1">
        <f t="shared" si="7"/>
        <v>17</v>
      </c>
      <c r="U60" s="1">
        <f t="shared" si="8"/>
        <v>17</v>
      </c>
      <c r="V60" s="1">
        <f t="shared" si="9"/>
        <v>17</v>
      </c>
      <c r="W60" s="1">
        <f t="shared" si="10"/>
        <v>17</v>
      </c>
      <c r="X60" s="1">
        <f t="shared" si="11"/>
        <v>17</v>
      </c>
      <c r="Y60" s="1">
        <f t="shared" si="12"/>
        <v>17</v>
      </c>
      <c r="Z60" s="1">
        <f t="shared" si="13"/>
        <v>17</v>
      </c>
      <c r="AA60" s="1">
        <f t="shared" si="14"/>
        <v>17</v>
      </c>
      <c r="AB60" s="1">
        <f t="shared" si="15"/>
        <v>17</v>
      </c>
      <c r="AC60" s="1">
        <f t="shared" si="16"/>
        <v>17</v>
      </c>
      <c r="AD60" s="1">
        <f t="shared" si="17"/>
        <v>17</v>
      </c>
      <c r="AE60" s="1">
        <f t="shared" si="18"/>
        <v>17</v>
      </c>
      <c r="AF60" s="1">
        <f t="shared" si="19"/>
        <v>17</v>
      </c>
      <c r="AG60" s="1">
        <f t="shared" si="20"/>
        <v>18</v>
      </c>
      <c r="AH60" s="1">
        <f t="shared" si="21"/>
        <v>20</v>
      </c>
      <c r="AI60" s="1">
        <f t="shared" si="22"/>
        <v>20</v>
      </c>
      <c r="AJ60" s="1">
        <f t="shared" si="23"/>
        <v>24</v>
      </c>
      <c r="AK60" s="1">
        <f t="shared" si="24"/>
        <v>24</v>
      </c>
      <c r="AL60" s="1">
        <f t="shared" si="25"/>
        <v>24</v>
      </c>
      <c r="AM60" s="1">
        <f t="shared" si="26"/>
        <v>24</v>
      </c>
      <c r="AN60" s="1">
        <f t="shared" si="27"/>
        <v>24</v>
      </c>
      <c r="AO60" s="1">
        <f t="shared" si="28"/>
        <v>24</v>
      </c>
      <c r="AP60" s="7">
        <f t="shared" si="29"/>
        <v>24</v>
      </c>
      <c r="AQ60" s="7">
        <f t="shared" si="30"/>
        <v>24</v>
      </c>
      <c r="AR60" s="1">
        <f t="shared" si="31"/>
        <v>24</v>
      </c>
      <c r="AS60" s="7">
        <f t="shared" si="32"/>
        <v>24</v>
      </c>
      <c r="AT60" s="1">
        <f t="shared" si="33"/>
        <v>24</v>
      </c>
      <c r="AU60" s="1">
        <f t="shared" si="34"/>
        <v>24</v>
      </c>
      <c r="AV60" s="1">
        <f t="shared" si="35"/>
        <v>24</v>
      </c>
      <c r="AW60" s="1">
        <f t="shared" si="36"/>
        <v>24</v>
      </c>
      <c r="AX60" s="1">
        <f t="shared" si="37"/>
        <v>24</v>
      </c>
      <c r="AY60" s="1">
        <f t="shared" si="38"/>
        <v>24</v>
      </c>
      <c r="AZ60" s="1">
        <f t="shared" si="39"/>
        <v>24</v>
      </c>
      <c r="BA60" s="1">
        <f t="shared" si="40"/>
        <v>24</v>
      </c>
      <c r="BB60" s="1">
        <f t="shared" si="41"/>
        <v>24</v>
      </c>
      <c r="BC60" s="1">
        <f t="shared" si="42"/>
        <v>24</v>
      </c>
      <c r="BD60" s="1">
        <f t="shared" si="43"/>
        <v>24</v>
      </c>
      <c r="BE60" s="1">
        <f t="shared" si="44"/>
        <v>24</v>
      </c>
      <c r="BF60" s="1">
        <f t="shared" si="45"/>
        <v>24</v>
      </c>
      <c r="BG60" s="1">
        <f>+IF(D60="male",VLOOKUP(M60,'Key node cluster'!$A$3:$C$45,3,0),VLOOKUP(M60,'Key node cluster'!$F$3:$H$27,3,0))</f>
        <v>24</v>
      </c>
    </row>
    <row r="61" spans="1:59" x14ac:dyDescent="0.25">
      <c r="A61" t="s">
        <v>514</v>
      </c>
      <c r="B61">
        <v>9881037559</v>
      </c>
      <c r="C61" s="7">
        <v>30</v>
      </c>
      <c r="D61" t="s">
        <v>9</v>
      </c>
      <c r="E61" t="s">
        <v>10</v>
      </c>
      <c r="G61" t="str">
        <f t="shared" si="46"/>
        <v/>
      </c>
      <c r="H61" s="7">
        <f t="shared" si="1"/>
        <v>1</v>
      </c>
      <c r="J61">
        <v>33</v>
      </c>
      <c r="K61">
        <v>8.4931506849314997E-2</v>
      </c>
      <c r="L61">
        <v>1</v>
      </c>
      <c r="M61" s="5">
        <f t="shared" si="2"/>
        <v>17</v>
      </c>
      <c r="N61" s="5">
        <f>+IF(D61="male",VLOOKUP(BG61,'Key node cluster'!$L$3:$N$24,3,0),VLOOKUP(BG61,'Key node cluster'!$R$3:$T$15,3,0))</f>
        <v>1</v>
      </c>
      <c r="O61" s="1">
        <v>0</v>
      </c>
      <c r="P61" s="1">
        <f t="shared" si="3"/>
        <v>1</v>
      </c>
      <c r="Q61" s="1">
        <f t="shared" si="4"/>
        <v>17</v>
      </c>
      <c r="R61" s="1">
        <f t="shared" si="5"/>
        <v>17</v>
      </c>
      <c r="S61" s="1">
        <f t="shared" si="6"/>
        <v>17</v>
      </c>
      <c r="T61" s="1">
        <f t="shared" si="7"/>
        <v>17</v>
      </c>
      <c r="U61" s="1">
        <f t="shared" si="8"/>
        <v>17</v>
      </c>
      <c r="V61" s="1">
        <f t="shared" si="9"/>
        <v>17</v>
      </c>
      <c r="W61" s="1">
        <f t="shared" si="10"/>
        <v>17</v>
      </c>
      <c r="X61" s="1">
        <f t="shared" si="11"/>
        <v>17</v>
      </c>
      <c r="Y61" s="1">
        <f t="shared" si="12"/>
        <v>17</v>
      </c>
      <c r="Z61" s="1">
        <f t="shared" si="13"/>
        <v>17</v>
      </c>
      <c r="AA61" s="1">
        <f t="shared" si="14"/>
        <v>17</v>
      </c>
      <c r="AB61" s="1">
        <f t="shared" si="15"/>
        <v>17</v>
      </c>
      <c r="AC61" s="1">
        <f t="shared" si="16"/>
        <v>17</v>
      </c>
      <c r="AD61" s="1">
        <f t="shared" si="17"/>
        <v>17</v>
      </c>
      <c r="AE61" s="1">
        <f t="shared" si="18"/>
        <v>17</v>
      </c>
      <c r="AF61" s="1">
        <f t="shared" si="19"/>
        <v>17</v>
      </c>
      <c r="AG61" s="1">
        <f t="shared" si="20"/>
        <v>17</v>
      </c>
      <c r="AH61" s="1">
        <f t="shared" si="21"/>
        <v>17</v>
      </c>
      <c r="AI61" s="1">
        <f t="shared" si="22"/>
        <v>17</v>
      </c>
      <c r="AJ61" s="1">
        <f t="shared" si="23"/>
        <v>17</v>
      </c>
      <c r="AK61" s="1">
        <f t="shared" si="24"/>
        <v>17</v>
      </c>
      <c r="AL61" s="1">
        <f t="shared" si="25"/>
        <v>17</v>
      </c>
      <c r="AM61" s="1">
        <f t="shared" si="26"/>
        <v>17</v>
      </c>
      <c r="AN61" s="1">
        <f t="shared" si="27"/>
        <v>17</v>
      </c>
      <c r="AO61" s="1">
        <f t="shared" si="28"/>
        <v>17</v>
      </c>
      <c r="AP61" s="7">
        <f t="shared" si="29"/>
        <v>17</v>
      </c>
      <c r="AQ61" s="7">
        <f t="shared" si="30"/>
        <v>17</v>
      </c>
      <c r="AR61" s="1">
        <f t="shared" si="31"/>
        <v>17</v>
      </c>
      <c r="AS61" s="7">
        <f t="shared" si="32"/>
        <v>17</v>
      </c>
      <c r="AT61" s="1">
        <f t="shared" si="33"/>
        <v>17</v>
      </c>
      <c r="AU61" s="1">
        <f t="shared" si="34"/>
        <v>17</v>
      </c>
      <c r="AV61" s="1">
        <f t="shared" si="35"/>
        <v>17</v>
      </c>
      <c r="AW61" s="1">
        <f t="shared" si="36"/>
        <v>17</v>
      </c>
      <c r="AX61" s="1">
        <f t="shared" si="37"/>
        <v>17</v>
      </c>
      <c r="AY61" s="1">
        <f t="shared" si="38"/>
        <v>17</v>
      </c>
      <c r="AZ61" s="1">
        <f t="shared" si="39"/>
        <v>17</v>
      </c>
      <c r="BA61" s="1">
        <f t="shared" si="40"/>
        <v>17</v>
      </c>
      <c r="BB61" s="1">
        <f t="shared" si="41"/>
        <v>17</v>
      </c>
      <c r="BC61" s="1">
        <f t="shared" si="42"/>
        <v>17</v>
      </c>
      <c r="BD61" s="1">
        <f t="shared" si="43"/>
        <v>17</v>
      </c>
      <c r="BE61" s="1">
        <f t="shared" si="44"/>
        <v>17</v>
      </c>
      <c r="BF61" s="1">
        <f t="shared" si="45"/>
        <v>17</v>
      </c>
      <c r="BG61" s="1">
        <f>+IF(D61="male",VLOOKUP(M61,'Key node cluster'!$A$3:$C$45,3,0),VLOOKUP(M61,'Key node cluster'!$F$3:$H$27,3,0))</f>
        <v>22</v>
      </c>
    </row>
    <row r="62" spans="1:59" x14ac:dyDescent="0.25">
      <c r="A62" t="s">
        <v>527</v>
      </c>
      <c r="B62">
        <v>9971029445</v>
      </c>
      <c r="C62" s="7">
        <v>20</v>
      </c>
      <c r="D62" t="s">
        <v>9</v>
      </c>
      <c r="E62" t="s">
        <v>10</v>
      </c>
      <c r="F62" t="s">
        <v>11</v>
      </c>
      <c r="G62" t="str">
        <f t="shared" si="46"/>
        <v>bachelor or above</v>
      </c>
      <c r="H62" s="7">
        <f t="shared" si="1"/>
        <v>10</v>
      </c>
      <c r="I62" t="s">
        <v>14</v>
      </c>
      <c r="J62">
        <v>25</v>
      </c>
      <c r="K62">
        <v>6.9150684931506996</v>
      </c>
      <c r="L62">
        <v>12</v>
      </c>
      <c r="M62" s="5">
        <f t="shared" si="2"/>
        <v>39</v>
      </c>
      <c r="N62" s="5">
        <f>+IF(D62="male",VLOOKUP(BG62,'Key node cluster'!$L$3:$N$24,3,0),VLOOKUP(BG62,'Key node cluster'!$R$3:$T$15,3,0))</f>
        <v>0</v>
      </c>
      <c r="O62" s="1">
        <v>0</v>
      </c>
      <c r="P62" s="1">
        <f t="shared" si="3"/>
        <v>26</v>
      </c>
      <c r="Q62" s="1">
        <f t="shared" si="4"/>
        <v>26</v>
      </c>
      <c r="R62" s="1">
        <f t="shared" si="5"/>
        <v>26</v>
      </c>
      <c r="S62" s="1">
        <f t="shared" si="6"/>
        <v>26</v>
      </c>
      <c r="T62" s="1">
        <f t="shared" si="7"/>
        <v>26</v>
      </c>
      <c r="U62" s="1">
        <f t="shared" si="8"/>
        <v>26</v>
      </c>
      <c r="V62" s="1">
        <f t="shared" si="9"/>
        <v>26</v>
      </c>
      <c r="W62" s="1">
        <f t="shared" si="10"/>
        <v>26</v>
      </c>
      <c r="X62" s="1">
        <f t="shared" si="11"/>
        <v>26</v>
      </c>
      <c r="Y62" s="1">
        <f t="shared" si="12"/>
        <v>26</v>
      </c>
      <c r="Z62" s="1">
        <f t="shared" si="13"/>
        <v>26</v>
      </c>
      <c r="AA62" s="1">
        <f t="shared" si="14"/>
        <v>26</v>
      </c>
      <c r="AB62" s="1">
        <f t="shared" si="15"/>
        <v>26</v>
      </c>
      <c r="AC62" s="1">
        <f t="shared" si="16"/>
        <v>26</v>
      </c>
      <c r="AD62" s="1">
        <f t="shared" si="17"/>
        <v>26</v>
      </c>
      <c r="AE62" s="1">
        <f t="shared" si="18"/>
        <v>26</v>
      </c>
      <c r="AF62" s="1">
        <f t="shared" si="19"/>
        <v>26</v>
      </c>
      <c r="AG62" s="1">
        <f t="shared" si="20"/>
        <v>26</v>
      </c>
      <c r="AH62" s="1">
        <f t="shared" si="21"/>
        <v>26</v>
      </c>
      <c r="AI62" s="1">
        <f t="shared" si="22"/>
        <v>26</v>
      </c>
      <c r="AJ62" s="1">
        <f t="shared" si="23"/>
        <v>26</v>
      </c>
      <c r="AK62" s="1">
        <f t="shared" si="24"/>
        <v>26</v>
      </c>
      <c r="AL62" s="1">
        <f t="shared" si="25"/>
        <v>26</v>
      </c>
      <c r="AM62" s="1">
        <f t="shared" si="26"/>
        <v>26</v>
      </c>
      <c r="AN62" s="1">
        <f t="shared" si="27"/>
        <v>26</v>
      </c>
      <c r="AO62" s="1">
        <f t="shared" si="28"/>
        <v>26</v>
      </c>
      <c r="AP62" s="7">
        <f t="shared" si="29"/>
        <v>38</v>
      </c>
      <c r="AQ62" s="7">
        <f t="shared" si="30"/>
        <v>38</v>
      </c>
      <c r="AR62" s="1">
        <f t="shared" si="31"/>
        <v>38</v>
      </c>
      <c r="AS62" s="7">
        <f t="shared" si="32"/>
        <v>38</v>
      </c>
      <c r="AT62" s="1">
        <f t="shared" si="33"/>
        <v>38</v>
      </c>
      <c r="AU62" s="1">
        <f t="shared" si="34"/>
        <v>38</v>
      </c>
      <c r="AV62" s="1">
        <f t="shared" si="35"/>
        <v>38</v>
      </c>
      <c r="AW62" s="1">
        <f t="shared" si="36"/>
        <v>38</v>
      </c>
      <c r="AX62" s="1">
        <f t="shared" si="37"/>
        <v>38</v>
      </c>
      <c r="AY62" s="1">
        <f t="shared" si="38"/>
        <v>38</v>
      </c>
      <c r="AZ62" s="1">
        <f t="shared" si="39"/>
        <v>38</v>
      </c>
      <c r="BA62" s="1">
        <f t="shared" si="40"/>
        <v>38</v>
      </c>
      <c r="BB62" s="1">
        <f t="shared" si="41"/>
        <v>39</v>
      </c>
      <c r="BC62" s="1">
        <f t="shared" si="42"/>
        <v>39</v>
      </c>
      <c r="BD62" s="1">
        <f t="shared" si="43"/>
        <v>39</v>
      </c>
      <c r="BE62" s="1">
        <f t="shared" si="44"/>
        <v>39</v>
      </c>
      <c r="BF62" s="1">
        <f t="shared" si="45"/>
        <v>39</v>
      </c>
      <c r="BG62" s="1">
        <f>+IF(D62="male",VLOOKUP(M62,'Key node cluster'!$A$3:$C$45,3,0),VLOOKUP(M62,'Key node cluster'!$F$3:$H$27,3,0))</f>
        <v>39</v>
      </c>
    </row>
    <row r="63" spans="1:59" x14ac:dyDescent="0.25">
      <c r="A63" t="s">
        <v>531</v>
      </c>
      <c r="B63">
        <v>9981039465</v>
      </c>
      <c r="C63" s="7">
        <v>20</v>
      </c>
      <c r="D63" t="s">
        <v>9</v>
      </c>
      <c r="E63" t="s">
        <v>10</v>
      </c>
      <c r="G63" t="str">
        <f t="shared" si="46"/>
        <v/>
      </c>
      <c r="H63" s="7">
        <f t="shared" si="1"/>
        <v>1</v>
      </c>
      <c r="J63">
        <v>23</v>
      </c>
      <c r="K63">
        <v>0.16986301369862999</v>
      </c>
      <c r="L63">
        <v>1</v>
      </c>
      <c r="M63" s="5">
        <f t="shared" si="2"/>
        <v>17</v>
      </c>
      <c r="N63" s="5">
        <f>+IF(D63="male",VLOOKUP(BG63,'Key node cluster'!$L$3:$N$24,3,0),VLOOKUP(BG63,'Key node cluster'!$R$3:$T$15,3,0))</f>
        <v>1</v>
      </c>
      <c r="O63" s="1">
        <v>0</v>
      </c>
      <c r="P63" s="1">
        <f t="shared" si="3"/>
        <v>1</v>
      </c>
      <c r="Q63" s="1">
        <f t="shared" si="4"/>
        <v>17</v>
      </c>
      <c r="R63" s="1">
        <f t="shared" si="5"/>
        <v>17</v>
      </c>
      <c r="S63" s="1">
        <f t="shared" si="6"/>
        <v>17</v>
      </c>
      <c r="T63" s="1">
        <f t="shared" si="7"/>
        <v>17</v>
      </c>
      <c r="U63" s="1">
        <f t="shared" si="8"/>
        <v>17</v>
      </c>
      <c r="V63" s="1">
        <f t="shared" si="9"/>
        <v>17</v>
      </c>
      <c r="W63" s="1">
        <f t="shared" si="10"/>
        <v>17</v>
      </c>
      <c r="X63" s="1">
        <f t="shared" si="11"/>
        <v>17</v>
      </c>
      <c r="Y63" s="1">
        <f t="shared" si="12"/>
        <v>17</v>
      </c>
      <c r="Z63" s="1">
        <f t="shared" si="13"/>
        <v>17</v>
      </c>
      <c r="AA63" s="1">
        <f t="shared" si="14"/>
        <v>17</v>
      </c>
      <c r="AB63" s="1">
        <f t="shared" si="15"/>
        <v>17</v>
      </c>
      <c r="AC63" s="1">
        <f t="shared" si="16"/>
        <v>17</v>
      </c>
      <c r="AD63" s="1">
        <f t="shared" si="17"/>
        <v>17</v>
      </c>
      <c r="AE63" s="1">
        <f t="shared" si="18"/>
        <v>17</v>
      </c>
      <c r="AF63" s="1">
        <f t="shared" si="19"/>
        <v>17</v>
      </c>
      <c r="AG63" s="1">
        <f t="shared" si="20"/>
        <v>17</v>
      </c>
      <c r="AH63" s="1">
        <f t="shared" si="21"/>
        <v>17</v>
      </c>
      <c r="AI63" s="1">
        <f t="shared" si="22"/>
        <v>17</v>
      </c>
      <c r="AJ63" s="1">
        <f t="shared" si="23"/>
        <v>17</v>
      </c>
      <c r="AK63" s="1">
        <f t="shared" si="24"/>
        <v>17</v>
      </c>
      <c r="AL63" s="1">
        <f t="shared" si="25"/>
        <v>17</v>
      </c>
      <c r="AM63" s="1">
        <f t="shared" si="26"/>
        <v>17</v>
      </c>
      <c r="AN63" s="1">
        <f t="shared" si="27"/>
        <v>17</v>
      </c>
      <c r="AO63" s="1">
        <f t="shared" si="28"/>
        <v>17</v>
      </c>
      <c r="AP63" s="7">
        <f t="shared" si="29"/>
        <v>17</v>
      </c>
      <c r="AQ63" s="7">
        <f t="shared" si="30"/>
        <v>17</v>
      </c>
      <c r="AR63" s="1">
        <f t="shared" si="31"/>
        <v>17</v>
      </c>
      <c r="AS63" s="7">
        <f t="shared" si="32"/>
        <v>17</v>
      </c>
      <c r="AT63" s="1">
        <f t="shared" si="33"/>
        <v>17</v>
      </c>
      <c r="AU63" s="1">
        <f t="shared" si="34"/>
        <v>17</v>
      </c>
      <c r="AV63" s="1">
        <f t="shared" si="35"/>
        <v>17</v>
      </c>
      <c r="AW63" s="1">
        <f t="shared" si="36"/>
        <v>17</v>
      </c>
      <c r="AX63" s="1">
        <f t="shared" si="37"/>
        <v>17</v>
      </c>
      <c r="AY63" s="1">
        <f t="shared" si="38"/>
        <v>17</v>
      </c>
      <c r="AZ63" s="1">
        <f t="shared" si="39"/>
        <v>17</v>
      </c>
      <c r="BA63" s="1">
        <f t="shared" si="40"/>
        <v>17</v>
      </c>
      <c r="BB63" s="1">
        <f t="shared" si="41"/>
        <v>17</v>
      </c>
      <c r="BC63" s="1">
        <f t="shared" si="42"/>
        <v>17</v>
      </c>
      <c r="BD63" s="1">
        <f t="shared" si="43"/>
        <v>17</v>
      </c>
      <c r="BE63" s="1">
        <f t="shared" si="44"/>
        <v>17</v>
      </c>
      <c r="BF63" s="1">
        <f t="shared" si="45"/>
        <v>17</v>
      </c>
      <c r="BG63" s="1">
        <f>+IF(D63="male",VLOOKUP(M63,'Key node cluster'!$A$3:$C$45,3,0),VLOOKUP(M63,'Key node cluster'!$F$3:$H$27,3,0))</f>
        <v>22</v>
      </c>
    </row>
    <row r="64" spans="1:59" x14ac:dyDescent="0.25">
      <c r="A64" t="s">
        <v>532</v>
      </c>
      <c r="B64">
        <v>9991033264</v>
      </c>
      <c r="C64" s="7">
        <v>20</v>
      </c>
      <c r="D64" t="s">
        <v>9</v>
      </c>
      <c r="E64" t="s">
        <v>10</v>
      </c>
      <c r="G64" t="str">
        <f t="shared" si="46"/>
        <v/>
      </c>
      <c r="H64" s="7">
        <f t="shared" si="1"/>
        <v>1</v>
      </c>
      <c r="J64">
        <v>22</v>
      </c>
      <c r="K64">
        <v>8.2191780821917998E-2</v>
      </c>
      <c r="L64">
        <v>1</v>
      </c>
      <c r="M64" s="5">
        <f t="shared" si="2"/>
        <v>17</v>
      </c>
      <c r="N64" s="5">
        <f>+IF(D64="male",VLOOKUP(BG64,'Key node cluster'!$L$3:$N$24,3,0),VLOOKUP(BG64,'Key node cluster'!$R$3:$T$15,3,0))</f>
        <v>1</v>
      </c>
      <c r="O64" s="1">
        <v>0</v>
      </c>
      <c r="P64" s="1">
        <f t="shared" si="3"/>
        <v>1</v>
      </c>
      <c r="Q64" s="1">
        <f t="shared" si="4"/>
        <v>17</v>
      </c>
      <c r="R64" s="1">
        <f t="shared" si="5"/>
        <v>17</v>
      </c>
      <c r="S64" s="1">
        <f t="shared" si="6"/>
        <v>17</v>
      </c>
      <c r="T64" s="1">
        <f t="shared" si="7"/>
        <v>17</v>
      </c>
      <c r="U64" s="1">
        <f t="shared" si="8"/>
        <v>17</v>
      </c>
      <c r="V64" s="1">
        <f t="shared" si="9"/>
        <v>17</v>
      </c>
      <c r="W64" s="1">
        <f t="shared" si="10"/>
        <v>17</v>
      </c>
      <c r="X64" s="1">
        <f t="shared" si="11"/>
        <v>17</v>
      </c>
      <c r="Y64" s="1">
        <f t="shared" si="12"/>
        <v>17</v>
      </c>
      <c r="Z64" s="1">
        <f t="shared" si="13"/>
        <v>17</v>
      </c>
      <c r="AA64" s="1">
        <f t="shared" si="14"/>
        <v>17</v>
      </c>
      <c r="AB64" s="1">
        <f t="shared" si="15"/>
        <v>17</v>
      </c>
      <c r="AC64" s="1">
        <f t="shared" si="16"/>
        <v>17</v>
      </c>
      <c r="AD64" s="1">
        <f t="shared" si="17"/>
        <v>17</v>
      </c>
      <c r="AE64" s="1">
        <f t="shared" si="18"/>
        <v>17</v>
      </c>
      <c r="AF64" s="1">
        <f t="shared" si="19"/>
        <v>17</v>
      </c>
      <c r="AG64" s="1">
        <f t="shared" si="20"/>
        <v>17</v>
      </c>
      <c r="AH64" s="1">
        <f t="shared" si="21"/>
        <v>17</v>
      </c>
      <c r="AI64" s="1">
        <f t="shared" si="22"/>
        <v>17</v>
      </c>
      <c r="AJ64" s="1">
        <f t="shared" si="23"/>
        <v>17</v>
      </c>
      <c r="AK64" s="1">
        <f t="shared" si="24"/>
        <v>17</v>
      </c>
      <c r="AL64" s="1">
        <f t="shared" si="25"/>
        <v>17</v>
      </c>
      <c r="AM64" s="1">
        <f t="shared" si="26"/>
        <v>17</v>
      </c>
      <c r="AN64" s="1">
        <f t="shared" si="27"/>
        <v>17</v>
      </c>
      <c r="AO64" s="1">
        <f t="shared" si="28"/>
        <v>17</v>
      </c>
      <c r="AP64" s="7">
        <f t="shared" si="29"/>
        <v>17</v>
      </c>
      <c r="AQ64" s="7">
        <f t="shared" si="30"/>
        <v>17</v>
      </c>
      <c r="AR64" s="1">
        <f t="shared" si="31"/>
        <v>17</v>
      </c>
      <c r="AS64" s="7">
        <f t="shared" si="32"/>
        <v>17</v>
      </c>
      <c r="AT64" s="1">
        <f t="shared" si="33"/>
        <v>17</v>
      </c>
      <c r="AU64" s="1">
        <f t="shared" si="34"/>
        <v>17</v>
      </c>
      <c r="AV64" s="1">
        <f t="shared" si="35"/>
        <v>17</v>
      </c>
      <c r="AW64" s="1">
        <f t="shared" si="36"/>
        <v>17</v>
      </c>
      <c r="AX64" s="1">
        <f t="shared" si="37"/>
        <v>17</v>
      </c>
      <c r="AY64" s="1">
        <f t="shared" si="38"/>
        <v>17</v>
      </c>
      <c r="AZ64" s="1">
        <f t="shared" si="39"/>
        <v>17</v>
      </c>
      <c r="BA64" s="1">
        <f t="shared" si="40"/>
        <v>17</v>
      </c>
      <c r="BB64" s="1">
        <f t="shared" si="41"/>
        <v>17</v>
      </c>
      <c r="BC64" s="1">
        <f t="shared" si="42"/>
        <v>17</v>
      </c>
      <c r="BD64" s="1">
        <f t="shared" si="43"/>
        <v>17</v>
      </c>
      <c r="BE64" s="1">
        <f t="shared" si="44"/>
        <v>17</v>
      </c>
      <c r="BF64" s="1">
        <f t="shared" si="45"/>
        <v>17</v>
      </c>
      <c r="BG64" s="1">
        <f>+IF(D64="male",VLOOKUP(M64,'Key node cluster'!$A$3:$C$45,3,0),VLOOKUP(M64,'Key node cluster'!$F$3:$H$27,3,0))</f>
        <v>22</v>
      </c>
    </row>
    <row r="65" spans="1:59" x14ac:dyDescent="0.25">
      <c r="A65" t="s">
        <v>538</v>
      </c>
      <c r="B65">
        <v>9991045361</v>
      </c>
      <c r="C65" s="7">
        <v>20</v>
      </c>
      <c r="D65" t="s">
        <v>9</v>
      </c>
      <c r="E65" t="s">
        <v>10</v>
      </c>
      <c r="F65" t="s">
        <v>11</v>
      </c>
      <c r="G65" t="str">
        <f t="shared" si="46"/>
        <v>secondary or below</v>
      </c>
      <c r="H65" s="7">
        <f t="shared" si="1"/>
        <v>1</v>
      </c>
      <c r="I65" t="s">
        <v>12</v>
      </c>
      <c r="J65">
        <v>22</v>
      </c>
      <c r="K65">
        <v>0.43561643835615999</v>
      </c>
      <c r="L65">
        <v>1</v>
      </c>
      <c r="M65" s="5">
        <f t="shared" si="2"/>
        <v>25</v>
      </c>
      <c r="N65" s="5">
        <f>+IF(D65="male",VLOOKUP(BG65,'Key node cluster'!$L$3:$N$24,3,0),VLOOKUP(BG65,'Key node cluster'!$R$3:$T$15,3,0))</f>
        <v>1</v>
      </c>
      <c r="O65" s="1">
        <v>0</v>
      </c>
      <c r="P65" s="1">
        <f t="shared" si="3"/>
        <v>1</v>
      </c>
      <c r="Q65" s="1">
        <f t="shared" si="4"/>
        <v>17</v>
      </c>
      <c r="R65" s="1">
        <f t="shared" si="5"/>
        <v>17</v>
      </c>
      <c r="S65" s="1">
        <f t="shared" si="6"/>
        <v>17</v>
      </c>
      <c r="T65" s="1">
        <f t="shared" si="7"/>
        <v>17</v>
      </c>
      <c r="U65" s="1">
        <f t="shared" si="8"/>
        <v>17</v>
      </c>
      <c r="V65" s="1">
        <f t="shared" si="9"/>
        <v>17</v>
      </c>
      <c r="W65" s="1">
        <f t="shared" si="10"/>
        <v>17</v>
      </c>
      <c r="X65" s="1">
        <f t="shared" si="11"/>
        <v>17</v>
      </c>
      <c r="Y65" s="1">
        <f t="shared" si="12"/>
        <v>17</v>
      </c>
      <c r="Z65" s="1">
        <f t="shared" si="13"/>
        <v>17</v>
      </c>
      <c r="AA65" s="1">
        <f t="shared" si="14"/>
        <v>17</v>
      </c>
      <c r="AB65" s="1">
        <f t="shared" si="15"/>
        <v>17</v>
      </c>
      <c r="AC65" s="1">
        <f t="shared" si="16"/>
        <v>17</v>
      </c>
      <c r="AD65" s="1">
        <f t="shared" si="17"/>
        <v>17</v>
      </c>
      <c r="AE65" s="1">
        <f t="shared" si="18"/>
        <v>17</v>
      </c>
      <c r="AF65" s="1">
        <f t="shared" si="19"/>
        <v>17</v>
      </c>
      <c r="AG65" s="1">
        <f t="shared" si="20"/>
        <v>25</v>
      </c>
      <c r="AH65" s="1">
        <f t="shared" si="21"/>
        <v>25</v>
      </c>
      <c r="AI65" s="1">
        <f t="shared" si="22"/>
        <v>25</v>
      </c>
      <c r="AJ65" s="1">
        <f t="shared" si="23"/>
        <v>25</v>
      </c>
      <c r="AK65" s="1">
        <f t="shared" si="24"/>
        <v>25</v>
      </c>
      <c r="AL65" s="1">
        <f t="shared" si="25"/>
        <v>25</v>
      </c>
      <c r="AM65" s="1">
        <f t="shared" si="26"/>
        <v>25</v>
      </c>
      <c r="AN65" s="1">
        <f t="shared" si="27"/>
        <v>25</v>
      </c>
      <c r="AO65" s="1">
        <f t="shared" si="28"/>
        <v>25</v>
      </c>
      <c r="AP65" s="7">
        <f t="shared" si="29"/>
        <v>25</v>
      </c>
      <c r="AQ65" s="7">
        <f t="shared" si="30"/>
        <v>25</v>
      </c>
      <c r="AR65" s="1">
        <f t="shared" si="31"/>
        <v>25</v>
      </c>
      <c r="AS65" s="7">
        <f t="shared" si="32"/>
        <v>25</v>
      </c>
      <c r="AT65" s="1">
        <f t="shared" si="33"/>
        <v>25</v>
      </c>
      <c r="AU65" s="1">
        <f t="shared" si="34"/>
        <v>25</v>
      </c>
      <c r="AV65" s="1">
        <f t="shared" si="35"/>
        <v>25</v>
      </c>
      <c r="AW65" s="1">
        <f t="shared" si="36"/>
        <v>25</v>
      </c>
      <c r="AX65" s="1">
        <f t="shared" si="37"/>
        <v>25</v>
      </c>
      <c r="AY65" s="1">
        <f t="shared" si="38"/>
        <v>25</v>
      </c>
      <c r="AZ65" s="1">
        <f t="shared" si="39"/>
        <v>25</v>
      </c>
      <c r="BA65" s="1">
        <f t="shared" si="40"/>
        <v>25</v>
      </c>
      <c r="BB65" s="1">
        <f t="shared" si="41"/>
        <v>25</v>
      </c>
      <c r="BC65" s="1">
        <f t="shared" si="42"/>
        <v>25</v>
      </c>
      <c r="BD65" s="1">
        <f t="shared" si="43"/>
        <v>25</v>
      </c>
      <c r="BE65" s="1">
        <f t="shared" si="44"/>
        <v>25</v>
      </c>
      <c r="BF65" s="1">
        <f t="shared" si="45"/>
        <v>25</v>
      </c>
      <c r="BG65" s="1">
        <f>+IF(D65="male",VLOOKUP(M65,'Key node cluster'!$A$3:$C$45,3,0),VLOOKUP(M65,'Key node cluster'!$F$3:$H$27,3,0))</f>
        <v>25</v>
      </c>
    </row>
    <row r="66" spans="1:59" x14ac:dyDescent="0.25">
      <c r="A66" t="s">
        <v>545</v>
      </c>
      <c r="B66">
        <v>9931022297</v>
      </c>
      <c r="C66" s="7">
        <v>30</v>
      </c>
      <c r="D66" t="s">
        <v>9</v>
      </c>
      <c r="E66" t="s">
        <v>10</v>
      </c>
      <c r="G66" t="str">
        <f t="shared" si="46"/>
        <v>bachelor or above</v>
      </c>
      <c r="H66" s="7">
        <f t="shared" ref="H66:H129" si="47">IF(K66 &gt; 15, 20, IF(K66 &gt; 10, 15, IF(K66 &gt; 5, 10, IF(K66 &gt; 1, 5, IF(K66 &gt; 0, 1, 0)))))</f>
        <v>1</v>
      </c>
      <c r="I66" t="s">
        <v>14</v>
      </c>
      <c r="J66">
        <v>28</v>
      </c>
      <c r="K66">
        <v>8.4931506849314997E-2</v>
      </c>
      <c r="L66">
        <v>1</v>
      </c>
      <c r="M66" s="5">
        <f t="shared" ref="M66:M129" si="48">+BF66</f>
        <v>17</v>
      </c>
      <c r="N66" s="5">
        <f>+IF(D66="male",VLOOKUP(BG66,'Key node cluster'!$L$3:$N$24,3,0),VLOOKUP(BG66,'Key node cluster'!$R$3:$T$15,3,0))</f>
        <v>1</v>
      </c>
      <c r="O66" s="1">
        <v>0</v>
      </c>
      <c r="P66" s="1">
        <f t="shared" ref="P66:P129" si="49">+IF($D66="male",IF(H66="",O66,IF(H66&lt;=3,1,26)),IF($D66="female",IF(H66="",O66,IF(H66&lt;=0.5,1,12)),O66))</f>
        <v>1</v>
      </c>
      <c r="Q66" s="1">
        <f t="shared" ref="Q66:Q129" si="50">IF($D66="male",IF(P66&lt;&gt;1,P66,IF(H66="",P66,IF(H66&lt;=0.5,2,17))),IF($D66="female",IF(P66&lt;&gt;1,P66,IF(F66="",P66,IF(F66&lt;&gt;"amman",2,11))),P66))</f>
        <v>17</v>
      </c>
      <c r="R66" s="1">
        <f t="shared" ref="R66:R129" si="51">IF($D66="male",IF(Q66&lt;&gt;2,Q66,IF(F66="",Q66,IF(F66&lt;&gt;"irbed",3,14))),IF($D66="female",IF(Q66&lt;&gt;2,Q66,IF(C66="",Q66,IF(C66&lt;=25,3,8))),Q66))</f>
        <v>17</v>
      </c>
      <c r="S66" s="1">
        <f t="shared" ref="S66:S129" si="52">IF($D66="male",IF(R66&lt;&gt;3,R66,IF(F66="",R66,IF(F66&lt;&gt;"amman",4,11))),IF($D66="female",IF(R66&lt;&gt;3,R66,IF(F66="",R66,IF(F66&lt;&gt;"irbed",4,7))),R66))</f>
        <v>17</v>
      </c>
      <c r="T66" s="1">
        <f t="shared" ref="T66:T129" si="53">IF($D66="male",IF(S66&lt;&gt;4,S66,IF(C66="",S66,IF(C66&lt;=25,5,10))),IF($D66="female",IF(S66&lt;&gt;4,S66,IF(C66="",S66,IF(G66&lt;&gt;"secondary or below",5,6))),R66))</f>
        <v>17</v>
      </c>
      <c r="U66" s="1">
        <f t="shared" ref="U66:U129" si="54">IF($D66="male",IF(T66&lt;&gt;5,T66,IF(F66="",T66,IF(F66&lt;&gt;"zarqa",6,9))),IF($D66="female",IF(T66&lt;&gt;5,T66,5),T66))</f>
        <v>17</v>
      </c>
      <c r="V66" s="1">
        <f t="shared" ref="V66:V129" si="55">IF($D66="male",IF(U66&lt;&gt;6,U66,IF(G66="",U66,IF(G66&lt;&gt;"secondary or below",7,8))),IF($D66="female",IF(T66&lt;&gt;6,U66,6),U66))</f>
        <v>17</v>
      </c>
      <c r="W66" s="1">
        <f t="shared" ref="W66:W129" si="56">IF($D66="male",IF(V66&lt;&gt;7,V66,7),IF($D66="female",IF(S66&lt;&gt;7,V66,7),V66))</f>
        <v>17</v>
      </c>
      <c r="X66" s="1">
        <f t="shared" ref="X66:X129" si="57">IF($D66="male",IF(V66&lt;&gt;8,W66,8),IF($D66="female",IF(R66&lt;&gt;8,R66,IF(G66="",W66,IF(G66&lt;&gt;"bachelor or above",9,10)))))</f>
        <v>17</v>
      </c>
      <c r="Y66" s="1">
        <f t="shared" ref="Y66:Y129" si="58">IF($D66="male",IF(U66&lt;&gt;9,X66,9),IF($D66="female",IF(X66&lt;&gt;9,X66,9),X66))</f>
        <v>17</v>
      </c>
      <c r="Z66" s="1">
        <f t="shared" ref="Z66:Z129" si="59">IF($D66="male",IF(T66&lt;&gt;10,Y66,10),IF($D66="female",IF(X66&lt;&gt;10,Y66,10),Y66))</f>
        <v>17</v>
      </c>
      <c r="AA66" s="1">
        <f t="shared" ref="AA66:AA129" si="60">IF($D66="male",IF(S66&lt;&gt;11,Z66,IF(G66="",Z66,IF(G66&lt;&gt;"secondary or below",12,13))),IF($D66="female",IF(Q66&lt;&gt;11,Z66,11),Z66))</f>
        <v>17</v>
      </c>
      <c r="AB66" s="1">
        <f t="shared" ref="AB66:AB129" si="61">IF($D66="male",IF(AA66&lt;&gt;12,AA66,12),IF($D66="female",IF(P66&lt;&gt;12,P66,IF(G66="",AA66,IF(G66&lt;&gt;"bachelor or above",13,20)))))</f>
        <v>17</v>
      </c>
      <c r="AC66" s="1">
        <f t="shared" ref="AC66:AC129" si="62">IF($D66="male",IF(AA66&lt;&gt;13,AB66,13),IF($D66="female",IF(AB66&lt;&gt;13,AB66,IF(H66&lt;=3,14,17))))</f>
        <v>17</v>
      </c>
      <c r="AD66" s="1">
        <f t="shared" ref="AD66:AD129" si="63">IF($D66="male",IF(R66&lt;&gt;14,AC66,IF(G66="",AC66,IF(G66&lt;&gt;"bachelor or above",15,16))),IF($D66="female",IF(AC66&lt;&gt;14,AC66,IF(C66="",AC66,IF(C66&lt;=25,15,16))),AC66))</f>
        <v>17</v>
      </c>
      <c r="AE66" s="1">
        <f t="shared" ref="AE66:AE129" si="64">IF($D66="male",IF(AD66&lt;&gt;15,AD66,15),IF($D66="female",IF(AD66&lt;&gt;15,AD66,15),AD66))</f>
        <v>17</v>
      </c>
      <c r="AF66" s="1">
        <f t="shared" ref="AF66:AF129" si="65">IF($D66="male",IF(AD66&lt;&gt;16,AE66,16),IF($D66="female",IF(AD66&lt;&gt;16,AE66,16),AE66))</f>
        <v>17</v>
      </c>
      <c r="AG66" s="1">
        <f t="shared" ref="AG66:AG129" si="66">IF($D66="male",IF(Q66&lt;&gt;17,AF66,IF(F66="",AF66,IF(F66&lt;&gt;"amman",18,25))),IF($D66="female",IF(AC66&lt;&gt;17,AF66,IF(F66="",AF66,IF(F66&lt;&gt;"irbed",18,19))),AF66))</f>
        <v>17</v>
      </c>
      <c r="AH66" s="1">
        <f t="shared" ref="AH66:AH129" si="67">IF($D66="male",IF(AG66&lt;&gt;18,AG66,IF(G66="",AG66,IF(G66&lt;&gt;"secondary or below",19,20))),IF($D66="female",IF(AG66&lt;&gt;18,AG66,18),AG66))</f>
        <v>17</v>
      </c>
      <c r="AI66" s="1">
        <f t="shared" ref="AI66:AI129" si="68">IF($D66="male",IF(AH66&lt;&gt;19,AH66,19),IF($D66="female",IF(AG66&lt;&gt;19,AH66,19),AH66))</f>
        <v>17</v>
      </c>
      <c r="AJ66" s="1">
        <f t="shared" ref="AJ66:AJ129" si="69">IF($D66="male",IF(AH66&lt;&gt;20,AI66,IF(F66="",AI66,IF(F66&lt;&gt;"irbed",21,24))),IF($D66="female",IF(AB66&lt;&gt;20,AI66,IF(H66&lt;=3,21,24))))</f>
        <v>17</v>
      </c>
      <c r="AK66" s="1">
        <f t="shared" ref="AK66:AK129" si="70">IF($D66="male",IF(AJ66&lt;&gt;21,AJ66,IF(F66="",AJ66,IF(F66&lt;&gt;"zarqa",22,23))),IF($D66="female",IF(AJ66&lt;&gt;21,AJ66,IF(C66&lt;=25,22,23))))</f>
        <v>17</v>
      </c>
      <c r="AL66" s="1">
        <f t="shared" ref="AL66:AL129" si="71">IF($D66="male",IF(AK66&lt;&gt;22,AK66,22),IF($D66="female",IF(AK66&lt;&gt;22,AK66,22),AK66))</f>
        <v>17</v>
      </c>
      <c r="AM66" s="1">
        <f t="shared" ref="AM66:AM129" si="72">IF($D66="male",IF(AK66&lt;&gt;23,AL66,23),IF($D66="female",IF(AK66&lt;&gt;23,AL66,23),AL66))</f>
        <v>17</v>
      </c>
      <c r="AN66" s="1">
        <f t="shared" ref="AN66:AN129" si="73">IF($D66="male",IF(AJ66&lt;&gt;24,AM66,24),IF($D66="female",IF(AJ66&lt;&gt;24,AM66,24),AM66))</f>
        <v>17</v>
      </c>
      <c r="AO66" s="1">
        <f t="shared" ref="AO66:AO129" si="74">IF($D66="male",IF(AG66&lt;&gt;25,AN66,25),AN66)</f>
        <v>17</v>
      </c>
      <c r="AP66" s="7">
        <f t="shared" ref="AP66:AP129" si="75">IF($D66="male",IF(P66&lt;&gt;26,AO66,IF(F66="",AO66,IF(F66&lt;&gt;"amman",27,38))),AO66)</f>
        <v>17</v>
      </c>
      <c r="AQ66" s="7">
        <f t="shared" ref="AQ66:AQ129" si="76">IF($D66="male",IF(AP66&lt;&gt;27,AP66,IF(F66="",AP66,IF(F66&lt;&gt;"zarqa",28,33))),AP66)</f>
        <v>17</v>
      </c>
      <c r="AR66" s="1">
        <f t="shared" ref="AR66:AR129" si="77">IF($D66="male",IF(AQ66&lt;&gt;28,AQ66,IF(C66&lt;=35,29,32)),AQ66)</f>
        <v>17</v>
      </c>
      <c r="AS66" s="7">
        <f t="shared" ref="AS66:AS129" si="78">IF($D66="male",IF(AR66&lt;&gt;29,AR66,IF(C66&lt;=25,30,31)),AR66)</f>
        <v>17</v>
      </c>
      <c r="AT66" s="1">
        <f t="shared" ref="AT66:AT129" si="79">IF($D66="male",IF(AS66&lt;&gt;30,AS66,30),AS66)</f>
        <v>17</v>
      </c>
      <c r="AU66" s="1">
        <f t="shared" ref="AU66:AU129" si="80">IF($D66="male",IF(AS66&lt;&gt;31,AT66,31),AT66)</f>
        <v>17</v>
      </c>
      <c r="AV66" s="1">
        <f t="shared" ref="AV66:AV129" si="81">IF($D66="male",IF(AR66&lt;&gt;32,AU66,32),AU66)</f>
        <v>17</v>
      </c>
      <c r="AW66" s="1">
        <f t="shared" ref="AW66:AW129" si="82">IF($D66="male",IF(AQ66&lt;&gt;33,AV66,IF(H66="",AV66,IF(H66&lt;=7.5,34,37))),AV66)</f>
        <v>17</v>
      </c>
      <c r="AX66" s="1">
        <f t="shared" ref="AX66:AX129" si="83">IF($D66="male",IF(AW66&lt;&gt;34,AW66,IF(C66&lt;=25,35,36)),AW66)</f>
        <v>17</v>
      </c>
      <c r="AY66" s="1">
        <f t="shared" ref="AY66:AY129" si="84">IF($D66="male",IF(AX66&lt;&gt;35,AX66,35),AX66)</f>
        <v>17</v>
      </c>
      <c r="AZ66" s="1">
        <f t="shared" ref="AZ66:AZ129" si="85">IF($D66="male",IF(AX66&lt;&gt;36,AY66,36),AY66)</f>
        <v>17</v>
      </c>
      <c r="BA66" s="1">
        <f t="shared" ref="BA66:BA129" si="86">IF($D66="male",IF(AW66&lt;&gt;37,AZ66,37),AZ66)</f>
        <v>17</v>
      </c>
      <c r="BB66" s="1">
        <f t="shared" ref="BB66:BB129" si="87">IF($D66="male",IF(AP66&lt;&gt;38,BA66,IF(C66&lt;=25,39,40)),BA66)</f>
        <v>17</v>
      </c>
      <c r="BC66" s="1">
        <f t="shared" ref="BC66:BC129" si="88">IF($D66="male",IF(BB66&lt;&gt;39,BB66,39),BB66)</f>
        <v>17</v>
      </c>
      <c r="BD66" s="1">
        <f t="shared" ref="BD66:BD129" si="89">IF($D66="male",IF(BB66&lt;&gt;40,BC66,IF(H66="",BC66,IF(H66&lt;=7.5,41,42))),BC66)</f>
        <v>17</v>
      </c>
      <c r="BE66" s="1">
        <f t="shared" ref="BE66:BE129" si="90">IF($D66="male",IF(BD66&lt;&gt;41,BD66,41),BD66)</f>
        <v>17</v>
      </c>
      <c r="BF66" s="1">
        <f t="shared" ref="BF66:BF129" si="91">IF($D66="male",IF(BD66&lt;&gt;42,BE66,42),BE66)</f>
        <v>17</v>
      </c>
      <c r="BG66" s="1">
        <f>+IF(D66="male",VLOOKUP(M66,'Key node cluster'!$A$3:$C$45,3,0),VLOOKUP(M66,'Key node cluster'!$F$3:$H$27,3,0))</f>
        <v>22</v>
      </c>
    </row>
    <row r="67" spans="1:59" x14ac:dyDescent="0.25">
      <c r="A67" t="s">
        <v>555</v>
      </c>
      <c r="B67">
        <v>2000282024</v>
      </c>
      <c r="C67" s="7">
        <v>20</v>
      </c>
      <c r="D67" t="s">
        <v>9</v>
      </c>
      <c r="E67" t="s">
        <v>10</v>
      </c>
      <c r="G67" t="str">
        <f t="shared" si="46"/>
        <v/>
      </c>
      <c r="H67" s="7">
        <f t="shared" si="47"/>
        <v>1</v>
      </c>
      <c r="J67">
        <v>21</v>
      </c>
      <c r="K67">
        <v>0.16712328767123</v>
      </c>
      <c r="L67">
        <v>1</v>
      </c>
      <c r="M67" s="5">
        <f t="shared" si="48"/>
        <v>17</v>
      </c>
      <c r="N67" s="5">
        <f>+IF(D67="male",VLOOKUP(BG67,'Key node cluster'!$L$3:$N$24,3,0),VLOOKUP(BG67,'Key node cluster'!$R$3:$T$15,3,0))</f>
        <v>1</v>
      </c>
      <c r="O67" s="1">
        <v>0</v>
      </c>
      <c r="P67" s="1">
        <f t="shared" si="49"/>
        <v>1</v>
      </c>
      <c r="Q67" s="1">
        <f t="shared" si="50"/>
        <v>17</v>
      </c>
      <c r="R67" s="1">
        <f t="shared" si="51"/>
        <v>17</v>
      </c>
      <c r="S67" s="1">
        <f t="shared" si="52"/>
        <v>17</v>
      </c>
      <c r="T67" s="1">
        <f t="shared" si="53"/>
        <v>17</v>
      </c>
      <c r="U67" s="1">
        <f t="shared" si="54"/>
        <v>17</v>
      </c>
      <c r="V67" s="1">
        <f t="shared" si="55"/>
        <v>17</v>
      </c>
      <c r="W67" s="1">
        <f t="shared" si="56"/>
        <v>17</v>
      </c>
      <c r="X67" s="1">
        <f t="shared" si="57"/>
        <v>17</v>
      </c>
      <c r="Y67" s="1">
        <f t="shared" si="58"/>
        <v>17</v>
      </c>
      <c r="Z67" s="1">
        <f t="shared" si="59"/>
        <v>17</v>
      </c>
      <c r="AA67" s="1">
        <f t="shared" si="60"/>
        <v>17</v>
      </c>
      <c r="AB67" s="1">
        <f t="shared" si="61"/>
        <v>17</v>
      </c>
      <c r="AC67" s="1">
        <f t="shared" si="62"/>
        <v>17</v>
      </c>
      <c r="AD67" s="1">
        <f t="shared" si="63"/>
        <v>17</v>
      </c>
      <c r="AE67" s="1">
        <f t="shared" si="64"/>
        <v>17</v>
      </c>
      <c r="AF67" s="1">
        <f t="shared" si="65"/>
        <v>17</v>
      </c>
      <c r="AG67" s="1">
        <f t="shared" si="66"/>
        <v>17</v>
      </c>
      <c r="AH67" s="1">
        <f t="shared" si="67"/>
        <v>17</v>
      </c>
      <c r="AI67" s="1">
        <f t="shared" si="68"/>
        <v>17</v>
      </c>
      <c r="AJ67" s="1">
        <f t="shared" si="69"/>
        <v>17</v>
      </c>
      <c r="AK67" s="1">
        <f t="shared" si="70"/>
        <v>17</v>
      </c>
      <c r="AL67" s="1">
        <f t="shared" si="71"/>
        <v>17</v>
      </c>
      <c r="AM67" s="1">
        <f t="shared" si="72"/>
        <v>17</v>
      </c>
      <c r="AN67" s="1">
        <f t="shared" si="73"/>
        <v>17</v>
      </c>
      <c r="AO67" s="1">
        <f t="shared" si="74"/>
        <v>17</v>
      </c>
      <c r="AP67" s="7">
        <f t="shared" si="75"/>
        <v>17</v>
      </c>
      <c r="AQ67" s="7">
        <f t="shared" si="76"/>
        <v>17</v>
      </c>
      <c r="AR67" s="1">
        <f t="shared" si="77"/>
        <v>17</v>
      </c>
      <c r="AS67" s="7">
        <f t="shared" si="78"/>
        <v>17</v>
      </c>
      <c r="AT67" s="1">
        <f t="shared" si="79"/>
        <v>17</v>
      </c>
      <c r="AU67" s="1">
        <f t="shared" si="80"/>
        <v>17</v>
      </c>
      <c r="AV67" s="1">
        <f t="shared" si="81"/>
        <v>17</v>
      </c>
      <c r="AW67" s="1">
        <f t="shared" si="82"/>
        <v>17</v>
      </c>
      <c r="AX67" s="1">
        <f t="shared" si="83"/>
        <v>17</v>
      </c>
      <c r="AY67" s="1">
        <f t="shared" si="84"/>
        <v>17</v>
      </c>
      <c r="AZ67" s="1">
        <f t="shared" si="85"/>
        <v>17</v>
      </c>
      <c r="BA67" s="1">
        <f t="shared" si="86"/>
        <v>17</v>
      </c>
      <c r="BB67" s="1">
        <f t="shared" si="87"/>
        <v>17</v>
      </c>
      <c r="BC67" s="1">
        <f t="shared" si="88"/>
        <v>17</v>
      </c>
      <c r="BD67" s="1">
        <f t="shared" si="89"/>
        <v>17</v>
      </c>
      <c r="BE67" s="1">
        <f t="shared" si="90"/>
        <v>17</v>
      </c>
      <c r="BF67" s="1">
        <f t="shared" si="91"/>
        <v>17</v>
      </c>
      <c r="BG67" s="1">
        <f>+IF(D67="male",VLOOKUP(M67,'Key node cluster'!$A$3:$C$45,3,0),VLOOKUP(M67,'Key node cluster'!$F$3:$H$27,3,0))</f>
        <v>22</v>
      </c>
    </row>
    <row r="68" spans="1:59" x14ac:dyDescent="0.25">
      <c r="A68" t="s">
        <v>558</v>
      </c>
      <c r="B68">
        <v>9911049268</v>
      </c>
      <c r="C68" s="7">
        <v>30</v>
      </c>
      <c r="D68" t="s">
        <v>9</v>
      </c>
      <c r="E68" t="s">
        <v>10</v>
      </c>
      <c r="F68" t="s">
        <v>11</v>
      </c>
      <c r="G68" t="str">
        <f t="shared" si="46"/>
        <v>vocational training</v>
      </c>
      <c r="H68" s="7">
        <f t="shared" si="47"/>
        <v>5</v>
      </c>
      <c r="I68" t="s">
        <v>22</v>
      </c>
      <c r="J68">
        <v>30</v>
      </c>
      <c r="K68">
        <v>2.3561643835616</v>
      </c>
      <c r="L68">
        <v>17</v>
      </c>
      <c r="M68" s="5">
        <f t="shared" si="48"/>
        <v>41</v>
      </c>
      <c r="N68" s="5">
        <f>+IF(D68="male",VLOOKUP(BG68,'Key node cluster'!$L$3:$N$24,3,0),VLOOKUP(BG68,'Key node cluster'!$R$3:$T$15,3,0))</f>
        <v>1</v>
      </c>
      <c r="O68" s="1">
        <v>0</v>
      </c>
      <c r="P68" s="1">
        <f t="shared" si="49"/>
        <v>26</v>
      </c>
      <c r="Q68" s="1">
        <f t="shared" si="50"/>
        <v>26</v>
      </c>
      <c r="R68" s="1">
        <f t="shared" si="51"/>
        <v>26</v>
      </c>
      <c r="S68" s="1">
        <f t="shared" si="52"/>
        <v>26</v>
      </c>
      <c r="T68" s="1">
        <f t="shared" si="53"/>
        <v>26</v>
      </c>
      <c r="U68" s="1">
        <f t="shared" si="54"/>
        <v>26</v>
      </c>
      <c r="V68" s="1">
        <f t="shared" si="55"/>
        <v>26</v>
      </c>
      <c r="W68" s="1">
        <f t="shared" si="56"/>
        <v>26</v>
      </c>
      <c r="X68" s="1">
        <f t="shared" si="57"/>
        <v>26</v>
      </c>
      <c r="Y68" s="1">
        <f t="shared" si="58"/>
        <v>26</v>
      </c>
      <c r="Z68" s="1">
        <f t="shared" si="59"/>
        <v>26</v>
      </c>
      <c r="AA68" s="1">
        <f t="shared" si="60"/>
        <v>26</v>
      </c>
      <c r="AB68" s="1">
        <f t="shared" si="61"/>
        <v>26</v>
      </c>
      <c r="AC68" s="1">
        <f t="shared" si="62"/>
        <v>26</v>
      </c>
      <c r="AD68" s="1">
        <f t="shared" si="63"/>
        <v>26</v>
      </c>
      <c r="AE68" s="1">
        <f t="shared" si="64"/>
        <v>26</v>
      </c>
      <c r="AF68" s="1">
        <f t="shared" si="65"/>
        <v>26</v>
      </c>
      <c r="AG68" s="1">
        <f t="shared" si="66"/>
        <v>26</v>
      </c>
      <c r="AH68" s="1">
        <f t="shared" si="67"/>
        <v>26</v>
      </c>
      <c r="AI68" s="1">
        <f t="shared" si="68"/>
        <v>26</v>
      </c>
      <c r="AJ68" s="1">
        <f t="shared" si="69"/>
        <v>26</v>
      </c>
      <c r="AK68" s="1">
        <f t="shared" si="70"/>
        <v>26</v>
      </c>
      <c r="AL68" s="1">
        <f t="shared" si="71"/>
        <v>26</v>
      </c>
      <c r="AM68" s="1">
        <f t="shared" si="72"/>
        <v>26</v>
      </c>
      <c r="AN68" s="1">
        <f t="shared" si="73"/>
        <v>26</v>
      </c>
      <c r="AO68" s="1">
        <f t="shared" si="74"/>
        <v>26</v>
      </c>
      <c r="AP68" s="7">
        <f t="shared" si="75"/>
        <v>38</v>
      </c>
      <c r="AQ68" s="7">
        <f t="shared" si="76"/>
        <v>38</v>
      </c>
      <c r="AR68" s="1">
        <f t="shared" si="77"/>
        <v>38</v>
      </c>
      <c r="AS68" s="7">
        <f t="shared" si="78"/>
        <v>38</v>
      </c>
      <c r="AT68" s="1">
        <f t="shared" si="79"/>
        <v>38</v>
      </c>
      <c r="AU68" s="1">
        <f t="shared" si="80"/>
        <v>38</v>
      </c>
      <c r="AV68" s="1">
        <f t="shared" si="81"/>
        <v>38</v>
      </c>
      <c r="AW68" s="1">
        <f t="shared" si="82"/>
        <v>38</v>
      </c>
      <c r="AX68" s="1">
        <f t="shared" si="83"/>
        <v>38</v>
      </c>
      <c r="AY68" s="1">
        <f t="shared" si="84"/>
        <v>38</v>
      </c>
      <c r="AZ68" s="1">
        <f t="shared" si="85"/>
        <v>38</v>
      </c>
      <c r="BA68" s="1">
        <f t="shared" si="86"/>
        <v>38</v>
      </c>
      <c r="BB68" s="1">
        <f t="shared" si="87"/>
        <v>40</v>
      </c>
      <c r="BC68" s="1">
        <f t="shared" si="88"/>
        <v>40</v>
      </c>
      <c r="BD68" s="1">
        <f t="shared" si="89"/>
        <v>41</v>
      </c>
      <c r="BE68" s="1">
        <f t="shared" si="90"/>
        <v>41</v>
      </c>
      <c r="BF68" s="1">
        <f t="shared" si="91"/>
        <v>41</v>
      </c>
      <c r="BG68" s="1">
        <f>+IF(D68="male",VLOOKUP(M68,'Key node cluster'!$A$3:$C$45,3,0),VLOOKUP(M68,'Key node cluster'!$F$3:$H$27,3,0))</f>
        <v>41</v>
      </c>
    </row>
    <row r="69" spans="1:59" x14ac:dyDescent="0.25">
      <c r="A69" t="s">
        <v>561</v>
      </c>
      <c r="B69">
        <v>9961006583</v>
      </c>
      <c r="C69" s="7">
        <v>30</v>
      </c>
      <c r="D69" t="s">
        <v>9</v>
      </c>
      <c r="E69" t="s">
        <v>10</v>
      </c>
      <c r="G69" t="str">
        <f t="shared" ref="G69:G132" si="92">IF(I69="","",IF(OR(I69="high_school",I69="secondary_or_below"),"secondary or below",IF(OR(I69="bachelor",I69="master",I69="phd"),"bachelor or above", "vocational training")))</f>
        <v/>
      </c>
      <c r="H69" s="7">
        <f t="shared" si="47"/>
        <v>1</v>
      </c>
      <c r="J69">
        <v>26</v>
      </c>
      <c r="K69">
        <v>0.27397260273973001</v>
      </c>
      <c r="L69">
        <v>1</v>
      </c>
      <c r="M69" s="5">
        <f t="shared" si="48"/>
        <v>17</v>
      </c>
      <c r="N69" s="5">
        <f>+IF(D69="male",VLOOKUP(BG69,'Key node cluster'!$L$3:$N$24,3,0),VLOOKUP(BG69,'Key node cluster'!$R$3:$T$15,3,0))</f>
        <v>1</v>
      </c>
      <c r="O69" s="1">
        <v>0</v>
      </c>
      <c r="P69" s="1">
        <f t="shared" si="49"/>
        <v>1</v>
      </c>
      <c r="Q69" s="1">
        <f t="shared" si="50"/>
        <v>17</v>
      </c>
      <c r="R69" s="1">
        <f t="shared" si="51"/>
        <v>17</v>
      </c>
      <c r="S69" s="1">
        <f t="shared" si="52"/>
        <v>17</v>
      </c>
      <c r="T69" s="1">
        <f t="shared" si="53"/>
        <v>17</v>
      </c>
      <c r="U69" s="1">
        <f t="shared" si="54"/>
        <v>17</v>
      </c>
      <c r="V69" s="1">
        <f t="shared" si="55"/>
        <v>17</v>
      </c>
      <c r="W69" s="1">
        <f t="shared" si="56"/>
        <v>17</v>
      </c>
      <c r="X69" s="1">
        <f t="shared" si="57"/>
        <v>17</v>
      </c>
      <c r="Y69" s="1">
        <f t="shared" si="58"/>
        <v>17</v>
      </c>
      <c r="Z69" s="1">
        <f t="shared" si="59"/>
        <v>17</v>
      </c>
      <c r="AA69" s="1">
        <f t="shared" si="60"/>
        <v>17</v>
      </c>
      <c r="AB69" s="1">
        <f t="shared" si="61"/>
        <v>17</v>
      </c>
      <c r="AC69" s="1">
        <f t="shared" si="62"/>
        <v>17</v>
      </c>
      <c r="AD69" s="1">
        <f t="shared" si="63"/>
        <v>17</v>
      </c>
      <c r="AE69" s="1">
        <f t="shared" si="64"/>
        <v>17</v>
      </c>
      <c r="AF69" s="1">
        <f t="shared" si="65"/>
        <v>17</v>
      </c>
      <c r="AG69" s="1">
        <f t="shared" si="66"/>
        <v>17</v>
      </c>
      <c r="AH69" s="1">
        <f t="shared" si="67"/>
        <v>17</v>
      </c>
      <c r="AI69" s="1">
        <f t="shared" si="68"/>
        <v>17</v>
      </c>
      <c r="AJ69" s="1">
        <f t="shared" si="69"/>
        <v>17</v>
      </c>
      <c r="AK69" s="1">
        <f t="shared" si="70"/>
        <v>17</v>
      </c>
      <c r="AL69" s="1">
        <f t="shared" si="71"/>
        <v>17</v>
      </c>
      <c r="AM69" s="1">
        <f t="shared" si="72"/>
        <v>17</v>
      </c>
      <c r="AN69" s="1">
        <f t="shared" si="73"/>
        <v>17</v>
      </c>
      <c r="AO69" s="1">
        <f t="shared" si="74"/>
        <v>17</v>
      </c>
      <c r="AP69" s="7">
        <f t="shared" si="75"/>
        <v>17</v>
      </c>
      <c r="AQ69" s="7">
        <f t="shared" si="76"/>
        <v>17</v>
      </c>
      <c r="AR69" s="1">
        <f t="shared" si="77"/>
        <v>17</v>
      </c>
      <c r="AS69" s="7">
        <f t="shared" si="78"/>
        <v>17</v>
      </c>
      <c r="AT69" s="1">
        <f t="shared" si="79"/>
        <v>17</v>
      </c>
      <c r="AU69" s="1">
        <f t="shared" si="80"/>
        <v>17</v>
      </c>
      <c r="AV69" s="1">
        <f t="shared" si="81"/>
        <v>17</v>
      </c>
      <c r="AW69" s="1">
        <f t="shared" si="82"/>
        <v>17</v>
      </c>
      <c r="AX69" s="1">
        <f t="shared" si="83"/>
        <v>17</v>
      </c>
      <c r="AY69" s="1">
        <f t="shared" si="84"/>
        <v>17</v>
      </c>
      <c r="AZ69" s="1">
        <f t="shared" si="85"/>
        <v>17</v>
      </c>
      <c r="BA69" s="1">
        <f t="shared" si="86"/>
        <v>17</v>
      </c>
      <c r="BB69" s="1">
        <f t="shared" si="87"/>
        <v>17</v>
      </c>
      <c r="BC69" s="1">
        <f t="shared" si="88"/>
        <v>17</v>
      </c>
      <c r="BD69" s="1">
        <f t="shared" si="89"/>
        <v>17</v>
      </c>
      <c r="BE69" s="1">
        <f t="shared" si="90"/>
        <v>17</v>
      </c>
      <c r="BF69" s="1">
        <f t="shared" si="91"/>
        <v>17</v>
      </c>
      <c r="BG69" s="1">
        <f>+IF(D69="male",VLOOKUP(M69,'Key node cluster'!$A$3:$C$45,3,0),VLOOKUP(M69,'Key node cluster'!$F$3:$H$27,3,0))</f>
        <v>22</v>
      </c>
    </row>
    <row r="70" spans="1:59" x14ac:dyDescent="0.25">
      <c r="A70" t="s">
        <v>567</v>
      </c>
      <c r="B70">
        <v>9931058444</v>
      </c>
      <c r="C70" s="7">
        <v>30</v>
      </c>
      <c r="D70" t="s">
        <v>9</v>
      </c>
      <c r="E70" t="s">
        <v>10</v>
      </c>
      <c r="G70" t="str">
        <f t="shared" si="92"/>
        <v/>
      </c>
      <c r="H70" s="7">
        <f t="shared" si="47"/>
        <v>1</v>
      </c>
      <c r="J70">
        <v>28</v>
      </c>
      <c r="K70">
        <v>0.25205479452055002</v>
      </c>
      <c r="L70">
        <v>1</v>
      </c>
      <c r="M70" s="5">
        <f t="shared" si="48"/>
        <v>17</v>
      </c>
      <c r="N70" s="5">
        <f>+IF(D70="male",VLOOKUP(BG70,'Key node cluster'!$L$3:$N$24,3,0),VLOOKUP(BG70,'Key node cluster'!$R$3:$T$15,3,0))</f>
        <v>1</v>
      </c>
      <c r="O70" s="1">
        <v>0</v>
      </c>
      <c r="P70" s="1">
        <f t="shared" si="49"/>
        <v>1</v>
      </c>
      <c r="Q70" s="1">
        <f t="shared" si="50"/>
        <v>17</v>
      </c>
      <c r="R70" s="1">
        <f t="shared" si="51"/>
        <v>17</v>
      </c>
      <c r="S70" s="1">
        <f t="shared" si="52"/>
        <v>17</v>
      </c>
      <c r="T70" s="1">
        <f t="shared" si="53"/>
        <v>17</v>
      </c>
      <c r="U70" s="1">
        <f t="shared" si="54"/>
        <v>17</v>
      </c>
      <c r="V70" s="1">
        <f t="shared" si="55"/>
        <v>17</v>
      </c>
      <c r="W70" s="1">
        <f t="shared" si="56"/>
        <v>17</v>
      </c>
      <c r="X70" s="1">
        <f t="shared" si="57"/>
        <v>17</v>
      </c>
      <c r="Y70" s="1">
        <f t="shared" si="58"/>
        <v>17</v>
      </c>
      <c r="Z70" s="1">
        <f t="shared" si="59"/>
        <v>17</v>
      </c>
      <c r="AA70" s="1">
        <f t="shared" si="60"/>
        <v>17</v>
      </c>
      <c r="AB70" s="1">
        <f t="shared" si="61"/>
        <v>17</v>
      </c>
      <c r="AC70" s="1">
        <f t="shared" si="62"/>
        <v>17</v>
      </c>
      <c r="AD70" s="1">
        <f t="shared" si="63"/>
        <v>17</v>
      </c>
      <c r="AE70" s="1">
        <f t="shared" si="64"/>
        <v>17</v>
      </c>
      <c r="AF70" s="1">
        <f t="shared" si="65"/>
        <v>17</v>
      </c>
      <c r="AG70" s="1">
        <f t="shared" si="66"/>
        <v>17</v>
      </c>
      <c r="AH70" s="1">
        <f t="shared" si="67"/>
        <v>17</v>
      </c>
      <c r="AI70" s="1">
        <f t="shared" si="68"/>
        <v>17</v>
      </c>
      <c r="AJ70" s="1">
        <f t="shared" si="69"/>
        <v>17</v>
      </c>
      <c r="AK70" s="1">
        <f t="shared" si="70"/>
        <v>17</v>
      </c>
      <c r="AL70" s="1">
        <f t="shared" si="71"/>
        <v>17</v>
      </c>
      <c r="AM70" s="1">
        <f t="shared" si="72"/>
        <v>17</v>
      </c>
      <c r="AN70" s="1">
        <f t="shared" si="73"/>
        <v>17</v>
      </c>
      <c r="AO70" s="1">
        <f t="shared" si="74"/>
        <v>17</v>
      </c>
      <c r="AP70" s="7">
        <f t="shared" si="75"/>
        <v>17</v>
      </c>
      <c r="AQ70" s="7">
        <f t="shared" si="76"/>
        <v>17</v>
      </c>
      <c r="AR70" s="1">
        <f t="shared" si="77"/>
        <v>17</v>
      </c>
      <c r="AS70" s="7">
        <f t="shared" si="78"/>
        <v>17</v>
      </c>
      <c r="AT70" s="1">
        <f t="shared" si="79"/>
        <v>17</v>
      </c>
      <c r="AU70" s="1">
        <f t="shared" si="80"/>
        <v>17</v>
      </c>
      <c r="AV70" s="1">
        <f t="shared" si="81"/>
        <v>17</v>
      </c>
      <c r="AW70" s="1">
        <f t="shared" si="82"/>
        <v>17</v>
      </c>
      <c r="AX70" s="1">
        <f t="shared" si="83"/>
        <v>17</v>
      </c>
      <c r="AY70" s="1">
        <f t="shared" si="84"/>
        <v>17</v>
      </c>
      <c r="AZ70" s="1">
        <f t="shared" si="85"/>
        <v>17</v>
      </c>
      <c r="BA70" s="1">
        <f t="shared" si="86"/>
        <v>17</v>
      </c>
      <c r="BB70" s="1">
        <f t="shared" si="87"/>
        <v>17</v>
      </c>
      <c r="BC70" s="1">
        <f t="shared" si="88"/>
        <v>17</v>
      </c>
      <c r="BD70" s="1">
        <f t="shared" si="89"/>
        <v>17</v>
      </c>
      <c r="BE70" s="1">
        <f t="shared" si="90"/>
        <v>17</v>
      </c>
      <c r="BF70" s="1">
        <f t="shared" si="91"/>
        <v>17</v>
      </c>
      <c r="BG70" s="1">
        <f>+IF(D70="male",VLOOKUP(M70,'Key node cluster'!$A$3:$C$45,3,0),VLOOKUP(M70,'Key node cluster'!$F$3:$H$27,3,0))</f>
        <v>22</v>
      </c>
    </row>
    <row r="71" spans="1:59" x14ac:dyDescent="0.25">
      <c r="A71" t="s">
        <v>583</v>
      </c>
      <c r="B71">
        <v>9971014047</v>
      </c>
      <c r="C71" s="7">
        <v>20</v>
      </c>
      <c r="D71" t="s">
        <v>9</v>
      </c>
      <c r="E71" t="s">
        <v>10</v>
      </c>
      <c r="F71" t="s">
        <v>11</v>
      </c>
      <c r="G71" t="str">
        <f t="shared" si="92"/>
        <v>bachelor or above</v>
      </c>
      <c r="H71" s="7">
        <f t="shared" si="47"/>
        <v>1</v>
      </c>
      <c r="I71" t="s">
        <v>14</v>
      </c>
      <c r="J71">
        <v>25</v>
      </c>
      <c r="K71">
        <v>0.6027397260274</v>
      </c>
      <c r="L71">
        <v>1</v>
      </c>
      <c r="M71" s="5">
        <f t="shared" si="48"/>
        <v>25</v>
      </c>
      <c r="N71" s="5">
        <f>+IF(D71="male",VLOOKUP(BG71,'Key node cluster'!$L$3:$N$24,3,0),VLOOKUP(BG71,'Key node cluster'!$R$3:$T$15,3,0))</f>
        <v>1</v>
      </c>
      <c r="O71" s="1">
        <v>0</v>
      </c>
      <c r="P71" s="1">
        <f t="shared" si="49"/>
        <v>1</v>
      </c>
      <c r="Q71" s="1">
        <f t="shared" si="50"/>
        <v>17</v>
      </c>
      <c r="R71" s="1">
        <f t="shared" si="51"/>
        <v>17</v>
      </c>
      <c r="S71" s="1">
        <f t="shared" si="52"/>
        <v>17</v>
      </c>
      <c r="T71" s="1">
        <f t="shared" si="53"/>
        <v>17</v>
      </c>
      <c r="U71" s="1">
        <f t="shared" si="54"/>
        <v>17</v>
      </c>
      <c r="V71" s="1">
        <f t="shared" si="55"/>
        <v>17</v>
      </c>
      <c r="W71" s="1">
        <f t="shared" si="56"/>
        <v>17</v>
      </c>
      <c r="X71" s="1">
        <f t="shared" si="57"/>
        <v>17</v>
      </c>
      <c r="Y71" s="1">
        <f t="shared" si="58"/>
        <v>17</v>
      </c>
      <c r="Z71" s="1">
        <f t="shared" si="59"/>
        <v>17</v>
      </c>
      <c r="AA71" s="1">
        <f t="shared" si="60"/>
        <v>17</v>
      </c>
      <c r="AB71" s="1">
        <f t="shared" si="61"/>
        <v>17</v>
      </c>
      <c r="AC71" s="1">
        <f t="shared" si="62"/>
        <v>17</v>
      </c>
      <c r="AD71" s="1">
        <f t="shared" si="63"/>
        <v>17</v>
      </c>
      <c r="AE71" s="1">
        <f t="shared" si="64"/>
        <v>17</v>
      </c>
      <c r="AF71" s="1">
        <f t="shared" si="65"/>
        <v>17</v>
      </c>
      <c r="AG71" s="1">
        <f t="shared" si="66"/>
        <v>25</v>
      </c>
      <c r="AH71" s="1">
        <f t="shared" si="67"/>
        <v>25</v>
      </c>
      <c r="AI71" s="1">
        <f t="shared" si="68"/>
        <v>25</v>
      </c>
      <c r="AJ71" s="1">
        <f t="shared" si="69"/>
        <v>25</v>
      </c>
      <c r="AK71" s="1">
        <f t="shared" si="70"/>
        <v>25</v>
      </c>
      <c r="AL71" s="1">
        <f t="shared" si="71"/>
        <v>25</v>
      </c>
      <c r="AM71" s="1">
        <f t="shared" si="72"/>
        <v>25</v>
      </c>
      <c r="AN71" s="1">
        <f t="shared" si="73"/>
        <v>25</v>
      </c>
      <c r="AO71" s="1">
        <f t="shared" si="74"/>
        <v>25</v>
      </c>
      <c r="AP71" s="7">
        <f t="shared" si="75"/>
        <v>25</v>
      </c>
      <c r="AQ71" s="7">
        <f t="shared" si="76"/>
        <v>25</v>
      </c>
      <c r="AR71" s="1">
        <f t="shared" si="77"/>
        <v>25</v>
      </c>
      <c r="AS71" s="7">
        <f t="shared" si="78"/>
        <v>25</v>
      </c>
      <c r="AT71" s="1">
        <f t="shared" si="79"/>
        <v>25</v>
      </c>
      <c r="AU71" s="1">
        <f t="shared" si="80"/>
        <v>25</v>
      </c>
      <c r="AV71" s="1">
        <f t="shared" si="81"/>
        <v>25</v>
      </c>
      <c r="AW71" s="1">
        <f t="shared" si="82"/>
        <v>25</v>
      </c>
      <c r="AX71" s="1">
        <f t="shared" si="83"/>
        <v>25</v>
      </c>
      <c r="AY71" s="1">
        <f t="shared" si="84"/>
        <v>25</v>
      </c>
      <c r="AZ71" s="1">
        <f t="shared" si="85"/>
        <v>25</v>
      </c>
      <c r="BA71" s="1">
        <f t="shared" si="86"/>
        <v>25</v>
      </c>
      <c r="BB71" s="1">
        <f t="shared" si="87"/>
        <v>25</v>
      </c>
      <c r="BC71" s="1">
        <f t="shared" si="88"/>
        <v>25</v>
      </c>
      <c r="BD71" s="1">
        <f t="shared" si="89"/>
        <v>25</v>
      </c>
      <c r="BE71" s="1">
        <f t="shared" si="90"/>
        <v>25</v>
      </c>
      <c r="BF71" s="1">
        <f t="shared" si="91"/>
        <v>25</v>
      </c>
      <c r="BG71" s="1">
        <f>+IF(D71="male",VLOOKUP(M71,'Key node cluster'!$A$3:$C$45,3,0),VLOOKUP(M71,'Key node cluster'!$F$3:$H$27,3,0))</f>
        <v>25</v>
      </c>
    </row>
    <row r="72" spans="1:59" x14ac:dyDescent="0.25">
      <c r="A72" t="s">
        <v>588</v>
      </c>
      <c r="B72">
        <v>9961032409</v>
      </c>
      <c r="C72" s="7">
        <v>30</v>
      </c>
      <c r="D72" t="s">
        <v>9</v>
      </c>
      <c r="E72" t="s">
        <v>10</v>
      </c>
      <c r="F72" t="s">
        <v>11</v>
      </c>
      <c r="G72" t="str">
        <f t="shared" si="92"/>
        <v>bachelor or above</v>
      </c>
      <c r="H72" s="7">
        <f t="shared" si="47"/>
        <v>1</v>
      </c>
      <c r="I72" t="s">
        <v>14</v>
      </c>
      <c r="J72">
        <v>26</v>
      </c>
      <c r="K72">
        <v>0.58356164383562004</v>
      </c>
      <c r="L72">
        <v>5</v>
      </c>
      <c r="M72" s="5">
        <f t="shared" si="48"/>
        <v>25</v>
      </c>
      <c r="N72" s="5">
        <f>+IF(D72="male",VLOOKUP(BG72,'Key node cluster'!$L$3:$N$24,3,0),VLOOKUP(BG72,'Key node cluster'!$R$3:$T$15,3,0))</f>
        <v>1</v>
      </c>
      <c r="O72" s="1">
        <v>0</v>
      </c>
      <c r="P72" s="1">
        <f t="shared" si="49"/>
        <v>1</v>
      </c>
      <c r="Q72" s="1">
        <f t="shared" si="50"/>
        <v>17</v>
      </c>
      <c r="R72" s="1">
        <f t="shared" si="51"/>
        <v>17</v>
      </c>
      <c r="S72" s="1">
        <f t="shared" si="52"/>
        <v>17</v>
      </c>
      <c r="T72" s="1">
        <f t="shared" si="53"/>
        <v>17</v>
      </c>
      <c r="U72" s="1">
        <f t="shared" si="54"/>
        <v>17</v>
      </c>
      <c r="V72" s="1">
        <f t="shared" si="55"/>
        <v>17</v>
      </c>
      <c r="W72" s="1">
        <f t="shared" si="56"/>
        <v>17</v>
      </c>
      <c r="X72" s="1">
        <f t="shared" si="57"/>
        <v>17</v>
      </c>
      <c r="Y72" s="1">
        <f t="shared" si="58"/>
        <v>17</v>
      </c>
      <c r="Z72" s="1">
        <f t="shared" si="59"/>
        <v>17</v>
      </c>
      <c r="AA72" s="1">
        <f t="shared" si="60"/>
        <v>17</v>
      </c>
      <c r="AB72" s="1">
        <f t="shared" si="61"/>
        <v>17</v>
      </c>
      <c r="AC72" s="1">
        <f t="shared" si="62"/>
        <v>17</v>
      </c>
      <c r="AD72" s="1">
        <f t="shared" si="63"/>
        <v>17</v>
      </c>
      <c r="AE72" s="1">
        <f t="shared" si="64"/>
        <v>17</v>
      </c>
      <c r="AF72" s="1">
        <f t="shared" si="65"/>
        <v>17</v>
      </c>
      <c r="AG72" s="1">
        <f t="shared" si="66"/>
        <v>25</v>
      </c>
      <c r="AH72" s="1">
        <f t="shared" si="67"/>
        <v>25</v>
      </c>
      <c r="AI72" s="1">
        <f t="shared" si="68"/>
        <v>25</v>
      </c>
      <c r="AJ72" s="1">
        <f t="shared" si="69"/>
        <v>25</v>
      </c>
      <c r="AK72" s="1">
        <f t="shared" si="70"/>
        <v>25</v>
      </c>
      <c r="AL72" s="1">
        <f t="shared" si="71"/>
        <v>25</v>
      </c>
      <c r="AM72" s="1">
        <f t="shared" si="72"/>
        <v>25</v>
      </c>
      <c r="AN72" s="1">
        <f t="shared" si="73"/>
        <v>25</v>
      </c>
      <c r="AO72" s="1">
        <f t="shared" si="74"/>
        <v>25</v>
      </c>
      <c r="AP72" s="7">
        <f t="shared" si="75"/>
        <v>25</v>
      </c>
      <c r="AQ72" s="7">
        <f t="shared" si="76"/>
        <v>25</v>
      </c>
      <c r="AR72" s="1">
        <f t="shared" si="77"/>
        <v>25</v>
      </c>
      <c r="AS72" s="7">
        <f t="shared" si="78"/>
        <v>25</v>
      </c>
      <c r="AT72" s="1">
        <f t="shared" si="79"/>
        <v>25</v>
      </c>
      <c r="AU72" s="1">
        <f t="shared" si="80"/>
        <v>25</v>
      </c>
      <c r="AV72" s="1">
        <f t="shared" si="81"/>
        <v>25</v>
      </c>
      <c r="AW72" s="1">
        <f t="shared" si="82"/>
        <v>25</v>
      </c>
      <c r="AX72" s="1">
        <f t="shared" si="83"/>
        <v>25</v>
      </c>
      <c r="AY72" s="1">
        <f t="shared" si="84"/>
        <v>25</v>
      </c>
      <c r="AZ72" s="1">
        <f t="shared" si="85"/>
        <v>25</v>
      </c>
      <c r="BA72" s="1">
        <f t="shared" si="86"/>
        <v>25</v>
      </c>
      <c r="BB72" s="1">
        <f t="shared" si="87"/>
        <v>25</v>
      </c>
      <c r="BC72" s="1">
        <f t="shared" si="88"/>
        <v>25</v>
      </c>
      <c r="BD72" s="1">
        <f t="shared" si="89"/>
        <v>25</v>
      </c>
      <c r="BE72" s="1">
        <f t="shared" si="90"/>
        <v>25</v>
      </c>
      <c r="BF72" s="1">
        <f t="shared" si="91"/>
        <v>25</v>
      </c>
      <c r="BG72" s="1">
        <f>+IF(D72="male",VLOOKUP(M72,'Key node cluster'!$A$3:$C$45,3,0),VLOOKUP(M72,'Key node cluster'!$F$3:$H$27,3,0))</f>
        <v>25</v>
      </c>
    </row>
    <row r="73" spans="1:59" x14ac:dyDescent="0.25">
      <c r="A73" t="s">
        <v>590</v>
      </c>
      <c r="B73">
        <v>9921039879</v>
      </c>
      <c r="C73" s="7">
        <v>30</v>
      </c>
      <c r="D73" t="s">
        <v>9</v>
      </c>
      <c r="E73" t="s">
        <v>10</v>
      </c>
      <c r="F73" t="s">
        <v>25</v>
      </c>
      <c r="G73" t="str">
        <f t="shared" si="92"/>
        <v>vocational training</v>
      </c>
      <c r="H73" s="7">
        <f t="shared" si="47"/>
        <v>1</v>
      </c>
      <c r="I73" t="s">
        <v>22</v>
      </c>
      <c r="J73">
        <v>29</v>
      </c>
      <c r="K73">
        <v>0.16986301369862999</v>
      </c>
      <c r="L73">
        <v>1</v>
      </c>
      <c r="M73" s="5">
        <f t="shared" si="48"/>
        <v>19</v>
      </c>
      <c r="N73" s="5">
        <f>+IF(D73="male",VLOOKUP(BG73,'Key node cluster'!$L$3:$N$24,3,0),VLOOKUP(BG73,'Key node cluster'!$R$3:$T$15,3,0))</f>
        <v>0</v>
      </c>
      <c r="O73" s="1">
        <v>0</v>
      </c>
      <c r="P73" s="1">
        <f t="shared" si="49"/>
        <v>1</v>
      </c>
      <c r="Q73" s="1">
        <f t="shared" si="50"/>
        <v>17</v>
      </c>
      <c r="R73" s="1">
        <f t="shared" si="51"/>
        <v>17</v>
      </c>
      <c r="S73" s="1">
        <f t="shared" si="52"/>
        <v>17</v>
      </c>
      <c r="T73" s="1">
        <f t="shared" si="53"/>
        <v>17</v>
      </c>
      <c r="U73" s="1">
        <f t="shared" si="54"/>
        <v>17</v>
      </c>
      <c r="V73" s="1">
        <f t="shared" si="55"/>
        <v>17</v>
      </c>
      <c r="W73" s="1">
        <f t="shared" si="56"/>
        <v>17</v>
      </c>
      <c r="X73" s="1">
        <f t="shared" si="57"/>
        <v>17</v>
      </c>
      <c r="Y73" s="1">
        <f t="shared" si="58"/>
        <v>17</v>
      </c>
      <c r="Z73" s="1">
        <f t="shared" si="59"/>
        <v>17</v>
      </c>
      <c r="AA73" s="1">
        <f t="shared" si="60"/>
        <v>17</v>
      </c>
      <c r="AB73" s="1">
        <f t="shared" si="61"/>
        <v>17</v>
      </c>
      <c r="AC73" s="1">
        <f t="shared" si="62"/>
        <v>17</v>
      </c>
      <c r="AD73" s="1">
        <f t="shared" si="63"/>
        <v>17</v>
      </c>
      <c r="AE73" s="1">
        <f t="shared" si="64"/>
        <v>17</v>
      </c>
      <c r="AF73" s="1">
        <f t="shared" si="65"/>
        <v>17</v>
      </c>
      <c r="AG73" s="1">
        <f t="shared" si="66"/>
        <v>18</v>
      </c>
      <c r="AH73" s="1">
        <f t="shared" si="67"/>
        <v>19</v>
      </c>
      <c r="AI73" s="1">
        <f t="shared" si="68"/>
        <v>19</v>
      </c>
      <c r="AJ73" s="1">
        <f t="shared" si="69"/>
        <v>19</v>
      </c>
      <c r="AK73" s="1">
        <f t="shared" si="70"/>
        <v>19</v>
      </c>
      <c r="AL73" s="1">
        <f t="shared" si="71"/>
        <v>19</v>
      </c>
      <c r="AM73" s="1">
        <f t="shared" si="72"/>
        <v>19</v>
      </c>
      <c r="AN73" s="1">
        <f t="shared" si="73"/>
        <v>19</v>
      </c>
      <c r="AO73" s="1">
        <f t="shared" si="74"/>
        <v>19</v>
      </c>
      <c r="AP73" s="7">
        <f t="shared" si="75"/>
        <v>19</v>
      </c>
      <c r="AQ73" s="7">
        <f t="shared" si="76"/>
        <v>19</v>
      </c>
      <c r="AR73" s="1">
        <f t="shared" si="77"/>
        <v>19</v>
      </c>
      <c r="AS73" s="7">
        <f t="shared" si="78"/>
        <v>19</v>
      </c>
      <c r="AT73" s="1">
        <f t="shared" si="79"/>
        <v>19</v>
      </c>
      <c r="AU73" s="1">
        <f t="shared" si="80"/>
        <v>19</v>
      </c>
      <c r="AV73" s="1">
        <f t="shared" si="81"/>
        <v>19</v>
      </c>
      <c r="AW73" s="1">
        <f t="shared" si="82"/>
        <v>19</v>
      </c>
      <c r="AX73" s="1">
        <f t="shared" si="83"/>
        <v>19</v>
      </c>
      <c r="AY73" s="1">
        <f t="shared" si="84"/>
        <v>19</v>
      </c>
      <c r="AZ73" s="1">
        <f t="shared" si="85"/>
        <v>19</v>
      </c>
      <c r="BA73" s="1">
        <f t="shared" si="86"/>
        <v>19</v>
      </c>
      <c r="BB73" s="1">
        <f t="shared" si="87"/>
        <v>19</v>
      </c>
      <c r="BC73" s="1">
        <f t="shared" si="88"/>
        <v>19</v>
      </c>
      <c r="BD73" s="1">
        <f t="shared" si="89"/>
        <v>19</v>
      </c>
      <c r="BE73" s="1">
        <f t="shared" si="90"/>
        <v>19</v>
      </c>
      <c r="BF73" s="1">
        <f t="shared" si="91"/>
        <v>19</v>
      </c>
      <c r="BG73" s="1">
        <f>+IF(D73="male",VLOOKUP(M73,'Key node cluster'!$A$3:$C$45,3,0),VLOOKUP(M73,'Key node cluster'!$F$3:$H$27,3,0))</f>
        <v>19</v>
      </c>
    </row>
    <row r="74" spans="1:59" x14ac:dyDescent="0.25">
      <c r="A74" t="s">
        <v>611</v>
      </c>
      <c r="B74">
        <v>9961071274</v>
      </c>
      <c r="C74" s="7">
        <v>30</v>
      </c>
      <c r="D74" t="s">
        <v>9</v>
      </c>
      <c r="E74" t="s">
        <v>10</v>
      </c>
      <c r="G74" t="str">
        <f t="shared" si="92"/>
        <v/>
      </c>
      <c r="H74" s="7">
        <f t="shared" si="47"/>
        <v>1</v>
      </c>
      <c r="J74">
        <v>26</v>
      </c>
      <c r="K74">
        <v>8.2191780821917998E-2</v>
      </c>
      <c r="L74">
        <v>1</v>
      </c>
      <c r="M74" s="5">
        <f t="shared" si="48"/>
        <v>17</v>
      </c>
      <c r="N74" s="5">
        <f>+IF(D74="male",VLOOKUP(BG74,'Key node cluster'!$L$3:$N$24,3,0),VLOOKUP(BG74,'Key node cluster'!$R$3:$T$15,3,0))</f>
        <v>1</v>
      </c>
      <c r="O74" s="1">
        <v>0</v>
      </c>
      <c r="P74" s="1">
        <f t="shared" si="49"/>
        <v>1</v>
      </c>
      <c r="Q74" s="1">
        <f t="shared" si="50"/>
        <v>17</v>
      </c>
      <c r="R74" s="1">
        <f t="shared" si="51"/>
        <v>17</v>
      </c>
      <c r="S74" s="1">
        <f t="shared" si="52"/>
        <v>17</v>
      </c>
      <c r="T74" s="1">
        <f t="shared" si="53"/>
        <v>17</v>
      </c>
      <c r="U74" s="1">
        <f t="shared" si="54"/>
        <v>17</v>
      </c>
      <c r="V74" s="1">
        <f t="shared" si="55"/>
        <v>17</v>
      </c>
      <c r="W74" s="1">
        <f t="shared" si="56"/>
        <v>17</v>
      </c>
      <c r="X74" s="1">
        <f t="shared" si="57"/>
        <v>17</v>
      </c>
      <c r="Y74" s="1">
        <f t="shared" si="58"/>
        <v>17</v>
      </c>
      <c r="Z74" s="1">
        <f t="shared" si="59"/>
        <v>17</v>
      </c>
      <c r="AA74" s="1">
        <f t="shared" si="60"/>
        <v>17</v>
      </c>
      <c r="AB74" s="1">
        <f t="shared" si="61"/>
        <v>17</v>
      </c>
      <c r="AC74" s="1">
        <f t="shared" si="62"/>
        <v>17</v>
      </c>
      <c r="AD74" s="1">
        <f t="shared" si="63"/>
        <v>17</v>
      </c>
      <c r="AE74" s="1">
        <f t="shared" si="64"/>
        <v>17</v>
      </c>
      <c r="AF74" s="1">
        <f t="shared" si="65"/>
        <v>17</v>
      </c>
      <c r="AG74" s="1">
        <f t="shared" si="66"/>
        <v>17</v>
      </c>
      <c r="AH74" s="1">
        <f t="shared" si="67"/>
        <v>17</v>
      </c>
      <c r="AI74" s="1">
        <f t="shared" si="68"/>
        <v>17</v>
      </c>
      <c r="AJ74" s="1">
        <f t="shared" si="69"/>
        <v>17</v>
      </c>
      <c r="AK74" s="1">
        <f t="shared" si="70"/>
        <v>17</v>
      </c>
      <c r="AL74" s="1">
        <f t="shared" si="71"/>
        <v>17</v>
      </c>
      <c r="AM74" s="1">
        <f t="shared" si="72"/>
        <v>17</v>
      </c>
      <c r="AN74" s="1">
        <f t="shared" si="73"/>
        <v>17</v>
      </c>
      <c r="AO74" s="1">
        <f t="shared" si="74"/>
        <v>17</v>
      </c>
      <c r="AP74" s="7">
        <f t="shared" si="75"/>
        <v>17</v>
      </c>
      <c r="AQ74" s="7">
        <f t="shared" si="76"/>
        <v>17</v>
      </c>
      <c r="AR74" s="1">
        <f t="shared" si="77"/>
        <v>17</v>
      </c>
      <c r="AS74" s="7">
        <f t="shared" si="78"/>
        <v>17</v>
      </c>
      <c r="AT74" s="1">
        <f t="shared" si="79"/>
        <v>17</v>
      </c>
      <c r="AU74" s="1">
        <f t="shared" si="80"/>
        <v>17</v>
      </c>
      <c r="AV74" s="1">
        <f t="shared" si="81"/>
        <v>17</v>
      </c>
      <c r="AW74" s="1">
        <f t="shared" si="82"/>
        <v>17</v>
      </c>
      <c r="AX74" s="1">
        <f t="shared" si="83"/>
        <v>17</v>
      </c>
      <c r="AY74" s="1">
        <f t="shared" si="84"/>
        <v>17</v>
      </c>
      <c r="AZ74" s="1">
        <f t="shared" si="85"/>
        <v>17</v>
      </c>
      <c r="BA74" s="1">
        <f t="shared" si="86"/>
        <v>17</v>
      </c>
      <c r="BB74" s="1">
        <f t="shared" si="87"/>
        <v>17</v>
      </c>
      <c r="BC74" s="1">
        <f t="shared" si="88"/>
        <v>17</v>
      </c>
      <c r="BD74" s="1">
        <f t="shared" si="89"/>
        <v>17</v>
      </c>
      <c r="BE74" s="1">
        <f t="shared" si="90"/>
        <v>17</v>
      </c>
      <c r="BF74" s="1">
        <f t="shared" si="91"/>
        <v>17</v>
      </c>
      <c r="BG74" s="1">
        <f>+IF(D74="male",VLOOKUP(M74,'Key node cluster'!$A$3:$C$45,3,0),VLOOKUP(M74,'Key node cluster'!$F$3:$H$27,3,0))</f>
        <v>22</v>
      </c>
    </row>
    <row r="75" spans="1:59" x14ac:dyDescent="0.25">
      <c r="A75" t="s">
        <v>617</v>
      </c>
      <c r="B75">
        <v>9941002948</v>
      </c>
      <c r="C75" s="7">
        <v>30</v>
      </c>
      <c r="D75" t="s">
        <v>9</v>
      </c>
      <c r="E75" t="s">
        <v>10</v>
      </c>
      <c r="G75" t="str">
        <f t="shared" si="92"/>
        <v/>
      </c>
      <c r="H75" s="7">
        <f t="shared" si="47"/>
        <v>1</v>
      </c>
      <c r="J75">
        <v>28</v>
      </c>
      <c r="K75">
        <v>0.24657534246575</v>
      </c>
      <c r="L75">
        <v>3</v>
      </c>
      <c r="M75" s="5">
        <f t="shared" si="48"/>
        <v>17</v>
      </c>
      <c r="N75" s="5">
        <f>+IF(D75="male",VLOOKUP(BG75,'Key node cluster'!$L$3:$N$24,3,0),VLOOKUP(BG75,'Key node cluster'!$R$3:$T$15,3,0))</f>
        <v>1</v>
      </c>
      <c r="O75" s="1">
        <v>0</v>
      </c>
      <c r="P75" s="1">
        <f t="shared" si="49"/>
        <v>1</v>
      </c>
      <c r="Q75" s="1">
        <f t="shared" si="50"/>
        <v>17</v>
      </c>
      <c r="R75" s="1">
        <f t="shared" si="51"/>
        <v>17</v>
      </c>
      <c r="S75" s="1">
        <f t="shared" si="52"/>
        <v>17</v>
      </c>
      <c r="T75" s="1">
        <f t="shared" si="53"/>
        <v>17</v>
      </c>
      <c r="U75" s="1">
        <f t="shared" si="54"/>
        <v>17</v>
      </c>
      <c r="V75" s="1">
        <f t="shared" si="55"/>
        <v>17</v>
      </c>
      <c r="W75" s="1">
        <f t="shared" si="56"/>
        <v>17</v>
      </c>
      <c r="X75" s="1">
        <f t="shared" si="57"/>
        <v>17</v>
      </c>
      <c r="Y75" s="1">
        <f t="shared" si="58"/>
        <v>17</v>
      </c>
      <c r="Z75" s="1">
        <f t="shared" si="59"/>
        <v>17</v>
      </c>
      <c r="AA75" s="1">
        <f t="shared" si="60"/>
        <v>17</v>
      </c>
      <c r="AB75" s="1">
        <f t="shared" si="61"/>
        <v>17</v>
      </c>
      <c r="AC75" s="1">
        <f t="shared" si="62"/>
        <v>17</v>
      </c>
      <c r="AD75" s="1">
        <f t="shared" si="63"/>
        <v>17</v>
      </c>
      <c r="AE75" s="1">
        <f t="shared" si="64"/>
        <v>17</v>
      </c>
      <c r="AF75" s="1">
        <f t="shared" si="65"/>
        <v>17</v>
      </c>
      <c r="AG75" s="1">
        <f t="shared" si="66"/>
        <v>17</v>
      </c>
      <c r="AH75" s="1">
        <f t="shared" si="67"/>
        <v>17</v>
      </c>
      <c r="AI75" s="1">
        <f t="shared" si="68"/>
        <v>17</v>
      </c>
      <c r="AJ75" s="1">
        <f t="shared" si="69"/>
        <v>17</v>
      </c>
      <c r="AK75" s="1">
        <f t="shared" si="70"/>
        <v>17</v>
      </c>
      <c r="AL75" s="1">
        <f t="shared" si="71"/>
        <v>17</v>
      </c>
      <c r="AM75" s="1">
        <f t="shared" si="72"/>
        <v>17</v>
      </c>
      <c r="AN75" s="1">
        <f t="shared" si="73"/>
        <v>17</v>
      </c>
      <c r="AO75" s="1">
        <f t="shared" si="74"/>
        <v>17</v>
      </c>
      <c r="AP75" s="7">
        <f t="shared" si="75"/>
        <v>17</v>
      </c>
      <c r="AQ75" s="7">
        <f t="shared" si="76"/>
        <v>17</v>
      </c>
      <c r="AR75" s="1">
        <f t="shared" si="77"/>
        <v>17</v>
      </c>
      <c r="AS75" s="7">
        <f t="shared" si="78"/>
        <v>17</v>
      </c>
      <c r="AT75" s="1">
        <f t="shared" si="79"/>
        <v>17</v>
      </c>
      <c r="AU75" s="1">
        <f t="shared" si="80"/>
        <v>17</v>
      </c>
      <c r="AV75" s="1">
        <f t="shared" si="81"/>
        <v>17</v>
      </c>
      <c r="AW75" s="1">
        <f t="shared" si="82"/>
        <v>17</v>
      </c>
      <c r="AX75" s="1">
        <f t="shared" si="83"/>
        <v>17</v>
      </c>
      <c r="AY75" s="1">
        <f t="shared" si="84"/>
        <v>17</v>
      </c>
      <c r="AZ75" s="1">
        <f t="shared" si="85"/>
        <v>17</v>
      </c>
      <c r="BA75" s="1">
        <f t="shared" si="86"/>
        <v>17</v>
      </c>
      <c r="BB75" s="1">
        <f t="shared" si="87"/>
        <v>17</v>
      </c>
      <c r="BC75" s="1">
        <f t="shared" si="88"/>
        <v>17</v>
      </c>
      <c r="BD75" s="1">
        <f t="shared" si="89"/>
        <v>17</v>
      </c>
      <c r="BE75" s="1">
        <f t="shared" si="90"/>
        <v>17</v>
      </c>
      <c r="BF75" s="1">
        <f t="shared" si="91"/>
        <v>17</v>
      </c>
      <c r="BG75" s="1">
        <f>+IF(D75="male",VLOOKUP(M75,'Key node cluster'!$A$3:$C$45,3,0),VLOOKUP(M75,'Key node cluster'!$F$3:$H$27,3,0))</f>
        <v>22</v>
      </c>
    </row>
    <row r="76" spans="1:59" x14ac:dyDescent="0.25">
      <c r="A76" t="s">
        <v>623</v>
      </c>
      <c r="B76">
        <v>9911021533</v>
      </c>
      <c r="C76" s="7">
        <v>30</v>
      </c>
      <c r="D76" t="s">
        <v>9</v>
      </c>
      <c r="E76" t="s">
        <v>10</v>
      </c>
      <c r="G76" t="str">
        <f t="shared" si="92"/>
        <v/>
      </c>
      <c r="H76" s="7">
        <f t="shared" si="47"/>
        <v>1</v>
      </c>
      <c r="J76">
        <v>31</v>
      </c>
      <c r="K76">
        <v>0.16712328767123</v>
      </c>
      <c r="L76">
        <v>1</v>
      </c>
      <c r="M76" s="5">
        <f t="shared" si="48"/>
        <v>17</v>
      </c>
      <c r="N76" s="5">
        <f>+IF(D76="male",VLOOKUP(BG76,'Key node cluster'!$L$3:$N$24,3,0),VLOOKUP(BG76,'Key node cluster'!$R$3:$T$15,3,0))</f>
        <v>1</v>
      </c>
      <c r="O76" s="1">
        <v>0</v>
      </c>
      <c r="P76" s="1">
        <f t="shared" si="49"/>
        <v>1</v>
      </c>
      <c r="Q76" s="1">
        <f t="shared" si="50"/>
        <v>17</v>
      </c>
      <c r="R76" s="1">
        <f t="shared" si="51"/>
        <v>17</v>
      </c>
      <c r="S76" s="1">
        <f t="shared" si="52"/>
        <v>17</v>
      </c>
      <c r="T76" s="1">
        <f t="shared" si="53"/>
        <v>17</v>
      </c>
      <c r="U76" s="1">
        <f t="shared" si="54"/>
        <v>17</v>
      </c>
      <c r="V76" s="1">
        <f t="shared" si="55"/>
        <v>17</v>
      </c>
      <c r="W76" s="1">
        <f t="shared" si="56"/>
        <v>17</v>
      </c>
      <c r="X76" s="1">
        <f t="shared" si="57"/>
        <v>17</v>
      </c>
      <c r="Y76" s="1">
        <f t="shared" si="58"/>
        <v>17</v>
      </c>
      <c r="Z76" s="1">
        <f t="shared" si="59"/>
        <v>17</v>
      </c>
      <c r="AA76" s="1">
        <f t="shared" si="60"/>
        <v>17</v>
      </c>
      <c r="AB76" s="1">
        <f t="shared" si="61"/>
        <v>17</v>
      </c>
      <c r="AC76" s="1">
        <f t="shared" si="62"/>
        <v>17</v>
      </c>
      <c r="AD76" s="1">
        <f t="shared" si="63"/>
        <v>17</v>
      </c>
      <c r="AE76" s="1">
        <f t="shared" si="64"/>
        <v>17</v>
      </c>
      <c r="AF76" s="1">
        <f t="shared" si="65"/>
        <v>17</v>
      </c>
      <c r="AG76" s="1">
        <f t="shared" si="66"/>
        <v>17</v>
      </c>
      <c r="AH76" s="1">
        <f t="shared" si="67"/>
        <v>17</v>
      </c>
      <c r="AI76" s="1">
        <f t="shared" si="68"/>
        <v>17</v>
      </c>
      <c r="AJ76" s="1">
        <f t="shared" si="69"/>
        <v>17</v>
      </c>
      <c r="AK76" s="1">
        <f t="shared" si="70"/>
        <v>17</v>
      </c>
      <c r="AL76" s="1">
        <f t="shared" si="71"/>
        <v>17</v>
      </c>
      <c r="AM76" s="1">
        <f t="shared" si="72"/>
        <v>17</v>
      </c>
      <c r="AN76" s="1">
        <f t="shared" si="73"/>
        <v>17</v>
      </c>
      <c r="AO76" s="1">
        <f t="shared" si="74"/>
        <v>17</v>
      </c>
      <c r="AP76" s="7">
        <f t="shared" si="75"/>
        <v>17</v>
      </c>
      <c r="AQ76" s="7">
        <f t="shared" si="76"/>
        <v>17</v>
      </c>
      <c r="AR76" s="1">
        <f t="shared" si="77"/>
        <v>17</v>
      </c>
      <c r="AS76" s="7">
        <f t="shared" si="78"/>
        <v>17</v>
      </c>
      <c r="AT76" s="1">
        <f t="shared" si="79"/>
        <v>17</v>
      </c>
      <c r="AU76" s="1">
        <f t="shared" si="80"/>
        <v>17</v>
      </c>
      <c r="AV76" s="1">
        <f t="shared" si="81"/>
        <v>17</v>
      </c>
      <c r="AW76" s="1">
        <f t="shared" si="82"/>
        <v>17</v>
      </c>
      <c r="AX76" s="1">
        <f t="shared" si="83"/>
        <v>17</v>
      </c>
      <c r="AY76" s="1">
        <f t="shared" si="84"/>
        <v>17</v>
      </c>
      <c r="AZ76" s="1">
        <f t="shared" si="85"/>
        <v>17</v>
      </c>
      <c r="BA76" s="1">
        <f t="shared" si="86"/>
        <v>17</v>
      </c>
      <c r="BB76" s="1">
        <f t="shared" si="87"/>
        <v>17</v>
      </c>
      <c r="BC76" s="1">
        <f t="shared" si="88"/>
        <v>17</v>
      </c>
      <c r="BD76" s="1">
        <f t="shared" si="89"/>
        <v>17</v>
      </c>
      <c r="BE76" s="1">
        <f t="shared" si="90"/>
        <v>17</v>
      </c>
      <c r="BF76" s="1">
        <f t="shared" si="91"/>
        <v>17</v>
      </c>
      <c r="BG76" s="1">
        <f>+IF(D76="male",VLOOKUP(M76,'Key node cluster'!$A$3:$C$45,3,0),VLOOKUP(M76,'Key node cluster'!$F$3:$H$27,3,0))</f>
        <v>22</v>
      </c>
    </row>
    <row r="77" spans="1:59" x14ac:dyDescent="0.25">
      <c r="A77" t="s">
        <v>625</v>
      </c>
      <c r="B77">
        <v>9941013119</v>
      </c>
      <c r="C77" s="7">
        <v>30</v>
      </c>
      <c r="D77" t="s">
        <v>9</v>
      </c>
      <c r="E77" t="s">
        <v>10</v>
      </c>
      <c r="F77" t="s">
        <v>11</v>
      </c>
      <c r="G77" t="str">
        <f t="shared" si="92"/>
        <v>bachelor or above</v>
      </c>
      <c r="H77" s="7">
        <f t="shared" si="47"/>
        <v>5</v>
      </c>
      <c r="I77" t="s">
        <v>14</v>
      </c>
      <c r="J77">
        <v>27</v>
      </c>
      <c r="K77">
        <v>1.2493150684932</v>
      </c>
      <c r="L77">
        <v>2</v>
      </c>
      <c r="M77" s="5">
        <f t="shared" si="48"/>
        <v>41</v>
      </c>
      <c r="N77" s="5">
        <f>+IF(D77="male",VLOOKUP(BG77,'Key node cluster'!$L$3:$N$24,3,0),VLOOKUP(BG77,'Key node cluster'!$R$3:$T$15,3,0))</f>
        <v>1</v>
      </c>
      <c r="O77" s="1">
        <v>0</v>
      </c>
      <c r="P77" s="1">
        <f t="shared" si="49"/>
        <v>26</v>
      </c>
      <c r="Q77" s="1">
        <f t="shared" si="50"/>
        <v>26</v>
      </c>
      <c r="R77" s="1">
        <f t="shared" si="51"/>
        <v>26</v>
      </c>
      <c r="S77" s="1">
        <f t="shared" si="52"/>
        <v>26</v>
      </c>
      <c r="T77" s="1">
        <f t="shared" si="53"/>
        <v>26</v>
      </c>
      <c r="U77" s="1">
        <f t="shared" si="54"/>
        <v>26</v>
      </c>
      <c r="V77" s="1">
        <f t="shared" si="55"/>
        <v>26</v>
      </c>
      <c r="W77" s="1">
        <f t="shared" si="56"/>
        <v>26</v>
      </c>
      <c r="X77" s="1">
        <f t="shared" si="57"/>
        <v>26</v>
      </c>
      <c r="Y77" s="1">
        <f t="shared" si="58"/>
        <v>26</v>
      </c>
      <c r="Z77" s="1">
        <f t="shared" si="59"/>
        <v>26</v>
      </c>
      <c r="AA77" s="1">
        <f t="shared" si="60"/>
        <v>26</v>
      </c>
      <c r="AB77" s="1">
        <f t="shared" si="61"/>
        <v>26</v>
      </c>
      <c r="AC77" s="1">
        <f t="shared" si="62"/>
        <v>26</v>
      </c>
      <c r="AD77" s="1">
        <f t="shared" si="63"/>
        <v>26</v>
      </c>
      <c r="AE77" s="1">
        <f t="shared" si="64"/>
        <v>26</v>
      </c>
      <c r="AF77" s="1">
        <f t="shared" si="65"/>
        <v>26</v>
      </c>
      <c r="AG77" s="1">
        <f t="shared" si="66"/>
        <v>26</v>
      </c>
      <c r="AH77" s="1">
        <f t="shared" si="67"/>
        <v>26</v>
      </c>
      <c r="AI77" s="1">
        <f t="shared" si="68"/>
        <v>26</v>
      </c>
      <c r="AJ77" s="1">
        <f t="shared" si="69"/>
        <v>26</v>
      </c>
      <c r="AK77" s="1">
        <f t="shared" si="70"/>
        <v>26</v>
      </c>
      <c r="AL77" s="1">
        <f t="shared" si="71"/>
        <v>26</v>
      </c>
      <c r="AM77" s="1">
        <f t="shared" si="72"/>
        <v>26</v>
      </c>
      <c r="AN77" s="1">
        <f t="shared" si="73"/>
        <v>26</v>
      </c>
      <c r="AO77" s="1">
        <f t="shared" si="74"/>
        <v>26</v>
      </c>
      <c r="AP77" s="7">
        <f t="shared" si="75"/>
        <v>38</v>
      </c>
      <c r="AQ77" s="7">
        <f t="shared" si="76"/>
        <v>38</v>
      </c>
      <c r="AR77" s="1">
        <f t="shared" si="77"/>
        <v>38</v>
      </c>
      <c r="AS77" s="7">
        <f t="shared" si="78"/>
        <v>38</v>
      </c>
      <c r="AT77" s="1">
        <f t="shared" si="79"/>
        <v>38</v>
      </c>
      <c r="AU77" s="1">
        <f t="shared" si="80"/>
        <v>38</v>
      </c>
      <c r="AV77" s="1">
        <f t="shared" si="81"/>
        <v>38</v>
      </c>
      <c r="AW77" s="1">
        <f t="shared" si="82"/>
        <v>38</v>
      </c>
      <c r="AX77" s="1">
        <f t="shared" si="83"/>
        <v>38</v>
      </c>
      <c r="AY77" s="1">
        <f t="shared" si="84"/>
        <v>38</v>
      </c>
      <c r="AZ77" s="1">
        <f t="shared" si="85"/>
        <v>38</v>
      </c>
      <c r="BA77" s="1">
        <f t="shared" si="86"/>
        <v>38</v>
      </c>
      <c r="BB77" s="1">
        <f t="shared" si="87"/>
        <v>40</v>
      </c>
      <c r="BC77" s="1">
        <f t="shared" si="88"/>
        <v>40</v>
      </c>
      <c r="BD77" s="1">
        <f t="shared" si="89"/>
        <v>41</v>
      </c>
      <c r="BE77" s="1">
        <f t="shared" si="90"/>
        <v>41</v>
      </c>
      <c r="BF77" s="1">
        <f t="shared" si="91"/>
        <v>41</v>
      </c>
      <c r="BG77" s="1">
        <f>+IF(D77="male",VLOOKUP(M77,'Key node cluster'!$A$3:$C$45,3,0),VLOOKUP(M77,'Key node cluster'!$F$3:$H$27,3,0))</f>
        <v>41</v>
      </c>
    </row>
    <row r="78" spans="1:59" x14ac:dyDescent="0.25">
      <c r="A78" t="s">
        <v>627</v>
      </c>
      <c r="B78">
        <v>9961074596</v>
      </c>
      <c r="C78" s="7">
        <v>20</v>
      </c>
      <c r="D78" t="s">
        <v>9</v>
      </c>
      <c r="E78" t="s">
        <v>10</v>
      </c>
      <c r="G78" t="str">
        <f t="shared" si="92"/>
        <v/>
      </c>
      <c r="H78" s="7">
        <f t="shared" si="47"/>
        <v>1</v>
      </c>
      <c r="J78">
        <v>25</v>
      </c>
      <c r="K78">
        <v>8.4931506849314997E-2</v>
      </c>
      <c r="L78">
        <v>1</v>
      </c>
      <c r="M78" s="5">
        <f t="shared" si="48"/>
        <v>17</v>
      </c>
      <c r="N78" s="5">
        <f>+IF(D78="male",VLOOKUP(BG78,'Key node cluster'!$L$3:$N$24,3,0),VLOOKUP(BG78,'Key node cluster'!$R$3:$T$15,3,0))</f>
        <v>1</v>
      </c>
      <c r="O78" s="1">
        <v>0</v>
      </c>
      <c r="P78" s="1">
        <f t="shared" si="49"/>
        <v>1</v>
      </c>
      <c r="Q78" s="1">
        <f t="shared" si="50"/>
        <v>17</v>
      </c>
      <c r="R78" s="1">
        <f t="shared" si="51"/>
        <v>17</v>
      </c>
      <c r="S78" s="1">
        <f t="shared" si="52"/>
        <v>17</v>
      </c>
      <c r="T78" s="1">
        <f t="shared" si="53"/>
        <v>17</v>
      </c>
      <c r="U78" s="1">
        <f t="shared" si="54"/>
        <v>17</v>
      </c>
      <c r="V78" s="1">
        <f t="shared" si="55"/>
        <v>17</v>
      </c>
      <c r="W78" s="1">
        <f t="shared" si="56"/>
        <v>17</v>
      </c>
      <c r="X78" s="1">
        <f t="shared" si="57"/>
        <v>17</v>
      </c>
      <c r="Y78" s="1">
        <f t="shared" si="58"/>
        <v>17</v>
      </c>
      <c r="Z78" s="1">
        <f t="shared" si="59"/>
        <v>17</v>
      </c>
      <c r="AA78" s="1">
        <f t="shared" si="60"/>
        <v>17</v>
      </c>
      <c r="AB78" s="1">
        <f t="shared" si="61"/>
        <v>17</v>
      </c>
      <c r="AC78" s="1">
        <f t="shared" si="62"/>
        <v>17</v>
      </c>
      <c r="AD78" s="1">
        <f t="shared" si="63"/>
        <v>17</v>
      </c>
      <c r="AE78" s="1">
        <f t="shared" si="64"/>
        <v>17</v>
      </c>
      <c r="AF78" s="1">
        <f t="shared" si="65"/>
        <v>17</v>
      </c>
      <c r="AG78" s="1">
        <f t="shared" si="66"/>
        <v>17</v>
      </c>
      <c r="AH78" s="1">
        <f t="shared" si="67"/>
        <v>17</v>
      </c>
      <c r="AI78" s="1">
        <f t="shared" si="68"/>
        <v>17</v>
      </c>
      <c r="AJ78" s="1">
        <f t="shared" si="69"/>
        <v>17</v>
      </c>
      <c r="AK78" s="1">
        <f t="shared" si="70"/>
        <v>17</v>
      </c>
      <c r="AL78" s="1">
        <f t="shared" si="71"/>
        <v>17</v>
      </c>
      <c r="AM78" s="1">
        <f t="shared" si="72"/>
        <v>17</v>
      </c>
      <c r="AN78" s="1">
        <f t="shared" si="73"/>
        <v>17</v>
      </c>
      <c r="AO78" s="1">
        <f t="shared" si="74"/>
        <v>17</v>
      </c>
      <c r="AP78" s="7">
        <f t="shared" si="75"/>
        <v>17</v>
      </c>
      <c r="AQ78" s="7">
        <f t="shared" si="76"/>
        <v>17</v>
      </c>
      <c r="AR78" s="1">
        <f t="shared" si="77"/>
        <v>17</v>
      </c>
      <c r="AS78" s="7">
        <f t="shared" si="78"/>
        <v>17</v>
      </c>
      <c r="AT78" s="1">
        <f t="shared" si="79"/>
        <v>17</v>
      </c>
      <c r="AU78" s="1">
        <f t="shared" si="80"/>
        <v>17</v>
      </c>
      <c r="AV78" s="1">
        <f t="shared" si="81"/>
        <v>17</v>
      </c>
      <c r="AW78" s="1">
        <f t="shared" si="82"/>
        <v>17</v>
      </c>
      <c r="AX78" s="1">
        <f t="shared" si="83"/>
        <v>17</v>
      </c>
      <c r="AY78" s="1">
        <f t="shared" si="84"/>
        <v>17</v>
      </c>
      <c r="AZ78" s="1">
        <f t="shared" si="85"/>
        <v>17</v>
      </c>
      <c r="BA78" s="1">
        <f t="shared" si="86"/>
        <v>17</v>
      </c>
      <c r="BB78" s="1">
        <f t="shared" si="87"/>
        <v>17</v>
      </c>
      <c r="BC78" s="1">
        <f t="shared" si="88"/>
        <v>17</v>
      </c>
      <c r="BD78" s="1">
        <f t="shared" si="89"/>
        <v>17</v>
      </c>
      <c r="BE78" s="1">
        <f t="shared" si="90"/>
        <v>17</v>
      </c>
      <c r="BF78" s="1">
        <f t="shared" si="91"/>
        <v>17</v>
      </c>
      <c r="BG78" s="1">
        <f>+IF(D78="male",VLOOKUP(M78,'Key node cluster'!$A$3:$C$45,3,0),VLOOKUP(M78,'Key node cluster'!$F$3:$H$27,3,0))</f>
        <v>22</v>
      </c>
    </row>
    <row r="79" spans="1:59" x14ac:dyDescent="0.25">
      <c r="A79" t="s">
        <v>629</v>
      </c>
      <c r="B79">
        <v>9891014959</v>
      </c>
      <c r="C79" s="7">
        <v>30</v>
      </c>
      <c r="D79" t="s">
        <v>9</v>
      </c>
      <c r="E79" t="s">
        <v>10</v>
      </c>
      <c r="F79" t="s">
        <v>11</v>
      </c>
      <c r="G79" t="str">
        <f t="shared" si="92"/>
        <v>bachelor or above</v>
      </c>
      <c r="H79" s="7">
        <f t="shared" si="47"/>
        <v>5</v>
      </c>
      <c r="I79" t="s">
        <v>14</v>
      </c>
      <c r="J79">
        <v>32</v>
      </c>
      <c r="K79">
        <v>3</v>
      </c>
      <c r="L79">
        <v>3</v>
      </c>
      <c r="M79" s="5">
        <f t="shared" si="48"/>
        <v>41</v>
      </c>
      <c r="N79" s="5">
        <f>+IF(D79="male",VLOOKUP(BG79,'Key node cluster'!$L$3:$N$24,3,0),VLOOKUP(BG79,'Key node cluster'!$R$3:$T$15,3,0))</f>
        <v>1</v>
      </c>
      <c r="O79" s="1">
        <v>0</v>
      </c>
      <c r="P79" s="1">
        <f t="shared" si="49"/>
        <v>26</v>
      </c>
      <c r="Q79" s="1">
        <f t="shared" si="50"/>
        <v>26</v>
      </c>
      <c r="R79" s="1">
        <f t="shared" si="51"/>
        <v>26</v>
      </c>
      <c r="S79" s="1">
        <f t="shared" si="52"/>
        <v>26</v>
      </c>
      <c r="T79" s="1">
        <f t="shared" si="53"/>
        <v>26</v>
      </c>
      <c r="U79" s="1">
        <f t="shared" si="54"/>
        <v>26</v>
      </c>
      <c r="V79" s="1">
        <f t="shared" si="55"/>
        <v>26</v>
      </c>
      <c r="W79" s="1">
        <f t="shared" si="56"/>
        <v>26</v>
      </c>
      <c r="X79" s="1">
        <f t="shared" si="57"/>
        <v>26</v>
      </c>
      <c r="Y79" s="1">
        <f t="shared" si="58"/>
        <v>26</v>
      </c>
      <c r="Z79" s="1">
        <f t="shared" si="59"/>
        <v>26</v>
      </c>
      <c r="AA79" s="1">
        <f t="shared" si="60"/>
        <v>26</v>
      </c>
      <c r="AB79" s="1">
        <f t="shared" si="61"/>
        <v>26</v>
      </c>
      <c r="AC79" s="1">
        <f t="shared" si="62"/>
        <v>26</v>
      </c>
      <c r="AD79" s="1">
        <f t="shared" si="63"/>
        <v>26</v>
      </c>
      <c r="AE79" s="1">
        <f t="shared" si="64"/>
        <v>26</v>
      </c>
      <c r="AF79" s="1">
        <f t="shared" si="65"/>
        <v>26</v>
      </c>
      <c r="AG79" s="1">
        <f t="shared" si="66"/>
        <v>26</v>
      </c>
      <c r="AH79" s="1">
        <f t="shared" si="67"/>
        <v>26</v>
      </c>
      <c r="AI79" s="1">
        <f t="shared" si="68"/>
        <v>26</v>
      </c>
      <c r="AJ79" s="1">
        <f t="shared" si="69"/>
        <v>26</v>
      </c>
      <c r="AK79" s="1">
        <f t="shared" si="70"/>
        <v>26</v>
      </c>
      <c r="AL79" s="1">
        <f t="shared" si="71"/>
        <v>26</v>
      </c>
      <c r="AM79" s="1">
        <f t="shared" si="72"/>
        <v>26</v>
      </c>
      <c r="AN79" s="1">
        <f t="shared" si="73"/>
        <v>26</v>
      </c>
      <c r="AO79" s="1">
        <f t="shared" si="74"/>
        <v>26</v>
      </c>
      <c r="AP79" s="7">
        <f t="shared" si="75"/>
        <v>38</v>
      </c>
      <c r="AQ79" s="7">
        <f t="shared" si="76"/>
        <v>38</v>
      </c>
      <c r="AR79" s="1">
        <f t="shared" si="77"/>
        <v>38</v>
      </c>
      <c r="AS79" s="7">
        <f t="shared" si="78"/>
        <v>38</v>
      </c>
      <c r="AT79" s="1">
        <f t="shared" si="79"/>
        <v>38</v>
      </c>
      <c r="AU79" s="1">
        <f t="shared" si="80"/>
        <v>38</v>
      </c>
      <c r="AV79" s="1">
        <f t="shared" si="81"/>
        <v>38</v>
      </c>
      <c r="AW79" s="1">
        <f t="shared" si="82"/>
        <v>38</v>
      </c>
      <c r="AX79" s="1">
        <f t="shared" si="83"/>
        <v>38</v>
      </c>
      <c r="AY79" s="1">
        <f t="shared" si="84"/>
        <v>38</v>
      </c>
      <c r="AZ79" s="1">
        <f t="shared" si="85"/>
        <v>38</v>
      </c>
      <c r="BA79" s="1">
        <f t="shared" si="86"/>
        <v>38</v>
      </c>
      <c r="BB79" s="1">
        <f t="shared" si="87"/>
        <v>40</v>
      </c>
      <c r="BC79" s="1">
        <f t="shared" si="88"/>
        <v>40</v>
      </c>
      <c r="BD79" s="1">
        <f t="shared" si="89"/>
        <v>41</v>
      </c>
      <c r="BE79" s="1">
        <f t="shared" si="90"/>
        <v>41</v>
      </c>
      <c r="BF79" s="1">
        <f t="shared" si="91"/>
        <v>41</v>
      </c>
      <c r="BG79" s="1">
        <f>+IF(D79="male",VLOOKUP(M79,'Key node cluster'!$A$3:$C$45,3,0),VLOOKUP(M79,'Key node cluster'!$F$3:$H$27,3,0))</f>
        <v>41</v>
      </c>
    </row>
    <row r="80" spans="1:59" x14ac:dyDescent="0.25">
      <c r="A80" t="s">
        <v>630</v>
      </c>
      <c r="B80">
        <v>9991062223</v>
      </c>
      <c r="C80" s="7">
        <v>20</v>
      </c>
      <c r="D80" t="s">
        <v>9</v>
      </c>
      <c r="E80" t="s">
        <v>10</v>
      </c>
      <c r="G80" t="str">
        <f t="shared" si="92"/>
        <v/>
      </c>
      <c r="H80" s="7">
        <f t="shared" si="47"/>
        <v>1</v>
      </c>
      <c r="J80">
        <v>22</v>
      </c>
      <c r="K80">
        <v>0.33424657534246999</v>
      </c>
      <c r="L80">
        <v>1</v>
      </c>
      <c r="M80" s="5">
        <f t="shared" si="48"/>
        <v>17</v>
      </c>
      <c r="N80" s="5">
        <f>+IF(D80="male",VLOOKUP(BG80,'Key node cluster'!$L$3:$N$24,3,0),VLOOKUP(BG80,'Key node cluster'!$R$3:$T$15,3,0))</f>
        <v>1</v>
      </c>
      <c r="O80" s="1">
        <v>0</v>
      </c>
      <c r="P80" s="1">
        <f t="shared" si="49"/>
        <v>1</v>
      </c>
      <c r="Q80" s="1">
        <f t="shared" si="50"/>
        <v>17</v>
      </c>
      <c r="R80" s="1">
        <f t="shared" si="51"/>
        <v>17</v>
      </c>
      <c r="S80" s="1">
        <f t="shared" si="52"/>
        <v>17</v>
      </c>
      <c r="T80" s="1">
        <f t="shared" si="53"/>
        <v>17</v>
      </c>
      <c r="U80" s="1">
        <f t="shared" si="54"/>
        <v>17</v>
      </c>
      <c r="V80" s="1">
        <f t="shared" si="55"/>
        <v>17</v>
      </c>
      <c r="W80" s="1">
        <f t="shared" si="56"/>
        <v>17</v>
      </c>
      <c r="X80" s="1">
        <f t="shared" si="57"/>
        <v>17</v>
      </c>
      <c r="Y80" s="1">
        <f t="shared" si="58"/>
        <v>17</v>
      </c>
      <c r="Z80" s="1">
        <f t="shared" si="59"/>
        <v>17</v>
      </c>
      <c r="AA80" s="1">
        <f t="shared" si="60"/>
        <v>17</v>
      </c>
      <c r="AB80" s="1">
        <f t="shared" si="61"/>
        <v>17</v>
      </c>
      <c r="AC80" s="1">
        <f t="shared" si="62"/>
        <v>17</v>
      </c>
      <c r="AD80" s="1">
        <f t="shared" si="63"/>
        <v>17</v>
      </c>
      <c r="AE80" s="1">
        <f t="shared" si="64"/>
        <v>17</v>
      </c>
      <c r="AF80" s="1">
        <f t="shared" si="65"/>
        <v>17</v>
      </c>
      <c r="AG80" s="1">
        <f t="shared" si="66"/>
        <v>17</v>
      </c>
      <c r="AH80" s="1">
        <f t="shared" si="67"/>
        <v>17</v>
      </c>
      <c r="AI80" s="1">
        <f t="shared" si="68"/>
        <v>17</v>
      </c>
      <c r="AJ80" s="1">
        <f t="shared" si="69"/>
        <v>17</v>
      </c>
      <c r="AK80" s="1">
        <f t="shared" si="70"/>
        <v>17</v>
      </c>
      <c r="AL80" s="1">
        <f t="shared" si="71"/>
        <v>17</v>
      </c>
      <c r="AM80" s="1">
        <f t="shared" si="72"/>
        <v>17</v>
      </c>
      <c r="AN80" s="1">
        <f t="shared" si="73"/>
        <v>17</v>
      </c>
      <c r="AO80" s="1">
        <f t="shared" si="74"/>
        <v>17</v>
      </c>
      <c r="AP80" s="7">
        <f t="shared" si="75"/>
        <v>17</v>
      </c>
      <c r="AQ80" s="7">
        <f t="shared" si="76"/>
        <v>17</v>
      </c>
      <c r="AR80" s="1">
        <f t="shared" si="77"/>
        <v>17</v>
      </c>
      <c r="AS80" s="7">
        <f t="shared" si="78"/>
        <v>17</v>
      </c>
      <c r="AT80" s="1">
        <f t="shared" si="79"/>
        <v>17</v>
      </c>
      <c r="AU80" s="1">
        <f t="shared" si="80"/>
        <v>17</v>
      </c>
      <c r="AV80" s="1">
        <f t="shared" si="81"/>
        <v>17</v>
      </c>
      <c r="AW80" s="1">
        <f t="shared" si="82"/>
        <v>17</v>
      </c>
      <c r="AX80" s="1">
        <f t="shared" si="83"/>
        <v>17</v>
      </c>
      <c r="AY80" s="1">
        <f t="shared" si="84"/>
        <v>17</v>
      </c>
      <c r="AZ80" s="1">
        <f t="shared" si="85"/>
        <v>17</v>
      </c>
      <c r="BA80" s="1">
        <f t="shared" si="86"/>
        <v>17</v>
      </c>
      <c r="BB80" s="1">
        <f t="shared" si="87"/>
        <v>17</v>
      </c>
      <c r="BC80" s="1">
        <f t="shared" si="88"/>
        <v>17</v>
      </c>
      <c r="BD80" s="1">
        <f t="shared" si="89"/>
        <v>17</v>
      </c>
      <c r="BE80" s="1">
        <f t="shared" si="90"/>
        <v>17</v>
      </c>
      <c r="BF80" s="1">
        <f t="shared" si="91"/>
        <v>17</v>
      </c>
      <c r="BG80" s="1">
        <f>+IF(D80="male",VLOOKUP(M80,'Key node cluster'!$A$3:$C$45,3,0),VLOOKUP(M80,'Key node cluster'!$F$3:$H$27,3,0))</f>
        <v>22</v>
      </c>
    </row>
    <row r="81" spans="1:59" x14ac:dyDescent="0.25">
      <c r="A81" t="s">
        <v>631</v>
      </c>
      <c r="B81">
        <v>9981049669</v>
      </c>
      <c r="C81" s="7">
        <v>20</v>
      </c>
      <c r="D81" t="s">
        <v>9</v>
      </c>
      <c r="E81" t="s">
        <v>10</v>
      </c>
      <c r="G81" t="str">
        <f t="shared" si="92"/>
        <v/>
      </c>
      <c r="H81" s="7">
        <f t="shared" si="47"/>
        <v>1</v>
      </c>
      <c r="J81">
        <v>23</v>
      </c>
      <c r="K81">
        <v>8.2191780821917998E-2</v>
      </c>
      <c r="L81">
        <v>1</v>
      </c>
      <c r="M81" s="5">
        <f t="shared" si="48"/>
        <v>17</v>
      </c>
      <c r="N81" s="5">
        <f>+IF(D81="male",VLOOKUP(BG81,'Key node cluster'!$L$3:$N$24,3,0),VLOOKUP(BG81,'Key node cluster'!$R$3:$T$15,3,0))</f>
        <v>1</v>
      </c>
      <c r="O81" s="1">
        <v>0</v>
      </c>
      <c r="P81" s="1">
        <f t="shared" si="49"/>
        <v>1</v>
      </c>
      <c r="Q81" s="1">
        <f t="shared" si="50"/>
        <v>17</v>
      </c>
      <c r="R81" s="1">
        <f t="shared" si="51"/>
        <v>17</v>
      </c>
      <c r="S81" s="1">
        <f t="shared" si="52"/>
        <v>17</v>
      </c>
      <c r="T81" s="1">
        <f t="shared" si="53"/>
        <v>17</v>
      </c>
      <c r="U81" s="1">
        <f t="shared" si="54"/>
        <v>17</v>
      </c>
      <c r="V81" s="1">
        <f t="shared" si="55"/>
        <v>17</v>
      </c>
      <c r="W81" s="1">
        <f t="shared" si="56"/>
        <v>17</v>
      </c>
      <c r="X81" s="1">
        <f t="shared" si="57"/>
        <v>17</v>
      </c>
      <c r="Y81" s="1">
        <f t="shared" si="58"/>
        <v>17</v>
      </c>
      <c r="Z81" s="1">
        <f t="shared" si="59"/>
        <v>17</v>
      </c>
      <c r="AA81" s="1">
        <f t="shared" si="60"/>
        <v>17</v>
      </c>
      <c r="AB81" s="1">
        <f t="shared" si="61"/>
        <v>17</v>
      </c>
      <c r="AC81" s="1">
        <f t="shared" si="62"/>
        <v>17</v>
      </c>
      <c r="AD81" s="1">
        <f t="shared" si="63"/>
        <v>17</v>
      </c>
      <c r="AE81" s="1">
        <f t="shared" si="64"/>
        <v>17</v>
      </c>
      <c r="AF81" s="1">
        <f t="shared" si="65"/>
        <v>17</v>
      </c>
      <c r="AG81" s="1">
        <f t="shared" si="66"/>
        <v>17</v>
      </c>
      <c r="AH81" s="1">
        <f t="shared" si="67"/>
        <v>17</v>
      </c>
      <c r="AI81" s="1">
        <f t="shared" si="68"/>
        <v>17</v>
      </c>
      <c r="AJ81" s="1">
        <f t="shared" si="69"/>
        <v>17</v>
      </c>
      <c r="AK81" s="1">
        <f t="shared" si="70"/>
        <v>17</v>
      </c>
      <c r="AL81" s="1">
        <f t="shared" si="71"/>
        <v>17</v>
      </c>
      <c r="AM81" s="1">
        <f t="shared" si="72"/>
        <v>17</v>
      </c>
      <c r="AN81" s="1">
        <f t="shared" si="73"/>
        <v>17</v>
      </c>
      <c r="AO81" s="1">
        <f t="shared" si="74"/>
        <v>17</v>
      </c>
      <c r="AP81" s="7">
        <f t="shared" si="75"/>
        <v>17</v>
      </c>
      <c r="AQ81" s="7">
        <f t="shared" si="76"/>
        <v>17</v>
      </c>
      <c r="AR81" s="1">
        <f t="shared" si="77"/>
        <v>17</v>
      </c>
      <c r="AS81" s="7">
        <f t="shared" si="78"/>
        <v>17</v>
      </c>
      <c r="AT81" s="1">
        <f t="shared" si="79"/>
        <v>17</v>
      </c>
      <c r="AU81" s="1">
        <f t="shared" si="80"/>
        <v>17</v>
      </c>
      <c r="AV81" s="1">
        <f t="shared" si="81"/>
        <v>17</v>
      </c>
      <c r="AW81" s="1">
        <f t="shared" si="82"/>
        <v>17</v>
      </c>
      <c r="AX81" s="1">
        <f t="shared" si="83"/>
        <v>17</v>
      </c>
      <c r="AY81" s="1">
        <f t="shared" si="84"/>
        <v>17</v>
      </c>
      <c r="AZ81" s="1">
        <f t="shared" si="85"/>
        <v>17</v>
      </c>
      <c r="BA81" s="1">
        <f t="shared" si="86"/>
        <v>17</v>
      </c>
      <c r="BB81" s="1">
        <f t="shared" si="87"/>
        <v>17</v>
      </c>
      <c r="BC81" s="1">
        <f t="shared" si="88"/>
        <v>17</v>
      </c>
      <c r="BD81" s="1">
        <f t="shared" si="89"/>
        <v>17</v>
      </c>
      <c r="BE81" s="1">
        <f t="shared" si="90"/>
        <v>17</v>
      </c>
      <c r="BF81" s="1">
        <f t="shared" si="91"/>
        <v>17</v>
      </c>
      <c r="BG81" s="1">
        <f>+IF(D81="male",VLOOKUP(M81,'Key node cluster'!$A$3:$C$45,3,0),VLOOKUP(M81,'Key node cluster'!$F$3:$H$27,3,0))</f>
        <v>22</v>
      </c>
    </row>
    <row r="82" spans="1:59" x14ac:dyDescent="0.25">
      <c r="A82" t="s">
        <v>636</v>
      </c>
      <c r="B82">
        <v>9981062003</v>
      </c>
      <c r="C82" s="7">
        <v>20</v>
      </c>
      <c r="D82" t="s">
        <v>9</v>
      </c>
      <c r="E82" t="s">
        <v>10</v>
      </c>
      <c r="F82" t="s">
        <v>11</v>
      </c>
      <c r="G82" t="str">
        <f t="shared" si="92"/>
        <v>bachelor or above</v>
      </c>
      <c r="H82" s="7">
        <f t="shared" si="47"/>
        <v>10</v>
      </c>
      <c r="I82" t="s">
        <v>14</v>
      </c>
      <c r="J82">
        <v>23</v>
      </c>
      <c r="K82">
        <v>5.2767123287670996</v>
      </c>
      <c r="L82">
        <v>18</v>
      </c>
      <c r="M82" s="5">
        <f t="shared" si="48"/>
        <v>39</v>
      </c>
      <c r="N82" s="5">
        <f>+IF(D82="male",VLOOKUP(BG82,'Key node cluster'!$L$3:$N$24,3,0),VLOOKUP(BG82,'Key node cluster'!$R$3:$T$15,3,0))</f>
        <v>0</v>
      </c>
      <c r="O82" s="1">
        <v>0</v>
      </c>
      <c r="P82" s="1">
        <f t="shared" si="49"/>
        <v>26</v>
      </c>
      <c r="Q82" s="1">
        <f t="shared" si="50"/>
        <v>26</v>
      </c>
      <c r="R82" s="1">
        <f t="shared" si="51"/>
        <v>26</v>
      </c>
      <c r="S82" s="1">
        <f t="shared" si="52"/>
        <v>26</v>
      </c>
      <c r="T82" s="1">
        <f t="shared" si="53"/>
        <v>26</v>
      </c>
      <c r="U82" s="1">
        <f t="shared" si="54"/>
        <v>26</v>
      </c>
      <c r="V82" s="1">
        <f t="shared" si="55"/>
        <v>26</v>
      </c>
      <c r="W82" s="1">
        <f t="shared" si="56"/>
        <v>26</v>
      </c>
      <c r="X82" s="1">
        <f t="shared" si="57"/>
        <v>26</v>
      </c>
      <c r="Y82" s="1">
        <f t="shared" si="58"/>
        <v>26</v>
      </c>
      <c r="Z82" s="1">
        <f t="shared" si="59"/>
        <v>26</v>
      </c>
      <c r="AA82" s="1">
        <f t="shared" si="60"/>
        <v>26</v>
      </c>
      <c r="AB82" s="1">
        <f t="shared" si="61"/>
        <v>26</v>
      </c>
      <c r="AC82" s="1">
        <f t="shared" si="62"/>
        <v>26</v>
      </c>
      <c r="AD82" s="1">
        <f t="shared" si="63"/>
        <v>26</v>
      </c>
      <c r="AE82" s="1">
        <f t="shared" si="64"/>
        <v>26</v>
      </c>
      <c r="AF82" s="1">
        <f t="shared" si="65"/>
        <v>26</v>
      </c>
      <c r="AG82" s="1">
        <f t="shared" si="66"/>
        <v>26</v>
      </c>
      <c r="AH82" s="1">
        <f t="shared" si="67"/>
        <v>26</v>
      </c>
      <c r="AI82" s="1">
        <f t="shared" si="68"/>
        <v>26</v>
      </c>
      <c r="AJ82" s="1">
        <f t="shared" si="69"/>
        <v>26</v>
      </c>
      <c r="AK82" s="1">
        <f t="shared" si="70"/>
        <v>26</v>
      </c>
      <c r="AL82" s="1">
        <f t="shared" si="71"/>
        <v>26</v>
      </c>
      <c r="AM82" s="1">
        <f t="shared" si="72"/>
        <v>26</v>
      </c>
      <c r="AN82" s="1">
        <f t="shared" si="73"/>
        <v>26</v>
      </c>
      <c r="AO82" s="1">
        <f t="shared" si="74"/>
        <v>26</v>
      </c>
      <c r="AP82" s="7">
        <f t="shared" si="75"/>
        <v>38</v>
      </c>
      <c r="AQ82" s="7">
        <f t="shared" si="76"/>
        <v>38</v>
      </c>
      <c r="AR82" s="1">
        <f t="shared" si="77"/>
        <v>38</v>
      </c>
      <c r="AS82" s="7">
        <f t="shared" si="78"/>
        <v>38</v>
      </c>
      <c r="AT82" s="1">
        <f t="shared" si="79"/>
        <v>38</v>
      </c>
      <c r="AU82" s="1">
        <f t="shared" si="80"/>
        <v>38</v>
      </c>
      <c r="AV82" s="1">
        <f t="shared" si="81"/>
        <v>38</v>
      </c>
      <c r="AW82" s="1">
        <f t="shared" si="82"/>
        <v>38</v>
      </c>
      <c r="AX82" s="1">
        <f t="shared" si="83"/>
        <v>38</v>
      </c>
      <c r="AY82" s="1">
        <f t="shared" si="84"/>
        <v>38</v>
      </c>
      <c r="AZ82" s="1">
        <f t="shared" si="85"/>
        <v>38</v>
      </c>
      <c r="BA82" s="1">
        <f t="shared" si="86"/>
        <v>38</v>
      </c>
      <c r="BB82" s="1">
        <f t="shared" si="87"/>
        <v>39</v>
      </c>
      <c r="BC82" s="1">
        <f t="shared" si="88"/>
        <v>39</v>
      </c>
      <c r="BD82" s="1">
        <f t="shared" si="89"/>
        <v>39</v>
      </c>
      <c r="BE82" s="1">
        <f t="shared" si="90"/>
        <v>39</v>
      </c>
      <c r="BF82" s="1">
        <f t="shared" si="91"/>
        <v>39</v>
      </c>
      <c r="BG82" s="1">
        <f>+IF(D82="male",VLOOKUP(M82,'Key node cluster'!$A$3:$C$45,3,0),VLOOKUP(M82,'Key node cluster'!$F$3:$H$27,3,0))</f>
        <v>39</v>
      </c>
    </row>
    <row r="83" spans="1:59" x14ac:dyDescent="0.25">
      <c r="A83" t="s">
        <v>647</v>
      </c>
      <c r="B83">
        <v>9961047321</v>
      </c>
      <c r="C83" s="7">
        <v>20</v>
      </c>
      <c r="D83" t="s">
        <v>9</v>
      </c>
      <c r="E83" t="s">
        <v>10</v>
      </c>
      <c r="G83" t="str">
        <f t="shared" si="92"/>
        <v>bachelor or above</v>
      </c>
      <c r="H83" s="7">
        <f t="shared" si="47"/>
        <v>1</v>
      </c>
      <c r="I83" t="s">
        <v>14</v>
      </c>
      <c r="J83">
        <v>25</v>
      </c>
      <c r="K83">
        <v>8.4931506849314997E-2</v>
      </c>
      <c r="L83">
        <v>1</v>
      </c>
      <c r="M83" s="5">
        <f t="shared" si="48"/>
        <v>17</v>
      </c>
      <c r="N83" s="5">
        <f>+IF(D83="male",VLOOKUP(BG83,'Key node cluster'!$L$3:$N$24,3,0),VLOOKUP(BG83,'Key node cluster'!$R$3:$T$15,3,0))</f>
        <v>1</v>
      </c>
      <c r="O83" s="1">
        <v>0</v>
      </c>
      <c r="P83" s="1">
        <f t="shared" si="49"/>
        <v>1</v>
      </c>
      <c r="Q83" s="1">
        <f t="shared" si="50"/>
        <v>17</v>
      </c>
      <c r="R83" s="1">
        <f t="shared" si="51"/>
        <v>17</v>
      </c>
      <c r="S83" s="1">
        <f t="shared" si="52"/>
        <v>17</v>
      </c>
      <c r="T83" s="1">
        <f t="shared" si="53"/>
        <v>17</v>
      </c>
      <c r="U83" s="1">
        <f t="shared" si="54"/>
        <v>17</v>
      </c>
      <c r="V83" s="1">
        <f t="shared" si="55"/>
        <v>17</v>
      </c>
      <c r="W83" s="1">
        <f t="shared" si="56"/>
        <v>17</v>
      </c>
      <c r="X83" s="1">
        <f t="shared" si="57"/>
        <v>17</v>
      </c>
      <c r="Y83" s="1">
        <f t="shared" si="58"/>
        <v>17</v>
      </c>
      <c r="Z83" s="1">
        <f t="shared" si="59"/>
        <v>17</v>
      </c>
      <c r="AA83" s="1">
        <f t="shared" si="60"/>
        <v>17</v>
      </c>
      <c r="AB83" s="1">
        <f t="shared" si="61"/>
        <v>17</v>
      </c>
      <c r="AC83" s="1">
        <f t="shared" si="62"/>
        <v>17</v>
      </c>
      <c r="AD83" s="1">
        <f t="shared" si="63"/>
        <v>17</v>
      </c>
      <c r="AE83" s="1">
        <f t="shared" si="64"/>
        <v>17</v>
      </c>
      <c r="AF83" s="1">
        <f t="shared" si="65"/>
        <v>17</v>
      </c>
      <c r="AG83" s="1">
        <f t="shared" si="66"/>
        <v>17</v>
      </c>
      <c r="AH83" s="1">
        <f t="shared" si="67"/>
        <v>17</v>
      </c>
      <c r="AI83" s="1">
        <f t="shared" si="68"/>
        <v>17</v>
      </c>
      <c r="AJ83" s="1">
        <f t="shared" si="69"/>
        <v>17</v>
      </c>
      <c r="AK83" s="1">
        <f t="shared" si="70"/>
        <v>17</v>
      </c>
      <c r="AL83" s="1">
        <f t="shared" si="71"/>
        <v>17</v>
      </c>
      <c r="AM83" s="1">
        <f t="shared" si="72"/>
        <v>17</v>
      </c>
      <c r="AN83" s="1">
        <f t="shared" si="73"/>
        <v>17</v>
      </c>
      <c r="AO83" s="1">
        <f t="shared" si="74"/>
        <v>17</v>
      </c>
      <c r="AP83" s="7">
        <f t="shared" si="75"/>
        <v>17</v>
      </c>
      <c r="AQ83" s="7">
        <f t="shared" si="76"/>
        <v>17</v>
      </c>
      <c r="AR83" s="1">
        <f t="shared" si="77"/>
        <v>17</v>
      </c>
      <c r="AS83" s="7">
        <f t="shared" si="78"/>
        <v>17</v>
      </c>
      <c r="AT83" s="1">
        <f t="shared" si="79"/>
        <v>17</v>
      </c>
      <c r="AU83" s="1">
        <f t="shared" si="80"/>
        <v>17</v>
      </c>
      <c r="AV83" s="1">
        <f t="shared" si="81"/>
        <v>17</v>
      </c>
      <c r="AW83" s="1">
        <f t="shared" si="82"/>
        <v>17</v>
      </c>
      <c r="AX83" s="1">
        <f t="shared" si="83"/>
        <v>17</v>
      </c>
      <c r="AY83" s="1">
        <f t="shared" si="84"/>
        <v>17</v>
      </c>
      <c r="AZ83" s="1">
        <f t="shared" si="85"/>
        <v>17</v>
      </c>
      <c r="BA83" s="1">
        <f t="shared" si="86"/>
        <v>17</v>
      </c>
      <c r="BB83" s="1">
        <f t="shared" si="87"/>
        <v>17</v>
      </c>
      <c r="BC83" s="1">
        <f t="shared" si="88"/>
        <v>17</v>
      </c>
      <c r="BD83" s="1">
        <f t="shared" si="89"/>
        <v>17</v>
      </c>
      <c r="BE83" s="1">
        <f t="shared" si="90"/>
        <v>17</v>
      </c>
      <c r="BF83" s="1">
        <f t="shared" si="91"/>
        <v>17</v>
      </c>
      <c r="BG83" s="1">
        <f>+IF(D83="male",VLOOKUP(M83,'Key node cluster'!$A$3:$C$45,3,0),VLOOKUP(M83,'Key node cluster'!$F$3:$H$27,3,0))</f>
        <v>22</v>
      </c>
    </row>
    <row r="84" spans="1:59" x14ac:dyDescent="0.25">
      <c r="A84" t="s">
        <v>656</v>
      </c>
      <c r="B84">
        <v>9981052030</v>
      </c>
      <c r="C84" s="7">
        <v>20</v>
      </c>
      <c r="D84" t="s">
        <v>9</v>
      </c>
      <c r="E84" t="s">
        <v>10</v>
      </c>
      <c r="G84" t="str">
        <f t="shared" si="92"/>
        <v/>
      </c>
      <c r="H84" s="7">
        <f t="shared" si="47"/>
        <v>1</v>
      </c>
      <c r="J84">
        <v>23</v>
      </c>
      <c r="K84">
        <v>8.4931506849314997E-2</v>
      </c>
      <c r="L84">
        <v>1</v>
      </c>
      <c r="M84" s="5">
        <f t="shared" si="48"/>
        <v>17</v>
      </c>
      <c r="N84" s="5">
        <f>+IF(D84="male",VLOOKUP(BG84,'Key node cluster'!$L$3:$N$24,3,0),VLOOKUP(BG84,'Key node cluster'!$R$3:$T$15,3,0))</f>
        <v>1</v>
      </c>
      <c r="O84" s="1">
        <v>0</v>
      </c>
      <c r="P84" s="1">
        <f t="shared" si="49"/>
        <v>1</v>
      </c>
      <c r="Q84" s="1">
        <f t="shared" si="50"/>
        <v>17</v>
      </c>
      <c r="R84" s="1">
        <f t="shared" si="51"/>
        <v>17</v>
      </c>
      <c r="S84" s="1">
        <f t="shared" si="52"/>
        <v>17</v>
      </c>
      <c r="T84" s="1">
        <f t="shared" si="53"/>
        <v>17</v>
      </c>
      <c r="U84" s="1">
        <f t="shared" si="54"/>
        <v>17</v>
      </c>
      <c r="V84" s="1">
        <f t="shared" si="55"/>
        <v>17</v>
      </c>
      <c r="W84" s="1">
        <f t="shared" si="56"/>
        <v>17</v>
      </c>
      <c r="X84" s="1">
        <f t="shared" si="57"/>
        <v>17</v>
      </c>
      <c r="Y84" s="1">
        <f t="shared" si="58"/>
        <v>17</v>
      </c>
      <c r="Z84" s="1">
        <f t="shared" si="59"/>
        <v>17</v>
      </c>
      <c r="AA84" s="1">
        <f t="shared" si="60"/>
        <v>17</v>
      </c>
      <c r="AB84" s="1">
        <f t="shared" si="61"/>
        <v>17</v>
      </c>
      <c r="AC84" s="1">
        <f t="shared" si="62"/>
        <v>17</v>
      </c>
      <c r="AD84" s="1">
        <f t="shared" si="63"/>
        <v>17</v>
      </c>
      <c r="AE84" s="1">
        <f t="shared" si="64"/>
        <v>17</v>
      </c>
      <c r="AF84" s="1">
        <f t="shared" si="65"/>
        <v>17</v>
      </c>
      <c r="AG84" s="1">
        <f t="shared" si="66"/>
        <v>17</v>
      </c>
      <c r="AH84" s="1">
        <f t="shared" si="67"/>
        <v>17</v>
      </c>
      <c r="AI84" s="1">
        <f t="shared" si="68"/>
        <v>17</v>
      </c>
      <c r="AJ84" s="1">
        <f t="shared" si="69"/>
        <v>17</v>
      </c>
      <c r="AK84" s="1">
        <f t="shared" si="70"/>
        <v>17</v>
      </c>
      <c r="AL84" s="1">
        <f t="shared" si="71"/>
        <v>17</v>
      </c>
      <c r="AM84" s="1">
        <f t="shared" si="72"/>
        <v>17</v>
      </c>
      <c r="AN84" s="1">
        <f t="shared" si="73"/>
        <v>17</v>
      </c>
      <c r="AO84" s="1">
        <f t="shared" si="74"/>
        <v>17</v>
      </c>
      <c r="AP84" s="7">
        <f t="shared" si="75"/>
        <v>17</v>
      </c>
      <c r="AQ84" s="7">
        <f t="shared" si="76"/>
        <v>17</v>
      </c>
      <c r="AR84" s="1">
        <f t="shared" si="77"/>
        <v>17</v>
      </c>
      <c r="AS84" s="7">
        <f t="shared" si="78"/>
        <v>17</v>
      </c>
      <c r="AT84" s="1">
        <f t="shared" si="79"/>
        <v>17</v>
      </c>
      <c r="AU84" s="1">
        <f t="shared" si="80"/>
        <v>17</v>
      </c>
      <c r="AV84" s="1">
        <f t="shared" si="81"/>
        <v>17</v>
      </c>
      <c r="AW84" s="1">
        <f t="shared" si="82"/>
        <v>17</v>
      </c>
      <c r="AX84" s="1">
        <f t="shared" si="83"/>
        <v>17</v>
      </c>
      <c r="AY84" s="1">
        <f t="shared" si="84"/>
        <v>17</v>
      </c>
      <c r="AZ84" s="1">
        <f t="shared" si="85"/>
        <v>17</v>
      </c>
      <c r="BA84" s="1">
        <f t="shared" si="86"/>
        <v>17</v>
      </c>
      <c r="BB84" s="1">
        <f t="shared" si="87"/>
        <v>17</v>
      </c>
      <c r="BC84" s="1">
        <f t="shared" si="88"/>
        <v>17</v>
      </c>
      <c r="BD84" s="1">
        <f t="shared" si="89"/>
        <v>17</v>
      </c>
      <c r="BE84" s="1">
        <f t="shared" si="90"/>
        <v>17</v>
      </c>
      <c r="BF84" s="1">
        <f t="shared" si="91"/>
        <v>17</v>
      </c>
      <c r="BG84" s="1">
        <f>+IF(D84="male",VLOOKUP(M84,'Key node cluster'!$A$3:$C$45,3,0),VLOOKUP(M84,'Key node cluster'!$F$3:$H$27,3,0))</f>
        <v>22</v>
      </c>
    </row>
    <row r="85" spans="1:59" x14ac:dyDescent="0.25">
      <c r="A85" t="s">
        <v>664</v>
      </c>
      <c r="B85">
        <v>9961042596</v>
      </c>
      <c r="C85" s="7">
        <v>20</v>
      </c>
      <c r="D85" t="s">
        <v>9</v>
      </c>
      <c r="E85" t="s">
        <v>10</v>
      </c>
      <c r="F85" t="s">
        <v>11</v>
      </c>
      <c r="G85" t="str">
        <f t="shared" si="92"/>
        <v>bachelor or above</v>
      </c>
      <c r="H85" s="7">
        <f t="shared" si="47"/>
        <v>10</v>
      </c>
      <c r="I85" t="s">
        <v>14</v>
      </c>
      <c r="J85">
        <v>25</v>
      </c>
      <c r="K85">
        <v>6.2657534246575004</v>
      </c>
      <c r="L85">
        <v>5</v>
      </c>
      <c r="M85" s="5">
        <f t="shared" si="48"/>
        <v>39</v>
      </c>
      <c r="N85" s="5">
        <f>+IF(D85="male",VLOOKUP(BG85,'Key node cluster'!$L$3:$N$24,3,0),VLOOKUP(BG85,'Key node cluster'!$R$3:$T$15,3,0))</f>
        <v>0</v>
      </c>
      <c r="O85" s="1">
        <v>0</v>
      </c>
      <c r="P85" s="1">
        <f t="shared" si="49"/>
        <v>26</v>
      </c>
      <c r="Q85" s="1">
        <f t="shared" si="50"/>
        <v>26</v>
      </c>
      <c r="R85" s="1">
        <f t="shared" si="51"/>
        <v>26</v>
      </c>
      <c r="S85" s="1">
        <f t="shared" si="52"/>
        <v>26</v>
      </c>
      <c r="T85" s="1">
        <f t="shared" si="53"/>
        <v>26</v>
      </c>
      <c r="U85" s="1">
        <f t="shared" si="54"/>
        <v>26</v>
      </c>
      <c r="V85" s="1">
        <f t="shared" si="55"/>
        <v>26</v>
      </c>
      <c r="W85" s="1">
        <f t="shared" si="56"/>
        <v>26</v>
      </c>
      <c r="X85" s="1">
        <f t="shared" si="57"/>
        <v>26</v>
      </c>
      <c r="Y85" s="1">
        <f t="shared" si="58"/>
        <v>26</v>
      </c>
      <c r="Z85" s="1">
        <f t="shared" si="59"/>
        <v>26</v>
      </c>
      <c r="AA85" s="1">
        <f t="shared" si="60"/>
        <v>26</v>
      </c>
      <c r="AB85" s="1">
        <f t="shared" si="61"/>
        <v>26</v>
      </c>
      <c r="AC85" s="1">
        <f t="shared" si="62"/>
        <v>26</v>
      </c>
      <c r="AD85" s="1">
        <f t="shared" si="63"/>
        <v>26</v>
      </c>
      <c r="AE85" s="1">
        <f t="shared" si="64"/>
        <v>26</v>
      </c>
      <c r="AF85" s="1">
        <f t="shared" si="65"/>
        <v>26</v>
      </c>
      <c r="AG85" s="1">
        <f t="shared" si="66"/>
        <v>26</v>
      </c>
      <c r="AH85" s="1">
        <f t="shared" si="67"/>
        <v>26</v>
      </c>
      <c r="AI85" s="1">
        <f t="shared" si="68"/>
        <v>26</v>
      </c>
      <c r="AJ85" s="1">
        <f t="shared" si="69"/>
        <v>26</v>
      </c>
      <c r="AK85" s="1">
        <f t="shared" si="70"/>
        <v>26</v>
      </c>
      <c r="AL85" s="1">
        <f t="shared" si="71"/>
        <v>26</v>
      </c>
      <c r="AM85" s="1">
        <f t="shared" si="72"/>
        <v>26</v>
      </c>
      <c r="AN85" s="1">
        <f t="shared" si="73"/>
        <v>26</v>
      </c>
      <c r="AO85" s="1">
        <f t="shared" si="74"/>
        <v>26</v>
      </c>
      <c r="AP85" s="7">
        <f t="shared" si="75"/>
        <v>38</v>
      </c>
      <c r="AQ85" s="7">
        <f t="shared" si="76"/>
        <v>38</v>
      </c>
      <c r="AR85" s="1">
        <f t="shared" si="77"/>
        <v>38</v>
      </c>
      <c r="AS85" s="7">
        <f t="shared" si="78"/>
        <v>38</v>
      </c>
      <c r="AT85" s="1">
        <f t="shared" si="79"/>
        <v>38</v>
      </c>
      <c r="AU85" s="1">
        <f t="shared" si="80"/>
        <v>38</v>
      </c>
      <c r="AV85" s="1">
        <f t="shared" si="81"/>
        <v>38</v>
      </c>
      <c r="AW85" s="1">
        <f t="shared" si="82"/>
        <v>38</v>
      </c>
      <c r="AX85" s="1">
        <f t="shared" si="83"/>
        <v>38</v>
      </c>
      <c r="AY85" s="1">
        <f t="shared" si="84"/>
        <v>38</v>
      </c>
      <c r="AZ85" s="1">
        <f t="shared" si="85"/>
        <v>38</v>
      </c>
      <c r="BA85" s="1">
        <f t="shared" si="86"/>
        <v>38</v>
      </c>
      <c r="BB85" s="1">
        <f t="shared" si="87"/>
        <v>39</v>
      </c>
      <c r="BC85" s="1">
        <f t="shared" si="88"/>
        <v>39</v>
      </c>
      <c r="BD85" s="1">
        <f t="shared" si="89"/>
        <v>39</v>
      </c>
      <c r="BE85" s="1">
        <f t="shared" si="90"/>
        <v>39</v>
      </c>
      <c r="BF85" s="1">
        <f t="shared" si="91"/>
        <v>39</v>
      </c>
      <c r="BG85" s="1">
        <f>+IF(D85="male",VLOOKUP(M85,'Key node cluster'!$A$3:$C$45,3,0),VLOOKUP(M85,'Key node cluster'!$F$3:$H$27,3,0))</f>
        <v>39</v>
      </c>
    </row>
    <row r="86" spans="1:59" x14ac:dyDescent="0.25">
      <c r="A86" t="s">
        <v>677</v>
      </c>
      <c r="B86">
        <v>9961074805</v>
      </c>
      <c r="C86" s="7">
        <v>20</v>
      </c>
      <c r="D86" t="s">
        <v>9</v>
      </c>
      <c r="E86" t="s">
        <v>10</v>
      </c>
      <c r="F86" t="s">
        <v>11</v>
      </c>
      <c r="G86" t="str">
        <f t="shared" si="92"/>
        <v>bachelor or above</v>
      </c>
      <c r="H86" s="7">
        <f t="shared" si="47"/>
        <v>1</v>
      </c>
      <c r="I86" t="s">
        <v>14</v>
      </c>
      <c r="J86">
        <v>25</v>
      </c>
      <c r="K86">
        <v>8.4931506849314997E-2</v>
      </c>
      <c r="L86">
        <v>1</v>
      </c>
      <c r="M86" s="5">
        <f t="shared" si="48"/>
        <v>25</v>
      </c>
      <c r="N86" s="5">
        <f>+IF(D86="male",VLOOKUP(BG86,'Key node cluster'!$L$3:$N$24,3,0),VLOOKUP(BG86,'Key node cluster'!$R$3:$T$15,3,0))</f>
        <v>1</v>
      </c>
      <c r="O86" s="1">
        <v>0</v>
      </c>
      <c r="P86" s="1">
        <f t="shared" si="49"/>
        <v>1</v>
      </c>
      <c r="Q86" s="1">
        <f t="shared" si="50"/>
        <v>17</v>
      </c>
      <c r="R86" s="1">
        <f t="shared" si="51"/>
        <v>17</v>
      </c>
      <c r="S86" s="1">
        <f t="shared" si="52"/>
        <v>17</v>
      </c>
      <c r="T86" s="1">
        <f t="shared" si="53"/>
        <v>17</v>
      </c>
      <c r="U86" s="1">
        <f t="shared" si="54"/>
        <v>17</v>
      </c>
      <c r="V86" s="1">
        <f t="shared" si="55"/>
        <v>17</v>
      </c>
      <c r="W86" s="1">
        <f t="shared" si="56"/>
        <v>17</v>
      </c>
      <c r="X86" s="1">
        <f t="shared" si="57"/>
        <v>17</v>
      </c>
      <c r="Y86" s="1">
        <f t="shared" si="58"/>
        <v>17</v>
      </c>
      <c r="Z86" s="1">
        <f t="shared" si="59"/>
        <v>17</v>
      </c>
      <c r="AA86" s="1">
        <f t="shared" si="60"/>
        <v>17</v>
      </c>
      <c r="AB86" s="1">
        <f t="shared" si="61"/>
        <v>17</v>
      </c>
      <c r="AC86" s="1">
        <f t="shared" si="62"/>
        <v>17</v>
      </c>
      <c r="AD86" s="1">
        <f t="shared" si="63"/>
        <v>17</v>
      </c>
      <c r="AE86" s="1">
        <f t="shared" si="64"/>
        <v>17</v>
      </c>
      <c r="AF86" s="1">
        <f t="shared" si="65"/>
        <v>17</v>
      </c>
      <c r="AG86" s="1">
        <f t="shared" si="66"/>
        <v>25</v>
      </c>
      <c r="AH86" s="1">
        <f t="shared" si="67"/>
        <v>25</v>
      </c>
      <c r="AI86" s="1">
        <f t="shared" si="68"/>
        <v>25</v>
      </c>
      <c r="AJ86" s="1">
        <f t="shared" si="69"/>
        <v>25</v>
      </c>
      <c r="AK86" s="1">
        <f t="shared" si="70"/>
        <v>25</v>
      </c>
      <c r="AL86" s="1">
        <f t="shared" si="71"/>
        <v>25</v>
      </c>
      <c r="AM86" s="1">
        <f t="shared" si="72"/>
        <v>25</v>
      </c>
      <c r="AN86" s="1">
        <f t="shared" si="73"/>
        <v>25</v>
      </c>
      <c r="AO86" s="1">
        <f t="shared" si="74"/>
        <v>25</v>
      </c>
      <c r="AP86" s="7">
        <f t="shared" si="75"/>
        <v>25</v>
      </c>
      <c r="AQ86" s="7">
        <f t="shared" si="76"/>
        <v>25</v>
      </c>
      <c r="AR86" s="1">
        <f t="shared" si="77"/>
        <v>25</v>
      </c>
      <c r="AS86" s="7">
        <f t="shared" si="78"/>
        <v>25</v>
      </c>
      <c r="AT86" s="1">
        <f t="shared" si="79"/>
        <v>25</v>
      </c>
      <c r="AU86" s="1">
        <f t="shared" si="80"/>
        <v>25</v>
      </c>
      <c r="AV86" s="1">
        <f t="shared" si="81"/>
        <v>25</v>
      </c>
      <c r="AW86" s="1">
        <f t="shared" si="82"/>
        <v>25</v>
      </c>
      <c r="AX86" s="1">
        <f t="shared" si="83"/>
        <v>25</v>
      </c>
      <c r="AY86" s="1">
        <f t="shared" si="84"/>
        <v>25</v>
      </c>
      <c r="AZ86" s="1">
        <f t="shared" si="85"/>
        <v>25</v>
      </c>
      <c r="BA86" s="1">
        <f t="shared" si="86"/>
        <v>25</v>
      </c>
      <c r="BB86" s="1">
        <f t="shared" si="87"/>
        <v>25</v>
      </c>
      <c r="BC86" s="1">
        <f t="shared" si="88"/>
        <v>25</v>
      </c>
      <c r="BD86" s="1">
        <f t="shared" si="89"/>
        <v>25</v>
      </c>
      <c r="BE86" s="1">
        <f t="shared" si="90"/>
        <v>25</v>
      </c>
      <c r="BF86" s="1">
        <f t="shared" si="91"/>
        <v>25</v>
      </c>
      <c r="BG86" s="1">
        <f>+IF(D86="male",VLOOKUP(M86,'Key node cluster'!$A$3:$C$45,3,0),VLOOKUP(M86,'Key node cluster'!$F$3:$H$27,3,0))</f>
        <v>25</v>
      </c>
    </row>
    <row r="87" spans="1:59" x14ac:dyDescent="0.25">
      <c r="A87" t="s">
        <v>679</v>
      </c>
      <c r="B87">
        <v>9931066453</v>
      </c>
      <c r="C87" s="7">
        <v>30</v>
      </c>
      <c r="D87" t="s">
        <v>9</v>
      </c>
      <c r="E87" t="s">
        <v>10</v>
      </c>
      <c r="G87" t="str">
        <f t="shared" si="92"/>
        <v/>
      </c>
      <c r="H87" s="7">
        <f t="shared" si="47"/>
        <v>1</v>
      </c>
      <c r="J87">
        <v>29</v>
      </c>
      <c r="K87">
        <v>0.33698630136986002</v>
      </c>
      <c r="L87">
        <v>1</v>
      </c>
      <c r="M87" s="5">
        <f t="shared" si="48"/>
        <v>17</v>
      </c>
      <c r="N87" s="5">
        <f>+IF(D87="male",VLOOKUP(BG87,'Key node cluster'!$L$3:$N$24,3,0),VLOOKUP(BG87,'Key node cluster'!$R$3:$T$15,3,0))</f>
        <v>1</v>
      </c>
      <c r="O87" s="1">
        <v>0</v>
      </c>
      <c r="P87" s="1">
        <f t="shared" si="49"/>
        <v>1</v>
      </c>
      <c r="Q87" s="1">
        <f t="shared" si="50"/>
        <v>17</v>
      </c>
      <c r="R87" s="1">
        <f t="shared" si="51"/>
        <v>17</v>
      </c>
      <c r="S87" s="1">
        <f t="shared" si="52"/>
        <v>17</v>
      </c>
      <c r="T87" s="1">
        <f t="shared" si="53"/>
        <v>17</v>
      </c>
      <c r="U87" s="1">
        <f t="shared" si="54"/>
        <v>17</v>
      </c>
      <c r="V87" s="1">
        <f t="shared" si="55"/>
        <v>17</v>
      </c>
      <c r="W87" s="1">
        <f t="shared" si="56"/>
        <v>17</v>
      </c>
      <c r="X87" s="1">
        <f t="shared" si="57"/>
        <v>17</v>
      </c>
      <c r="Y87" s="1">
        <f t="shared" si="58"/>
        <v>17</v>
      </c>
      <c r="Z87" s="1">
        <f t="shared" si="59"/>
        <v>17</v>
      </c>
      <c r="AA87" s="1">
        <f t="shared" si="60"/>
        <v>17</v>
      </c>
      <c r="AB87" s="1">
        <f t="shared" si="61"/>
        <v>17</v>
      </c>
      <c r="AC87" s="1">
        <f t="shared" si="62"/>
        <v>17</v>
      </c>
      <c r="AD87" s="1">
        <f t="shared" si="63"/>
        <v>17</v>
      </c>
      <c r="AE87" s="1">
        <f t="shared" si="64"/>
        <v>17</v>
      </c>
      <c r="AF87" s="1">
        <f t="shared" si="65"/>
        <v>17</v>
      </c>
      <c r="AG87" s="1">
        <f t="shared" si="66"/>
        <v>17</v>
      </c>
      <c r="AH87" s="1">
        <f t="shared" si="67"/>
        <v>17</v>
      </c>
      <c r="AI87" s="1">
        <f t="shared" si="68"/>
        <v>17</v>
      </c>
      <c r="AJ87" s="1">
        <f t="shared" si="69"/>
        <v>17</v>
      </c>
      <c r="AK87" s="1">
        <f t="shared" si="70"/>
        <v>17</v>
      </c>
      <c r="AL87" s="1">
        <f t="shared" si="71"/>
        <v>17</v>
      </c>
      <c r="AM87" s="1">
        <f t="shared" si="72"/>
        <v>17</v>
      </c>
      <c r="AN87" s="1">
        <f t="shared" si="73"/>
        <v>17</v>
      </c>
      <c r="AO87" s="1">
        <f t="shared" si="74"/>
        <v>17</v>
      </c>
      <c r="AP87" s="7">
        <f t="shared" si="75"/>
        <v>17</v>
      </c>
      <c r="AQ87" s="7">
        <f t="shared" si="76"/>
        <v>17</v>
      </c>
      <c r="AR87" s="1">
        <f t="shared" si="77"/>
        <v>17</v>
      </c>
      <c r="AS87" s="7">
        <f t="shared" si="78"/>
        <v>17</v>
      </c>
      <c r="AT87" s="1">
        <f t="shared" si="79"/>
        <v>17</v>
      </c>
      <c r="AU87" s="1">
        <f t="shared" si="80"/>
        <v>17</v>
      </c>
      <c r="AV87" s="1">
        <f t="shared" si="81"/>
        <v>17</v>
      </c>
      <c r="AW87" s="1">
        <f t="shared" si="82"/>
        <v>17</v>
      </c>
      <c r="AX87" s="1">
        <f t="shared" si="83"/>
        <v>17</v>
      </c>
      <c r="AY87" s="1">
        <f t="shared" si="84"/>
        <v>17</v>
      </c>
      <c r="AZ87" s="1">
        <f t="shared" si="85"/>
        <v>17</v>
      </c>
      <c r="BA87" s="1">
        <f t="shared" si="86"/>
        <v>17</v>
      </c>
      <c r="BB87" s="1">
        <f t="shared" si="87"/>
        <v>17</v>
      </c>
      <c r="BC87" s="1">
        <f t="shared" si="88"/>
        <v>17</v>
      </c>
      <c r="BD87" s="1">
        <f t="shared" si="89"/>
        <v>17</v>
      </c>
      <c r="BE87" s="1">
        <f t="shared" si="90"/>
        <v>17</v>
      </c>
      <c r="BF87" s="1">
        <f t="shared" si="91"/>
        <v>17</v>
      </c>
      <c r="BG87" s="1">
        <f>+IF(D87="male",VLOOKUP(M87,'Key node cluster'!$A$3:$C$45,3,0),VLOOKUP(M87,'Key node cluster'!$F$3:$H$27,3,0))</f>
        <v>22</v>
      </c>
    </row>
    <row r="88" spans="1:59" x14ac:dyDescent="0.25">
      <c r="A88" t="s">
        <v>680</v>
      </c>
      <c r="B88">
        <v>2000252256</v>
      </c>
      <c r="C88" s="7">
        <v>20</v>
      </c>
      <c r="D88" t="s">
        <v>9</v>
      </c>
      <c r="E88" t="s">
        <v>10</v>
      </c>
      <c r="F88" t="s">
        <v>31</v>
      </c>
      <c r="G88" t="str">
        <f t="shared" si="92"/>
        <v>vocational training</v>
      </c>
      <c r="H88" s="7">
        <f t="shared" si="47"/>
        <v>1</v>
      </c>
      <c r="I88" t="s">
        <v>22</v>
      </c>
      <c r="J88">
        <v>21</v>
      </c>
      <c r="K88">
        <v>8.4931506849314997E-2</v>
      </c>
      <c r="L88">
        <v>1</v>
      </c>
      <c r="M88" s="5">
        <f t="shared" si="48"/>
        <v>19</v>
      </c>
      <c r="N88" s="5">
        <f>+IF(D88="male",VLOOKUP(BG88,'Key node cluster'!$L$3:$N$24,3,0),VLOOKUP(BG88,'Key node cluster'!$R$3:$T$15,3,0))</f>
        <v>0</v>
      </c>
      <c r="O88" s="1">
        <v>0</v>
      </c>
      <c r="P88" s="1">
        <f t="shared" si="49"/>
        <v>1</v>
      </c>
      <c r="Q88" s="1">
        <f t="shared" si="50"/>
        <v>17</v>
      </c>
      <c r="R88" s="1">
        <f t="shared" si="51"/>
        <v>17</v>
      </c>
      <c r="S88" s="1">
        <f t="shared" si="52"/>
        <v>17</v>
      </c>
      <c r="T88" s="1">
        <f t="shared" si="53"/>
        <v>17</v>
      </c>
      <c r="U88" s="1">
        <f t="shared" si="54"/>
        <v>17</v>
      </c>
      <c r="V88" s="1">
        <f t="shared" si="55"/>
        <v>17</v>
      </c>
      <c r="W88" s="1">
        <f t="shared" si="56"/>
        <v>17</v>
      </c>
      <c r="X88" s="1">
        <f t="shared" si="57"/>
        <v>17</v>
      </c>
      <c r="Y88" s="1">
        <f t="shared" si="58"/>
        <v>17</v>
      </c>
      <c r="Z88" s="1">
        <f t="shared" si="59"/>
        <v>17</v>
      </c>
      <c r="AA88" s="1">
        <f t="shared" si="60"/>
        <v>17</v>
      </c>
      <c r="AB88" s="1">
        <f t="shared" si="61"/>
        <v>17</v>
      </c>
      <c r="AC88" s="1">
        <f t="shared" si="62"/>
        <v>17</v>
      </c>
      <c r="AD88" s="1">
        <f t="shared" si="63"/>
        <v>17</v>
      </c>
      <c r="AE88" s="1">
        <f t="shared" si="64"/>
        <v>17</v>
      </c>
      <c r="AF88" s="1">
        <f t="shared" si="65"/>
        <v>17</v>
      </c>
      <c r="AG88" s="1">
        <f t="shared" si="66"/>
        <v>18</v>
      </c>
      <c r="AH88" s="1">
        <f t="shared" si="67"/>
        <v>19</v>
      </c>
      <c r="AI88" s="1">
        <f t="shared" si="68"/>
        <v>19</v>
      </c>
      <c r="AJ88" s="1">
        <f t="shared" si="69"/>
        <v>19</v>
      </c>
      <c r="AK88" s="1">
        <f t="shared" si="70"/>
        <v>19</v>
      </c>
      <c r="AL88" s="1">
        <f t="shared" si="71"/>
        <v>19</v>
      </c>
      <c r="AM88" s="1">
        <f t="shared" si="72"/>
        <v>19</v>
      </c>
      <c r="AN88" s="1">
        <f t="shared" si="73"/>
        <v>19</v>
      </c>
      <c r="AO88" s="1">
        <f t="shared" si="74"/>
        <v>19</v>
      </c>
      <c r="AP88" s="7">
        <f t="shared" si="75"/>
        <v>19</v>
      </c>
      <c r="AQ88" s="7">
        <f t="shared" si="76"/>
        <v>19</v>
      </c>
      <c r="AR88" s="1">
        <f t="shared" si="77"/>
        <v>19</v>
      </c>
      <c r="AS88" s="7">
        <f t="shared" si="78"/>
        <v>19</v>
      </c>
      <c r="AT88" s="1">
        <f t="shared" si="79"/>
        <v>19</v>
      </c>
      <c r="AU88" s="1">
        <f t="shared" si="80"/>
        <v>19</v>
      </c>
      <c r="AV88" s="1">
        <f t="shared" si="81"/>
        <v>19</v>
      </c>
      <c r="AW88" s="1">
        <f t="shared" si="82"/>
        <v>19</v>
      </c>
      <c r="AX88" s="1">
        <f t="shared" si="83"/>
        <v>19</v>
      </c>
      <c r="AY88" s="1">
        <f t="shared" si="84"/>
        <v>19</v>
      </c>
      <c r="AZ88" s="1">
        <f t="shared" si="85"/>
        <v>19</v>
      </c>
      <c r="BA88" s="1">
        <f t="shared" si="86"/>
        <v>19</v>
      </c>
      <c r="BB88" s="1">
        <f t="shared" si="87"/>
        <v>19</v>
      </c>
      <c r="BC88" s="1">
        <f t="shared" si="88"/>
        <v>19</v>
      </c>
      <c r="BD88" s="1">
        <f t="shared" si="89"/>
        <v>19</v>
      </c>
      <c r="BE88" s="1">
        <f t="shared" si="90"/>
        <v>19</v>
      </c>
      <c r="BF88" s="1">
        <f t="shared" si="91"/>
        <v>19</v>
      </c>
      <c r="BG88" s="1">
        <f>+IF(D88="male",VLOOKUP(M88,'Key node cluster'!$A$3:$C$45,3,0),VLOOKUP(M88,'Key node cluster'!$F$3:$H$27,3,0))</f>
        <v>19</v>
      </c>
    </row>
    <row r="89" spans="1:59" x14ac:dyDescent="0.25">
      <c r="A89" t="s">
        <v>682</v>
      </c>
      <c r="B89">
        <v>9971071379</v>
      </c>
      <c r="C89" s="7">
        <v>20</v>
      </c>
      <c r="D89" t="s">
        <v>9</v>
      </c>
      <c r="E89" t="s">
        <v>10</v>
      </c>
      <c r="G89" t="str">
        <f t="shared" si="92"/>
        <v/>
      </c>
      <c r="H89" s="7">
        <f t="shared" si="47"/>
        <v>1</v>
      </c>
      <c r="J89">
        <v>24</v>
      </c>
      <c r="K89">
        <v>0.16712328767123</v>
      </c>
      <c r="L89">
        <v>1</v>
      </c>
      <c r="M89" s="5">
        <f t="shared" si="48"/>
        <v>17</v>
      </c>
      <c r="N89" s="5">
        <f>+IF(D89="male",VLOOKUP(BG89,'Key node cluster'!$L$3:$N$24,3,0),VLOOKUP(BG89,'Key node cluster'!$R$3:$T$15,3,0))</f>
        <v>1</v>
      </c>
      <c r="O89" s="1">
        <v>0</v>
      </c>
      <c r="P89" s="1">
        <f t="shared" si="49"/>
        <v>1</v>
      </c>
      <c r="Q89" s="1">
        <f t="shared" si="50"/>
        <v>17</v>
      </c>
      <c r="R89" s="1">
        <f t="shared" si="51"/>
        <v>17</v>
      </c>
      <c r="S89" s="1">
        <f t="shared" si="52"/>
        <v>17</v>
      </c>
      <c r="T89" s="1">
        <f t="shared" si="53"/>
        <v>17</v>
      </c>
      <c r="U89" s="1">
        <f t="shared" si="54"/>
        <v>17</v>
      </c>
      <c r="V89" s="1">
        <f t="shared" si="55"/>
        <v>17</v>
      </c>
      <c r="W89" s="1">
        <f t="shared" si="56"/>
        <v>17</v>
      </c>
      <c r="X89" s="1">
        <f t="shared" si="57"/>
        <v>17</v>
      </c>
      <c r="Y89" s="1">
        <f t="shared" si="58"/>
        <v>17</v>
      </c>
      <c r="Z89" s="1">
        <f t="shared" si="59"/>
        <v>17</v>
      </c>
      <c r="AA89" s="1">
        <f t="shared" si="60"/>
        <v>17</v>
      </c>
      <c r="AB89" s="1">
        <f t="shared" si="61"/>
        <v>17</v>
      </c>
      <c r="AC89" s="1">
        <f t="shared" si="62"/>
        <v>17</v>
      </c>
      <c r="AD89" s="1">
        <f t="shared" si="63"/>
        <v>17</v>
      </c>
      <c r="AE89" s="1">
        <f t="shared" si="64"/>
        <v>17</v>
      </c>
      <c r="AF89" s="1">
        <f t="shared" si="65"/>
        <v>17</v>
      </c>
      <c r="AG89" s="1">
        <f t="shared" si="66"/>
        <v>17</v>
      </c>
      <c r="AH89" s="1">
        <f t="shared" si="67"/>
        <v>17</v>
      </c>
      <c r="AI89" s="1">
        <f t="shared" si="68"/>
        <v>17</v>
      </c>
      <c r="AJ89" s="1">
        <f t="shared" si="69"/>
        <v>17</v>
      </c>
      <c r="AK89" s="1">
        <f t="shared" si="70"/>
        <v>17</v>
      </c>
      <c r="AL89" s="1">
        <f t="shared" si="71"/>
        <v>17</v>
      </c>
      <c r="AM89" s="1">
        <f t="shared" si="72"/>
        <v>17</v>
      </c>
      <c r="AN89" s="1">
        <f t="shared" si="73"/>
        <v>17</v>
      </c>
      <c r="AO89" s="1">
        <f t="shared" si="74"/>
        <v>17</v>
      </c>
      <c r="AP89" s="7">
        <f t="shared" si="75"/>
        <v>17</v>
      </c>
      <c r="AQ89" s="7">
        <f t="shared" si="76"/>
        <v>17</v>
      </c>
      <c r="AR89" s="1">
        <f t="shared" si="77"/>
        <v>17</v>
      </c>
      <c r="AS89" s="7">
        <f t="shared" si="78"/>
        <v>17</v>
      </c>
      <c r="AT89" s="1">
        <f t="shared" si="79"/>
        <v>17</v>
      </c>
      <c r="AU89" s="1">
        <f t="shared" si="80"/>
        <v>17</v>
      </c>
      <c r="AV89" s="1">
        <f t="shared" si="81"/>
        <v>17</v>
      </c>
      <c r="AW89" s="1">
        <f t="shared" si="82"/>
        <v>17</v>
      </c>
      <c r="AX89" s="1">
        <f t="shared" si="83"/>
        <v>17</v>
      </c>
      <c r="AY89" s="1">
        <f t="shared" si="84"/>
        <v>17</v>
      </c>
      <c r="AZ89" s="1">
        <f t="shared" si="85"/>
        <v>17</v>
      </c>
      <c r="BA89" s="1">
        <f t="shared" si="86"/>
        <v>17</v>
      </c>
      <c r="BB89" s="1">
        <f t="shared" si="87"/>
        <v>17</v>
      </c>
      <c r="BC89" s="1">
        <f t="shared" si="88"/>
        <v>17</v>
      </c>
      <c r="BD89" s="1">
        <f t="shared" si="89"/>
        <v>17</v>
      </c>
      <c r="BE89" s="1">
        <f t="shared" si="90"/>
        <v>17</v>
      </c>
      <c r="BF89" s="1">
        <f t="shared" si="91"/>
        <v>17</v>
      </c>
      <c r="BG89" s="1">
        <f>+IF(D89="male",VLOOKUP(M89,'Key node cluster'!$A$3:$C$45,3,0),VLOOKUP(M89,'Key node cluster'!$F$3:$H$27,3,0))</f>
        <v>22</v>
      </c>
    </row>
    <row r="90" spans="1:59" x14ac:dyDescent="0.25">
      <c r="A90" t="s">
        <v>687</v>
      </c>
      <c r="B90">
        <v>2000010060</v>
      </c>
      <c r="C90" s="7">
        <v>20</v>
      </c>
      <c r="D90" t="s">
        <v>9</v>
      </c>
      <c r="E90" t="s">
        <v>10</v>
      </c>
      <c r="G90" t="str">
        <f t="shared" si="92"/>
        <v/>
      </c>
      <c r="H90" s="7">
        <f t="shared" si="47"/>
        <v>1</v>
      </c>
      <c r="J90">
        <v>22</v>
      </c>
      <c r="K90">
        <v>8.4931506849314997E-2</v>
      </c>
      <c r="L90">
        <v>1</v>
      </c>
      <c r="M90" s="5">
        <f t="shared" si="48"/>
        <v>17</v>
      </c>
      <c r="N90" s="5">
        <f>+IF(D90="male",VLOOKUP(BG90,'Key node cluster'!$L$3:$N$24,3,0),VLOOKUP(BG90,'Key node cluster'!$R$3:$T$15,3,0))</f>
        <v>1</v>
      </c>
      <c r="O90" s="1">
        <v>0</v>
      </c>
      <c r="P90" s="1">
        <f t="shared" si="49"/>
        <v>1</v>
      </c>
      <c r="Q90" s="1">
        <f t="shared" si="50"/>
        <v>17</v>
      </c>
      <c r="R90" s="1">
        <f t="shared" si="51"/>
        <v>17</v>
      </c>
      <c r="S90" s="1">
        <f t="shared" si="52"/>
        <v>17</v>
      </c>
      <c r="T90" s="1">
        <f t="shared" si="53"/>
        <v>17</v>
      </c>
      <c r="U90" s="1">
        <f t="shared" si="54"/>
        <v>17</v>
      </c>
      <c r="V90" s="1">
        <f t="shared" si="55"/>
        <v>17</v>
      </c>
      <c r="W90" s="1">
        <f t="shared" si="56"/>
        <v>17</v>
      </c>
      <c r="X90" s="1">
        <f t="shared" si="57"/>
        <v>17</v>
      </c>
      <c r="Y90" s="1">
        <f t="shared" si="58"/>
        <v>17</v>
      </c>
      <c r="Z90" s="1">
        <f t="shared" si="59"/>
        <v>17</v>
      </c>
      <c r="AA90" s="1">
        <f t="shared" si="60"/>
        <v>17</v>
      </c>
      <c r="AB90" s="1">
        <f t="shared" si="61"/>
        <v>17</v>
      </c>
      <c r="AC90" s="1">
        <f t="shared" si="62"/>
        <v>17</v>
      </c>
      <c r="AD90" s="1">
        <f t="shared" si="63"/>
        <v>17</v>
      </c>
      <c r="AE90" s="1">
        <f t="shared" si="64"/>
        <v>17</v>
      </c>
      <c r="AF90" s="1">
        <f t="shared" si="65"/>
        <v>17</v>
      </c>
      <c r="AG90" s="1">
        <f t="shared" si="66"/>
        <v>17</v>
      </c>
      <c r="AH90" s="1">
        <f t="shared" si="67"/>
        <v>17</v>
      </c>
      <c r="AI90" s="1">
        <f t="shared" si="68"/>
        <v>17</v>
      </c>
      <c r="AJ90" s="1">
        <f t="shared" si="69"/>
        <v>17</v>
      </c>
      <c r="AK90" s="1">
        <f t="shared" si="70"/>
        <v>17</v>
      </c>
      <c r="AL90" s="1">
        <f t="shared" si="71"/>
        <v>17</v>
      </c>
      <c r="AM90" s="1">
        <f t="shared" si="72"/>
        <v>17</v>
      </c>
      <c r="AN90" s="1">
        <f t="shared" si="73"/>
        <v>17</v>
      </c>
      <c r="AO90" s="1">
        <f t="shared" si="74"/>
        <v>17</v>
      </c>
      <c r="AP90" s="7">
        <f t="shared" si="75"/>
        <v>17</v>
      </c>
      <c r="AQ90" s="7">
        <f t="shared" si="76"/>
        <v>17</v>
      </c>
      <c r="AR90" s="1">
        <f t="shared" si="77"/>
        <v>17</v>
      </c>
      <c r="AS90" s="7">
        <f t="shared" si="78"/>
        <v>17</v>
      </c>
      <c r="AT90" s="1">
        <f t="shared" si="79"/>
        <v>17</v>
      </c>
      <c r="AU90" s="1">
        <f t="shared" si="80"/>
        <v>17</v>
      </c>
      <c r="AV90" s="1">
        <f t="shared" si="81"/>
        <v>17</v>
      </c>
      <c r="AW90" s="1">
        <f t="shared" si="82"/>
        <v>17</v>
      </c>
      <c r="AX90" s="1">
        <f t="shared" si="83"/>
        <v>17</v>
      </c>
      <c r="AY90" s="1">
        <f t="shared" si="84"/>
        <v>17</v>
      </c>
      <c r="AZ90" s="1">
        <f t="shared" si="85"/>
        <v>17</v>
      </c>
      <c r="BA90" s="1">
        <f t="shared" si="86"/>
        <v>17</v>
      </c>
      <c r="BB90" s="1">
        <f t="shared" si="87"/>
        <v>17</v>
      </c>
      <c r="BC90" s="1">
        <f t="shared" si="88"/>
        <v>17</v>
      </c>
      <c r="BD90" s="1">
        <f t="shared" si="89"/>
        <v>17</v>
      </c>
      <c r="BE90" s="1">
        <f t="shared" si="90"/>
        <v>17</v>
      </c>
      <c r="BF90" s="1">
        <f t="shared" si="91"/>
        <v>17</v>
      </c>
      <c r="BG90" s="1">
        <f>+IF(D90="male",VLOOKUP(M90,'Key node cluster'!$A$3:$C$45,3,0),VLOOKUP(M90,'Key node cluster'!$F$3:$H$27,3,0))</f>
        <v>22</v>
      </c>
    </row>
    <row r="91" spans="1:59" x14ac:dyDescent="0.25">
      <c r="A91" t="s">
        <v>690</v>
      </c>
      <c r="B91">
        <v>2000363171</v>
      </c>
      <c r="C91" s="7">
        <v>20</v>
      </c>
      <c r="D91" t="s">
        <v>9</v>
      </c>
      <c r="E91" t="s">
        <v>10</v>
      </c>
      <c r="G91" t="str">
        <f t="shared" si="92"/>
        <v>vocational training</v>
      </c>
      <c r="H91" s="7">
        <f t="shared" si="47"/>
        <v>1</v>
      </c>
      <c r="I91" t="s">
        <v>193</v>
      </c>
      <c r="J91">
        <v>20</v>
      </c>
      <c r="K91">
        <v>0.33424657534246999</v>
      </c>
      <c r="L91">
        <v>3</v>
      </c>
      <c r="M91" s="5">
        <f t="shared" si="48"/>
        <v>17</v>
      </c>
      <c r="N91" s="5">
        <f>+IF(D91="male",VLOOKUP(BG91,'Key node cluster'!$L$3:$N$24,3,0),VLOOKUP(BG91,'Key node cluster'!$R$3:$T$15,3,0))</f>
        <v>1</v>
      </c>
      <c r="O91" s="1">
        <v>0</v>
      </c>
      <c r="P91" s="1">
        <f t="shared" si="49"/>
        <v>1</v>
      </c>
      <c r="Q91" s="1">
        <f t="shared" si="50"/>
        <v>17</v>
      </c>
      <c r="R91" s="1">
        <f t="shared" si="51"/>
        <v>17</v>
      </c>
      <c r="S91" s="1">
        <f t="shared" si="52"/>
        <v>17</v>
      </c>
      <c r="T91" s="1">
        <f t="shared" si="53"/>
        <v>17</v>
      </c>
      <c r="U91" s="1">
        <f t="shared" si="54"/>
        <v>17</v>
      </c>
      <c r="V91" s="1">
        <f t="shared" si="55"/>
        <v>17</v>
      </c>
      <c r="W91" s="1">
        <f t="shared" si="56"/>
        <v>17</v>
      </c>
      <c r="X91" s="1">
        <f t="shared" si="57"/>
        <v>17</v>
      </c>
      <c r="Y91" s="1">
        <f t="shared" si="58"/>
        <v>17</v>
      </c>
      <c r="Z91" s="1">
        <f t="shared" si="59"/>
        <v>17</v>
      </c>
      <c r="AA91" s="1">
        <f t="shared" si="60"/>
        <v>17</v>
      </c>
      <c r="AB91" s="1">
        <f t="shared" si="61"/>
        <v>17</v>
      </c>
      <c r="AC91" s="1">
        <f t="shared" si="62"/>
        <v>17</v>
      </c>
      <c r="AD91" s="1">
        <f t="shared" si="63"/>
        <v>17</v>
      </c>
      <c r="AE91" s="1">
        <f t="shared" si="64"/>
        <v>17</v>
      </c>
      <c r="AF91" s="1">
        <f t="shared" si="65"/>
        <v>17</v>
      </c>
      <c r="AG91" s="1">
        <f t="shared" si="66"/>
        <v>17</v>
      </c>
      <c r="AH91" s="1">
        <f t="shared" si="67"/>
        <v>17</v>
      </c>
      <c r="AI91" s="1">
        <f t="shared" si="68"/>
        <v>17</v>
      </c>
      <c r="AJ91" s="1">
        <f t="shared" si="69"/>
        <v>17</v>
      </c>
      <c r="AK91" s="1">
        <f t="shared" si="70"/>
        <v>17</v>
      </c>
      <c r="AL91" s="1">
        <f t="shared" si="71"/>
        <v>17</v>
      </c>
      <c r="AM91" s="1">
        <f t="shared" si="72"/>
        <v>17</v>
      </c>
      <c r="AN91" s="1">
        <f t="shared" si="73"/>
        <v>17</v>
      </c>
      <c r="AO91" s="1">
        <f t="shared" si="74"/>
        <v>17</v>
      </c>
      <c r="AP91" s="7">
        <f t="shared" si="75"/>
        <v>17</v>
      </c>
      <c r="AQ91" s="7">
        <f t="shared" si="76"/>
        <v>17</v>
      </c>
      <c r="AR91" s="1">
        <f t="shared" si="77"/>
        <v>17</v>
      </c>
      <c r="AS91" s="7">
        <f t="shared" si="78"/>
        <v>17</v>
      </c>
      <c r="AT91" s="1">
        <f t="shared" si="79"/>
        <v>17</v>
      </c>
      <c r="AU91" s="1">
        <f t="shared" si="80"/>
        <v>17</v>
      </c>
      <c r="AV91" s="1">
        <f t="shared" si="81"/>
        <v>17</v>
      </c>
      <c r="AW91" s="1">
        <f t="shared" si="82"/>
        <v>17</v>
      </c>
      <c r="AX91" s="1">
        <f t="shared" si="83"/>
        <v>17</v>
      </c>
      <c r="AY91" s="1">
        <f t="shared" si="84"/>
        <v>17</v>
      </c>
      <c r="AZ91" s="1">
        <f t="shared" si="85"/>
        <v>17</v>
      </c>
      <c r="BA91" s="1">
        <f t="shared" si="86"/>
        <v>17</v>
      </c>
      <c r="BB91" s="1">
        <f t="shared" si="87"/>
        <v>17</v>
      </c>
      <c r="BC91" s="1">
        <f t="shared" si="88"/>
        <v>17</v>
      </c>
      <c r="BD91" s="1">
        <f t="shared" si="89"/>
        <v>17</v>
      </c>
      <c r="BE91" s="1">
        <f t="shared" si="90"/>
        <v>17</v>
      </c>
      <c r="BF91" s="1">
        <f t="shared" si="91"/>
        <v>17</v>
      </c>
      <c r="BG91" s="1">
        <f>+IF(D91="male",VLOOKUP(M91,'Key node cluster'!$A$3:$C$45,3,0),VLOOKUP(M91,'Key node cluster'!$F$3:$H$27,3,0))</f>
        <v>22</v>
      </c>
    </row>
    <row r="92" spans="1:59" x14ac:dyDescent="0.25">
      <c r="A92" t="s">
        <v>691</v>
      </c>
      <c r="B92">
        <v>9981011560</v>
      </c>
      <c r="C92" s="7">
        <v>20</v>
      </c>
      <c r="D92" t="s">
        <v>9</v>
      </c>
      <c r="E92" t="s">
        <v>10</v>
      </c>
      <c r="G92" t="str">
        <f t="shared" si="92"/>
        <v/>
      </c>
      <c r="H92" s="7">
        <f t="shared" si="47"/>
        <v>1</v>
      </c>
      <c r="J92">
        <v>24</v>
      </c>
      <c r="K92">
        <v>0.35068493150684998</v>
      </c>
      <c r="L92">
        <v>1</v>
      </c>
      <c r="M92" s="5">
        <f t="shared" si="48"/>
        <v>17</v>
      </c>
      <c r="N92" s="5">
        <f>+IF(D92="male",VLOOKUP(BG92,'Key node cluster'!$L$3:$N$24,3,0),VLOOKUP(BG92,'Key node cluster'!$R$3:$T$15,3,0))</f>
        <v>1</v>
      </c>
      <c r="O92" s="1">
        <v>0</v>
      </c>
      <c r="P92" s="1">
        <f t="shared" si="49"/>
        <v>1</v>
      </c>
      <c r="Q92" s="1">
        <f t="shared" si="50"/>
        <v>17</v>
      </c>
      <c r="R92" s="1">
        <f t="shared" si="51"/>
        <v>17</v>
      </c>
      <c r="S92" s="1">
        <f t="shared" si="52"/>
        <v>17</v>
      </c>
      <c r="T92" s="1">
        <f t="shared" si="53"/>
        <v>17</v>
      </c>
      <c r="U92" s="1">
        <f t="shared" si="54"/>
        <v>17</v>
      </c>
      <c r="V92" s="1">
        <f t="shared" si="55"/>
        <v>17</v>
      </c>
      <c r="W92" s="1">
        <f t="shared" si="56"/>
        <v>17</v>
      </c>
      <c r="X92" s="1">
        <f t="shared" si="57"/>
        <v>17</v>
      </c>
      <c r="Y92" s="1">
        <f t="shared" si="58"/>
        <v>17</v>
      </c>
      <c r="Z92" s="1">
        <f t="shared" si="59"/>
        <v>17</v>
      </c>
      <c r="AA92" s="1">
        <f t="shared" si="60"/>
        <v>17</v>
      </c>
      <c r="AB92" s="1">
        <f t="shared" si="61"/>
        <v>17</v>
      </c>
      <c r="AC92" s="1">
        <f t="shared" si="62"/>
        <v>17</v>
      </c>
      <c r="AD92" s="1">
        <f t="shared" si="63"/>
        <v>17</v>
      </c>
      <c r="AE92" s="1">
        <f t="shared" si="64"/>
        <v>17</v>
      </c>
      <c r="AF92" s="1">
        <f t="shared" si="65"/>
        <v>17</v>
      </c>
      <c r="AG92" s="1">
        <f t="shared" si="66"/>
        <v>17</v>
      </c>
      <c r="AH92" s="1">
        <f t="shared" si="67"/>
        <v>17</v>
      </c>
      <c r="AI92" s="1">
        <f t="shared" si="68"/>
        <v>17</v>
      </c>
      <c r="AJ92" s="1">
        <f t="shared" si="69"/>
        <v>17</v>
      </c>
      <c r="AK92" s="1">
        <f t="shared" si="70"/>
        <v>17</v>
      </c>
      <c r="AL92" s="1">
        <f t="shared" si="71"/>
        <v>17</v>
      </c>
      <c r="AM92" s="1">
        <f t="shared" si="72"/>
        <v>17</v>
      </c>
      <c r="AN92" s="1">
        <f t="shared" si="73"/>
        <v>17</v>
      </c>
      <c r="AO92" s="1">
        <f t="shared" si="74"/>
        <v>17</v>
      </c>
      <c r="AP92" s="7">
        <f t="shared" si="75"/>
        <v>17</v>
      </c>
      <c r="AQ92" s="7">
        <f t="shared" si="76"/>
        <v>17</v>
      </c>
      <c r="AR92" s="1">
        <f t="shared" si="77"/>
        <v>17</v>
      </c>
      <c r="AS92" s="7">
        <f t="shared" si="78"/>
        <v>17</v>
      </c>
      <c r="AT92" s="1">
        <f t="shared" si="79"/>
        <v>17</v>
      </c>
      <c r="AU92" s="1">
        <f t="shared" si="80"/>
        <v>17</v>
      </c>
      <c r="AV92" s="1">
        <f t="shared" si="81"/>
        <v>17</v>
      </c>
      <c r="AW92" s="1">
        <f t="shared" si="82"/>
        <v>17</v>
      </c>
      <c r="AX92" s="1">
        <f t="shared" si="83"/>
        <v>17</v>
      </c>
      <c r="AY92" s="1">
        <f t="shared" si="84"/>
        <v>17</v>
      </c>
      <c r="AZ92" s="1">
        <f t="shared" si="85"/>
        <v>17</v>
      </c>
      <c r="BA92" s="1">
        <f t="shared" si="86"/>
        <v>17</v>
      </c>
      <c r="BB92" s="1">
        <f t="shared" si="87"/>
        <v>17</v>
      </c>
      <c r="BC92" s="1">
        <f t="shared" si="88"/>
        <v>17</v>
      </c>
      <c r="BD92" s="1">
        <f t="shared" si="89"/>
        <v>17</v>
      </c>
      <c r="BE92" s="1">
        <f t="shared" si="90"/>
        <v>17</v>
      </c>
      <c r="BF92" s="1">
        <f t="shared" si="91"/>
        <v>17</v>
      </c>
      <c r="BG92" s="1">
        <f>+IF(D92="male",VLOOKUP(M92,'Key node cluster'!$A$3:$C$45,3,0),VLOOKUP(M92,'Key node cluster'!$F$3:$H$27,3,0))</f>
        <v>22</v>
      </c>
    </row>
    <row r="93" spans="1:59" x14ac:dyDescent="0.25">
      <c r="A93" t="s">
        <v>692</v>
      </c>
      <c r="B93">
        <v>9961056648</v>
      </c>
      <c r="C93" s="7">
        <v>20</v>
      </c>
      <c r="D93" t="s">
        <v>9</v>
      </c>
      <c r="E93" t="s">
        <v>10</v>
      </c>
      <c r="F93" t="s">
        <v>31</v>
      </c>
      <c r="G93" t="str">
        <f t="shared" si="92"/>
        <v>bachelor or above</v>
      </c>
      <c r="H93" s="7">
        <f t="shared" si="47"/>
        <v>1</v>
      </c>
      <c r="I93" t="s">
        <v>14</v>
      </c>
      <c r="J93">
        <v>25</v>
      </c>
      <c r="K93">
        <v>0.33424657534246999</v>
      </c>
      <c r="L93">
        <v>2</v>
      </c>
      <c r="M93" s="5">
        <f t="shared" si="48"/>
        <v>19</v>
      </c>
      <c r="N93" s="5">
        <f>+IF(D93="male",VLOOKUP(BG93,'Key node cluster'!$L$3:$N$24,3,0),VLOOKUP(BG93,'Key node cluster'!$R$3:$T$15,3,0))</f>
        <v>0</v>
      </c>
      <c r="O93" s="1">
        <v>0</v>
      </c>
      <c r="P93" s="1">
        <f t="shared" si="49"/>
        <v>1</v>
      </c>
      <c r="Q93" s="1">
        <f t="shared" si="50"/>
        <v>17</v>
      </c>
      <c r="R93" s="1">
        <f t="shared" si="51"/>
        <v>17</v>
      </c>
      <c r="S93" s="1">
        <f t="shared" si="52"/>
        <v>17</v>
      </c>
      <c r="T93" s="1">
        <f t="shared" si="53"/>
        <v>17</v>
      </c>
      <c r="U93" s="1">
        <f t="shared" si="54"/>
        <v>17</v>
      </c>
      <c r="V93" s="1">
        <f t="shared" si="55"/>
        <v>17</v>
      </c>
      <c r="W93" s="1">
        <f t="shared" si="56"/>
        <v>17</v>
      </c>
      <c r="X93" s="1">
        <f t="shared" si="57"/>
        <v>17</v>
      </c>
      <c r="Y93" s="1">
        <f t="shared" si="58"/>
        <v>17</v>
      </c>
      <c r="Z93" s="1">
        <f t="shared" si="59"/>
        <v>17</v>
      </c>
      <c r="AA93" s="1">
        <f t="shared" si="60"/>
        <v>17</v>
      </c>
      <c r="AB93" s="1">
        <f t="shared" si="61"/>
        <v>17</v>
      </c>
      <c r="AC93" s="1">
        <f t="shared" si="62"/>
        <v>17</v>
      </c>
      <c r="AD93" s="1">
        <f t="shared" si="63"/>
        <v>17</v>
      </c>
      <c r="AE93" s="1">
        <f t="shared" si="64"/>
        <v>17</v>
      </c>
      <c r="AF93" s="1">
        <f t="shared" si="65"/>
        <v>17</v>
      </c>
      <c r="AG93" s="1">
        <f t="shared" si="66"/>
        <v>18</v>
      </c>
      <c r="AH93" s="1">
        <f t="shared" si="67"/>
        <v>19</v>
      </c>
      <c r="AI93" s="1">
        <f t="shared" si="68"/>
        <v>19</v>
      </c>
      <c r="AJ93" s="1">
        <f t="shared" si="69"/>
        <v>19</v>
      </c>
      <c r="AK93" s="1">
        <f t="shared" si="70"/>
        <v>19</v>
      </c>
      <c r="AL93" s="1">
        <f t="shared" si="71"/>
        <v>19</v>
      </c>
      <c r="AM93" s="1">
        <f t="shared" si="72"/>
        <v>19</v>
      </c>
      <c r="AN93" s="1">
        <f t="shared" si="73"/>
        <v>19</v>
      </c>
      <c r="AO93" s="1">
        <f t="shared" si="74"/>
        <v>19</v>
      </c>
      <c r="AP93" s="7">
        <f t="shared" si="75"/>
        <v>19</v>
      </c>
      <c r="AQ93" s="7">
        <f t="shared" si="76"/>
        <v>19</v>
      </c>
      <c r="AR93" s="1">
        <f t="shared" si="77"/>
        <v>19</v>
      </c>
      <c r="AS93" s="7">
        <f t="shared" si="78"/>
        <v>19</v>
      </c>
      <c r="AT93" s="1">
        <f t="shared" si="79"/>
        <v>19</v>
      </c>
      <c r="AU93" s="1">
        <f t="shared" si="80"/>
        <v>19</v>
      </c>
      <c r="AV93" s="1">
        <f t="shared" si="81"/>
        <v>19</v>
      </c>
      <c r="AW93" s="1">
        <f t="shared" si="82"/>
        <v>19</v>
      </c>
      <c r="AX93" s="1">
        <f t="shared" si="83"/>
        <v>19</v>
      </c>
      <c r="AY93" s="1">
        <f t="shared" si="84"/>
        <v>19</v>
      </c>
      <c r="AZ93" s="1">
        <f t="shared" si="85"/>
        <v>19</v>
      </c>
      <c r="BA93" s="1">
        <f t="shared" si="86"/>
        <v>19</v>
      </c>
      <c r="BB93" s="1">
        <f t="shared" si="87"/>
        <v>19</v>
      </c>
      <c r="BC93" s="1">
        <f t="shared" si="88"/>
        <v>19</v>
      </c>
      <c r="BD93" s="1">
        <f t="shared" si="89"/>
        <v>19</v>
      </c>
      <c r="BE93" s="1">
        <f t="shared" si="90"/>
        <v>19</v>
      </c>
      <c r="BF93" s="1">
        <f t="shared" si="91"/>
        <v>19</v>
      </c>
      <c r="BG93" s="1">
        <f>+IF(D93="male",VLOOKUP(M93,'Key node cluster'!$A$3:$C$45,3,0),VLOOKUP(M93,'Key node cluster'!$F$3:$H$27,3,0))</f>
        <v>19</v>
      </c>
    </row>
    <row r="94" spans="1:59" x14ac:dyDescent="0.25">
      <c r="A94" t="s">
        <v>696</v>
      </c>
      <c r="B94">
        <v>9751048854</v>
      </c>
      <c r="C94" s="7">
        <v>50</v>
      </c>
      <c r="D94" t="s">
        <v>9</v>
      </c>
      <c r="E94" t="s">
        <v>10</v>
      </c>
      <c r="G94" t="str">
        <f t="shared" si="92"/>
        <v/>
      </c>
      <c r="H94" s="7">
        <f t="shared" si="47"/>
        <v>1</v>
      </c>
      <c r="J94">
        <v>47</v>
      </c>
      <c r="K94">
        <v>0.41917808219177999</v>
      </c>
      <c r="L94">
        <v>1</v>
      </c>
      <c r="M94" s="5">
        <f t="shared" si="48"/>
        <v>17</v>
      </c>
      <c r="N94" s="5">
        <f>+IF(D94="male",VLOOKUP(BG94,'Key node cluster'!$L$3:$N$24,3,0),VLOOKUP(BG94,'Key node cluster'!$R$3:$T$15,3,0))</f>
        <v>1</v>
      </c>
      <c r="O94" s="1">
        <v>0</v>
      </c>
      <c r="P94" s="1">
        <f t="shared" si="49"/>
        <v>1</v>
      </c>
      <c r="Q94" s="1">
        <f t="shared" si="50"/>
        <v>17</v>
      </c>
      <c r="R94" s="1">
        <f t="shared" si="51"/>
        <v>17</v>
      </c>
      <c r="S94" s="1">
        <f t="shared" si="52"/>
        <v>17</v>
      </c>
      <c r="T94" s="1">
        <f t="shared" si="53"/>
        <v>17</v>
      </c>
      <c r="U94" s="1">
        <f t="shared" si="54"/>
        <v>17</v>
      </c>
      <c r="V94" s="1">
        <f t="shared" si="55"/>
        <v>17</v>
      </c>
      <c r="W94" s="1">
        <f t="shared" si="56"/>
        <v>17</v>
      </c>
      <c r="X94" s="1">
        <f t="shared" si="57"/>
        <v>17</v>
      </c>
      <c r="Y94" s="1">
        <f t="shared" si="58"/>
        <v>17</v>
      </c>
      <c r="Z94" s="1">
        <f t="shared" si="59"/>
        <v>17</v>
      </c>
      <c r="AA94" s="1">
        <f t="shared" si="60"/>
        <v>17</v>
      </c>
      <c r="AB94" s="1">
        <f t="shared" si="61"/>
        <v>17</v>
      </c>
      <c r="AC94" s="1">
        <f t="shared" si="62"/>
        <v>17</v>
      </c>
      <c r="AD94" s="1">
        <f t="shared" si="63"/>
        <v>17</v>
      </c>
      <c r="AE94" s="1">
        <f t="shared" si="64"/>
        <v>17</v>
      </c>
      <c r="AF94" s="1">
        <f t="shared" si="65"/>
        <v>17</v>
      </c>
      <c r="AG94" s="1">
        <f t="shared" si="66"/>
        <v>17</v>
      </c>
      <c r="AH94" s="1">
        <f t="shared" si="67"/>
        <v>17</v>
      </c>
      <c r="AI94" s="1">
        <f t="shared" si="68"/>
        <v>17</v>
      </c>
      <c r="AJ94" s="1">
        <f t="shared" si="69"/>
        <v>17</v>
      </c>
      <c r="AK94" s="1">
        <f t="shared" si="70"/>
        <v>17</v>
      </c>
      <c r="AL94" s="1">
        <f t="shared" si="71"/>
        <v>17</v>
      </c>
      <c r="AM94" s="1">
        <f t="shared" si="72"/>
        <v>17</v>
      </c>
      <c r="AN94" s="1">
        <f t="shared" si="73"/>
        <v>17</v>
      </c>
      <c r="AO94" s="1">
        <f t="shared" si="74"/>
        <v>17</v>
      </c>
      <c r="AP94" s="7">
        <f t="shared" si="75"/>
        <v>17</v>
      </c>
      <c r="AQ94" s="7">
        <f t="shared" si="76"/>
        <v>17</v>
      </c>
      <c r="AR94" s="1">
        <f t="shared" si="77"/>
        <v>17</v>
      </c>
      <c r="AS94" s="7">
        <f t="shared" si="78"/>
        <v>17</v>
      </c>
      <c r="AT94" s="1">
        <f t="shared" si="79"/>
        <v>17</v>
      </c>
      <c r="AU94" s="1">
        <f t="shared" si="80"/>
        <v>17</v>
      </c>
      <c r="AV94" s="1">
        <f t="shared" si="81"/>
        <v>17</v>
      </c>
      <c r="AW94" s="1">
        <f t="shared" si="82"/>
        <v>17</v>
      </c>
      <c r="AX94" s="1">
        <f t="shared" si="83"/>
        <v>17</v>
      </c>
      <c r="AY94" s="1">
        <f t="shared" si="84"/>
        <v>17</v>
      </c>
      <c r="AZ94" s="1">
        <f t="shared" si="85"/>
        <v>17</v>
      </c>
      <c r="BA94" s="1">
        <f t="shared" si="86"/>
        <v>17</v>
      </c>
      <c r="BB94" s="1">
        <f t="shared" si="87"/>
        <v>17</v>
      </c>
      <c r="BC94" s="1">
        <f t="shared" si="88"/>
        <v>17</v>
      </c>
      <c r="BD94" s="1">
        <f t="shared" si="89"/>
        <v>17</v>
      </c>
      <c r="BE94" s="1">
        <f t="shared" si="90"/>
        <v>17</v>
      </c>
      <c r="BF94" s="1">
        <f t="shared" si="91"/>
        <v>17</v>
      </c>
      <c r="BG94" s="1">
        <f>+IF(D94="male",VLOOKUP(M94,'Key node cluster'!$A$3:$C$45,3,0),VLOOKUP(M94,'Key node cluster'!$F$3:$H$27,3,0))</f>
        <v>22</v>
      </c>
    </row>
    <row r="95" spans="1:59" x14ac:dyDescent="0.25">
      <c r="A95" t="s">
        <v>703</v>
      </c>
      <c r="B95">
        <v>9981036302</v>
      </c>
      <c r="C95" s="7">
        <v>20</v>
      </c>
      <c r="D95" t="s">
        <v>9</v>
      </c>
      <c r="E95" t="s">
        <v>10</v>
      </c>
      <c r="F95" t="s">
        <v>25</v>
      </c>
      <c r="G95" t="str">
        <f t="shared" si="92"/>
        <v>bachelor or above</v>
      </c>
      <c r="H95" s="7">
        <f t="shared" si="47"/>
        <v>1</v>
      </c>
      <c r="I95" t="s">
        <v>14</v>
      </c>
      <c r="J95">
        <v>23</v>
      </c>
      <c r="K95">
        <v>8.2191780821917998E-2</v>
      </c>
      <c r="L95">
        <v>1</v>
      </c>
      <c r="M95" s="5">
        <f t="shared" si="48"/>
        <v>19</v>
      </c>
      <c r="N95" s="5">
        <f>+IF(D95="male",VLOOKUP(BG95,'Key node cluster'!$L$3:$N$24,3,0),VLOOKUP(BG95,'Key node cluster'!$R$3:$T$15,3,0))</f>
        <v>0</v>
      </c>
      <c r="O95" s="1">
        <v>0</v>
      </c>
      <c r="P95" s="1">
        <f t="shared" si="49"/>
        <v>1</v>
      </c>
      <c r="Q95" s="1">
        <f t="shared" si="50"/>
        <v>17</v>
      </c>
      <c r="R95" s="1">
        <f t="shared" si="51"/>
        <v>17</v>
      </c>
      <c r="S95" s="1">
        <f t="shared" si="52"/>
        <v>17</v>
      </c>
      <c r="T95" s="1">
        <f t="shared" si="53"/>
        <v>17</v>
      </c>
      <c r="U95" s="1">
        <f t="shared" si="54"/>
        <v>17</v>
      </c>
      <c r="V95" s="1">
        <f t="shared" si="55"/>
        <v>17</v>
      </c>
      <c r="W95" s="1">
        <f t="shared" si="56"/>
        <v>17</v>
      </c>
      <c r="X95" s="1">
        <f t="shared" si="57"/>
        <v>17</v>
      </c>
      <c r="Y95" s="1">
        <f t="shared" si="58"/>
        <v>17</v>
      </c>
      <c r="Z95" s="1">
        <f t="shared" si="59"/>
        <v>17</v>
      </c>
      <c r="AA95" s="1">
        <f t="shared" si="60"/>
        <v>17</v>
      </c>
      <c r="AB95" s="1">
        <f t="shared" si="61"/>
        <v>17</v>
      </c>
      <c r="AC95" s="1">
        <f t="shared" si="62"/>
        <v>17</v>
      </c>
      <c r="AD95" s="1">
        <f t="shared" si="63"/>
        <v>17</v>
      </c>
      <c r="AE95" s="1">
        <f t="shared" si="64"/>
        <v>17</v>
      </c>
      <c r="AF95" s="1">
        <f t="shared" si="65"/>
        <v>17</v>
      </c>
      <c r="AG95" s="1">
        <f t="shared" si="66"/>
        <v>18</v>
      </c>
      <c r="AH95" s="1">
        <f t="shared" si="67"/>
        <v>19</v>
      </c>
      <c r="AI95" s="1">
        <f t="shared" si="68"/>
        <v>19</v>
      </c>
      <c r="AJ95" s="1">
        <f t="shared" si="69"/>
        <v>19</v>
      </c>
      <c r="AK95" s="1">
        <f t="shared" si="70"/>
        <v>19</v>
      </c>
      <c r="AL95" s="1">
        <f t="shared" si="71"/>
        <v>19</v>
      </c>
      <c r="AM95" s="1">
        <f t="shared" si="72"/>
        <v>19</v>
      </c>
      <c r="AN95" s="1">
        <f t="shared" si="73"/>
        <v>19</v>
      </c>
      <c r="AO95" s="1">
        <f t="shared" si="74"/>
        <v>19</v>
      </c>
      <c r="AP95" s="7">
        <f t="shared" si="75"/>
        <v>19</v>
      </c>
      <c r="AQ95" s="7">
        <f t="shared" si="76"/>
        <v>19</v>
      </c>
      <c r="AR95" s="1">
        <f t="shared" si="77"/>
        <v>19</v>
      </c>
      <c r="AS95" s="7">
        <f t="shared" si="78"/>
        <v>19</v>
      </c>
      <c r="AT95" s="1">
        <f t="shared" si="79"/>
        <v>19</v>
      </c>
      <c r="AU95" s="1">
        <f t="shared" si="80"/>
        <v>19</v>
      </c>
      <c r="AV95" s="1">
        <f t="shared" si="81"/>
        <v>19</v>
      </c>
      <c r="AW95" s="1">
        <f t="shared" si="82"/>
        <v>19</v>
      </c>
      <c r="AX95" s="1">
        <f t="shared" si="83"/>
        <v>19</v>
      </c>
      <c r="AY95" s="1">
        <f t="shared" si="84"/>
        <v>19</v>
      </c>
      <c r="AZ95" s="1">
        <f t="shared" si="85"/>
        <v>19</v>
      </c>
      <c r="BA95" s="1">
        <f t="shared" si="86"/>
        <v>19</v>
      </c>
      <c r="BB95" s="1">
        <f t="shared" si="87"/>
        <v>19</v>
      </c>
      <c r="BC95" s="1">
        <f t="shared" si="88"/>
        <v>19</v>
      </c>
      <c r="BD95" s="1">
        <f t="shared" si="89"/>
        <v>19</v>
      </c>
      <c r="BE95" s="1">
        <f t="shared" si="90"/>
        <v>19</v>
      </c>
      <c r="BF95" s="1">
        <f t="shared" si="91"/>
        <v>19</v>
      </c>
      <c r="BG95" s="1">
        <f>+IF(D95="male",VLOOKUP(M95,'Key node cluster'!$A$3:$C$45,3,0),VLOOKUP(M95,'Key node cluster'!$F$3:$H$27,3,0))</f>
        <v>19</v>
      </c>
    </row>
    <row r="96" spans="1:59" x14ac:dyDescent="0.25">
      <c r="A96" t="s">
        <v>704</v>
      </c>
      <c r="B96">
        <v>9961059839</v>
      </c>
      <c r="C96" s="7">
        <v>20</v>
      </c>
      <c r="D96" t="s">
        <v>9</v>
      </c>
      <c r="E96" t="s">
        <v>10</v>
      </c>
      <c r="F96" t="s">
        <v>11</v>
      </c>
      <c r="G96" t="str">
        <f t="shared" si="92"/>
        <v>bachelor or above</v>
      </c>
      <c r="H96" s="7">
        <f t="shared" si="47"/>
        <v>5</v>
      </c>
      <c r="I96" t="s">
        <v>14</v>
      </c>
      <c r="J96">
        <v>25</v>
      </c>
      <c r="K96">
        <v>2.1068493150685002</v>
      </c>
      <c r="L96">
        <v>2</v>
      </c>
      <c r="M96" s="5">
        <f t="shared" si="48"/>
        <v>39</v>
      </c>
      <c r="N96" s="5">
        <f>+IF(D96="male",VLOOKUP(BG96,'Key node cluster'!$L$3:$N$24,3,0),VLOOKUP(BG96,'Key node cluster'!$R$3:$T$15,3,0))</f>
        <v>0</v>
      </c>
      <c r="O96" s="1">
        <v>0</v>
      </c>
      <c r="P96" s="1">
        <f t="shared" si="49"/>
        <v>26</v>
      </c>
      <c r="Q96" s="1">
        <f t="shared" si="50"/>
        <v>26</v>
      </c>
      <c r="R96" s="1">
        <f t="shared" si="51"/>
        <v>26</v>
      </c>
      <c r="S96" s="1">
        <f t="shared" si="52"/>
        <v>26</v>
      </c>
      <c r="T96" s="1">
        <f t="shared" si="53"/>
        <v>26</v>
      </c>
      <c r="U96" s="1">
        <f t="shared" si="54"/>
        <v>26</v>
      </c>
      <c r="V96" s="1">
        <f t="shared" si="55"/>
        <v>26</v>
      </c>
      <c r="W96" s="1">
        <f t="shared" si="56"/>
        <v>26</v>
      </c>
      <c r="X96" s="1">
        <f t="shared" si="57"/>
        <v>26</v>
      </c>
      <c r="Y96" s="1">
        <f t="shared" si="58"/>
        <v>26</v>
      </c>
      <c r="Z96" s="1">
        <f t="shared" si="59"/>
        <v>26</v>
      </c>
      <c r="AA96" s="1">
        <f t="shared" si="60"/>
        <v>26</v>
      </c>
      <c r="AB96" s="1">
        <f t="shared" si="61"/>
        <v>26</v>
      </c>
      <c r="AC96" s="1">
        <f t="shared" si="62"/>
        <v>26</v>
      </c>
      <c r="AD96" s="1">
        <f t="shared" si="63"/>
        <v>26</v>
      </c>
      <c r="AE96" s="1">
        <f t="shared" si="64"/>
        <v>26</v>
      </c>
      <c r="AF96" s="1">
        <f t="shared" si="65"/>
        <v>26</v>
      </c>
      <c r="AG96" s="1">
        <f t="shared" si="66"/>
        <v>26</v>
      </c>
      <c r="AH96" s="1">
        <f t="shared" si="67"/>
        <v>26</v>
      </c>
      <c r="AI96" s="1">
        <f t="shared" si="68"/>
        <v>26</v>
      </c>
      <c r="AJ96" s="1">
        <f t="shared" si="69"/>
        <v>26</v>
      </c>
      <c r="AK96" s="1">
        <f t="shared" si="70"/>
        <v>26</v>
      </c>
      <c r="AL96" s="1">
        <f t="shared" si="71"/>
        <v>26</v>
      </c>
      <c r="AM96" s="1">
        <f t="shared" si="72"/>
        <v>26</v>
      </c>
      <c r="AN96" s="1">
        <f t="shared" si="73"/>
        <v>26</v>
      </c>
      <c r="AO96" s="1">
        <f t="shared" si="74"/>
        <v>26</v>
      </c>
      <c r="AP96" s="7">
        <f t="shared" si="75"/>
        <v>38</v>
      </c>
      <c r="AQ96" s="7">
        <f t="shared" si="76"/>
        <v>38</v>
      </c>
      <c r="AR96" s="1">
        <f t="shared" si="77"/>
        <v>38</v>
      </c>
      <c r="AS96" s="7">
        <f t="shared" si="78"/>
        <v>38</v>
      </c>
      <c r="AT96" s="1">
        <f t="shared" si="79"/>
        <v>38</v>
      </c>
      <c r="AU96" s="1">
        <f t="shared" si="80"/>
        <v>38</v>
      </c>
      <c r="AV96" s="1">
        <f t="shared" si="81"/>
        <v>38</v>
      </c>
      <c r="AW96" s="1">
        <f t="shared" si="82"/>
        <v>38</v>
      </c>
      <c r="AX96" s="1">
        <f t="shared" si="83"/>
        <v>38</v>
      </c>
      <c r="AY96" s="1">
        <f t="shared" si="84"/>
        <v>38</v>
      </c>
      <c r="AZ96" s="1">
        <f t="shared" si="85"/>
        <v>38</v>
      </c>
      <c r="BA96" s="1">
        <f t="shared" si="86"/>
        <v>38</v>
      </c>
      <c r="BB96" s="1">
        <f t="shared" si="87"/>
        <v>39</v>
      </c>
      <c r="BC96" s="1">
        <f t="shared" si="88"/>
        <v>39</v>
      </c>
      <c r="BD96" s="1">
        <f t="shared" si="89"/>
        <v>39</v>
      </c>
      <c r="BE96" s="1">
        <f t="shared" si="90"/>
        <v>39</v>
      </c>
      <c r="BF96" s="1">
        <f t="shared" si="91"/>
        <v>39</v>
      </c>
      <c r="BG96" s="1">
        <f>+IF(D96="male",VLOOKUP(M96,'Key node cluster'!$A$3:$C$45,3,0),VLOOKUP(M96,'Key node cluster'!$F$3:$H$27,3,0))</f>
        <v>39</v>
      </c>
    </row>
    <row r="97" spans="1:59" x14ac:dyDescent="0.25">
      <c r="A97" t="s">
        <v>706</v>
      </c>
      <c r="B97">
        <v>9961032572</v>
      </c>
      <c r="C97" s="7">
        <v>20</v>
      </c>
      <c r="D97" t="s">
        <v>9</v>
      </c>
      <c r="E97" t="s">
        <v>10</v>
      </c>
      <c r="F97" t="s">
        <v>11</v>
      </c>
      <c r="G97" t="str">
        <f t="shared" si="92"/>
        <v>bachelor or above</v>
      </c>
      <c r="H97" s="7">
        <f t="shared" si="47"/>
        <v>5</v>
      </c>
      <c r="I97" t="s">
        <v>14</v>
      </c>
      <c r="J97">
        <v>25</v>
      </c>
      <c r="K97">
        <v>2.5232876712329002</v>
      </c>
      <c r="L97">
        <v>10</v>
      </c>
      <c r="M97" s="5">
        <f t="shared" si="48"/>
        <v>39</v>
      </c>
      <c r="N97" s="5">
        <f>+IF(D97="male",VLOOKUP(BG97,'Key node cluster'!$L$3:$N$24,3,0),VLOOKUP(BG97,'Key node cluster'!$R$3:$T$15,3,0))</f>
        <v>0</v>
      </c>
      <c r="O97" s="1">
        <v>0</v>
      </c>
      <c r="P97" s="1">
        <f t="shared" si="49"/>
        <v>26</v>
      </c>
      <c r="Q97" s="1">
        <f t="shared" si="50"/>
        <v>26</v>
      </c>
      <c r="R97" s="1">
        <f t="shared" si="51"/>
        <v>26</v>
      </c>
      <c r="S97" s="1">
        <f t="shared" si="52"/>
        <v>26</v>
      </c>
      <c r="T97" s="1">
        <f t="shared" si="53"/>
        <v>26</v>
      </c>
      <c r="U97" s="1">
        <f t="shared" si="54"/>
        <v>26</v>
      </c>
      <c r="V97" s="1">
        <f t="shared" si="55"/>
        <v>26</v>
      </c>
      <c r="W97" s="1">
        <f t="shared" si="56"/>
        <v>26</v>
      </c>
      <c r="X97" s="1">
        <f t="shared" si="57"/>
        <v>26</v>
      </c>
      <c r="Y97" s="1">
        <f t="shared" si="58"/>
        <v>26</v>
      </c>
      <c r="Z97" s="1">
        <f t="shared" si="59"/>
        <v>26</v>
      </c>
      <c r="AA97" s="1">
        <f t="shared" si="60"/>
        <v>26</v>
      </c>
      <c r="AB97" s="1">
        <f t="shared" si="61"/>
        <v>26</v>
      </c>
      <c r="AC97" s="1">
        <f t="shared" si="62"/>
        <v>26</v>
      </c>
      <c r="AD97" s="1">
        <f t="shared" si="63"/>
        <v>26</v>
      </c>
      <c r="AE97" s="1">
        <f t="shared" si="64"/>
        <v>26</v>
      </c>
      <c r="AF97" s="1">
        <f t="shared" si="65"/>
        <v>26</v>
      </c>
      <c r="AG97" s="1">
        <f t="shared" si="66"/>
        <v>26</v>
      </c>
      <c r="AH97" s="1">
        <f t="shared" si="67"/>
        <v>26</v>
      </c>
      <c r="AI97" s="1">
        <f t="shared" si="68"/>
        <v>26</v>
      </c>
      <c r="AJ97" s="1">
        <f t="shared" si="69"/>
        <v>26</v>
      </c>
      <c r="AK97" s="1">
        <f t="shared" si="70"/>
        <v>26</v>
      </c>
      <c r="AL97" s="1">
        <f t="shared" si="71"/>
        <v>26</v>
      </c>
      <c r="AM97" s="1">
        <f t="shared" si="72"/>
        <v>26</v>
      </c>
      <c r="AN97" s="1">
        <f t="shared" si="73"/>
        <v>26</v>
      </c>
      <c r="AO97" s="1">
        <f t="shared" si="74"/>
        <v>26</v>
      </c>
      <c r="AP97" s="7">
        <f t="shared" si="75"/>
        <v>38</v>
      </c>
      <c r="AQ97" s="7">
        <f t="shared" si="76"/>
        <v>38</v>
      </c>
      <c r="AR97" s="1">
        <f t="shared" si="77"/>
        <v>38</v>
      </c>
      <c r="AS97" s="7">
        <f t="shared" si="78"/>
        <v>38</v>
      </c>
      <c r="AT97" s="1">
        <f t="shared" si="79"/>
        <v>38</v>
      </c>
      <c r="AU97" s="1">
        <f t="shared" si="80"/>
        <v>38</v>
      </c>
      <c r="AV97" s="1">
        <f t="shared" si="81"/>
        <v>38</v>
      </c>
      <c r="AW97" s="1">
        <f t="shared" si="82"/>
        <v>38</v>
      </c>
      <c r="AX97" s="1">
        <f t="shared" si="83"/>
        <v>38</v>
      </c>
      <c r="AY97" s="1">
        <f t="shared" si="84"/>
        <v>38</v>
      </c>
      <c r="AZ97" s="1">
        <f t="shared" si="85"/>
        <v>38</v>
      </c>
      <c r="BA97" s="1">
        <f t="shared" si="86"/>
        <v>38</v>
      </c>
      <c r="BB97" s="1">
        <f t="shared" si="87"/>
        <v>39</v>
      </c>
      <c r="BC97" s="1">
        <f t="shared" si="88"/>
        <v>39</v>
      </c>
      <c r="BD97" s="1">
        <f t="shared" si="89"/>
        <v>39</v>
      </c>
      <c r="BE97" s="1">
        <f t="shared" si="90"/>
        <v>39</v>
      </c>
      <c r="BF97" s="1">
        <f t="shared" si="91"/>
        <v>39</v>
      </c>
      <c r="BG97" s="1">
        <f>+IF(D97="male",VLOOKUP(M97,'Key node cluster'!$A$3:$C$45,3,0),VLOOKUP(M97,'Key node cluster'!$F$3:$H$27,3,0))</f>
        <v>39</v>
      </c>
    </row>
    <row r="98" spans="1:59" x14ac:dyDescent="0.25">
      <c r="A98" t="s">
        <v>715</v>
      </c>
      <c r="B98">
        <v>9941061644</v>
      </c>
      <c r="C98" s="7">
        <v>30</v>
      </c>
      <c r="D98" t="s">
        <v>9</v>
      </c>
      <c r="E98" t="s">
        <v>10</v>
      </c>
      <c r="F98" t="s">
        <v>11</v>
      </c>
      <c r="G98" t="str">
        <f t="shared" si="92"/>
        <v>bachelor or above</v>
      </c>
      <c r="H98" s="7">
        <f t="shared" si="47"/>
        <v>1</v>
      </c>
      <c r="I98" t="s">
        <v>14</v>
      </c>
      <c r="J98">
        <v>27</v>
      </c>
      <c r="K98">
        <v>8.4931506849314997E-2</v>
      </c>
      <c r="L98">
        <v>1</v>
      </c>
      <c r="M98" s="5">
        <f t="shared" si="48"/>
        <v>25</v>
      </c>
      <c r="N98" s="5">
        <f>+IF(D98="male",VLOOKUP(BG98,'Key node cluster'!$L$3:$N$24,3,0),VLOOKUP(BG98,'Key node cluster'!$R$3:$T$15,3,0))</f>
        <v>1</v>
      </c>
      <c r="O98" s="1">
        <v>0</v>
      </c>
      <c r="P98" s="1">
        <f t="shared" si="49"/>
        <v>1</v>
      </c>
      <c r="Q98" s="1">
        <f t="shared" si="50"/>
        <v>17</v>
      </c>
      <c r="R98" s="1">
        <f t="shared" si="51"/>
        <v>17</v>
      </c>
      <c r="S98" s="1">
        <f t="shared" si="52"/>
        <v>17</v>
      </c>
      <c r="T98" s="1">
        <f t="shared" si="53"/>
        <v>17</v>
      </c>
      <c r="U98" s="1">
        <f t="shared" si="54"/>
        <v>17</v>
      </c>
      <c r="V98" s="1">
        <f t="shared" si="55"/>
        <v>17</v>
      </c>
      <c r="W98" s="1">
        <f t="shared" si="56"/>
        <v>17</v>
      </c>
      <c r="X98" s="1">
        <f t="shared" si="57"/>
        <v>17</v>
      </c>
      <c r="Y98" s="1">
        <f t="shared" si="58"/>
        <v>17</v>
      </c>
      <c r="Z98" s="1">
        <f t="shared" si="59"/>
        <v>17</v>
      </c>
      <c r="AA98" s="1">
        <f t="shared" si="60"/>
        <v>17</v>
      </c>
      <c r="AB98" s="1">
        <f t="shared" si="61"/>
        <v>17</v>
      </c>
      <c r="AC98" s="1">
        <f t="shared" si="62"/>
        <v>17</v>
      </c>
      <c r="AD98" s="1">
        <f t="shared" si="63"/>
        <v>17</v>
      </c>
      <c r="AE98" s="1">
        <f t="shared" si="64"/>
        <v>17</v>
      </c>
      <c r="AF98" s="1">
        <f t="shared" si="65"/>
        <v>17</v>
      </c>
      <c r="AG98" s="1">
        <f t="shared" si="66"/>
        <v>25</v>
      </c>
      <c r="AH98" s="1">
        <f t="shared" si="67"/>
        <v>25</v>
      </c>
      <c r="AI98" s="1">
        <f t="shared" si="68"/>
        <v>25</v>
      </c>
      <c r="AJ98" s="1">
        <f t="shared" si="69"/>
        <v>25</v>
      </c>
      <c r="AK98" s="1">
        <f t="shared" si="70"/>
        <v>25</v>
      </c>
      <c r="AL98" s="1">
        <f t="shared" si="71"/>
        <v>25</v>
      </c>
      <c r="AM98" s="1">
        <f t="shared" si="72"/>
        <v>25</v>
      </c>
      <c r="AN98" s="1">
        <f t="shared" si="73"/>
        <v>25</v>
      </c>
      <c r="AO98" s="1">
        <f t="shared" si="74"/>
        <v>25</v>
      </c>
      <c r="AP98" s="7">
        <f t="shared" si="75"/>
        <v>25</v>
      </c>
      <c r="AQ98" s="7">
        <f t="shared" si="76"/>
        <v>25</v>
      </c>
      <c r="AR98" s="1">
        <f t="shared" si="77"/>
        <v>25</v>
      </c>
      <c r="AS98" s="7">
        <f t="shared" si="78"/>
        <v>25</v>
      </c>
      <c r="AT98" s="1">
        <f t="shared" si="79"/>
        <v>25</v>
      </c>
      <c r="AU98" s="1">
        <f t="shared" si="80"/>
        <v>25</v>
      </c>
      <c r="AV98" s="1">
        <f t="shared" si="81"/>
        <v>25</v>
      </c>
      <c r="AW98" s="1">
        <f t="shared" si="82"/>
        <v>25</v>
      </c>
      <c r="AX98" s="1">
        <f t="shared" si="83"/>
        <v>25</v>
      </c>
      <c r="AY98" s="1">
        <f t="shared" si="84"/>
        <v>25</v>
      </c>
      <c r="AZ98" s="1">
        <f t="shared" si="85"/>
        <v>25</v>
      </c>
      <c r="BA98" s="1">
        <f t="shared" si="86"/>
        <v>25</v>
      </c>
      <c r="BB98" s="1">
        <f t="shared" si="87"/>
        <v>25</v>
      </c>
      <c r="BC98" s="1">
        <f t="shared" si="88"/>
        <v>25</v>
      </c>
      <c r="BD98" s="1">
        <f t="shared" si="89"/>
        <v>25</v>
      </c>
      <c r="BE98" s="1">
        <f t="shared" si="90"/>
        <v>25</v>
      </c>
      <c r="BF98" s="1">
        <f t="shared" si="91"/>
        <v>25</v>
      </c>
      <c r="BG98" s="1">
        <f>+IF(D98="male",VLOOKUP(M98,'Key node cluster'!$A$3:$C$45,3,0),VLOOKUP(M98,'Key node cluster'!$F$3:$H$27,3,0))</f>
        <v>25</v>
      </c>
    </row>
    <row r="99" spans="1:59" x14ac:dyDescent="0.25">
      <c r="A99" t="s">
        <v>723</v>
      </c>
      <c r="B99">
        <v>9991046711</v>
      </c>
      <c r="C99" s="7">
        <v>20</v>
      </c>
      <c r="D99" t="s">
        <v>9</v>
      </c>
      <c r="E99" t="s">
        <v>10</v>
      </c>
      <c r="F99" t="s">
        <v>11</v>
      </c>
      <c r="G99" t="str">
        <f t="shared" si="92"/>
        <v>bachelor or above</v>
      </c>
      <c r="H99" s="7">
        <f t="shared" si="47"/>
        <v>1</v>
      </c>
      <c r="I99" t="s">
        <v>14</v>
      </c>
      <c r="J99">
        <v>22</v>
      </c>
      <c r="K99">
        <v>0.16712328767123</v>
      </c>
      <c r="L99">
        <v>1</v>
      </c>
      <c r="M99" s="5">
        <f t="shared" si="48"/>
        <v>25</v>
      </c>
      <c r="N99" s="5">
        <f>+IF(D99="male",VLOOKUP(BG99,'Key node cluster'!$L$3:$N$24,3,0),VLOOKUP(BG99,'Key node cluster'!$R$3:$T$15,3,0))</f>
        <v>1</v>
      </c>
      <c r="O99" s="1">
        <v>0</v>
      </c>
      <c r="P99" s="1">
        <f t="shared" si="49"/>
        <v>1</v>
      </c>
      <c r="Q99" s="1">
        <f t="shared" si="50"/>
        <v>17</v>
      </c>
      <c r="R99" s="1">
        <f t="shared" si="51"/>
        <v>17</v>
      </c>
      <c r="S99" s="1">
        <f t="shared" si="52"/>
        <v>17</v>
      </c>
      <c r="T99" s="1">
        <f t="shared" si="53"/>
        <v>17</v>
      </c>
      <c r="U99" s="1">
        <f t="shared" si="54"/>
        <v>17</v>
      </c>
      <c r="V99" s="1">
        <f t="shared" si="55"/>
        <v>17</v>
      </c>
      <c r="W99" s="1">
        <f t="shared" si="56"/>
        <v>17</v>
      </c>
      <c r="X99" s="1">
        <f t="shared" si="57"/>
        <v>17</v>
      </c>
      <c r="Y99" s="1">
        <f t="shared" si="58"/>
        <v>17</v>
      </c>
      <c r="Z99" s="1">
        <f t="shared" si="59"/>
        <v>17</v>
      </c>
      <c r="AA99" s="1">
        <f t="shared" si="60"/>
        <v>17</v>
      </c>
      <c r="AB99" s="1">
        <f t="shared" si="61"/>
        <v>17</v>
      </c>
      <c r="AC99" s="1">
        <f t="shared" si="62"/>
        <v>17</v>
      </c>
      <c r="AD99" s="1">
        <f t="shared" si="63"/>
        <v>17</v>
      </c>
      <c r="AE99" s="1">
        <f t="shared" si="64"/>
        <v>17</v>
      </c>
      <c r="AF99" s="1">
        <f t="shared" si="65"/>
        <v>17</v>
      </c>
      <c r="AG99" s="1">
        <f t="shared" si="66"/>
        <v>25</v>
      </c>
      <c r="AH99" s="1">
        <f t="shared" si="67"/>
        <v>25</v>
      </c>
      <c r="AI99" s="1">
        <f t="shared" si="68"/>
        <v>25</v>
      </c>
      <c r="AJ99" s="1">
        <f t="shared" si="69"/>
        <v>25</v>
      </c>
      <c r="AK99" s="1">
        <f t="shared" si="70"/>
        <v>25</v>
      </c>
      <c r="AL99" s="1">
        <f t="shared" si="71"/>
        <v>25</v>
      </c>
      <c r="AM99" s="1">
        <f t="shared" si="72"/>
        <v>25</v>
      </c>
      <c r="AN99" s="1">
        <f t="shared" si="73"/>
        <v>25</v>
      </c>
      <c r="AO99" s="1">
        <f t="shared" si="74"/>
        <v>25</v>
      </c>
      <c r="AP99" s="7">
        <f t="shared" si="75"/>
        <v>25</v>
      </c>
      <c r="AQ99" s="7">
        <f t="shared" si="76"/>
        <v>25</v>
      </c>
      <c r="AR99" s="1">
        <f t="shared" si="77"/>
        <v>25</v>
      </c>
      <c r="AS99" s="7">
        <f t="shared" si="78"/>
        <v>25</v>
      </c>
      <c r="AT99" s="1">
        <f t="shared" si="79"/>
        <v>25</v>
      </c>
      <c r="AU99" s="1">
        <f t="shared" si="80"/>
        <v>25</v>
      </c>
      <c r="AV99" s="1">
        <f t="shared" si="81"/>
        <v>25</v>
      </c>
      <c r="AW99" s="1">
        <f t="shared" si="82"/>
        <v>25</v>
      </c>
      <c r="AX99" s="1">
        <f t="shared" si="83"/>
        <v>25</v>
      </c>
      <c r="AY99" s="1">
        <f t="shared" si="84"/>
        <v>25</v>
      </c>
      <c r="AZ99" s="1">
        <f t="shared" si="85"/>
        <v>25</v>
      </c>
      <c r="BA99" s="1">
        <f t="shared" si="86"/>
        <v>25</v>
      </c>
      <c r="BB99" s="1">
        <f t="shared" si="87"/>
        <v>25</v>
      </c>
      <c r="BC99" s="1">
        <f t="shared" si="88"/>
        <v>25</v>
      </c>
      <c r="BD99" s="1">
        <f t="shared" si="89"/>
        <v>25</v>
      </c>
      <c r="BE99" s="1">
        <f t="shared" si="90"/>
        <v>25</v>
      </c>
      <c r="BF99" s="1">
        <f t="shared" si="91"/>
        <v>25</v>
      </c>
      <c r="BG99" s="1">
        <f>+IF(D99="male",VLOOKUP(M99,'Key node cluster'!$A$3:$C$45,3,0),VLOOKUP(M99,'Key node cluster'!$F$3:$H$27,3,0))</f>
        <v>25</v>
      </c>
    </row>
    <row r="100" spans="1:59" x14ac:dyDescent="0.25">
      <c r="A100" t="s">
        <v>724</v>
      </c>
      <c r="B100">
        <v>9981036548</v>
      </c>
      <c r="C100" s="7">
        <v>20</v>
      </c>
      <c r="D100" t="s">
        <v>9</v>
      </c>
      <c r="E100" t="s">
        <v>10</v>
      </c>
      <c r="F100" t="s">
        <v>11</v>
      </c>
      <c r="G100" t="str">
        <f t="shared" si="92"/>
        <v>secondary or below</v>
      </c>
      <c r="H100" s="7">
        <f t="shared" si="47"/>
        <v>5</v>
      </c>
      <c r="I100" t="s">
        <v>18</v>
      </c>
      <c r="J100">
        <v>23</v>
      </c>
      <c r="K100">
        <v>2.0027397260274</v>
      </c>
      <c r="L100">
        <v>4</v>
      </c>
      <c r="M100" s="5">
        <f t="shared" si="48"/>
        <v>39</v>
      </c>
      <c r="N100" s="5">
        <f>+IF(D100="male",VLOOKUP(BG100,'Key node cluster'!$L$3:$N$24,3,0),VLOOKUP(BG100,'Key node cluster'!$R$3:$T$15,3,0))</f>
        <v>0</v>
      </c>
      <c r="O100" s="1">
        <v>0</v>
      </c>
      <c r="P100" s="1">
        <f t="shared" si="49"/>
        <v>26</v>
      </c>
      <c r="Q100" s="1">
        <f t="shared" si="50"/>
        <v>26</v>
      </c>
      <c r="R100" s="1">
        <f t="shared" si="51"/>
        <v>26</v>
      </c>
      <c r="S100" s="1">
        <f t="shared" si="52"/>
        <v>26</v>
      </c>
      <c r="T100" s="1">
        <f t="shared" si="53"/>
        <v>26</v>
      </c>
      <c r="U100" s="1">
        <f t="shared" si="54"/>
        <v>26</v>
      </c>
      <c r="V100" s="1">
        <f t="shared" si="55"/>
        <v>26</v>
      </c>
      <c r="W100" s="1">
        <f t="shared" si="56"/>
        <v>26</v>
      </c>
      <c r="X100" s="1">
        <f t="shared" si="57"/>
        <v>26</v>
      </c>
      <c r="Y100" s="1">
        <f t="shared" si="58"/>
        <v>26</v>
      </c>
      <c r="Z100" s="1">
        <f t="shared" si="59"/>
        <v>26</v>
      </c>
      <c r="AA100" s="1">
        <f t="shared" si="60"/>
        <v>26</v>
      </c>
      <c r="AB100" s="1">
        <f t="shared" si="61"/>
        <v>26</v>
      </c>
      <c r="AC100" s="1">
        <f t="shared" si="62"/>
        <v>26</v>
      </c>
      <c r="AD100" s="1">
        <f t="shared" si="63"/>
        <v>26</v>
      </c>
      <c r="AE100" s="1">
        <f t="shared" si="64"/>
        <v>26</v>
      </c>
      <c r="AF100" s="1">
        <f t="shared" si="65"/>
        <v>26</v>
      </c>
      <c r="AG100" s="1">
        <f t="shared" si="66"/>
        <v>26</v>
      </c>
      <c r="AH100" s="1">
        <f t="shared" si="67"/>
        <v>26</v>
      </c>
      <c r="AI100" s="1">
        <f t="shared" si="68"/>
        <v>26</v>
      </c>
      <c r="AJ100" s="1">
        <f t="shared" si="69"/>
        <v>26</v>
      </c>
      <c r="AK100" s="1">
        <f t="shared" si="70"/>
        <v>26</v>
      </c>
      <c r="AL100" s="1">
        <f t="shared" si="71"/>
        <v>26</v>
      </c>
      <c r="AM100" s="1">
        <f t="shared" si="72"/>
        <v>26</v>
      </c>
      <c r="AN100" s="1">
        <f t="shared" si="73"/>
        <v>26</v>
      </c>
      <c r="AO100" s="1">
        <f t="shared" si="74"/>
        <v>26</v>
      </c>
      <c r="AP100" s="7">
        <f t="shared" si="75"/>
        <v>38</v>
      </c>
      <c r="AQ100" s="7">
        <f t="shared" si="76"/>
        <v>38</v>
      </c>
      <c r="AR100" s="1">
        <f t="shared" si="77"/>
        <v>38</v>
      </c>
      <c r="AS100" s="7">
        <f t="shared" si="78"/>
        <v>38</v>
      </c>
      <c r="AT100" s="1">
        <f t="shared" si="79"/>
        <v>38</v>
      </c>
      <c r="AU100" s="1">
        <f t="shared" si="80"/>
        <v>38</v>
      </c>
      <c r="AV100" s="1">
        <f t="shared" si="81"/>
        <v>38</v>
      </c>
      <c r="AW100" s="1">
        <f t="shared" si="82"/>
        <v>38</v>
      </c>
      <c r="AX100" s="1">
        <f t="shared" si="83"/>
        <v>38</v>
      </c>
      <c r="AY100" s="1">
        <f t="shared" si="84"/>
        <v>38</v>
      </c>
      <c r="AZ100" s="1">
        <f t="shared" si="85"/>
        <v>38</v>
      </c>
      <c r="BA100" s="1">
        <f t="shared" si="86"/>
        <v>38</v>
      </c>
      <c r="BB100" s="1">
        <f t="shared" si="87"/>
        <v>39</v>
      </c>
      <c r="BC100" s="1">
        <f t="shared" si="88"/>
        <v>39</v>
      </c>
      <c r="BD100" s="1">
        <f t="shared" si="89"/>
        <v>39</v>
      </c>
      <c r="BE100" s="1">
        <f t="shared" si="90"/>
        <v>39</v>
      </c>
      <c r="BF100" s="1">
        <f t="shared" si="91"/>
        <v>39</v>
      </c>
      <c r="BG100" s="1">
        <f>+IF(D100="male",VLOOKUP(M100,'Key node cluster'!$A$3:$C$45,3,0),VLOOKUP(M100,'Key node cluster'!$F$3:$H$27,3,0))</f>
        <v>39</v>
      </c>
    </row>
    <row r="101" spans="1:59" x14ac:dyDescent="0.25">
      <c r="A101" t="s">
        <v>729</v>
      </c>
      <c r="B101">
        <v>9971062897</v>
      </c>
      <c r="C101" s="7">
        <v>20</v>
      </c>
      <c r="D101" t="s">
        <v>9</v>
      </c>
      <c r="E101" t="s">
        <v>10</v>
      </c>
      <c r="F101" t="s">
        <v>11</v>
      </c>
      <c r="G101" t="str">
        <f t="shared" si="92"/>
        <v>secondary or below</v>
      </c>
      <c r="H101" s="7">
        <f t="shared" si="47"/>
        <v>5</v>
      </c>
      <c r="I101" t="s">
        <v>12</v>
      </c>
      <c r="J101">
        <v>24</v>
      </c>
      <c r="K101">
        <v>2.1890410958904001</v>
      </c>
      <c r="L101">
        <v>15</v>
      </c>
      <c r="M101" s="5">
        <f t="shared" si="48"/>
        <v>39</v>
      </c>
      <c r="N101" s="5">
        <f>+IF(D101="male",VLOOKUP(BG101,'Key node cluster'!$L$3:$N$24,3,0),VLOOKUP(BG101,'Key node cluster'!$R$3:$T$15,3,0))</f>
        <v>0</v>
      </c>
      <c r="O101" s="1">
        <v>0</v>
      </c>
      <c r="P101" s="1">
        <f t="shared" si="49"/>
        <v>26</v>
      </c>
      <c r="Q101" s="1">
        <f t="shared" si="50"/>
        <v>26</v>
      </c>
      <c r="R101" s="1">
        <f t="shared" si="51"/>
        <v>26</v>
      </c>
      <c r="S101" s="1">
        <f t="shared" si="52"/>
        <v>26</v>
      </c>
      <c r="T101" s="1">
        <f t="shared" si="53"/>
        <v>26</v>
      </c>
      <c r="U101" s="1">
        <f t="shared" si="54"/>
        <v>26</v>
      </c>
      <c r="V101" s="1">
        <f t="shared" si="55"/>
        <v>26</v>
      </c>
      <c r="W101" s="1">
        <f t="shared" si="56"/>
        <v>26</v>
      </c>
      <c r="X101" s="1">
        <f t="shared" si="57"/>
        <v>26</v>
      </c>
      <c r="Y101" s="1">
        <f t="shared" si="58"/>
        <v>26</v>
      </c>
      <c r="Z101" s="1">
        <f t="shared" si="59"/>
        <v>26</v>
      </c>
      <c r="AA101" s="1">
        <f t="shared" si="60"/>
        <v>26</v>
      </c>
      <c r="AB101" s="1">
        <f t="shared" si="61"/>
        <v>26</v>
      </c>
      <c r="AC101" s="1">
        <f t="shared" si="62"/>
        <v>26</v>
      </c>
      <c r="AD101" s="1">
        <f t="shared" si="63"/>
        <v>26</v>
      </c>
      <c r="AE101" s="1">
        <f t="shared" si="64"/>
        <v>26</v>
      </c>
      <c r="AF101" s="1">
        <f t="shared" si="65"/>
        <v>26</v>
      </c>
      <c r="AG101" s="1">
        <f t="shared" si="66"/>
        <v>26</v>
      </c>
      <c r="AH101" s="1">
        <f t="shared" si="67"/>
        <v>26</v>
      </c>
      <c r="AI101" s="1">
        <f t="shared" si="68"/>
        <v>26</v>
      </c>
      <c r="AJ101" s="1">
        <f t="shared" si="69"/>
        <v>26</v>
      </c>
      <c r="AK101" s="1">
        <f t="shared" si="70"/>
        <v>26</v>
      </c>
      <c r="AL101" s="1">
        <f t="shared" si="71"/>
        <v>26</v>
      </c>
      <c r="AM101" s="1">
        <f t="shared" si="72"/>
        <v>26</v>
      </c>
      <c r="AN101" s="1">
        <f t="shared" si="73"/>
        <v>26</v>
      </c>
      <c r="AO101" s="1">
        <f t="shared" si="74"/>
        <v>26</v>
      </c>
      <c r="AP101" s="7">
        <f t="shared" si="75"/>
        <v>38</v>
      </c>
      <c r="AQ101" s="7">
        <f t="shared" si="76"/>
        <v>38</v>
      </c>
      <c r="AR101" s="1">
        <f t="shared" si="77"/>
        <v>38</v>
      </c>
      <c r="AS101" s="7">
        <f t="shared" si="78"/>
        <v>38</v>
      </c>
      <c r="AT101" s="1">
        <f t="shared" si="79"/>
        <v>38</v>
      </c>
      <c r="AU101" s="1">
        <f t="shared" si="80"/>
        <v>38</v>
      </c>
      <c r="AV101" s="1">
        <f t="shared" si="81"/>
        <v>38</v>
      </c>
      <c r="AW101" s="1">
        <f t="shared" si="82"/>
        <v>38</v>
      </c>
      <c r="AX101" s="1">
        <f t="shared" si="83"/>
        <v>38</v>
      </c>
      <c r="AY101" s="1">
        <f t="shared" si="84"/>
        <v>38</v>
      </c>
      <c r="AZ101" s="1">
        <f t="shared" si="85"/>
        <v>38</v>
      </c>
      <c r="BA101" s="1">
        <f t="shared" si="86"/>
        <v>38</v>
      </c>
      <c r="BB101" s="1">
        <f t="shared" si="87"/>
        <v>39</v>
      </c>
      <c r="BC101" s="1">
        <f t="shared" si="88"/>
        <v>39</v>
      </c>
      <c r="BD101" s="1">
        <f t="shared" si="89"/>
        <v>39</v>
      </c>
      <c r="BE101" s="1">
        <f t="shared" si="90"/>
        <v>39</v>
      </c>
      <c r="BF101" s="1">
        <f t="shared" si="91"/>
        <v>39</v>
      </c>
      <c r="BG101" s="1">
        <f>+IF(D101="male",VLOOKUP(M101,'Key node cluster'!$A$3:$C$45,3,0),VLOOKUP(M101,'Key node cluster'!$F$3:$H$27,3,0))</f>
        <v>39</v>
      </c>
    </row>
    <row r="102" spans="1:59" x14ac:dyDescent="0.25">
      <c r="A102" t="s">
        <v>733</v>
      </c>
      <c r="B102">
        <v>9951076449</v>
      </c>
      <c r="C102" s="7">
        <v>30</v>
      </c>
      <c r="D102" t="s">
        <v>9</v>
      </c>
      <c r="E102" t="s">
        <v>10</v>
      </c>
      <c r="F102" t="s">
        <v>25</v>
      </c>
      <c r="G102" t="str">
        <f t="shared" si="92"/>
        <v>secondary or below</v>
      </c>
      <c r="H102" s="7">
        <f t="shared" si="47"/>
        <v>1</v>
      </c>
      <c r="I102" t="s">
        <v>12</v>
      </c>
      <c r="J102">
        <v>26</v>
      </c>
      <c r="K102">
        <v>8.2191780821917998E-2</v>
      </c>
      <c r="L102">
        <v>1</v>
      </c>
      <c r="M102" s="5">
        <f t="shared" si="48"/>
        <v>24</v>
      </c>
      <c r="N102" s="5">
        <f>+IF(D102="male",VLOOKUP(BG102,'Key node cluster'!$L$3:$N$24,3,0),VLOOKUP(BG102,'Key node cluster'!$R$3:$T$15,3,0))</f>
        <v>2</v>
      </c>
      <c r="O102" s="1">
        <v>0</v>
      </c>
      <c r="P102" s="1">
        <f t="shared" si="49"/>
        <v>1</v>
      </c>
      <c r="Q102" s="1">
        <f t="shared" si="50"/>
        <v>17</v>
      </c>
      <c r="R102" s="1">
        <f t="shared" si="51"/>
        <v>17</v>
      </c>
      <c r="S102" s="1">
        <f t="shared" si="52"/>
        <v>17</v>
      </c>
      <c r="T102" s="1">
        <f t="shared" si="53"/>
        <v>17</v>
      </c>
      <c r="U102" s="1">
        <f t="shared" si="54"/>
        <v>17</v>
      </c>
      <c r="V102" s="1">
        <f t="shared" si="55"/>
        <v>17</v>
      </c>
      <c r="W102" s="1">
        <f t="shared" si="56"/>
        <v>17</v>
      </c>
      <c r="X102" s="1">
        <f t="shared" si="57"/>
        <v>17</v>
      </c>
      <c r="Y102" s="1">
        <f t="shared" si="58"/>
        <v>17</v>
      </c>
      <c r="Z102" s="1">
        <f t="shared" si="59"/>
        <v>17</v>
      </c>
      <c r="AA102" s="1">
        <f t="shared" si="60"/>
        <v>17</v>
      </c>
      <c r="AB102" s="1">
        <f t="shared" si="61"/>
        <v>17</v>
      </c>
      <c r="AC102" s="1">
        <f t="shared" si="62"/>
        <v>17</v>
      </c>
      <c r="AD102" s="1">
        <f t="shared" si="63"/>
        <v>17</v>
      </c>
      <c r="AE102" s="1">
        <f t="shared" si="64"/>
        <v>17</v>
      </c>
      <c r="AF102" s="1">
        <f t="shared" si="65"/>
        <v>17</v>
      </c>
      <c r="AG102" s="1">
        <f t="shared" si="66"/>
        <v>18</v>
      </c>
      <c r="AH102" s="1">
        <f t="shared" si="67"/>
        <v>20</v>
      </c>
      <c r="AI102" s="1">
        <f t="shared" si="68"/>
        <v>20</v>
      </c>
      <c r="AJ102" s="1">
        <f t="shared" si="69"/>
        <v>24</v>
      </c>
      <c r="AK102" s="1">
        <f t="shared" si="70"/>
        <v>24</v>
      </c>
      <c r="AL102" s="1">
        <f t="shared" si="71"/>
        <v>24</v>
      </c>
      <c r="AM102" s="1">
        <f t="shared" si="72"/>
        <v>24</v>
      </c>
      <c r="AN102" s="1">
        <f t="shared" si="73"/>
        <v>24</v>
      </c>
      <c r="AO102" s="1">
        <f t="shared" si="74"/>
        <v>24</v>
      </c>
      <c r="AP102" s="7">
        <f t="shared" si="75"/>
        <v>24</v>
      </c>
      <c r="AQ102" s="7">
        <f t="shared" si="76"/>
        <v>24</v>
      </c>
      <c r="AR102" s="1">
        <f t="shared" si="77"/>
        <v>24</v>
      </c>
      <c r="AS102" s="7">
        <f t="shared" si="78"/>
        <v>24</v>
      </c>
      <c r="AT102" s="1">
        <f t="shared" si="79"/>
        <v>24</v>
      </c>
      <c r="AU102" s="1">
        <f t="shared" si="80"/>
        <v>24</v>
      </c>
      <c r="AV102" s="1">
        <f t="shared" si="81"/>
        <v>24</v>
      </c>
      <c r="AW102" s="1">
        <f t="shared" si="82"/>
        <v>24</v>
      </c>
      <c r="AX102" s="1">
        <f t="shared" si="83"/>
        <v>24</v>
      </c>
      <c r="AY102" s="1">
        <f t="shared" si="84"/>
        <v>24</v>
      </c>
      <c r="AZ102" s="1">
        <f t="shared" si="85"/>
        <v>24</v>
      </c>
      <c r="BA102" s="1">
        <f t="shared" si="86"/>
        <v>24</v>
      </c>
      <c r="BB102" s="1">
        <f t="shared" si="87"/>
        <v>24</v>
      </c>
      <c r="BC102" s="1">
        <f t="shared" si="88"/>
        <v>24</v>
      </c>
      <c r="BD102" s="1">
        <f t="shared" si="89"/>
        <v>24</v>
      </c>
      <c r="BE102" s="1">
        <f t="shared" si="90"/>
        <v>24</v>
      </c>
      <c r="BF102" s="1">
        <f t="shared" si="91"/>
        <v>24</v>
      </c>
      <c r="BG102" s="1">
        <f>+IF(D102="male",VLOOKUP(M102,'Key node cluster'!$A$3:$C$45,3,0),VLOOKUP(M102,'Key node cluster'!$F$3:$H$27,3,0))</f>
        <v>24</v>
      </c>
    </row>
    <row r="103" spans="1:59" x14ac:dyDescent="0.25">
      <c r="A103" t="s">
        <v>736</v>
      </c>
      <c r="B103">
        <v>9961047889</v>
      </c>
      <c r="C103" s="7">
        <v>20</v>
      </c>
      <c r="D103" t="s">
        <v>9</v>
      </c>
      <c r="E103" t="s">
        <v>10</v>
      </c>
      <c r="G103" t="str">
        <f t="shared" si="92"/>
        <v/>
      </c>
      <c r="H103" s="7">
        <f t="shared" si="47"/>
        <v>1</v>
      </c>
      <c r="J103">
        <v>25</v>
      </c>
      <c r="K103">
        <v>0.25205479452055002</v>
      </c>
      <c r="L103">
        <v>1</v>
      </c>
      <c r="M103" s="5">
        <f t="shared" si="48"/>
        <v>17</v>
      </c>
      <c r="N103" s="5">
        <f>+IF(D103="male",VLOOKUP(BG103,'Key node cluster'!$L$3:$N$24,3,0),VLOOKUP(BG103,'Key node cluster'!$R$3:$T$15,3,0))</f>
        <v>1</v>
      </c>
      <c r="O103" s="1">
        <v>0</v>
      </c>
      <c r="P103" s="1">
        <f t="shared" si="49"/>
        <v>1</v>
      </c>
      <c r="Q103" s="1">
        <f t="shared" si="50"/>
        <v>17</v>
      </c>
      <c r="R103" s="1">
        <f t="shared" si="51"/>
        <v>17</v>
      </c>
      <c r="S103" s="1">
        <f t="shared" si="52"/>
        <v>17</v>
      </c>
      <c r="T103" s="1">
        <f t="shared" si="53"/>
        <v>17</v>
      </c>
      <c r="U103" s="1">
        <f t="shared" si="54"/>
        <v>17</v>
      </c>
      <c r="V103" s="1">
        <f t="shared" si="55"/>
        <v>17</v>
      </c>
      <c r="W103" s="1">
        <f t="shared" si="56"/>
        <v>17</v>
      </c>
      <c r="X103" s="1">
        <f t="shared" si="57"/>
        <v>17</v>
      </c>
      <c r="Y103" s="1">
        <f t="shared" si="58"/>
        <v>17</v>
      </c>
      <c r="Z103" s="1">
        <f t="shared" si="59"/>
        <v>17</v>
      </c>
      <c r="AA103" s="1">
        <f t="shared" si="60"/>
        <v>17</v>
      </c>
      <c r="AB103" s="1">
        <f t="shared" si="61"/>
        <v>17</v>
      </c>
      <c r="AC103" s="1">
        <f t="shared" si="62"/>
        <v>17</v>
      </c>
      <c r="AD103" s="1">
        <f t="shared" si="63"/>
        <v>17</v>
      </c>
      <c r="AE103" s="1">
        <f t="shared" si="64"/>
        <v>17</v>
      </c>
      <c r="AF103" s="1">
        <f t="shared" si="65"/>
        <v>17</v>
      </c>
      <c r="AG103" s="1">
        <f t="shared" si="66"/>
        <v>17</v>
      </c>
      <c r="AH103" s="1">
        <f t="shared" si="67"/>
        <v>17</v>
      </c>
      <c r="AI103" s="1">
        <f t="shared" si="68"/>
        <v>17</v>
      </c>
      <c r="AJ103" s="1">
        <f t="shared" si="69"/>
        <v>17</v>
      </c>
      <c r="AK103" s="1">
        <f t="shared" si="70"/>
        <v>17</v>
      </c>
      <c r="AL103" s="1">
        <f t="shared" si="71"/>
        <v>17</v>
      </c>
      <c r="AM103" s="1">
        <f t="shared" si="72"/>
        <v>17</v>
      </c>
      <c r="AN103" s="1">
        <f t="shared" si="73"/>
        <v>17</v>
      </c>
      <c r="AO103" s="1">
        <f t="shared" si="74"/>
        <v>17</v>
      </c>
      <c r="AP103" s="7">
        <f t="shared" si="75"/>
        <v>17</v>
      </c>
      <c r="AQ103" s="7">
        <f t="shared" si="76"/>
        <v>17</v>
      </c>
      <c r="AR103" s="1">
        <f t="shared" si="77"/>
        <v>17</v>
      </c>
      <c r="AS103" s="7">
        <f t="shared" si="78"/>
        <v>17</v>
      </c>
      <c r="AT103" s="1">
        <f t="shared" si="79"/>
        <v>17</v>
      </c>
      <c r="AU103" s="1">
        <f t="shared" si="80"/>
        <v>17</v>
      </c>
      <c r="AV103" s="1">
        <f t="shared" si="81"/>
        <v>17</v>
      </c>
      <c r="AW103" s="1">
        <f t="shared" si="82"/>
        <v>17</v>
      </c>
      <c r="AX103" s="1">
        <f t="shared" si="83"/>
        <v>17</v>
      </c>
      <c r="AY103" s="1">
        <f t="shared" si="84"/>
        <v>17</v>
      </c>
      <c r="AZ103" s="1">
        <f t="shared" si="85"/>
        <v>17</v>
      </c>
      <c r="BA103" s="1">
        <f t="shared" si="86"/>
        <v>17</v>
      </c>
      <c r="BB103" s="1">
        <f t="shared" si="87"/>
        <v>17</v>
      </c>
      <c r="BC103" s="1">
        <f t="shared" si="88"/>
        <v>17</v>
      </c>
      <c r="BD103" s="1">
        <f t="shared" si="89"/>
        <v>17</v>
      </c>
      <c r="BE103" s="1">
        <f t="shared" si="90"/>
        <v>17</v>
      </c>
      <c r="BF103" s="1">
        <f t="shared" si="91"/>
        <v>17</v>
      </c>
      <c r="BG103" s="1">
        <f>+IF(D103="male",VLOOKUP(M103,'Key node cluster'!$A$3:$C$45,3,0),VLOOKUP(M103,'Key node cluster'!$F$3:$H$27,3,0))</f>
        <v>22</v>
      </c>
    </row>
    <row r="104" spans="1:59" x14ac:dyDescent="0.25">
      <c r="A104" t="s">
        <v>745</v>
      </c>
      <c r="B104">
        <v>9981036011</v>
      </c>
      <c r="C104" s="7">
        <v>20</v>
      </c>
      <c r="D104" t="s">
        <v>9</v>
      </c>
      <c r="E104" t="s">
        <v>10</v>
      </c>
      <c r="F104" t="s">
        <v>45</v>
      </c>
      <c r="G104" t="str">
        <f t="shared" si="92"/>
        <v>vocational training</v>
      </c>
      <c r="H104" s="7">
        <f t="shared" si="47"/>
        <v>1</v>
      </c>
      <c r="I104" t="s">
        <v>193</v>
      </c>
      <c r="J104">
        <v>23</v>
      </c>
      <c r="K104">
        <v>0.16986301369862999</v>
      </c>
      <c r="L104">
        <v>2</v>
      </c>
      <c r="M104" s="5">
        <f t="shared" si="48"/>
        <v>19</v>
      </c>
      <c r="N104" s="5">
        <f>+IF(D104="male",VLOOKUP(BG104,'Key node cluster'!$L$3:$N$24,3,0),VLOOKUP(BG104,'Key node cluster'!$R$3:$T$15,3,0))</f>
        <v>0</v>
      </c>
      <c r="O104" s="1">
        <v>0</v>
      </c>
      <c r="P104" s="1">
        <f t="shared" si="49"/>
        <v>1</v>
      </c>
      <c r="Q104" s="1">
        <f t="shared" si="50"/>
        <v>17</v>
      </c>
      <c r="R104" s="1">
        <f t="shared" si="51"/>
        <v>17</v>
      </c>
      <c r="S104" s="1">
        <f t="shared" si="52"/>
        <v>17</v>
      </c>
      <c r="T104" s="1">
        <f t="shared" si="53"/>
        <v>17</v>
      </c>
      <c r="U104" s="1">
        <f t="shared" si="54"/>
        <v>17</v>
      </c>
      <c r="V104" s="1">
        <f t="shared" si="55"/>
        <v>17</v>
      </c>
      <c r="W104" s="1">
        <f t="shared" si="56"/>
        <v>17</v>
      </c>
      <c r="X104" s="1">
        <f t="shared" si="57"/>
        <v>17</v>
      </c>
      <c r="Y104" s="1">
        <f t="shared" si="58"/>
        <v>17</v>
      </c>
      <c r="Z104" s="1">
        <f t="shared" si="59"/>
        <v>17</v>
      </c>
      <c r="AA104" s="1">
        <f t="shared" si="60"/>
        <v>17</v>
      </c>
      <c r="AB104" s="1">
        <f t="shared" si="61"/>
        <v>17</v>
      </c>
      <c r="AC104" s="1">
        <f t="shared" si="62"/>
        <v>17</v>
      </c>
      <c r="AD104" s="1">
        <f t="shared" si="63"/>
        <v>17</v>
      </c>
      <c r="AE104" s="1">
        <f t="shared" si="64"/>
        <v>17</v>
      </c>
      <c r="AF104" s="1">
        <f t="shared" si="65"/>
        <v>17</v>
      </c>
      <c r="AG104" s="1">
        <f t="shared" si="66"/>
        <v>18</v>
      </c>
      <c r="AH104" s="1">
        <f t="shared" si="67"/>
        <v>19</v>
      </c>
      <c r="AI104" s="1">
        <f t="shared" si="68"/>
        <v>19</v>
      </c>
      <c r="AJ104" s="1">
        <f t="shared" si="69"/>
        <v>19</v>
      </c>
      <c r="AK104" s="1">
        <f t="shared" si="70"/>
        <v>19</v>
      </c>
      <c r="AL104" s="1">
        <f t="shared" si="71"/>
        <v>19</v>
      </c>
      <c r="AM104" s="1">
        <f t="shared" si="72"/>
        <v>19</v>
      </c>
      <c r="AN104" s="1">
        <f t="shared" si="73"/>
        <v>19</v>
      </c>
      <c r="AO104" s="1">
        <f t="shared" si="74"/>
        <v>19</v>
      </c>
      <c r="AP104" s="7">
        <f t="shared" si="75"/>
        <v>19</v>
      </c>
      <c r="AQ104" s="7">
        <f t="shared" si="76"/>
        <v>19</v>
      </c>
      <c r="AR104" s="1">
        <f t="shared" si="77"/>
        <v>19</v>
      </c>
      <c r="AS104" s="7">
        <f t="shared" si="78"/>
        <v>19</v>
      </c>
      <c r="AT104" s="1">
        <f t="shared" si="79"/>
        <v>19</v>
      </c>
      <c r="AU104" s="1">
        <f t="shared" si="80"/>
        <v>19</v>
      </c>
      <c r="AV104" s="1">
        <f t="shared" si="81"/>
        <v>19</v>
      </c>
      <c r="AW104" s="1">
        <f t="shared" si="82"/>
        <v>19</v>
      </c>
      <c r="AX104" s="1">
        <f t="shared" si="83"/>
        <v>19</v>
      </c>
      <c r="AY104" s="1">
        <f t="shared" si="84"/>
        <v>19</v>
      </c>
      <c r="AZ104" s="1">
        <f t="shared" si="85"/>
        <v>19</v>
      </c>
      <c r="BA104" s="1">
        <f t="shared" si="86"/>
        <v>19</v>
      </c>
      <c r="BB104" s="1">
        <f t="shared" si="87"/>
        <v>19</v>
      </c>
      <c r="BC104" s="1">
        <f t="shared" si="88"/>
        <v>19</v>
      </c>
      <c r="BD104" s="1">
        <f t="shared" si="89"/>
        <v>19</v>
      </c>
      <c r="BE104" s="1">
        <f t="shared" si="90"/>
        <v>19</v>
      </c>
      <c r="BF104" s="1">
        <f t="shared" si="91"/>
        <v>19</v>
      </c>
      <c r="BG104" s="1">
        <f>+IF(D104="male",VLOOKUP(M104,'Key node cluster'!$A$3:$C$45,3,0),VLOOKUP(M104,'Key node cluster'!$F$3:$H$27,3,0))</f>
        <v>19</v>
      </c>
    </row>
    <row r="105" spans="1:59" x14ac:dyDescent="0.25">
      <c r="A105" t="s">
        <v>746</v>
      </c>
      <c r="B105">
        <v>9941054161</v>
      </c>
      <c r="C105" s="7">
        <v>30</v>
      </c>
      <c r="D105" t="s">
        <v>9</v>
      </c>
      <c r="E105" t="s">
        <v>10</v>
      </c>
      <c r="G105" t="str">
        <f t="shared" si="92"/>
        <v/>
      </c>
      <c r="H105" s="7">
        <f t="shared" si="47"/>
        <v>1</v>
      </c>
      <c r="J105">
        <v>27</v>
      </c>
      <c r="K105">
        <v>0.35068493150684998</v>
      </c>
      <c r="L105">
        <v>1</v>
      </c>
      <c r="M105" s="5">
        <f t="shared" si="48"/>
        <v>17</v>
      </c>
      <c r="N105" s="5">
        <f>+IF(D105="male",VLOOKUP(BG105,'Key node cluster'!$L$3:$N$24,3,0),VLOOKUP(BG105,'Key node cluster'!$R$3:$T$15,3,0))</f>
        <v>1</v>
      </c>
      <c r="O105" s="1">
        <v>0</v>
      </c>
      <c r="P105" s="1">
        <f t="shared" si="49"/>
        <v>1</v>
      </c>
      <c r="Q105" s="1">
        <f t="shared" si="50"/>
        <v>17</v>
      </c>
      <c r="R105" s="1">
        <f t="shared" si="51"/>
        <v>17</v>
      </c>
      <c r="S105" s="1">
        <f t="shared" si="52"/>
        <v>17</v>
      </c>
      <c r="T105" s="1">
        <f t="shared" si="53"/>
        <v>17</v>
      </c>
      <c r="U105" s="1">
        <f t="shared" si="54"/>
        <v>17</v>
      </c>
      <c r="V105" s="1">
        <f t="shared" si="55"/>
        <v>17</v>
      </c>
      <c r="W105" s="1">
        <f t="shared" si="56"/>
        <v>17</v>
      </c>
      <c r="X105" s="1">
        <f t="shared" si="57"/>
        <v>17</v>
      </c>
      <c r="Y105" s="1">
        <f t="shared" si="58"/>
        <v>17</v>
      </c>
      <c r="Z105" s="1">
        <f t="shared" si="59"/>
        <v>17</v>
      </c>
      <c r="AA105" s="1">
        <f t="shared" si="60"/>
        <v>17</v>
      </c>
      <c r="AB105" s="1">
        <f t="shared" si="61"/>
        <v>17</v>
      </c>
      <c r="AC105" s="1">
        <f t="shared" si="62"/>
        <v>17</v>
      </c>
      <c r="AD105" s="1">
        <f t="shared" si="63"/>
        <v>17</v>
      </c>
      <c r="AE105" s="1">
        <f t="shared" si="64"/>
        <v>17</v>
      </c>
      <c r="AF105" s="1">
        <f t="shared" si="65"/>
        <v>17</v>
      </c>
      <c r="AG105" s="1">
        <f t="shared" si="66"/>
        <v>17</v>
      </c>
      <c r="AH105" s="1">
        <f t="shared" si="67"/>
        <v>17</v>
      </c>
      <c r="AI105" s="1">
        <f t="shared" si="68"/>
        <v>17</v>
      </c>
      <c r="AJ105" s="1">
        <f t="shared" si="69"/>
        <v>17</v>
      </c>
      <c r="AK105" s="1">
        <f t="shared" si="70"/>
        <v>17</v>
      </c>
      <c r="AL105" s="1">
        <f t="shared" si="71"/>
        <v>17</v>
      </c>
      <c r="AM105" s="1">
        <f t="shared" si="72"/>
        <v>17</v>
      </c>
      <c r="AN105" s="1">
        <f t="shared" si="73"/>
        <v>17</v>
      </c>
      <c r="AO105" s="1">
        <f t="shared" si="74"/>
        <v>17</v>
      </c>
      <c r="AP105" s="7">
        <f t="shared" si="75"/>
        <v>17</v>
      </c>
      <c r="AQ105" s="7">
        <f t="shared" si="76"/>
        <v>17</v>
      </c>
      <c r="AR105" s="1">
        <f t="shared" si="77"/>
        <v>17</v>
      </c>
      <c r="AS105" s="7">
        <f t="shared" si="78"/>
        <v>17</v>
      </c>
      <c r="AT105" s="1">
        <f t="shared" si="79"/>
        <v>17</v>
      </c>
      <c r="AU105" s="1">
        <f t="shared" si="80"/>
        <v>17</v>
      </c>
      <c r="AV105" s="1">
        <f t="shared" si="81"/>
        <v>17</v>
      </c>
      <c r="AW105" s="1">
        <f t="shared" si="82"/>
        <v>17</v>
      </c>
      <c r="AX105" s="1">
        <f t="shared" si="83"/>
        <v>17</v>
      </c>
      <c r="AY105" s="1">
        <f t="shared" si="84"/>
        <v>17</v>
      </c>
      <c r="AZ105" s="1">
        <f t="shared" si="85"/>
        <v>17</v>
      </c>
      <c r="BA105" s="1">
        <f t="shared" si="86"/>
        <v>17</v>
      </c>
      <c r="BB105" s="1">
        <f t="shared" si="87"/>
        <v>17</v>
      </c>
      <c r="BC105" s="1">
        <f t="shared" si="88"/>
        <v>17</v>
      </c>
      <c r="BD105" s="1">
        <f t="shared" si="89"/>
        <v>17</v>
      </c>
      <c r="BE105" s="1">
        <f t="shared" si="90"/>
        <v>17</v>
      </c>
      <c r="BF105" s="1">
        <f t="shared" si="91"/>
        <v>17</v>
      </c>
      <c r="BG105" s="1">
        <f>+IF(D105="male",VLOOKUP(M105,'Key node cluster'!$A$3:$C$45,3,0),VLOOKUP(M105,'Key node cluster'!$F$3:$H$27,3,0))</f>
        <v>22</v>
      </c>
    </row>
    <row r="106" spans="1:59" x14ac:dyDescent="0.25">
      <c r="A106" t="s">
        <v>752</v>
      </c>
      <c r="B106">
        <v>2000147147</v>
      </c>
      <c r="C106" s="7">
        <v>20</v>
      </c>
      <c r="D106" t="s">
        <v>9</v>
      </c>
      <c r="E106" t="s">
        <v>10</v>
      </c>
      <c r="F106" t="s">
        <v>11</v>
      </c>
      <c r="G106" t="str">
        <f t="shared" si="92"/>
        <v>secondary or below</v>
      </c>
      <c r="H106" s="7">
        <f t="shared" si="47"/>
        <v>1</v>
      </c>
      <c r="I106" t="s">
        <v>12</v>
      </c>
      <c r="J106">
        <v>21</v>
      </c>
      <c r="K106">
        <v>0.68767123287670995</v>
      </c>
      <c r="L106">
        <v>1</v>
      </c>
      <c r="M106" s="5">
        <f t="shared" si="48"/>
        <v>25</v>
      </c>
      <c r="N106" s="5">
        <f>+IF(D106="male",VLOOKUP(BG106,'Key node cluster'!$L$3:$N$24,3,0),VLOOKUP(BG106,'Key node cluster'!$R$3:$T$15,3,0))</f>
        <v>1</v>
      </c>
      <c r="O106" s="1">
        <v>0</v>
      </c>
      <c r="P106" s="1">
        <f t="shared" si="49"/>
        <v>1</v>
      </c>
      <c r="Q106" s="1">
        <f t="shared" si="50"/>
        <v>17</v>
      </c>
      <c r="R106" s="1">
        <f t="shared" si="51"/>
        <v>17</v>
      </c>
      <c r="S106" s="1">
        <f t="shared" si="52"/>
        <v>17</v>
      </c>
      <c r="T106" s="1">
        <f t="shared" si="53"/>
        <v>17</v>
      </c>
      <c r="U106" s="1">
        <f t="shared" si="54"/>
        <v>17</v>
      </c>
      <c r="V106" s="1">
        <f t="shared" si="55"/>
        <v>17</v>
      </c>
      <c r="W106" s="1">
        <f t="shared" si="56"/>
        <v>17</v>
      </c>
      <c r="X106" s="1">
        <f t="shared" si="57"/>
        <v>17</v>
      </c>
      <c r="Y106" s="1">
        <f t="shared" si="58"/>
        <v>17</v>
      </c>
      <c r="Z106" s="1">
        <f t="shared" si="59"/>
        <v>17</v>
      </c>
      <c r="AA106" s="1">
        <f t="shared" si="60"/>
        <v>17</v>
      </c>
      <c r="AB106" s="1">
        <f t="shared" si="61"/>
        <v>17</v>
      </c>
      <c r="AC106" s="1">
        <f t="shared" si="62"/>
        <v>17</v>
      </c>
      <c r="AD106" s="1">
        <f t="shared" si="63"/>
        <v>17</v>
      </c>
      <c r="AE106" s="1">
        <f t="shared" si="64"/>
        <v>17</v>
      </c>
      <c r="AF106" s="1">
        <f t="shared" si="65"/>
        <v>17</v>
      </c>
      <c r="AG106" s="1">
        <f t="shared" si="66"/>
        <v>25</v>
      </c>
      <c r="AH106" s="1">
        <f t="shared" si="67"/>
        <v>25</v>
      </c>
      <c r="AI106" s="1">
        <f t="shared" si="68"/>
        <v>25</v>
      </c>
      <c r="AJ106" s="1">
        <f t="shared" si="69"/>
        <v>25</v>
      </c>
      <c r="AK106" s="1">
        <f t="shared" si="70"/>
        <v>25</v>
      </c>
      <c r="AL106" s="1">
        <f t="shared" si="71"/>
        <v>25</v>
      </c>
      <c r="AM106" s="1">
        <f t="shared" si="72"/>
        <v>25</v>
      </c>
      <c r="AN106" s="1">
        <f t="shared" si="73"/>
        <v>25</v>
      </c>
      <c r="AO106" s="1">
        <f t="shared" si="74"/>
        <v>25</v>
      </c>
      <c r="AP106" s="7">
        <f t="shared" si="75"/>
        <v>25</v>
      </c>
      <c r="AQ106" s="7">
        <f t="shared" si="76"/>
        <v>25</v>
      </c>
      <c r="AR106" s="1">
        <f t="shared" si="77"/>
        <v>25</v>
      </c>
      <c r="AS106" s="7">
        <f t="shared" si="78"/>
        <v>25</v>
      </c>
      <c r="AT106" s="1">
        <f t="shared" si="79"/>
        <v>25</v>
      </c>
      <c r="AU106" s="1">
        <f t="shared" si="80"/>
        <v>25</v>
      </c>
      <c r="AV106" s="1">
        <f t="shared" si="81"/>
        <v>25</v>
      </c>
      <c r="AW106" s="1">
        <f t="shared" si="82"/>
        <v>25</v>
      </c>
      <c r="AX106" s="1">
        <f t="shared" si="83"/>
        <v>25</v>
      </c>
      <c r="AY106" s="1">
        <f t="shared" si="84"/>
        <v>25</v>
      </c>
      <c r="AZ106" s="1">
        <f t="shared" si="85"/>
        <v>25</v>
      </c>
      <c r="BA106" s="1">
        <f t="shared" si="86"/>
        <v>25</v>
      </c>
      <c r="BB106" s="1">
        <f t="shared" si="87"/>
        <v>25</v>
      </c>
      <c r="BC106" s="1">
        <f t="shared" si="88"/>
        <v>25</v>
      </c>
      <c r="BD106" s="1">
        <f t="shared" si="89"/>
        <v>25</v>
      </c>
      <c r="BE106" s="1">
        <f t="shared" si="90"/>
        <v>25</v>
      </c>
      <c r="BF106" s="1">
        <f t="shared" si="91"/>
        <v>25</v>
      </c>
      <c r="BG106" s="1">
        <f>+IF(D106="male",VLOOKUP(M106,'Key node cluster'!$A$3:$C$45,3,0),VLOOKUP(M106,'Key node cluster'!$F$3:$H$27,3,0))</f>
        <v>25</v>
      </c>
    </row>
    <row r="107" spans="1:59" x14ac:dyDescent="0.25">
      <c r="A107" t="s">
        <v>753</v>
      </c>
      <c r="B107">
        <v>9821036083</v>
      </c>
      <c r="C107" s="7">
        <v>40</v>
      </c>
      <c r="D107" t="s">
        <v>9</v>
      </c>
      <c r="E107" t="s">
        <v>10</v>
      </c>
      <c r="G107" t="str">
        <f t="shared" si="92"/>
        <v>bachelor or above</v>
      </c>
      <c r="H107" s="7">
        <f t="shared" si="47"/>
        <v>1</v>
      </c>
      <c r="I107" t="s">
        <v>46</v>
      </c>
      <c r="J107">
        <v>39</v>
      </c>
      <c r="K107">
        <v>0.43561643835615999</v>
      </c>
      <c r="L107">
        <v>1</v>
      </c>
      <c r="M107" s="5">
        <f t="shared" si="48"/>
        <v>17</v>
      </c>
      <c r="N107" s="5">
        <f>+IF(D107="male",VLOOKUP(BG107,'Key node cluster'!$L$3:$N$24,3,0),VLOOKUP(BG107,'Key node cluster'!$R$3:$T$15,3,0))</f>
        <v>1</v>
      </c>
      <c r="O107" s="1">
        <v>0</v>
      </c>
      <c r="P107" s="1">
        <f t="shared" si="49"/>
        <v>1</v>
      </c>
      <c r="Q107" s="1">
        <f t="shared" si="50"/>
        <v>17</v>
      </c>
      <c r="R107" s="1">
        <f t="shared" si="51"/>
        <v>17</v>
      </c>
      <c r="S107" s="1">
        <f t="shared" si="52"/>
        <v>17</v>
      </c>
      <c r="T107" s="1">
        <f t="shared" si="53"/>
        <v>17</v>
      </c>
      <c r="U107" s="1">
        <f t="shared" si="54"/>
        <v>17</v>
      </c>
      <c r="V107" s="1">
        <f t="shared" si="55"/>
        <v>17</v>
      </c>
      <c r="W107" s="1">
        <f t="shared" si="56"/>
        <v>17</v>
      </c>
      <c r="X107" s="1">
        <f t="shared" si="57"/>
        <v>17</v>
      </c>
      <c r="Y107" s="1">
        <f t="shared" si="58"/>
        <v>17</v>
      </c>
      <c r="Z107" s="1">
        <f t="shared" si="59"/>
        <v>17</v>
      </c>
      <c r="AA107" s="1">
        <f t="shared" si="60"/>
        <v>17</v>
      </c>
      <c r="AB107" s="1">
        <f t="shared" si="61"/>
        <v>17</v>
      </c>
      <c r="AC107" s="1">
        <f t="shared" si="62"/>
        <v>17</v>
      </c>
      <c r="AD107" s="1">
        <f t="shared" si="63"/>
        <v>17</v>
      </c>
      <c r="AE107" s="1">
        <f t="shared" si="64"/>
        <v>17</v>
      </c>
      <c r="AF107" s="1">
        <f t="shared" si="65"/>
        <v>17</v>
      </c>
      <c r="AG107" s="1">
        <f t="shared" si="66"/>
        <v>17</v>
      </c>
      <c r="AH107" s="1">
        <f t="shared" si="67"/>
        <v>17</v>
      </c>
      <c r="AI107" s="1">
        <f t="shared" si="68"/>
        <v>17</v>
      </c>
      <c r="AJ107" s="1">
        <f t="shared" si="69"/>
        <v>17</v>
      </c>
      <c r="AK107" s="1">
        <f t="shared" si="70"/>
        <v>17</v>
      </c>
      <c r="AL107" s="1">
        <f t="shared" si="71"/>
        <v>17</v>
      </c>
      <c r="AM107" s="1">
        <f t="shared" si="72"/>
        <v>17</v>
      </c>
      <c r="AN107" s="1">
        <f t="shared" si="73"/>
        <v>17</v>
      </c>
      <c r="AO107" s="1">
        <f t="shared" si="74"/>
        <v>17</v>
      </c>
      <c r="AP107" s="7">
        <f t="shared" si="75"/>
        <v>17</v>
      </c>
      <c r="AQ107" s="7">
        <f t="shared" si="76"/>
        <v>17</v>
      </c>
      <c r="AR107" s="1">
        <f t="shared" si="77"/>
        <v>17</v>
      </c>
      <c r="AS107" s="7">
        <f t="shared" si="78"/>
        <v>17</v>
      </c>
      <c r="AT107" s="1">
        <f t="shared" si="79"/>
        <v>17</v>
      </c>
      <c r="AU107" s="1">
        <f t="shared" si="80"/>
        <v>17</v>
      </c>
      <c r="AV107" s="1">
        <f t="shared" si="81"/>
        <v>17</v>
      </c>
      <c r="AW107" s="1">
        <f t="shared" si="82"/>
        <v>17</v>
      </c>
      <c r="AX107" s="1">
        <f t="shared" si="83"/>
        <v>17</v>
      </c>
      <c r="AY107" s="1">
        <f t="shared" si="84"/>
        <v>17</v>
      </c>
      <c r="AZ107" s="1">
        <f t="shared" si="85"/>
        <v>17</v>
      </c>
      <c r="BA107" s="1">
        <f t="shared" si="86"/>
        <v>17</v>
      </c>
      <c r="BB107" s="1">
        <f t="shared" si="87"/>
        <v>17</v>
      </c>
      <c r="BC107" s="1">
        <f t="shared" si="88"/>
        <v>17</v>
      </c>
      <c r="BD107" s="1">
        <f t="shared" si="89"/>
        <v>17</v>
      </c>
      <c r="BE107" s="1">
        <f t="shared" si="90"/>
        <v>17</v>
      </c>
      <c r="BF107" s="1">
        <f t="shared" si="91"/>
        <v>17</v>
      </c>
      <c r="BG107" s="1">
        <f>+IF(D107="male",VLOOKUP(M107,'Key node cluster'!$A$3:$C$45,3,0),VLOOKUP(M107,'Key node cluster'!$F$3:$H$27,3,0))</f>
        <v>22</v>
      </c>
    </row>
    <row r="108" spans="1:59" x14ac:dyDescent="0.25">
      <c r="A108" t="s">
        <v>761</v>
      </c>
      <c r="B108">
        <v>9951016924</v>
      </c>
      <c r="C108" s="7">
        <v>30</v>
      </c>
      <c r="D108" t="s">
        <v>9</v>
      </c>
      <c r="E108" t="s">
        <v>10</v>
      </c>
      <c r="G108" t="str">
        <f t="shared" si="92"/>
        <v/>
      </c>
      <c r="H108" s="7">
        <f t="shared" si="47"/>
        <v>1</v>
      </c>
      <c r="J108">
        <v>27</v>
      </c>
      <c r="K108">
        <v>0.16712328767123</v>
      </c>
      <c r="L108">
        <v>1</v>
      </c>
      <c r="M108" s="5">
        <f t="shared" si="48"/>
        <v>17</v>
      </c>
      <c r="N108" s="5">
        <f>+IF(D108="male",VLOOKUP(BG108,'Key node cluster'!$L$3:$N$24,3,0),VLOOKUP(BG108,'Key node cluster'!$R$3:$T$15,3,0))</f>
        <v>1</v>
      </c>
      <c r="O108" s="1">
        <v>0</v>
      </c>
      <c r="P108" s="1">
        <f t="shared" si="49"/>
        <v>1</v>
      </c>
      <c r="Q108" s="1">
        <f t="shared" si="50"/>
        <v>17</v>
      </c>
      <c r="R108" s="1">
        <f t="shared" si="51"/>
        <v>17</v>
      </c>
      <c r="S108" s="1">
        <f t="shared" si="52"/>
        <v>17</v>
      </c>
      <c r="T108" s="1">
        <f t="shared" si="53"/>
        <v>17</v>
      </c>
      <c r="U108" s="1">
        <f t="shared" si="54"/>
        <v>17</v>
      </c>
      <c r="V108" s="1">
        <f t="shared" si="55"/>
        <v>17</v>
      </c>
      <c r="W108" s="1">
        <f t="shared" si="56"/>
        <v>17</v>
      </c>
      <c r="X108" s="1">
        <f t="shared" si="57"/>
        <v>17</v>
      </c>
      <c r="Y108" s="1">
        <f t="shared" si="58"/>
        <v>17</v>
      </c>
      <c r="Z108" s="1">
        <f t="shared" si="59"/>
        <v>17</v>
      </c>
      <c r="AA108" s="1">
        <f t="shared" si="60"/>
        <v>17</v>
      </c>
      <c r="AB108" s="1">
        <f t="shared" si="61"/>
        <v>17</v>
      </c>
      <c r="AC108" s="1">
        <f t="shared" si="62"/>
        <v>17</v>
      </c>
      <c r="AD108" s="1">
        <f t="shared" si="63"/>
        <v>17</v>
      </c>
      <c r="AE108" s="1">
        <f t="shared" si="64"/>
        <v>17</v>
      </c>
      <c r="AF108" s="1">
        <f t="shared" si="65"/>
        <v>17</v>
      </c>
      <c r="AG108" s="1">
        <f t="shared" si="66"/>
        <v>17</v>
      </c>
      <c r="AH108" s="1">
        <f t="shared" si="67"/>
        <v>17</v>
      </c>
      <c r="AI108" s="1">
        <f t="shared" si="68"/>
        <v>17</v>
      </c>
      <c r="AJ108" s="1">
        <f t="shared" si="69"/>
        <v>17</v>
      </c>
      <c r="AK108" s="1">
        <f t="shared" si="70"/>
        <v>17</v>
      </c>
      <c r="AL108" s="1">
        <f t="shared" si="71"/>
        <v>17</v>
      </c>
      <c r="AM108" s="1">
        <f t="shared" si="72"/>
        <v>17</v>
      </c>
      <c r="AN108" s="1">
        <f t="shared" si="73"/>
        <v>17</v>
      </c>
      <c r="AO108" s="1">
        <f t="shared" si="74"/>
        <v>17</v>
      </c>
      <c r="AP108" s="7">
        <f t="shared" si="75"/>
        <v>17</v>
      </c>
      <c r="AQ108" s="7">
        <f t="shared" si="76"/>
        <v>17</v>
      </c>
      <c r="AR108" s="1">
        <f t="shared" si="77"/>
        <v>17</v>
      </c>
      <c r="AS108" s="7">
        <f t="shared" si="78"/>
        <v>17</v>
      </c>
      <c r="AT108" s="1">
        <f t="shared" si="79"/>
        <v>17</v>
      </c>
      <c r="AU108" s="1">
        <f t="shared" si="80"/>
        <v>17</v>
      </c>
      <c r="AV108" s="1">
        <f t="shared" si="81"/>
        <v>17</v>
      </c>
      <c r="AW108" s="1">
        <f t="shared" si="82"/>
        <v>17</v>
      </c>
      <c r="AX108" s="1">
        <f t="shared" si="83"/>
        <v>17</v>
      </c>
      <c r="AY108" s="1">
        <f t="shared" si="84"/>
        <v>17</v>
      </c>
      <c r="AZ108" s="1">
        <f t="shared" si="85"/>
        <v>17</v>
      </c>
      <c r="BA108" s="1">
        <f t="shared" si="86"/>
        <v>17</v>
      </c>
      <c r="BB108" s="1">
        <f t="shared" si="87"/>
        <v>17</v>
      </c>
      <c r="BC108" s="1">
        <f t="shared" si="88"/>
        <v>17</v>
      </c>
      <c r="BD108" s="1">
        <f t="shared" si="89"/>
        <v>17</v>
      </c>
      <c r="BE108" s="1">
        <f t="shared" si="90"/>
        <v>17</v>
      </c>
      <c r="BF108" s="1">
        <f t="shared" si="91"/>
        <v>17</v>
      </c>
      <c r="BG108" s="1">
        <f>+IF(D108="male",VLOOKUP(M108,'Key node cluster'!$A$3:$C$45,3,0),VLOOKUP(M108,'Key node cluster'!$F$3:$H$27,3,0))</f>
        <v>22</v>
      </c>
    </row>
    <row r="109" spans="1:59" x14ac:dyDescent="0.25">
      <c r="A109" t="s">
        <v>762</v>
      </c>
      <c r="B109">
        <v>9991059595</v>
      </c>
      <c r="C109" s="7">
        <v>20</v>
      </c>
      <c r="D109" t="s">
        <v>9</v>
      </c>
      <c r="E109" t="s">
        <v>10</v>
      </c>
      <c r="F109" t="s">
        <v>11</v>
      </c>
      <c r="G109" t="str">
        <f t="shared" si="92"/>
        <v>bachelor or above</v>
      </c>
      <c r="H109" s="7">
        <f t="shared" si="47"/>
        <v>1</v>
      </c>
      <c r="I109" t="s">
        <v>14</v>
      </c>
      <c r="J109">
        <v>22</v>
      </c>
      <c r="K109">
        <v>0.52054794520547998</v>
      </c>
      <c r="L109">
        <v>1</v>
      </c>
      <c r="M109" s="5">
        <f t="shared" si="48"/>
        <v>25</v>
      </c>
      <c r="N109" s="5">
        <f>+IF(D109="male",VLOOKUP(BG109,'Key node cluster'!$L$3:$N$24,3,0),VLOOKUP(BG109,'Key node cluster'!$R$3:$T$15,3,0))</f>
        <v>1</v>
      </c>
      <c r="O109" s="1">
        <v>0</v>
      </c>
      <c r="P109" s="1">
        <f t="shared" si="49"/>
        <v>1</v>
      </c>
      <c r="Q109" s="1">
        <f t="shared" si="50"/>
        <v>17</v>
      </c>
      <c r="R109" s="1">
        <f t="shared" si="51"/>
        <v>17</v>
      </c>
      <c r="S109" s="1">
        <f t="shared" si="52"/>
        <v>17</v>
      </c>
      <c r="T109" s="1">
        <f t="shared" si="53"/>
        <v>17</v>
      </c>
      <c r="U109" s="1">
        <f t="shared" si="54"/>
        <v>17</v>
      </c>
      <c r="V109" s="1">
        <f t="shared" si="55"/>
        <v>17</v>
      </c>
      <c r="W109" s="1">
        <f t="shared" si="56"/>
        <v>17</v>
      </c>
      <c r="X109" s="1">
        <f t="shared" si="57"/>
        <v>17</v>
      </c>
      <c r="Y109" s="1">
        <f t="shared" si="58"/>
        <v>17</v>
      </c>
      <c r="Z109" s="1">
        <f t="shared" si="59"/>
        <v>17</v>
      </c>
      <c r="AA109" s="1">
        <f t="shared" si="60"/>
        <v>17</v>
      </c>
      <c r="AB109" s="1">
        <f t="shared" si="61"/>
        <v>17</v>
      </c>
      <c r="AC109" s="1">
        <f t="shared" si="62"/>
        <v>17</v>
      </c>
      <c r="AD109" s="1">
        <f t="shared" si="63"/>
        <v>17</v>
      </c>
      <c r="AE109" s="1">
        <f t="shared" si="64"/>
        <v>17</v>
      </c>
      <c r="AF109" s="1">
        <f t="shared" si="65"/>
        <v>17</v>
      </c>
      <c r="AG109" s="1">
        <f t="shared" si="66"/>
        <v>25</v>
      </c>
      <c r="AH109" s="1">
        <f t="shared" si="67"/>
        <v>25</v>
      </c>
      <c r="AI109" s="1">
        <f t="shared" si="68"/>
        <v>25</v>
      </c>
      <c r="AJ109" s="1">
        <f t="shared" si="69"/>
        <v>25</v>
      </c>
      <c r="AK109" s="1">
        <f t="shared" si="70"/>
        <v>25</v>
      </c>
      <c r="AL109" s="1">
        <f t="shared" si="71"/>
        <v>25</v>
      </c>
      <c r="AM109" s="1">
        <f t="shared" si="72"/>
        <v>25</v>
      </c>
      <c r="AN109" s="1">
        <f t="shared" si="73"/>
        <v>25</v>
      </c>
      <c r="AO109" s="1">
        <f t="shared" si="74"/>
        <v>25</v>
      </c>
      <c r="AP109" s="7">
        <f t="shared" si="75"/>
        <v>25</v>
      </c>
      <c r="AQ109" s="7">
        <f t="shared" si="76"/>
        <v>25</v>
      </c>
      <c r="AR109" s="1">
        <f t="shared" si="77"/>
        <v>25</v>
      </c>
      <c r="AS109" s="7">
        <f t="shared" si="78"/>
        <v>25</v>
      </c>
      <c r="AT109" s="1">
        <f t="shared" si="79"/>
        <v>25</v>
      </c>
      <c r="AU109" s="1">
        <f t="shared" si="80"/>
        <v>25</v>
      </c>
      <c r="AV109" s="1">
        <f t="shared" si="81"/>
        <v>25</v>
      </c>
      <c r="AW109" s="1">
        <f t="shared" si="82"/>
        <v>25</v>
      </c>
      <c r="AX109" s="1">
        <f t="shared" si="83"/>
        <v>25</v>
      </c>
      <c r="AY109" s="1">
        <f t="shared" si="84"/>
        <v>25</v>
      </c>
      <c r="AZ109" s="1">
        <f t="shared" si="85"/>
        <v>25</v>
      </c>
      <c r="BA109" s="1">
        <f t="shared" si="86"/>
        <v>25</v>
      </c>
      <c r="BB109" s="1">
        <f t="shared" si="87"/>
        <v>25</v>
      </c>
      <c r="BC109" s="1">
        <f t="shared" si="88"/>
        <v>25</v>
      </c>
      <c r="BD109" s="1">
        <f t="shared" si="89"/>
        <v>25</v>
      </c>
      <c r="BE109" s="1">
        <f t="shared" si="90"/>
        <v>25</v>
      </c>
      <c r="BF109" s="1">
        <f t="shared" si="91"/>
        <v>25</v>
      </c>
      <c r="BG109" s="1">
        <f>+IF(D109="male",VLOOKUP(M109,'Key node cluster'!$A$3:$C$45,3,0),VLOOKUP(M109,'Key node cluster'!$F$3:$H$27,3,0))</f>
        <v>25</v>
      </c>
    </row>
    <row r="110" spans="1:59" x14ac:dyDescent="0.25">
      <c r="A110" t="s">
        <v>765</v>
      </c>
      <c r="B110">
        <v>9621037453</v>
      </c>
      <c r="C110" s="7">
        <v>60</v>
      </c>
      <c r="D110" t="s">
        <v>9</v>
      </c>
      <c r="E110" t="s">
        <v>10</v>
      </c>
      <c r="G110" t="str">
        <f t="shared" si="92"/>
        <v/>
      </c>
      <c r="H110" s="7">
        <f t="shared" si="47"/>
        <v>1</v>
      </c>
      <c r="J110">
        <v>60</v>
      </c>
      <c r="K110">
        <v>8.4931506849314997E-2</v>
      </c>
      <c r="L110">
        <v>1</v>
      </c>
      <c r="M110" s="5">
        <f t="shared" si="48"/>
        <v>17</v>
      </c>
      <c r="N110" s="5">
        <f>+IF(D110="male",VLOOKUP(BG110,'Key node cluster'!$L$3:$N$24,3,0),VLOOKUP(BG110,'Key node cluster'!$R$3:$T$15,3,0))</f>
        <v>1</v>
      </c>
      <c r="O110" s="1">
        <v>0</v>
      </c>
      <c r="P110" s="1">
        <f t="shared" si="49"/>
        <v>1</v>
      </c>
      <c r="Q110" s="1">
        <f t="shared" si="50"/>
        <v>17</v>
      </c>
      <c r="R110" s="1">
        <f t="shared" si="51"/>
        <v>17</v>
      </c>
      <c r="S110" s="1">
        <f t="shared" si="52"/>
        <v>17</v>
      </c>
      <c r="T110" s="1">
        <f t="shared" si="53"/>
        <v>17</v>
      </c>
      <c r="U110" s="1">
        <f t="shared" si="54"/>
        <v>17</v>
      </c>
      <c r="V110" s="1">
        <f t="shared" si="55"/>
        <v>17</v>
      </c>
      <c r="W110" s="1">
        <f t="shared" si="56"/>
        <v>17</v>
      </c>
      <c r="X110" s="1">
        <f t="shared" si="57"/>
        <v>17</v>
      </c>
      <c r="Y110" s="1">
        <f t="shared" si="58"/>
        <v>17</v>
      </c>
      <c r="Z110" s="1">
        <f t="shared" si="59"/>
        <v>17</v>
      </c>
      <c r="AA110" s="1">
        <f t="shared" si="60"/>
        <v>17</v>
      </c>
      <c r="AB110" s="1">
        <f t="shared" si="61"/>
        <v>17</v>
      </c>
      <c r="AC110" s="1">
        <f t="shared" si="62"/>
        <v>17</v>
      </c>
      <c r="AD110" s="1">
        <f t="shared" si="63"/>
        <v>17</v>
      </c>
      <c r="AE110" s="1">
        <f t="shared" si="64"/>
        <v>17</v>
      </c>
      <c r="AF110" s="1">
        <f t="shared" si="65"/>
        <v>17</v>
      </c>
      <c r="AG110" s="1">
        <f t="shared" si="66"/>
        <v>17</v>
      </c>
      <c r="AH110" s="1">
        <f t="shared" si="67"/>
        <v>17</v>
      </c>
      <c r="AI110" s="1">
        <f t="shared" si="68"/>
        <v>17</v>
      </c>
      <c r="AJ110" s="1">
        <f t="shared" si="69"/>
        <v>17</v>
      </c>
      <c r="AK110" s="1">
        <f t="shared" si="70"/>
        <v>17</v>
      </c>
      <c r="AL110" s="1">
        <f t="shared" si="71"/>
        <v>17</v>
      </c>
      <c r="AM110" s="1">
        <f t="shared" si="72"/>
        <v>17</v>
      </c>
      <c r="AN110" s="1">
        <f t="shared" si="73"/>
        <v>17</v>
      </c>
      <c r="AO110" s="1">
        <f t="shared" si="74"/>
        <v>17</v>
      </c>
      <c r="AP110" s="7">
        <f t="shared" si="75"/>
        <v>17</v>
      </c>
      <c r="AQ110" s="7">
        <f t="shared" si="76"/>
        <v>17</v>
      </c>
      <c r="AR110" s="1">
        <f t="shared" si="77"/>
        <v>17</v>
      </c>
      <c r="AS110" s="7">
        <f t="shared" si="78"/>
        <v>17</v>
      </c>
      <c r="AT110" s="1">
        <f t="shared" si="79"/>
        <v>17</v>
      </c>
      <c r="AU110" s="1">
        <f t="shared" si="80"/>
        <v>17</v>
      </c>
      <c r="AV110" s="1">
        <f t="shared" si="81"/>
        <v>17</v>
      </c>
      <c r="AW110" s="1">
        <f t="shared" si="82"/>
        <v>17</v>
      </c>
      <c r="AX110" s="1">
        <f t="shared" si="83"/>
        <v>17</v>
      </c>
      <c r="AY110" s="1">
        <f t="shared" si="84"/>
        <v>17</v>
      </c>
      <c r="AZ110" s="1">
        <f t="shared" si="85"/>
        <v>17</v>
      </c>
      <c r="BA110" s="1">
        <f t="shared" si="86"/>
        <v>17</v>
      </c>
      <c r="BB110" s="1">
        <f t="shared" si="87"/>
        <v>17</v>
      </c>
      <c r="BC110" s="1">
        <f t="shared" si="88"/>
        <v>17</v>
      </c>
      <c r="BD110" s="1">
        <f t="shared" si="89"/>
        <v>17</v>
      </c>
      <c r="BE110" s="1">
        <f t="shared" si="90"/>
        <v>17</v>
      </c>
      <c r="BF110" s="1">
        <f t="shared" si="91"/>
        <v>17</v>
      </c>
      <c r="BG110" s="1">
        <f>+IF(D110="male",VLOOKUP(M110,'Key node cluster'!$A$3:$C$45,3,0),VLOOKUP(M110,'Key node cluster'!$F$3:$H$27,3,0))</f>
        <v>22</v>
      </c>
    </row>
    <row r="111" spans="1:59" x14ac:dyDescent="0.25">
      <c r="A111" t="s">
        <v>766</v>
      </c>
      <c r="B111">
        <v>9941073577</v>
      </c>
      <c r="C111" s="7">
        <v>30</v>
      </c>
      <c r="D111" t="s">
        <v>9</v>
      </c>
      <c r="E111" t="s">
        <v>10</v>
      </c>
      <c r="G111" t="str">
        <f t="shared" si="92"/>
        <v/>
      </c>
      <c r="H111" s="7">
        <f t="shared" si="47"/>
        <v>1</v>
      </c>
      <c r="J111">
        <v>27</v>
      </c>
      <c r="K111">
        <v>0.33424657534246999</v>
      </c>
      <c r="L111">
        <v>2</v>
      </c>
      <c r="M111" s="5">
        <f t="shared" si="48"/>
        <v>17</v>
      </c>
      <c r="N111" s="5">
        <f>+IF(D111="male",VLOOKUP(BG111,'Key node cluster'!$L$3:$N$24,3,0),VLOOKUP(BG111,'Key node cluster'!$R$3:$T$15,3,0))</f>
        <v>1</v>
      </c>
      <c r="O111" s="1">
        <v>0</v>
      </c>
      <c r="P111" s="1">
        <f t="shared" si="49"/>
        <v>1</v>
      </c>
      <c r="Q111" s="1">
        <f t="shared" si="50"/>
        <v>17</v>
      </c>
      <c r="R111" s="1">
        <f t="shared" si="51"/>
        <v>17</v>
      </c>
      <c r="S111" s="1">
        <f t="shared" si="52"/>
        <v>17</v>
      </c>
      <c r="T111" s="1">
        <f t="shared" si="53"/>
        <v>17</v>
      </c>
      <c r="U111" s="1">
        <f t="shared" si="54"/>
        <v>17</v>
      </c>
      <c r="V111" s="1">
        <f t="shared" si="55"/>
        <v>17</v>
      </c>
      <c r="W111" s="1">
        <f t="shared" si="56"/>
        <v>17</v>
      </c>
      <c r="X111" s="1">
        <f t="shared" si="57"/>
        <v>17</v>
      </c>
      <c r="Y111" s="1">
        <f t="shared" si="58"/>
        <v>17</v>
      </c>
      <c r="Z111" s="1">
        <f t="shared" si="59"/>
        <v>17</v>
      </c>
      <c r="AA111" s="1">
        <f t="shared" si="60"/>
        <v>17</v>
      </c>
      <c r="AB111" s="1">
        <f t="shared" si="61"/>
        <v>17</v>
      </c>
      <c r="AC111" s="1">
        <f t="shared" si="62"/>
        <v>17</v>
      </c>
      <c r="AD111" s="1">
        <f t="shared" si="63"/>
        <v>17</v>
      </c>
      <c r="AE111" s="1">
        <f t="shared" si="64"/>
        <v>17</v>
      </c>
      <c r="AF111" s="1">
        <f t="shared" si="65"/>
        <v>17</v>
      </c>
      <c r="AG111" s="1">
        <f t="shared" si="66"/>
        <v>17</v>
      </c>
      <c r="AH111" s="1">
        <f t="shared" si="67"/>
        <v>17</v>
      </c>
      <c r="AI111" s="1">
        <f t="shared" si="68"/>
        <v>17</v>
      </c>
      <c r="AJ111" s="1">
        <f t="shared" si="69"/>
        <v>17</v>
      </c>
      <c r="AK111" s="1">
        <f t="shared" si="70"/>
        <v>17</v>
      </c>
      <c r="AL111" s="1">
        <f t="shared" si="71"/>
        <v>17</v>
      </c>
      <c r="AM111" s="1">
        <f t="shared" si="72"/>
        <v>17</v>
      </c>
      <c r="AN111" s="1">
        <f t="shared" si="73"/>
        <v>17</v>
      </c>
      <c r="AO111" s="1">
        <f t="shared" si="74"/>
        <v>17</v>
      </c>
      <c r="AP111" s="7">
        <f t="shared" si="75"/>
        <v>17</v>
      </c>
      <c r="AQ111" s="7">
        <f t="shared" si="76"/>
        <v>17</v>
      </c>
      <c r="AR111" s="1">
        <f t="shared" si="77"/>
        <v>17</v>
      </c>
      <c r="AS111" s="7">
        <f t="shared" si="78"/>
        <v>17</v>
      </c>
      <c r="AT111" s="1">
        <f t="shared" si="79"/>
        <v>17</v>
      </c>
      <c r="AU111" s="1">
        <f t="shared" si="80"/>
        <v>17</v>
      </c>
      <c r="AV111" s="1">
        <f t="shared" si="81"/>
        <v>17</v>
      </c>
      <c r="AW111" s="1">
        <f t="shared" si="82"/>
        <v>17</v>
      </c>
      <c r="AX111" s="1">
        <f t="shared" si="83"/>
        <v>17</v>
      </c>
      <c r="AY111" s="1">
        <f t="shared" si="84"/>
        <v>17</v>
      </c>
      <c r="AZ111" s="1">
        <f t="shared" si="85"/>
        <v>17</v>
      </c>
      <c r="BA111" s="1">
        <f t="shared" si="86"/>
        <v>17</v>
      </c>
      <c r="BB111" s="1">
        <f t="shared" si="87"/>
        <v>17</v>
      </c>
      <c r="BC111" s="1">
        <f t="shared" si="88"/>
        <v>17</v>
      </c>
      <c r="BD111" s="1">
        <f t="shared" si="89"/>
        <v>17</v>
      </c>
      <c r="BE111" s="1">
        <f t="shared" si="90"/>
        <v>17</v>
      </c>
      <c r="BF111" s="1">
        <f t="shared" si="91"/>
        <v>17</v>
      </c>
      <c r="BG111" s="1">
        <f>+IF(D111="male",VLOOKUP(M111,'Key node cluster'!$A$3:$C$45,3,0),VLOOKUP(M111,'Key node cluster'!$F$3:$H$27,3,0))</f>
        <v>22</v>
      </c>
    </row>
    <row r="112" spans="1:59" x14ac:dyDescent="0.25">
      <c r="A112" t="s">
        <v>787</v>
      </c>
      <c r="B112">
        <v>9991035806</v>
      </c>
      <c r="C112" s="7">
        <v>20</v>
      </c>
      <c r="D112" t="s">
        <v>9</v>
      </c>
      <c r="E112" t="s">
        <v>10</v>
      </c>
      <c r="F112" t="s">
        <v>11</v>
      </c>
      <c r="G112" t="str">
        <f t="shared" si="92"/>
        <v>bachelor or above</v>
      </c>
      <c r="H112" s="7">
        <f t="shared" si="47"/>
        <v>1</v>
      </c>
      <c r="I112" t="s">
        <v>14</v>
      </c>
      <c r="J112">
        <v>23</v>
      </c>
      <c r="K112">
        <v>8.4931506849314997E-2</v>
      </c>
      <c r="L112">
        <v>1</v>
      </c>
      <c r="M112" s="5">
        <f t="shared" si="48"/>
        <v>25</v>
      </c>
      <c r="N112" s="5">
        <f>+IF(D112="male",VLOOKUP(BG112,'Key node cluster'!$L$3:$N$24,3,0),VLOOKUP(BG112,'Key node cluster'!$R$3:$T$15,3,0))</f>
        <v>1</v>
      </c>
      <c r="O112" s="1">
        <v>0</v>
      </c>
      <c r="P112" s="1">
        <f t="shared" si="49"/>
        <v>1</v>
      </c>
      <c r="Q112" s="1">
        <f t="shared" si="50"/>
        <v>17</v>
      </c>
      <c r="R112" s="1">
        <f t="shared" si="51"/>
        <v>17</v>
      </c>
      <c r="S112" s="1">
        <f t="shared" si="52"/>
        <v>17</v>
      </c>
      <c r="T112" s="1">
        <f t="shared" si="53"/>
        <v>17</v>
      </c>
      <c r="U112" s="1">
        <f t="shared" si="54"/>
        <v>17</v>
      </c>
      <c r="V112" s="1">
        <f t="shared" si="55"/>
        <v>17</v>
      </c>
      <c r="W112" s="1">
        <f t="shared" si="56"/>
        <v>17</v>
      </c>
      <c r="X112" s="1">
        <f t="shared" si="57"/>
        <v>17</v>
      </c>
      <c r="Y112" s="1">
        <f t="shared" si="58"/>
        <v>17</v>
      </c>
      <c r="Z112" s="1">
        <f t="shared" si="59"/>
        <v>17</v>
      </c>
      <c r="AA112" s="1">
        <f t="shared" si="60"/>
        <v>17</v>
      </c>
      <c r="AB112" s="1">
        <f t="shared" si="61"/>
        <v>17</v>
      </c>
      <c r="AC112" s="1">
        <f t="shared" si="62"/>
        <v>17</v>
      </c>
      <c r="AD112" s="1">
        <f t="shared" si="63"/>
        <v>17</v>
      </c>
      <c r="AE112" s="1">
        <f t="shared" si="64"/>
        <v>17</v>
      </c>
      <c r="AF112" s="1">
        <f t="shared" si="65"/>
        <v>17</v>
      </c>
      <c r="AG112" s="1">
        <f t="shared" si="66"/>
        <v>25</v>
      </c>
      <c r="AH112" s="1">
        <f t="shared" si="67"/>
        <v>25</v>
      </c>
      <c r="AI112" s="1">
        <f t="shared" si="68"/>
        <v>25</v>
      </c>
      <c r="AJ112" s="1">
        <f t="shared" si="69"/>
        <v>25</v>
      </c>
      <c r="AK112" s="1">
        <f t="shared" si="70"/>
        <v>25</v>
      </c>
      <c r="AL112" s="1">
        <f t="shared" si="71"/>
        <v>25</v>
      </c>
      <c r="AM112" s="1">
        <f t="shared" si="72"/>
        <v>25</v>
      </c>
      <c r="AN112" s="1">
        <f t="shared" si="73"/>
        <v>25</v>
      </c>
      <c r="AO112" s="1">
        <f t="shared" si="74"/>
        <v>25</v>
      </c>
      <c r="AP112" s="7">
        <f t="shared" si="75"/>
        <v>25</v>
      </c>
      <c r="AQ112" s="7">
        <f t="shared" si="76"/>
        <v>25</v>
      </c>
      <c r="AR112" s="1">
        <f t="shared" si="77"/>
        <v>25</v>
      </c>
      <c r="AS112" s="7">
        <f t="shared" si="78"/>
        <v>25</v>
      </c>
      <c r="AT112" s="1">
        <f t="shared" si="79"/>
        <v>25</v>
      </c>
      <c r="AU112" s="1">
        <f t="shared" si="80"/>
        <v>25</v>
      </c>
      <c r="AV112" s="1">
        <f t="shared" si="81"/>
        <v>25</v>
      </c>
      <c r="AW112" s="1">
        <f t="shared" si="82"/>
        <v>25</v>
      </c>
      <c r="AX112" s="1">
        <f t="shared" si="83"/>
        <v>25</v>
      </c>
      <c r="AY112" s="1">
        <f t="shared" si="84"/>
        <v>25</v>
      </c>
      <c r="AZ112" s="1">
        <f t="shared" si="85"/>
        <v>25</v>
      </c>
      <c r="BA112" s="1">
        <f t="shared" si="86"/>
        <v>25</v>
      </c>
      <c r="BB112" s="1">
        <f t="shared" si="87"/>
        <v>25</v>
      </c>
      <c r="BC112" s="1">
        <f t="shared" si="88"/>
        <v>25</v>
      </c>
      <c r="BD112" s="1">
        <f t="shared" si="89"/>
        <v>25</v>
      </c>
      <c r="BE112" s="1">
        <f t="shared" si="90"/>
        <v>25</v>
      </c>
      <c r="BF112" s="1">
        <f t="shared" si="91"/>
        <v>25</v>
      </c>
      <c r="BG112" s="1">
        <f>+IF(D112="male",VLOOKUP(M112,'Key node cluster'!$A$3:$C$45,3,0),VLOOKUP(M112,'Key node cluster'!$F$3:$H$27,3,0))</f>
        <v>25</v>
      </c>
    </row>
    <row r="113" spans="1:59" x14ac:dyDescent="0.25">
      <c r="A113" t="s">
        <v>794</v>
      </c>
      <c r="B113">
        <v>9971029550</v>
      </c>
      <c r="C113" s="7">
        <v>20</v>
      </c>
      <c r="D113" t="s">
        <v>9</v>
      </c>
      <c r="E113" t="s">
        <v>10</v>
      </c>
      <c r="F113" t="s">
        <v>11</v>
      </c>
      <c r="G113" t="str">
        <f t="shared" si="92"/>
        <v>vocational training</v>
      </c>
      <c r="H113" s="7">
        <f t="shared" si="47"/>
        <v>10</v>
      </c>
      <c r="I113" t="s">
        <v>193</v>
      </c>
      <c r="J113">
        <v>24</v>
      </c>
      <c r="K113">
        <v>6.7753424657533996</v>
      </c>
      <c r="L113">
        <v>19</v>
      </c>
      <c r="M113" s="5">
        <f t="shared" si="48"/>
        <v>39</v>
      </c>
      <c r="N113" s="5">
        <f>+IF(D113="male",VLOOKUP(BG113,'Key node cluster'!$L$3:$N$24,3,0),VLOOKUP(BG113,'Key node cluster'!$R$3:$T$15,3,0))</f>
        <v>0</v>
      </c>
      <c r="O113" s="1">
        <v>0</v>
      </c>
      <c r="P113" s="1">
        <f t="shared" si="49"/>
        <v>26</v>
      </c>
      <c r="Q113" s="1">
        <f t="shared" si="50"/>
        <v>26</v>
      </c>
      <c r="R113" s="1">
        <f t="shared" si="51"/>
        <v>26</v>
      </c>
      <c r="S113" s="1">
        <f t="shared" si="52"/>
        <v>26</v>
      </c>
      <c r="T113" s="1">
        <f t="shared" si="53"/>
        <v>26</v>
      </c>
      <c r="U113" s="1">
        <f t="shared" si="54"/>
        <v>26</v>
      </c>
      <c r="V113" s="1">
        <f t="shared" si="55"/>
        <v>26</v>
      </c>
      <c r="W113" s="1">
        <f t="shared" si="56"/>
        <v>26</v>
      </c>
      <c r="X113" s="1">
        <f t="shared" si="57"/>
        <v>26</v>
      </c>
      <c r="Y113" s="1">
        <f t="shared" si="58"/>
        <v>26</v>
      </c>
      <c r="Z113" s="1">
        <f t="shared" si="59"/>
        <v>26</v>
      </c>
      <c r="AA113" s="1">
        <f t="shared" si="60"/>
        <v>26</v>
      </c>
      <c r="AB113" s="1">
        <f t="shared" si="61"/>
        <v>26</v>
      </c>
      <c r="AC113" s="1">
        <f t="shared" si="62"/>
        <v>26</v>
      </c>
      <c r="AD113" s="1">
        <f t="shared" si="63"/>
        <v>26</v>
      </c>
      <c r="AE113" s="1">
        <f t="shared" si="64"/>
        <v>26</v>
      </c>
      <c r="AF113" s="1">
        <f t="shared" si="65"/>
        <v>26</v>
      </c>
      <c r="AG113" s="1">
        <f t="shared" si="66"/>
        <v>26</v>
      </c>
      <c r="AH113" s="1">
        <f t="shared" si="67"/>
        <v>26</v>
      </c>
      <c r="AI113" s="1">
        <f t="shared" si="68"/>
        <v>26</v>
      </c>
      <c r="AJ113" s="1">
        <f t="shared" si="69"/>
        <v>26</v>
      </c>
      <c r="AK113" s="1">
        <f t="shared" si="70"/>
        <v>26</v>
      </c>
      <c r="AL113" s="1">
        <f t="shared" si="71"/>
        <v>26</v>
      </c>
      <c r="AM113" s="1">
        <f t="shared" si="72"/>
        <v>26</v>
      </c>
      <c r="AN113" s="1">
        <f t="shared" si="73"/>
        <v>26</v>
      </c>
      <c r="AO113" s="1">
        <f t="shared" si="74"/>
        <v>26</v>
      </c>
      <c r="AP113" s="7">
        <f t="shared" si="75"/>
        <v>38</v>
      </c>
      <c r="AQ113" s="7">
        <f t="shared" si="76"/>
        <v>38</v>
      </c>
      <c r="AR113" s="1">
        <f t="shared" si="77"/>
        <v>38</v>
      </c>
      <c r="AS113" s="7">
        <f t="shared" si="78"/>
        <v>38</v>
      </c>
      <c r="AT113" s="1">
        <f t="shared" si="79"/>
        <v>38</v>
      </c>
      <c r="AU113" s="1">
        <f t="shared" si="80"/>
        <v>38</v>
      </c>
      <c r="AV113" s="1">
        <f t="shared" si="81"/>
        <v>38</v>
      </c>
      <c r="AW113" s="1">
        <f t="shared" si="82"/>
        <v>38</v>
      </c>
      <c r="AX113" s="1">
        <f t="shared" si="83"/>
        <v>38</v>
      </c>
      <c r="AY113" s="1">
        <f t="shared" si="84"/>
        <v>38</v>
      </c>
      <c r="AZ113" s="1">
        <f t="shared" si="85"/>
        <v>38</v>
      </c>
      <c r="BA113" s="1">
        <f t="shared" si="86"/>
        <v>38</v>
      </c>
      <c r="BB113" s="1">
        <f t="shared" si="87"/>
        <v>39</v>
      </c>
      <c r="BC113" s="1">
        <f t="shared" si="88"/>
        <v>39</v>
      </c>
      <c r="BD113" s="1">
        <f t="shared" si="89"/>
        <v>39</v>
      </c>
      <c r="BE113" s="1">
        <f t="shared" si="90"/>
        <v>39</v>
      </c>
      <c r="BF113" s="1">
        <f t="shared" si="91"/>
        <v>39</v>
      </c>
      <c r="BG113" s="1">
        <f>+IF(D113="male",VLOOKUP(M113,'Key node cluster'!$A$3:$C$45,3,0),VLOOKUP(M113,'Key node cluster'!$F$3:$H$27,3,0))</f>
        <v>39</v>
      </c>
    </row>
    <row r="114" spans="1:59" x14ac:dyDescent="0.25">
      <c r="A114" t="s">
        <v>800</v>
      </c>
      <c r="B114">
        <v>2000521920</v>
      </c>
      <c r="C114" s="7">
        <v>20</v>
      </c>
      <c r="D114" t="s">
        <v>9</v>
      </c>
      <c r="E114" t="s">
        <v>10</v>
      </c>
      <c r="F114" t="s">
        <v>43</v>
      </c>
      <c r="G114" t="str">
        <f t="shared" si="92"/>
        <v>secondary or below</v>
      </c>
      <c r="H114" s="7">
        <f t="shared" si="47"/>
        <v>1</v>
      </c>
      <c r="I114" t="s">
        <v>12</v>
      </c>
      <c r="J114">
        <v>19</v>
      </c>
      <c r="K114">
        <v>0.16712328767123</v>
      </c>
      <c r="L114">
        <v>2</v>
      </c>
      <c r="M114" s="5">
        <f t="shared" si="48"/>
        <v>22</v>
      </c>
      <c r="N114" s="5">
        <f>+IF(D114="male",VLOOKUP(BG114,'Key node cluster'!$L$3:$N$24,3,0),VLOOKUP(BG114,'Key node cluster'!$R$3:$T$15,3,0))</f>
        <v>1</v>
      </c>
      <c r="O114" s="1">
        <v>0</v>
      </c>
      <c r="P114" s="1">
        <f t="shared" si="49"/>
        <v>1</v>
      </c>
      <c r="Q114" s="1">
        <f t="shared" si="50"/>
        <v>17</v>
      </c>
      <c r="R114" s="1">
        <f t="shared" si="51"/>
        <v>17</v>
      </c>
      <c r="S114" s="1">
        <f t="shared" si="52"/>
        <v>17</v>
      </c>
      <c r="T114" s="1">
        <f t="shared" si="53"/>
        <v>17</v>
      </c>
      <c r="U114" s="1">
        <f t="shared" si="54"/>
        <v>17</v>
      </c>
      <c r="V114" s="1">
        <f t="shared" si="55"/>
        <v>17</v>
      </c>
      <c r="W114" s="1">
        <f t="shared" si="56"/>
        <v>17</v>
      </c>
      <c r="X114" s="1">
        <f t="shared" si="57"/>
        <v>17</v>
      </c>
      <c r="Y114" s="1">
        <f t="shared" si="58"/>
        <v>17</v>
      </c>
      <c r="Z114" s="1">
        <f t="shared" si="59"/>
        <v>17</v>
      </c>
      <c r="AA114" s="1">
        <f t="shared" si="60"/>
        <v>17</v>
      </c>
      <c r="AB114" s="1">
        <f t="shared" si="61"/>
        <v>17</v>
      </c>
      <c r="AC114" s="1">
        <f t="shared" si="62"/>
        <v>17</v>
      </c>
      <c r="AD114" s="1">
        <f t="shared" si="63"/>
        <v>17</v>
      </c>
      <c r="AE114" s="1">
        <f t="shared" si="64"/>
        <v>17</v>
      </c>
      <c r="AF114" s="1">
        <f t="shared" si="65"/>
        <v>17</v>
      </c>
      <c r="AG114" s="1">
        <f t="shared" si="66"/>
        <v>18</v>
      </c>
      <c r="AH114" s="1">
        <f t="shared" si="67"/>
        <v>20</v>
      </c>
      <c r="AI114" s="1">
        <f t="shared" si="68"/>
        <v>20</v>
      </c>
      <c r="AJ114" s="1">
        <f t="shared" si="69"/>
        <v>21</v>
      </c>
      <c r="AK114" s="1">
        <f t="shared" si="70"/>
        <v>22</v>
      </c>
      <c r="AL114" s="1">
        <f t="shared" si="71"/>
        <v>22</v>
      </c>
      <c r="AM114" s="1">
        <f t="shared" si="72"/>
        <v>22</v>
      </c>
      <c r="AN114" s="1">
        <f t="shared" si="73"/>
        <v>22</v>
      </c>
      <c r="AO114" s="1">
        <f t="shared" si="74"/>
        <v>22</v>
      </c>
      <c r="AP114" s="7">
        <f t="shared" si="75"/>
        <v>22</v>
      </c>
      <c r="AQ114" s="7">
        <f t="shared" si="76"/>
        <v>22</v>
      </c>
      <c r="AR114" s="1">
        <f t="shared" si="77"/>
        <v>22</v>
      </c>
      <c r="AS114" s="7">
        <f t="shared" si="78"/>
        <v>22</v>
      </c>
      <c r="AT114" s="1">
        <f t="shared" si="79"/>
        <v>22</v>
      </c>
      <c r="AU114" s="1">
        <f t="shared" si="80"/>
        <v>22</v>
      </c>
      <c r="AV114" s="1">
        <f t="shared" si="81"/>
        <v>22</v>
      </c>
      <c r="AW114" s="1">
        <f t="shared" si="82"/>
        <v>22</v>
      </c>
      <c r="AX114" s="1">
        <f t="shared" si="83"/>
        <v>22</v>
      </c>
      <c r="AY114" s="1">
        <f t="shared" si="84"/>
        <v>22</v>
      </c>
      <c r="AZ114" s="1">
        <f t="shared" si="85"/>
        <v>22</v>
      </c>
      <c r="BA114" s="1">
        <f t="shared" si="86"/>
        <v>22</v>
      </c>
      <c r="BB114" s="1">
        <f t="shared" si="87"/>
        <v>22</v>
      </c>
      <c r="BC114" s="1">
        <f t="shared" si="88"/>
        <v>22</v>
      </c>
      <c r="BD114" s="1">
        <f t="shared" si="89"/>
        <v>22</v>
      </c>
      <c r="BE114" s="1">
        <f t="shared" si="90"/>
        <v>22</v>
      </c>
      <c r="BF114" s="1">
        <f t="shared" si="91"/>
        <v>22</v>
      </c>
      <c r="BG114" s="1">
        <f>+IF(D114="male",VLOOKUP(M114,'Key node cluster'!$A$3:$C$45,3,0),VLOOKUP(M114,'Key node cluster'!$F$3:$H$27,3,0))</f>
        <v>22</v>
      </c>
    </row>
    <row r="115" spans="1:59" x14ac:dyDescent="0.25">
      <c r="A115" t="s">
        <v>801</v>
      </c>
      <c r="B115">
        <v>9921051055</v>
      </c>
      <c r="C115" s="7">
        <v>30</v>
      </c>
      <c r="D115" t="s">
        <v>9</v>
      </c>
      <c r="E115" t="s">
        <v>10</v>
      </c>
      <c r="F115" t="s">
        <v>11</v>
      </c>
      <c r="G115" t="str">
        <f t="shared" si="92"/>
        <v>secondary or below</v>
      </c>
      <c r="H115" s="7">
        <f t="shared" si="47"/>
        <v>1</v>
      </c>
      <c r="I115" t="s">
        <v>18</v>
      </c>
      <c r="J115">
        <v>29</v>
      </c>
      <c r="K115">
        <v>0.49863013698629999</v>
      </c>
      <c r="L115">
        <v>6</v>
      </c>
      <c r="M115" s="5">
        <f t="shared" si="48"/>
        <v>25</v>
      </c>
      <c r="N115" s="5">
        <f>+IF(D115="male",VLOOKUP(BG115,'Key node cluster'!$L$3:$N$24,3,0),VLOOKUP(BG115,'Key node cluster'!$R$3:$T$15,3,0))</f>
        <v>1</v>
      </c>
      <c r="O115" s="1">
        <v>0</v>
      </c>
      <c r="P115" s="1">
        <f t="shared" si="49"/>
        <v>1</v>
      </c>
      <c r="Q115" s="1">
        <f t="shared" si="50"/>
        <v>17</v>
      </c>
      <c r="R115" s="1">
        <f t="shared" si="51"/>
        <v>17</v>
      </c>
      <c r="S115" s="1">
        <f t="shared" si="52"/>
        <v>17</v>
      </c>
      <c r="T115" s="1">
        <f t="shared" si="53"/>
        <v>17</v>
      </c>
      <c r="U115" s="1">
        <f t="shared" si="54"/>
        <v>17</v>
      </c>
      <c r="V115" s="1">
        <f t="shared" si="55"/>
        <v>17</v>
      </c>
      <c r="W115" s="1">
        <f t="shared" si="56"/>
        <v>17</v>
      </c>
      <c r="X115" s="1">
        <f t="shared" si="57"/>
        <v>17</v>
      </c>
      <c r="Y115" s="1">
        <f t="shared" si="58"/>
        <v>17</v>
      </c>
      <c r="Z115" s="1">
        <f t="shared" si="59"/>
        <v>17</v>
      </c>
      <c r="AA115" s="1">
        <f t="shared" si="60"/>
        <v>17</v>
      </c>
      <c r="AB115" s="1">
        <f t="shared" si="61"/>
        <v>17</v>
      </c>
      <c r="AC115" s="1">
        <f t="shared" si="62"/>
        <v>17</v>
      </c>
      <c r="AD115" s="1">
        <f t="shared" si="63"/>
        <v>17</v>
      </c>
      <c r="AE115" s="1">
        <f t="shared" si="64"/>
        <v>17</v>
      </c>
      <c r="AF115" s="1">
        <f t="shared" si="65"/>
        <v>17</v>
      </c>
      <c r="AG115" s="1">
        <f t="shared" si="66"/>
        <v>25</v>
      </c>
      <c r="AH115" s="1">
        <f t="shared" si="67"/>
        <v>25</v>
      </c>
      <c r="AI115" s="1">
        <f t="shared" si="68"/>
        <v>25</v>
      </c>
      <c r="AJ115" s="1">
        <f t="shared" si="69"/>
        <v>25</v>
      </c>
      <c r="AK115" s="1">
        <f t="shared" si="70"/>
        <v>25</v>
      </c>
      <c r="AL115" s="1">
        <f t="shared" si="71"/>
        <v>25</v>
      </c>
      <c r="AM115" s="1">
        <f t="shared" si="72"/>
        <v>25</v>
      </c>
      <c r="AN115" s="1">
        <f t="shared" si="73"/>
        <v>25</v>
      </c>
      <c r="AO115" s="1">
        <f t="shared" si="74"/>
        <v>25</v>
      </c>
      <c r="AP115" s="7">
        <f t="shared" si="75"/>
        <v>25</v>
      </c>
      <c r="AQ115" s="7">
        <f t="shared" si="76"/>
        <v>25</v>
      </c>
      <c r="AR115" s="1">
        <f t="shared" si="77"/>
        <v>25</v>
      </c>
      <c r="AS115" s="7">
        <f t="shared" si="78"/>
        <v>25</v>
      </c>
      <c r="AT115" s="1">
        <f t="shared" si="79"/>
        <v>25</v>
      </c>
      <c r="AU115" s="1">
        <f t="shared" si="80"/>
        <v>25</v>
      </c>
      <c r="AV115" s="1">
        <f t="shared" si="81"/>
        <v>25</v>
      </c>
      <c r="AW115" s="1">
        <f t="shared" si="82"/>
        <v>25</v>
      </c>
      <c r="AX115" s="1">
        <f t="shared" si="83"/>
        <v>25</v>
      </c>
      <c r="AY115" s="1">
        <f t="shared" si="84"/>
        <v>25</v>
      </c>
      <c r="AZ115" s="1">
        <f t="shared" si="85"/>
        <v>25</v>
      </c>
      <c r="BA115" s="1">
        <f t="shared" si="86"/>
        <v>25</v>
      </c>
      <c r="BB115" s="1">
        <f t="shared" si="87"/>
        <v>25</v>
      </c>
      <c r="BC115" s="1">
        <f t="shared" si="88"/>
        <v>25</v>
      </c>
      <c r="BD115" s="1">
        <f t="shared" si="89"/>
        <v>25</v>
      </c>
      <c r="BE115" s="1">
        <f t="shared" si="90"/>
        <v>25</v>
      </c>
      <c r="BF115" s="1">
        <f t="shared" si="91"/>
        <v>25</v>
      </c>
      <c r="BG115" s="1">
        <f>+IF(D115="male",VLOOKUP(M115,'Key node cluster'!$A$3:$C$45,3,0),VLOOKUP(M115,'Key node cluster'!$F$3:$H$27,3,0))</f>
        <v>25</v>
      </c>
    </row>
    <row r="116" spans="1:59" x14ac:dyDescent="0.25">
      <c r="A116" t="s">
        <v>819</v>
      </c>
      <c r="B116">
        <v>9951014416</v>
      </c>
      <c r="C116" s="7">
        <v>30</v>
      </c>
      <c r="D116" t="s">
        <v>9</v>
      </c>
      <c r="E116" t="s">
        <v>10</v>
      </c>
      <c r="F116" t="s">
        <v>11</v>
      </c>
      <c r="G116" t="str">
        <f t="shared" si="92"/>
        <v>bachelor or above</v>
      </c>
      <c r="H116" s="7">
        <f t="shared" si="47"/>
        <v>5</v>
      </c>
      <c r="I116" t="s">
        <v>14</v>
      </c>
      <c r="J116">
        <v>27</v>
      </c>
      <c r="K116">
        <v>2.3369863013699002</v>
      </c>
      <c r="L116">
        <v>16</v>
      </c>
      <c r="M116" s="5">
        <f t="shared" si="48"/>
        <v>41</v>
      </c>
      <c r="N116" s="5">
        <f>+IF(D116="male",VLOOKUP(BG116,'Key node cluster'!$L$3:$N$24,3,0),VLOOKUP(BG116,'Key node cluster'!$R$3:$T$15,3,0))</f>
        <v>1</v>
      </c>
      <c r="O116" s="1">
        <v>0</v>
      </c>
      <c r="P116" s="1">
        <f t="shared" si="49"/>
        <v>26</v>
      </c>
      <c r="Q116" s="1">
        <f t="shared" si="50"/>
        <v>26</v>
      </c>
      <c r="R116" s="1">
        <f t="shared" si="51"/>
        <v>26</v>
      </c>
      <c r="S116" s="1">
        <f t="shared" si="52"/>
        <v>26</v>
      </c>
      <c r="T116" s="1">
        <f t="shared" si="53"/>
        <v>26</v>
      </c>
      <c r="U116" s="1">
        <f t="shared" si="54"/>
        <v>26</v>
      </c>
      <c r="V116" s="1">
        <f t="shared" si="55"/>
        <v>26</v>
      </c>
      <c r="W116" s="1">
        <f t="shared" si="56"/>
        <v>26</v>
      </c>
      <c r="X116" s="1">
        <f t="shared" si="57"/>
        <v>26</v>
      </c>
      <c r="Y116" s="1">
        <f t="shared" si="58"/>
        <v>26</v>
      </c>
      <c r="Z116" s="1">
        <f t="shared" si="59"/>
        <v>26</v>
      </c>
      <c r="AA116" s="1">
        <f t="shared" si="60"/>
        <v>26</v>
      </c>
      <c r="AB116" s="1">
        <f t="shared" si="61"/>
        <v>26</v>
      </c>
      <c r="AC116" s="1">
        <f t="shared" si="62"/>
        <v>26</v>
      </c>
      <c r="AD116" s="1">
        <f t="shared" si="63"/>
        <v>26</v>
      </c>
      <c r="AE116" s="1">
        <f t="shared" si="64"/>
        <v>26</v>
      </c>
      <c r="AF116" s="1">
        <f t="shared" si="65"/>
        <v>26</v>
      </c>
      <c r="AG116" s="1">
        <f t="shared" si="66"/>
        <v>26</v>
      </c>
      <c r="AH116" s="1">
        <f t="shared" si="67"/>
        <v>26</v>
      </c>
      <c r="AI116" s="1">
        <f t="shared" si="68"/>
        <v>26</v>
      </c>
      <c r="AJ116" s="1">
        <f t="shared" si="69"/>
        <v>26</v>
      </c>
      <c r="AK116" s="1">
        <f t="shared" si="70"/>
        <v>26</v>
      </c>
      <c r="AL116" s="1">
        <f t="shared" si="71"/>
        <v>26</v>
      </c>
      <c r="AM116" s="1">
        <f t="shared" si="72"/>
        <v>26</v>
      </c>
      <c r="AN116" s="1">
        <f t="shared" si="73"/>
        <v>26</v>
      </c>
      <c r="AO116" s="1">
        <f t="shared" si="74"/>
        <v>26</v>
      </c>
      <c r="AP116" s="7">
        <f t="shared" si="75"/>
        <v>38</v>
      </c>
      <c r="AQ116" s="7">
        <f t="shared" si="76"/>
        <v>38</v>
      </c>
      <c r="AR116" s="1">
        <f t="shared" si="77"/>
        <v>38</v>
      </c>
      <c r="AS116" s="7">
        <f t="shared" si="78"/>
        <v>38</v>
      </c>
      <c r="AT116" s="1">
        <f t="shared" si="79"/>
        <v>38</v>
      </c>
      <c r="AU116" s="1">
        <f t="shared" si="80"/>
        <v>38</v>
      </c>
      <c r="AV116" s="1">
        <f t="shared" si="81"/>
        <v>38</v>
      </c>
      <c r="AW116" s="1">
        <f t="shared" si="82"/>
        <v>38</v>
      </c>
      <c r="AX116" s="1">
        <f t="shared" si="83"/>
        <v>38</v>
      </c>
      <c r="AY116" s="1">
        <f t="shared" si="84"/>
        <v>38</v>
      </c>
      <c r="AZ116" s="1">
        <f t="shared" si="85"/>
        <v>38</v>
      </c>
      <c r="BA116" s="1">
        <f t="shared" si="86"/>
        <v>38</v>
      </c>
      <c r="BB116" s="1">
        <f t="shared" si="87"/>
        <v>40</v>
      </c>
      <c r="BC116" s="1">
        <f t="shared" si="88"/>
        <v>40</v>
      </c>
      <c r="BD116" s="1">
        <f t="shared" si="89"/>
        <v>41</v>
      </c>
      <c r="BE116" s="1">
        <f t="shared" si="90"/>
        <v>41</v>
      </c>
      <c r="BF116" s="1">
        <f t="shared" si="91"/>
        <v>41</v>
      </c>
      <c r="BG116" s="1">
        <f>+IF(D116="male",VLOOKUP(M116,'Key node cluster'!$A$3:$C$45,3,0),VLOOKUP(M116,'Key node cluster'!$F$3:$H$27,3,0))</f>
        <v>41</v>
      </c>
    </row>
    <row r="117" spans="1:59" x14ac:dyDescent="0.25">
      <c r="A117" t="s">
        <v>832</v>
      </c>
      <c r="B117">
        <v>9951021614</v>
      </c>
      <c r="C117" s="7">
        <v>30</v>
      </c>
      <c r="D117" t="s">
        <v>9</v>
      </c>
      <c r="E117" t="s">
        <v>10</v>
      </c>
      <c r="F117" t="s">
        <v>25</v>
      </c>
      <c r="G117" t="str">
        <f t="shared" si="92"/>
        <v>bachelor or above</v>
      </c>
      <c r="H117" s="7">
        <f t="shared" si="47"/>
        <v>1</v>
      </c>
      <c r="I117" t="s">
        <v>14</v>
      </c>
      <c r="J117">
        <v>27</v>
      </c>
      <c r="K117">
        <v>0.41917808219177999</v>
      </c>
      <c r="L117">
        <v>1</v>
      </c>
      <c r="M117" s="5">
        <f t="shared" si="48"/>
        <v>19</v>
      </c>
      <c r="N117" s="5">
        <f>+IF(D117="male",VLOOKUP(BG117,'Key node cluster'!$L$3:$N$24,3,0),VLOOKUP(BG117,'Key node cluster'!$R$3:$T$15,3,0))</f>
        <v>0</v>
      </c>
      <c r="O117" s="1">
        <v>0</v>
      </c>
      <c r="P117" s="1">
        <f t="shared" si="49"/>
        <v>1</v>
      </c>
      <c r="Q117" s="1">
        <f t="shared" si="50"/>
        <v>17</v>
      </c>
      <c r="R117" s="1">
        <f t="shared" si="51"/>
        <v>17</v>
      </c>
      <c r="S117" s="1">
        <f t="shared" si="52"/>
        <v>17</v>
      </c>
      <c r="T117" s="1">
        <f t="shared" si="53"/>
        <v>17</v>
      </c>
      <c r="U117" s="1">
        <f t="shared" si="54"/>
        <v>17</v>
      </c>
      <c r="V117" s="1">
        <f t="shared" si="55"/>
        <v>17</v>
      </c>
      <c r="W117" s="1">
        <f t="shared" si="56"/>
        <v>17</v>
      </c>
      <c r="X117" s="1">
        <f t="shared" si="57"/>
        <v>17</v>
      </c>
      <c r="Y117" s="1">
        <f t="shared" si="58"/>
        <v>17</v>
      </c>
      <c r="Z117" s="1">
        <f t="shared" si="59"/>
        <v>17</v>
      </c>
      <c r="AA117" s="1">
        <f t="shared" si="60"/>
        <v>17</v>
      </c>
      <c r="AB117" s="1">
        <f t="shared" si="61"/>
        <v>17</v>
      </c>
      <c r="AC117" s="1">
        <f t="shared" si="62"/>
        <v>17</v>
      </c>
      <c r="AD117" s="1">
        <f t="shared" si="63"/>
        <v>17</v>
      </c>
      <c r="AE117" s="1">
        <f t="shared" si="64"/>
        <v>17</v>
      </c>
      <c r="AF117" s="1">
        <f t="shared" si="65"/>
        <v>17</v>
      </c>
      <c r="AG117" s="1">
        <f t="shared" si="66"/>
        <v>18</v>
      </c>
      <c r="AH117" s="1">
        <f t="shared" si="67"/>
        <v>19</v>
      </c>
      <c r="AI117" s="1">
        <f t="shared" si="68"/>
        <v>19</v>
      </c>
      <c r="AJ117" s="1">
        <f t="shared" si="69"/>
        <v>19</v>
      </c>
      <c r="AK117" s="1">
        <f t="shared" si="70"/>
        <v>19</v>
      </c>
      <c r="AL117" s="1">
        <f t="shared" si="71"/>
        <v>19</v>
      </c>
      <c r="AM117" s="1">
        <f t="shared" si="72"/>
        <v>19</v>
      </c>
      <c r="AN117" s="1">
        <f t="shared" si="73"/>
        <v>19</v>
      </c>
      <c r="AO117" s="1">
        <f t="shared" si="74"/>
        <v>19</v>
      </c>
      <c r="AP117" s="7">
        <f t="shared" si="75"/>
        <v>19</v>
      </c>
      <c r="AQ117" s="7">
        <f t="shared" si="76"/>
        <v>19</v>
      </c>
      <c r="AR117" s="1">
        <f t="shared" si="77"/>
        <v>19</v>
      </c>
      <c r="AS117" s="7">
        <f t="shared" si="78"/>
        <v>19</v>
      </c>
      <c r="AT117" s="1">
        <f t="shared" si="79"/>
        <v>19</v>
      </c>
      <c r="AU117" s="1">
        <f t="shared" si="80"/>
        <v>19</v>
      </c>
      <c r="AV117" s="1">
        <f t="shared" si="81"/>
        <v>19</v>
      </c>
      <c r="AW117" s="1">
        <f t="shared" si="82"/>
        <v>19</v>
      </c>
      <c r="AX117" s="1">
        <f t="shared" si="83"/>
        <v>19</v>
      </c>
      <c r="AY117" s="1">
        <f t="shared" si="84"/>
        <v>19</v>
      </c>
      <c r="AZ117" s="1">
        <f t="shared" si="85"/>
        <v>19</v>
      </c>
      <c r="BA117" s="1">
        <f t="shared" si="86"/>
        <v>19</v>
      </c>
      <c r="BB117" s="1">
        <f t="shared" si="87"/>
        <v>19</v>
      </c>
      <c r="BC117" s="1">
        <f t="shared" si="88"/>
        <v>19</v>
      </c>
      <c r="BD117" s="1">
        <f t="shared" si="89"/>
        <v>19</v>
      </c>
      <c r="BE117" s="1">
        <f t="shared" si="90"/>
        <v>19</v>
      </c>
      <c r="BF117" s="1">
        <f t="shared" si="91"/>
        <v>19</v>
      </c>
      <c r="BG117" s="1">
        <f>+IF(D117="male",VLOOKUP(M117,'Key node cluster'!$A$3:$C$45,3,0),VLOOKUP(M117,'Key node cluster'!$F$3:$H$27,3,0))</f>
        <v>19</v>
      </c>
    </row>
    <row r="118" spans="1:59" x14ac:dyDescent="0.25">
      <c r="A118" t="s">
        <v>838</v>
      </c>
      <c r="B118">
        <v>9951042473</v>
      </c>
      <c r="C118" s="7">
        <v>30</v>
      </c>
      <c r="D118" t="s">
        <v>9</v>
      </c>
      <c r="E118" t="s">
        <v>10</v>
      </c>
      <c r="F118" t="s">
        <v>11</v>
      </c>
      <c r="G118" t="str">
        <f t="shared" si="92"/>
        <v>bachelor or above</v>
      </c>
      <c r="H118" s="7">
        <f t="shared" si="47"/>
        <v>1</v>
      </c>
      <c r="I118" t="s">
        <v>14</v>
      </c>
      <c r="J118">
        <v>26</v>
      </c>
      <c r="K118">
        <v>1</v>
      </c>
      <c r="L118">
        <v>6</v>
      </c>
      <c r="M118" s="5">
        <f t="shared" si="48"/>
        <v>25</v>
      </c>
      <c r="N118" s="5">
        <f>+IF(D118="male",VLOOKUP(BG118,'Key node cluster'!$L$3:$N$24,3,0),VLOOKUP(BG118,'Key node cluster'!$R$3:$T$15,3,0))</f>
        <v>1</v>
      </c>
      <c r="O118" s="1">
        <v>0</v>
      </c>
      <c r="P118" s="1">
        <f t="shared" si="49"/>
        <v>1</v>
      </c>
      <c r="Q118" s="1">
        <f t="shared" si="50"/>
        <v>17</v>
      </c>
      <c r="R118" s="1">
        <f t="shared" si="51"/>
        <v>17</v>
      </c>
      <c r="S118" s="1">
        <f t="shared" si="52"/>
        <v>17</v>
      </c>
      <c r="T118" s="1">
        <f t="shared" si="53"/>
        <v>17</v>
      </c>
      <c r="U118" s="1">
        <f t="shared" si="54"/>
        <v>17</v>
      </c>
      <c r="V118" s="1">
        <f t="shared" si="55"/>
        <v>17</v>
      </c>
      <c r="W118" s="1">
        <f t="shared" si="56"/>
        <v>17</v>
      </c>
      <c r="X118" s="1">
        <f t="shared" si="57"/>
        <v>17</v>
      </c>
      <c r="Y118" s="1">
        <f t="shared" si="58"/>
        <v>17</v>
      </c>
      <c r="Z118" s="1">
        <f t="shared" si="59"/>
        <v>17</v>
      </c>
      <c r="AA118" s="1">
        <f t="shared" si="60"/>
        <v>17</v>
      </c>
      <c r="AB118" s="1">
        <f t="shared" si="61"/>
        <v>17</v>
      </c>
      <c r="AC118" s="1">
        <f t="shared" si="62"/>
        <v>17</v>
      </c>
      <c r="AD118" s="1">
        <f t="shared" si="63"/>
        <v>17</v>
      </c>
      <c r="AE118" s="1">
        <f t="shared" si="64"/>
        <v>17</v>
      </c>
      <c r="AF118" s="1">
        <f t="shared" si="65"/>
        <v>17</v>
      </c>
      <c r="AG118" s="1">
        <f t="shared" si="66"/>
        <v>25</v>
      </c>
      <c r="AH118" s="1">
        <f t="shared" si="67"/>
        <v>25</v>
      </c>
      <c r="AI118" s="1">
        <f t="shared" si="68"/>
        <v>25</v>
      </c>
      <c r="AJ118" s="1">
        <f t="shared" si="69"/>
        <v>25</v>
      </c>
      <c r="AK118" s="1">
        <f t="shared" si="70"/>
        <v>25</v>
      </c>
      <c r="AL118" s="1">
        <f t="shared" si="71"/>
        <v>25</v>
      </c>
      <c r="AM118" s="1">
        <f t="shared" si="72"/>
        <v>25</v>
      </c>
      <c r="AN118" s="1">
        <f t="shared" si="73"/>
        <v>25</v>
      </c>
      <c r="AO118" s="1">
        <f t="shared" si="74"/>
        <v>25</v>
      </c>
      <c r="AP118" s="7">
        <f t="shared" si="75"/>
        <v>25</v>
      </c>
      <c r="AQ118" s="7">
        <f t="shared" si="76"/>
        <v>25</v>
      </c>
      <c r="AR118" s="1">
        <f t="shared" si="77"/>
        <v>25</v>
      </c>
      <c r="AS118" s="7">
        <f t="shared" si="78"/>
        <v>25</v>
      </c>
      <c r="AT118" s="1">
        <f t="shared" si="79"/>
        <v>25</v>
      </c>
      <c r="AU118" s="1">
        <f t="shared" si="80"/>
        <v>25</v>
      </c>
      <c r="AV118" s="1">
        <f t="shared" si="81"/>
        <v>25</v>
      </c>
      <c r="AW118" s="1">
        <f t="shared" si="82"/>
        <v>25</v>
      </c>
      <c r="AX118" s="1">
        <f t="shared" si="83"/>
        <v>25</v>
      </c>
      <c r="AY118" s="1">
        <f t="shared" si="84"/>
        <v>25</v>
      </c>
      <c r="AZ118" s="1">
        <f t="shared" si="85"/>
        <v>25</v>
      </c>
      <c r="BA118" s="1">
        <f t="shared" si="86"/>
        <v>25</v>
      </c>
      <c r="BB118" s="1">
        <f t="shared" si="87"/>
        <v>25</v>
      </c>
      <c r="BC118" s="1">
        <f t="shared" si="88"/>
        <v>25</v>
      </c>
      <c r="BD118" s="1">
        <f t="shared" si="89"/>
        <v>25</v>
      </c>
      <c r="BE118" s="1">
        <f t="shared" si="90"/>
        <v>25</v>
      </c>
      <c r="BF118" s="1">
        <f t="shared" si="91"/>
        <v>25</v>
      </c>
      <c r="BG118" s="1">
        <f>+IF(D118="male",VLOOKUP(M118,'Key node cluster'!$A$3:$C$45,3,0),VLOOKUP(M118,'Key node cluster'!$F$3:$H$27,3,0))</f>
        <v>25</v>
      </c>
    </row>
    <row r="119" spans="1:59" x14ac:dyDescent="0.25">
      <c r="A119" t="s">
        <v>839</v>
      </c>
      <c r="B119">
        <v>2000346406</v>
      </c>
      <c r="C119" s="7">
        <v>20</v>
      </c>
      <c r="D119" t="s">
        <v>9</v>
      </c>
      <c r="E119" t="s">
        <v>10</v>
      </c>
      <c r="F119" t="s">
        <v>11</v>
      </c>
      <c r="G119" t="str">
        <f t="shared" si="92"/>
        <v>vocational training</v>
      </c>
      <c r="H119" s="7">
        <f t="shared" si="47"/>
        <v>5</v>
      </c>
      <c r="I119" t="s">
        <v>193</v>
      </c>
      <c r="J119">
        <v>21</v>
      </c>
      <c r="K119">
        <v>2.3315068493151001</v>
      </c>
      <c r="L119">
        <v>17</v>
      </c>
      <c r="M119" s="5">
        <f t="shared" si="48"/>
        <v>39</v>
      </c>
      <c r="N119" s="5">
        <f>+IF(D119="male",VLOOKUP(BG119,'Key node cluster'!$L$3:$N$24,3,0),VLOOKUP(BG119,'Key node cluster'!$R$3:$T$15,3,0))</f>
        <v>0</v>
      </c>
      <c r="O119" s="1">
        <v>0</v>
      </c>
      <c r="P119" s="1">
        <f t="shared" si="49"/>
        <v>26</v>
      </c>
      <c r="Q119" s="1">
        <f t="shared" si="50"/>
        <v>26</v>
      </c>
      <c r="R119" s="1">
        <f t="shared" si="51"/>
        <v>26</v>
      </c>
      <c r="S119" s="1">
        <f t="shared" si="52"/>
        <v>26</v>
      </c>
      <c r="T119" s="1">
        <f t="shared" si="53"/>
        <v>26</v>
      </c>
      <c r="U119" s="1">
        <f t="shared" si="54"/>
        <v>26</v>
      </c>
      <c r="V119" s="1">
        <f t="shared" si="55"/>
        <v>26</v>
      </c>
      <c r="W119" s="1">
        <f t="shared" si="56"/>
        <v>26</v>
      </c>
      <c r="X119" s="1">
        <f t="shared" si="57"/>
        <v>26</v>
      </c>
      <c r="Y119" s="1">
        <f t="shared" si="58"/>
        <v>26</v>
      </c>
      <c r="Z119" s="1">
        <f t="shared" si="59"/>
        <v>26</v>
      </c>
      <c r="AA119" s="1">
        <f t="shared" si="60"/>
        <v>26</v>
      </c>
      <c r="AB119" s="1">
        <f t="shared" si="61"/>
        <v>26</v>
      </c>
      <c r="AC119" s="1">
        <f t="shared" si="62"/>
        <v>26</v>
      </c>
      <c r="AD119" s="1">
        <f t="shared" si="63"/>
        <v>26</v>
      </c>
      <c r="AE119" s="1">
        <f t="shared" si="64"/>
        <v>26</v>
      </c>
      <c r="AF119" s="1">
        <f t="shared" si="65"/>
        <v>26</v>
      </c>
      <c r="AG119" s="1">
        <f t="shared" si="66"/>
        <v>26</v>
      </c>
      <c r="AH119" s="1">
        <f t="shared" si="67"/>
        <v>26</v>
      </c>
      <c r="AI119" s="1">
        <f t="shared" si="68"/>
        <v>26</v>
      </c>
      <c r="AJ119" s="1">
        <f t="shared" si="69"/>
        <v>26</v>
      </c>
      <c r="AK119" s="1">
        <f t="shared" si="70"/>
        <v>26</v>
      </c>
      <c r="AL119" s="1">
        <f t="shared" si="71"/>
        <v>26</v>
      </c>
      <c r="AM119" s="1">
        <f t="shared" si="72"/>
        <v>26</v>
      </c>
      <c r="AN119" s="1">
        <f t="shared" si="73"/>
        <v>26</v>
      </c>
      <c r="AO119" s="1">
        <f t="shared" si="74"/>
        <v>26</v>
      </c>
      <c r="AP119" s="7">
        <f t="shared" si="75"/>
        <v>38</v>
      </c>
      <c r="AQ119" s="7">
        <f t="shared" si="76"/>
        <v>38</v>
      </c>
      <c r="AR119" s="1">
        <f t="shared" si="77"/>
        <v>38</v>
      </c>
      <c r="AS119" s="7">
        <f t="shared" si="78"/>
        <v>38</v>
      </c>
      <c r="AT119" s="1">
        <f t="shared" si="79"/>
        <v>38</v>
      </c>
      <c r="AU119" s="1">
        <f t="shared" si="80"/>
        <v>38</v>
      </c>
      <c r="AV119" s="1">
        <f t="shared" si="81"/>
        <v>38</v>
      </c>
      <c r="AW119" s="1">
        <f t="shared" si="82"/>
        <v>38</v>
      </c>
      <c r="AX119" s="1">
        <f t="shared" si="83"/>
        <v>38</v>
      </c>
      <c r="AY119" s="1">
        <f t="shared" si="84"/>
        <v>38</v>
      </c>
      <c r="AZ119" s="1">
        <f t="shared" si="85"/>
        <v>38</v>
      </c>
      <c r="BA119" s="1">
        <f t="shared" si="86"/>
        <v>38</v>
      </c>
      <c r="BB119" s="1">
        <f t="shared" si="87"/>
        <v>39</v>
      </c>
      <c r="BC119" s="1">
        <f t="shared" si="88"/>
        <v>39</v>
      </c>
      <c r="BD119" s="1">
        <f t="shared" si="89"/>
        <v>39</v>
      </c>
      <c r="BE119" s="1">
        <f t="shared" si="90"/>
        <v>39</v>
      </c>
      <c r="BF119" s="1">
        <f t="shared" si="91"/>
        <v>39</v>
      </c>
      <c r="BG119" s="1">
        <f>+IF(D119="male",VLOOKUP(M119,'Key node cluster'!$A$3:$C$45,3,0),VLOOKUP(M119,'Key node cluster'!$F$3:$H$27,3,0))</f>
        <v>39</v>
      </c>
    </row>
    <row r="120" spans="1:59" x14ac:dyDescent="0.25">
      <c r="A120" t="s">
        <v>841</v>
      </c>
      <c r="B120">
        <v>9901012468</v>
      </c>
      <c r="C120" s="7">
        <v>30</v>
      </c>
      <c r="D120" t="s">
        <v>9</v>
      </c>
      <c r="E120" t="s">
        <v>10</v>
      </c>
      <c r="F120" t="s">
        <v>11</v>
      </c>
      <c r="G120" t="str">
        <f t="shared" si="92"/>
        <v>bachelor or above</v>
      </c>
      <c r="H120" s="7">
        <f t="shared" si="47"/>
        <v>5</v>
      </c>
      <c r="I120" t="s">
        <v>14</v>
      </c>
      <c r="J120">
        <v>32</v>
      </c>
      <c r="K120">
        <v>2.2712328767123</v>
      </c>
      <c r="L120">
        <v>14</v>
      </c>
      <c r="M120" s="5">
        <f t="shared" si="48"/>
        <v>41</v>
      </c>
      <c r="N120" s="5">
        <f>+IF(D120="male",VLOOKUP(BG120,'Key node cluster'!$L$3:$N$24,3,0),VLOOKUP(BG120,'Key node cluster'!$R$3:$T$15,3,0))</f>
        <v>1</v>
      </c>
      <c r="O120" s="1">
        <v>0</v>
      </c>
      <c r="P120" s="1">
        <f t="shared" si="49"/>
        <v>26</v>
      </c>
      <c r="Q120" s="1">
        <f t="shared" si="50"/>
        <v>26</v>
      </c>
      <c r="R120" s="1">
        <f t="shared" si="51"/>
        <v>26</v>
      </c>
      <c r="S120" s="1">
        <f t="shared" si="52"/>
        <v>26</v>
      </c>
      <c r="T120" s="1">
        <f t="shared" si="53"/>
        <v>26</v>
      </c>
      <c r="U120" s="1">
        <f t="shared" si="54"/>
        <v>26</v>
      </c>
      <c r="V120" s="1">
        <f t="shared" si="55"/>
        <v>26</v>
      </c>
      <c r="W120" s="1">
        <f t="shared" si="56"/>
        <v>26</v>
      </c>
      <c r="X120" s="1">
        <f t="shared" si="57"/>
        <v>26</v>
      </c>
      <c r="Y120" s="1">
        <f t="shared" si="58"/>
        <v>26</v>
      </c>
      <c r="Z120" s="1">
        <f t="shared" si="59"/>
        <v>26</v>
      </c>
      <c r="AA120" s="1">
        <f t="shared" si="60"/>
        <v>26</v>
      </c>
      <c r="AB120" s="1">
        <f t="shared" si="61"/>
        <v>26</v>
      </c>
      <c r="AC120" s="1">
        <f t="shared" si="62"/>
        <v>26</v>
      </c>
      <c r="AD120" s="1">
        <f t="shared" si="63"/>
        <v>26</v>
      </c>
      <c r="AE120" s="1">
        <f t="shared" si="64"/>
        <v>26</v>
      </c>
      <c r="AF120" s="1">
        <f t="shared" si="65"/>
        <v>26</v>
      </c>
      <c r="AG120" s="1">
        <f t="shared" si="66"/>
        <v>26</v>
      </c>
      <c r="AH120" s="1">
        <f t="shared" si="67"/>
        <v>26</v>
      </c>
      <c r="AI120" s="1">
        <f t="shared" si="68"/>
        <v>26</v>
      </c>
      <c r="AJ120" s="1">
        <f t="shared" si="69"/>
        <v>26</v>
      </c>
      <c r="AK120" s="1">
        <f t="shared" si="70"/>
        <v>26</v>
      </c>
      <c r="AL120" s="1">
        <f t="shared" si="71"/>
        <v>26</v>
      </c>
      <c r="AM120" s="1">
        <f t="shared" si="72"/>
        <v>26</v>
      </c>
      <c r="AN120" s="1">
        <f t="shared" si="73"/>
        <v>26</v>
      </c>
      <c r="AO120" s="1">
        <f t="shared" si="74"/>
        <v>26</v>
      </c>
      <c r="AP120" s="7">
        <f t="shared" si="75"/>
        <v>38</v>
      </c>
      <c r="AQ120" s="7">
        <f t="shared" si="76"/>
        <v>38</v>
      </c>
      <c r="AR120" s="1">
        <f t="shared" si="77"/>
        <v>38</v>
      </c>
      <c r="AS120" s="7">
        <f t="shared" si="78"/>
        <v>38</v>
      </c>
      <c r="AT120" s="1">
        <f t="shared" si="79"/>
        <v>38</v>
      </c>
      <c r="AU120" s="1">
        <f t="shared" si="80"/>
        <v>38</v>
      </c>
      <c r="AV120" s="1">
        <f t="shared" si="81"/>
        <v>38</v>
      </c>
      <c r="AW120" s="1">
        <f t="shared" si="82"/>
        <v>38</v>
      </c>
      <c r="AX120" s="1">
        <f t="shared" si="83"/>
        <v>38</v>
      </c>
      <c r="AY120" s="1">
        <f t="shared" si="84"/>
        <v>38</v>
      </c>
      <c r="AZ120" s="1">
        <f t="shared" si="85"/>
        <v>38</v>
      </c>
      <c r="BA120" s="1">
        <f t="shared" si="86"/>
        <v>38</v>
      </c>
      <c r="BB120" s="1">
        <f t="shared" si="87"/>
        <v>40</v>
      </c>
      <c r="BC120" s="1">
        <f t="shared" si="88"/>
        <v>40</v>
      </c>
      <c r="BD120" s="1">
        <f t="shared" si="89"/>
        <v>41</v>
      </c>
      <c r="BE120" s="1">
        <f t="shared" si="90"/>
        <v>41</v>
      </c>
      <c r="BF120" s="1">
        <f t="shared" si="91"/>
        <v>41</v>
      </c>
      <c r="BG120" s="1">
        <f>+IF(D120="male",VLOOKUP(M120,'Key node cluster'!$A$3:$C$45,3,0),VLOOKUP(M120,'Key node cluster'!$F$3:$H$27,3,0))</f>
        <v>41</v>
      </c>
    </row>
    <row r="121" spans="1:59" x14ac:dyDescent="0.25">
      <c r="A121" t="s">
        <v>843</v>
      </c>
      <c r="B121">
        <v>9921064937</v>
      </c>
      <c r="C121" s="7">
        <v>30</v>
      </c>
      <c r="D121" t="s">
        <v>9</v>
      </c>
      <c r="E121" t="s">
        <v>10</v>
      </c>
      <c r="G121" t="str">
        <f t="shared" si="92"/>
        <v/>
      </c>
      <c r="H121" s="7">
        <f t="shared" si="47"/>
        <v>1</v>
      </c>
      <c r="J121">
        <v>30</v>
      </c>
      <c r="K121">
        <v>0.33150684931507002</v>
      </c>
      <c r="L121">
        <v>4</v>
      </c>
      <c r="M121" s="5">
        <f t="shared" si="48"/>
        <v>17</v>
      </c>
      <c r="N121" s="5">
        <f>+IF(D121="male",VLOOKUP(BG121,'Key node cluster'!$L$3:$N$24,3,0),VLOOKUP(BG121,'Key node cluster'!$R$3:$T$15,3,0))</f>
        <v>1</v>
      </c>
      <c r="O121" s="1">
        <v>0</v>
      </c>
      <c r="P121" s="1">
        <f t="shared" si="49"/>
        <v>1</v>
      </c>
      <c r="Q121" s="1">
        <f t="shared" si="50"/>
        <v>17</v>
      </c>
      <c r="R121" s="1">
        <f t="shared" si="51"/>
        <v>17</v>
      </c>
      <c r="S121" s="1">
        <f t="shared" si="52"/>
        <v>17</v>
      </c>
      <c r="T121" s="1">
        <f t="shared" si="53"/>
        <v>17</v>
      </c>
      <c r="U121" s="1">
        <f t="shared" si="54"/>
        <v>17</v>
      </c>
      <c r="V121" s="1">
        <f t="shared" si="55"/>
        <v>17</v>
      </c>
      <c r="W121" s="1">
        <f t="shared" si="56"/>
        <v>17</v>
      </c>
      <c r="X121" s="1">
        <f t="shared" si="57"/>
        <v>17</v>
      </c>
      <c r="Y121" s="1">
        <f t="shared" si="58"/>
        <v>17</v>
      </c>
      <c r="Z121" s="1">
        <f t="shared" si="59"/>
        <v>17</v>
      </c>
      <c r="AA121" s="1">
        <f t="shared" si="60"/>
        <v>17</v>
      </c>
      <c r="AB121" s="1">
        <f t="shared" si="61"/>
        <v>17</v>
      </c>
      <c r="AC121" s="1">
        <f t="shared" si="62"/>
        <v>17</v>
      </c>
      <c r="AD121" s="1">
        <f t="shared" si="63"/>
        <v>17</v>
      </c>
      <c r="AE121" s="1">
        <f t="shared" si="64"/>
        <v>17</v>
      </c>
      <c r="AF121" s="1">
        <f t="shared" si="65"/>
        <v>17</v>
      </c>
      <c r="AG121" s="1">
        <f t="shared" si="66"/>
        <v>17</v>
      </c>
      <c r="AH121" s="1">
        <f t="shared" si="67"/>
        <v>17</v>
      </c>
      <c r="AI121" s="1">
        <f t="shared" si="68"/>
        <v>17</v>
      </c>
      <c r="AJ121" s="1">
        <f t="shared" si="69"/>
        <v>17</v>
      </c>
      <c r="AK121" s="1">
        <f t="shared" si="70"/>
        <v>17</v>
      </c>
      <c r="AL121" s="1">
        <f t="shared" si="71"/>
        <v>17</v>
      </c>
      <c r="AM121" s="1">
        <f t="shared" si="72"/>
        <v>17</v>
      </c>
      <c r="AN121" s="1">
        <f t="shared" si="73"/>
        <v>17</v>
      </c>
      <c r="AO121" s="1">
        <f t="shared" si="74"/>
        <v>17</v>
      </c>
      <c r="AP121" s="7">
        <f t="shared" si="75"/>
        <v>17</v>
      </c>
      <c r="AQ121" s="7">
        <f t="shared" si="76"/>
        <v>17</v>
      </c>
      <c r="AR121" s="1">
        <f t="shared" si="77"/>
        <v>17</v>
      </c>
      <c r="AS121" s="7">
        <f t="shared" si="78"/>
        <v>17</v>
      </c>
      <c r="AT121" s="1">
        <f t="shared" si="79"/>
        <v>17</v>
      </c>
      <c r="AU121" s="1">
        <f t="shared" si="80"/>
        <v>17</v>
      </c>
      <c r="AV121" s="1">
        <f t="shared" si="81"/>
        <v>17</v>
      </c>
      <c r="AW121" s="1">
        <f t="shared" si="82"/>
        <v>17</v>
      </c>
      <c r="AX121" s="1">
        <f t="shared" si="83"/>
        <v>17</v>
      </c>
      <c r="AY121" s="1">
        <f t="shared" si="84"/>
        <v>17</v>
      </c>
      <c r="AZ121" s="1">
        <f t="shared" si="85"/>
        <v>17</v>
      </c>
      <c r="BA121" s="1">
        <f t="shared" si="86"/>
        <v>17</v>
      </c>
      <c r="BB121" s="1">
        <f t="shared" si="87"/>
        <v>17</v>
      </c>
      <c r="BC121" s="1">
        <f t="shared" si="88"/>
        <v>17</v>
      </c>
      <c r="BD121" s="1">
        <f t="shared" si="89"/>
        <v>17</v>
      </c>
      <c r="BE121" s="1">
        <f t="shared" si="90"/>
        <v>17</v>
      </c>
      <c r="BF121" s="1">
        <f t="shared" si="91"/>
        <v>17</v>
      </c>
      <c r="BG121" s="1">
        <f>+IF(D121="male",VLOOKUP(M121,'Key node cluster'!$A$3:$C$45,3,0),VLOOKUP(M121,'Key node cluster'!$F$3:$H$27,3,0))</f>
        <v>22</v>
      </c>
    </row>
    <row r="122" spans="1:59" x14ac:dyDescent="0.25">
      <c r="A122" t="s">
        <v>849</v>
      </c>
      <c r="B122">
        <v>9951040122</v>
      </c>
      <c r="C122" s="7">
        <v>30</v>
      </c>
      <c r="D122" t="s">
        <v>9</v>
      </c>
      <c r="E122" t="s">
        <v>10</v>
      </c>
      <c r="F122" t="s">
        <v>11</v>
      </c>
      <c r="G122" t="str">
        <f t="shared" si="92"/>
        <v>bachelor or above</v>
      </c>
      <c r="H122" s="7">
        <f t="shared" si="47"/>
        <v>1</v>
      </c>
      <c r="I122" t="s">
        <v>14</v>
      </c>
      <c r="J122">
        <v>26</v>
      </c>
      <c r="K122">
        <v>0.74794520547944998</v>
      </c>
      <c r="L122">
        <v>2</v>
      </c>
      <c r="M122" s="5">
        <f t="shared" si="48"/>
        <v>25</v>
      </c>
      <c r="N122" s="5">
        <f>+IF(D122="male",VLOOKUP(BG122,'Key node cluster'!$L$3:$N$24,3,0),VLOOKUP(BG122,'Key node cluster'!$R$3:$T$15,3,0))</f>
        <v>1</v>
      </c>
      <c r="O122" s="1">
        <v>0</v>
      </c>
      <c r="P122" s="1">
        <f t="shared" si="49"/>
        <v>1</v>
      </c>
      <c r="Q122" s="1">
        <f t="shared" si="50"/>
        <v>17</v>
      </c>
      <c r="R122" s="1">
        <f t="shared" si="51"/>
        <v>17</v>
      </c>
      <c r="S122" s="1">
        <f t="shared" si="52"/>
        <v>17</v>
      </c>
      <c r="T122" s="1">
        <f t="shared" si="53"/>
        <v>17</v>
      </c>
      <c r="U122" s="1">
        <f t="shared" si="54"/>
        <v>17</v>
      </c>
      <c r="V122" s="1">
        <f t="shared" si="55"/>
        <v>17</v>
      </c>
      <c r="W122" s="1">
        <f t="shared" si="56"/>
        <v>17</v>
      </c>
      <c r="X122" s="1">
        <f t="shared" si="57"/>
        <v>17</v>
      </c>
      <c r="Y122" s="1">
        <f t="shared" si="58"/>
        <v>17</v>
      </c>
      <c r="Z122" s="1">
        <f t="shared" si="59"/>
        <v>17</v>
      </c>
      <c r="AA122" s="1">
        <f t="shared" si="60"/>
        <v>17</v>
      </c>
      <c r="AB122" s="1">
        <f t="shared" si="61"/>
        <v>17</v>
      </c>
      <c r="AC122" s="1">
        <f t="shared" si="62"/>
        <v>17</v>
      </c>
      <c r="AD122" s="1">
        <f t="shared" si="63"/>
        <v>17</v>
      </c>
      <c r="AE122" s="1">
        <f t="shared" si="64"/>
        <v>17</v>
      </c>
      <c r="AF122" s="1">
        <f t="shared" si="65"/>
        <v>17</v>
      </c>
      <c r="AG122" s="1">
        <f t="shared" si="66"/>
        <v>25</v>
      </c>
      <c r="AH122" s="1">
        <f t="shared" si="67"/>
        <v>25</v>
      </c>
      <c r="AI122" s="1">
        <f t="shared" si="68"/>
        <v>25</v>
      </c>
      <c r="AJ122" s="1">
        <f t="shared" si="69"/>
        <v>25</v>
      </c>
      <c r="AK122" s="1">
        <f t="shared" si="70"/>
        <v>25</v>
      </c>
      <c r="AL122" s="1">
        <f t="shared" si="71"/>
        <v>25</v>
      </c>
      <c r="AM122" s="1">
        <f t="shared" si="72"/>
        <v>25</v>
      </c>
      <c r="AN122" s="1">
        <f t="shared" si="73"/>
        <v>25</v>
      </c>
      <c r="AO122" s="1">
        <f t="shared" si="74"/>
        <v>25</v>
      </c>
      <c r="AP122" s="7">
        <f t="shared" si="75"/>
        <v>25</v>
      </c>
      <c r="AQ122" s="7">
        <f t="shared" si="76"/>
        <v>25</v>
      </c>
      <c r="AR122" s="1">
        <f t="shared" si="77"/>
        <v>25</v>
      </c>
      <c r="AS122" s="7">
        <f t="shared" si="78"/>
        <v>25</v>
      </c>
      <c r="AT122" s="1">
        <f t="shared" si="79"/>
        <v>25</v>
      </c>
      <c r="AU122" s="1">
        <f t="shared" si="80"/>
        <v>25</v>
      </c>
      <c r="AV122" s="1">
        <f t="shared" si="81"/>
        <v>25</v>
      </c>
      <c r="AW122" s="1">
        <f t="shared" si="82"/>
        <v>25</v>
      </c>
      <c r="AX122" s="1">
        <f t="shared" si="83"/>
        <v>25</v>
      </c>
      <c r="AY122" s="1">
        <f t="shared" si="84"/>
        <v>25</v>
      </c>
      <c r="AZ122" s="1">
        <f t="shared" si="85"/>
        <v>25</v>
      </c>
      <c r="BA122" s="1">
        <f t="shared" si="86"/>
        <v>25</v>
      </c>
      <c r="BB122" s="1">
        <f t="shared" si="87"/>
        <v>25</v>
      </c>
      <c r="BC122" s="1">
        <f t="shared" si="88"/>
        <v>25</v>
      </c>
      <c r="BD122" s="1">
        <f t="shared" si="89"/>
        <v>25</v>
      </c>
      <c r="BE122" s="1">
        <f t="shared" si="90"/>
        <v>25</v>
      </c>
      <c r="BF122" s="1">
        <f t="shared" si="91"/>
        <v>25</v>
      </c>
      <c r="BG122" s="1">
        <f>+IF(D122="male",VLOOKUP(M122,'Key node cluster'!$A$3:$C$45,3,0),VLOOKUP(M122,'Key node cluster'!$F$3:$H$27,3,0))</f>
        <v>25</v>
      </c>
    </row>
    <row r="123" spans="1:59" x14ac:dyDescent="0.25">
      <c r="A123" t="s">
        <v>850</v>
      </c>
      <c r="B123">
        <v>2000170130</v>
      </c>
      <c r="C123" s="7">
        <v>20</v>
      </c>
      <c r="D123" t="s">
        <v>9</v>
      </c>
      <c r="E123" t="s">
        <v>10</v>
      </c>
      <c r="F123" t="s">
        <v>11</v>
      </c>
      <c r="G123" t="str">
        <f t="shared" si="92"/>
        <v>vocational training</v>
      </c>
      <c r="H123" s="7">
        <f t="shared" si="47"/>
        <v>1</v>
      </c>
      <c r="I123" t="s">
        <v>22</v>
      </c>
      <c r="J123">
        <v>21</v>
      </c>
      <c r="K123">
        <v>0.75616438356163995</v>
      </c>
      <c r="L123">
        <v>7</v>
      </c>
      <c r="M123" s="5">
        <f t="shared" si="48"/>
        <v>25</v>
      </c>
      <c r="N123" s="5">
        <f>+IF(D123="male",VLOOKUP(BG123,'Key node cluster'!$L$3:$N$24,3,0),VLOOKUP(BG123,'Key node cluster'!$R$3:$T$15,3,0))</f>
        <v>1</v>
      </c>
      <c r="O123" s="1">
        <v>0</v>
      </c>
      <c r="P123" s="1">
        <f t="shared" si="49"/>
        <v>1</v>
      </c>
      <c r="Q123" s="1">
        <f t="shared" si="50"/>
        <v>17</v>
      </c>
      <c r="R123" s="1">
        <f t="shared" si="51"/>
        <v>17</v>
      </c>
      <c r="S123" s="1">
        <f t="shared" si="52"/>
        <v>17</v>
      </c>
      <c r="T123" s="1">
        <f t="shared" si="53"/>
        <v>17</v>
      </c>
      <c r="U123" s="1">
        <f t="shared" si="54"/>
        <v>17</v>
      </c>
      <c r="V123" s="1">
        <f t="shared" si="55"/>
        <v>17</v>
      </c>
      <c r="W123" s="1">
        <f t="shared" si="56"/>
        <v>17</v>
      </c>
      <c r="X123" s="1">
        <f t="shared" si="57"/>
        <v>17</v>
      </c>
      <c r="Y123" s="1">
        <f t="shared" si="58"/>
        <v>17</v>
      </c>
      <c r="Z123" s="1">
        <f t="shared" si="59"/>
        <v>17</v>
      </c>
      <c r="AA123" s="1">
        <f t="shared" si="60"/>
        <v>17</v>
      </c>
      <c r="AB123" s="1">
        <f t="shared" si="61"/>
        <v>17</v>
      </c>
      <c r="AC123" s="1">
        <f t="shared" si="62"/>
        <v>17</v>
      </c>
      <c r="AD123" s="1">
        <f t="shared" si="63"/>
        <v>17</v>
      </c>
      <c r="AE123" s="1">
        <f t="shared" si="64"/>
        <v>17</v>
      </c>
      <c r="AF123" s="1">
        <f t="shared" si="65"/>
        <v>17</v>
      </c>
      <c r="AG123" s="1">
        <f t="shared" si="66"/>
        <v>25</v>
      </c>
      <c r="AH123" s="1">
        <f t="shared" si="67"/>
        <v>25</v>
      </c>
      <c r="AI123" s="1">
        <f t="shared" si="68"/>
        <v>25</v>
      </c>
      <c r="AJ123" s="1">
        <f t="shared" si="69"/>
        <v>25</v>
      </c>
      <c r="AK123" s="1">
        <f t="shared" si="70"/>
        <v>25</v>
      </c>
      <c r="AL123" s="1">
        <f t="shared" si="71"/>
        <v>25</v>
      </c>
      <c r="AM123" s="1">
        <f t="shared" si="72"/>
        <v>25</v>
      </c>
      <c r="AN123" s="1">
        <f t="shared" si="73"/>
        <v>25</v>
      </c>
      <c r="AO123" s="1">
        <f t="shared" si="74"/>
        <v>25</v>
      </c>
      <c r="AP123" s="7">
        <f t="shared" si="75"/>
        <v>25</v>
      </c>
      <c r="AQ123" s="7">
        <f t="shared" si="76"/>
        <v>25</v>
      </c>
      <c r="AR123" s="1">
        <f t="shared" si="77"/>
        <v>25</v>
      </c>
      <c r="AS123" s="7">
        <f t="shared" si="78"/>
        <v>25</v>
      </c>
      <c r="AT123" s="1">
        <f t="shared" si="79"/>
        <v>25</v>
      </c>
      <c r="AU123" s="1">
        <f t="shared" si="80"/>
        <v>25</v>
      </c>
      <c r="AV123" s="1">
        <f t="shared" si="81"/>
        <v>25</v>
      </c>
      <c r="AW123" s="1">
        <f t="shared" si="82"/>
        <v>25</v>
      </c>
      <c r="AX123" s="1">
        <f t="shared" si="83"/>
        <v>25</v>
      </c>
      <c r="AY123" s="1">
        <f t="shared" si="84"/>
        <v>25</v>
      </c>
      <c r="AZ123" s="1">
        <f t="shared" si="85"/>
        <v>25</v>
      </c>
      <c r="BA123" s="1">
        <f t="shared" si="86"/>
        <v>25</v>
      </c>
      <c r="BB123" s="1">
        <f t="shared" si="87"/>
        <v>25</v>
      </c>
      <c r="BC123" s="1">
        <f t="shared" si="88"/>
        <v>25</v>
      </c>
      <c r="BD123" s="1">
        <f t="shared" si="89"/>
        <v>25</v>
      </c>
      <c r="BE123" s="1">
        <f t="shared" si="90"/>
        <v>25</v>
      </c>
      <c r="BF123" s="1">
        <f t="shared" si="91"/>
        <v>25</v>
      </c>
      <c r="BG123" s="1">
        <f>+IF(D123="male",VLOOKUP(M123,'Key node cluster'!$A$3:$C$45,3,0),VLOOKUP(M123,'Key node cluster'!$F$3:$H$27,3,0))</f>
        <v>25</v>
      </c>
    </row>
    <row r="124" spans="1:59" x14ac:dyDescent="0.25">
      <c r="A124" t="s">
        <v>856</v>
      </c>
      <c r="B124">
        <v>9981016059</v>
      </c>
      <c r="C124" s="7">
        <v>20</v>
      </c>
      <c r="D124" t="s">
        <v>9</v>
      </c>
      <c r="E124" t="s">
        <v>10</v>
      </c>
      <c r="F124" t="s">
        <v>11</v>
      </c>
      <c r="G124" t="str">
        <f t="shared" si="92"/>
        <v>bachelor or above</v>
      </c>
      <c r="H124" s="7">
        <f t="shared" si="47"/>
        <v>5</v>
      </c>
      <c r="I124" t="s">
        <v>14</v>
      </c>
      <c r="J124">
        <v>24</v>
      </c>
      <c r="K124">
        <v>1.2739726027397</v>
      </c>
      <c r="L124">
        <v>4</v>
      </c>
      <c r="M124" s="5">
        <f t="shared" si="48"/>
        <v>39</v>
      </c>
      <c r="N124" s="5">
        <f>+IF(D124="male",VLOOKUP(BG124,'Key node cluster'!$L$3:$N$24,3,0),VLOOKUP(BG124,'Key node cluster'!$R$3:$T$15,3,0))</f>
        <v>0</v>
      </c>
      <c r="O124" s="1">
        <v>0</v>
      </c>
      <c r="P124" s="1">
        <f t="shared" si="49"/>
        <v>26</v>
      </c>
      <c r="Q124" s="1">
        <f t="shared" si="50"/>
        <v>26</v>
      </c>
      <c r="R124" s="1">
        <f t="shared" si="51"/>
        <v>26</v>
      </c>
      <c r="S124" s="1">
        <f t="shared" si="52"/>
        <v>26</v>
      </c>
      <c r="T124" s="1">
        <f t="shared" si="53"/>
        <v>26</v>
      </c>
      <c r="U124" s="1">
        <f t="shared" si="54"/>
        <v>26</v>
      </c>
      <c r="V124" s="1">
        <f t="shared" si="55"/>
        <v>26</v>
      </c>
      <c r="W124" s="1">
        <f t="shared" si="56"/>
        <v>26</v>
      </c>
      <c r="X124" s="1">
        <f t="shared" si="57"/>
        <v>26</v>
      </c>
      <c r="Y124" s="1">
        <f t="shared" si="58"/>
        <v>26</v>
      </c>
      <c r="Z124" s="1">
        <f t="shared" si="59"/>
        <v>26</v>
      </c>
      <c r="AA124" s="1">
        <f t="shared" si="60"/>
        <v>26</v>
      </c>
      <c r="AB124" s="1">
        <f t="shared" si="61"/>
        <v>26</v>
      </c>
      <c r="AC124" s="1">
        <f t="shared" si="62"/>
        <v>26</v>
      </c>
      <c r="AD124" s="1">
        <f t="shared" si="63"/>
        <v>26</v>
      </c>
      <c r="AE124" s="1">
        <f t="shared" si="64"/>
        <v>26</v>
      </c>
      <c r="AF124" s="1">
        <f t="shared" si="65"/>
        <v>26</v>
      </c>
      <c r="AG124" s="1">
        <f t="shared" si="66"/>
        <v>26</v>
      </c>
      <c r="AH124" s="1">
        <f t="shared" si="67"/>
        <v>26</v>
      </c>
      <c r="AI124" s="1">
        <f t="shared" si="68"/>
        <v>26</v>
      </c>
      <c r="AJ124" s="1">
        <f t="shared" si="69"/>
        <v>26</v>
      </c>
      <c r="AK124" s="1">
        <f t="shared" si="70"/>
        <v>26</v>
      </c>
      <c r="AL124" s="1">
        <f t="shared" si="71"/>
        <v>26</v>
      </c>
      <c r="AM124" s="1">
        <f t="shared" si="72"/>
        <v>26</v>
      </c>
      <c r="AN124" s="1">
        <f t="shared" si="73"/>
        <v>26</v>
      </c>
      <c r="AO124" s="1">
        <f t="shared" si="74"/>
        <v>26</v>
      </c>
      <c r="AP124" s="7">
        <f t="shared" si="75"/>
        <v>38</v>
      </c>
      <c r="AQ124" s="7">
        <f t="shared" si="76"/>
        <v>38</v>
      </c>
      <c r="AR124" s="1">
        <f t="shared" si="77"/>
        <v>38</v>
      </c>
      <c r="AS124" s="7">
        <f t="shared" si="78"/>
        <v>38</v>
      </c>
      <c r="AT124" s="1">
        <f t="shared" si="79"/>
        <v>38</v>
      </c>
      <c r="AU124" s="1">
        <f t="shared" si="80"/>
        <v>38</v>
      </c>
      <c r="AV124" s="1">
        <f t="shared" si="81"/>
        <v>38</v>
      </c>
      <c r="AW124" s="1">
        <f t="shared" si="82"/>
        <v>38</v>
      </c>
      <c r="AX124" s="1">
        <f t="shared" si="83"/>
        <v>38</v>
      </c>
      <c r="AY124" s="1">
        <f t="shared" si="84"/>
        <v>38</v>
      </c>
      <c r="AZ124" s="1">
        <f t="shared" si="85"/>
        <v>38</v>
      </c>
      <c r="BA124" s="1">
        <f t="shared" si="86"/>
        <v>38</v>
      </c>
      <c r="BB124" s="1">
        <f t="shared" si="87"/>
        <v>39</v>
      </c>
      <c r="BC124" s="1">
        <f t="shared" si="88"/>
        <v>39</v>
      </c>
      <c r="BD124" s="1">
        <f t="shared" si="89"/>
        <v>39</v>
      </c>
      <c r="BE124" s="1">
        <f t="shared" si="90"/>
        <v>39</v>
      </c>
      <c r="BF124" s="1">
        <f t="shared" si="91"/>
        <v>39</v>
      </c>
      <c r="BG124" s="1">
        <f>+IF(D124="male",VLOOKUP(M124,'Key node cluster'!$A$3:$C$45,3,0),VLOOKUP(M124,'Key node cluster'!$F$3:$H$27,3,0))</f>
        <v>39</v>
      </c>
    </row>
    <row r="125" spans="1:59" x14ac:dyDescent="0.25">
      <c r="A125" t="s">
        <v>859</v>
      </c>
      <c r="B125">
        <v>9991038165</v>
      </c>
      <c r="C125" s="7">
        <v>20</v>
      </c>
      <c r="D125" t="s">
        <v>9</v>
      </c>
      <c r="E125" t="s">
        <v>10</v>
      </c>
      <c r="F125" t="s">
        <v>11</v>
      </c>
      <c r="G125" t="str">
        <f t="shared" si="92"/>
        <v>bachelor or above</v>
      </c>
      <c r="H125" s="7">
        <f t="shared" si="47"/>
        <v>1</v>
      </c>
      <c r="I125" t="s">
        <v>14</v>
      </c>
      <c r="J125">
        <v>23</v>
      </c>
      <c r="K125">
        <v>0.33424657534246999</v>
      </c>
      <c r="L125">
        <v>1</v>
      </c>
      <c r="M125" s="5">
        <f t="shared" si="48"/>
        <v>25</v>
      </c>
      <c r="N125" s="5">
        <f>+IF(D125="male",VLOOKUP(BG125,'Key node cluster'!$L$3:$N$24,3,0),VLOOKUP(BG125,'Key node cluster'!$R$3:$T$15,3,0))</f>
        <v>1</v>
      </c>
      <c r="O125" s="1">
        <v>0</v>
      </c>
      <c r="P125" s="1">
        <f t="shared" si="49"/>
        <v>1</v>
      </c>
      <c r="Q125" s="1">
        <f t="shared" si="50"/>
        <v>17</v>
      </c>
      <c r="R125" s="1">
        <f t="shared" si="51"/>
        <v>17</v>
      </c>
      <c r="S125" s="1">
        <f t="shared" si="52"/>
        <v>17</v>
      </c>
      <c r="T125" s="1">
        <f t="shared" si="53"/>
        <v>17</v>
      </c>
      <c r="U125" s="1">
        <f t="shared" si="54"/>
        <v>17</v>
      </c>
      <c r="V125" s="1">
        <f t="shared" si="55"/>
        <v>17</v>
      </c>
      <c r="W125" s="1">
        <f t="shared" si="56"/>
        <v>17</v>
      </c>
      <c r="X125" s="1">
        <f t="shared" si="57"/>
        <v>17</v>
      </c>
      <c r="Y125" s="1">
        <f t="shared" si="58"/>
        <v>17</v>
      </c>
      <c r="Z125" s="1">
        <f t="shared" si="59"/>
        <v>17</v>
      </c>
      <c r="AA125" s="1">
        <f t="shared" si="60"/>
        <v>17</v>
      </c>
      <c r="AB125" s="1">
        <f t="shared" si="61"/>
        <v>17</v>
      </c>
      <c r="AC125" s="1">
        <f t="shared" si="62"/>
        <v>17</v>
      </c>
      <c r="AD125" s="1">
        <f t="shared" si="63"/>
        <v>17</v>
      </c>
      <c r="AE125" s="1">
        <f t="shared" si="64"/>
        <v>17</v>
      </c>
      <c r="AF125" s="1">
        <f t="shared" si="65"/>
        <v>17</v>
      </c>
      <c r="AG125" s="1">
        <f t="shared" si="66"/>
        <v>25</v>
      </c>
      <c r="AH125" s="1">
        <f t="shared" si="67"/>
        <v>25</v>
      </c>
      <c r="AI125" s="1">
        <f t="shared" si="68"/>
        <v>25</v>
      </c>
      <c r="AJ125" s="1">
        <f t="shared" si="69"/>
        <v>25</v>
      </c>
      <c r="AK125" s="1">
        <f t="shared" si="70"/>
        <v>25</v>
      </c>
      <c r="AL125" s="1">
        <f t="shared" si="71"/>
        <v>25</v>
      </c>
      <c r="AM125" s="1">
        <f t="shared" si="72"/>
        <v>25</v>
      </c>
      <c r="AN125" s="1">
        <f t="shared" si="73"/>
        <v>25</v>
      </c>
      <c r="AO125" s="1">
        <f t="shared" si="74"/>
        <v>25</v>
      </c>
      <c r="AP125" s="7">
        <f t="shared" si="75"/>
        <v>25</v>
      </c>
      <c r="AQ125" s="7">
        <f t="shared" si="76"/>
        <v>25</v>
      </c>
      <c r="AR125" s="1">
        <f t="shared" si="77"/>
        <v>25</v>
      </c>
      <c r="AS125" s="7">
        <f t="shared" si="78"/>
        <v>25</v>
      </c>
      <c r="AT125" s="1">
        <f t="shared" si="79"/>
        <v>25</v>
      </c>
      <c r="AU125" s="1">
        <f t="shared" si="80"/>
        <v>25</v>
      </c>
      <c r="AV125" s="1">
        <f t="shared" si="81"/>
        <v>25</v>
      </c>
      <c r="AW125" s="1">
        <f t="shared" si="82"/>
        <v>25</v>
      </c>
      <c r="AX125" s="1">
        <f t="shared" si="83"/>
        <v>25</v>
      </c>
      <c r="AY125" s="1">
        <f t="shared" si="84"/>
        <v>25</v>
      </c>
      <c r="AZ125" s="1">
        <f t="shared" si="85"/>
        <v>25</v>
      </c>
      <c r="BA125" s="1">
        <f t="shared" si="86"/>
        <v>25</v>
      </c>
      <c r="BB125" s="1">
        <f t="shared" si="87"/>
        <v>25</v>
      </c>
      <c r="BC125" s="1">
        <f t="shared" si="88"/>
        <v>25</v>
      </c>
      <c r="BD125" s="1">
        <f t="shared" si="89"/>
        <v>25</v>
      </c>
      <c r="BE125" s="1">
        <f t="shared" si="90"/>
        <v>25</v>
      </c>
      <c r="BF125" s="1">
        <f t="shared" si="91"/>
        <v>25</v>
      </c>
      <c r="BG125" s="1">
        <f>+IF(D125="male",VLOOKUP(M125,'Key node cluster'!$A$3:$C$45,3,0),VLOOKUP(M125,'Key node cluster'!$F$3:$H$27,3,0))</f>
        <v>25</v>
      </c>
    </row>
    <row r="126" spans="1:59" x14ac:dyDescent="0.25">
      <c r="A126" t="s">
        <v>861</v>
      </c>
      <c r="B126">
        <v>9971028594</v>
      </c>
      <c r="C126" s="7">
        <v>20</v>
      </c>
      <c r="D126" t="s">
        <v>9</v>
      </c>
      <c r="E126" t="s">
        <v>10</v>
      </c>
      <c r="F126" t="s">
        <v>273</v>
      </c>
      <c r="G126" t="str">
        <f t="shared" si="92"/>
        <v>bachelor or above</v>
      </c>
      <c r="H126" s="7">
        <f t="shared" si="47"/>
        <v>1</v>
      </c>
      <c r="I126" t="s">
        <v>14</v>
      </c>
      <c r="J126">
        <v>24</v>
      </c>
      <c r="K126">
        <v>0.16712328767123</v>
      </c>
      <c r="L126">
        <v>1</v>
      </c>
      <c r="M126" s="5">
        <f t="shared" si="48"/>
        <v>19</v>
      </c>
      <c r="N126" s="5">
        <f>+IF(D126="male",VLOOKUP(BG126,'Key node cluster'!$L$3:$N$24,3,0),VLOOKUP(BG126,'Key node cluster'!$R$3:$T$15,3,0))</f>
        <v>0</v>
      </c>
      <c r="O126" s="1">
        <v>0</v>
      </c>
      <c r="P126" s="1">
        <f t="shared" si="49"/>
        <v>1</v>
      </c>
      <c r="Q126" s="1">
        <f t="shared" si="50"/>
        <v>17</v>
      </c>
      <c r="R126" s="1">
        <f t="shared" si="51"/>
        <v>17</v>
      </c>
      <c r="S126" s="1">
        <f t="shared" si="52"/>
        <v>17</v>
      </c>
      <c r="T126" s="1">
        <f t="shared" si="53"/>
        <v>17</v>
      </c>
      <c r="U126" s="1">
        <f t="shared" si="54"/>
        <v>17</v>
      </c>
      <c r="V126" s="1">
        <f t="shared" si="55"/>
        <v>17</v>
      </c>
      <c r="W126" s="1">
        <f t="shared" si="56"/>
        <v>17</v>
      </c>
      <c r="X126" s="1">
        <f t="shared" si="57"/>
        <v>17</v>
      </c>
      <c r="Y126" s="1">
        <f t="shared" si="58"/>
        <v>17</v>
      </c>
      <c r="Z126" s="1">
        <f t="shared" si="59"/>
        <v>17</v>
      </c>
      <c r="AA126" s="1">
        <f t="shared" si="60"/>
        <v>17</v>
      </c>
      <c r="AB126" s="1">
        <f t="shared" si="61"/>
        <v>17</v>
      </c>
      <c r="AC126" s="1">
        <f t="shared" si="62"/>
        <v>17</v>
      </c>
      <c r="AD126" s="1">
        <f t="shared" si="63"/>
        <v>17</v>
      </c>
      <c r="AE126" s="1">
        <f t="shared" si="64"/>
        <v>17</v>
      </c>
      <c r="AF126" s="1">
        <f t="shared" si="65"/>
        <v>17</v>
      </c>
      <c r="AG126" s="1">
        <f t="shared" si="66"/>
        <v>18</v>
      </c>
      <c r="AH126" s="1">
        <f t="shared" si="67"/>
        <v>19</v>
      </c>
      <c r="AI126" s="1">
        <f t="shared" si="68"/>
        <v>19</v>
      </c>
      <c r="AJ126" s="1">
        <f t="shared" si="69"/>
        <v>19</v>
      </c>
      <c r="AK126" s="1">
        <f t="shared" si="70"/>
        <v>19</v>
      </c>
      <c r="AL126" s="1">
        <f t="shared" si="71"/>
        <v>19</v>
      </c>
      <c r="AM126" s="1">
        <f t="shared" si="72"/>
        <v>19</v>
      </c>
      <c r="AN126" s="1">
        <f t="shared" si="73"/>
        <v>19</v>
      </c>
      <c r="AO126" s="1">
        <f t="shared" si="74"/>
        <v>19</v>
      </c>
      <c r="AP126" s="7">
        <f t="shared" si="75"/>
        <v>19</v>
      </c>
      <c r="AQ126" s="7">
        <f t="shared" si="76"/>
        <v>19</v>
      </c>
      <c r="AR126" s="1">
        <f t="shared" si="77"/>
        <v>19</v>
      </c>
      <c r="AS126" s="7">
        <f t="shared" si="78"/>
        <v>19</v>
      </c>
      <c r="AT126" s="1">
        <f t="shared" si="79"/>
        <v>19</v>
      </c>
      <c r="AU126" s="1">
        <f t="shared" si="80"/>
        <v>19</v>
      </c>
      <c r="AV126" s="1">
        <f t="shared" si="81"/>
        <v>19</v>
      </c>
      <c r="AW126" s="1">
        <f t="shared" si="82"/>
        <v>19</v>
      </c>
      <c r="AX126" s="1">
        <f t="shared" si="83"/>
        <v>19</v>
      </c>
      <c r="AY126" s="1">
        <f t="shared" si="84"/>
        <v>19</v>
      </c>
      <c r="AZ126" s="1">
        <f t="shared" si="85"/>
        <v>19</v>
      </c>
      <c r="BA126" s="1">
        <f t="shared" si="86"/>
        <v>19</v>
      </c>
      <c r="BB126" s="1">
        <f t="shared" si="87"/>
        <v>19</v>
      </c>
      <c r="BC126" s="1">
        <f t="shared" si="88"/>
        <v>19</v>
      </c>
      <c r="BD126" s="1">
        <f t="shared" si="89"/>
        <v>19</v>
      </c>
      <c r="BE126" s="1">
        <f t="shared" si="90"/>
        <v>19</v>
      </c>
      <c r="BF126" s="1">
        <f t="shared" si="91"/>
        <v>19</v>
      </c>
      <c r="BG126" s="1">
        <f>+IF(D126="male",VLOOKUP(M126,'Key node cluster'!$A$3:$C$45,3,0),VLOOKUP(M126,'Key node cluster'!$F$3:$H$27,3,0))</f>
        <v>19</v>
      </c>
    </row>
    <row r="127" spans="1:59" x14ac:dyDescent="0.25">
      <c r="A127" t="s">
        <v>868</v>
      </c>
      <c r="B127">
        <v>9771052037</v>
      </c>
      <c r="C127" s="7">
        <v>40</v>
      </c>
      <c r="D127" t="s">
        <v>9</v>
      </c>
      <c r="E127" t="s">
        <v>10</v>
      </c>
      <c r="F127" t="s">
        <v>43</v>
      </c>
      <c r="G127" t="str">
        <f t="shared" si="92"/>
        <v>vocational training</v>
      </c>
      <c r="H127" s="7">
        <f t="shared" si="47"/>
        <v>0</v>
      </c>
      <c r="I127" t="s">
        <v>22</v>
      </c>
      <c r="J127">
        <v>44</v>
      </c>
      <c r="L127">
        <v>1</v>
      </c>
      <c r="M127" s="5">
        <f t="shared" si="48"/>
        <v>10</v>
      </c>
      <c r="N127" s="5">
        <f>+IF(D127="male",VLOOKUP(BG127,'Key node cluster'!$L$3:$N$24,3,0),VLOOKUP(BG127,'Key node cluster'!$R$3:$T$15,3,0))</f>
        <v>0</v>
      </c>
      <c r="O127" s="1">
        <v>0</v>
      </c>
      <c r="P127" s="1">
        <f t="shared" si="49"/>
        <v>1</v>
      </c>
      <c r="Q127" s="1">
        <f t="shared" si="50"/>
        <v>2</v>
      </c>
      <c r="R127" s="1">
        <f t="shared" si="51"/>
        <v>3</v>
      </c>
      <c r="S127" s="1">
        <f t="shared" si="52"/>
        <v>4</v>
      </c>
      <c r="T127" s="1">
        <f t="shared" si="53"/>
        <v>10</v>
      </c>
      <c r="U127" s="1">
        <f t="shared" si="54"/>
        <v>10</v>
      </c>
      <c r="V127" s="1">
        <f t="shared" si="55"/>
        <v>10</v>
      </c>
      <c r="W127" s="1">
        <f t="shared" si="56"/>
        <v>10</v>
      </c>
      <c r="X127" s="1">
        <f t="shared" si="57"/>
        <v>10</v>
      </c>
      <c r="Y127" s="1">
        <f t="shared" si="58"/>
        <v>10</v>
      </c>
      <c r="Z127" s="1">
        <f t="shared" si="59"/>
        <v>10</v>
      </c>
      <c r="AA127" s="1">
        <f t="shared" si="60"/>
        <v>10</v>
      </c>
      <c r="AB127" s="1">
        <f t="shared" si="61"/>
        <v>10</v>
      </c>
      <c r="AC127" s="1">
        <f t="shared" si="62"/>
        <v>10</v>
      </c>
      <c r="AD127" s="1">
        <f t="shared" si="63"/>
        <v>10</v>
      </c>
      <c r="AE127" s="1">
        <f t="shared" si="64"/>
        <v>10</v>
      </c>
      <c r="AF127" s="1">
        <f t="shared" si="65"/>
        <v>10</v>
      </c>
      <c r="AG127" s="1">
        <f t="shared" si="66"/>
        <v>10</v>
      </c>
      <c r="AH127" s="1">
        <f t="shared" si="67"/>
        <v>10</v>
      </c>
      <c r="AI127" s="1">
        <f t="shared" si="68"/>
        <v>10</v>
      </c>
      <c r="AJ127" s="1">
        <f t="shared" si="69"/>
        <v>10</v>
      </c>
      <c r="AK127" s="1">
        <f t="shared" si="70"/>
        <v>10</v>
      </c>
      <c r="AL127" s="1">
        <f t="shared" si="71"/>
        <v>10</v>
      </c>
      <c r="AM127" s="1">
        <f t="shared" si="72"/>
        <v>10</v>
      </c>
      <c r="AN127" s="1">
        <f t="shared" si="73"/>
        <v>10</v>
      </c>
      <c r="AO127" s="1">
        <f t="shared" si="74"/>
        <v>10</v>
      </c>
      <c r="AP127" s="7">
        <f t="shared" si="75"/>
        <v>10</v>
      </c>
      <c r="AQ127" s="7">
        <f t="shared" si="76"/>
        <v>10</v>
      </c>
      <c r="AR127" s="1">
        <f t="shared" si="77"/>
        <v>10</v>
      </c>
      <c r="AS127" s="7">
        <f t="shared" si="78"/>
        <v>10</v>
      </c>
      <c r="AT127" s="1">
        <f t="shared" si="79"/>
        <v>10</v>
      </c>
      <c r="AU127" s="1">
        <f t="shared" si="80"/>
        <v>10</v>
      </c>
      <c r="AV127" s="1">
        <f t="shared" si="81"/>
        <v>10</v>
      </c>
      <c r="AW127" s="1">
        <f t="shared" si="82"/>
        <v>10</v>
      </c>
      <c r="AX127" s="1">
        <f t="shared" si="83"/>
        <v>10</v>
      </c>
      <c r="AY127" s="1">
        <f t="shared" si="84"/>
        <v>10</v>
      </c>
      <c r="AZ127" s="1">
        <f t="shared" si="85"/>
        <v>10</v>
      </c>
      <c r="BA127" s="1">
        <f t="shared" si="86"/>
        <v>10</v>
      </c>
      <c r="BB127" s="1">
        <f t="shared" si="87"/>
        <v>10</v>
      </c>
      <c r="BC127" s="1">
        <f t="shared" si="88"/>
        <v>10</v>
      </c>
      <c r="BD127" s="1">
        <f t="shared" si="89"/>
        <v>10</v>
      </c>
      <c r="BE127" s="1">
        <f t="shared" si="90"/>
        <v>10</v>
      </c>
      <c r="BF127" s="1">
        <f t="shared" si="91"/>
        <v>10</v>
      </c>
      <c r="BG127" s="1">
        <f>+IF(D127="male",VLOOKUP(M127,'Key node cluster'!$A$3:$C$45,3,0),VLOOKUP(M127,'Key node cluster'!$F$3:$H$27,3,0))</f>
        <v>10</v>
      </c>
    </row>
    <row r="128" spans="1:59" x14ac:dyDescent="0.25">
      <c r="A128" t="s">
        <v>871</v>
      </c>
      <c r="B128">
        <v>9831001389</v>
      </c>
      <c r="C128" s="7">
        <v>40</v>
      </c>
      <c r="D128" t="s">
        <v>9</v>
      </c>
      <c r="E128" t="s">
        <v>10</v>
      </c>
      <c r="F128" t="s">
        <v>25</v>
      </c>
      <c r="G128" t="str">
        <f t="shared" si="92"/>
        <v>secondary or below</v>
      </c>
      <c r="H128" s="7">
        <f t="shared" si="47"/>
        <v>1</v>
      </c>
      <c r="I128" t="s">
        <v>18</v>
      </c>
      <c r="J128">
        <v>39</v>
      </c>
      <c r="K128">
        <v>0.43561643835615999</v>
      </c>
      <c r="L128">
        <v>1</v>
      </c>
      <c r="M128" s="5">
        <f t="shared" si="48"/>
        <v>24</v>
      </c>
      <c r="N128" s="5">
        <f>+IF(D128="male",VLOOKUP(BG128,'Key node cluster'!$L$3:$N$24,3,0),VLOOKUP(BG128,'Key node cluster'!$R$3:$T$15,3,0))</f>
        <v>2</v>
      </c>
      <c r="O128" s="1">
        <v>0</v>
      </c>
      <c r="P128" s="1">
        <f t="shared" si="49"/>
        <v>1</v>
      </c>
      <c r="Q128" s="1">
        <f t="shared" si="50"/>
        <v>17</v>
      </c>
      <c r="R128" s="1">
        <f t="shared" si="51"/>
        <v>17</v>
      </c>
      <c r="S128" s="1">
        <f t="shared" si="52"/>
        <v>17</v>
      </c>
      <c r="T128" s="1">
        <f t="shared" si="53"/>
        <v>17</v>
      </c>
      <c r="U128" s="1">
        <f t="shared" si="54"/>
        <v>17</v>
      </c>
      <c r="V128" s="1">
        <f t="shared" si="55"/>
        <v>17</v>
      </c>
      <c r="W128" s="1">
        <f t="shared" si="56"/>
        <v>17</v>
      </c>
      <c r="X128" s="1">
        <f t="shared" si="57"/>
        <v>17</v>
      </c>
      <c r="Y128" s="1">
        <f t="shared" si="58"/>
        <v>17</v>
      </c>
      <c r="Z128" s="1">
        <f t="shared" si="59"/>
        <v>17</v>
      </c>
      <c r="AA128" s="1">
        <f t="shared" si="60"/>
        <v>17</v>
      </c>
      <c r="AB128" s="1">
        <f t="shared" si="61"/>
        <v>17</v>
      </c>
      <c r="AC128" s="1">
        <f t="shared" si="62"/>
        <v>17</v>
      </c>
      <c r="AD128" s="1">
        <f t="shared" si="63"/>
        <v>17</v>
      </c>
      <c r="AE128" s="1">
        <f t="shared" si="64"/>
        <v>17</v>
      </c>
      <c r="AF128" s="1">
        <f t="shared" si="65"/>
        <v>17</v>
      </c>
      <c r="AG128" s="1">
        <f t="shared" si="66"/>
        <v>18</v>
      </c>
      <c r="AH128" s="1">
        <f t="shared" si="67"/>
        <v>20</v>
      </c>
      <c r="AI128" s="1">
        <f t="shared" si="68"/>
        <v>20</v>
      </c>
      <c r="AJ128" s="1">
        <f t="shared" si="69"/>
        <v>24</v>
      </c>
      <c r="AK128" s="1">
        <f t="shared" si="70"/>
        <v>24</v>
      </c>
      <c r="AL128" s="1">
        <f t="shared" si="71"/>
        <v>24</v>
      </c>
      <c r="AM128" s="1">
        <f t="shared" si="72"/>
        <v>24</v>
      </c>
      <c r="AN128" s="1">
        <f t="shared" si="73"/>
        <v>24</v>
      </c>
      <c r="AO128" s="1">
        <f t="shared" si="74"/>
        <v>24</v>
      </c>
      <c r="AP128" s="7">
        <f t="shared" si="75"/>
        <v>24</v>
      </c>
      <c r="AQ128" s="7">
        <f t="shared" si="76"/>
        <v>24</v>
      </c>
      <c r="AR128" s="1">
        <f t="shared" si="77"/>
        <v>24</v>
      </c>
      <c r="AS128" s="7">
        <f t="shared" si="78"/>
        <v>24</v>
      </c>
      <c r="AT128" s="1">
        <f t="shared" si="79"/>
        <v>24</v>
      </c>
      <c r="AU128" s="1">
        <f t="shared" si="80"/>
        <v>24</v>
      </c>
      <c r="AV128" s="1">
        <f t="shared" si="81"/>
        <v>24</v>
      </c>
      <c r="AW128" s="1">
        <f t="shared" si="82"/>
        <v>24</v>
      </c>
      <c r="AX128" s="1">
        <f t="shared" si="83"/>
        <v>24</v>
      </c>
      <c r="AY128" s="1">
        <f t="shared" si="84"/>
        <v>24</v>
      </c>
      <c r="AZ128" s="1">
        <f t="shared" si="85"/>
        <v>24</v>
      </c>
      <c r="BA128" s="1">
        <f t="shared" si="86"/>
        <v>24</v>
      </c>
      <c r="BB128" s="1">
        <f t="shared" si="87"/>
        <v>24</v>
      </c>
      <c r="BC128" s="1">
        <f t="shared" si="88"/>
        <v>24</v>
      </c>
      <c r="BD128" s="1">
        <f t="shared" si="89"/>
        <v>24</v>
      </c>
      <c r="BE128" s="1">
        <f t="shared" si="90"/>
        <v>24</v>
      </c>
      <c r="BF128" s="1">
        <f t="shared" si="91"/>
        <v>24</v>
      </c>
      <c r="BG128" s="1">
        <f>+IF(D128="male",VLOOKUP(M128,'Key node cluster'!$A$3:$C$45,3,0),VLOOKUP(M128,'Key node cluster'!$F$3:$H$27,3,0))</f>
        <v>24</v>
      </c>
    </row>
    <row r="129" spans="1:59" x14ac:dyDescent="0.25">
      <c r="A129" t="s">
        <v>877</v>
      </c>
      <c r="B129">
        <v>9991034811</v>
      </c>
      <c r="C129" s="7">
        <v>20</v>
      </c>
      <c r="D129" t="s">
        <v>9</v>
      </c>
      <c r="E129" t="s">
        <v>10</v>
      </c>
      <c r="F129" t="s">
        <v>11</v>
      </c>
      <c r="G129" t="str">
        <f t="shared" si="92"/>
        <v>secondary or below</v>
      </c>
      <c r="H129" s="7">
        <f t="shared" si="47"/>
        <v>10</v>
      </c>
      <c r="I129" t="s">
        <v>18</v>
      </c>
      <c r="J129">
        <v>22</v>
      </c>
      <c r="K129">
        <v>5.1095890410958997</v>
      </c>
      <c r="L129">
        <v>1</v>
      </c>
      <c r="M129" s="5">
        <f t="shared" si="48"/>
        <v>39</v>
      </c>
      <c r="N129" s="5">
        <f>+IF(D129="male",VLOOKUP(BG129,'Key node cluster'!$L$3:$N$24,3,0),VLOOKUP(BG129,'Key node cluster'!$R$3:$T$15,3,0))</f>
        <v>0</v>
      </c>
      <c r="O129" s="1">
        <v>0</v>
      </c>
      <c r="P129" s="1">
        <f t="shared" si="49"/>
        <v>26</v>
      </c>
      <c r="Q129" s="1">
        <f t="shared" si="50"/>
        <v>26</v>
      </c>
      <c r="R129" s="1">
        <f t="shared" si="51"/>
        <v>26</v>
      </c>
      <c r="S129" s="1">
        <f t="shared" si="52"/>
        <v>26</v>
      </c>
      <c r="T129" s="1">
        <f t="shared" si="53"/>
        <v>26</v>
      </c>
      <c r="U129" s="1">
        <f t="shared" si="54"/>
        <v>26</v>
      </c>
      <c r="V129" s="1">
        <f t="shared" si="55"/>
        <v>26</v>
      </c>
      <c r="W129" s="1">
        <f t="shared" si="56"/>
        <v>26</v>
      </c>
      <c r="X129" s="1">
        <f t="shared" si="57"/>
        <v>26</v>
      </c>
      <c r="Y129" s="1">
        <f t="shared" si="58"/>
        <v>26</v>
      </c>
      <c r="Z129" s="1">
        <f t="shared" si="59"/>
        <v>26</v>
      </c>
      <c r="AA129" s="1">
        <f t="shared" si="60"/>
        <v>26</v>
      </c>
      <c r="AB129" s="1">
        <f t="shared" si="61"/>
        <v>26</v>
      </c>
      <c r="AC129" s="1">
        <f t="shared" si="62"/>
        <v>26</v>
      </c>
      <c r="AD129" s="1">
        <f t="shared" si="63"/>
        <v>26</v>
      </c>
      <c r="AE129" s="1">
        <f t="shared" si="64"/>
        <v>26</v>
      </c>
      <c r="AF129" s="1">
        <f t="shared" si="65"/>
        <v>26</v>
      </c>
      <c r="AG129" s="1">
        <f t="shared" si="66"/>
        <v>26</v>
      </c>
      <c r="AH129" s="1">
        <f t="shared" si="67"/>
        <v>26</v>
      </c>
      <c r="AI129" s="1">
        <f t="shared" si="68"/>
        <v>26</v>
      </c>
      <c r="AJ129" s="1">
        <f t="shared" si="69"/>
        <v>26</v>
      </c>
      <c r="AK129" s="1">
        <f t="shared" si="70"/>
        <v>26</v>
      </c>
      <c r="AL129" s="1">
        <f t="shared" si="71"/>
        <v>26</v>
      </c>
      <c r="AM129" s="1">
        <f t="shared" si="72"/>
        <v>26</v>
      </c>
      <c r="AN129" s="1">
        <f t="shared" si="73"/>
        <v>26</v>
      </c>
      <c r="AO129" s="1">
        <f t="shared" si="74"/>
        <v>26</v>
      </c>
      <c r="AP129" s="7">
        <f t="shared" si="75"/>
        <v>38</v>
      </c>
      <c r="AQ129" s="7">
        <f t="shared" si="76"/>
        <v>38</v>
      </c>
      <c r="AR129" s="1">
        <f t="shared" si="77"/>
        <v>38</v>
      </c>
      <c r="AS129" s="7">
        <f t="shared" si="78"/>
        <v>38</v>
      </c>
      <c r="AT129" s="1">
        <f t="shared" si="79"/>
        <v>38</v>
      </c>
      <c r="AU129" s="1">
        <f t="shared" si="80"/>
        <v>38</v>
      </c>
      <c r="AV129" s="1">
        <f t="shared" si="81"/>
        <v>38</v>
      </c>
      <c r="AW129" s="1">
        <f t="shared" si="82"/>
        <v>38</v>
      </c>
      <c r="AX129" s="1">
        <f t="shared" si="83"/>
        <v>38</v>
      </c>
      <c r="AY129" s="1">
        <f t="shared" si="84"/>
        <v>38</v>
      </c>
      <c r="AZ129" s="1">
        <f t="shared" si="85"/>
        <v>38</v>
      </c>
      <c r="BA129" s="1">
        <f t="shared" si="86"/>
        <v>38</v>
      </c>
      <c r="BB129" s="1">
        <f t="shared" si="87"/>
        <v>39</v>
      </c>
      <c r="BC129" s="1">
        <f t="shared" si="88"/>
        <v>39</v>
      </c>
      <c r="BD129" s="1">
        <f t="shared" si="89"/>
        <v>39</v>
      </c>
      <c r="BE129" s="1">
        <f t="shared" si="90"/>
        <v>39</v>
      </c>
      <c r="BF129" s="1">
        <f t="shared" si="91"/>
        <v>39</v>
      </c>
      <c r="BG129" s="1">
        <f>+IF(D129="male",VLOOKUP(M129,'Key node cluster'!$A$3:$C$45,3,0),VLOOKUP(M129,'Key node cluster'!$F$3:$H$27,3,0))</f>
        <v>39</v>
      </c>
    </row>
    <row r="130" spans="1:59" x14ac:dyDescent="0.25">
      <c r="A130" t="s">
        <v>885</v>
      </c>
      <c r="B130">
        <v>9951055242</v>
      </c>
      <c r="C130" s="7">
        <v>30</v>
      </c>
      <c r="D130" t="s">
        <v>9</v>
      </c>
      <c r="E130" t="s">
        <v>10</v>
      </c>
      <c r="F130" t="s">
        <v>11</v>
      </c>
      <c r="G130" t="str">
        <f t="shared" si="92"/>
        <v>bachelor or above</v>
      </c>
      <c r="H130" s="7">
        <f t="shared" ref="H130:H193" si="93">IF(K130 &gt; 15, 20, IF(K130 &gt; 10, 15, IF(K130 &gt; 5, 10, IF(K130 &gt; 1, 5, IF(K130 &gt; 0, 1, 0)))))</f>
        <v>5</v>
      </c>
      <c r="I130" t="s">
        <v>14</v>
      </c>
      <c r="J130">
        <v>26</v>
      </c>
      <c r="K130">
        <v>1.3369863013698999</v>
      </c>
      <c r="L130">
        <v>6</v>
      </c>
      <c r="M130" s="5">
        <f t="shared" ref="M130:M193" si="94">+BF130</f>
        <v>41</v>
      </c>
      <c r="N130" s="5">
        <f>+IF(D130="male",VLOOKUP(BG130,'Key node cluster'!$L$3:$N$24,3,0),VLOOKUP(BG130,'Key node cluster'!$R$3:$T$15,3,0))</f>
        <v>1</v>
      </c>
      <c r="O130" s="1">
        <v>0</v>
      </c>
      <c r="P130" s="1">
        <f t="shared" ref="P130:P193" si="95">+IF($D130="male",IF(H130="",O130,IF(H130&lt;=3,1,26)),IF($D130="female",IF(H130="",O130,IF(H130&lt;=0.5,1,12)),O130))</f>
        <v>26</v>
      </c>
      <c r="Q130" s="1">
        <f t="shared" ref="Q130:Q193" si="96">IF($D130="male",IF(P130&lt;&gt;1,P130,IF(H130="",P130,IF(H130&lt;=0.5,2,17))),IF($D130="female",IF(P130&lt;&gt;1,P130,IF(F130="",P130,IF(F130&lt;&gt;"amman",2,11))),P130))</f>
        <v>26</v>
      </c>
      <c r="R130" s="1">
        <f t="shared" ref="R130:R193" si="97">IF($D130="male",IF(Q130&lt;&gt;2,Q130,IF(F130="",Q130,IF(F130&lt;&gt;"irbed",3,14))),IF($D130="female",IF(Q130&lt;&gt;2,Q130,IF(C130="",Q130,IF(C130&lt;=25,3,8))),Q130))</f>
        <v>26</v>
      </c>
      <c r="S130" s="1">
        <f t="shared" ref="S130:S193" si="98">IF($D130="male",IF(R130&lt;&gt;3,R130,IF(F130="",R130,IF(F130&lt;&gt;"amman",4,11))),IF($D130="female",IF(R130&lt;&gt;3,R130,IF(F130="",R130,IF(F130&lt;&gt;"irbed",4,7))),R130))</f>
        <v>26</v>
      </c>
      <c r="T130" s="1">
        <f t="shared" ref="T130:T193" si="99">IF($D130="male",IF(S130&lt;&gt;4,S130,IF(C130="",S130,IF(C130&lt;=25,5,10))),IF($D130="female",IF(S130&lt;&gt;4,S130,IF(C130="",S130,IF(G130&lt;&gt;"secondary or below",5,6))),R130))</f>
        <v>26</v>
      </c>
      <c r="U130" s="1">
        <f t="shared" ref="U130:U193" si="100">IF($D130="male",IF(T130&lt;&gt;5,T130,IF(F130="",T130,IF(F130&lt;&gt;"zarqa",6,9))),IF($D130="female",IF(T130&lt;&gt;5,T130,5),T130))</f>
        <v>26</v>
      </c>
      <c r="V130" s="1">
        <f t="shared" ref="V130:V193" si="101">IF($D130="male",IF(U130&lt;&gt;6,U130,IF(G130="",U130,IF(G130&lt;&gt;"secondary or below",7,8))),IF($D130="female",IF(T130&lt;&gt;6,U130,6),U130))</f>
        <v>26</v>
      </c>
      <c r="W130" s="1">
        <f t="shared" ref="W130:W193" si="102">IF($D130="male",IF(V130&lt;&gt;7,V130,7),IF($D130="female",IF(S130&lt;&gt;7,V130,7),V130))</f>
        <v>26</v>
      </c>
      <c r="X130" s="1">
        <f t="shared" ref="X130:X193" si="103">IF($D130="male",IF(V130&lt;&gt;8,W130,8),IF($D130="female",IF(R130&lt;&gt;8,R130,IF(G130="",W130,IF(G130&lt;&gt;"bachelor or above",9,10)))))</f>
        <v>26</v>
      </c>
      <c r="Y130" s="1">
        <f t="shared" ref="Y130:Y193" si="104">IF($D130="male",IF(U130&lt;&gt;9,X130,9),IF($D130="female",IF(X130&lt;&gt;9,X130,9),X130))</f>
        <v>26</v>
      </c>
      <c r="Z130" s="1">
        <f t="shared" ref="Z130:Z193" si="105">IF($D130="male",IF(T130&lt;&gt;10,Y130,10),IF($D130="female",IF(X130&lt;&gt;10,Y130,10),Y130))</f>
        <v>26</v>
      </c>
      <c r="AA130" s="1">
        <f t="shared" ref="AA130:AA193" si="106">IF($D130="male",IF(S130&lt;&gt;11,Z130,IF(G130="",Z130,IF(G130&lt;&gt;"secondary or below",12,13))),IF($D130="female",IF(Q130&lt;&gt;11,Z130,11),Z130))</f>
        <v>26</v>
      </c>
      <c r="AB130" s="1">
        <f t="shared" ref="AB130:AB193" si="107">IF($D130="male",IF(AA130&lt;&gt;12,AA130,12),IF($D130="female",IF(P130&lt;&gt;12,P130,IF(G130="",AA130,IF(G130&lt;&gt;"bachelor or above",13,20)))))</f>
        <v>26</v>
      </c>
      <c r="AC130" s="1">
        <f t="shared" ref="AC130:AC193" si="108">IF($D130="male",IF(AA130&lt;&gt;13,AB130,13),IF($D130="female",IF(AB130&lt;&gt;13,AB130,IF(H130&lt;=3,14,17))))</f>
        <v>26</v>
      </c>
      <c r="AD130" s="1">
        <f t="shared" ref="AD130:AD193" si="109">IF($D130="male",IF(R130&lt;&gt;14,AC130,IF(G130="",AC130,IF(G130&lt;&gt;"bachelor or above",15,16))),IF($D130="female",IF(AC130&lt;&gt;14,AC130,IF(C130="",AC130,IF(C130&lt;=25,15,16))),AC130))</f>
        <v>26</v>
      </c>
      <c r="AE130" s="1">
        <f t="shared" ref="AE130:AE193" si="110">IF($D130="male",IF(AD130&lt;&gt;15,AD130,15),IF($D130="female",IF(AD130&lt;&gt;15,AD130,15),AD130))</f>
        <v>26</v>
      </c>
      <c r="AF130" s="1">
        <f t="shared" ref="AF130:AF193" si="111">IF($D130="male",IF(AD130&lt;&gt;16,AE130,16),IF($D130="female",IF(AD130&lt;&gt;16,AE130,16),AE130))</f>
        <v>26</v>
      </c>
      <c r="AG130" s="1">
        <f t="shared" ref="AG130:AG193" si="112">IF($D130="male",IF(Q130&lt;&gt;17,AF130,IF(F130="",AF130,IF(F130&lt;&gt;"amman",18,25))),IF($D130="female",IF(AC130&lt;&gt;17,AF130,IF(F130="",AF130,IF(F130&lt;&gt;"irbed",18,19))),AF130))</f>
        <v>26</v>
      </c>
      <c r="AH130" s="1">
        <f t="shared" ref="AH130:AH193" si="113">IF($D130="male",IF(AG130&lt;&gt;18,AG130,IF(G130="",AG130,IF(G130&lt;&gt;"secondary or below",19,20))),IF($D130="female",IF(AG130&lt;&gt;18,AG130,18),AG130))</f>
        <v>26</v>
      </c>
      <c r="AI130" s="1">
        <f t="shared" ref="AI130:AI193" si="114">IF($D130="male",IF(AH130&lt;&gt;19,AH130,19),IF($D130="female",IF(AG130&lt;&gt;19,AH130,19),AH130))</f>
        <v>26</v>
      </c>
      <c r="AJ130" s="1">
        <f t="shared" ref="AJ130:AJ193" si="115">IF($D130="male",IF(AH130&lt;&gt;20,AI130,IF(F130="",AI130,IF(F130&lt;&gt;"irbed",21,24))),IF($D130="female",IF(AB130&lt;&gt;20,AI130,IF(H130&lt;=3,21,24))))</f>
        <v>26</v>
      </c>
      <c r="AK130" s="1">
        <f t="shared" ref="AK130:AK193" si="116">IF($D130="male",IF(AJ130&lt;&gt;21,AJ130,IF(F130="",AJ130,IF(F130&lt;&gt;"zarqa",22,23))),IF($D130="female",IF(AJ130&lt;&gt;21,AJ130,IF(C130&lt;=25,22,23))))</f>
        <v>26</v>
      </c>
      <c r="AL130" s="1">
        <f t="shared" ref="AL130:AL193" si="117">IF($D130="male",IF(AK130&lt;&gt;22,AK130,22),IF($D130="female",IF(AK130&lt;&gt;22,AK130,22),AK130))</f>
        <v>26</v>
      </c>
      <c r="AM130" s="1">
        <f t="shared" ref="AM130:AM193" si="118">IF($D130="male",IF(AK130&lt;&gt;23,AL130,23),IF($D130="female",IF(AK130&lt;&gt;23,AL130,23),AL130))</f>
        <v>26</v>
      </c>
      <c r="AN130" s="1">
        <f t="shared" ref="AN130:AN193" si="119">IF($D130="male",IF(AJ130&lt;&gt;24,AM130,24),IF($D130="female",IF(AJ130&lt;&gt;24,AM130,24),AM130))</f>
        <v>26</v>
      </c>
      <c r="AO130" s="1">
        <f t="shared" ref="AO130:AO193" si="120">IF($D130="male",IF(AG130&lt;&gt;25,AN130,25),AN130)</f>
        <v>26</v>
      </c>
      <c r="AP130" s="7">
        <f t="shared" ref="AP130:AP193" si="121">IF($D130="male",IF(P130&lt;&gt;26,AO130,IF(F130="",AO130,IF(F130&lt;&gt;"amman",27,38))),AO130)</f>
        <v>38</v>
      </c>
      <c r="AQ130" s="7">
        <f t="shared" ref="AQ130:AQ193" si="122">IF($D130="male",IF(AP130&lt;&gt;27,AP130,IF(F130="",AP130,IF(F130&lt;&gt;"zarqa",28,33))),AP130)</f>
        <v>38</v>
      </c>
      <c r="AR130" s="1">
        <f t="shared" ref="AR130:AR193" si="123">IF($D130="male",IF(AQ130&lt;&gt;28,AQ130,IF(C130&lt;=35,29,32)),AQ130)</f>
        <v>38</v>
      </c>
      <c r="AS130" s="7">
        <f t="shared" ref="AS130:AS193" si="124">IF($D130="male",IF(AR130&lt;&gt;29,AR130,IF(C130&lt;=25,30,31)),AR130)</f>
        <v>38</v>
      </c>
      <c r="AT130" s="1">
        <f t="shared" ref="AT130:AT193" si="125">IF($D130="male",IF(AS130&lt;&gt;30,AS130,30),AS130)</f>
        <v>38</v>
      </c>
      <c r="AU130" s="1">
        <f t="shared" ref="AU130:AU193" si="126">IF($D130="male",IF(AS130&lt;&gt;31,AT130,31),AT130)</f>
        <v>38</v>
      </c>
      <c r="AV130" s="1">
        <f t="shared" ref="AV130:AV193" si="127">IF($D130="male",IF(AR130&lt;&gt;32,AU130,32),AU130)</f>
        <v>38</v>
      </c>
      <c r="AW130" s="1">
        <f t="shared" ref="AW130:AW193" si="128">IF($D130="male",IF(AQ130&lt;&gt;33,AV130,IF(H130="",AV130,IF(H130&lt;=7.5,34,37))),AV130)</f>
        <v>38</v>
      </c>
      <c r="AX130" s="1">
        <f t="shared" ref="AX130:AX193" si="129">IF($D130="male",IF(AW130&lt;&gt;34,AW130,IF(C130&lt;=25,35,36)),AW130)</f>
        <v>38</v>
      </c>
      <c r="AY130" s="1">
        <f t="shared" ref="AY130:AY193" si="130">IF($D130="male",IF(AX130&lt;&gt;35,AX130,35),AX130)</f>
        <v>38</v>
      </c>
      <c r="AZ130" s="1">
        <f t="shared" ref="AZ130:AZ193" si="131">IF($D130="male",IF(AX130&lt;&gt;36,AY130,36),AY130)</f>
        <v>38</v>
      </c>
      <c r="BA130" s="1">
        <f t="shared" ref="BA130:BA193" si="132">IF($D130="male",IF(AW130&lt;&gt;37,AZ130,37),AZ130)</f>
        <v>38</v>
      </c>
      <c r="BB130" s="1">
        <f t="shared" ref="BB130:BB193" si="133">IF($D130="male",IF(AP130&lt;&gt;38,BA130,IF(C130&lt;=25,39,40)),BA130)</f>
        <v>40</v>
      </c>
      <c r="BC130" s="1">
        <f t="shared" ref="BC130:BC193" si="134">IF($D130="male",IF(BB130&lt;&gt;39,BB130,39),BB130)</f>
        <v>40</v>
      </c>
      <c r="BD130" s="1">
        <f t="shared" ref="BD130:BD193" si="135">IF($D130="male",IF(BB130&lt;&gt;40,BC130,IF(H130="",BC130,IF(H130&lt;=7.5,41,42))),BC130)</f>
        <v>41</v>
      </c>
      <c r="BE130" s="1">
        <f t="shared" ref="BE130:BE193" si="136">IF($D130="male",IF(BD130&lt;&gt;41,BD130,41),BD130)</f>
        <v>41</v>
      </c>
      <c r="BF130" s="1">
        <f t="shared" ref="BF130:BF193" si="137">IF($D130="male",IF(BD130&lt;&gt;42,BE130,42),BE130)</f>
        <v>41</v>
      </c>
      <c r="BG130" s="1">
        <f>+IF(D130="male",VLOOKUP(M130,'Key node cluster'!$A$3:$C$45,3,0),VLOOKUP(M130,'Key node cluster'!$F$3:$H$27,3,0))</f>
        <v>41</v>
      </c>
    </row>
    <row r="131" spans="1:59" x14ac:dyDescent="0.25">
      <c r="A131" t="s">
        <v>889</v>
      </c>
      <c r="B131">
        <v>9981005438</v>
      </c>
      <c r="C131" s="7">
        <v>20</v>
      </c>
      <c r="D131" t="s">
        <v>9</v>
      </c>
      <c r="E131" t="s">
        <v>10</v>
      </c>
      <c r="F131" t="s">
        <v>11</v>
      </c>
      <c r="G131" t="str">
        <f t="shared" si="92"/>
        <v>bachelor or above</v>
      </c>
      <c r="H131" s="7">
        <f t="shared" si="93"/>
        <v>1</v>
      </c>
      <c r="I131" t="s">
        <v>14</v>
      </c>
      <c r="J131">
        <v>24</v>
      </c>
      <c r="K131">
        <v>0.16712328767123</v>
      </c>
      <c r="L131">
        <v>1</v>
      </c>
      <c r="M131" s="5">
        <f t="shared" si="94"/>
        <v>25</v>
      </c>
      <c r="N131" s="5">
        <f>+IF(D131="male",VLOOKUP(BG131,'Key node cluster'!$L$3:$N$24,3,0),VLOOKUP(BG131,'Key node cluster'!$R$3:$T$15,3,0))</f>
        <v>1</v>
      </c>
      <c r="O131" s="1">
        <v>0</v>
      </c>
      <c r="P131" s="1">
        <f t="shared" si="95"/>
        <v>1</v>
      </c>
      <c r="Q131" s="1">
        <f t="shared" si="96"/>
        <v>17</v>
      </c>
      <c r="R131" s="1">
        <f t="shared" si="97"/>
        <v>17</v>
      </c>
      <c r="S131" s="1">
        <f t="shared" si="98"/>
        <v>17</v>
      </c>
      <c r="T131" s="1">
        <f t="shared" si="99"/>
        <v>17</v>
      </c>
      <c r="U131" s="1">
        <f t="shared" si="100"/>
        <v>17</v>
      </c>
      <c r="V131" s="1">
        <f t="shared" si="101"/>
        <v>17</v>
      </c>
      <c r="W131" s="1">
        <f t="shared" si="102"/>
        <v>17</v>
      </c>
      <c r="X131" s="1">
        <f t="shared" si="103"/>
        <v>17</v>
      </c>
      <c r="Y131" s="1">
        <f t="shared" si="104"/>
        <v>17</v>
      </c>
      <c r="Z131" s="1">
        <f t="shared" si="105"/>
        <v>17</v>
      </c>
      <c r="AA131" s="1">
        <f t="shared" si="106"/>
        <v>17</v>
      </c>
      <c r="AB131" s="1">
        <f t="shared" si="107"/>
        <v>17</v>
      </c>
      <c r="AC131" s="1">
        <f t="shared" si="108"/>
        <v>17</v>
      </c>
      <c r="AD131" s="1">
        <f t="shared" si="109"/>
        <v>17</v>
      </c>
      <c r="AE131" s="1">
        <f t="shared" si="110"/>
        <v>17</v>
      </c>
      <c r="AF131" s="1">
        <f t="shared" si="111"/>
        <v>17</v>
      </c>
      <c r="AG131" s="1">
        <f t="shared" si="112"/>
        <v>25</v>
      </c>
      <c r="AH131" s="1">
        <f t="shared" si="113"/>
        <v>25</v>
      </c>
      <c r="AI131" s="1">
        <f t="shared" si="114"/>
        <v>25</v>
      </c>
      <c r="AJ131" s="1">
        <f t="shared" si="115"/>
        <v>25</v>
      </c>
      <c r="AK131" s="1">
        <f t="shared" si="116"/>
        <v>25</v>
      </c>
      <c r="AL131" s="1">
        <f t="shared" si="117"/>
        <v>25</v>
      </c>
      <c r="AM131" s="1">
        <f t="shared" si="118"/>
        <v>25</v>
      </c>
      <c r="AN131" s="1">
        <f t="shared" si="119"/>
        <v>25</v>
      </c>
      <c r="AO131" s="1">
        <f t="shared" si="120"/>
        <v>25</v>
      </c>
      <c r="AP131" s="7">
        <f t="shared" si="121"/>
        <v>25</v>
      </c>
      <c r="AQ131" s="7">
        <f t="shared" si="122"/>
        <v>25</v>
      </c>
      <c r="AR131" s="1">
        <f t="shared" si="123"/>
        <v>25</v>
      </c>
      <c r="AS131" s="7">
        <f t="shared" si="124"/>
        <v>25</v>
      </c>
      <c r="AT131" s="1">
        <f t="shared" si="125"/>
        <v>25</v>
      </c>
      <c r="AU131" s="1">
        <f t="shared" si="126"/>
        <v>25</v>
      </c>
      <c r="AV131" s="1">
        <f t="shared" si="127"/>
        <v>25</v>
      </c>
      <c r="AW131" s="1">
        <f t="shared" si="128"/>
        <v>25</v>
      </c>
      <c r="AX131" s="1">
        <f t="shared" si="129"/>
        <v>25</v>
      </c>
      <c r="AY131" s="1">
        <f t="shared" si="130"/>
        <v>25</v>
      </c>
      <c r="AZ131" s="1">
        <f t="shared" si="131"/>
        <v>25</v>
      </c>
      <c r="BA131" s="1">
        <f t="shared" si="132"/>
        <v>25</v>
      </c>
      <c r="BB131" s="1">
        <f t="shared" si="133"/>
        <v>25</v>
      </c>
      <c r="BC131" s="1">
        <f t="shared" si="134"/>
        <v>25</v>
      </c>
      <c r="BD131" s="1">
        <f t="shared" si="135"/>
        <v>25</v>
      </c>
      <c r="BE131" s="1">
        <f t="shared" si="136"/>
        <v>25</v>
      </c>
      <c r="BF131" s="1">
        <f t="shared" si="137"/>
        <v>25</v>
      </c>
      <c r="BG131" s="1">
        <f>+IF(D131="male",VLOOKUP(M131,'Key node cluster'!$A$3:$C$45,3,0),VLOOKUP(M131,'Key node cluster'!$F$3:$H$27,3,0))</f>
        <v>25</v>
      </c>
    </row>
    <row r="132" spans="1:59" x14ac:dyDescent="0.25">
      <c r="A132" t="s">
        <v>890</v>
      </c>
      <c r="B132">
        <v>2000500258</v>
      </c>
      <c r="C132" s="7">
        <v>20</v>
      </c>
      <c r="D132" t="s">
        <v>9</v>
      </c>
      <c r="E132" t="s">
        <v>10</v>
      </c>
      <c r="F132" t="s">
        <v>11</v>
      </c>
      <c r="G132" t="str">
        <f t="shared" si="92"/>
        <v>bachelor or above</v>
      </c>
      <c r="H132" s="7">
        <f t="shared" si="93"/>
        <v>1</v>
      </c>
      <c r="I132" t="s">
        <v>14</v>
      </c>
      <c r="J132">
        <v>23</v>
      </c>
      <c r="K132">
        <v>0.6027397260274</v>
      </c>
      <c r="L132">
        <v>1</v>
      </c>
      <c r="M132" s="5">
        <f t="shared" si="94"/>
        <v>25</v>
      </c>
      <c r="N132" s="5">
        <f>+IF(D132="male",VLOOKUP(BG132,'Key node cluster'!$L$3:$N$24,3,0),VLOOKUP(BG132,'Key node cluster'!$R$3:$T$15,3,0))</f>
        <v>1</v>
      </c>
      <c r="O132" s="1">
        <v>0</v>
      </c>
      <c r="P132" s="1">
        <f t="shared" si="95"/>
        <v>1</v>
      </c>
      <c r="Q132" s="1">
        <f t="shared" si="96"/>
        <v>17</v>
      </c>
      <c r="R132" s="1">
        <f t="shared" si="97"/>
        <v>17</v>
      </c>
      <c r="S132" s="1">
        <f t="shared" si="98"/>
        <v>17</v>
      </c>
      <c r="T132" s="1">
        <f t="shared" si="99"/>
        <v>17</v>
      </c>
      <c r="U132" s="1">
        <f t="shared" si="100"/>
        <v>17</v>
      </c>
      <c r="V132" s="1">
        <f t="shared" si="101"/>
        <v>17</v>
      </c>
      <c r="W132" s="1">
        <f t="shared" si="102"/>
        <v>17</v>
      </c>
      <c r="X132" s="1">
        <f t="shared" si="103"/>
        <v>17</v>
      </c>
      <c r="Y132" s="1">
        <f t="shared" si="104"/>
        <v>17</v>
      </c>
      <c r="Z132" s="1">
        <f t="shared" si="105"/>
        <v>17</v>
      </c>
      <c r="AA132" s="1">
        <f t="shared" si="106"/>
        <v>17</v>
      </c>
      <c r="AB132" s="1">
        <f t="shared" si="107"/>
        <v>17</v>
      </c>
      <c r="AC132" s="1">
        <f t="shared" si="108"/>
        <v>17</v>
      </c>
      <c r="AD132" s="1">
        <f t="shared" si="109"/>
        <v>17</v>
      </c>
      <c r="AE132" s="1">
        <f t="shared" si="110"/>
        <v>17</v>
      </c>
      <c r="AF132" s="1">
        <f t="shared" si="111"/>
        <v>17</v>
      </c>
      <c r="AG132" s="1">
        <f t="shared" si="112"/>
        <v>25</v>
      </c>
      <c r="AH132" s="1">
        <f t="shared" si="113"/>
        <v>25</v>
      </c>
      <c r="AI132" s="1">
        <f t="shared" si="114"/>
        <v>25</v>
      </c>
      <c r="AJ132" s="1">
        <f t="shared" si="115"/>
        <v>25</v>
      </c>
      <c r="AK132" s="1">
        <f t="shared" si="116"/>
        <v>25</v>
      </c>
      <c r="AL132" s="1">
        <f t="shared" si="117"/>
        <v>25</v>
      </c>
      <c r="AM132" s="1">
        <f t="shared" si="118"/>
        <v>25</v>
      </c>
      <c r="AN132" s="1">
        <f t="shared" si="119"/>
        <v>25</v>
      </c>
      <c r="AO132" s="1">
        <f t="shared" si="120"/>
        <v>25</v>
      </c>
      <c r="AP132" s="7">
        <f t="shared" si="121"/>
        <v>25</v>
      </c>
      <c r="AQ132" s="7">
        <f t="shared" si="122"/>
        <v>25</v>
      </c>
      <c r="AR132" s="1">
        <f t="shared" si="123"/>
        <v>25</v>
      </c>
      <c r="AS132" s="7">
        <f t="shared" si="124"/>
        <v>25</v>
      </c>
      <c r="AT132" s="1">
        <f t="shared" si="125"/>
        <v>25</v>
      </c>
      <c r="AU132" s="1">
        <f t="shared" si="126"/>
        <v>25</v>
      </c>
      <c r="AV132" s="1">
        <f t="shared" si="127"/>
        <v>25</v>
      </c>
      <c r="AW132" s="1">
        <f t="shared" si="128"/>
        <v>25</v>
      </c>
      <c r="AX132" s="1">
        <f t="shared" si="129"/>
        <v>25</v>
      </c>
      <c r="AY132" s="1">
        <f t="shared" si="130"/>
        <v>25</v>
      </c>
      <c r="AZ132" s="1">
        <f t="shared" si="131"/>
        <v>25</v>
      </c>
      <c r="BA132" s="1">
        <f t="shared" si="132"/>
        <v>25</v>
      </c>
      <c r="BB132" s="1">
        <f t="shared" si="133"/>
        <v>25</v>
      </c>
      <c r="BC132" s="1">
        <f t="shared" si="134"/>
        <v>25</v>
      </c>
      <c r="BD132" s="1">
        <f t="shared" si="135"/>
        <v>25</v>
      </c>
      <c r="BE132" s="1">
        <f t="shared" si="136"/>
        <v>25</v>
      </c>
      <c r="BF132" s="1">
        <f t="shared" si="137"/>
        <v>25</v>
      </c>
      <c r="BG132" s="1">
        <f>+IF(D132="male",VLOOKUP(M132,'Key node cluster'!$A$3:$C$45,3,0),VLOOKUP(M132,'Key node cluster'!$F$3:$H$27,3,0))</f>
        <v>25</v>
      </c>
    </row>
    <row r="133" spans="1:59" x14ac:dyDescent="0.25">
      <c r="A133" t="s">
        <v>892</v>
      </c>
      <c r="B133">
        <v>9981014578</v>
      </c>
      <c r="C133" s="7">
        <v>20</v>
      </c>
      <c r="D133" t="s">
        <v>9</v>
      </c>
      <c r="E133" t="s">
        <v>10</v>
      </c>
      <c r="F133" t="s">
        <v>11</v>
      </c>
      <c r="G133" t="str">
        <f t="shared" ref="G133:G196" si="138">IF(I133="","",IF(OR(I133="high_school",I133="secondary_or_below"),"secondary or below",IF(OR(I133="bachelor",I133="master",I133="phd"),"bachelor or above", "vocational training")))</f>
        <v>secondary or below</v>
      </c>
      <c r="H133" s="7">
        <f t="shared" si="93"/>
        <v>1</v>
      </c>
      <c r="I133" t="s">
        <v>12</v>
      </c>
      <c r="J133">
        <v>24</v>
      </c>
      <c r="K133">
        <v>0.68493150684932003</v>
      </c>
      <c r="L133">
        <v>2</v>
      </c>
      <c r="M133" s="5">
        <f t="shared" si="94"/>
        <v>25</v>
      </c>
      <c r="N133" s="5">
        <f>+IF(D133="male",VLOOKUP(BG133,'Key node cluster'!$L$3:$N$24,3,0),VLOOKUP(BG133,'Key node cluster'!$R$3:$T$15,3,0))</f>
        <v>1</v>
      </c>
      <c r="O133" s="1">
        <v>0</v>
      </c>
      <c r="P133" s="1">
        <f t="shared" si="95"/>
        <v>1</v>
      </c>
      <c r="Q133" s="1">
        <f t="shared" si="96"/>
        <v>17</v>
      </c>
      <c r="R133" s="1">
        <f t="shared" si="97"/>
        <v>17</v>
      </c>
      <c r="S133" s="1">
        <f t="shared" si="98"/>
        <v>17</v>
      </c>
      <c r="T133" s="1">
        <f t="shared" si="99"/>
        <v>17</v>
      </c>
      <c r="U133" s="1">
        <f t="shared" si="100"/>
        <v>17</v>
      </c>
      <c r="V133" s="1">
        <f t="shared" si="101"/>
        <v>17</v>
      </c>
      <c r="W133" s="1">
        <f t="shared" si="102"/>
        <v>17</v>
      </c>
      <c r="X133" s="1">
        <f t="shared" si="103"/>
        <v>17</v>
      </c>
      <c r="Y133" s="1">
        <f t="shared" si="104"/>
        <v>17</v>
      </c>
      <c r="Z133" s="1">
        <f t="shared" si="105"/>
        <v>17</v>
      </c>
      <c r="AA133" s="1">
        <f t="shared" si="106"/>
        <v>17</v>
      </c>
      <c r="AB133" s="1">
        <f t="shared" si="107"/>
        <v>17</v>
      </c>
      <c r="AC133" s="1">
        <f t="shared" si="108"/>
        <v>17</v>
      </c>
      <c r="AD133" s="1">
        <f t="shared" si="109"/>
        <v>17</v>
      </c>
      <c r="AE133" s="1">
        <f t="shared" si="110"/>
        <v>17</v>
      </c>
      <c r="AF133" s="1">
        <f t="shared" si="111"/>
        <v>17</v>
      </c>
      <c r="AG133" s="1">
        <f t="shared" si="112"/>
        <v>25</v>
      </c>
      <c r="AH133" s="1">
        <f t="shared" si="113"/>
        <v>25</v>
      </c>
      <c r="AI133" s="1">
        <f t="shared" si="114"/>
        <v>25</v>
      </c>
      <c r="AJ133" s="1">
        <f t="shared" si="115"/>
        <v>25</v>
      </c>
      <c r="AK133" s="1">
        <f t="shared" si="116"/>
        <v>25</v>
      </c>
      <c r="AL133" s="1">
        <f t="shared" si="117"/>
        <v>25</v>
      </c>
      <c r="AM133" s="1">
        <f t="shared" si="118"/>
        <v>25</v>
      </c>
      <c r="AN133" s="1">
        <f t="shared" si="119"/>
        <v>25</v>
      </c>
      <c r="AO133" s="1">
        <f t="shared" si="120"/>
        <v>25</v>
      </c>
      <c r="AP133" s="7">
        <f t="shared" si="121"/>
        <v>25</v>
      </c>
      <c r="AQ133" s="7">
        <f t="shared" si="122"/>
        <v>25</v>
      </c>
      <c r="AR133" s="1">
        <f t="shared" si="123"/>
        <v>25</v>
      </c>
      <c r="AS133" s="7">
        <f t="shared" si="124"/>
        <v>25</v>
      </c>
      <c r="AT133" s="1">
        <f t="shared" si="125"/>
        <v>25</v>
      </c>
      <c r="AU133" s="1">
        <f t="shared" si="126"/>
        <v>25</v>
      </c>
      <c r="AV133" s="1">
        <f t="shared" si="127"/>
        <v>25</v>
      </c>
      <c r="AW133" s="1">
        <f t="shared" si="128"/>
        <v>25</v>
      </c>
      <c r="AX133" s="1">
        <f t="shared" si="129"/>
        <v>25</v>
      </c>
      <c r="AY133" s="1">
        <f t="shared" si="130"/>
        <v>25</v>
      </c>
      <c r="AZ133" s="1">
        <f t="shared" si="131"/>
        <v>25</v>
      </c>
      <c r="BA133" s="1">
        <f t="shared" si="132"/>
        <v>25</v>
      </c>
      <c r="BB133" s="1">
        <f t="shared" si="133"/>
        <v>25</v>
      </c>
      <c r="BC133" s="1">
        <f t="shared" si="134"/>
        <v>25</v>
      </c>
      <c r="BD133" s="1">
        <f t="shared" si="135"/>
        <v>25</v>
      </c>
      <c r="BE133" s="1">
        <f t="shared" si="136"/>
        <v>25</v>
      </c>
      <c r="BF133" s="1">
        <f t="shared" si="137"/>
        <v>25</v>
      </c>
      <c r="BG133" s="1">
        <f>+IF(D133="male",VLOOKUP(M133,'Key node cluster'!$A$3:$C$45,3,0),VLOOKUP(M133,'Key node cluster'!$F$3:$H$27,3,0))</f>
        <v>25</v>
      </c>
    </row>
    <row r="134" spans="1:59" x14ac:dyDescent="0.25">
      <c r="A134" t="s">
        <v>894</v>
      </c>
      <c r="B134">
        <v>9991024326</v>
      </c>
      <c r="C134" s="7">
        <v>20</v>
      </c>
      <c r="D134" t="s">
        <v>9</v>
      </c>
      <c r="E134" t="s">
        <v>10</v>
      </c>
      <c r="F134" t="s">
        <v>11</v>
      </c>
      <c r="G134" t="str">
        <f t="shared" si="138"/>
        <v>vocational training</v>
      </c>
      <c r="H134" s="7">
        <f t="shared" si="93"/>
        <v>1</v>
      </c>
      <c r="I134" t="s">
        <v>193</v>
      </c>
      <c r="J134">
        <v>23</v>
      </c>
      <c r="K134">
        <v>0.16712328767123</v>
      </c>
      <c r="L134">
        <v>1</v>
      </c>
      <c r="M134" s="5">
        <f t="shared" si="94"/>
        <v>25</v>
      </c>
      <c r="N134" s="5">
        <f>+IF(D134="male",VLOOKUP(BG134,'Key node cluster'!$L$3:$N$24,3,0),VLOOKUP(BG134,'Key node cluster'!$R$3:$T$15,3,0))</f>
        <v>1</v>
      </c>
      <c r="O134" s="1">
        <v>0</v>
      </c>
      <c r="P134" s="1">
        <f t="shared" si="95"/>
        <v>1</v>
      </c>
      <c r="Q134" s="1">
        <f t="shared" si="96"/>
        <v>17</v>
      </c>
      <c r="R134" s="1">
        <f t="shared" si="97"/>
        <v>17</v>
      </c>
      <c r="S134" s="1">
        <f t="shared" si="98"/>
        <v>17</v>
      </c>
      <c r="T134" s="1">
        <f t="shared" si="99"/>
        <v>17</v>
      </c>
      <c r="U134" s="1">
        <f t="shared" si="100"/>
        <v>17</v>
      </c>
      <c r="V134" s="1">
        <f t="shared" si="101"/>
        <v>17</v>
      </c>
      <c r="W134" s="1">
        <f t="shared" si="102"/>
        <v>17</v>
      </c>
      <c r="X134" s="1">
        <f t="shared" si="103"/>
        <v>17</v>
      </c>
      <c r="Y134" s="1">
        <f t="shared" si="104"/>
        <v>17</v>
      </c>
      <c r="Z134" s="1">
        <f t="shared" si="105"/>
        <v>17</v>
      </c>
      <c r="AA134" s="1">
        <f t="shared" si="106"/>
        <v>17</v>
      </c>
      <c r="AB134" s="1">
        <f t="shared" si="107"/>
        <v>17</v>
      </c>
      <c r="AC134" s="1">
        <f t="shared" si="108"/>
        <v>17</v>
      </c>
      <c r="AD134" s="1">
        <f t="shared" si="109"/>
        <v>17</v>
      </c>
      <c r="AE134" s="1">
        <f t="shared" si="110"/>
        <v>17</v>
      </c>
      <c r="AF134" s="1">
        <f t="shared" si="111"/>
        <v>17</v>
      </c>
      <c r="AG134" s="1">
        <f t="shared" si="112"/>
        <v>25</v>
      </c>
      <c r="AH134" s="1">
        <f t="shared" si="113"/>
        <v>25</v>
      </c>
      <c r="AI134" s="1">
        <f t="shared" si="114"/>
        <v>25</v>
      </c>
      <c r="AJ134" s="1">
        <f t="shared" si="115"/>
        <v>25</v>
      </c>
      <c r="AK134" s="1">
        <f t="shared" si="116"/>
        <v>25</v>
      </c>
      <c r="AL134" s="1">
        <f t="shared" si="117"/>
        <v>25</v>
      </c>
      <c r="AM134" s="1">
        <f t="shared" si="118"/>
        <v>25</v>
      </c>
      <c r="AN134" s="1">
        <f t="shared" si="119"/>
        <v>25</v>
      </c>
      <c r="AO134" s="1">
        <f t="shared" si="120"/>
        <v>25</v>
      </c>
      <c r="AP134" s="7">
        <f t="shared" si="121"/>
        <v>25</v>
      </c>
      <c r="AQ134" s="7">
        <f t="shared" si="122"/>
        <v>25</v>
      </c>
      <c r="AR134" s="1">
        <f t="shared" si="123"/>
        <v>25</v>
      </c>
      <c r="AS134" s="7">
        <f t="shared" si="124"/>
        <v>25</v>
      </c>
      <c r="AT134" s="1">
        <f t="shared" si="125"/>
        <v>25</v>
      </c>
      <c r="AU134" s="1">
        <f t="shared" si="126"/>
        <v>25</v>
      </c>
      <c r="AV134" s="1">
        <f t="shared" si="127"/>
        <v>25</v>
      </c>
      <c r="AW134" s="1">
        <f t="shared" si="128"/>
        <v>25</v>
      </c>
      <c r="AX134" s="1">
        <f t="shared" si="129"/>
        <v>25</v>
      </c>
      <c r="AY134" s="1">
        <f t="shared" si="130"/>
        <v>25</v>
      </c>
      <c r="AZ134" s="1">
        <f t="shared" si="131"/>
        <v>25</v>
      </c>
      <c r="BA134" s="1">
        <f t="shared" si="132"/>
        <v>25</v>
      </c>
      <c r="BB134" s="1">
        <f t="shared" si="133"/>
        <v>25</v>
      </c>
      <c r="BC134" s="1">
        <f t="shared" si="134"/>
        <v>25</v>
      </c>
      <c r="BD134" s="1">
        <f t="shared" si="135"/>
        <v>25</v>
      </c>
      <c r="BE134" s="1">
        <f t="shared" si="136"/>
        <v>25</v>
      </c>
      <c r="BF134" s="1">
        <f t="shared" si="137"/>
        <v>25</v>
      </c>
      <c r="BG134" s="1">
        <f>+IF(D134="male",VLOOKUP(M134,'Key node cluster'!$A$3:$C$45,3,0),VLOOKUP(M134,'Key node cluster'!$F$3:$H$27,3,0))</f>
        <v>25</v>
      </c>
    </row>
    <row r="135" spans="1:59" x14ac:dyDescent="0.25">
      <c r="A135" t="s">
        <v>895</v>
      </c>
      <c r="B135">
        <v>9961001369</v>
      </c>
      <c r="C135" s="7">
        <v>30</v>
      </c>
      <c r="D135" t="s">
        <v>9</v>
      </c>
      <c r="E135" t="s">
        <v>10</v>
      </c>
      <c r="G135" t="str">
        <f t="shared" si="138"/>
        <v>vocational training</v>
      </c>
      <c r="H135" s="7">
        <f t="shared" si="93"/>
        <v>1</v>
      </c>
      <c r="I135" t="s">
        <v>22</v>
      </c>
      <c r="J135">
        <v>26</v>
      </c>
      <c r="K135">
        <v>0.35068493150684998</v>
      </c>
      <c r="L135">
        <v>1</v>
      </c>
      <c r="M135" s="5">
        <f t="shared" si="94"/>
        <v>17</v>
      </c>
      <c r="N135" s="5">
        <f>+IF(D135="male",VLOOKUP(BG135,'Key node cluster'!$L$3:$N$24,3,0),VLOOKUP(BG135,'Key node cluster'!$R$3:$T$15,3,0))</f>
        <v>1</v>
      </c>
      <c r="O135" s="1">
        <v>0</v>
      </c>
      <c r="P135" s="1">
        <f t="shared" si="95"/>
        <v>1</v>
      </c>
      <c r="Q135" s="1">
        <f t="shared" si="96"/>
        <v>17</v>
      </c>
      <c r="R135" s="1">
        <f t="shared" si="97"/>
        <v>17</v>
      </c>
      <c r="S135" s="1">
        <f t="shared" si="98"/>
        <v>17</v>
      </c>
      <c r="T135" s="1">
        <f t="shared" si="99"/>
        <v>17</v>
      </c>
      <c r="U135" s="1">
        <f t="shared" si="100"/>
        <v>17</v>
      </c>
      <c r="V135" s="1">
        <f t="shared" si="101"/>
        <v>17</v>
      </c>
      <c r="W135" s="1">
        <f t="shared" si="102"/>
        <v>17</v>
      </c>
      <c r="X135" s="1">
        <f t="shared" si="103"/>
        <v>17</v>
      </c>
      <c r="Y135" s="1">
        <f t="shared" si="104"/>
        <v>17</v>
      </c>
      <c r="Z135" s="1">
        <f t="shared" si="105"/>
        <v>17</v>
      </c>
      <c r="AA135" s="1">
        <f t="shared" si="106"/>
        <v>17</v>
      </c>
      <c r="AB135" s="1">
        <f t="shared" si="107"/>
        <v>17</v>
      </c>
      <c r="AC135" s="1">
        <f t="shared" si="108"/>
        <v>17</v>
      </c>
      <c r="AD135" s="1">
        <f t="shared" si="109"/>
        <v>17</v>
      </c>
      <c r="AE135" s="1">
        <f t="shared" si="110"/>
        <v>17</v>
      </c>
      <c r="AF135" s="1">
        <f t="shared" si="111"/>
        <v>17</v>
      </c>
      <c r="AG135" s="1">
        <f t="shared" si="112"/>
        <v>17</v>
      </c>
      <c r="AH135" s="1">
        <f t="shared" si="113"/>
        <v>17</v>
      </c>
      <c r="AI135" s="1">
        <f t="shared" si="114"/>
        <v>17</v>
      </c>
      <c r="AJ135" s="1">
        <f t="shared" si="115"/>
        <v>17</v>
      </c>
      <c r="AK135" s="1">
        <f t="shared" si="116"/>
        <v>17</v>
      </c>
      <c r="AL135" s="1">
        <f t="shared" si="117"/>
        <v>17</v>
      </c>
      <c r="AM135" s="1">
        <f t="shared" si="118"/>
        <v>17</v>
      </c>
      <c r="AN135" s="1">
        <f t="shared" si="119"/>
        <v>17</v>
      </c>
      <c r="AO135" s="1">
        <f t="shared" si="120"/>
        <v>17</v>
      </c>
      <c r="AP135" s="7">
        <f t="shared" si="121"/>
        <v>17</v>
      </c>
      <c r="AQ135" s="7">
        <f t="shared" si="122"/>
        <v>17</v>
      </c>
      <c r="AR135" s="1">
        <f t="shared" si="123"/>
        <v>17</v>
      </c>
      <c r="AS135" s="7">
        <f t="shared" si="124"/>
        <v>17</v>
      </c>
      <c r="AT135" s="1">
        <f t="shared" si="125"/>
        <v>17</v>
      </c>
      <c r="AU135" s="1">
        <f t="shared" si="126"/>
        <v>17</v>
      </c>
      <c r="AV135" s="1">
        <f t="shared" si="127"/>
        <v>17</v>
      </c>
      <c r="AW135" s="1">
        <f t="shared" si="128"/>
        <v>17</v>
      </c>
      <c r="AX135" s="1">
        <f t="shared" si="129"/>
        <v>17</v>
      </c>
      <c r="AY135" s="1">
        <f t="shared" si="130"/>
        <v>17</v>
      </c>
      <c r="AZ135" s="1">
        <f t="shared" si="131"/>
        <v>17</v>
      </c>
      <c r="BA135" s="1">
        <f t="shared" si="132"/>
        <v>17</v>
      </c>
      <c r="BB135" s="1">
        <f t="shared" si="133"/>
        <v>17</v>
      </c>
      <c r="BC135" s="1">
        <f t="shared" si="134"/>
        <v>17</v>
      </c>
      <c r="BD135" s="1">
        <f t="shared" si="135"/>
        <v>17</v>
      </c>
      <c r="BE135" s="1">
        <f t="shared" si="136"/>
        <v>17</v>
      </c>
      <c r="BF135" s="1">
        <f t="shared" si="137"/>
        <v>17</v>
      </c>
      <c r="BG135" s="1">
        <f>+IF(D135="male",VLOOKUP(M135,'Key node cluster'!$A$3:$C$45,3,0),VLOOKUP(M135,'Key node cluster'!$F$3:$H$27,3,0))</f>
        <v>22</v>
      </c>
    </row>
    <row r="136" spans="1:59" x14ac:dyDescent="0.25">
      <c r="A136" t="s">
        <v>899</v>
      </c>
      <c r="B136">
        <v>9881018794</v>
      </c>
      <c r="C136" s="7">
        <v>30</v>
      </c>
      <c r="D136" t="s">
        <v>9</v>
      </c>
      <c r="E136" t="s">
        <v>10</v>
      </c>
      <c r="F136" t="s">
        <v>11</v>
      </c>
      <c r="G136" t="str">
        <f t="shared" si="138"/>
        <v>secondary or below</v>
      </c>
      <c r="H136" s="7">
        <f t="shared" si="93"/>
        <v>1</v>
      </c>
      <c r="I136" t="s">
        <v>12</v>
      </c>
      <c r="J136">
        <v>34</v>
      </c>
      <c r="K136">
        <v>0.33424657534246999</v>
      </c>
      <c r="L136">
        <v>1</v>
      </c>
      <c r="M136" s="5">
        <f t="shared" si="94"/>
        <v>25</v>
      </c>
      <c r="N136" s="5">
        <f>+IF(D136="male",VLOOKUP(BG136,'Key node cluster'!$L$3:$N$24,3,0),VLOOKUP(BG136,'Key node cluster'!$R$3:$T$15,3,0))</f>
        <v>1</v>
      </c>
      <c r="O136" s="1">
        <v>0</v>
      </c>
      <c r="P136" s="1">
        <f t="shared" si="95"/>
        <v>1</v>
      </c>
      <c r="Q136" s="1">
        <f t="shared" si="96"/>
        <v>17</v>
      </c>
      <c r="R136" s="1">
        <f t="shared" si="97"/>
        <v>17</v>
      </c>
      <c r="S136" s="1">
        <f t="shared" si="98"/>
        <v>17</v>
      </c>
      <c r="T136" s="1">
        <f t="shared" si="99"/>
        <v>17</v>
      </c>
      <c r="U136" s="1">
        <f t="shared" si="100"/>
        <v>17</v>
      </c>
      <c r="V136" s="1">
        <f t="shared" si="101"/>
        <v>17</v>
      </c>
      <c r="W136" s="1">
        <f t="shared" si="102"/>
        <v>17</v>
      </c>
      <c r="X136" s="1">
        <f t="shared" si="103"/>
        <v>17</v>
      </c>
      <c r="Y136" s="1">
        <f t="shared" si="104"/>
        <v>17</v>
      </c>
      <c r="Z136" s="1">
        <f t="shared" si="105"/>
        <v>17</v>
      </c>
      <c r="AA136" s="1">
        <f t="shared" si="106"/>
        <v>17</v>
      </c>
      <c r="AB136" s="1">
        <f t="shared" si="107"/>
        <v>17</v>
      </c>
      <c r="AC136" s="1">
        <f t="shared" si="108"/>
        <v>17</v>
      </c>
      <c r="AD136" s="1">
        <f t="shared" si="109"/>
        <v>17</v>
      </c>
      <c r="AE136" s="1">
        <f t="shared" si="110"/>
        <v>17</v>
      </c>
      <c r="AF136" s="1">
        <f t="shared" si="111"/>
        <v>17</v>
      </c>
      <c r="AG136" s="1">
        <f t="shared" si="112"/>
        <v>25</v>
      </c>
      <c r="AH136" s="1">
        <f t="shared" si="113"/>
        <v>25</v>
      </c>
      <c r="AI136" s="1">
        <f t="shared" si="114"/>
        <v>25</v>
      </c>
      <c r="AJ136" s="1">
        <f t="shared" si="115"/>
        <v>25</v>
      </c>
      <c r="AK136" s="1">
        <f t="shared" si="116"/>
        <v>25</v>
      </c>
      <c r="AL136" s="1">
        <f t="shared" si="117"/>
        <v>25</v>
      </c>
      <c r="AM136" s="1">
        <f t="shared" si="118"/>
        <v>25</v>
      </c>
      <c r="AN136" s="1">
        <f t="shared" si="119"/>
        <v>25</v>
      </c>
      <c r="AO136" s="1">
        <f t="shared" si="120"/>
        <v>25</v>
      </c>
      <c r="AP136" s="7">
        <f t="shared" si="121"/>
        <v>25</v>
      </c>
      <c r="AQ136" s="7">
        <f t="shared" si="122"/>
        <v>25</v>
      </c>
      <c r="AR136" s="1">
        <f t="shared" si="123"/>
        <v>25</v>
      </c>
      <c r="AS136" s="7">
        <f t="shared" si="124"/>
        <v>25</v>
      </c>
      <c r="AT136" s="1">
        <f t="shared" si="125"/>
        <v>25</v>
      </c>
      <c r="AU136" s="1">
        <f t="shared" si="126"/>
        <v>25</v>
      </c>
      <c r="AV136" s="1">
        <f t="shared" si="127"/>
        <v>25</v>
      </c>
      <c r="AW136" s="1">
        <f t="shared" si="128"/>
        <v>25</v>
      </c>
      <c r="AX136" s="1">
        <f t="shared" si="129"/>
        <v>25</v>
      </c>
      <c r="AY136" s="1">
        <f t="shared" si="130"/>
        <v>25</v>
      </c>
      <c r="AZ136" s="1">
        <f t="shared" si="131"/>
        <v>25</v>
      </c>
      <c r="BA136" s="1">
        <f t="shared" si="132"/>
        <v>25</v>
      </c>
      <c r="BB136" s="1">
        <f t="shared" si="133"/>
        <v>25</v>
      </c>
      <c r="BC136" s="1">
        <f t="shared" si="134"/>
        <v>25</v>
      </c>
      <c r="BD136" s="1">
        <f t="shared" si="135"/>
        <v>25</v>
      </c>
      <c r="BE136" s="1">
        <f t="shared" si="136"/>
        <v>25</v>
      </c>
      <c r="BF136" s="1">
        <f t="shared" si="137"/>
        <v>25</v>
      </c>
      <c r="BG136" s="1">
        <f>+IF(D136="male",VLOOKUP(M136,'Key node cluster'!$A$3:$C$45,3,0),VLOOKUP(M136,'Key node cluster'!$F$3:$H$27,3,0))</f>
        <v>25</v>
      </c>
    </row>
    <row r="137" spans="1:59" x14ac:dyDescent="0.25">
      <c r="A137" t="s">
        <v>901</v>
      </c>
      <c r="B137">
        <v>9991043418</v>
      </c>
      <c r="C137" s="7">
        <v>20</v>
      </c>
      <c r="D137" t="s">
        <v>9</v>
      </c>
      <c r="E137" t="s">
        <v>10</v>
      </c>
      <c r="F137" t="s">
        <v>11</v>
      </c>
      <c r="G137" t="str">
        <f t="shared" si="138"/>
        <v>bachelor or above</v>
      </c>
      <c r="H137" s="7">
        <f t="shared" si="93"/>
        <v>1</v>
      </c>
      <c r="I137" t="s">
        <v>14</v>
      </c>
      <c r="J137">
        <v>22</v>
      </c>
      <c r="K137">
        <v>0.85479452054795002</v>
      </c>
      <c r="L137">
        <v>1</v>
      </c>
      <c r="M137" s="5">
        <f t="shared" si="94"/>
        <v>25</v>
      </c>
      <c r="N137" s="5">
        <f>+IF(D137="male",VLOOKUP(BG137,'Key node cluster'!$L$3:$N$24,3,0),VLOOKUP(BG137,'Key node cluster'!$R$3:$T$15,3,0))</f>
        <v>1</v>
      </c>
      <c r="O137" s="1">
        <v>0</v>
      </c>
      <c r="P137" s="1">
        <f t="shared" si="95"/>
        <v>1</v>
      </c>
      <c r="Q137" s="1">
        <f t="shared" si="96"/>
        <v>17</v>
      </c>
      <c r="R137" s="1">
        <f t="shared" si="97"/>
        <v>17</v>
      </c>
      <c r="S137" s="1">
        <f t="shared" si="98"/>
        <v>17</v>
      </c>
      <c r="T137" s="1">
        <f t="shared" si="99"/>
        <v>17</v>
      </c>
      <c r="U137" s="1">
        <f t="shared" si="100"/>
        <v>17</v>
      </c>
      <c r="V137" s="1">
        <f t="shared" si="101"/>
        <v>17</v>
      </c>
      <c r="W137" s="1">
        <f t="shared" si="102"/>
        <v>17</v>
      </c>
      <c r="X137" s="1">
        <f t="shared" si="103"/>
        <v>17</v>
      </c>
      <c r="Y137" s="1">
        <f t="shared" si="104"/>
        <v>17</v>
      </c>
      <c r="Z137" s="1">
        <f t="shared" si="105"/>
        <v>17</v>
      </c>
      <c r="AA137" s="1">
        <f t="shared" si="106"/>
        <v>17</v>
      </c>
      <c r="AB137" s="1">
        <f t="shared" si="107"/>
        <v>17</v>
      </c>
      <c r="AC137" s="1">
        <f t="shared" si="108"/>
        <v>17</v>
      </c>
      <c r="AD137" s="1">
        <f t="shared" si="109"/>
        <v>17</v>
      </c>
      <c r="AE137" s="1">
        <f t="shared" si="110"/>
        <v>17</v>
      </c>
      <c r="AF137" s="1">
        <f t="shared" si="111"/>
        <v>17</v>
      </c>
      <c r="AG137" s="1">
        <f t="shared" si="112"/>
        <v>25</v>
      </c>
      <c r="AH137" s="1">
        <f t="shared" si="113"/>
        <v>25</v>
      </c>
      <c r="AI137" s="1">
        <f t="shared" si="114"/>
        <v>25</v>
      </c>
      <c r="AJ137" s="1">
        <f t="shared" si="115"/>
        <v>25</v>
      </c>
      <c r="AK137" s="1">
        <f t="shared" si="116"/>
        <v>25</v>
      </c>
      <c r="AL137" s="1">
        <f t="shared" si="117"/>
        <v>25</v>
      </c>
      <c r="AM137" s="1">
        <f t="shared" si="118"/>
        <v>25</v>
      </c>
      <c r="AN137" s="1">
        <f t="shared" si="119"/>
        <v>25</v>
      </c>
      <c r="AO137" s="1">
        <f t="shared" si="120"/>
        <v>25</v>
      </c>
      <c r="AP137" s="7">
        <f t="shared" si="121"/>
        <v>25</v>
      </c>
      <c r="AQ137" s="7">
        <f t="shared" si="122"/>
        <v>25</v>
      </c>
      <c r="AR137" s="1">
        <f t="shared" si="123"/>
        <v>25</v>
      </c>
      <c r="AS137" s="7">
        <f t="shared" si="124"/>
        <v>25</v>
      </c>
      <c r="AT137" s="1">
        <f t="shared" si="125"/>
        <v>25</v>
      </c>
      <c r="AU137" s="1">
        <f t="shared" si="126"/>
        <v>25</v>
      </c>
      <c r="AV137" s="1">
        <f t="shared" si="127"/>
        <v>25</v>
      </c>
      <c r="AW137" s="1">
        <f t="shared" si="128"/>
        <v>25</v>
      </c>
      <c r="AX137" s="1">
        <f t="shared" si="129"/>
        <v>25</v>
      </c>
      <c r="AY137" s="1">
        <f t="shared" si="130"/>
        <v>25</v>
      </c>
      <c r="AZ137" s="1">
        <f t="shared" si="131"/>
        <v>25</v>
      </c>
      <c r="BA137" s="1">
        <f t="shared" si="132"/>
        <v>25</v>
      </c>
      <c r="BB137" s="1">
        <f t="shared" si="133"/>
        <v>25</v>
      </c>
      <c r="BC137" s="1">
        <f t="shared" si="134"/>
        <v>25</v>
      </c>
      <c r="BD137" s="1">
        <f t="shared" si="135"/>
        <v>25</v>
      </c>
      <c r="BE137" s="1">
        <f t="shared" si="136"/>
        <v>25</v>
      </c>
      <c r="BF137" s="1">
        <f t="shared" si="137"/>
        <v>25</v>
      </c>
      <c r="BG137" s="1">
        <f>+IF(D137="male",VLOOKUP(M137,'Key node cluster'!$A$3:$C$45,3,0),VLOOKUP(M137,'Key node cluster'!$F$3:$H$27,3,0))</f>
        <v>25</v>
      </c>
    </row>
    <row r="138" spans="1:59" x14ac:dyDescent="0.25">
      <c r="A138" t="s">
        <v>909</v>
      </c>
      <c r="B138">
        <v>9961066560</v>
      </c>
      <c r="C138" s="7">
        <v>20</v>
      </c>
      <c r="D138" t="s">
        <v>9</v>
      </c>
      <c r="E138" t="s">
        <v>10</v>
      </c>
      <c r="F138" t="s">
        <v>11</v>
      </c>
      <c r="G138" t="str">
        <f t="shared" si="138"/>
        <v>bachelor or above</v>
      </c>
      <c r="H138" s="7">
        <f t="shared" si="93"/>
        <v>5</v>
      </c>
      <c r="I138" t="s">
        <v>14</v>
      </c>
      <c r="J138">
        <v>25</v>
      </c>
      <c r="K138">
        <v>2.4383561643835998</v>
      </c>
      <c r="L138">
        <v>6</v>
      </c>
      <c r="M138" s="5">
        <f t="shared" si="94"/>
        <v>39</v>
      </c>
      <c r="N138" s="5">
        <f>+IF(D138="male",VLOOKUP(BG138,'Key node cluster'!$L$3:$N$24,3,0),VLOOKUP(BG138,'Key node cluster'!$R$3:$T$15,3,0))</f>
        <v>0</v>
      </c>
      <c r="O138" s="1">
        <v>0</v>
      </c>
      <c r="P138" s="1">
        <f t="shared" si="95"/>
        <v>26</v>
      </c>
      <c r="Q138" s="1">
        <f t="shared" si="96"/>
        <v>26</v>
      </c>
      <c r="R138" s="1">
        <f t="shared" si="97"/>
        <v>26</v>
      </c>
      <c r="S138" s="1">
        <f t="shared" si="98"/>
        <v>26</v>
      </c>
      <c r="T138" s="1">
        <f t="shared" si="99"/>
        <v>26</v>
      </c>
      <c r="U138" s="1">
        <f t="shared" si="100"/>
        <v>26</v>
      </c>
      <c r="V138" s="1">
        <f t="shared" si="101"/>
        <v>26</v>
      </c>
      <c r="W138" s="1">
        <f t="shared" si="102"/>
        <v>26</v>
      </c>
      <c r="X138" s="1">
        <f t="shared" si="103"/>
        <v>26</v>
      </c>
      <c r="Y138" s="1">
        <f t="shared" si="104"/>
        <v>26</v>
      </c>
      <c r="Z138" s="1">
        <f t="shared" si="105"/>
        <v>26</v>
      </c>
      <c r="AA138" s="1">
        <f t="shared" si="106"/>
        <v>26</v>
      </c>
      <c r="AB138" s="1">
        <f t="shared" si="107"/>
        <v>26</v>
      </c>
      <c r="AC138" s="1">
        <f t="shared" si="108"/>
        <v>26</v>
      </c>
      <c r="AD138" s="1">
        <f t="shared" si="109"/>
        <v>26</v>
      </c>
      <c r="AE138" s="1">
        <f t="shared" si="110"/>
        <v>26</v>
      </c>
      <c r="AF138" s="1">
        <f t="shared" si="111"/>
        <v>26</v>
      </c>
      <c r="AG138" s="1">
        <f t="shared" si="112"/>
        <v>26</v>
      </c>
      <c r="AH138" s="1">
        <f t="shared" si="113"/>
        <v>26</v>
      </c>
      <c r="AI138" s="1">
        <f t="shared" si="114"/>
        <v>26</v>
      </c>
      <c r="AJ138" s="1">
        <f t="shared" si="115"/>
        <v>26</v>
      </c>
      <c r="AK138" s="1">
        <f t="shared" si="116"/>
        <v>26</v>
      </c>
      <c r="AL138" s="1">
        <f t="shared" si="117"/>
        <v>26</v>
      </c>
      <c r="AM138" s="1">
        <f t="shared" si="118"/>
        <v>26</v>
      </c>
      <c r="AN138" s="1">
        <f t="shared" si="119"/>
        <v>26</v>
      </c>
      <c r="AO138" s="1">
        <f t="shared" si="120"/>
        <v>26</v>
      </c>
      <c r="AP138" s="7">
        <f t="shared" si="121"/>
        <v>38</v>
      </c>
      <c r="AQ138" s="7">
        <f t="shared" si="122"/>
        <v>38</v>
      </c>
      <c r="AR138" s="1">
        <f t="shared" si="123"/>
        <v>38</v>
      </c>
      <c r="AS138" s="7">
        <f t="shared" si="124"/>
        <v>38</v>
      </c>
      <c r="AT138" s="1">
        <f t="shared" si="125"/>
        <v>38</v>
      </c>
      <c r="AU138" s="1">
        <f t="shared" si="126"/>
        <v>38</v>
      </c>
      <c r="AV138" s="1">
        <f t="shared" si="127"/>
        <v>38</v>
      </c>
      <c r="AW138" s="1">
        <f t="shared" si="128"/>
        <v>38</v>
      </c>
      <c r="AX138" s="1">
        <f t="shared" si="129"/>
        <v>38</v>
      </c>
      <c r="AY138" s="1">
        <f t="shared" si="130"/>
        <v>38</v>
      </c>
      <c r="AZ138" s="1">
        <f t="shared" si="131"/>
        <v>38</v>
      </c>
      <c r="BA138" s="1">
        <f t="shared" si="132"/>
        <v>38</v>
      </c>
      <c r="BB138" s="1">
        <f t="shared" si="133"/>
        <v>39</v>
      </c>
      <c r="BC138" s="1">
        <f t="shared" si="134"/>
        <v>39</v>
      </c>
      <c r="BD138" s="1">
        <f t="shared" si="135"/>
        <v>39</v>
      </c>
      <c r="BE138" s="1">
        <f t="shared" si="136"/>
        <v>39</v>
      </c>
      <c r="BF138" s="1">
        <f t="shared" si="137"/>
        <v>39</v>
      </c>
      <c r="BG138" s="1">
        <f>+IF(D138="male",VLOOKUP(M138,'Key node cluster'!$A$3:$C$45,3,0),VLOOKUP(M138,'Key node cluster'!$F$3:$H$27,3,0))</f>
        <v>39</v>
      </c>
    </row>
    <row r="139" spans="1:59" x14ac:dyDescent="0.25">
      <c r="A139" t="s">
        <v>912</v>
      </c>
      <c r="B139">
        <v>9791013840</v>
      </c>
      <c r="C139" s="7">
        <v>40</v>
      </c>
      <c r="D139" t="s">
        <v>9</v>
      </c>
      <c r="E139" t="s">
        <v>10</v>
      </c>
      <c r="F139" t="s">
        <v>11</v>
      </c>
      <c r="G139" t="str">
        <f t="shared" si="138"/>
        <v>secondary or below</v>
      </c>
      <c r="H139" s="7">
        <f t="shared" si="93"/>
        <v>5</v>
      </c>
      <c r="I139" t="s">
        <v>18</v>
      </c>
      <c r="J139">
        <v>42</v>
      </c>
      <c r="K139">
        <v>1.4986301369863</v>
      </c>
      <c r="L139">
        <v>1</v>
      </c>
      <c r="M139" s="5">
        <f t="shared" si="94"/>
        <v>41</v>
      </c>
      <c r="N139" s="5">
        <f>+IF(D139="male",VLOOKUP(BG139,'Key node cluster'!$L$3:$N$24,3,0),VLOOKUP(BG139,'Key node cluster'!$R$3:$T$15,3,0))</f>
        <v>1</v>
      </c>
      <c r="O139" s="1">
        <v>0</v>
      </c>
      <c r="P139" s="1">
        <f t="shared" si="95"/>
        <v>26</v>
      </c>
      <c r="Q139" s="1">
        <f t="shared" si="96"/>
        <v>26</v>
      </c>
      <c r="R139" s="1">
        <f t="shared" si="97"/>
        <v>26</v>
      </c>
      <c r="S139" s="1">
        <f t="shared" si="98"/>
        <v>26</v>
      </c>
      <c r="T139" s="1">
        <f t="shared" si="99"/>
        <v>26</v>
      </c>
      <c r="U139" s="1">
        <f t="shared" si="100"/>
        <v>26</v>
      </c>
      <c r="V139" s="1">
        <f t="shared" si="101"/>
        <v>26</v>
      </c>
      <c r="W139" s="1">
        <f t="shared" si="102"/>
        <v>26</v>
      </c>
      <c r="X139" s="1">
        <f t="shared" si="103"/>
        <v>26</v>
      </c>
      <c r="Y139" s="1">
        <f t="shared" si="104"/>
        <v>26</v>
      </c>
      <c r="Z139" s="1">
        <f t="shared" si="105"/>
        <v>26</v>
      </c>
      <c r="AA139" s="1">
        <f t="shared" si="106"/>
        <v>26</v>
      </c>
      <c r="AB139" s="1">
        <f t="shared" si="107"/>
        <v>26</v>
      </c>
      <c r="AC139" s="1">
        <f t="shared" si="108"/>
        <v>26</v>
      </c>
      <c r="AD139" s="1">
        <f t="shared" si="109"/>
        <v>26</v>
      </c>
      <c r="AE139" s="1">
        <f t="shared" si="110"/>
        <v>26</v>
      </c>
      <c r="AF139" s="1">
        <f t="shared" si="111"/>
        <v>26</v>
      </c>
      <c r="AG139" s="1">
        <f t="shared" si="112"/>
        <v>26</v>
      </c>
      <c r="AH139" s="1">
        <f t="shared" si="113"/>
        <v>26</v>
      </c>
      <c r="AI139" s="1">
        <f t="shared" si="114"/>
        <v>26</v>
      </c>
      <c r="AJ139" s="1">
        <f t="shared" si="115"/>
        <v>26</v>
      </c>
      <c r="AK139" s="1">
        <f t="shared" si="116"/>
        <v>26</v>
      </c>
      <c r="AL139" s="1">
        <f t="shared" si="117"/>
        <v>26</v>
      </c>
      <c r="AM139" s="1">
        <f t="shared" si="118"/>
        <v>26</v>
      </c>
      <c r="AN139" s="1">
        <f t="shared" si="119"/>
        <v>26</v>
      </c>
      <c r="AO139" s="1">
        <f t="shared" si="120"/>
        <v>26</v>
      </c>
      <c r="AP139" s="7">
        <f t="shared" si="121"/>
        <v>38</v>
      </c>
      <c r="AQ139" s="7">
        <f t="shared" si="122"/>
        <v>38</v>
      </c>
      <c r="AR139" s="1">
        <f t="shared" si="123"/>
        <v>38</v>
      </c>
      <c r="AS139" s="7">
        <f t="shared" si="124"/>
        <v>38</v>
      </c>
      <c r="AT139" s="1">
        <f t="shared" si="125"/>
        <v>38</v>
      </c>
      <c r="AU139" s="1">
        <f t="shared" si="126"/>
        <v>38</v>
      </c>
      <c r="AV139" s="1">
        <f t="shared" si="127"/>
        <v>38</v>
      </c>
      <c r="AW139" s="1">
        <f t="shared" si="128"/>
        <v>38</v>
      </c>
      <c r="AX139" s="1">
        <f t="shared" si="129"/>
        <v>38</v>
      </c>
      <c r="AY139" s="1">
        <f t="shared" si="130"/>
        <v>38</v>
      </c>
      <c r="AZ139" s="1">
        <f t="shared" si="131"/>
        <v>38</v>
      </c>
      <c r="BA139" s="1">
        <f t="shared" si="132"/>
        <v>38</v>
      </c>
      <c r="BB139" s="1">
        <f t="shared" si="133"/>
        <v>40</v>
      </c>
      <c r="BC139" s="1">
        <f t="shared" si="134"/>
        <v>40</v>
      </c>
      <c r="BD139" s="1">
        <f t="shared" si="135"/>
        <v>41</v>
      </c>
      <c r="BE139" s="1">
        <f t="shared" si="136"/>
        <v>41</v>
      </c>
      <c r="BF139" s="1">
        <f t="shared" si="137"/>
        <v>41</v>
      </c>
      <c r="BG139" s="1">
        <f>+IF(D139="male",VLOOKUP(M139,'Key node cluster'!$A$3:$C$45,3,0),VLOOKUP(M139,'Key node cluster'!$F$3:$H$27,3,0))</f>
        <v>41</v>
      </c>
    </row>
    <row r="140" spans="1:59" x14ac:dyDescent="0.25">
      <c r="A140" t="s">
        <v>914</v>
      </c>
      <c r="B140">
        <v>9981035040</v>
      </c>
      <c r="C140" s="7">
        <v>20</v>
      </c>
      <c r="D140" t="s">
        <v>9</v>
      </c>
      <c r="E140" t="s">
        <v>10</v>
      </c>
      <c r="G140" t="str">
        <f t="shared" si="138"/>
        <v/>
      </c>
      <c r="H140" s="7">
        <f t="shared" si="93"/>
        <v>1</v>
      </c>
      <c r="J140">
        <v>23</v>
      </c>
      <c r="K140">
        <v>0.33424657534246999</v>
      </c>
      <c r="L140">
        <v>1</v>
      </c>
      <c r="M140" s="5">
        <f t="shared" si="94"/>
        <v>17</v>
      </c>
      <c r="N140" s="5">
        <f>+IF(D140="male",VLOOKUP(BG140,'Key node cluster'!$L$3:$N$24,3,0),VLOOKUP(BG140,'Key node cluster'!$R$3:$T$15,3,0))</f>
        <v>1</v>
      </c>
      <c r="O140" s="1">
        <v>0</v>
      </c>
      <c r="P140" s="1">
        <f t="shared" si="95"/>
        <v>1</v>
      </c>
      <c r="Q140" s="1">
        <f t="shared" si="96"/>
        <v>17</v>
      </c>
      <c r="R140" s="1">
        <f t="shared" si="97"/>
        <v>17</v>
      </c>
      <c r="S140" s="1">
        <f t="shared" si="98"/>
        <v>17</v>
      </c>
      <c r="T140" s="1">
        <f t="shared" si="99"/>
        <v>17</v>
      </c>
      <c r="U140" s="1">
        <f t="shared" si="100"/>
        <v>17</v>
      </c>
      <c r="V140" s="1">
        <f t="shared" si="101"/>
        <v>17</v>
      </c>
      <c r="W140" s="1">
        <f t="shared" si="102"/>
        <v>17</v>
      </c>
      <c r="X140" s="1">
        <f t="shared" si="103"/>
        <v>17</v>
      </c>
      <c r="Y140" s="1">
        <f t="shared" si="104"/>
        <v>17</v>
      </c>
      <c r="Z140" s="1">
        <f t="shared" si="105"/>
        <v>17</v>
      </c>
      <c r="AA140" s="1">
        <f t="shared" si="106"/>
        <v>17</v>
      </c>
      <c r="AB140" s="1">
        <f t="shared" si="107"/>
        <v>17</v>
      </c>
      <c r="AC140" s="1">
        <f t="shared" si="108"/>
        <v>17</v>
      </c>
      <c r="AD140" s="1">
        <f t="shared" si="109"/>
        <v>17</v>
      </c>
      <c r="AE140" s="1">
        <f t="shared" si="110"/>
        <v>17</v>
      </c>
      <c r="AF140" s="1">
        <f t="shared" si="111"/>
        <v>17</v>
      </c>
      <c r="AG140" s="1">
        <f t="shared" si="112"/>
        <v>17</v>
      </c>
      <c r="AH140" s="1">
        <f t="shared" si="113"/>
        <v>17</v>
      </c>
      <c r="AI140" s="1">
        <f t="shared" si="114"/>
        <v>17</v>
      </c>
      <c r="AJ140" s="1">
        <f t="shared" si="115"/>
        <v>17</v>
      </c>
      <c r="AK140" s="1">
        <f t="shared" si="116"/>
        <v>17</v>
      </c>
      <c r="AL140" s="1">
        <f t="shared" si="117"/>
        <v>17</v>
      </c>
      <c r="AM140" s="1">
        <f t="shared" si="118"/>
        <v>17</v>
      </c>
      <c r="AN140" s="1">
        <f t="shared" si="119"/>
        <v>17</v>
      </c>
      <c r="AO140" s="1">
        <f t="shared" si="120"/>
        <v>17</v>
      </c>
      <c r="AP140" s="7">
        <f t="shared" si="121"/>
        <v>17</v>
      </c>
      <c r="AQ140" s="7">
        <f t="shared" si="122"/>
        <v>17</v>
      </c>
      <c r="AR140" s="1">
        <f t="shared" si="123"/>
        <v>17</v>
      </c>
      <c r="AS140" s="7">
        <f t="shared" si="124"/>
        <v>17</v>
      </c>
      <c r="AT140" s="1">
        <f t="shared" si="125"/>
        <v>17</v>
      </c>
      <c r="AU140" s="1">
        <f t="shared" si="126"/>
        <v>17</v>
      </c>
      <c r="AV140" s="1">
        <f t="shared" si="127"/>
        <v>17</v>
      </c>
      <c r="AW140" s="1">
        <f t="shared" si="128"/>
        <v>17</v>
      </c>
      <c r="AX140" s="1">
        <f t="shared" si="129"/>
        <v>17</v>
      </c>
      <c r="AY140" s="1">
        <f t="shared" si="130"/>
        <v>17</v>
      </c>
      <c r="AZ140" s="1">
        <f t="shared" si="131"/>
        <v>17</v>
      </c>
      <c r="BA140" s="1">
        <f t="shared" si="132"/>
        <v>17</v>
      </c>
      <c r="BB140" s="1">
        <f t="shared" si="133"/>
        <v>17</v>
      </c>
      <c r="BC140" s="1">
        <f t="shared" si="134"/>
        <v>17</v>
      </c>
      <c r="BD140" s="1">
        <f t="shared" si="135"/>
        <v>17</v>
      </c>
      <c r="BE140" s="1">
        <f t="shared" si="136"/>
        <v>17</v>
      </c>
      <c r="BF140" s="1">
        <f t="shared" si="137"/>
        <v>17</v>
      </c>
      <c r="BG140" s="1">
        <f>+IF(D140="male",VLOOKUP(M140,'Key node cluster'!$A$3:$C$45,3,0),VLOOKUP(M140,'Key node cluster'!$F$3:$H$27,3,0))</f>
        <v>22</v>
      </c>
    </row>
    <row r="141" spans="1:59" x14ac:dyDescent="0.25">
      <c r="A141" t="s">
        <v>920</v>
      </c>
      <c r="B141">
        <v>9981002706</v>
      </c>
      <c r="C141" s="7">
        <v>20</v>
      </c>
      <c r="D141" t="s">
        <v>9</v>
      </c>
      <c r="E141" t="s">
        <v>10</v>
      </c>
      <c r="F141" t="s">
        <v>11</v>
      </c>
      <c r="G141" t="str">
        <f t="shared" si="138"/>
        <v/>
      </c>
      <c r="H141" s="7">
        <f t="shared" si="93"/>
        <v>1</v>
      </c>
      <c r="J141">
        <v>24</v>
      </c>
      <c r="K141">
        <v>0.16712328767123</v>
      </c>
      <c r="L141">
        <v>1</v>
      </c>
      <c r="M141" s="5">
        <f t="shared" si="94"/>
        <v>25</v>
      </c>
      <c r="N141" s="5">
        <f>+IF(D141="male",VLOOKUP(BG141,'Key node cluster'!$L$3:$N$24,3,0),VLOOKUP(BG141,'Key node cluster'!$R$3:$T$15,3,0))</f>
        <v>1</v>
      </c>
      <c r="O141" s="1">
        <v>0</v>
      </c>
      <c r="P141" s="1">
        <f t="shared" si="95"/>
        <v>1</v>
      </c>
      <c r="Q141" s="1">
        <f t="shared" si="96"/>
        <v>17</v>
      </c>
      <c r="R141" s="1">
        <f t="shared" si="97"/>
        <v>17</v>
      </c>
      <c r="S141" s="1">
        <f t="shared" si="98"/>
        <v>17</v>
      </c>
      <c r="T141" s="1">
        <f t="shared" si="99"/>
        <v>17</v>
      </c>
      <c r="U141" s="1">
        <f t="shared" si="100"/>
        <v>17</v>
      </c>
      <c r="V141" s="1">
        <f t="shared" si="101"/>
        <v>17</v>
      </c>
      <c r="W141" s="1">
        <f t="shared" si="102"/>
        <v>17</v>
      </c>
      <c r="X141" s="1">
        <f t="shared" si="103"/>
        <v>17</v>
      </c>
      <c r="Y141" s="1">
        <f t="shared" si="104"/>
        <v>17</v>
      </c>
      <c r="Z141" s="1">
        <f t="shared" si="105"/>
        <v>17</v>
      </c>
      <c r="AA141" s="1">
        <f t="shared" si="106"/>
        <v>17</v>
      </c>
      <c r="AB141" s="1">
        <f t="shared" si="107"/>
        <v>17</v>
      </c>
      <c r="AC141" s="1">
        <f t="shared" si="108"/>
        <v>17</v>
      </c>
      <c r="AD141" s="1">
        <f t="shared" si="109"/>
        <v>17</v>
      </c>
      <c r="AE141" s="1">
        <f t="shared" si="110"/>
        <v>17</v>
      </c>
      <c r="AF141" s="1">
        <f t="shared" si="111"/>
        <v>17</v>
      </c>
      <c r="AG141" s="1">
        <f t="shared" si="112"/>
        <v>25</v>
      </c>
      <c r="AH141" s="1">
        <f t="shared" si="113"/>
        <v>25</v>
      </c>
      <c r="AI141" s="1">
        <f t="shared" si="114"/>
        <v>25</v>
      </c>
      <c r="AJ141" s="1">
        <f t="shared" si="115"/>
        <v>25</v>
      </c>
      <c r="AK141" s="1">
        <f t="shared" si="116"/>
        <v>25</v>
      </c>
      <c r="AL141" s="1">
        <f t="shared" si="117"/>
        <v>25</v>
      </c>
      <c r="AM141" s="1">
        <f t="shared" si="118"/>
        <v>25</v>
      </c>
      <c r="AN141" s="1">
        <f t="shared" si="119"/>
        <v>25</v>
      </c>
      <c r="AO141" s="1">
        <f t="shared" si="120"/>
        <v>25</v>
      </c>
      <c r="AP141" s="7">
        <f t="shared" si="121"/>
        <v>25</v>
      </c>
      <c r="AQ141" s="7">
        <f t="shared" si="122"/>
        <v>25</v>
      </c>
      <c r="AR141" s="1">
        <f t="shared" si="123"/>
        <v>25</v>
      </c>
      <c r="AS141" s="7">
        <f t="shared" si="124"/>
        <v>25</v>
      </c>
      <c r="AT141" s="1">
        <f t="shared" si="125"/>
        <v>25</v>
      </c>
      <c r="AU141" s="1">
        <f t="shared" si="126"/>
        <v>25</v>
      </c>
      <c r="AV141" s="1">
        <f t="shared" si="127"/>
        <v>25</v>
      </c>
      <c r="AW141" s="1">
        <f t="shared" si="128"/>
        <v>25</v>
      </c>
      <c r="AX141" s="1">
        <f t="shared" si="129"/>
        <v>25</v>
      </c>
      <c r="AY141" s="1">
        <f t="shared" si="130"/>
        <v>25</v>
      </c>
      <c r="AZ141" s="1">
        <f t="shared" si="131"/>
        <v>25</v>
      </c>
      <c r="BA141" s="1">
        <f t="shared" si="132"/>
        <v>25</v>
      </c>
      <c r="BB141" s="1">
        <f t="shared" si="133"/>
        <v>25</v>
      </c>
      <c r="BC141" s="1">
        <f t="shared" si="134"/>
        <v>25</v>
      </c>
      <c r="BD141" s="1">
        <f t="shared" si="135"/>
        <v>25</v>
      </c>
      <c r="BE141" s="1">
        <f t="shared" si="136"/>
        <v>25</v>
      </c>
      <c r="BF141" s="1">
        <f t="shared" si="137"/>
        <v>25</v>
      </c>
      <c r="BG141" s="1">
        <f>+IF(D141="male",VLOOKUP(M141,'Key node cluster'!$A$3:$C$45,3,0),VLOOKUP(M141,'Key node cluster'!$F$3:$H$27,3,0))</f>
        <v>25</v>
      </c>
    </row>
    <row r="142" spans="1:59" x14ac:dyDescent="0.25">
      <c r="A142" t="s">
        <v>932</v>
      </c>
      <c r="B142">
        <v>9971006674</v>
      </c>
      <c r="C142" s="7">
        <v>20</v>
      </c>
      <c r="D142" t="s">
        <v>9</v>
      </c>
      <c r="E142" t="s">
        <v>10</v>
      </c>
      <c r="F142" t="s">
        <v>11</v>
      </c>
      <c r="G142" t="str">
        <f t="shared" si="138"/>
        <v>vocational training</v>
      </c>
      <c r="H142" s="7">
        <f t="shared" si="93"/>
        <v>10</v>
      </c>
      <c r="I142" t="s">
        <v>193</v>
      </c>
      <c r="J142">
        <v>25</v>
      </c>
      <c r="K142">
        <v>5.6931506849315001</v>
      </c>
      <c r="L142">
        <v>14</v>
      </c>
      <c r="M142" s="5">
        <f t="shared" si="94"/>
        <v>39</v>
      </c>
      <c r="N142" s="5">
        <f>+IF(D142="male",VLOOKUP(BG142,'Key node cluster'!$L$3:$N$24,3,0),VLOOKUP(BG142,'Key node cluster'!$R$3:$T$15,3,0))</f>
        <v>0</v>
      </c>
      <c r="O142" s="1">
        <v>0</v>
      </c>
      <c r="P142" s="1">
        <f t="shared" si="95"/>
        <v>26</v>
      </c>
      <c r="Q142" s="1">
        <f t="shared" si="96"/>
        <v>26</v>
      </c>
      <c r="R142" s="1">
        <f t="shared" si="97"/>
        <v>26</v>
      </c>
      <c r="S142" s="1">
        <f t="shared" si="98"/>
        <v>26</v>
      </c>
      <c r="T142" s="1">
        <f t="shared" si="99"/>
        <v>26</v>
      </c>
      <c r="U142" s="1">
        <f t="shared" si="100"/>
        <v>26</v>
      </c>
      <c r="V142" s="1">
        <f t="shared" si="101"/>
        <v>26</v>
      </c>
      <c r="W142" s="1">
        <f t="shared" si="102"/>
        <v>26</v>
      </c>
      <c r="X142" s="1">
        <f t="shared" si="103"/>
        <v>26</v>
      </c>
      <c r="Y142" s="1">
        <f t="shared" si="104"/>
        <v>26</v>
      </c>
      <c r="Z142" s="1">
        <f t="shared" si="105"/>
        <v>26</v>
      </c>
      <c r="AA142" s="1">
        <f t="shared" si="106"/>
        <v>26</v>
      </c>
      <c r="AB142" s="1">
        <f t="shared" si="107"/>
        <v>26</v>
      </c>
      <c r="AC142" s="1">
        <f t="shared" si="108"/>
        <v>26</v>
      </c>
      <c r="AD142" s="1">
        <f t="shared" si="109"/>
        <v>26</v>
      </c>
      <c r="AE142" s="1">
        <f t="shared" si="110"/>
        <v>26</v>
      </c>
      <c r="AF142" s="1">
        <f t="shared" si="111"/>
        <v>26</v>
      </c>
      <c r="AG142" s="1">
        <f t="shared" si="112"/>
        <v>26</v>
      </c>
      <c r="AH142" s="1">
        <f t="shared" si="113"/>
        <v>26</v>
      </c>
      <c r="AI142" s="1">
        <f t="shared" si="114"/>
        <v>26</v>
      </c>
      <c r="AJ142" s="1">
        <f t="shared" si="115"/>
        <v>26</v>
      </c>
      <c r="AK142" s="1">
        <f t="shared" si="116"/>
        <v>26</v>
      </c>
      <c r="AL142" s="1">
        <f t="shared" si="117"/>
        <v>26</v>
      </c>
      <c r="AM142" s="1">
        <f t="shared" si="118"/>
        <v>26</v>
      </c>
      <c r="AN142" s="1">
        <f t="shared" si="119"/>
        <v>26</v>
      </c>
      <c r="AO142" s="1">
        <f t="shared" si="120"/>
        <v>26</v>
      </c>
      <c r="AP142" s="7">
        <f t="shared" si="121"/>
        <v>38</v>
      </c>
      <c r="AQ142" s="7">
        <f t="shared" si="122"/>
        <v>38</v>
      </c>
      <c r="AR142" s="1">
        <f t="shared" si="123"/>
        <v>38</v>
      </c>
      <c r="AS142" s="7">
        <f t="shared" si="124"/>
        <v>38</v>
      </c>
      <c r="AT142" s="1">
        <f t="shared" si="125"/>
        <v>38</v>
      </c>
      <c r="AU142" s="1">
        <f t="shared" si="126"/>
        <v>38</v>
      </c>
      <c r="AV142" s="1">
        <f t="shared" si="127"/>
        <v>38</v>
      </c>
      <c r="AW142" s="1">
        <f t="shared" si="128"/>
        <v>38</v>
      </c>
      <c r="AX142" s="1">
        <f t="shared" si="129"/>
        <v>38</v>
      </c>
      <c r="AY142" s="1">
        <f t="shared" si="130"/>
        <v>38</v>
      </c>
      <c r="AZ142" s="1">
        <f t="shared" si="131"/>
        <v>38</v>
      </c>
      <c r="BA142" s="1">
        <f t="shared" si="132"/>
        <v>38</v>
      </c>
      <c r="BB142" s="1">
        <f t="shared" si="133"/>
        <v>39</v>
      </c>
      <c r="BC142" s="1">
        <f t="shared" si="134"/>
        <v>39</v>
      </c>
      <c r="BD142" s="1">
        <f t="shared" si="135"/>
        <v>39</v>
      </c>
      <c r="BE142" s="1">
        <f t="shared" si="136"/>
        <v>39</v>
      </c>
      <c r="BF142" s="1">
        <f t="shared" si="137"/>
        <v>39</v>
      </c>
      <c r="BG142" s="1">
        <f>+IF(D142="male",VLOOKUP(M142,'Key node cluster'!$A$3:$C$45,3,0),VLOOKUP(M142,'Key node cluster'!$F$3:$H$27,3,0))</f>
        <v>39</v>
      </c>
    </row>
    <row r="143" spans="1:59" x14ac:dyDescent="0.25">
      <c r="A143" t="s">
        <v>940</v>
      </c>
      <c r="B143">
        <v>9991055452</v>
      </c>
      <c r="C143" s="7">
        <v>20</v>
      </c>
      <c r="D143" t="s">
        <v>9</v>
      </c>
      <c r="E143" t="s">
        <v>10</v>
      </c>
      <c r="F143" t="s">
        <v>11</v>
      </c>
      <c r="G143" t="str">
        <f t="shared" si="138"/>
        <v>vocational training</v>
      </c>
      <c r="H143" s="7">
        <f t="shared" si="93"/>
        <v>1</v>
      </c>
      <c r="I143" t="s">
        <v>22</v>
      </c>
      <c r="J143">
        <v>22</v>
      </c>
      <c r="K143">
        <v>0.16164383561644</v>
      </c>
      <c r="L143">
        <v>1</v>
      </c>
      <c r="M143" s="5">
        <f t="shared" si="94"/>
        <v>25</v>
      </c>
      <c r="N143" s="5">
        <f>+IF(D143="male",VLOOKUP(BG143,'Key node cluster'!$L$3:$N$24,3,0),VLOOKUP(BG143,'Key node cluster'!$R$3:$T$15,3,0))</f>
        <v>1</v>
      </c>
      <c r="O143" s="1">
        <v>0</v>
      </c>
      <c r="P143" s="1">
        <f t="shared" si="95"/>
        <v>1</v>
      </c>
      <c r="Q143" s="1">
        <f t="shared" si="96"/>
        <v>17</v>
      </c>
      <c r="R143" s="1">
        <f t="shared" si="97"/>
        <v>17</v>
      </c>
      <c r="S143" s="1">
        <f t="shared" si="98"/>
        <v>17</v>
      </c>
      <c r="T143" s="1">
        <f t="shared" si="99"/>
        <v>17</v>
      </c>
      <c r="U143" s="1">
        <f t="shared" si="100"/>
        <v>17</v>
      </c>
      <c r="V143" s="1">
        <f t="shared" si="101"/>
        <v>17</v>
      </c>
      <c r="W143" s="1">
        <f t="shared" si="102"/>
        <v>17</v>
      </c>
      <c r="X143" s="1">
        <f t="shared" si="103"/>
        <v>17</v>
      </c>
      <c r="Y143" s="1">
        <f t="shared" si="104"/>
        <v>17</v>
      </c>
      <c r="Z143" s="1">
        <f t="shared" si="105"/>
        <v>17</v>
      </c>
      <c r="AA143" s="1">
        <f t="shared" si="106"/>
        <v>17</v>
      </c>
      <c r="AB143" s="1">
        <f t="shared" si="107"/>
        <v>17</v>
      </c>
      <c r="AC143" s="1">
        <f t="shared" si="108"/>
        <v>17</v>
      </c>
      <c r="AD143" s="1">
        <f t="shared" si="109"/>
        <v>17</v>
      </c>
      <c r="AE143" s="1">
        <f t="shared" si="110"/>
        <v>17</v>
      </c>
      <c r="AF143" s="1">
        <f t="shared" si="111"/>
        <v>17</v>
      </c>
      <c r="AG143" s="1">
        <f t="shared" si="112"/>
        <v>25</v>
      </c>
      <c r="AH143" s="1">
        <f t="shared" si="113"/>
        <v>25</v>
      </c>
      <c r="AI143" s="1">
        <f t="shared" si="114"/>
        <v>25</v>
      </c>
      <c r="AJ143" s="1">
        <f t="shared" si="115"/>
        <v>25</v>
      </c>
      <c r="AK143" s="1">
        <f t="shared" si="116"/>
        <v>25</v>
      </c>
      <c r="AL143" s="1">
        <f t="shared" si="117"/>
        <v>25</v>
      </c>
      <c r="AM143" s="1">
        <f t="shared" si="118"/>
        <v>25</v>
      </c>
      <c r="AN143" s="1">
        <f t="shared" si="119"/>
        <v>25</v>
      </c>
      <c r="AO143" s="1">
        <f t="shared" si="120"/>
        <v>25</v>
      </c>
      <c r="AP143" s="7">
        <f t="shared" si="121"/>
        <v>25</v>
      </c>
      <c r="AQ143" s="7">
        <f t="shared" si="122"/>
        <v>25</v>
      </c>
      <c r="AR143" s="1">
        <f t="shared" si="123"/>
        <v>25</v>
      </c>
      <c r="AS143" s="7">
        <f t="shared" si="124"/>
        <v>25</v>
      </c>
      <c r="AT143" s="1">
        <f t="shared" si="125"/>
        <v>25</v>
      </c>
      <c r="AU143" s="1">
        <f t="shared" si="126"/>
        <v>25</v>
      </c>
      <c r="AV143" s="1">
        <f t="shared" si="127"/>
        <v>25</v>
      </c>
      <c r="AW143" s="1">
        <f t="shared" si="128"/>
        <v>25</v>
      </c>
      <c r="AX143" s="1">
        <f t="shared" si="129"/>
        <v>25</v>
      </c>
      <c r="AY143" s="1">
        <f t="shared" si="130"/>
        <v>25</v>
      </c>
      <c r="AZ143" s="1">
        <f t="shared" si="131"/>
        <v>25</v>
      </c>
      <c r="BA143" s="1">
        <f t="shared" si="132"/>
        <v>25</v>
      </c>
      <c r="BB143" s="1">
        <f t="shared" si="133"/>
        <v>25</v>
      </c>
      <c r="BC143" s="1">
        <f t="shared" si="134"/>
        <v>25</v>
      </c>
      <c r="BD143" s="1">
        <f t="shared" si="135"/>
        <v>25</v>
      </c>
      <c r="BE143" s="1">
        <f t="shared" si="136"/>
        <v>25</v>
      </c>
      <c r="BF143" s="1">
        <f t="shared" si="137"/>
        <v>25</v>
      </c>
      <c r="BG143" s="1">
        <f>+IF(D143="male",VLOOKUP(M143,'Key node cluster'!$A$3:$C$45,3,0),VLOOKUP(M143,'Key node cluster'!$F$3:$H$27,3,0))</f>
        <v>25</v>
      </c>
    </row>
    <row r="144" spans="1:59" x14ac:dyDescent="0.25">
      <c r="A144" t="s">
        <v>946</v>
      </c>
      <c r="B144">
        <v>9971040092</v>
      </c>
      <c r="C144" s="7">
        <v>20</v>
      </c>
      <c r="D144" t="s">
        <v>9</v>
      </c>
      <c r="E144" t="s">
        <v>10</v>
      </c>
      <c r="F144" t="s">
        <v>25</v>
      </c>
      <c r="G144" t="str">
        <f t="shared" si="138"/>
        <v>bachelor or above</v>
      </c>
      <c r="H144" s="7">
        <f t="shared" si="93"/>
        <v>1</v>
      </c>
      <c r="I144" t="s">
        <v>14</v>
      </c>
      <c r="J144">
        <v>24</v>
      </c>
      <c r="K144">
        <v>0.43561643835615999</v>
      </c>
      <c r="L144">
        <v>1</v>
      </c>
      <c r="M144" s="5">
        <f t="shared" si="94"/>
        <v>19</v>
      </c>
      <c r="N144" s="5">
        <f>+IF(D144="male",VLOOKUP(BG144,'Key node cluster'!$L$3:$N$24,3,0),VLOOKUP(BG144,'Key node cluster'!$R$3:$T$15,3,0))</f>
        <v>0</v>
      </c>
      <c r="O144" s="1">
        <v>0</v>
      </c>
      <c r="P144" s="1">
        <f t="shared" si="95"/>
        <v>1</v>
      </c>
      <c r="Q144" s="1">
        <f t="shared" si="96"/>
        <v>17</v>
      </c>
      <c r="R144" s="1">
        <f t="shared" si="97"/>
        <v>17</v>
      </c>
      <c r="S144" s="1">
        <f t="shared" si="98"/>
        <v>17</v>
      </c>
      <c r="T144" s="1">
        <f t="shared" si="99"/>
        <v>17</v>
      </c>
      <c r="U144" s="1">
        <f t="shared" si="100"/>
        <v>17</v>
      </c>
      <c r="V144" s="1">
        <f t="shared" si="101"/>
        <v>17</v>
      </c>
      <c r="W144" s="1">
        <f t="shared" si="102"/>
        <v>17</v>
      </c>
      <c r="X144" s="1">
        <f t="shared" si="103"/>
        <v>17</v>
      </c>
      <c r="Y144" s="1">
        <f t="shared" si="104"/>
        <v>17</v>
      </c>
      <c r="Z144" s="1">
        <f t="shared" si="105"/>
        <v>17</v>
      </c>
      <c r="AA144" s="1">
        <f t="shared" si="106"/>
        <v>17</v>
      </c>
      <c r="AB144" s="1">
        <f t="shared" si="107"/>
        <v>17</v>
      </c>
      <c r="AC144" s="1">
        <f t="shared" si="108"/>
        <v>17</v>
      </c>
      <c r="AD144" s="1">
        <f t="shared" si="109"/>
        <v>17</v>
      </c>
      <c r="AE144" s="1">
        <f t="shared" si="110"/>
        <v>17</v>
      </c>
      <c r="AF144" s="1">
        <f t="shared" si="111"/>
        <v>17</v>
      </c>
      <c r="AG144" s="1">
        <f t="shared" si="112"/>
        <v>18</v>
      </c>
      <c r="AH144" s="1">
        <f t="shared" si="113"/>
        <v>19</v>
      </c>
      <c r="AI144" s="1">
        <f t="shared" si="114"/>
        <v>19</v>
      </c>
      <c r="AJ144" s="1">
        <f t="shared" si="115"/>
        <v>19</v>
      </c>
      <c r="AK144" s="1">
        <f t="shared" si="116"/>
        <v>19</v>
      </c>
      <c r="AL144" s="1">
        <f t="shared" si="117"/>
        <v>19</v>
      </c>
      <c r="AM144" s="1">
        <f t="shared" si="118"/>
        <v>19</v>
      </c>
      <c r="AN144" s="1">
        <f t="shared" si="119"/>
        <v>19</v>
      </c>
      <c r="AO144" s="1">
        <f t="shared" si="120"/>
        <v>19</v>
      </c>
      <c r="AP144" s="7">
        <f t="shared" si="121"/>
        <v>19</v>
      </c>
      <c r="AQ144" s="7">
        <f t="shared" si="122"/>
        <v>19</v>
      </c>
      <c r="AR144" s="1">
        <f t="shared" si="123"/>
        <v>19</v>
      </c>
      <c r="AS144" s="7">
        <f t="shared" si="124"/>
        <v>19</v>
      </c>
      <c r="AT144" s="1">
        <f t="shared" si="125"/>
        <v>19</v>
      </c>
      <c r="AU144" s="1">
        <f t="shared" si="126"/>
        <v>19</v>
      </c>
      <c r="AV144" s="1">
        <f t="shared" si="127"/>
        <v>19</v>
      </c>
      <c r="AW144" s="1">
        <f t="shared" si="128"/>
        <v>19</v>
      </c>
      <c r="AX144" s="1">
        <f t="shared" si="129"/>
        <v>19</v>
      </c>
      <c r="AY144" s="1">
        <f t="shared" si="130"/>
        <v>19</v>
      </c>
      <c r="AZ144" s="1">
        <f t="shared" si="131"/>
        <v>19</v>
      </c>
      <c r="BA144" s="1">
        <f t="shared" si="132"/>
        <v>19</v>
      </c>
      <c r="BB144" s="1">
        <f t="shared" si="133"/>
        <v>19</v>
      </c>
      <c r="BC144" s="1">
        <f t="shared" si="134"/>
        <v>19</v>
      </c>
      <c r="BD144" s="1">
        <f t="shared" si="135"/>
        <v>19</v>
      </c>
      <c r="BE144" s="1">
        <f t="shared" si="136"/>
        <v>19</v>
      </c>
      <c r="BF144" s="1">
        <f t="shared" si="137"/>
        <v>19</v>
      </c>
      <c r="BG144" s="1">
        <f>+IF(D144="male",VLOOKUP(M144,'Key node cluster'!$A$3:$C$45,3,0),VLOOKUP(M144,'Key node cluster'!$F$3:$H$27,3,0))</f>
        <v>19</v>
      </c>
    </row>
    <row r="145" spans="1:59" x14ac:dyDescent="0.25">
      <c r="A145" t="s">
        <v>949</v>
      </c>
      <c r="B145">
        <v>9931034171</v>
      </c>
      <c r="C145" s="7">
        <v>30</v>
      </c>
      <c r="D145" t="s">
        <v>9</v>
      </c>
      <c r="E145" t="s">
        <v>10</v>
      </c>
      <c r="F145" t="s">
        <v>25</v>
      </c>
      <c r="G145" t="str">
        <f t="shared" si="138"/>
        <v>bachelor or above</v>
      </c>
      <c r="H145" s="7">
        <f t="shared" si="93"/>
        <v>1</v>
      </c>
      <c r="I145" t="s">
        <v>14</v>
      </c>
      <c r="J145">
        <v>28</v>
      </c>
      <c r="K145">
        <v>0.25205479452055002</v>
      </c>
      <c r="L145">
        <v>1</v>
      </c>
      <c r="M145" s="5">
        <f t="shared" si="94"/>
        <v>19</v>
      </c>
      <c r="N145" s="5">
        <f>+IF(D145="male",VLOOKUP(BG145,'Key node cluster'!$L$3:$N$24,3,0),VLOOKUP(BG145,'Key node cluster'!$R$3:$T$15,3,0))</f>
        <v>0</v>
      </c>
      <c r="O145" s="1">
        <v>0</v>
      </c>
      <c r="P145" s="1">
        <f t="shared" si="95"/>
        <v>1</v>
      </c>
      <c r="Q145" s="1">
        <f t="shared" si="96"/>
        <v>17</v>
      </c>
      <c r="R145" s="1">
        <f t="shared" si="97"/>
        <v>17</v>
      </c>
      <c r="S145" s="1">
        <f t="shared" si="98"/>
        <v>17</v>
      </c>
      <c r="T145" s="1">
        <f t="shared" si="99"/>
        <v>17</v>
      </c>
      <c r="U145" s="1">
        <f t="shared" si="100"/>
        <v>17</v>
      </c>
      <c r="V145" s="1">
        <f t="shared" si="101"/>
        <v>17</v>
      </c>
      <c r="W145" s="1">
        <f t="shared" si="102"/>
        <v>17</v>
      </c>
      <c r="X145" s="1">
        <f t="shared" si="103"/>
        <v>17</v>
      </c>
      <c r="Y145" s="1">
        <f t="shared" si="104"/>
        <v>17</v>
      </c>
      <c r="Z145" s="1">
        <f t="shared" si="105"/>
        <v>17</v>
      </c>
      <c r="AA145" s="1">
        <f t="shared" si="106"/>
        <v>17</v>
      </c>
      <c r="AB145" s="1">
        <f t="shared" si="107"/>
        <v>17</v>
      </c>
      <c r="AC145" s="1">
        <f t="shared" si="108"/>
        <v>17</v>
      </c>
      <c r="AD145" s="1">
        <f t="shared" si="109"/>
        <v>17</v>
      </c>
      <c r="AE145" s="1">
        <f t="shared" si="110"/>
        <v>17</v>
      </c>
      <c r="AF145" s="1">
        <f t="shared" si="111"/>
        <v>17</v>
      </c>
      <c r="AG145" s="1">
        <f t="shared" si="112"/>
        <v>18</v>
      </c>
      <c r="AH145" s="1">
        <f t="shared" si="113"/>
        <v>19</v>
      </c>
      <c r="AI145" s="1">
        <f t="shared" si="114"/>
        <v>19</v>
      </c>
      <c r="AJ145" s="1">
        <f t="shared" si="115"/>
        <v>19</v>
      </c>
      <c r="AK145" s="1">
        <f t="shared" si="116"/>
        <v>19</v>
      </c>
      <c r="AL145" s="1">
        <f t="shared" si="117"/>
        <v>19</v>
      </c>
      <c r="AM145" s="1">
        <f t="shared" si="118"/>
        <v>19</v>
      </c>
      <c r="AN145" s="1">
        <f t="shared" si="119"/>
        <v>19</v>
      </c>
      <c r="AO145" s="1">
        <f t="shared" si="120"/>
        <v>19</v>
      </c>
      <c r="AP145" s="7">
        <f t="shared" si="121"/>
        <v>19</v>
      </c>
      <c r="AQ145" s="7">
        <f t="shared" si="122"/>
        <v>19</v>
      </c>
      <c r="AR145" s="1">
        <f t="shared" si="123"/>
        <v>19</v>
      </c>
      <c r="AS145" s="7">
        <f t="shared" si="124"/>
        <v>19</v>
      </c>
      <c r="AT145" s="1">
        <f t="shared" si="125"/>
        <v>19</v>
      </c>
      <c r="AU145" s="1">
        <f t="shared" si="126"/>
        <v>19</v>
      </c>
      <c r="AV145" s="1">
        <f t="shared" si="127"/>
        <v>19</v>
      </c>
      <c r="AW145" s="1">
        <f t="shared" si="128"/>
        <v>19</v>
      </c>
      <c r="AX145" s="1">
        <f t="shared" si="129"/>
        <v>19</v>
      </c>
      <c r="AY145" s="1">
        <f t="shared" si="130"/>
        <v>19</v>
      </c>
      <c r="AZ145" s="1">
        <f t="shared" si="131"/>
        <v>19</v>
      </c>
      <c r="BA145" s="1">
        <f t="shared" si="132"/>
        <v>19</v>
      </c>
      <c r="BB145" s="1">
        <f t="shared" si="133"/>
        <v>19</v>
      </c>
      <c r="BC145" s="1">
        <f t="shared" si="134"/>
        <v>19</v>
      </c>
      <c r="BD145" s="1">
        <f t="shared" si="135"/>
        <v>19</v>
      </c>
      <c r="BE145" s="1">
        <f t="shared" si="136"/>
        <v>19</v>
      </c>
      <c r="BF145" s="1">
        <f t="shared" si="137"/>
        <v>19</v>
      </c>
      <c r="BG145" s="1">
        <f>+IF(D145="male",VLOOKUP(M145,'Key node cluster'!$A$3:$C$45,3,0),VLOOKUP(M145,'Key node cluster'!$F$3:$H$27,3,0))</f>
        <v>19</v>
      </c>
    </row>
    <row r="146" spans="1:59" x14ac:dyDescent="0.25">
      <c r="A146" t="s">
        <v>950</v>
      </c>
      <c r="B146">
        <v>9891019557</v>
      </c>
      <c r="C146" s="7">
        <v>30</v>
      </c>
      <c r="D146" t="s">
        <v>9</v>
      </c>
      <c r="E146" t="s">
        <v>10</v>
      </c>
      <c r="G146" t="str">
        <f t="shared" si="138"/>
        <v/>
      </c>
      <c r="H146" s="7">
        <f t="shared" si="93"/>
        <v>1</v>
      </c>
      <c r="J146">
        <v>32</v>
      </c>
      <c r="K146">
        <v>0.25205479452055002</v>
      </c>
      <c r="L146">
        <v>1</v>
      </c>
      <c r="M146" s="5">
        <f t="shared" si="94"/>
        <v>17</v>
      </c>
      <c r="N146" s="5">
        <f>+IF(D146="male",VLOOKUP(BG146,'Key node cluster'!$L$3:$N$24,3,0),VLOOKUP(BG146,'Key node cluster'!$R$3:$T$15,3,0))</f>
        <v>1</v>
      </c>
      <c r="O146" s="1">
        <v>0</v>
      </c>
      <c r="P146" s="1">
        <f t="shared" si="95"/>
        <v>1</v>
      </c>
      <c r="Q146" s="1">
        <f t="shared" si="96"/>
        <v>17</v>
      </c>
      <c r="R146" s="1">
        <f t="shared" si="97"/>
        <v>17</v>
      </c>
      <c r="S146" s="1">
        <f t="shared" si="98"/>
        <v>17</v>
      </c>
      <c r="T146" s="1">
        <f t="shared" si="99"/>
        <v>17</v>
      </c>
      <c r="U146" s="1">
        <f t="shared" si="100"/>
        <v>17</v>
      </c>
      <c r="V146" s="1">
        <f t="shared" si="101"/>
        <v>17</v>
      </c>
      <c r="W146" s="1">
        <f t="shared" si="102"/>
        <v>17</v>
      </c>
      <c r="X146" s="1">
        <f t="shared" si="103"/>
        <v>17</v>
      </c>
      <c r="Y146" s="1">
        <f t="shared" si="104"/>
        <v>17</v>
      </c>
      <c r="Z146" s="1">
        <f t="shared" si="105"/>
        <v>17</v>
      </c>
      <c r="AA146" s="1">
        <f t="shared" si="106"/>
        <v>17</v>
      </c>
      <c r="AB146" s="1">
        <f t="shared" si="107"/>
        <v>17</v>
      </c>
      <c r="AC146" s="1">
        <f t="shared" si="108"/>
        <v>17</v>
      </c>
      <c r="AD146" s="1">
        <f t="shared" si="109"/>
        <v>17</v>
      </c>
      <c r="AE146" s="1">
        <f t="shared" si="110"/>
        <v>17</v>
      </c>
      <c r="AF146" s="1">
        <f t="shared" si="111"/>
        <v>17</v>
      </c>
      <c r="AG146" s="1">
        <f t="shared" si="112"/>
        <v>17</v>
      </c>
      <c r="AH146" s="1">
        <f t="shared" si="113"/>
        <v>17</v>
      </c>
      <c r="AI146" s="1">
        <f t="shared" si="114"/>
        <v>17</v>
      </c>
      <c r="AJ146" s="1">
        <f t="shared" si="115"/>
        <v>17</v>
      </c>
      <c r="AK146" s="1">
        <f t="shared" si="116"/>
        <v>17</v>
      </c>
      <c r="AL146" s="1">
        <f t="shared" si="117"/>
        <v>17</v>
      </c>
      <c r="AM146" s="1">
        <f t="shared" si="118"/>
        <v>17</v>
      </c>
      <c r="AN146" s="1">
        <f t="shared" si="119"/>
        <v>17</v>
      </c>
      <c r="AO146" s="1">
        <f t="shared" si="120"/>
        <v>17</v>
      </c>
      <c r="AP146" s="7">
        <f t="shared" si="121"/>
        <v>17</v>
      </c>
      <c r="AQ146" s="7">
        <f t="shared" si="122"/>
        <v>17</v>
      </c>
      <c r="AR146" s="1">
        <f t="shared" si="123"/>
        <v>17</v>
      </c>
      <c r="AS146" s="7">
        <f t="shared" si="124"/>
        <v>17</v>
      </c>
      <c r="AT146" s="1">
        <f t="shared" si="125"/>
        <v>17</v>
      </c>
      <c r="AU146" s="1">
        <f t="shared" si="126"/>
        <v>17</v>
      </c>
      <c r="AV146" s="1">
        <f t="shared" si="127"/>
        <v>17</v>
      </c>
      <c r="AW146" s="1">
        <f t="shared" si="128"/>
        <v>17</v>
      </c>
      <c r="AX146" s="1">
        <f t="shared" si="129"/>
        <v>17</v>
      </c>
      <c r="AY146" s="1">
        <f t="shared" si="130"/>
        <v>17</v>
      </c>
      <c r="AZ146" s="1">
        <f t="shared" si="131"/>
        <v>17</v>
      </c>
      <c r="BA146" s="1">
        <f t="shared" si="132"/>
        <v>17</v>
      </c>
      <c r="BB146" s="1">
        <f t="shared" si="133"/>
        <v>17</v>
      </c>
      <c r="BC146" s="1">
        <f t="shared" si="134"/>
        <v>17</v>
      </c>
      <c r="BD146" s="1">
        <f t="shared" si="135"/>
        <v>17</v>
      </c>
      <c r="BE146" s="1">
        <f t="shared" si="136"/>
        <v>17</v>
      </c>
      <c r="BF146" s="1">
        <f t="shared" si="137"/>
        <v>17</v>
      </c>
      <c r="BG146" s="1">
        <f>+IF(D146="male",VLOOKUP(M146,'Key node cluster'!$A$3:$C$45,3,0),VLOOKUP(M146,'Key node cluster'!$F$3:$H$27,3,0))</f>
        <v>22</v>
      </c>
    </row>
    <row r="147" spans="1:59" x14ac:dyDescent="0.25">
      <c r="A147" t="s">
        <v>961</v>
      </c>
      <c r="B147">
        <v>9961007798</v>
      </c>
      <c r="C147" s="7">
        <v>30</v>
      </c>
      <c r="D147" t="s">
        <v>9</v>
      </c>
      <c r="E147" t="s">
        <v>10</v>
      </c>
      <c r="F147" t="s">
        <v>11</v>
      </c>
      <c r="G147" t="str">
        <f t="shared" si="138"/>
        <v>bachelor or above</v>
      </c>
      <c r="H147" s="7">
        <f t="shared" si="93"/>
        <v>1</v>
      </c>
      <c r="I147" t="s">
        <v>14</v>
      </c>
      <c r="J147">
        <v>26</v>
      </c>
      <c r="K147">
        <v>0.52054794520547998</v>
      </c>
      <c r="L147">
        <v>1</v>
      </c>
      <c r="M147" s="5">
        <f t="shared" si="94"/>
        <v>25</v>
      </c>
      <c r="N147" s="5">
        <f>+IF(D147="male",VLOOKUP(BG147,'Key node cluster'!$L$3:$N$24,3,0),VLOOKUP(BG147,'Key node cluster'!$R$3:$T$15,3,0))</f>
        <v>1</v>
      </c>
      <c r="O147" s="1">
        <v>0</v>
      </c>
      <c r="P147" s="1">
        <f t="shared" si="95"/>
        <v>1</v>
      </c>
      <c r="Q147" s="1">
        <f t="shared" si="96"/>
        <v>17</v>
      </c>
      <c r="R147" s="1">
        <f t="shared" si="97"/>
        <v>17</v>
      </c>
      <c r="S147" s="1">
        <f t="shared" si="98"/>
        <v>17</v>
      </c>
      <c r="T147" s="1">
        <f t="shared" si="99"/>
        <v>17</v>
      </c>
      <c r="U147" s="1">
        <f t="shared" si="100"/>
        <v>17</v>
      </c>
      <c r="V147" s="1">
        <f t="shared" si="101"/>
        <v>17</v>
      </c>
      <c r="W147" s="1">
        <f t="shared" si="102"/>
        <v>17</v>
      </c>
      <c r="X147" s="1">
        <f t="shared" si="103"/>
        <v>17</v>
      </c>
      <c r="Y147" s="1">
        <f t="shared" si="104"/>
        <v>17</v>
      </c>
      <c r="Z147" s="1">
        <f t="shared" si="105"/>
        <v>17</v>
      </c>
      <c r="AA147" s="1">
        <f t="shared" si="106"/>
        <v>17</v>
      </c>
      <c r="AB147" s="1">
        <f t="shared" si="107"/>
        <v>17</v>
      </c>
      <c r="AC147" s="1">
        <f t="shared" si="108"/>
        <v>17</v>
      </c>
      <c r="AD147" s="1">
        <f t="shared" si="109"/>
        <v>17</v>
      </c>
      <c r="AE147" s="1">
        <f t="shared" si="110"/>
        <v>17</v>
      </c>
      <c r="AF147" s="1">
        <f t="shared" si="111"/>
        <v>17</v>
      </c>
      <c r="AG147" s="1">
        <f t="shared" si="112"/>
        <v>25</v>
      </c>
      <c r="AH147" s="1">
        <f t="shared" si="113"/>
        <v>25</v>
      </c>
      <c r="AI147" s="1">
        <f t="shared" si="114"/>
        <v>25</v>
      </c>
      <c r="AJ147" s="1">
        <f t="shared" si="115"/>
        <v>25</v>
      </c>
      <c r="AK147" s="1">
        <f t="shared" si="116"/>
        <v>25</v>
      </c>
      <c r="AL147" s="1">
        <f t="shared" si="117"/>
        <v>25</v>
      </c>
      <c r="AM147" s="1">
        <f t="shared" si="118"/>
        <v>25</v>
      </c>
      <c r="AN147" s="1">
        <f t="shared" si="119"/>
        <v>25</v>
      </c>
      <c r="AO147" s="1">
        <f t="shared" si="120"/>
        <v>25</v>
      </c>
      <c r="AP147" s="7">
        <f t="shared" si="121"/>
        <v>25</v>
      </c>
      <c r="AQ147" s="7">
        <f t="shared" si="122"/>
        <v>25</v>
      </c>
      <c r="AR147" s="1">
        <f t="shared" si="123"/>
        <v>25</v>
      </c>
      <c r="AS147" s="7">
        <f t="shared" si="124"/>
        <v>25</v>
      </c>
      <c r="AT147" s="1">
        <f t="shared" si="125"/>
        <v>25</v>
      </c>
      <c r="AU147" s="1">
        <f t="shared" si="126"/>
        <v>25</v>
      </c>
      <c r="AV147" s="1">
        <f t="shared" si="127"/>
        <v>25</v>
      </c>
      <c r="AW147" s="1">
        <f t="shared" si="128"/>
        <v>25</v>
      </c>
      <c r="AX147" s="1">
        <f t="shared" si="129"/>
        <v>25</v>
      </c>
      <c r="AY147" s="1">
        <f t="shared" si="130"/>
        <v>25</v>
      </c>
      <c r="AZ147" s="1">
        <f t="shared" si="131"/>
        <v>25</v>
      </c>
      <c r="BA147" s="1">
        <f t="shared" si="132"/>
        <v>25</v>
      </c>
      <c r="BB147" s="1">
        <f t="shared" si="133"/>
        <v>25</v>
      </c>
      <c r="BC147" s="1">
        <f t="shared" si="134"/>
        <v>25</v>
      </c>
      <c r="BD147" s="1">
        <f t="shared" si="135"/>
        <v>25</v>
      </c>
      <c r="BE147" s="1">
        <f t="shared" si="136"/>
        <v>25</v>
      </c>
      <c r="BF147" s="1">
        <f t="shared" si="137"/>
        <v>25</v>
      </c>
      <c r="BG147" s="1">
        <f>+IF(D147="male",VLOOKUP(M147,'Key node cluster'!$A$3:$C$45,3,0),VLOOKUP(M147,'Key node cluster'!$F$3:$H$27,3,0))</f>
        <v>25</v>
      </c>
    </row>
    <row r="148" spans="1:59" x14ac:dyDescent="0.25">
      <c r="A148" t="s">
        <v>971</v>
      </c>
      <c r="B148">
        <v>2000066986</v>
      </c>
      <c r="C148" s="7">
        <v>30</v>
      </c>
      <c r="D148" t="s">
        <v>9</v>
      </c>
      <c r="E148" t="s">
        <v>10</v>
      </c>
      <c r="F148" t="s">
        <v>25</v>
      </c>
      <c r="G148" t="str">
        <f t="shared" si="138"/>
        <v>secondary or below</v>
      </c>
      <c r="H148" s="7">
        <f t="shared" si="93"/>
        <v>1</v>
      </c>
      <c r="I148" t="s">
        <v>18</v>
      </c>
      <c r="J148">
        <v>27</v>
      </c>
      <c r="K148">
        <v>0.33424657534246999</v>
      </c>
      <c r="L148">
        <v>2</v>
      </c>
      <c r="M148" s="5">
        <f t="shared" si="94"/>
        <v>24</v>
      </c>
      <c r="N148" s="5">
        <f>+IF(D148="male",VLOOKUP(BG148,'Key node cluster'!$L$3:$N$24,3,0),VLOOKUP(BG148,'Key node cluster'!$R$3:$T$15,3,0))</f>
        <v>2</v>
      </c>
      <c r="O148" s="1">
        <v>0</v>
      </c>
      <c r="P148" s="1">
        <f t="shared" si="95"/>
        <v>1</v>
      </c>
      <c r="Q148" s="1">
        <f t="shared" si="96"/>
        <v>17</v>
      </c>
      <c r="R148" s="1">
        <f t="shared" si="97"/>
        <v>17</v>
      </c>
      <c r="S148" s="1">
        <f t="shared" si="98"/>
        <v>17</v>
      </c>
      <c r="T148" s="1">
        <f t="shared" si="99"/>
        <v>17</v>
      </c>
      <c r="U148" s="1">
        <f t="shared" si="100"/>
        <v>17</v>
      </c>
      <c r="V148" s="1">
        <f t="shared" si="101"/>
        <v>17</v>
      </c>
      <c r="W148" s="1">
        <f t="shared" si="102"/>
        <v>17</v>
      </c>
      <c r="X148" s="1">
        <f t="shared" si="103"/>
        <v>17</v>
      </c>
      <c r="Y148" s="1">
        <f t="shared" si="104"/>
        <v>17</v>
      </c>
      <c r="Z148" s="1">
        <f t="shared" si="105"/>
        <v>17</v>
      </c>
      <c r="AA148" s="1">
        <f t="shared" si="106"/>
        <v>17</v>
      </c>
      <c r="AB148" s="1">
        <f t="shared" si="107"/>
        <v>17</v>
      </c>
      <c r="AC148" s="1">
        <f t="shared" si="108"/>
        <v>17</v>
      </c>
      <c r="AD148" s="1">
        <f t="shared" si="109"/>
        <v>17</v>
      </c>
      <c r="AE148" s="1">
        <f t="shared" si="110"/>
        <v>17</v>
      </c>
      <c r="AF148" s="1">
        <f t="shared" si="111"/>
        <v>17</v>
      </c>
      <c r="AG148" s="1">
        <f t="shared" si="112"/>
        <v>18</v>
      </c>
      <c r="AH148" s="1">
        <f t="shared" si="113"/>
        <v>20</v>
      </c>
      <c r="AI148" s="1">
        <f t="shared" si="114"/>
        <v>20</v>
      </c>
      <c r="AJ148" s="1">
        <f t="shared" si="115"/>
        <v>24</v>
      </c>
      <c r="AK148" s="1">
        <f t="shared" si="116"/>
        <v>24</v>
      </c>
      <c r="AL148" s="1">
        <f t="shared" si="117"/>
        <v>24</v>
      </c>
      <c r="AM148" s="1">
        <f t="shared" si="118"/>
        <v>24</v>
      </c>
      <c r="AN148" s="1">
        <f t="shared" si="119"/>
        <v>24</v>
      </c>
      <c r="AO148" s="1">
        <f t="shared" si="120"/>
        <v>24</v>
      </c>
      <c r="AP148" s="7">
        <f t="shared" si="121"/>
        <v>24</v>
      </c>
      <c r="AQ148" s="7">
        <f t="shared" si="122"/>
        <v>24</v>
      </c>
      <c r="AR148" s="1">
        <f t="shared" si="123"/>
        <v>24</v>
      </c>
      <c r="AS148" s="7">
        <f t="shared" si="124"/>
        <v>24</v>
      </c>
      <c r="AT148" s="1">
        <f t="shared" si="125"/>
        <v>24</v>
      </c>
      <c r="AU148" s="1">
        <f t="shared" si="126"/>
        <v>24</v>
      </c>
      <c r="AV148" s="1">
        <f t="shared" si="127"/>
        <v>24</v>
      </c>
      <c r="AW148" s="1">
        <f t="shared" si="128"/>
        <v>24</v>
      </c>
      <c r="AX148" s="1">
        <f t="shared" si="129"/>
        <v>24</v>
      </c>
      <c r="AY148" s="1">
        <f t="shared" si="130"/>
        <v>24</v>
      </c>
      <c r="AZ148" s="1">
        <f t="shared" si="131"/>
        <v>24</v>
      </c>
      <c r="BA148" s="1">
        <f t="shared" si="132"/>
        <v>24</v>
      </c>
      <c r="BB148" s="1">
        <f t="shared" si="133"/>
        <v>24</v>
      </c>
      <c r="BC148" s="1">
        <f t="shared" si="134"/>
        <v>24</v>
      </c>
      <c r="BD148" s="1">
        <f t="shared" si="135"/>
        <v>24</v>
      </c>
      <c r="BE148" s="1">
        <f t="shared" si="136"/>
        <v>24</v>
      </c>
      <c r="BF148" s="1">
        <f t="shared" si="137"/>
        <v>24</v>
      </c>
      <c r="BG148" s="1">
        <f>+IF(D148="male",VLOOKUP(M148,'Key node cluster'!$A$3:$C$45,3,0),VLOOKUP(M148,'Key node cluster'!$F$3:$H$27,3,0))</f>
        <v>24</v>
      </c>
    </row>
    <row r="149" spans="1:59" x14ac:dyDescent="0.25">
      <c r="A149" t="s">
        <v>977</v>
      </c>
      <c r="B149">
        <v>9921033122</v>
      </c>
      <c r="C149" s="7">
        <v>30</v>
      </c>
      <c r="D149" t="s">
        <v>9</v>
      </c>
      <c r="E149" t="s">
        <v>10</v>
      </c>
      <c r="F149" t="s">
        <v>25</v>
      </c>
      <c r="G149" t="str">
        <f t="shared" si="138"/>
        <v>secondary or below</v>
      </c>
      <c r="H149" s="7">
        <f t="shared" si="93"/>
        <v>1</v>
      </c>
      <c r="I149" t="s">
        <v>12</v>
      </c>
      <c r="J149">
        <v>29</v>
      </c>
      <c r="K149">
        <v>0.83835616438355998</v>
      </c>
      <c r="L149">
        <v>5</v>
      </c>
      <c r="M149" s="5">
        <f t="shared" si="94"/>
        <v>24</v>
      </c>
      <c r="N149" s="5">
        <f>+IF(D149="male",VLOOKUP(BG149,'Key node cluster'!$L$3:$N$24,3,0),VLOOKUP(BG149,'Key node cluster'!$R$3:$T$15,3,0))</f>
        <v>2</v>
      </c>
      <c r="O149" s="1">
        <v>0</v>
      </c>
      <c r="P149" s="1">
        <f t="shared" si="95"/>
        <v>1</v>
      </c>
      <c r="Q149" s="1">
        <f t="shared" si="96"/>
        <v>17</v>
      </c>
      <c r="R149" s="1">
        <f t="shared" si="97"/>
        <v>17</v>
      </c>
      <c r="S149" s="1">
        <f t="shared" si="98"/>
        <v>17</v>
      </c>
      <c r="T149" s="1">
        <f t="shared" si="99"/>
        <v>17</v>
      </c>
      <c r="U149" s="1">
        <f t="shared" si="100"/>
        <v>17</v>
      </c>
      <c r="V149" s="1">
        <f t="shared" si="101"/>
        <v>17</v>
      </c>
      <c r="W149" s="1">
        <f t="shared" si="102"/>
        <v>17</v>
      </c>
      <c r="X149" s="1">
        <f t="shared" si="103"/>
        <v>17</v>
      </c>
      <c r="Y149" s="1">
        <f t="shared" si="104"/>
        <v>17</v>
      </c>
      <c r="Z149" s="1">
        <f t="shared" si="105"/>
        <v>17</v>
      </c>
      <c r="AA149" s="1">
        <f t="shared" si="106"/>
        <v>17</v>
      </c>
      <c r="AB149" s="1">
        <f t="shared" si="107"/>
        <v>17</v>
      </c>
      <c r="AC149" s="1">
        <f t="shared" si="108"/>
        <v>17</v>
      </c>
      <c r="AD149" s="1">
        <f t="shared" si="109"/>
        <v>17</v>
      </c>
      <c r="AE149" s="1">
        <f t="shared" si="110"/>
        <v>17</v>
      </c>
      <c r="AF149" s="1">
        <f t="shared" si="111"/>
        <v>17</v>
      </c>
      <c r="AG149" s="1">
        <f t="shared" si="112"/>
        <v>18</v>
      </c>
      <c r="AH149" s="1">
        <f t="shared" si="113"/>
        <v>20</v>
      </c>
      <c r="AI149" s="1">
        <f t="shared" si="114"/>
        <v>20</v>
      </c>
      <c r="AJ149" s="1">
        <f t="shared" si="115"/>
        <v>24</v>
      </c>
      <c r="AK149" s="1">
        <f t="shared" si="116"/>
        <v>24</v>
      </c>
      <c r="AL149" s="1">
        <f t="shared" si="117"/>
        <v>24</v>
      </c>
      <c r="AM149" s="1">
        <f t="shared" si="118"/>
        <v>24</v>
      </c>
      <c r="AN149" s="1">
        <f t="shared" si="119"/>
        <v>24</v>
      </c>
      <c r="AO149" s="1">
        <f t="shared" si="120"/>
        <v>24</v>
      </c>
      <c r="AP149" s="7">
        <f t="shared" si="121"/>
        <v>24</v>
      </c>
      <c r="AQ149" s="7">
        <f t="shared" si="122"/>
        <v>24</v>
      </c>
      <c r="AR149" s="1">
        <f t="shared" si="123"/>
        <v>24</v>
      </c>
      <c r="AS149" s="7">
        <f t="shared" si="124"/>
        <v>24</v>
      </c>
      <c r="AT149" s="1">
        <f t="shared" si="125"/>
        <v>24</v>
      </c>
      <c r="AU149" s="1">
        <f t="shared" si="126"/>
        <v>24</v>
      </c>
      <c r="AV149" s="1">
        <f t="shared" si="127"/>
        <v>24</v>
      </c>
      <c r="AW149" s="1">
        <f t="shared" si="128"/>
        <v>24</v>
      </c>
      <c r="AX149" s="1">
        <f t="shared" si="129"/>
        <v>24</v>
      </c>
      <c r="AY149" s="1">
        <f t="shared" si="130"/>
        <v>24</v>
      </c>
      <c r="AZ149" s="1">
        <f t="shared" si="131"/>
        <v>24</v>
      </c>
      <c r="BA149" s="1">
        <f t="shared" si="132"/>
        <v>24</v>
      </c>
      <c r="BB149" s="1">
        <f t="shared" si="133"/>
        <v>24</v>
      </c>
      <c r="BC149" s="1">
        <f t="shared" si="134"/>
        <v>24</v>
      </c>
      <c r="BD149" s="1">
        <f t="shared" si="135"/>
        <v>24</v>
      </c>
      <c r="BE149" s="1">
        <f t="shared" si="136"/>
        <v>24</v>
      </c>
      <c r="BF149" s="1">
        <f t="shared" si="137"/>
        <v>24</v>
      </c>
      <c r="BG149" s="1">
        <f>+IF(D149="male",VLOOKUP(M149,'Key node cluster'!$A$3:$C$45,3,0),VLOOKUP(M149,'Key node cluster'!$F$3:$H$27,3,0))</f>
        <v>24</v>
      </c>
    </row>
    <row r="150" spans="1:59" x14ac:dyDescent="0.25">
      <c r="A150" t="s">
        <v>979</v>
      </c>
      <c r="B150">
        <v>9981070908</v>
      </c>
      <c r="C150" s="7">
        <v>20</v>
      </c>
      <c r="D150" t="s">
        <v>9</v>
      </c>
      <c r="E150" t="s">
        <v>10</v>
      </c>
      <c r="F150" t="s">
        <v>25</v>
      </c>
      <c r="G150" t="str">
        <f t="shared" si="138"/>
        <v>bachelor or above</v>
      </c>
      <c r="H150" s="7">
        <f t="shared" si="93"/>
        <v>1</v>
      </c>
      <c r="I150" t="s">
        <v>14</v>
      </c>
      <c r="J150">
        <v>23</v>
      </c>
      <c r="K150">
        <v>0.24657534246575</v>
      </c>
      <c r="L150">
        <v>2</v>
      </c>
      <c r="M150" s="5">
        <f t="shared" si="94"/>
        <v>19</v>
      </c>
      <c r="N150" s="5">
        <f>+IF(D150="male",VLOOKUP(BG150,'Key node cluster'!$L$3:$N$24,3,0),VLOOKUP(BG150,'Key node cluster'!$R$3:$T$15,3,0))</f>
        <v>0</v>
      </c>
      <c r="O150" s="1">
        <v>0</v>
      </c>
      <c r="P150" s="1">
        <f t="shared" si="95"/>
        <v>1</v>
      </c>
      <c r="Q150" s="1">
        <f t="shared" si="96"/>
        <v>17</v>
      </c>
      <c r="R150" s="1">
        <f t="shared" si="97"/>
        <v>17</v>
      </c>
      <c r="S150" s="1">
        <f t="shared" si="98"/>
        <v>17</v>
      </c>
      <c r="T150" s="1">
        <f t="shared" si="99"/>
        <v>17</v>
      </c>
      <c r="U150" s="1">
        <f t="shared" si="100"/>
        <v>17</v>
      </c>
      <c r="V150" s="1">
        <f t="shared" si="101"/>
        <v>17</v>
      </c>
      <c r="W150" s="1">
        <f t="shared" si="102"/>
        <v>17</v>
      </c>
      <c r="X150" s="1">
        <f t="shared" si="103"/>
        <v>17</v>
      </c>
      <c r="Y150" s="1">
        <f t="shared" si="104"/>
        <v>17</v>
      </c>
      <c r="Z150" s="1">
        <f t="shared" si="105"/>
        <v>17</v>
      </c>
      <c r="AA150" s="1">
        <f t="shared" si="106"/>
        <v>17</v>
      </c>
      <c r="AB150" s="1">
        <f t="shared" si="107"/>
        <v>17</v>
      </c>
      <c r="AC150" s="1">
        <f t="shared" si="108"/>
        <v>17</v>
      </c>
      <c r="AD150" s="1">
        <f t="shared" si="109"/>
        <v>17</v>
      </c>
      <c r="AE150" s="1">
        <f t="shared" si="110"/>
        <v>17</v>
      </c>
      <c r="AF150" s="1">
        <f t="shared" si="111"/>
        <v>17</v>
      </c>
      <c r="AG150" s="1">
        <f t="shared" si="112"/>
        <v>18</v>
      </c>
      <c r="AH150" s="1">
        <f t="shared" si="113"/>
        <v>19</v>
      </c>
      <c r="AI150" s="1">
        <f t="shared" si="114"/>
        <v>19</v>
      </c>
      <c r="AJ150" s="1">
        <f t="shared" si="115"/>
        <v>19</v>
      </c>
      <c r="AK150" s="1">
        <f t="shared" si="116"/>
        <v>19</v>
      </c>
      <c r="AL150" s="1">
        <f t="shared" si="117"/>
        <v>19</v>
      </c>
      <c r="AM150" s="1">
        <f t="shared" si="118"/>
        <v>19</v>
      </c>
      <c r="AN150" s="1">
        <f t="shared" si="119"/>
        <v>19</v>
      </c>
      <c r="AO150" s="1">
        <f t="shared" si="120"/>
        <v>19</v>
      </c>
      <c r="AP150" s="7">
        <f t="shared" si="121"/>
        <v>19</v>
      </c>
      <c r="AQ150" s="7">
        <f t="shared" si="122"/>
        <v>19</v>
      </c>
      <c r="AR150" s="1">
        <f t="shared" si="123"/>
        <v>19</v>
      </c>
      <c r="AS150" s="7">
        <f t="shared" si="124"/>
        <v>19</v>
      </c>
      <c r="AT150" s="1">
        <f t="shared" si="125"/>
        <v>19</v>
      </c>
      <c r="AU150" s="1">
        <f t="shared" si="126"/>
        <v>19</v>
      </c>
      <c r="AV150" s="1">
        <f t="shared" si="127"/>
        <v>19</v>
      </c>
      <c r="AW150" s="1">
        <f t="shared" si="128"/>
        <v>19</v>
      </c>
      <c r="AX150" s="1">
        <f t="shared" si="129"/>
        <v>19</v>
      </c>
      <c r="AY150" s="1">
        <f t="shared" si="130"/>
        <v>19</v>
      </c>
      <c r="AZ150" s="1">
        <f t="shared" si="131"/>
        <v>19</v>
      </c>
      <c r="BA150" s="1">
        <f t="shared" si="132"/>
        <v>19</v>
      </c>
      <c r="BB150" s="1">
        <f t="shared" si="133"/>
        <v>19</v>
      </c>
      <c r="BC150" s="1">
        <f t="shared" si="134"/>
        <v>19</v>
      </c>
      <c r="BD150" s="1">
        <f t="shared" si="135"/>
        <v>19</v>
      </c>
      <c r="BE150" s="1">
        <f t="shared" si="136"/>
        <v>19</v>
      </c>
      <c r="BF150" s="1">
        <f t="shared" si="137"/>
        <v>19</v>
      </c>
      <c r="BG150" s="1">
        <f>+IF(D150="male",VLOOKUP(M150,'Key node cluster'!$A$3:$C$45,3,0),VLOOKUP(M150,'Key node cluster'!$F$3:$H$27,3,0))</f>
        <v>19</v>
      </c>
    </row>
    <row r="151" spans="1:59" x14ac:dyDescent="0.25">
      <c r="A151" t="s">
        <v>984</v>
      </c>
      <c r="B151">
        <v>9981070598</v>
      </c>
      <c r="C151" s="7">
        <v>20</v>
      </c>
      <c r="D151" t="s">
        <v>9</v>
      </c>
      <c r="E151" t="s">
        <v>10</v>
      </c>
      <c r="G151" t="str">
        <f t="shared" si="138"/>
        <v>vocational training</v>
      </c>
      <c r="H151" s="7">
        <f t="shared" si="93"/>
        <v>1</v>
      </c>
      <c r="I151" t="s">
        <v>22</v>
      </c>
      <c r="J151">
        <v>23</v>
      </c>
      <c r="K151">
        <v>0.43561643835615999</v>
      </c>
      <c r="L151">
        <v>2</v>
      </c>
      <c r="M151" s="5">
        <f t="shared" si="94"/>
        <v>17</v>
      </c>
      <c r="N151" s="5">
        <f>+IF(D151="male",VLOOKUP(BG151,'Key node cluster'!$L$3:$N$24,3,0),VLOOKUP(BG151,'Key node cluster'!$R$3:$T$15,3,0))</f>
        <v>1</v>
      </c>
      <c r="O151" s="1">
        <v>0</v>
      </c>
      <c r="P151" s="1">
        <f t="shared" si="95"/>
        <v>1</v>
      </c>
      <c r="Q151" s="1">
        <f t="shared" si="96"/>
        <v>17</v>
      </c>
      <c r="R151" s="1">
        <f t="shared" si="97"/>
        <v>17</v>
      </c>
      <c r="S151" s="1">
        <f t="shared" si="98"/>
        <v>17</v>
      </c>
      <c r="T151" s="1">
        <f t="shared" si="99"/>
        <v>17</v>
      </c>
      <c r="U151" s="1">
        <f t="shared" si="100"/>
        <v>17</v>
      </c>
      <c r="V151" s="1">
        <f t="shared" si="101"/>
        <v>17</v>
      </c>
      <c r="W151" s="1">
        <f t="shared" si="102"/>
        <v>17</v>
      </c>
      <c r="X151" s="1">
        <f t="shared" si="103"/>
        <v>17</v>
      </c>
      <c r="Y151" s="1">
        <f t="shared" si="104"/>
        <v>17</v>
      </c>
      <c r="Z151" s="1">
        <f t="shared" si="105"/>
        <v>17</v>
      </c>
      <c r="AA151" s="1">
        <f t="shared" si="106"/>
        <v>17</v>
      </c>
      <c r="AB151" s="1">
        <f t="shared" si="107"/>
        <v>17</v>
      </c>
      <c r="AC151" s="1">
        <f t="shared" si="108"/>
        <v>17</v>
      </c>
      <c r="AD151" s="1">
        <f t="shared" si="109"/>
        <v>17</v>
      </c>
      <c r="AE151" s="1">
        <f t="shared" si="110"/>
        <v>17</v>
      </c>
      <c r="AF151" s="1">
        <f t="shared" si="111"/>
        <v>17</v>
      </c>
      <c r="AG151" s="1">
        <f t="shared" si="112"/>
        <v>17</v>
      </c>
      <c r="AH151" s="1">
        <f t="shared" si="113"/>
        <v>17</v>
      </c>
      <c r="AI151" s="1">
        <f t="shared" si="114"/>
        <v>17</v>
      </c>
      <c r="AJ151" s="1">
        <f t="shared" si="115"/>
        <v>17</v>
      </c>
      <c r="AK151" s="1">
        <f t="shared" si="116"/>
        <v>17</v>
      </c>
      <c r="AL151" s="1">
        <f t="shared" si="117"/>
        <v>17</v>
      </c>
      <c r="AM151" s="1">
        <f t="shared" si="118"/>
        <v>17</v>
      </c>
      <c r="AN151" s="1">
        <f t="shared" si="119"/>
        <v>17</v>
      </c>
      <c r="AO151" s="1">
        <f t="shared" si="120"/>
        <v>17</v>
      </c>
      <c r="AP151" s="7">
        <f t="shared" si="121"/>
        <v>17</v>
      </c>
      <c r="AQ151" s="7">
        <f t="shared" si="122"/>
        <v>17</v>
      </c>
      <c r="AR151" s="1">
        <f t="shared" si="123"/>
        <v>17</v>
      </c>
      <c r="AS151" s="7">
        <f t="shared" si="124"/>
        <v>17</v>
      </c>
      <c r="AT151" s="1">
        <f t="shared" si="125"/>
        <v>17</v>
      </c>
      <c r="AU151" s="1">
        <f t="shared" si="126"/>
        <v>17</v>
      </c>
      <c r="AV151" s="1">
        <f t="shared" si="127"/>
        <v>17</v>
      </c>
      <c r="AW151" s="1">
        <f t="shared" si="128"/>
        <v>17</v>
      </c>
      <c r="AX151" s="1">
        <f t="shared" si="129"/>
        <v>17</v>
      </c>
      <c r="AY151" s="1">
        <f t="shared" si="130"/>
        <v>17</v>
      </c>
      <c r="AZ151" s="1">
        <f t="shared" si="131"/>
        <v>17</v>
      </c>
      <c r="BA151" s="1">
        <f t="shared" si="132"/>
        <v>17</v>
      </c>
      <c r="BB151" s="1">
        <f t="shared" si="133"/>
        <v>17</v>
      </c>
      <c r="BC151" s="1">
        <f t="shared" si="134"/>
        <v>17</v>
      </c>
      <c r="BD151" s="1">
        <f t="shared" si="135"/>
        <v>17</v>
      </c>
      <c r="BE151" s="1">
        <f t="shared" si="136"/>
        <v>17</v>
      </c>
      <c r="BF151" s="1">
        <f t="shared" si="137"/>
        <v>17</v>
      </c>
      <c r="BG151" s="1">
        <f>+IF(D151="male",VLOOKUP(M151,'Key node cluster'!$A$3:$C$45,3,0),VLOOKUP(M151,'Key node cluster'!$F$3:$H$27,3,0))</f>
        <v>22</v>
      </c>
    </row>
    <row r="152" spans="1:59" x14ac:dyDescent="0.25">
      <c r="A152" t="s">
        <v>987</v>
      </c>
      <c r="B152">
        <v>9871001194</v>
      </c>
      <c r="C152" s="7">
        <v>30</v>
      </c>
      <c r="D152" t="s">
        <v>9</v>
      </c>
      <c r="E152" t="s">
        <v>10</v>
      </c>
      <c r="F152" t="s">
        <v>11</v>
      </c>
      <c r="G152" t="str">
        <f t="shared" si="138"/>
        <v>bachelor or above</v>
      </c>
      <c r="H152" s="7">
        <f t="shared" si="93"/>
        <v>1</v>
      </c>
      <c r="I152" t="s">
        <v>14</v>
      </c>
      <c r="J152">
        <v>35</v>
      </c>
      <c r="K152">
        <v>0.41917808219177999</v>
      </c>
      <c r="L152">
        <v>1</v>
      </c>
      <c r="M152" s="5">
        <f t="shared" si="94"/>
        <v>25</v>
      </c>
      <c r="N152" s="5">
        <f>+IF(D152="male",VLOOKUP(BG152,'Key node cluster'!$L$3:$N$24,3,0),VLOOKUP(BG152,'Key node cluster'!$R$3:$T$15,3,0))</f>
        <v>1</v>
      </c>
      <c r="O152" s="1">
        <v>0</v>
      </c>
      <c r="P152" s="1">
        <f t="shared" si="95"/>
        <v>1</v>
      </c>
      <c r="Q152" s="1">
        <f t="shared" si="96"/>
        <v>17</v>
      </c>
      <c r="R152" s="1">
        <f t="shared" si="97"/>
        <v>17</v>
      </c>
      <c r="S152" s="1">
        <f t="shared" si="98"/>
        <v>17</v>
      </c>
      <c r="T152" s="1">
        <f t="shared" si="99"/>
        <v>17</v>
      </c>
      <c r="U152" s="1">
        <f t="shared" si="100"/>
        <v>17</v>
      </c>
      <c r="V152" s="1">
        <f t="shared" si="101"/>
        <v>17</v>
      </c>
      <c r="W152" s="1">
        <f t="shared" si="102"/>
        <v>17</v>
      </c>
      <c r="X152" s="1">
        <f t="shared" si="103"/>
        <v>17</v>
      </c>
      <c r="Y152" s="1">
        <f t="shared" si="104"/>
        <v>17</v>
      </c>
      <c r="Z152" s="1">
        <f t="shared" si="105"/>
        <v>17</v>
      </c>
      <c r="AA152" s="1">
        <f t="shared" si="106"/>
        <v>17</v>
      </c>
      <c r="AB152" s="1">
        <f t="shared" si="107"/>
        <v>17</v>
      </c>
      <c r="AC152" s="1">
        <f t="shared" si="108"/>
        <v>17</v>
      </c>
      <c r="AD152" s="1">
        <f t="shared" si="109"/>
        <v>17</v>
      </c>
      <c r="AE152" s="1">
        <f t="shared" si="110"/>
        <v>17</v>
      </c>
      <c r="AF152" s="1">
        <f t="shared" si="111"/>
        <v>17</v>
      </c>
      <c r="AG152" s="1">
        <f t="shared" si="112"/>
        <v>25</v>
      </c>
      <c r="AH152" s="1">
        <f t="shared" si="113"/>
        <v>25</v>
      </c>
      <c r="AI152" s="1">
        <f t="shared" si="114"/>
        <v>25</v>
      </c>
      <c r="AJ152" s="1">
        <f t="shared" si="115"/>
        <v>25</v>
      </c>
      <c r="AK152" s="1">
        <f t="shared" si="116"/>
        <v>25</v>
      </c>
      <c r="AL152" s="1">
        <f t="shared" si="117"/>
        <v>25</v>
      </c>
      <c r="AM152" s="1">
        <f t="shared" si="118"/>
        <v>25</v>
      </c>
      <c r="AN152" s="1">
        <f t="shared" si="119"/>
        <v>25</v>
      </c>
      <c r="AO152" s="1">
        <f t="shared" si="120"/>
        <v>25</v>
      </c>
      <c r="AP152" s="7">
        <f t="shared" si="121"/>
        <v>25</v>
      </c>
      <c r="AQ152" s="7">
        <f t="shared" si="122"/>
        <v>25</v>
      </c>
      <c r="AR152" s="1">
        <f t="shared" si="123"/>
        <v>25</v>
      </c>
      <c r="AS152" s="7">
        <f t="shared" si="124"/>
        <v>25</v>
      </c>
      <c r="AT152" s="1">
        <f t="shared" si="125"/>
        <v>25</v>
      </c>
      <c r="AU152" s="1">
        <f t="shared" si="126"/>
        <v>25</v>
      </c>
      <c r="AV152" s="1">
        <f t="shared" si="127"/>
        <v>25</v>
      </c>
      <c r="AW152" s="1">
        <f t="shared" si="128"/>
        <v>25</v>
      </c>
      <c r="AX152" s="1">
        <f t="shared" si="129"/>
        <v>25</v>
      </c>
      <c r="AY152" s="1">
        <f t="shared" si="130"/>
        <v>25</v>
      </c>
      <c r="AZ152" s="1">
        <f t="shared" si="131"/>
        <v>25</v>
      </c>
      <c r="BA152" s="1">
        <f t="shared" si="132"/>
        <v>25</v>
      </c>
      <c r="BB152" s="1">
        <f t="shared" si="133"/>
        <v>25</v>
      </c>
      <c r="BC152" s="1">
        <f t="shared" si="134"/>
        <v>25</v>
      </c>
      <c r="BD152" s="1">
        <f t="shared" si="135"/>
        <v>25</v>
      </c>
      <c r="BE152" s="1">
        <f t="shared" si="136"/>
        <v>25</v>
      </c>
      <c r="BF152" s="1">
        <f t="shared" si="137"/>
        <v>25</v>
      </c>
      <c r="BG152" s="1">
        <f>+IF(D152="male",VLOOKUP(M152,'Key node cluster'!$A$3:$C$45,3,0),VLOOKUP(M152,'Key node cluster'!$F$3:$H$27,3,0))</f>
        <v>25</v>
      </c>
    </row>
    <row r="153" spans="1:59" x14ac:dyDescent="0.25">
      <c r="A153" t="s">
        <v>991</v>
      </c>
      <c r="B153">
        <v>9991034562</v>
      </c>
      <c r="C153" s="7">
        <v>20</v>
      </c>
      <c r="D153" t="s">
        <v>9</v>
      </c>
      <c r="E153" t="s">
        <v>10</v>
      </c>
      <c r="F153" t="s">
        <v>25</v>
      </c>
      <c r="G153" t="str">
        <f t="shared" si="138"/>
        <v>bachelor or above</v>
      </c>
      <c r="H153" s="7">
        <f t="shared" si="93"/>
        <v>1</v>
      </c>
      <c r="I153" t="s">
        <v>14</v>
      </c>
      <c r="J153">
        <v>22</v>
      </c>
      <c r="K153">
        <v>0.27397260273973001</v>
      </c>
      <c r="L153">
        <v>1</v>
      </c>
      <c r="M153" s="5">
        <f t="shared" si="94"/>
        <v>19</v>
      </c>
      <c r="N153" s="5">
        <f>+IF(D153="male",VLOOKUP(BG153,'Key node cluster'!$L$3:$N$24,3,0),VLOOKUP(BG153,'Key node cluster'!$R$3:$T$15,3,0))</f>
        <v>0</v>
      </c>
      <c r="O153" s="1">
        <v>0</v>
      </c>
      <c r="P153" s="1">
        <f t="shared" si="95"/>
        <v>1</v>
      </c>
      <c r="Q153" s="1">
        <f t="shared" si="96"/>
        <v>17</v>
      </c>
      <c r="R153" s="1">
        <f t="shared" si="97"/>
        <v>17</v>
      </c>
      <c r="S153" s="1">
        <f t="shared" si="98"/>
        <v>17</v>
      </c>
      <c r="T153" s="1">
        <f t="shared" si="99"/>
        <v>17</v>
      </c>
      <c r="U153" s="1">
        <f t="shared" si="100"/>
        <v>17</v>
      </c>
      <c r="V153" s="1">
        <f t="shared" si="101"/>
        <v>17</v>
      </c>
      <c r="W153" s="1">
        <f t="shared" si="102"/>
        <v>17</v>
      </c>
      <c r="X153" s="1">
        <f t="shared" si="103"/>
        <v>17</v>
      </c>
      <c r="Y153" s="1">
        <f t="shared" si="104"/>
        <v>17</v>
      </c>
      <c r="Z153" s="1">
        <f t="shared" si="105"/>
        <v>17</v>
      </c>
      <c r="AA153" s="1">
        <f t="shared" si="106"/>
        <v>17</v>
      </c>
      <c r="AB153" s="1">
        <f t="shared" si="107"/>
        <v>17</v>
      </c>
      <c r="AC153" s="1">
        <f t="shared" si="108"/>
        <v>17</v>
      </c>
      <c r="AD153" s="1">
        <f t="shared" si="109"/>
        <v>17</v>
      </c>
      <c r="AE153" s="1">
        <f t="shared" si="110"/>
        <v>17</v>
      </c>
      <c r="AF153" s="1">
        <f t="shared" si="111"/>
        <v>17</v>
      </c>
      <c r="AG153" s="1">
        <f t="shared" si="112"/>
        <v>18</v>
      </c>
      <c r="AH153" s="1">
        <f t="shared" si="113"/>
        <v>19</v>
      </c>
      <c r="AI153" s="1">
        <f t="shared" si="114"/>
        <v>19</v>
      </c>
      <c r="AJ153" s="1">
        <f t="shared" si="115"/>
        <v>19</v>
      </c>
      <c r="AK153" s="1">
        <f t="shared" si="116"/>
        <v>19</v>
      </c>
      <c r="AL153" s="1">
        <f t="shared" si="117"/>
        <v>19</v>
      </c>
      <c r="AM153" s="1">
        <f t="shared" si="118"/>
        <v>19</v>
      </c>
      <c r="AN153" s="1">
        <f t="shared" si="119"/>
        <v>19</v>
      </c>
      <c r="AO153" s="1">
        <f t="shared" si="120"/>
        <v>19</v>
      </c>
      <c r="AP153" s="7">
        <f t="shared" si="121"/>
        <v>19</v>
      </c>
      <c r="AQ153" s="7">
        <f t="shared" si="122"/>
        <v>19</v>
      </c>
      <c r="AR153" s="1">
        <f t="shared" si="123"/>
        <v>19</v>
      </c>
      <c r="AS153" s="7">
        <f t="shared" si="124"/>
        <v>19</v>
      </c>
      <c r="AT153" s="1">
        <f t="shared" si="125"/>
        <v>19</v>
      </c>
      <c r="AU153" s="1">
        <f t="shared" si="126"/>
        <v>19</v>
      </c>
      <c r="AV153" s="1">
        <f t="shared" si="127"/>
        <v>19</v>
      </c>
      <c r="AW153" s="1">
        <f t="shared" si="128"/>
        <v>19</v>
      </c>
      <c r="AX153" s="1">
        <f t="shared" si="129"/>
        <v>19</v>
      </c>
      <c r="AY153" s="1">
        <f t="shared" si="130"/>
        <v>19</v>
      </c>
      <c r="AZ153" s="1">
        <f t="shared" si="131"/>
        <v>19</v>
      </c>
      <c r="BA153" s="1">
        <f t="shared" si="132"/>
        <v>19</v>
      </c>
      <c r="BB153" s="1">
        <f t="shared" si="133"/>
        <v>19</v>
      </c>
      <c r="BC153" s="1">
        <f t="shared" si="134"/>
        <v>19</v>
      </c>
      <c r="BD153" s="1">
        <f t="shared" si="135"/>
        <v>19</v>
      </c>
      <c r="BE153" s="1">
        <f t="shared" si="136"/>
        <v>19</v>
      </c>
      <c r="BF153" s="1">
        <f t="shared" si="137"/>
        <v>19</v>
      </c>
      <c r="BG153" s="1">
        <f>+IF(D153="male",VLOOKUP(M153,'Key node cluster'!$A$3:$C$45,3,0),VLOOKUP(M153,'Key node cluster'!$F$3:$H$27,3,0))</f>
        <v>19</v>
      </c>
    </row>
    <row r="154" spans="1:59" x14ac:dyDescent="0.25">
      <c r="A154" t="s">
        <v>1006</v>
      </c>
      <c r="B154">
        <v>9941002984</v>
      </c>
      <c r="C154" s="7">
        <v>30</v>
      </c>
      <c r="D154" t="s">
        <v>9</v>
      </c>
      <c r="E154" t="s">
        <v>10</v>
      </c>
      <c r="F154" t="s">
        <v>25</v>
      </c>
      <c r="G154" t="str">
        <f t="shared" si="138"/>
        <v>bachelor or above</v>
      </c>
      <c r="H154" s="7">
        <f t="shared" si="93"/>
        <v>1</v>
      </c>
      <c r="I154" t="s">
        <v>14</v>
      </c>
      <c r="J154">
        <v>28</v>
      </c>
      <c r="K154">
        <v>8.4931506849314997E-2</v>
      </c>
      <c r="L154">
        <v>1</v>
      </c>
      <c r="M154" s="5">
        <f t="shared" si="94"/>
        <v>19</v>
      </c>
      <c r="N154" s="5">
        <f>+IF(D154="male",VLOOKUP(BG154,'Key node cluster'!$L$3:$N$24,3,0),VLOOKUP(BG154,'Key node cluster'!$R$3:$T$15,3,0))</f>
        <v>0</v>
      </c>
      <c r="O154" s="1">
        <v>0</v>
      </c>
      <c r="P154" s="1">
        <f t="shared" si="95"/>
        <v>1</v>
      </c>
      <c r="Q154" s="1">
        <f t="shared" si="96"/>
        <v>17</v>
      </c>
      <c r="R154" s="1">
        <f t="shared" si="97"/>
        <v>17</v>
      </c>
      <c r="S154" s="1">
        <f t="shared" si="98"/>
        <v>17</v>
      </c>
      <c r="T154" s="1">
        <f t="shared" si="99"/>
        <v>17</v>
      </c>
      <c r="U154" s="1">
        <f t="shared" si="100"/>
        <v>17</v>
      </c>
      <c r="V154" s="1">
        <f t="shared" si="101"/>
        <v>17</v>
      </c>
      <c r="W154" s="1">
        <f t="shared" si="102"/>
        <v>17</v>
      </c>
      <c r="X154" s="1">
        <f t="shared" si="103"/>
        <v>17</v>
      </c>
      <c r="Y154" s="1">
        <f t="shared" si="104"/>
        <v>17</v>
      </c>
      <c r="Z154" s="1">
        <f t="shared" si="105"/>
        <v>17</v>
      </c>
      <c r="AA154" s="1">
        <f t="shared" si="106"/>
        <v>17</v>
      </c>
      <c r="AB154" s="1">
        <f t="shared" si="107"/>
        <v>17</v>
      </c>
      <c r="AC154" s="1">
        <f t="shared" si="108"/>
        <v>17</v>
      </c>
      <c r="AD154" s="1">
        <f t="shared" si="109"/>
        <v>17</v>
      </c>
      <c r="AE154" s="1">
        <f t="shared" si="110"/>
        <v>17</v>
      </c>
      <c r="AF154" s="1">
        <f t="shared" si="111"/>
        <v>17</v>
      </c>
      <c r="AG154" s="1">
        <f t="shared" si="112"/>
        <v>18</v>
      </c>
      <c r="AH154" s="1">
        <f t="shared" si="113"/>
        <v>19</v>
      </c>
      <c r="AI154" s="1">
        <f t="shared" si="114"/>
        <v>19</v>
      </c>
      <c r="AJ154" s="1">
        <f t="shared" si="115"/>
        <v>19</v>
      </c>
      <c r="AK154" s="1">
        <f t="shared" si="116"/>
        <v>19</v>
      </c>
      <c r="AL154" s="1">
        <f t="shared" si="117"/>
        <v>19</v>
      </c>
      <c r="AM154" s="1">
        <f t="shared" si="118"/>
        <v>19</v>
      </c>
      <c r="AN154" s="1">
        <f t="shared" si="119"/>
        <v>19</v>
      </c>
      <c r="AO154" s="1">
        <f t="shared" si="120"/>
        <v>19</v>
      </c>
      <c r="AP154" s="7">
        <f t="shared" si="121"/>
        <v>19</v>
      </c>
      <c r="AQ154" s="7">
        <f t="shared" si="122"/>
        <v>19</v>
      </c>
      <c r="AR154" s="1">
        <f t="shared" si="123"/>
        <v>19</v>
      </c>
      <c r="AS154" s="7">
        <f t="shared" si="124"/>
        <v>19</v>
      </c>
      <c r="AT154" s="1">
        <f t="shared" si="125"/>
        <v>19</v>
      </c>
      <c r="AU154" s="1">
        <f t="shared" si="126"/>
        <v>19</v>
      </c>
      <c r="AV154" s="1">
        <f t="shared" si="127"/>
        <v>19</v>
      </c>
      <c r="AW154" s="1">
        <f t="shared" si="128"/>
        <v>19</v>
      </c>
      <c r="AX154" s="1">
        <f t="shared" si="129"/>
        <v>19</v>
      </c>
      <c r="AY154" s="1">
        <f t="shared" si="130"/>
        <v>19</v>
      </c>
      <c r="AZ154" s="1">
        <f t="shared" si="131"/>
        <v>19</v>
      </c>
      <c r="BA154" s="1">
        <f t="shared" si="132"/>
        <v>19</v>
      </c>
      <c r="BB154" s="1">
        <f t="shared" si="133"/>
        <v>19</v>
      </c>
      <c r="BC154" s="1">
        <f t="shared" si="134"/>
        <v>19</v>
      </c>
      <c r="BD154" s="1">
        <f t="shared" si="135"/>
        <v>19</v>
      </c>
      <c r="BE154" s="1">
        <f t="shared" si="136"/>
        <v>19</v>
      </c>
      <c r="BF154" s="1">
        <f t="shared" si="137"/>
        <v>19</v>
      </c>
      <c r="BG154" s="1">
        <f>+IF(D154="male",VLOOKUP(M154,'Key node cluster'!$A$3:$C$45,3,0),VLOOKUP(M154,'Key node cluster'!$F$3:$H$27,3,0))</f>
        <v>19</v>
      </c>
    </row>
    <row r="155" spans="1:59" x14ac:dyDescent="0.25">
      <c r="A155" t="s">
        <v>1007</v>
      </c>
      <c r="B155">
        <v>9751025941</v>
      </c>
      <c r="C155" s="7">
        <v>50</v>
      </c>
      <c r="D155" t="s">
        <v>9</v>
      </c>
      <c r="E155" t="s">
        <v>10</v>
      </c>
      <c r="G155" t="str">
        <f t="shared" si="138"/>
        <v>bachelor or above</v>
      </c>
      <c r="H155" s="7">
        <f t="shared" si="93"/>
        <v>1</v>
      </c>
      <c r="I155" t="s">
        <v>14</v>
      </c>
      <c r="J155">
        <v>47</v>
      </c>
      <c r="K155">
        <v>7.6712328767123E-2</v>
      </c>
      <c r="L155">
        <v>1</v>
      </c>
      <c r="M155" s="5">
        <f t="shared" si="94"/>
        <v>17</v>
      </c>
      <c r="N155" s="5">
        <f>+IF(D155="male",VLOOKUP(BG155,'Key node cluster'!$L$3:$N$24,3,0),VLOOKUP(BG155,'Key node cluster'!$R$3:$T$15,3,0))</f>
        <v>1</v>
      </c>
      <c r="O155" s="1">
        <v>0</v>
      </c>
      <c r="P155" s="1">
        <f t="shared" si="95"/>
        <v>1</v>
      </c>
      <c r="Q155" s="1">
        <f t="shared" si="96"/>
        <v>17</v>
      </c>
      <c r="R155" s="1">
        <f t="shared" si="97"/>
        <v>17</v>
      </c>
      <c r="S155" s="1">
        <f t="shared" si="98"/>
        <v>17</v>
      </c>
      <c r="T155" s="1">
        <f t="shared" si="99"/>
        <v>17</v>
      </c>
      <c r="U155" s="1">
        <f t="shared" si="100"/>
        <v>17</v>
      </c>
      <c r="V155" s="1">
        <f t="shared" si="101"/>
        <v>17</v>
      </c>
      <c r="W155" s="1">
        <f t="shared" si="102"/>
        <v>17</v>
      </c>
      <c r="X155" s="1">
        <f t="shared" si="103"/>
        <v>17</v>
      </c>
      <c r="Y155" s="1">
        <f t="shared" si="104"/>
        <v>17</v>
      </c>
      <c r="Z155" s="1">
        <f t="shared" si="105"/>
        <v>17</v>
      </c>
      <c r="AA155" s="1">
        <f t="shared" si="106"/>
        <v>17</v>
      </c>
      <c r="AB155" s="1">
        <f t="shared" si="107"/>
        <v>17</v>
      </c>
      <c r="AC155" s="1">
        <f t="shared" si="108"/>
        <v>17</v>
      </c>
      <c r="AD155" s="1">
        <f t="shared" si="109"/>
        <v>17</v>
      </c>
      <c r="AE155" s="1">
        <f t="shared" si="110"/>
        <v>17</v>
      </c>
      <c r="AF155" s="1">
        <f t="shared" si="111"/>
        <v>17</v>
      </c>
      <c r="AG155" s="1">
        <f t="shared" si="112"/>
        <v>17</v>
      </c>
      <c r="AH155" s="1">
        <f t="shared" si="113"/>
        <v>17</v>
      </c>
      <c r="AI155" s="1">
        <f t="shared" si="114"/>
        <v>17</v>
      </c>
      <c r="AJ155" s="1">
        <f t="shared" si="115"/>
        <v>17</v>
      </c>
      <c r="AK155" s="1">
        <f t="shared" si="116"/>
        <v>17</v>
      </c>
      <c r="AL155" s="1">
        <f t="shared" si="117"/>
        <v>17</v>
      </c>
      <c r="AM155" s="1">
        <f t="shared" si="118"/>
        <v>17</v>
      </c>
      <c r="AN155" s="1">
        <f t="shared" si="119"/>
        <v>17</v>
      </c>
      <c r="AO155" s="1">
        <f t="shared" si="120"/>
        <v>17</v>
      </c>
      <c r="AP155" s="7">
        <f t="shared" si="121"/>
        <v>17</v>
      </c>
      <c r="AQ155" s="7">
        <f t="shared" si="122"/>
        <v>17</v>
      </c>
      <c r="AR155" s="1">
        <f t="shared" si="123"/>
        <v>17</v>
      </c>
      <c r="AS155" s="7">
        <f t="shared" si="124"/>
        <v>17</v>
      </c>
      <c r="AT155" s="1">
        <f t="shared" si="125"/>
        <v>17</v>
      </c>
      <c r="AU155" s="1">
        <f t="shared" si="126"/>
        <v>17</v>
      </c>
      <c r="AV155" s="1">
        <f t="shared" si="127"/>
        <v>17</v>
      </c>
      <c r="AW155" s="1">
        <f t="shared" si="128"/>
        <v>17</v>
      </c>
      <c r="AX155" s="1">
        <f t="shared" si="129"/>
        <v>17</v>
      </c>
      <c r="AY155" s="1">
        <f t="shared" si="130"/>
        <v>17</v>
      </c>
      <c r="AZ155" s="1">
        <f t="shared" si="131"/>
        <v>17</v>
      </c>
      <c r="BA155" s="1">
        <f t="shared" si="132"/>
        <v>17</v>
      </c>
      <c r="BB155" s="1">
        <f t="shared" si="133"/>
        <v>17</v>
      </c>
      <c r="BC155" s="1">
        <f t="shared" si="134"/>
        <v>17</v>
      </c>
      <c r="BD155" s="1">
        <f t="shared" si="135"/>
        <v>17</v>
      </c>
      <c r="BE155" s="1">
        <f t="shared" si="136"/>
        <v>17</v>
      </c>
      <c r="BF155" s="1">
        <f t="shared" si="137"/>
        <v>17</v>
      </c>
      <c r="BG155" s="1">
        <f>+IF(D155="male",VLOOKUP(M155,'Key node cluster'!$A$3:$C$45,3,0),VLOOKUP(M155,'Key node cluster'!$F$3:$H$27,3,0))</f>
        <v>22</v>
      </c>
    </row>
    <row r="156" spans="1:59" x14ac:dyDescent="0.25">
      <c r="A156" t="s">
        <v>1010</v>
      </c>
      <c r="B156">
        <v>2000295560</v>
      </c>
      <c r="C156" s="7">
        <v>20</v>
      </c>
      <c r="D156" t="s">
        <v>9</v>
      </c>
      <c r="E156" t="s">
        <v>10</v>
      </c>
      <c r="F156" t="s">
        <v>43</v>
      </c>
      <c r="G156" t="str">
        <f t="shared" si="138"/>
        <v>secondary or below</v>
      </c>
      <c r="H156" s="7">
        <f t="shared" si="93"/>
        <v>1</v>
      </c>
      <c r="I156" t="s">
        <v>12</v>
      </c>
      <c r="J156">
        <v>21</v>
      </c>
      <c r="K156">
        <v>0.16712328767123</v>
      </c>
      <c r="L156">
        <v>1</v>
      </c>
      <c r="M156" s="5">
        <f t="shared" si="94"/>
        <v>22</v>
      </c>
      <c r="N156" s="5">
        <f>+IF(D156="male",VLOOKUP(BG156,'Key node cluster'!$L$3:$N$24,3,0),VLOOKUP(BG156,'Key node cluster'!$R$3:$T$15,3,0))</f>
        <v>1</v>
      </c>
      <c r="O156" s="1">
        <v>0</v>
      </c>
      <c r="P156" s="1">
        <f t="shared" si="95"/>
        <v>1</v>
      </c>
      <c r="Q156" s="1">
        <f t="shared" si="96"/>
        <v>17</v>
      </c>
      <c r="R156" s="1">
        <f t="shared" si="97"/>
        <v>17</v>
      </c>
      <c r="S156" s="1">
        <f t="shared" si="98"/>
        <v>17</v>
      </c>
      <c r="T156" s="1">
        <f t="shared" si="99"/>
        <v>17</v>
      </c>
      <c r="U156" s="1">
        <f t="shared" si="100"/>
        <v>17</v>
      </c>
      <c r="V156" s="1">
        <f t="shared" si="101"/>
        <v>17</v>
      </c>
      <c r="W156" s="1">
        <f t="shared" si="102"/>
        <v>17</v>
      </c>
      <c r="X156" s="1">
        <f t="shared" si="103"/>
        <v>17</v>
      </c>
      <c r="Y156" s="1">
        <f t="shared" si="104"/>
        <v>17</v>
      </c>
      <c r="Z156" s="1">
        <f t="shared" si="105"/>
        <v>17</v>
      </c>
      <c r="AA156" s="1">
        <f t="shared" si="106"/>
        <v>17</v>
      </c>
      <c r="AB156" s="1">
        <f t="shared" si="107"/>
        <v>17</v>
      </c>
      <c r="AC156" s="1">
        <f t="shared" si="108"/>
        <v>17</v>
      </c>
      <c r="AD156" s="1">
        <f t="shared" si="109"/>
        <v>17</v>
      </c>
      <c r="AE156" s="1">
        <f t="shared" si="110"/>
        <v>17</v>
      </c>
      <c r="AF156" s="1">
        <f t="shared" si="111"/>
        <v>17</v>
      </c>
      <c r="AG156" s="1">
        <f t="shared" si="112"/>
        <v>18</v>
      </c>
      <c r="AH156" s="1">
        <f t="shared" si="113"/>
        <v>20</v>
      </c>
      <c r="AI156" s="1">
        <f t="shared" si="114"/>
        <v>20</v>
      </c>
      <c r="AJ156" s="1">
        <f t="shared" si="115"/>
        <v>21</v>
      </c>
      <c r="AK156" s="1">
        <f t="shared" si="116"/>
        <v>22</v>
      </c>
      <c r="AL156" s="1">
        <f t="shared" si="117"/>
        <v>22</v>
      </c>
      <c r="AM156" s="1">
        <f t="shared" si="118"/>
        <v>22</v>
      </c>
      <c r="AN156" s="1">
        <f t="shared" si="119"/>
        <v>22</v>
      </c>
      <c r="AO156" s="1">
        <f t="shared" si="120"/>
        <v>22</v>
      </c>
      <c r="AP156" s="7">
        <f t="shared" si="121"/>
        <v>22</v>
      </c>
      <c r="AQ156" s="7">
        <f t="shared" si="122"/>
        <v>22</v>
      </c>
      <c r="AR156" s="1">
        <f t="shared" si="123"/>
        <v>22</v>
      </c>
      <c r="AS156" s="7">
        <f t="shared" si="124"/>
        <v>22</v>
      </c>
      <c r="AT156" s="1">
        <f t="shared" si="125"/>
        <v>22</v>
      </c>
      <c r="AU156" s="1">
        <f t="shared" si="126"/>
        <v>22</v>
      </c>
      <c r="AV156" s="1">
        <f t="shared" si="127"/>
        <v>22</v>
      </c>
      <c r="AW156" s="1">
        <f t="shared" si="128"/>
        <v>22</v>
      </c>
      <c r="AX156" s="1">
        <f t="shared" si="129"/>
        <v>22</v>
      </c>
      <c r="AY156" s="1">
        <f t="shared" si="130"/>
        <v>22</v>
      </c>
      <c r="AZ156" s="1">
        <f t="shared" si="131"/>
        <v>22</v>
      </c>
      <c r="BA156" s="1">
        <f t="shared" si="132"/>
        <v>22</v>
      </c>
      <c r="BB156" s="1">
        <f t="shared" si="133"/>
        <v>22</v>
      </c>
      <c r="BC156" s="1">
        <f t="shared" si="134"/>
        <v>22</v>
      </c>
      <c r="BD156" s="1">
        <f t="shared" si="135"/>
        <v>22</v>
      </c>
      <c r="BE156" s="1">
        <f t="shared" si="136"/>
        <v>22</v>
      </c>
      <c r="BF156" s="1">
        <f t="shared" si="137"/>
        <v>22</v>
      </c>
      <c r="BG156" s="1">
        <f>+IF(D156="male",VLOOKUP(M156,'Key node cluster'!$A$3:$C$45,3,0),VLOOKUP(M156,'Key node cluster'!$F$3:$H$27,3,0))</f>
        <v>22</v>
      </c>
    </row>
    <row r="157" spans="1:59" x14ac:dyDescent="0.25">
      <c r="A157" t="s">
        <v>1013</v>
      </c>
      <c r="B157">
        <v>9831029266</v>
      </c>
      <c r="C157" s="7">
        <v>40</v>
      </c>
      <c r="D157" t="s">
        <v>9</v>
      </c>
      <c r="E157" t="s">
        <v>10</v>
      </c>
      <c r="F157" t="s">
        <v>11</v>
      </c>
      <c r="G157" t="str">
        <f t="shared" si="138"/>
        <v>secondary or below</v>
      </c>
      <c r="H157" s="7">
        <f t="shared" si="93"/>
        <v>1</v>
      </c>
      <c r="I157" t="s">
        <v>18</v>
      </c>
      <c r="J157">
        <v>39</v>
      </c>
      <c r="K157">
        <v>0.67123287671233001</v>
      </c>
      <c r="L157">
        <v>1</v>
      </c>
      <c r="M157" s="5">
        <f t="shared" si="94"/>
        <v>25</v>
      </c>
      <c r="N157" s="5">
        <f>+IF(D157="male",VLOOKUP(BG157,'Key node cluster'!$L$3:$N$24,3,0),VLOOKUP(BG157,'Key node cluster'!$R$3:$T$15,3,0))</f>
        <v>1</v>
      </c>
      <c r="O157" s="1">
        <v>0</v>
      </c>
      <c r="P157" s="1">
        <f t="shared" si="95"/>
        <v>1</v>
      </c>
      <c r="Q157" s="1">
        <f t="shared" si="96"/>
        <v>17</v>
      </c>
      <c r="R157" s="1">
        <f t="shared" si="97"/>
        <v>17</v>
      </c>
      <c r="S157" s="1">
        <f t="shared" si="98"/>
        <v>17</v>
      </c>
      <c r="T157" s="1">
        <f t="shared" si="99"/>
        <v>17</v>
      </c>
      <c r="U157" s="1">
        <f t="shared" si="100"/>
        <v>17</v>
      </c>
      <c r="V157" s="1">
        <f t="shared" si="101"/>
        <v>17</v>
      </c>
      <c r="W157" s="1">
        <f t="shared" si="102"/>
        <v>17</v>
      </c>
      <c r="X157" s="1">
        <f t="shared" si="103"/>
        <v>17</v>
      </c>
      <c r="Y157" s="1">
        <f t="shared" si="104"/>
        <v>17</v>
      </c>
      <c r="Z157" s="1">
        <f t="shared" si="105"/>
        <v>17</v>
      </c>
      <c r="AA157" s="1">
        <f t="shared" si="106"/>
        <v>17</v>
      </c>
      <c r="AB157" s="1">
        <f t="shared" si="107"/>
        <v>17</v>
      </c>
      <c r="AC157" s="1">
        <f t="shared" si="108"/>
        <v>17</v>
      </c>
      <c r="AD157" s="1">
        <f t="shared" si="109"/>
        <v>17</v>
      </c>
      <c r="AE157" s="1">
        <f t="shared" si="110"/>
        <v>17</v>
      </c>
      <c r="AF157" s="1">
        <f t="shared" si="111"/>
        <v>17</v>
      </c>
      <c r="AG157" s="1">
        <f t="shared" si="112"/>
        <v>25</v>
      </c>
      <c r="AH157" s="1">
        <f t="shared" si="113"/>
        <v>25</v>
      </c>
      <c r="AI157" s="1">
        <f t="shared" si="114"/>
        <v>25</v>
      </c>
      <c r="AJ157" s="1">
        <f t="shared" si="115"/>
        <v>25</v>
      </c>
      <c r="AK157" s="1">
        <f t="shared" si="116"/>
        <v>25</v>
      </c>
      <c r="AL157" s="1">
        <f t="shared" si="117"/>
        <v>25</v>
      </c>
      <c r="AM157" s="1">
        <f t="shared" si="118"/>
        <v>25</v>
      </c>
      <c r="AN157" s="1">
        <f t="shared" si="119"/>
        <v>25</v>
      </c>
      <c r="AO157" s="1">
        <f t="shared" si="120"/>
        <v>25</v>
      </c>
      <c r="AP157" s="7">
        <f t="shared" si="121"/>
        <v>25</v>
      </c>
      <c r="AQ157" s="7">
        <f t="shared" si="122"/>
        <v>25</v>
      </c>
      <c r="AR157" s="1">
        <f t="shared" si="123"/>
        <v>25</v>
      </c>
      <c r="AS157" s="7">
        <f t="shared" si="124"/>
        <v>25</v>
      </c>
      <c r="AT157" s="1">
        <f t="shared" si="125"/>
        <v>25</v>
      </c>
      <c r="AU157" s="1">
        <f t="shared" si="126"/>
        <v>25</v>
      </c>
      <c r="AV157" s="1">
        <f t="shared" si="127"/>
        <v>25</v>
      </c>
      <c r="AW157" s="1">
        <f t="shared" si="128"/>
        <v>25</v>
      </c>
      <c r="AX157" s="1">
        <f t="shared" si="129"/>
        <v>25</v>
      </c>
      <c r="AY157" s="1">
        <f t="shared" si="130"/>
        <v>25</v>
      </c>
      <c r="AZ157" s="1">
        <f t="shared" si="131"/>
        <v>25</v>
      </c>
      <c r="BA157" s="1">
        <f t="shared" si="132"/>
        <v>25</v>
      </c>
      <c r="BB157" s="1">
        <f t="shared" si="133"/>
        <v>25</v>
      </c>
      <c r="BC157" s="1">
        <f t="shared" si="134"/>
        <v>25</v>
      </c>
      <c r="BD157" s="1">
        <f t="shared" si="135"/>
        <v>25</v>
      </c>
      <c r="BE157" s="1">
        <f t="shared" si="136"/>
        <v>25</v>
      </c>
      <c r="BF157" s="1">
        <f t="shared" si="137"/>
        <v>25</v>
      </c>
      <c r="BG157" s="1">
        <f>+IF(D157="male",VLOOKUP(M157,'Key node cluster'!$A$3:$C$45,3,0),VLOOKUP(M157,'Key node cluster'!$F$3:$H$27,3,0))</f>
        <v>25</v>
      </c>
    </row>
    <row r="158" spans="1:59" x14ac:dyDescent="0.25">
      <c r="A158" t="s">
        <v>1024</v>
      </c>
      <c r="B158">
        <v>9971011577</v>
      </c>
      <c r="C158" s="7">
        <v>20</v>
      </c>
      <c r="D158" t="s">
        <v>9</v>
      </c>
      <c r="E158" t="s">
        <v>10</v>
      </c>
      <c r="F158" t="s">
        <v>11</v>
      </c>
      <c r="G158" t="str">
        <f t="shared" si="138"/>
        <v>bachelor or above</v>
      </c>
      <c r="H158" s="7">
        <f t="shared" si="93"/>
        <v>5</v>
      </c>
      <c r="I158" t="s">
        <v>14</v>
      </c>
      <c r="J158">
        <v>25</v>
      </c>
      <c r="K158">
        <v>4.1917808219178001</v>
      </c>
      <c r="L158">
        <v>29</v>
      </c>
      <c r="M158" s="5">
        <f t="shared" si="94"/>
        <v>39</v>
      </c>
      <c r="N158" s="5">
        <f>+IF(D158="male",VLOOKUP(BG158,'Key node cluster'!$L$3:$N$24,3,0),VLOOKUP(BG158,'Key node cluster'!$R$3:$T$15,3,0))</f>
        <v>0</v>
      </c>
      <c r="O158" s="1">
        <v>0</v>
      </c>
      <c r="P158" s="1">
        <f t="shared" si="95"/>
        <v>26</v>
      </c>
      <c r="Q158" s="1">
        <f t="shared" si="96"/>
        <v>26</v>
      </c>
      <c r="R158" s="1">
        <f t="shared" si="97"/>
        <v>26</v>
      </c>
      <c r="S158" s="1">
        <f t="shared" si="98"/>
        <v>26</v>
      </c>
      <c r="T158" s="1">
        <f t="shared" si="99"/>
        <v>26</v>
      </c>
      <c r="U158" s="1">
        <f t="shared" si="100"/>
        <v>26</v>
      </c>
      <c r="V158" s="1">
        <f t="shared" si="101"/>
        <v>26</v>
      </c>
      <c r="W158" s="1">
        <f t="shared" si="102"/>
        <v>26</v>
      </c>
      <c r="X158" s="1">
        <f t="shared" si="103"/>
        <v>26</v>
      </c>
      <c r="Y158" s="1">
        <f t="shared" si="104"/>
        <v>26</v>
      </c>
      <c r="Z158" s="1">
        <f t="shared" si="105"/>
        <v>26</v>
      </c>
      <c r="AA158" s="1">
        <f t="shared" si="106"/>
        <v>26</v>
      </c>
      <c r="AB158" s="1">
        <f t="shared" si="107"/>
        <v>26</v>
      </c>
      <c r="AC158" s="1">
        <f t="shared" si="108"/>
        <v>26</v>
      </c>
      <c r="AD158" s="1">
        <f t="shared" si="109"/>
        <v>26</v>
      </c>
      <c r="AE158" s="1">
        <f t="shared" si="110"/>
        <v>26</v>
      </c>
      <c r="AF158" s="1">
        <f t="shared" si="111"/>
        <v>26</v>
      </c>
      <c r="AG158" s="1">
        <f t="shared" si="112"/>
        <v>26</v>
      </c>
      <c r="AH158" s="1">
        <f t="shared" si="113"/>
        <v>26</v>
      </c>
      <c r="AI158" s="1">
        <f t="shared" si="114"/>
        <v>26</v>
      </c>
      <c r="AJ158" s="1">
        <f t="shared" si="115"/>
        <v>26</v>
      </c>
      <c r="AK158" s="1">
        <f t="shared" si="116"/>
        <v>26</v>
      </c>
      <c r="AL158" s="1">
        <f t="shared" si="117"/>
        <v>26</v>
      </c>
      <c r="AM158" s="1">
        <f t="shared" si="118"/>
        <v>26</v>
      </c>
      <c r="AN158" s="1">
        <f t="shared" si="119"/>
        <v>26</v>
      </c>
      <c r="AO158" s="1">
        <f t="shared" si="120"/>
        <v>26</v>
      </c>
      <c r="AP158" s="7">
        <f t="shared" si="121"/>
        <v>38</v>
      </c>
      <c r="AQ158" s="7">
        <f t="shared" si="122"/>
        <v>38</v>
      </c>
      <c r="AR158" s="1">
        <f t="shared" si="123"/>
        <v>38</v>
      </c>
      <c r="AS158" s="7">
        <f t="shared" si="124"/>
        <v>38</v>
      </c>
      <c r="AT158" s="1">
        <f t="shared" si="125"/>
        <v>38</v>
      </c>
      <c r="AU158" s="1">
        <f t="shared" si="126"/>
        <v>38</v>
      </c>
      <c r="AV158" s="1">
        <f t="shared" si="127"/>
        <v>38</v>
      </c>
      <c r="AW158" s="1">
        <f t="shared" si="128"/>
        <v>38</v>
      </c>
      <c r="AX158" s="1">
        <f t="shared" si="129"/>
        <v>38</v>
      </c>
      <c r="AY158" s="1">
        <f t="shared" si="130"/>
        <v>38</v>
      </c>
      <c r="AZ158" s="1">
        <f t="shared" si="131"/>
        <v>38</v>
      </c>
      <c r="BA158" s="1">
        <f t="shared" si="132"/>
        <v>38</v>
      </c>
      <c r="BB158" s="1">
        <f t="shared" si="133"/>
        <v>39</v>
      </c>
      <c r="BC158" s="1">
        <f t="shared" si="134"/>
        <v>39</v>
      </c>
      <c r="BD158" s="1">
        <f t="shared" si="135"/>
        <v>39</v>
      </c>
      <c r="BE158" s="1">
        <f t="shared" si="136"/>
        <v>39</v>
      </c>
      <c r="BF158" s="1">
        <f t="shared" si="137"/>
        <v>39</v>
      </c>
      <c r="BG158" s="1">
        <f>+IF(D158="male",VLOOKUP(M158,'Key node cluster'!$A$3:$C$45,3,0),VLOOKUP(M158,'Key node cluster'!$F$3:$H$27,3,0))</f>
        <v>39</v>
      </c>
    </row>
    <row r="159" spans="1:59" x14ac:dyDescent="0.25">
      <c r="A159" t="s">
        <v>1029</v>
      </c>
      <c r="B159">
        <v>9951015068</v>
      </c>
      <c r="C159" s="7">
        <v>30</v>
      </c>
      <c r="D159" t="s">
        <v>9</v>
      </c>
      <c r="E159" t="s">
        <v>10</v>
      </c>
      <c r="G159" t="str">
        <f t="shared" si="138"/>
        <v/>
      </c>
      <c r="H159" s="7">
        <f t="shared" si="93"/>
        <v>1</v>
      </c>
      <c r="J159">
        <v>27</v>
      </c>
      <c r="K159">
        <v>0.33424657534246999</v>
      </c>
      <c r="L159">
        <v>1</v>
      </c>
      <c r="M159" s="5">
        <f t="shared" si="94"/>
        <v>17</v>
      </c>
      <c r="N159" s="5">
        <f>+IF(D159="male",VLOOKUP(BG159,'Key node cluster'!$L$3:$N$24,3,0),VLOOKUP(BG159,'Key node cluster'!$R$3:$T$15,3,0))</f>
        <v>1</v>
      </c>
      <c r="O159" s="1">
        <v>0</v>
      </c>
      <c r="P159" s="1">
        <f t="shared" si="95"/>
        <v>1</v>
      </c>
      <c r="Q159" s="1">
        <f t="shared" si="96"/>
        <v>17</v>
      </c>
      <c r="R159" s="1">
        <f t="shared" si="97"/>
        <v>17</v>
      </c>
      <c r="S159" s="1">
        <f t="shared" si="98"/>
        <v>17</v>
      </c>
      <c r="T159" s="1">
        <f t="shared" si="99"/>
        <v>17</v>
      </c>
      <c r="U159" s="1">
        <f t="shared" si="100"/>
        <v>17</v>
      </c>
      <c r="V159" s="1">
        <f t="shared" si="101"/>
        <v>17</v>
      </c>
      <c r="W159" s="1">
        <f t="shared" si="102"/>
        <v>17</v>
      </c>
      <c r="X159" s="1">
        <f t="shared" si="103"/>
        <v>17</v>
      </c>
      <c r="Y159" s="1">
        <f t="shared" si="104"/>
        <v>17</v>
      </c>
      <c r="Z159" s="1">
        <f t="shared" si="105"/>
        <v>17</v>
      </c>
      <c r="AA159" s="1">
        <f t="shared" si="106"/>
        <v>17</v>
      </c>
      <c r="AB159" s="1">
        <f t="shared" si="107"/>
        <v>17</v>
      </c>
      <c r="AC159" s="1">
        <f t="shared" si="108"/>
        <v>17</v>
      </c>
      <c r="AD159" s="1">
        <f t="shared" si="109"/>
        <v>17</v>
      </c>
      <c r="AE159" s="1">
        <f t="shared" si="110"/>
        <v>17</v>
      </c>
      <c r="AF159" s="1">
        <f t="shared" si="111"/>
        <v>17</v>
      </c>
      <c r="AG159" s="1">
        <f t="shared" si="112"/>
        <v>17</v>
      </c>
      <c r="AH159" s="1">
        <f t="shared" si="113"/>
        <v>17</v>
      </c>
      <c r="AI159" s="1">
        <f t="shared" si="114"/>
        <v>17</v>
      </c>
      <c r="AJ159" s="1">
        <f t="shared" si="115"/>
        <v>17</v>
      </c>
      <c r="AK159" s="1">
        <f t="shared" si="116"/>
        <v>17</v>
      </c>
      <c r="AL159" s="1">
        <f t="shared" si="117"/>
        <v>17</v>
      </c>
      <c r="AM159" s="1">
        <f t="shared" si="118"/>
        <v>17</v>
      </c>
      <c r="AN159" s="1">
        <f t="shared" si="119"/>
        <v>17</v>
      </c>
      <c r="AO159" s="1">
        <f t="shared" si="120"/>
        <v>17</v>
      </c>
      <c r="AP159" s="7">
        <f t="shared" si="121"/>
        <v>17</v>
      </c>
      <c r="AQ159" s="7">
        <f t="shared" si="122"/>
        <v>17</v>
      </c>
      <c r="AR159" s="1">
        <f t="shared" si="123"/>
        <v>17</v>
      </c>
      <c r="AS159" s="7">
        <f t="shared" si="124"/>
        <v>17</v>
      </c>
      <c r="AT159" s="1">
        <f t="shared" si="125"/>
        <v>17</v>
      </c>
      <c r="AU159" s="1">
        <f t="shared" si="126"/>
        <v>17</v>
      </c>
      <c r="AV159" s="1">
        <f t="shared" si="127"/>
        <v>17</v>
      </c>
      <c r="AW159" s="1">
        <f t="shared" si="128"/>
        <v>17</v>
      </c>
      <c r="AX159" s="1">
        <f t="shared" si="129"/>
        <v>17</v>
      </c>
      <c r="AY159" s="1">
        <f t="shared" si="130"/>
        <v>17</v>
      </c>
      <c r="AZ159" s="1">
        <f t="shared" si="131"/>
        <v>17</v>
      </c>
      <c r="BA159" s="1">
        <f t="shared" si="132"/>
        <v>17</v>
      </c>
      <c r="BB159" s="1">
        <f t="shared" si="133"/>
        <v>17</v>
      </c>
      <c r="BC159" s="1">
        <f t="shared" si="134"/>
        <v>17</v>
      </c>
      <c r="BD159" s="1">
        <f t="shared" si="135"/>
        <v>17</v>
      </c>
      <c r="BE159" s="1">
        <f t="shared" si="136"/>
        <v>17</v>
      </c>
      <c r="BF159" s="1">
        <f t="shared" si="137"/>
        <v>17</v>
      </c>
      <c r="BG159" s="1">
        <f>+IF(D159="male",VLOOKUP(M159,'Key node cluster'!$A$3:$C$45,3,0),VLOOKUP(M159,'Key node cluster'!$F$3:$H$27,3,0))</f>
        <v>22</v>
      </c>
    </row>
    <row r="160" spans="1:59" x14ac:dyDescent="0.25">
      <c r="A160" t="s">
        <v>1031</v>
      </c>
      <c r="B160">
        <v>9911007706</v>
      </c>
      <c r="C160" s="7">
        <v>30</v>
      </c>
      <c r="D160" t="s">
        <v>9</v>
      </c>
      <c r="E160" t="s">
        <v>10</v>
      </c>
      <c r="F160" t="s">
        <v>11</v>
      </c>
      <c r="G160" t="str">
        <f t="shared" si="138"/>
        <v>bachelor or above</v>
      </c>
      <c r="H160" s="7">
        <f t="shared" si="93"/>
        <v>1</v>
      </c>
      <c r="I160" t="s">
        <v>14</v>
      </c>
      <c r="J160">
        <v>31</v>
      </c>
      <c r="K160">
        <v>0.50410958904110004</v>
      </c>
      <c r="L160">
        <v>3</v>
      </c>
      <c r="M160" s="5">
        <f t="shared" si="94"/>
        <v>25</v>
      </c>
      <c r="N160" s="5">
        <f>+IF(D160="male",VLOOKUP(BG160,'Key node cluster'!$L$3:$N$24,3,0),VLOOKUP(BG160,'Key node cluster'!$R$3:$T$15,3,0))</f>
        <v>1</v>
      </c>
      <c r="O160" s="1">
        <v>0</v>
      </c>
      <c r="P160" s="1">
        <f t="shared" si="95"/>
        <v>1</v>
      </c>
      <c r="Q160" s="1">
        <f t="shared" si="96"/>
        <v>17</v>
      </c>
      <c r="R160" s="1">
        <f t="shared" si="97"/>
        <v>17</v>
      </c>
      <c r="S160" s="1">
        <f t="shared" si="98"/>
        <v>17</v>
      </c>
      <c r="T160" s="1">
        <f t="shared" si="99"/>
        <v>17</v>
      </c>
      <c r="U160" s="1">
        <f t="shared" si="100"/>
        <v>17</v>
      </c>
      <c r="V160" s="1">
        <f t="shared" si="101"/>
        <v>17</v>
      </c>
      <c r="W160" s="1">
        <f t="shared" si="102"/>
        <v>17</v>
      </c>
      <c r="X160" s="1">
        <f t="shared" si="103"/>
        <v>17</v>
      </c>
      <c r="Y160" s="1">
        <f t="shared" si="104"/>
        <v>17</v>
      </c>
      <c r="Z160" s="1">
        <f t="shared" si="105"/>
        <v>17</v>
      </c>
      <c r="AA160" s="1">
        <f t="shared" si="106"/>
        <v>17</v>
      </c>
      <c r="AB160" s="1">
        <f t="shared" si="107"/>
        <v>17</v>
      </c>
      <c r="AC160" s="1">
        <f t="shared" si="108"/>
        <v>17</v>
      </c>
      <c r="AD160" s="1">
        <f t="shared" si="109"/>
        <v>17</v>
      </c>
      <c r="AE160" s="1">
        <f t="shared" si="110"/>
        <v>17</v>
      </c>
      <c r="AF160" s="1">
        <f t="shared" si="111"/>
        <v>17</v>
      </c>
      <c r="AG160" s="1">
        <f t="shared" si="112"/>
        <v>25</v>
      </c>
      <c r="AH160" s="1">
        <f t="shared" si="113"/>
        <v>25</v>
      </c>
      <c r="AI160" s="1">
        <f t="shared" si="114"/>
        <v>25</v>
      </c>
      <c r="AJ160" s="1">
        <f t="shared" si="115"/>
        <v>25</v>
      </c>
      <c r="AK160" s="1">
        <f t="shared" si="116"/>
        <v>25</v>
      </c>
      <c r="AL160" s="1">
        <f t="shared" si="117"/>
        <v>25</v>
      </c>
      <c r="AM160" s="1">
        <f t="shared" si="118"/>
        <v>25</v>
      </c>
      <c r="AN160" s="1">
        <f t="shared" si="119"/>
        <v>25</v>
      </c>
      <c r="AO160" s="1">
        <f t="shared" si="120"/>
        <v>25</v>
      </c>
      <c r="AP160" s="7">
        <f t="shared" si="121"/>
        <v>25</v>
      </c>
      <c r="AQ160" s="7">
        <f t="shared" si="122"/>
        <v>25</v>
      </c>
      <c r="AR160" s="1">
        <f t="shared" si="123"/>
        <v>25</v>
      </c>
      <c r="AS160" s="7">
        <f t="shared" si="124"/>
        <v>25</v>
      </c>
      <c r="AT160" s="1">
        <f t="shared" si="125"/>
        <v>25</v>
      </c>
      <c r="AU160" s="1">
        <f t="shared" si="126"/>
        <v>25</v>
      </c>
      <c r="AV160" s="1">
        <f t="shared" si="127"/>
        <v>25</v>
      </c>
      <c r="AW160" s="1">
        <f t="shared" si="128"/>
        <v>25</v>
      </c>
      <c r="AX160" s="1">
        <f t="shared" si="129"/>
        <v>25</v>
      </c>
      <c r="AY160" s="1">
        <f t="shared" si="130"/>
        <v>25</v>
      </c>
      <c r="AZ160" s="1">
        <f t="shared" si="131"/>
        <v>25</v>
      </c>
      <c r="BA160" s="1">
        <f t="shared" si="132"/>
        <v>25</v>
      </c>
      <c r="BB160" s="1">
        <f t="shared" si="133"/>
        <v>25</v>
      </c>
      <c r="BC160" s="1">
        <f t="shared" si="134"/>
        <v>25</v>
      </c>
      <c r="BD160" s="1">
        <f t="shared" si="135"/>
        <v>25</v>
      </c>
      <c r="BE160" s="1">
        <f t="shared" si="136"/>
        <v>25</v>
      </c>
      <c r="BF160" s="1">
        <f t="shared" si="137"/>
        <v>25</v>
      </c>
      <c r="BG160" s="1">
        <f>+IF(D160="male",VLOOKUP(M160,'Key node cluster'!$A$3:$C$45,3,0),VLOOKUP(M160,'Key node cluster'!$F$3:$H$27,3,0))</f>
        <v>25</v>
      </c>
    </row>
    <row r="161" spans="1:59" x14ac:dyDescent="0.25">
      <c r="A161" t="s">
        <v>1032</v>
      </c>
      <c r="B161">
        <v>9991062586</v>
      </c>
      <c r="C161" s="7">
        <v>20</v>
      </c>
      <c r="D161" t="s">
        <v>9</v>
      </c>
      <c r="E161" t="s">
        <v>10</v>
      </c>
      <c r="F161" t="s">
        <v>11</v>
      </c>
      <c r="G161" t="str">
        <f t="shared" si="138"/>
        <v>bachelor or above</v>
      </c>
      <c r="H161" s="7">
        <f t="shared" si="93"/>
        <v>5</v>
      </c>
      <c r="I161" t="s">
        <v>14</v>
      </c>
      <c r="J161">
        <v>22</v>
      </c>
      <c r="K161">
        <v>1.1068493150684999</v>
      </c>
      <c r="L161">
        <v>2</v>
      </c>
      <c r="M161" s="5">
        <f t="shared" si="94"/>
        <v>39</v>
      </c>
      <c r="N161" s="5">
        <f>+IF(D161="male",VLOOKUP(BG161,'Key node cluster'!$L$3:$N$24,3,0),VLOOKUP(BG161,'Key node cluster'!$R$3:$T$15,3,0))</f>
        <v>0</v>
      </c>
      <c r="O161" s="1">
        <v>0</v>
      </c>
      <c r="P161" s="1">
        <f t="shared" si="95"/>
        <v>26</v>
      </c>
      <c r="Q161" s="1">
        <f t="shared" si="96"/>
        <v>26</v>
      </c>
      <c r="R161" s="1">
        <f t="shared" si="97"/>
        <v>26</v>
      </c>
      <c r="S161" s="1">
        <f t="shared" si="98"/>
        <v>26</v>
      </c>
      <c r="T161" s="1">
        <f t="shared" si="99"/>
        <v>26</v>
      </c>
      <c r="U161" s="1">
        <f t="shared" si="100"/>
        <v>26</v>
      </c>
      <c r="V161" s="1">
        <f t="shared" si="101"/>
        <v>26</v>
      </c>
      <c r="W161" s="1">
        <f t="shared" si="102"/>
        <v>26</v>
      </c>
      <c r="X161" s="1">
        <f t="shared" si="103"/>
        <v>26</v>
      </c>
      <c r="Y161" s="1">
        <f t="shared" si="104"/>
        <v>26</v>
      </c>
      <c r="Z161" s="1">
        <f t="shared" si="105"/>
        <v>26</v>
      </c>
      <c r="AA161" s="1">
        <f t="shared" si="106"/>
        <v>26</v>
      </c>
      <c r="AB161" s="1">
        <f t="shared" si="107"/>
        <v>26</v>
      </c>
      <c r="AC161" s="1">
        <f t="shared" si="108"/>
        <v>26</v>
      </c>
      <c r="AD161" s="1">
        <f t="shared" si="109"/>
        <v>26</v>
      </c>
      <c r="AE161" s="1">
        <f t="shared" si="110"/>
        <v>26</v>
      </c>
      <c r="AF161" s="1">
        <f t="shared" si="111"/>
        <v>26</v>
      </c>
      <c r="AG161" s="1">
        <f t="shared" si="112"/>
        <v>26</v>
      </c>
      <c r="AH161" s="1">
        <f t="shared" si="113"/>
        <v>26</v>
      </c>
      <c r="AI161" s="1">
        <f t="shared" si="114"/>
        <v>26</v>
      </c>
      <c r="AJ161" s="1">
        <f t="shared" si="115"/>
        <v>26</v>
      </c>
      <c r="AK161" s="1">
        <f t="shared" si="116"/>
        <v>26</v>
      </c>
      <c r="AL161" s="1">
        <f t="shared" si="117"/>
        <v>26</v>
      </c>
      <c r="AM161" s="1">
        <f t="shared" si="118"/>
        <v>26</v>
      </c>
      <c r="AN161" s="1">
        <f t="shared" si="119"/>
        <v>26</v>
      </c>
      <c r="AO161" s="1">
        <f t="shared" si="120"/>
        <v>26</v>
      </c>
      <c r="AP161" s="7">
        <f t="shared" si="121"/>
        <v>38</v>
      </c>
      <c r="AQ161" s="7">
        <f t="shared" si="122"/>
        <v>38</v>
      </c>
      <c r="AR161" s="1">
        <f t="shared" si="123"/>
        <v>38</v>
      </c>
      <c r="AS161" s="7">
        <f t="shared" si="124"/>
        <v>38</v>
      </c>
      <c r="AT161" s="1">
        <f t="shared" si="125"/>
        <v>38</v>
      </c>
      <c r="AU161" s="1">
        <f t="shared" si="126"/>
        <v>38</v>
      </c>
      <c r="AV161" s="1">
        <f t="shared" si="127"/>
        <v>38</v>
      </c>
      <c r="AW161" s="1">
        <f t="shared" si="128"/>
        <v>38</v>
      </c>
      <c r="AX161" s="1">
        <f t="shared" si="129"/>
        <v>38</v>
      </c>
      <c r="AY161" s="1">
        <f t="shared" si="130"/>
        <v>38</v>
      </c>
      <c r="AZ161" s="1">
        <f t="shared" si="131"/>
        <v>38</v>
      </c>
      <c r="BA161" s="1">
        <f t="shared" si="132"/>
        <v>38</v>
      </c>
      <c r="BB161" s="1">
        <f t="shared" si="133"/>
        <v>39</v>
      </c>
      <c r="BC161" s="1">
        <f t="shared" si="134"/>
        <v>39</v>
      </c>
      <c r="BD161" s="1">
        <f t="shared" si="135"/>
        <v>39</v>
      </c>
      <c r="BE161" s="1">
        <f t="shared" si="136"/>
        <v>39</v>
      </c>
      <c r="BF161" s="1">
        <f t="shared" si="137"/>
        <v>39</v>
      </c>
      <c r="BG161" s="1">
        <f>+IF(D161="male",VLOOKUP(M161,'Key node cluster'!$A$3:$C$45,3,0),VLOOKUP(M161,'Key node cluster'!$F$3:$H$27,3,0))</f>
        <v>39</v>
      </c>
    </row>
    <row r="162" spans="1:59" x14ac:dyDescent="0.25">
      <c r="A162" t="s">
        <v>1034</v>
      </c>
      <c r="B162">
        <v>2000063934</v>
      </c>
      <c r="C162" s="7">
        <v>30</v>
      </c>
      <c r="D162" t="s">
        <v>9</v>
      </c>
      <c r="E162" t="s">
        <v>10</v>
      </c>
      <c r="F162" t="s">
        <v>11</v>
      </c>
      <c r="G162" t="str">
        <f t="shared" si="138"/>
        <v>bachelor or above</v>
      </c>
      <c r="H162" s="7">
        <f t="shared" si="93"/>
        <v>1</v>
      </c>
      <c r="I162" t="s">
        <v>14</v>
      </c>
      <c r="J162">
        <v>28</v>
      </c>
      <c r="K162">
        <v>0.50410958904110004</v>
      </c>
      <c r="L162">
        <v>1</v>
      </c>
      <c r="M162" s="5">
        <f t="shared" si="94"/>
        <v>25</v>
      </c>
      <c r="N162" s="5">
        <f>+IF(D162="male",VLOOKUP(BG162,'Key node cluster'!$L$3:$N$24,3,0),VLOOKUP(BG162,'Key node cluster'!$R$3:$T$15,3,0))</f>
        <v>1</v>
      </c>
      <c r="O162" s="1">
        <v>0</v>
      </c>
      <c r="P162" s="1">
        <f t="shared" si="95"/>
        <v>1</v>
      </c>
      <c r="Q162" s="1">
        <f t="shared" si="96"/>
        <v>17</v>
      </c>
      <c r="R162" s="1">
        <f t="shared" si="97"/>
        <v>17</v>
      </c>
      <c r="S162" s="1">
        <f t="shared" si="98"/>
        <v>17</v>
      </c>
      <c r="T162" s="1">
        <f t="shared" si="99"/>
        <v>17</v>
      </c>
      <c r="U162" s="1">
        <f t="shared" si="100"/>
        <v>17</v>
      </c>
      <c r="V162" s="1">
        <f t="shared" si="101"/>
        <v>17</v>
      </c>
      <c r="W162" s="1">
        <f t="shared" si="102"/>
        <v>17</v>
      </c>
      <c r="X162" s="1">
        <f t="shared" si="103"/>
        <v>17</v>
      </c>
      <c r="Y162" s="1">
        <f t="shared" si="104"/>
        <v>17</v>
      </c>
      <c r="Z162" s="1">
        <f t="shared" si="105"/>
        <v>17</v>
      </c>
      <c r="AA162" s="1">
        <f t="shared" si="106"/>
        <v>17</v>
      </c>
      <c r="AB162" s="1">
        <f t="shared" si="107"/>
        <v>17</v>
      </c>
      <c r="AC162" s="1">
        <f t="shared" si="108"/>
        <v>17</v>
      </c>
      <c r="AD162" s="1">
        <f t="shared" si="109"/>
        <v>17</v>
      </c>
      <c r="AE162" s="1">
        <f t="shared" si="110"/>
        <v>17</v>
      </c>
      <c r="AF162" s="1">
        <f t="shared" si="111"/>
        <v>17</v>
      </c>
      <c r="AG162" s="1">
        <f t="shared" si="112"/>
        <v>25</v>
      </c>
      <c r="AH162" s="1">
        <f t="shared" si="113"/>
        <v>25</v>
      </c>
      <c r="AI162" s="1">
        <f t="shared" si="114"/>
        <v>25</v>
      </c>
      <c r="AJ162" s="1">
        <f t="shared" si="115"/>
        <v>25</v>
      </c>
      <c r="AK162" s="1">
        <f t="shared" si="116"/>
        <v>25</v>
      </c>
      <c r="AL162" s="1">
        <f t="shared" si="117"/>
        <v>25</v>
      </c>
      <c r="AM162" s="1">
        <f t="shared" si="118"/>
        <v>25</v>
      </c>
      <c r="AN162" s="1">
        <f t="shared" si="119"/>
        <v>25</v>
      </c>
      <c r="AO162" s="1">
        <f t="shared" si="120"/>
        <v>25</v>
      </c>
      <c r="AP162" s="7">
        <f t="shared" si="121"/>
        <v>25</v>
      </c>
      <c r="AQ162" s="7">
        <f t="shared" si="122"/>
        <v>25</v>
      </c>
      <c r="AR162" s="1">
        <f t="shared" si="123"/>
        <v>25</v>
      </c>
      <c r="AS162" s="7">
        <f t="shared" si="124"/>
        <v>25</v>
      </c>
      <c r="AT162" s="1">
        <f t="shared" si="125"/>
        <v>25</v>
      </c>
      <c r="AU162" s="1">
        <f t="shared" si="126"/>
        <v>25</v>
      </c>
      <c r="AV162" s="1">
        <f t="shared" si="127"/>
        <v>25</v>
      </c>
      <c r="AW162" s="1">
        <f t="shared" si="128"/>
        <v>25</v>
      </c>
      <c r="AX162" s="1">
        <f t="shared" si="129"/>
        <v>25</v>
      </c>
      <c r="AY162" s="1">
        <f t="shared" si="130"/>
        <v>25</v>
      </c>
      <c r="AZ162" s="1">
        <f t="shared" si="131"/>
        <v>25</v>
      </c>
      <c r="BA162" s="1">
        <f t="shared" si="132"/>
        <v>25</v>
      </c>
      <c r="BB162" s="1">
        <f t="shared" si="133"/>
        <v>25</v>
      </c>
      <c r="BC162" s="1">
        <f t="shared" si="134"/>
        <v>25</v>
      </c>
      <c r="BD162" s="1">
        <f t="shared" si="135"/>
        <v>25</v>
      </c>
      <c r="BE162" s="1">
        <f t="shared" si="136"/>
        <v>25</v>
      </c>
      <c r="BF162" s="1">
        <f t="shared" si="137"/>
        <v>25</v>
      </c>
      <c r="BG162" s="1">
        <f>+IF(D162="male",VLOOKUP(M162,'Key node cluster'!$A$3:$C$45,3,0),VLOOKUP(M162,'Key node cluster'!$F$3:$H$27,3,0))</f>
        <v>25</v>
      </c>
    </row>
    <row r="163" spans="1:59" x14ac:dyDescent="0.25">
      <c r="A163" t="s">
        <v>1037</v>
      </c>
      <c r="B163">
        <v>9841014448</v>
      </c>
      <c r="C163" s="7">
        <v>40</v>
      </c>
      <c r="D163" t="s">
        <v>9</v>
      </c>
      <c r="E163" t="s">
        <v>10</v>
      </c>
      <c r="F163" t="s">
        <v>11</v>
      </c>
      <c r="G163" t="str">
        <f t="shared" si="138"/>
        <v>secondary or below</v>
      </c>
      <c r="H163" s="7">
        <f t="shared" si="93"/>
        <v>5</v>
      </c>
      <c r="I163" t="s">
        <v>18</v>
      </c>
      <c r="J163">
        <v>37</v>
      </c>
      <c r="K163">
        <v>2.8520547945204999</v>
      </c>
      <c r="L163">
        <v>5</v>
      </c>
      <c r="M163" s="5">
        <f t="shared" si="94"/>
        <v>41</v>
      </c>
      <c r="N163" s="5">
        <f>+IF(D163="male",VLOOKUP(BG163,'Key node cluster'!$L$3:$N$24,3,0),VLOOKUP(BG163,'Key node cluster'!$R$3:$T$15,3,0))</f>
        <v>1</v>
      </c>
      <c r="O163" s="1">
        <v>0</v>
      </c>
      <c r="P163" s="1">
        <f t="shared" si="95"/>
        <v>26</v>
      </c>
      <c r="Q163" s="1">
        <f t="shared" si="96"/>
        <v>26</v>
      </c>
      <c r="R163" s="1">
        <f t="shared" si="97"/>
        <v>26</v>
      </c>
      <c r="S163" s="1">
        <f t="shared" si="98"/>
        <v>26</v>
      </c>
      <c r="T163" s="1">
        <f t="shared" si="99"/>
        <v>26</v>
      </c>
      <c r="U163" s="1">
        <f t="shared" si="100"/>
        <v>26</v>
      </c>
      <c r="V163" s="1">
        <f t="shared" si="101"/>
        <v>26</v>
      </c>
      <c r="W163" s="1">
        <f t="shared" si="102"/>
        <v>26</v>
      </c>
      <c r="X163" s="1">
        <f t="shared" si="103"/>
        <v>26</v>
      </c>
      <c r="Y163" s="1">
        <f t="shared" si="104"/>
        <v>26</v>
      </c>
      <c r="Z163" s="1">
        <f t="shared" si="105"/>
        <v>26</v>
      </c>
      <c r="AA163" s="1">
        <f t="shared" si="106"/>
        <v>26</v>
      </c>
      <c r="AB163" s="1">
        <f t="shared" si="107"/>
        <v>26</v>
      </c>
      <c r="AC163" s="1">
        <f t="shared" si="108"/>
        <v>26</v>
      </c>
      <c r="AD163" s="1">
        <f t="shared" si="109"/>
        <v>26</v>
      </c>
      <c r="AE163" s="1">
        <f t="shared" si="110"/>
        <v>26</v>
      </c>
      <c r="AF163" s="1">
        <f t="shared" si="111"/>
        <v>26</v>
      </c>
      <c r="AG163" s="1">
        <f t="shared" si="112"/>
        <v>26</v>
      </c>
      <c r="AH163" s="1">
        <f t="shared" si="113"/>
        <v>26</v>
      </c>
      <c r="AI163" s="1">
        <f t="shared" si="114"/>
        <v>26</v>
      </c>
      <c r="AJ163" s="1">
        <f t="shared" si="115"/>
        <v>26</v>
      </c>
      <c r="AK163" s="1">
        <f t="shared" si="116"/>
        <v>26</v>
      </c>
      <c r="AL163" s="1">
        <f t="shared" si="117"/>
        <v>26</v>
      </c>
      <c r="AM163" s="1">
        <f t="shared" si="118"/>
        <v>26</v>
      </c>
      <c r="AN163" s="1">
        <f t="shared" si="119"/>
        <v>26</v>
      </c>
      <c r="AO163" s="1">
        <f t="shared" si="120"/>
        <v>26</v>
      </c>
      <c r="AP163" s="7">
        <f t="shared" si="121"/>
        <v>38</v>
      </c>
      <c r="AQ163" s="7">
        <f t="shared" si="122"/>
        <v>38</v>
      </c>
      <c r="AR163" s="1">
        <f t="shared" si="123"/>
        <v>38</v>
      </c>
      <c r="AS163" s="7">
        <f t="shared" si="124"/>
        <v>38</v>
      </c>
      <c r="AT163" s="1">
        <f t="shared" si="125"/>
        <v>38</v>
      </c>
      <c r="AU163" s="1">
        <f t="shared" si="126"/>
        <v>38</v>
      </c>
      <c r="AV163" s="1">
        <f t="shared" si="127"/>
        <v>38</v>
      </c>
      <c r="AW163" s="1">
        <f t="shared" si="128"/>
        <v>38</v>
      </c>
      <c r="AX163" s="1">
        <f t="shared" si="129"/>
        <v>38</v>
      </c>
      <c r="AY163" s="1">
        <f t="shared" si="130"/>
        <v>38</v>
      </c>
      <c r="AZ163" s="1">
        <f t="shared" si="131"/>
        <v>38</v>
      </c>
      <c r="BA163" s="1">
        <f t="shared" si="132"/>
        <v>38</v>
      </c>
      <c r="BB163" s="1">
        <f t="shared" si="133"/>
        <v>40</v>
      </c>
      <c r="BC163" s="1">
        <f t="shared" si="134"/>
        <v>40</v>
      </c>
      <c r="BD163" s="1">
        <f t="shared" si="135"/>
        <v>41</v>
      </c>
      <c r="BE163" s="1">
        <f t="shared" si="136"/>
        <v>41</v>
      </c>
      <c r="BF163" s="1">
        <f t="shared" si="137"/>
        <v>41</v>
      </c>
      <c r="BG163" s="1">
        <f>+IF(D163="male",VLOOKUP(M163,'Key node cluster'!$A$3:$C$45,3,0),VLOOKUP(M163,'Key node cluster'!$F$3:$H$27,3,0))</f>
        <v>41</v>
      </c>
    </row>
    <row r="164" spans="1:59" x14ac:dyDescent="0.25">
      <c r="A164" t="s">
        <v>1040</v>
      </c>
      <c r="B164">
        <v>9961048048</v>
      </c>
      <c r="C164" s="7">
        <v>20</v>
      </c>
      <c r="D164" t="s">
        <v>9</v>
      </c>
      <c r="E164" t="s">
        <v>10</v>
      </c>
      <c r="F164" t="s">
        <v>11</v>
      </c>
      <c r="G164" t="str">
        <f t="shared" si="138"/>
        <v>vocational training</v>
      </c>
      <c r="H164" s="7">
        <f t="shared" si="93"/>
        <v>5</v>
      </c>
      <c r="I164" t="s">
        <v>316</v>
      </c>
      <c r="J164">
        <v>25</v>
      </c>
      <c r="K164">
        <v>4.7726027397259996</v>
      </c>
      <c r="L164">
        <v>2</v>
      </c>
      <c r="M164" s="5">
        <f t="shared" si="94"/>
        <v>39</v>
      </c>
      <c r="N164" s="5">
        <f>+IF(D164="male",VLOOKUP(BG164,'Key node cluster'!$L$3:$N$24,3,0),VLOOKUP(BG164,'Key node cluster'!$R$3:$T$15,3,0))</f>
        <v>0</v>
      </c>
      <c r="O164" s="1">
        <v>0</v>
      </c>
      <c r="P164" s="1">
        <f t="shared" si="95"/>
        <v>26</v>
      </c>
      <c r="Q164" s="1">
        <f t="shared" si="96"/>
        <v>26</v>
      </c>
      <c r="R164" s="1">
        <f t="shared" si="97"/>
        <v>26</v>
      </c>
      <c r="S164" s="1">
        <f t="shared" si="98"/>
        <v>26</v>
      </c>
      <c r="T164" s="1">
        <f t="shared" si="99"/>
        <v>26</v>
      </c>
      <c r="U164" s="1">
        <f t="shared" si="100"/>
        <v>26</v>
      </c>
      <c r="V164" s="1">
        <f t="shared" si="101"/>
        <v>26</v>
      </c>
      <c r="W164" s="1">
        <f t="shared" si="102"/>
        <v>26</v>
      </c>
      <c r="X164" s="1">
        <f t="shared" si="103"/>
        <v>26</v>
      </c>
      <c r="Y164" s="1">
        <f t="shared" si="104"/>
        <v>26</v>
      </c>
      <c r="Z164" s="1">
        <f t="shared" si="105"/>
        <v>26</v>
      </c>
      <c r="AA164" s="1">
        <f t="shared" si="106"/>
        <v>26</v>
      </c>
      <c r="AB164" s="1">
        <f t="shared" si="107"/>
        <v>26</v>
      </c>
      <c r="AC164" s="1">
        <f t="shared" si="108"/>
        <v>26</v>
      </c>
      <c r="AD164" s="1">
        <f t="shared" si="109"/>
        <v>26</v>
      </c>
      <c r="AE164" s="1">
        <f t="shared" si="110"/>
        <v>26</v>
      </c>
      <c r="AF164" s="1">
        <f t="shared" si="111"/>
        <v>26</v>
      </c>
      <c r="AG164" s="1">
        <f t="shared" si="112"/>
        <v>26</v>
      </c>
      <c r="AH164" s="1">
        <f t="shared" si="113"/>
        <v>26</v>
      </c>
      <c r="AI164" s="1">
        <f t="shared" si="114"/>
        <v>26</v>
      </c>
      <c r="AJ164" s="1">
        <f t="shared" si="115"/>
        <v>26</v>
      </c>
      <c r="AK164" s="1">
        <f t="shared" si="116"/>
        <v>26</v>
      </c>
      <c r="AL164" s="1">
        <f t="shared" si="117"/>
        <v>26</v>
      </c>
      <c r="AM164" s="1">
        <f t="shared" si="118"/>
        <v>26</v>
      </c>
      <c r="AN164" s="1">
        <f t="shared" si="119"/>
        <v>26</v>
      </c>
      <c r="AO164" s="1">
        <f t="shared" si="120"/>
        <v>26</v>
      </c>
      <c r="AP164" s="7">
        <f t="shared" si="121"/>
        <v>38</v>
      </c>
      <c r="AQ164" s="7">
        <f t="shared" si="122"/>
        <v>38</v>
      </c>
      <c r="AR164" s="1">
        <f t="shared" si="123"/>
        <v>38</v>
      </c>
      <c r="AS164" s="7">
        <f t="shared" si="124"/>
        <v>38</v>
      </c>
      <c r="AT164" s="1">
        <f t="shared" si="125"/>
        <v>38</v>
      </c>
      <c r="AU164" s="1">
        <f t="shared" si="126"/>
        <v>38</v>
      </c>
      <c r="AV164" s="1">
        <f t="shared" si="127"/>
        <v>38</v>
      </c>
      <c r="AW164" s="1">
        <f t="shared" si="128"/>
        <v>38</v>
      </c>
      <c r="AX164" s="1">
        <f t="shared" si="129"/>
        <v>38</v>
      </c>
      <c r="AY164" s="1">
        <f t="shared" si="130"/>
        <v>38</v>
      </c>
      <c r="AZ164" s="1">
        <f t="shared" si="131"/>
        <v>38</v>
      </c>
      <c r="BA164" s="1">
        <f t="shared" si="132"/>
        <v>38</v>
      </c>
      <c r="BB164" s="1">
        <f t="shared" si="133"/>
        <v>39</v>
      </c>
      <c r="BC164" s="1">
        <f t="shared" si="134"/>
        <v>39</v>
      </c>
      <c r="BD164" s="1">
        <f t="shared" si="135"/>
        <v>39</v>
      </c>
      <c r="BE164" s="1">
        <f t="shared" si="136"/>
        <v>39</v>
      </c>
      <c r="BF164" s="1">
        <f t="shared" si="137"/>
        <v>39</v>
      </c>
      <c r="BG164" s="1">
        <f>+IF(D164="male",VLOOKUP(M164,'Key node cluster'!$A$3:$C$45,3,0),VLOOKUP(M164,'Key node cluster'!$F$3:$H$27,3,0))</f>
        <v>39</v>
      </c>
    </row>
    <row r="165" spans="1:59" x14ac:dyDescent="0.25">
      <c r="A165" t="s">
        <v>1045</v>
      </c>
      <c r="B165">
        <v>2000688127</v>
      </c>
      <c r="C165" s="7">
        <v>30</v>
      </c>
      <c r="D165" t="s">
        <v>9</v>
      </c>
      <c r="E165" t="s">
        <v>10</v>
      </c>
      <c r="G165" t="str">
        <f t="shared" si="138"/>
        <v>vocational training</v>
      </c>
      <c r="H165" s="7">
        <f t="shared" si="93"/>
        <v>1</v>
      </c>
      <c r="I165" t="s">
        <v>22</v>
      </c>
      <c r="J165">
        <v>34</v>
      </c>
      <c r="K165">
        <v>0.16986301369862999</v>
      </c>
      <c r="L165">
        <v>1</v>
      </c>
      <c r="M165" s="5">
        <f t="shared" si="94"/>
        <v>17</v>
      </c>
      <c r="N165" s="5">
        <f>+IF(D165="male",VLOOKUP(BG165,'Key node cluster'!$L$3:$N$24,3,0),VLOOKUP(BG165,'Key node cluster'!$R$3:$T$15,3,0))</f>
        <v>1</v>
      </c>
      <c r="O165" s="1">
        <v>0</v>
      </c>
      <c r="P165" s="1">
        <f t="shared" si="95"/>
        <v>1</v>
      </c>
      <c r="Q165" s="1">
        <f t="shared" si="96"/>
        <v>17</v>
      </c>
      <c r="R165" s="1">
        <f t="shared" si="97"/>
        <v>17</v>
      </c>
      <c r="S165" s="1">
        <f t="shared" si="98"/>
        <v>17</v>
      </c>
      <c r="T165" s="1">
        <f t="shared" si="99"/>
        <v>17</v>
      </c>
      <c r="U165" s="1">
        <f t="shared" si="100"/>
        <v>17</v>
      </c>
      <c r="V165" s="1">
        <f t="shared" si="101"/>
        <v>17</v>
      </c>
      <c r="W165" s="1">
        <f t="shared" si="102"/>
        <v>17</v>
      </c>
      <c r="X165" s="1">
        <f t="shared" si="103"/>
        <v>17</v>
      </c>
      <c r="Y165" s="1">
        <f t="shared" si="104"/>
        <v>17</v>
      </c>
      <c r="Z165" s="1">
        <f t="shared" si="105"/>
        <v>17</v>
      </c>
      <c r="AA165" s="1">
        <f t="shared" si="106"/>
        <v>17</v>
      </c>
      <c r="AB165" s="1">
        <f t="shared" si="107"/>
        <v>17</v>
      </c>
      <c r="AC165" s="1">
        <f t="shared" si="108"/>
        <v>17</v>
      </c>
      <c r="AD165" s="1">
        <f t="shared" si="109"/>
        <v>17</v>
      </c>
      <c r="AE165" s="1">
        <f t="shared" si="110"/>
        <v>17</v>
      </c>
      <c r="AF165" s="1">
        <f t="shared" si="111"/>
        <v>17</v>
      </c>
      <c r="AG165" s="1">
        <f t="shared" si="112"/>
        <v>17</v>
      </c>
      <c r="AH165" s="1">
        <f t="shared" si="113"/>
        <v>17</v>
      </c>
      <c r="AI165" s="1">
        <f t="shared" si="114"/>
        <v>17</v>
      </c>
      <c r="AJ165" s="1">
        <f t="shared" si="115"/>
        <v>17</v>
      </c>
      <c r="AK165" s="1">
        <f t="shared" si="116"/>
        <v>17</v>
      </c>
      <c r="AL165" s="1">
        <f t="shared" si="117"/>
        <v>17</v>
      </c>
      <c r="AM165" s="1">
        <f t="shared" si="118"/>
        <v>17</v>
      </c>
      <c r="AN165" s="1">
        <f t="shared" si="119"/>
        <v>17</v>
      </c>
      <c r="AO165" s="1">
        <f t="shared" si="120"/>
        <v>17</v>
      </c>
      <c r="AP165" s="7">
        <f t="shared" si="121"/>
        <v>17</v>
      </c>
      <c r="AQ165" s="7">
        <f t="shared" si="122"/>
        <v>17</v>
      </c>
      <c r="AR165" s="1">
        <f t="shared" si="123"/>
        <v>17</v>
      </c>
      <c r="AS165" s="7">
        <f t="shared" si="124"/>
        <v>17</v>
      </c>
      <c r="AT165" s="1">
        <f t="shared" si="125"/>
        <v>17</v>
      </c>
      <c r="AU165" s="1">
        <f t="shared" si="126"/>
        <v>17</v>
      </c>
      <c r="AV165" s="1">
        <f t="shared" si="127"/>
        <v>17</v>
      </c>
      <c r="AW165" s="1">
        <f t="shared" si="128"/>
        <v>17</v>
      </c>
      <c r="AX165" s="1">
        <f t="shared" si="129"/>
        <v>17</v>
      </c>
      <c r="AY165" s="1">
        <f t="shared" si="130"/>
        <v>17</v>
      </c>
      <c r="AZ165" s="1">
        <f t="shared" si="131"/>
        <v>17</v>
      </c>
      <c r="BA165" s="1">
        <f t="shared" si="132"/>
        <v>17</v>
      </c>
      <c r="BB165" s="1">
        <f t="shared" si="133"/>
        <v>17</v>
      </c>
      <c r="BC165" s="1">
        <f t="shared" si="134"/>
        <v>17</v>
      </c>
      <c r="BD165" s="1">
        <f t="shared" si="135"/>
        <v>17</v>
      </c>
      <c r="BE165" s="1">
        <f t="shared" si="136"/>
        <v>17</v>
      </c>
      <c r="BF165" s="1">
        <f t="shared" si="137"/>
        <v>17</v>
      </c>
      <c r="BG165" s="1">
        <f>+IF(D165="male",VLOOKUP(M165,'Key node cluster'!$A$3:$C$45,3,0),VLOOKUP(M165,'Key node cluster'!$F$3:$H$27,3,0))</f>
        <v>22</v>
      </c>
    </row>
    <row r="166" spans="1:59" x14ac:dyDescent="0.25">
      <c r="A166" t="s">
        <v>1057</v>
      </c>
      <c r="B166">
        <v>9991030130</v>
      </c>
      <c r="C166" s="7">
        <v>20</v>
      </c>
      <c r="D166" t="s">
        <v>9</v>
      </c>
      <c r="E166" t="s">
        <v>10</v>
      </c>
      <c r="F166" t="s">
        <v>11</v>
      </c>
      <c r="G166" t="str">
        <f t="shared" si="138"/>
        <v>bachelor or above</v>
      </c>
      <c r="H166" s="7">
        <f t="shared" si="93"/>
        <v>1</v>
      </c>
      <c r="I166" t="s">
        <v>14</v>
      </c>
      <c r="J166">
        <v>22</v>
      </c>
      <c r="K166">
        <v>0.27397260273973001</v>
      </c>
      <c r="L166">
        <v>1</v>
      </c>
      <c r="M166" s="5">
        <f t="shared" si="94"/>
        <v>25</v>
      </c>
      <c r="N166" s="5">
        <f>+IF(D166="male",VLOOKUP(BG166,'Key node cluster'!$L$3:$N$24,3,0),VLOOKUP(BG166,'Key node cluster'!$R$3:$T$15,3,0))</f>
        <v>1</v>
      </c>
      <c r="O166" s="1">
        <v>0</v>
      </c>
      <c r="P166" s="1">
        <f t="shared" si="95"/>
        <v>1</v>
      </c>
      <c r="Q166" s="1">
        <f t="shared" si="96"/>
        <v>17</v>
      </c>
      <c r="R166" s="1">
        <f t="shared" si="97"/>
        <v>17</v>
      </c>
      <c r="S166" s="1">
        <f t="shared" si="98"/>
        <v>17</v>
      </c>
      <c r="T166" s="1">
        <f t="shared" si="99"/>
        <v>17</v>
      </c>
      <c r="U166" s="1">
        <f t="shared" si="100"/>
        <v>17</v>
      </c>
      <c r="V166" s="1">
        <f t="shared" si="101"/>
        <v>17</v>
      </c>
      <c r="W166" s="1">
        <f t="shared" si="102"/>
        <v>17</v>
      </c>
      <c r="X166" s="1">
        <f t="shared" si="103"/>
        <v>17</v>
      </c>
      <c r="Y166" s="1">
        <f t="shared" si="104"/>
        <v>17</v>
      </c>
      <c r="Z166" s="1">
        <f t="shared" si="105"/>
        <v>17</v>
      </c>
      <c r="AA166" s="1">
        <f t="shared" si="106"/>
        <v>17</v>
      </c>
      <c r="AB166" s="1">
        <f t="shared" si="107"/>
        <v>17</v>
      </c>
      <c r="AC166" s="1">
        <f t="shared" si="108"/>
        <v>17</v>
      </c>
      <c r="AD166" s="1">
        <f t="shared" si="109"/>
        <v>17</v>
      </c>
      <c r="AE166" s="1">
        <f t="shared" si="110"/>
        <v>17</v>
      </c>
      <c r="AF166" s="1">
        <f t="shared" si="111"/>
        <v>17</v>
      </c>
      <c r="AG166" s="1">
        <f t="shared" si="112"/>
        <v>25</v>
      </c>
      <c r="AH166" s="1">
        <f t="shared" si="113"/>
        <v>25</v>
      </c>
      <c r="AI166" s="1">
        <f t="shared" si="114"/>
        <v>25</v>
      </c>
      <c r="AJ166" s="1">
        <f t="shared" si="115"/>
        <v>25</v>
      </c>
      <c r="AK166" s="1">
        <f t="shared" si="116"/>
        <v>25</v>
      </c>
      <c r="AL166" s="1">
        <f t="shared" si="117"/>
        <v>25</v>
      </c>
      <c r="AM166" s="1">
        <f t="shared" si="118"/>
        <v>25</v>
      </c>
      <c r="AN166" s="1">
        <f t="shared" si="119"/>
        <v>25</v>
      </c>
      <c r="AO166" s="1">
        <f t="shared" si="120"/>
        <v>25</v>
      </c>
      <c r="AP166" s="7">
        <f t="shared" si="121"/>
        <v>25</v>
      </c>
      <c r="AQ166" s="7">
        <f t="shared" si="122"/>
        <v>25</v>
      </c>
      <c r="AR166" s="1">
        <f t="shared" si="123"/>
        <v>25</v>
      </c>
      <c r="AS166" s="7">
        <f t="shared" si="124"/>
        <v>25</v>
      </c>
      <c r="AT166" s="1">
        <f t="shared" si="125"/>
        <v>25</v>
      </c>
      <c r="AU166" s="1">
        <f t="shared" si="126"/>
        <v>25</v>
      </c>
      <c r="AV166" s="1">
        <f t="shared" si="127"/>
        <v>25</v>
      </c>
      <c r="AW166" s="1">
        <f t="shared" si="128"/>
        <v>25</v>
      </c>
      <c r="AX166" s="1">
        <f t="shared" si="129"/>
        <v>25</v>
      </c>
      <c r="AY166" s="1">
        <f t="shared" si="130"/>
        <v>25</v>
      </c>
      <c r="AZ166" s="1">
        <f t="shared" si="131"/>
        <v>25</v>
      </c>
      <c r="BA166" s="1">
        <f t="shared" si="132"/>
        <v>25</v>
      </c>
      <c r="BB166" s="1">
        <f t="shared" si="133"/>
        <v>25</v>
      </c>
      <c r="BC166" s="1">
        <f t="shared" si="134"/>
        <v>25</v>
      </c>
      <c r="BD166" s="1">
        <f t="shared" si="135"/>
        <v>25</v>
      </c>
      <c r="BE166" s="1">
        <f t="shared" si="136"/>
        <v>25</v>
      </c>
      <c r="BF166" s="1">
        <f t="shared" si="137"/>
        <v>25</v>
      </c>
      <c r="BG166" s="1">
        <f>+IF(D166="male",VLOOKUP(M166,'Key node cluster'!$A$3:$C$45,3,0),VLOOKUP(M166,'Key node cluster'!$F$3:$H$27,3,0))</f>
        <v>25</v>
      </c>
    </row>
    <row r="167" spans="1:59" x14ac:dyDescent="0.25">
      <c r="A167" t="s">
        <v>1059</v>
      </c>
      <c r="B167">
        <v>9971057168</v>
      </c>
      <c r="C167" s="7">
        <v>20</v>
      </c>
      <c r="D167" t="s">
        <v>9</v>
      </c>
      <c r="E167" t="s">
        <v>10</v>
      </c>
      <c r="F167" t="s">
        <v>11</v>
      </c>
      <c r="G167" t="str">
        <f t="shared" si="138"/>
        <v>secondary or below</v>
      </c>
      <c r="H167" s="7">
        <f t="shared" si="93"/>
        <v>1</v>
      </c>
      <c r="I167" t="s">
        <v>12</v>
      </c>
      <c r="J167">
        <v>24</v>
      </c>
      <c r="K167">
        <v>8.2191780821917998E-2</v>
      </c>
      <c r="L167">
        <v>1</v>
      </c>
      <c r="M167" s="5">
        <f t="shared" si="94"/>
        <v>25</v>
      </c>
      <c r="N167" s="5">
        <f>+IF(D167="male",VLOOKUP(BG167,'Key node cluster'!$L$3:$N$24,3,0),VLOOKUP(BG167,'Key node cluster'!$R$3:$T$15,3,0))</f>
        <v>1</v>
      </c>
      <c r="O167" s="1">
        <v>0</v>
      </c>
      <c r="P167" s="1">
        <f t="shared" si="95"/>
        <v>1</v>
      </c>
      <c r="Q167" s="1">
        <f t="shared" si="96"/>
        <v>17</v>
      </c>
      <c r="R167" s="1">
        <f t="shared" si="97"/>
        <v>17</v>
      </c>
      <c r="S167" s="1">
        <f t="shared" si="98"/>
        <v>17</v>
      </c>
      <c r="T167" s="1">
        <f t="shared" si="99"/>
        <v>17</v>
      </c>
      <c r="U167" s="1">
        <f t="shared" si="100"/>
        <v>17</v>
      </c>
      <c r="V167" s="1">
        <f t="shared" si="101"/>
        <v>17</v>
      </c>
      <c r="W167" s="1">
        <f t="shared" si="102"/>
        <v>17</v>
      </c>
      <c r="X167" s="1">
        <f t="shared" si="103"/>
        <v>17</v>
      </c>
      <c r="Y167" s="1">
        <f t="shared" si="104"/>
        <v>17</v>
      </c>
      <c r="Z167" s="1">
        <f t="shared" si="105"/>
        <v>17</v>
      </c>
      <c r="AA167" s="1">
        <f t="shared" si="106"/>
        <v>17</v>
      </c>
      <c r="AB167" s="1">
        <f t="shared" si="107"/>
        <v>17</v>
      </c>
      <c r="AC167" s="1">
        <f t="shared" si="108"/>
        <v>17</v>
      </c>
      <c r="AD167" s="1">
        <f t="shared" si="109"/>
        <v>17</v>
      </c>
      <c r="AE167" s="1">
        <f t="shared" si="110"/>
        <v>17</v>
      </c>
      <c r="AF167" s="1">
        <f t="shared" si="111"/>
        <v>17</v>
      </c>
      <c r="AG167" s="1">
        <f t="shared" si="112"/>
        <v>25</v>
      </c>
      <c r="AH167" s="1">
        <f t="shared" si="113"/>
        <v>25</v>
      </c>
      <c r="AI167" s="1">
        <f t="shared" si="114"/>
        <v>25</v>
      </c>
      <c r="AJ167" s="1">
        <f t="shared" si="115"/>
        <v>25</v>
      </c>
      <c r="AK167" s="1">
        <f t="shared" si="116"/>
        <v>25</v>
      </c>
      <c r="AL167" s="1">
        <f t="shared" si="117"/>
        <v>25</v>
      </c>
      <c r="AM167" s="1">
        <f t="shared" si="118"/>
        <v>25</v>
      </c>
      <c r="AN167" s="1">
        <f t="shared" si="119"/>
        <v>25</v>
      </c>
      <c r="AO167" s="1">
        <f t="shared" si="120"/>
        <v>25</v>
      </c>
      <c r="AP167" s="7">
        <f t="shared" si="121"/>
        <v>25</v>
      </c>
      <c r="AQ167" s="7">
        <f t="shared" si="122"/>
        <v>25</v>
      </c>
      <c r="AR167" s="1">
        <f t="shared" si="123"/>
        <v>25</v>
      </c>
      <c r="AS167" s="7">
        <f t="shared" si="124"/>
        <v>25</v>
      </c>
      <c r="AT167" s="1">
        <f t="shared" si="125"/>
        <v>25</v>
      </c>
      <c r="AU167" s="1">
        <f t="shared" si="126"/>
        <v>25</v>
      </c>
      <c r="AV167" s="1">
        <f t="shared" si="127"/>
        <v>25</v>
      </c>
      <c r="AW167" s="1">
        <f t="shared" si="128"/>
        <v>25</v>
      </c>
      <c r="AX167" s="1">
        <f t="shared" si="129"/>
        <v>25</v>
      </c>
      <c r="AY167" s="1">
        <f t="shared" si="130"/>
        <v>25</v>
      </c>
      <c r="AZ167" s="1">
        <f t="shared" si="131"/>
        <v>25</v>
      </c>
      <c r="BA167" s="1">
        <f t="shared" si="132"/>
        <v>25</v>
      </c>
      <c r="BB167" s="1">
        <f t="shared" si="133"/>
        <v>25</v>
      </c>
      <c r="BC167" s="1">
        <f t="shared" si="134"/>
        <v>25</v>
      </c>
      <c r="BD167" s="1">
        <f t="shared" si="135"/>
        <v>25</v>
      </c>
      <c r="BE167" s="1">
        <f t="shared" si="136"/>
        <v>25</v>
      </c>
      <c r="BF167" s="1">
        <f t="shared" si="137"/>
        <v>25</v>
      </c>
      <c r="BG167" s="1">
        <f>+IF(D167="male",VLOOKUP(M167,'Key node cluster'!$A$3:$C$45,3,0),VLOOKUP(M167,'Key node cluster'!$F$3:$H$27,3,0))</f>
        <v>25</v>
      </c>
    </row>
    <row r="168" spans="1:59" x14ac:dyDescent="0.25">
      <c r="A168" t="s">
        <v>1073</v>
      </c>
      <c r="B168">
        <v>2000366917</v>
      </c>
      <c r="C168" s="7">
        <v>20</v>
      </c>
      <c r="D168" t="s">
        <v>9</v>
      </c>
      <c r="E168" t="s">
        <v>10</v>
      </c>
      <c r="F168" t="s">
        <v>25</v>
      </c>
      <c r="G168" t="str">
        <f t="shared" si="138"/>
        <v>secondary or below</v>
      </c>
      <c r="H168" s="7">
        <f t="shared" si="93"/>
        <v>1</v>
      </c>
      <c r="I168" t="s">
        <v>12</v>
      </c>
      <c r="J168">
        <v>20</v>
      </c>
      <c r="K168">
        <v>8.4931506849314997E-2</v>
      </c>
      <c r="L168">
        <v>1</v>
      </c>
      <c r="M168" s="5">
        <f t="shared" si="94"/>
        <v>24</v>
      </c>
      <c r="N168" s="5">
        <f>+IF(D168="male",VLOOKUP(BG168,'Key node cluster'!$L$3:$N$24,3,0),VLOOKUP(BG168,'Key node cluster'!$R$3:$T$15,3,0))</f>
        <v>2</v>
      </c>
      <c r="O168" s="1">
        <v>0</v>
      </c>
      <c r="P168" s="1">
        <f t="shared" si="95"/>
        <v>1</v>
      </c>
      <c r="Q168" s="1">
        <f t="shared" si="96"/>
        <v>17</v>
      </c>
      <c r="R168" s="1">
        <f t="shared" si="97"/>
        <v>17</v>
      </c>
      <c r="S168" s="1">
        <f t="shared" si="98"/>
        <v>17</v>
      </c>
      <c r="T168" s="1">
        <f t="shared" si="99"/>
        <v>17</v>
      </c>
      <c r="U168" s="1">
        <f t="shared" si="100"/>
        <v>17</v>
      </c>
      <c r="V168" s="1">
        <f t="shared" si="101"/>
        <v>17</v>
      </c>
      <c r="W168" s="1">
        <f t="shared" si="102"/>
        <v>17</v>
      </c>
      <c r="X168" s="1">
        <f t="shared" si="103"/>
        <v>17</v>
      </c>
      <c r="Y168" s="1">
        <f t="shared" si="104"/>
        <v>17</v>
      </c>
      <c r="Z168" s="1">
        <f t="shared" si="105"/>
        <v>17</v>
      </c>
      <c r="AA168" s="1">
        <f t="shared" si="106"/>
        <v>17</v>
      </c>
      <c r="AB168" s="1">
        <f t="shared" si="107"/>
        <v>17</v>
      </c>
      <c r="AC168" s="1">
        <f t="shared" si="108"/>
        <v>17</v>
      </c>
      <c r="AD168" s="1">
        <f t="shared" si="109"/>
        <v>17</v>
      </c>
      <c r="AE168" s="1">
        <f t="shared" si="110"/>
        <v>17</v>
      </c>
      <c r="AF168" s="1">
        <f t="shared" si="111"/>
        <v>17</v>
      </c>
      <c r="AG168" s="1">
        <f t="shared" si="112"/>
        <v>18</v>
      </c>
      <c r="AH168" s="1">
        <f t="shared" si="113"/>
        <v>20</v>
      </c>
      <c r="AI168" s="1">
        <f t="shared" si="114"/>
        <v>20</v>
      </c>
      <c r="AJ168" s="1">
        <f t="shared" si="115"/>
        <v>24</v>
      </c>
      <c r="AK168" s="1">
        <f t="shared" si="116"/>
        <v>24</v>
      </c>
      <c r="AL168" s="1">
        <f t="shared" si="117"/>
        <v>24</v>
      </c>
      <c r="AM168" s="1">
        <f t="shared" si="118"/>
        <v>24</v>
      </c>
      <c r="AN168" s="1">
        <f t="shared" si="119"/>
        <v>24</v>
      </c>
      <c r="AO168" s="1">
        <f t="shared" si="120"/>
        <v>24</v>
      </c>
      <c r="AP168" s="7">
        <f t="shared" si="121"/>
        <v>24</v>
      </c>
      <c r="AQ168" s="7">
        <f t="shared" si="122"/>
        <v>24</v>
      </c>
      <c r="AR168" s="1">
        <f t="shared" si="123"/>
        <v>24</v>
      </c>
      <c r="AS168" s="7">
        <f t="shared" si="124"/>
        <v>24</v>
      </c>
      <c r="AT168" s="1">
        <f t="shared" si="125"/>
        <v>24</v>
      </c>
      <c r="AU168" s="1">
        <f t="shared" si="126"/>
        <v>24</v>
      </c>
      <c r="AV168" s="1">
        <f t="shared" si="127"/>
        <v>24</v>
      </c>
      <c r="AW168" s="1">
        <f t="shared" si="128"/>
        <v>24</v>
      </c>
      <c r="AX168" s="1">
        <f t="shared" si="129"/>
        <v>24</v>
      </c>
      <c r="AY168" s="1">
        <f t="shared" si="130"/>
        <v>24</v>
      </c>
      <c r="AZ168" s="1">
        <f t="shared" si="131"/>
        <v>24</v>
      </c>
      <c r="BA168" s="1">
        <f t="shared" si="132"/>
        <v>24</v>
      </c>
      <c r="BB168" s="1">
        <f t="shared" si="133"/>
        <v>24</v>
      </c>
      <c r="BC168" s="1">
        <f t="shared" si="134"/>
        <v>24</v>
      </c>
      <c r="BD168" s="1">
        <f t="shared" si="135"/>
        <v>24</v>
      </c>
      <c r="BE168" s="1">
        <f t="shared" si="136"/>
        <v>24</v>
      </c>
      <c r="BF168" s="1">
        <f t="shared" si="137"/>
        <v>24</v>
      </c>
      <c r="BG168" s="1">
        <f>+IF(D168="male",VLOOKUP(M168,'Key node cluster'!$A$3:$C$45,3,0),VLOOKUP(M168,'Key node cluster'!$F$3:$H$27,3,0))</f>
        <v>24</v>
      </c>
    </row>
    <row r="169" spans="1:59" x14ac:dyDescent="0.25">
      <c r="A169" t="s">
        <v>1085</v>
      </c>
      <c r="B169">
        <v>9971071568</v>
      </c>
      <c r="C169" s="7">
        <v>20</v>
      </c>
      <c r="D169" t="s">
        <v>9</v>
      </c>
      <c r="E169" t="s">
        <v>10</v>
      </c>
      <c r="F169" t="s">
        <v>11</v>
      </c>
      <c r="G169" t="str">
        <f t="shared" si="138"/>
        <v>bachelor or above</v>
      </c>
      <c r="H169" s="7">
        <f t="shared" si="93"/>
        <v>1</v>
      </c>
      <c r="I169" t="s">
        <v>14</v>
      </c>
      <c r="J169">
        <v>24</v>
      </c>
      <c r="K169">
        <v>0.41369863013698999</v>
      </c>
      <c r="L169">
        <v>1</v>
      </c>
      <c r="M169" s="5">
        <f t="shared" si="94"/>
        <v>25</v>
      </c>
      <c r="N169" s="5">
        <f>+IF(D169="male",VLOOKUP(BG169,'Key node cluster'!$L$3:$N$24,3,0),VLOOKUP(BG169,'Key node cluster'!$R$3:$T$15,3,0))</f>
        <v>1</v>
      </c>
      <c r="O169" s="1">
        <v>0</v>
      </c>
      <c r="P169" s="1">
        <f t="shared" si="95"/>
        <v>1</v>
      </c>
      <c r="Q169" s="1">
        <f t="shared" si="96"/>
        <v>17</v>
      </c>
      <c r="R169" s="1">
        <f t="shared" si="97"/>
        <v>17</v>
      </c>
      <c r="S169" s="1">
        <f t="shared" si="98"/>
        <v>17</v>
      </c>
      <c r="T169" s="1">
        <f t="shared" si="99"/>
        <v>17</v>
      </c>
      <c r="U169" s="1">
        <f t="shared" si="100"/>
        <v>17</v>
      </c>
      <c r="V169" s="1">
        <f t="shared" si="101"/>
        <v>17</v>
      </c>
      <c r="W169" s="1">
        <f t="shared" si="102"/>
        <v>17</v>
      </c>
      <c r="X169" s="1">
        <f t="shared" si="103"/>
        <v>17</v>
      </c>
      <c r="Y169" s="1">
        <f t="shared" si="104"/>
        <v>17</v>
      </c>
      <c r="Z169" s="1">
        <f t="shared" si="105"/>
        <v>17</v>
      </c>
      <c r="AA169" s="1">
        <f t="shared" si="106"/>
        <v>17</v>
      </c>
      <c r="AB169" s="1">
        <f t="shared" si="107"/>
        <v>17</v>
      </c>
      <c r="AC169" s="1">
        <f t="shared" si="108"/>
        <v>17</v>
      </c>
      <c r="AD169" s="1">
        <f t="shared" si="109"/>
        <v>17</v>
      </c>
      <c r="AE169" s="1">
        <f t="shared" si="110"/>
        <v>17</v>
      </c>
      <c r="AF169" s="1">
        <f t="shared" si="111"/>
        <v>17</v>
      </c>
      <c r="AG169" s="1">
        <f t="shared" si="112"/>
        <v>25</v>
      </c>
      <c r="AH169" s="1">
        <f t="shared" si="113"/>
        <v>25</v>
      </c>
      <c r="AI169" s="1">
        <f t="shared" si="114"/>
        <v>25</v>
      </c>
      <c r="AJ169" s="1">
        <f t="shared" si="115"/>
        <v>25</v>
      </c>
      <c r="AK169" s="1">
        <f t="shared" si="116"/>
        <v>25</v>
      </c>
      <c r="AL169" s="1">
        <f t="shared" si="117"/>
        <v>25</v>
      </c>
      <c r="AM169" s="1">
        <f t="shared" si="118"/>
        <v>25</v>
      </c>
      <c r="AN169" s="1">
        <f t="shared" si="119"/>
        <v>25</v>
      </c>
      <c r="AO169" s="1">
        <f t="shared" si="120"/>
        <v>25</v>
      </c>
      <c r="AP169" s="7">
        <f t="shared" si="121"/>
        <v>25</v>
      </c>
      <c r="AQ169" s="7">
        <f t="shared" si="122"/>
        <v>25</v>
      </c>
      <c r="AR169" s="1">
        <f t="shared" si="123"/>
        <v>25</v>
      </c>
      <c r="AS169" s="7">
        <f t="shared" si="124"/>
        <v>25</v>
      </c>
      <c r="AT169" s="1">
        <f t="shared" si="125"/>
        <v>25</v>
      </c>
      <c r="AU169" s="1">
        <f t="shared" si="126"/>
        <v>25</v>
      </c>
      <c r="AV169" s="1">
        <f t="shared" si="127"/>
        <v>25</v>
      </c>
      <c r="AW169" s="1">
        <f t="shared" si="128"/>
        <v>25</v>
      </c>
      <c r="AX169" s="1">
        <f t="shared" si="129"/>
        <v>25</v>
      </c>
      <c r="AY169" s="1">
        <f t="shared" si="130"/>
        <v>25</v>
      </c>
      <c r="AZ169" s="1">
        <f t="shared" si="131"/>
        <v>25</v>
      </c>
      <c r="BA169" s="1">
        <f t="shared" si="132"/>
        <v>25</v>
      </c>
      <c r="BB169" s="1">
        <f t="shared" si="133"/>
        <v>25</v>
      </c>
      <c r="BC169" s="1">
        <f t="shared" si="134"/>
        <v>25</v>
      </c>
      <c r="BD169" s="1">
        <f t="shared" si="135"/>
        <v>25</v>
      </c>
      <c r="BE169" s="1">
        <f t="shared" si="136"/>
        <v>25</v>
      </c>
      <c r="BF169" s="1">
        <f t="shared" si="137"/>
        <v>25</v>
      </c>
      <c r="BG169" s="1">
        <f>+IF(D169="male",VLOOKUP(M169,'Key node cluster'!$A$3:$C$45,3,0),VLOOKUP(M169,'Key node cluster'!$F$3:$H$27,3,0))</f>
        <v>25</v>
      </c>
    </row>
    <row r="170" spans="1:59" x14ac:dyDescent="0.25">
      <c r="A170" t="s">
        <v>1102</v>
      </c>
      <c r="B170">
        <v>9981044686</v>
      </c>
      <c r="C170" s="7">
        <v>20</v>
      </c>
      <c r="D170" t="s">
        <v>9</v>
      </c>
      <c r="E170" t="s">
        <v>10</v>
      </c>
      <c r="G170" t="str">
        <f t="shared" si="138"/>
        <v>vocational training</v>
      </c>
      <c r="H170" s="7">
        <f t="shared" si="93"/>
        <v>1</v>
      </c>
      <c r="I170" t="s">
        <v>22</v>
      </c>
      <c r="J170">
        <v>23</v>
      </c>
      <c r="K170">
        <v>0.16712328767123</v>
      </c>
      <c r="L170">
        <v>2</v>
      </c>
      <c r="M170" s="5">
        <f t="shared" si="94"/>
        <v>17</v>
      </c>
      <c r="N170" s="5">
        <f>+IF(D170="male",VLOOKUP(BG170,'Key node cluster'!$L$3:$N$24,3,0),VLOOKUP(BG170,'Key node cluster'!$R$3:$T$15,3,0))</f>
        <v>1</v>
      </c>
      <c r="O170" s="1">
        <v>0</v>
      </c>
      <c r="P170" s="1">
        <f t="shared" si="95"/>
        <v>1</v>
      </c>
      <c r="Q170" s="1">
        <f t="shared" si="96"/>
        <v>17</v>
      </c>
      <c r="R170" s="1">
        <f t="shared" si="97"/>
        <v>17</v>
      </c>
      <c r="S170" s="1">
        <f t="shared" si="98"/>
        <v>17</v>
      </c>
      <c r="T170" s="1">
        <f t="shared" si="99"/>
        <v>17</v>
      </c>
      <c r="U170" s="1">
        <f t="shared" si="100"/>
        <v>17</v>
      </c>
      <c r="V170" s="1">
        <f t="shared" si="101"/>
        <v>17</v>
      </c>
      <c r="W170" s="1">
        <f t="shared" si="102"/>
        <v>17</v>
      </c>
      <c r="X170" s="1">
        <f t="shared" si="103"/>
        <v>17</v>
      </c>
      <c r="Y170" s="1">
        <f t="shared" si="104"/>
        <v>17</v>
      </c>
      <c r="Z170" s="1">
        <f t="shared" si="105"/>
        <v>17</v>
      </c>
      <c r="AA170" s="1">
        <f t="shared" si="106"/>
        <v>17</v>
      </c>
      <c r="AB170" s="1">
        <f t="shared" si="107"/>
        <v>17</v>
      </c>
      <c r="AC170" s="1">
        <f t="shared" si="108"/>
        <v>17</v>
      </c>
      <c r="AD170" s="1">
        <f t="shared" si="109"/>
        <v>17</v>
      </c>
      <c r="AE170" s="1">
        <f t="shared" si="110"/>
        <v>17</v>
      </c>
      <c r="AF170" s="1">
        <f t="shared" si="111"/>
        <v>17</v>
      </c>
      <c r="AG170" s="1">
        <f t="shared" si="112"/>
        <v>17</v>
      </c>
      <c r="AH170" s="1">
        <f t="shared" si="113"/>
        <v>17</v>
      </c>
      <c r="AI170" s="1">
        <f t="shared" si="114"/>
        <v>17</v>
      </c>
      <c r="AJ170" s="1">
        <f t="shared" si="115"/>
        <v>17</v>
      </c>
      <c r="AK170" s="1">
        <f t="shared" si="116"/>
        <v>17</v>
      </c>
      <c r="AL170" s="1">
        <f t="shared" si="117"/>
        <v>17</v>
      </c>
      <c r="AM170" s="1">
        <f t="shared" si="118"/>
        <v>17</v>
      </c>
      <c r="AN170" s="1">
        <f t="shared" si="119"/>
        <v>17</v>
      </c>
      <c r="AO170" s="1">
        <f t="shared" si="120"/>
        <v>17</v>
      </c>
      <c r="AP170" s="7">
        <f t="shared" si="121"/>
        <v>17</v>
      </c>
      <c r="AQ170" s="7">
        <f t="shared" si="122"/>
        <v>17</v>
      </c>
      <c r="AR170" s="1">
        <f t="shared" si="123"/>
        <v>17</v>
      </c>
      <c r="AS170" s="7">
        <f t="shared" si="124"/>
        <v>17</v>
      </c>
      <c r="AT170" s="1">
        <f t="shared" si="125"/>
        <v>17</v>
      </c>
      <c r="AU170" s="1">
        <f t="shared" si="126"/>
        <v>17</v>
      </c>
      <c r="AV170" s="1">
        <f t="shared" si="127"/>
        <v>17</v>
      </c>
      <c r="AW170" s="1">
        <f t="shared" si="128"/>
        <v>17</v>
      </c>
      <c r="AX170" s="1">
        <f t="shared" si="129"/>
        <v>17</v>
      </c>
      <c r="AY170" s="1">
        <f t="shared" si="130"/>
        <v>17</v>
      </c>
      <c r="AZ170" s="1">
        <f t="shared" si="131"/>
        <v>17</v>
      </c>
      <c r="BA170" s="1">
        <f t="shared" si="132"/>
        <v>17</v>
      </c>
      <c r="BB170" s="1">
        <f t="shared" si="133"/>
        <v>17</v>
      </c>
      <c r="BC170" s="1">
        <f t="shared" si="134"/>
        <v>17</v>
      </c>
      <c r="BD170" s="1">
        <f t="shared" si="135"/>
        <v>17</v>
      </c>
      <c r="BE170" s="1">
        <f t="shared" si="136"/>
        <v>17</v>
      </c>
      <c r="BF170" s="1">
        <f t="shared" si="137"/>
        <v>17</v>
      </c>
      <c r="BG170" s="1">
        <f>+IF(D170="male",VLOOKUP(M170,'Key node cluster'!$A$3:$C$45,3,0),VLOOKUP(M170,'Key node cluster'!$F$3:$H$27,3,0))</f>
        <v>22</v>
      </c>
    </row>
    <row r="171" spans="1:59" x14ac:dyDescent="0.25">
      <c r="A171" t="s">
        <v>1108</v>
      </c>
      <c r="B171">
        <v>9981068093</v>
      </c>
      <c r="C171" s="7">
        <v>20</v>
      </c>
      <c r="D171" t="s">
        <v>9</v>
      </c>
      <c r="E171" t="s">
        <v>10</v>
      </c>
      <c r="F171" t="s">
        <v>25</v>
      </c>
      <c r="G171" t="str">
        <f t="shared" si="138"/>
        <v>bachelor or above</v>
      </c>
      <c r="H171" s="7">
        <f t="shared" si="93"/>
        <v>1</v>
      </c>
      <c r="I171" t="s">
        <v>14</v>
      </c>
      <c r="J171">
        <v>23</v>
      </c>
      <c r="K171">
        <v>0.41369863013698999</v>
      </c>
      <c r="L171">
        <v>1</v>
      </c>
      <c r="M171" s="5">
        <f t="shared" si="94"/>
        <v>19</v>
      </c>
      <c r="N171" s="5">
        <f>+IF(D171="male",VLOOKUP(BG171,'Key node cluster'!$L$3:$N$24,3,0),VLOOKUP(BG171,'Key node cluster'!$R$3:$T$15,3,0))</f>
        <v>0</v>
      </c>
      <c r="O171" s="1">
        <v>0</v>
      </c>
      <c r="P171" s="1">
        <f t="shared" si="95"/>
        <v>1</v>
      </c>
      <c r="Q171" s="1">
        <f t="shared" si="96"/>
        <v>17</v>
      </c>
      <c r="R171" s="1">
        <f t="shared" si="97"/>
        <v>17</v>
      </c>
      <c r="S171" s="1">
        <f t="shared" si="98"/>
        <v>17</v>
      </c>
      <c r="T171" s="1">
        <f t="shared" si="99"/>
        <v>17</v>
      </c>
      <c r="U171" s="1">
        <f t="shared" si="100"/>
        <v>17</v>
      </c>
      <c r="V171" s="1">
        <f t="shared" si="101"/>
        <v>17</v>
      </c>
      <c r="W171" s="1">
        <f t="shared" si="102"/>
        <v>17</v>
      </c>
      <c r="X171" s="1">
        <f t="shared" si="103"/>
        <v>17</v>
      </c>
      <c r="Y171" s="1">
        <f t="shared" si="104"/>
        <v>17</v>
      </c>
      <c r="Z171" s="1">
        <f t="shared" si="105"/>
        <v>17</v>
      </c>
      <c r="AA171" s="1">
        <f t="shared" si="106"/>
        <v>17</v>
      </c>
      <c r="AB171" s="1">
        <f t="shared" si="107"/>
        <v>17</v>
      </c>
      <c r="AC171" s="1">
        <f t="shared" si="108"/>
        <v>17</v>
      </c>
      <c r="AD171" s="1">
        <f t="shared" si="109"/>
        <v>17</v>
      </c>
      <c r="AE171" s="1">
        <f t="shared" si="110"/>
        <v>17</v>
      </c>
      <c r="AF171" s="1">
        <f t="shared" si="111"/>
        <v>17</v>
      </c>
      <c r="AG171" s="1">
        <f t="shared" si="112"/>
        <v>18</v>
      </c>
      <c r="AH171" s="1">
        <f t="shared" si="113"/>
        <v>19</v>
      </c>
      <c r="AI171" s="1">
        <f t="shared" si="114"/>
        <v>19</v>
      </c>
      <c r="AJ171" s="1">
        <f t="shared" si="115"/>
        <v>19</v>
      </c>
      <c r="AK171" s="1">
        <f t="shared" si="116"/>
        <v>19</v>
      </c>
      <c r="AL171" s="1">
        <f t="shared" si="117"/>
        <v>19</v>
      </c>
      <c r="AM171" s="1">
        <f t="shared" si="118"/>
        <v>19</v>
      </c>
      <c r="AN171" s="1">
        <f t="shared" si="119"/>
        <v>19</v>
      </c>
      <c r="AO171" s="1">
        <f t="shared" si="120"/>
        <v>19</v>
      </c>
      <c r="AP171" s="7">
        <f t="shared" si="121"/>
        <v>19</v>
      </c>
      <c r="AQ171" s="7">
        <f t="shared" si="122"/>
        <v>19</v>
      </c>
      <c r="AR171" s="1">
        <f t="shared" si="123"/>
        <v>19</v>
      </c>
      <c r="AS171" s="7">
        <f t="shared" si="124"/>
        <v>19</v>
      </c>
      <c r="AT171" s="1">
        <f t="shared" si="125"/>
        <v>19</v>
      </c>
      <c r="AU171" s="1">
        <f t="shared" si="126"/>
        <v>19</v>
      </c>
      <c r="AV171" s="1">
        <f t="shared" si="127"/>
        <v>19</v>
      </c>
      <c r="AW171" s="1">
        <f t="shared" si="128"/>
        <v>19</v>
      </c>
      <c r="AX171" s="1">
        <f t="shared" si="129"/>
        <v>19</v>
      </c>
      <c r="AY171" s="1">
        <f t="shared" si="130"/>
        <v>19</v>
      </c>
      <c r="AZ171" s="1">
        <f t="shared" si="131"/>
        <v>19</v>
      </c>
      <c r="BA171" s="1">
        <f t="shared" si="132"/>
        <v>19</v>
      </c>
      <c r="BB171" s="1">
        <f t="shared" si="133"/>
        <v>19</v>
      </c>
      <c r="BC171" s="1">
        <f t="shared" si="134"/>
        <v>19</v>
      </c>
      <c r="BD171" s="1">
        <f t="shared" si="135"/>
        <v>19</v>
      </c>
      <c r="BE171" s="1">
        <f t="shared" si="136"/>
        <v>19</v>
      </c>
      <c r="BF171" s="1">
        <f t="shared" si="137"/>
        <v>19</v>
      </c>
      <c r="BG171" s="1">
        <f>+IF(D171="male",VLOOKUP(M171,'Key node cluster'!$A$3:$C$45,3,0),VLOOKUP(M171,'Key node cluster'!$F$3:$H$27,3,0))</f>
        <v>19</v>
      </c>
    </row>
    <row r="172" spans="1:59" x14ac:dyDescent="0.25">
      <c r="A172" t="s">
        <v>1109</v>
      </c>
      <c r="B172">
        <v>9981039489</v>
      </c>
      <c r="C172" s="7">
        <v>20</v>
      </c>
      <c r="D172" t="s">
        <v>9</v>
      </c>
      <c r="E172" t="s">
        <v>10</v>
      </c>
      <c r="G172" t="str">
        <f t="shared" si="138"/>
        <v>bachelor or above</v>
      </c>
      <c r="H172" s="7">
        <f t="shared" si="93"/>
        <v>1</v>
      </c>
      <c r="I172" t="s">
        <v>14</v>
      </c>
      <c r="J172">
        <v>23</v>
      </c>
      <c r="K172">
        <v>8.4931506849314997E-2</v>
      </c>
      <c r="L172">
        <v>1</v>
      </c>
      <c r="M172" s="5">
        <f t="shared" si="94"/>
        <v>17</v>
      </c>
      <c r="N172" s="5">
        <f>+IF(D172="male",VLOOKUP(BG172,'Key node cluster'!$L$3:$N$24,3,0),VLOOKUP(BG172,'Key node cluster'!$R$3:$T$15,3,0))</f>
        <v>1</v>
      </c>
      <c r="O172" s="1">
        <v>0</v>
      </c>
      <c r="P172" s="1">
        <f t="shared" si="95"/>
        <v>1</v>
      </c>
      <c r="Q172" s="1">
        <f t="shared" si="96"/>
        <v>17</v>
      </c>
      <c r="R172" s="1">
        <f t="shared" si="97"/>
        <v>17</v>
      </c>
      <c r="S172" s="1">
        <f t="shared" si="98"/>
        <v>17</v>
      </c>
      <c r="T172" s="1">
        <f t="shared" si="99"/>
        <v>17</v>
      </c>
      <c r="U172" s="1">
        <f t="shared" si="100"/>
        <v>17</v>
      </c>
      <c r="V172" s="1">
        <f t="shared" si="101"/>
        <v>17</v>
      </c>
      <c r="W172" s="1">
        <f t="shared" si="102"/>
        <v>17</v>
      </c>
      <c r="X172" s="1">
        <f t="shared" si="103"/>
        <v>17</v>
      </c>
      <c r="Y172" s="1">
        <f t="shared" si="104"/>
        <v>17</v>
      </c>
      <c r="Z172" s="1">
        <f t="shared" si="105"/>
        <v>17</v>
      </c>
      <c r="AA172" s="1">
        <f t="shared" si="106"/>
        <v>17</v>
      </c>
      <c r="AB172" s="1">
        <f t="shared" si="107"/>
        <v>17</v>
      </c>
      <c r="AC172" s="1">
        <f t="shared" si="108"/>
        <v>17</v>
      </c>
      <c r="AD172" s="1">
        <f t="shared" si="109"/>
        <v>17</v>
      </c>
      <c r="AE172" s="1">
        <f t="shared" si="110"/>
        <v>17</v>
      </c>
      <c r="AF172" s="1">
        <f t="shared" si="111"/>
        <v>17</v>
      </c>
      <c r="AG172" s="1">
        <f t="shared" si="112"/>
        <v>17</v>
      </c>
      <c r="AH172" s="1">
        <f t="shared" si="113"/>
        <v>17</v>
      </c>
      <c r="AI172" s="1">
        <f t="shared" si="114"/>
        <v>17</v>
      </c>
      <c r="AJ172" s="1">
        <f t="shared" si="115"/>
        <v>17</v>
      </c>
      <c r="AK172" s="1">
        <f t="shared" si="116"/>
        <v>17</v>
      </c>
      <c r="AL172" s="1">
        <f t="shared" si="117"/>
        <v>17</v>
      </c>
      <c r="AM172" s="1">
        <f t="shared" si="118"/>
        <v>17</v>
      </c>
      <c r="AN172" s="1">
        <f t="shared" si="119"/>
        <v>17</v>
      </c>
      <c r="AO172" s="1">
        <f t="shared" si="120"/>
        <v>17</v>
      </c>
      <c r="AP172" s="7">
        <f t="shared" si="121"/>
        <v>17</v>
      </c>
      <c r="AQ172" s="7">
        <f t="shared" si="122"/>
        <v>17</v>
      </c>
      <c r="AR172" s="1">
        <f t="shared" si="123"/>
        <v>17</v>
      </c>
      <c r="AS172" s="7">
        <f t="shared" si="124"/>
        <v>17</v>
      </c>
      <c r="AT172" s="1">
        <f t="shared" si="125"/>
        <v>17</v>
      </c>
      <c r="AU172" s="1">
        <f t="shared" si="126"/>
        <v>17</v>
      </c>
      <c r="AV172" s="1">
        <f t="shared" si="127"/>
        <v>17</v>
      </c>
      <c r="AW172" s="1">
        <f t="shared" si="128"/>
        <v>17</v>
      </c>
      <c r="AX172" s="1">
        <f t="shared" si="129"/>
        <v>17</v>
      </c>
      <c r="AY172" s="1">
        <f t="shared" si="130"/>
        <v>17</v>
      </c>
      <c r="AZ172" s="1">
        <f t="shared" si="131"/>
        <v>17</v>
      </c>
      <c r="BA172" s="1">
        <f t="shared" si="132"/>
        <v>17</v>
      </c>
      <c r="BB172" s="1">
        <f t="shared" si="133"/>
        <v>17</v>
      </c>
      <c r="BC172" s="1">
        <f t="shared" si="134"/>
        <v>17</v>
      </c>
      <c r="BD172" s="1">
        <f t="shared" si="135"/>
        <v>17</v>
      </c>
      <c r="BE172" s="1">
        <f t="shared" si="136"/>
        <v>17</v>
      </c>
      <c r="BF172" s="1">
        <f t="shared" si="137"/>
        <v>17</v>
      </c>
      <c r="BG172" s="1">
        <f>+IF(D172="male",VLOOKUP(M172,'Key node cluster'!$A$3:$C$45,3,0),VLOOKUP(M172,'Key node cluster'!$F$3:$H$27,3,0))</f>
        <v>22</v>
      </c>
    </row>
    <row r="173" spans="1:59" x14ac:dyDescent="0.25">
      <c r="A173" t="s">
        <v>1115</v>
      </c>
      <c r="B173">
        <v>9951011925</v>
      </c>
      <c r="C173" s="7">
        <v>30</v>
      </c>
      <c r="D173" t="s">
        <v>9</v>
      </c>
      <c r="E173" t="s">
        <v>10</v>
      </c>
      <c r="F173" t="s">
        <v>25</v>
      </c>
      <c r="G173" t="str">
        <f t="shared" si="138"/>
        <v>vocational training</v>
      </c>
      <c r="H173" s="7">
        <f t="shared" si="93"/>
        <v>1</v>
      </c>
      <c r="I173" t="s">
        <v>193</v>
      </c>
      <c r="J173">
        <v>27</v>
      </c>
      <c r="K173">
        <v>8.2191780821917998E-2</v>
      </c>
      <c r="L173">
        <v>1</v>
      </c>
      <c r="M173" s="5">
        <f t="shared" si="94"/>
        <v>19</v>
      </c>
      <c r="N173" s="5">
        <f>+IF(D173="male",VLOOKUP(BG173,'Key node cluster'!$L$3:$N$24,3,0),VLOOKUP(BG173,'Key node cluster'!$R$3:$T$15,3,0))</f>
        <v>0</v>
      </c>
      <c r="O173" s="1">
        <v>0</v>
      </c>
      <c r="P173" s="1">
        <f t="shared" si="95"/>
        <v>1</v>
      </c>
      <c r="Q173" s="1">
        <f t="shared" si="96"/>
        <v>17</v>
      </c>
      <c r="R173" s="1">
        <f t="shared" si="97"/>
        <v>17</v>
      </c>
      <c r="S173" s="1">
        <f t="shared" si="98"/>
        <v>17</v>
      </c>
      <c r="T173" s="1">
        <f t="shared" si="99"/>
        <v>17</v>
      </c>
      <c r="U173" s="1">
        <f t="shared" si="100"/>
        <v>17</v>
      </c>
      <c r="V173" s="1">
        <f t="shared" si="101"/>
        <v>17</v>
      </c>
      <c r="W173" s="1">
        <f t="shared" si="102"/>
        <v>17</v>
      </c>
      <c r="X173" s="1">
        <f t="shared" si="103"/>
        <v>17</v>
      </c>
      <c r="Y173" s="1">
        <f t="shared" si="104"/>
        <v>17</v>
      </c>
      <c r="Z173" s="1">
        <f t="shared" si="105"/>
        <v>17</v>
      </c>
      <c r="AA173" s="1">
        <f t="shared" si="106"/>
        <v>17</v>
      </c>
      <c r="AB173" s="1">
        <f t="shared" si="107"/>
        <v>17</v>
      </c>
      <c r="AC173" s="1">
        <f t="shared" si="108"/>
        <v>17</v>
      </c>
      <c r="AD173" s="1">
        <f t="shared" si="109"/>
        <v>17</v>
      </c>
      <c r="AE173" s="1">
        <f t="shared" si="110"/>
        <v>17</v>
      </c>
      <c r="AF173" s="1">
        <f t="shared" si="111"/>
        <v>17</v>
      </c>
      <c r="AG173" s="1">
        <f t="shared" si="112"/>
        <v>18</v>
      </c>
      <c r="AH173" s="1">
        <f t="shared" si="113"/>
        <v>19</v>
      </c>
      <c r="AI173" s="1">
        <f t="shared" si="114"/>
        <v>19</v>
      </c>
      <c r="AJ173" s="1">
        <f t="shared" si="115"/>
        <v>19</v>
      </c>
      <c r="AK173" s="1">
        <f t="shared" si="116"/>
        <v>19</v>
      </c>
      <c r="AL173" s="1">
        <f t="shared" si="117"/>
        <v>19</v>
      </c>
      <c r="AM173" s="1">
        <f t="shared" si="118"/>
        <v>19</v>
      </c>
      <c r="AN173" s="1">
        <f t="shared" si="119"/>
        <v>19</v>
      </c>
      <c r="AO173" s="1">
        <f t="shared" si="120"/>
        <v>19</v>
      </c>
      <c r="AP173" s="7">
        <f t="shared" si="121"/>
        <v>19</v>
      </c>
      <c r="AQ173" s="7">
        <f t="shared" si="122"/>
        <v>19</v>
      </c>
      <c r="AR173" s="1">
        <f t="shared" si="123"/>
        <v>19</v>
      </c>
      <c r="AS173" s="7">
        <f t="shared" si="124"/>
        <v>19</v>
      </c>
      <c r="AT173" s="1">
        <f t="shared" si="125"/>
        <v>19</v>
      </c>
      <c r="AU173" s="1">
        <f t="shared" si="126"/>
        <v>19</v>
      </c>
      <c r="AV173" s="1">
        <f t="shared" si="127"/>
        <v>19</v>
      </c>
      <c r="AW173" s="1">
        <f t="shared" si="128"/>
        <v>19</v>
      </c>
      <c r="AX173" s="1">
        <f t="shared" si="129"/>
        <v>19</v>
      </c>
      <c r="AY173" s="1">
        <f t="shared" si="130"/>
        <v>19</v>
      </c>
      <c r="AZ173" s="1">
        <f t="shared" si="131"/>
        <v>19</v>
      </c>
      <c r="BA173" s="1">
        <f t="shared" si="132"/>
        <v>19</v>
      </c>
      <c r="BB173" s="1">
        <f t="shared" si="133"/>
        <v>19</v>
      </c>
      <c r="BC173" s="1">
        <f t="shared" si="134"/>
        <v>19</v>
      </c>
      <c r="BD173" s="1">
        <f t="shared" si="135"/>
        <v>19</v>
      </c>
      <c r="BE173" s="1">
        <f t="shared" si="136"/>
        <v>19</v>
      </c>
      <c r="BF173" s="1">
        <f t="shared" si="137"/>
        <v>19</v>
      </c>
      <c r="BG173" s="1">
        <f>+IF(D173="male",VLOOKUP(M173,'Key node cluster'!$A$3:$C$45,3,0),VLOOKUP(M173,'Key node cluster'!$F$3:$H$27,3,0))</f>
        <v>19</v>
      </c>
    </row>
    <row r="174" spans="1:59" x14ac:dyDescent="0.25">
      <c r="A174" t="s">
        <v>1118</v>
      </c>
      <c r="B174">
        <v>9791010657</v>
      </c>
      <c r="C174" s="7">
        <v>40</v>
      </c>
      <c r="D174" t="s">
        <v>9</v>
      </c>
      <c r="E174" t="s">
        <v>10</v>
      </c>
      <c r="G174" t="str">
        <f t="shared" si="138"/>
        <v/>
      </c>
      <c r="H174" s="7">
        <f t="shared" si="93"/>
        <v>1</v>
      </c>
      <c r="J174">
        <v>42</v>
      </c>
      <c r="K174">
        <v>0.16712328767123</v>
      </c>
      <c r="L174">
        <v>1</v>
      </c>
      <c r="M174" s="5">
        <f t="shared" si="94"/>
        <v>17</v>
      </c>
      <c r="N174" s="5">
        <f>+IF(D174="male",VLOOKUP(BG174,'Key node cluster'!$L$3:$N$24,3,0),VLOOKUP(BG174,'Key node cluster'!$R$3:$T$15,3,0))</f>
        <v>1</v>
      </c>
      <c r="O174" s="1">
        <v>0</v>
      </c>
      <c r="P174" s="1">
        <f t="shared" si="95"/>
        <v>1</v>
      </c>
      <c r="Q174" s="1">
        <f t="shared" si="96"/>
        <v>17</v>
      </c>
      <c r="R174" s="1">
        <f t="shared" si="97"/>
        <v>17</v>
      </c>
      <c r="S174" s="1">
        <f t="shared" si="98"/>
        <v>17</v>
      </c>
      <c r="T174" s="1">
        <f t="shared" si="99"/>
        <v>17</v>
      </c>
      <c r="U174" s="1">
        <f t="shared" si="100"/>
        <v>17</v>
      </c>
      <c r="V174" s="1">
        <f t="shared" si="101"/>
        <v>17</v>
      </c>
      <c r="W174" s="1">
        <f t="shared" si="102"/>
        <v>17</v>
      </c>
      <c r="X174" s="1">
        <f t="shared" si="103"/>
        <v>17</v>
      </c>
      <c r="Y174" s="1">
        <f t="shared" si="104"/>
        <v>17</v>
      </c>
      <c r="Z174" s="1">
        <f t="shared" si="105"/>
        <v>17</v>
      </c>
      <c r="AA174" s="1">
        <f t="shared" si="106"/>
        <v>17</v>
      </c>
      <c r="AB174" s="1">
        <f t="shared" si="107"/>
        <v>17</v>
      </c>
      <c r="AC174" s="1">
        <f t="shared" si="108"/>
        <v>17</v>
      </c>
      <c r="AD174" s="1">
        <f t="shared" si="109"/>
        <v>17</v>
      </c>
      <c r="AE174" s="1">
        <f t="shared" si="110"/>
        <v>17</v>
      </c>
      <c r="AF174" s="1">
        <f t="shared" si="111"/>
        <v>17</v>
      </c>
      <c r="AG174" s="1">
        <f t="shared" si="112"/>
        <v>17</v>
      </c>
      <c r="AH174" s="1">
        <f t="shared" si="113"/>
        <v>17</v>
      </c>
      <c r="AI174" s="1">
        <f t="shared" si="114"/>
        <v>17</v>
      </c>
      <c r="AJ174" s="1">
        <f t="shared" si="115"/>
        <v>17</v>
      </c>
      <c r="AK174" s="1">
        <f t="shared" si="116"/>
        <v>17</v>
      </c>
      <c r="AL174" s="1">
        <f t="shared" si="117"/>
        <v>17</v>
      </c>
      <c r="AM174" s="1">
        <f t="shared" si="118"/>
        <v>17</v>
      </c>
      <c r="AN174" s="1">
        <f t="shared" si="119"/>
        <v>17</v>
      </c>
      <c r="AO174" s="1">
        <f t="shared" si="120"/>
        <v>17</v>
      </c>
      <c r="AP174" s="7">
        <f t="shared" si="121"/>
        <v>17</v>
      </c>
      <c r="AQ174" s="7">
        <f t="shared" si="122"/>
        <v>17</v>
      </c>
      <c r="AR174" s="1">
        <f t="shared" si="123"/>
        <v>17</v>
      </c>
      <c r="AS174" s="7">
        <f t="shared" si="124"/>
        <v>17</v>
      </c>
      <c r="AT174" s="1">
        <f t="shared" si="125"/>
        <v>17</v>
      </c>
      <c r="AU174" s="1">
        <f t="shared" si="126"/>
        <v>17</v>
      </c>
      <c r="AV174" s="1">
        <f t="shared" si="127"/>
        <v>17</v>
      </c>
      <c r="AW174" s="1">
        <f t="shared" si="128"/>
        <v>17</v>
      </c>
      <c r="AX174" s="1">
        <f t="shared" si="129"/>
        <v>17</v>
      </c>
      <c r="AY174" s="1">
        <f t="shared" si="130"/>
        <v>17</v>
      </c>
      <c r="AZ174" s="1">
        <f t="shared" si="131"/>
        <v>17</v>
      </c>
      <c r="BA174" s="1">
        <f t="shared" si="132"/>
        <v>17</v>
      </c>
      <c r="BB174" s="1">
        <f t="shared" si="133"/>
        <v>17</v>
      </c>
      <c r="BC174" s="1">
        <f t="shared" si="134"/>
        <v>17</v>
      </c>
      <c r="BD174" s="1">
        <f t="shared" si="135"/>
        <v>17</v>
      </c>
      <c r="BE174" s="1">
        <f t="shared" si="136"/>
        <v>17</v>
      </c>
      <c r="BF174" s="1">
        <f t="shared" si="137"/>
        <v>17</v>
      </c>
      <c r="BG174" s="1">
        <f>+IF(D174="male",VLOOKUP(M174,'Key node cluster'!$A$3:$C$45,3,0),VLOOKUP(M174,'Key node cluster'!$F$3:$H$27,3,0))</f>
        <v>22</v>
      </c>
    </row>
    <row r="175" spans="1:59" x14ac:dyDescent="0.25">
      <c r="A175" t="s">
        <v>1132</v>
      </c>
      <c r="B175">
        <v>9981033397</v>
      </c>
      <c r="C175" s="7">
        <v>20</v>
      </c>
      <c r="D175" t="s">
        <v>9</v>
      </c>
      <c r="E175" t="s">
        <v>10</v>
      </c>
      <c r="F175" t="s">
        <v>11</v>
      </c>
      <c r="G175" t="str">
        <f t="shared" si="138"/>
        <v>bachelor or above</v>
      </c>
      <c r="H175" s="7">
        <f t="shared" si="93"/>
        <v>1</v>
      </c>
      <c r="I175" t="s">
        <v>14</v>
      </c>
      <c r="J175">
        <v>23</v>
      </c>
      <c r="K175">
        <v>0.33150684931507002</v>
      </c>
      <c r="L175">
        <v>2</v>
      </c>
      <c r="M175" s="5">
        <f t="shared" si="94"/>
        <v>25</v>
      </c>
      <c r="N175" s="5">
        <f>+IF(D175="male",VLOOKUP(BG175,'Key node cluster'!$L$3:$N$24,3,0),VLOOKUP(BG175,'Key node cluster'!$R$3:$T$15,3,0))</f>
        <v>1</v>
      </c>
      <c r="O175" s="1">
        <v>0</v>
      </c>
      <c r="P175" s="1">
        <f t="shared" si="95"/>
        <v>1</v>
      </c>
      <c r="Q175" s="1">
        <f t="shared" si="96"/>
        <v>17</v>
      </c>
      <c r="R175" s="1">
        <f t="shared" si="97"/>
        <v>17</v>
      </c>
      <c r="S175" s="1">
        <f t="shared" si="98"/>
        <v>17</v>
      </c>
      <c r="T175" s="1">
        <f t="shared" si="99"/>
        <v>17</v>
      </c>
      <c r="U175" s="1">
        <f t="shared" si="100"/>
        <v>17</v>
      </c>
      <c r="V175" s="1">
        <f t="shared" si="101"/>
        <v>17</v>
      </c>
      <c r="W175" s="1">
        <f t="shared" si="102"/>
        <v>17</v>
      </c>
      <c r="X175" s="1">
        <f t="shared" si="103"/>
        <v>17</v>
      </c>
      <c r="Y175" s="1">
        <f t="shared" si="104"/>
        <v>17</v>
      </c>
      <c r="Z175" s="1">
        <f t="shared" si="105"/>
        <v>17</v>
      </c>
      <c r="AA175" s="1">
        <f t="shared" si="106"/>
        <v>17</v>
      </c>
      <c r="AB175" s="1">
        <f t="shared" si="107"/>
        <v>17</v>
      </c>
      <c r="AC175" s="1">
        <f t="shared" si="108"/>
        <v>17</v>
      </c>
      <c r="AD175" s="1">
        <f t="shared" si="109"/>
        <v>17</v>
      </c>
      <c r="AE175" s="1">
        <f t="shared" si="110"/>
        <v>17</v>
      </c>
      <c r="AF175" s="1">
        <f t="shared" si="111"/>
        <v>17</v>
      </c>
      <c r="AG175" s="1">
        <f t="shared" si="112"/>
        <v>25</v>
      </c>
      <c r="AH175" s="1">
        <f t="shared" si="113"/>
        <v>25</v>
      </c>
      <c r="AI175" s="1">
        <f t="shared" si="114"/>
        <v>25</v>
      </c>
      <c r="AJ175" s="1">
        <f t="shared" si="115"/>
        <v>25</v>
      </c>
      <c r="AK175" s="1">
        <f t="shared" si="116"/>
        <v>25</v>
      </c>
      <c r="AL175" s="1">
        <f t="shared" si="117"/>
        <v>25</v>
      </c>
      <c r="AM175" s="1">
        <f t="shared" si="118"/>
        <v>25</v>
      </c>
      <c r="AN175" s="1">
        <f t="shared" si="119"/>
        <v>25</v>
      </c>
      <c r="AO175" s="1">
        <f t="shared" si="120"/>
        <v>25</v>
      </c>
      <c r="AP175" s="7">
        <f t="shared" si="121"/>
        <v>25</v>
      </c>
      <c r="AQ175" s="7">
        <f t="shared" si="122"/>
        <v>25</v>
      </c>
      <c r="AR175" s="1">
        <f t="shared" si="123"/>
        <v>25</v>
      </c>
      <c r="AS175" s="7">
        <f t="shared" si="124"/>
        <v>25</v>
      </c>
      <c r="AT175" s="1">
        <f t="shared" si="125"/>
        <v>25</v>
      </c>
      <c r="AU175" s="1">
        <f t="shared" si="126"/>
        <v>25</v>
      </c>
      <c r="AV175" s="1">
        <f t="shared" si="127"/>
        <v>25</v>
      </c>
      <c r="AW175" s="1">
        <f t="shared" si="128"/>
        <v>25</v>
      </c>
      <c r="AX175" s="1">
        <f t="shared" si="129"/>
        <v>25</v>
      </c>
      <c r="AY175" s="1">
        <f t="shared" si="130"/>
        <v>25</v>
      </c>
      <c r="AZ175" s="1">
        <f t="shared" si="131"/>
        <v>25</v>
      </c>
      <c r="BA175" s="1">
        <f t="shared" si="132"/>
        <v>25</v>
      </c>
      <c r="BB175" s="1">
        <f t="shared" si="133"/>
        <v>25</v>
      </c>
      <c r="BC175" s="1">
        <f t="shared" si="134"/>
        <v>25</v>
      </c>
      <c r="BD175" s="1">
        <f t="shared" si="135"/>
        <v>25</v>
      </c>
      <c r="BE175" s="1">
        <f t="shared" si="136"/>
        <v>25</v>
      </c>
      <c r="BF175" s="1">
        <f t="shared" si="137"/>
        <v>25</v>
      </c>
      <c r="BG175" s="1">
        <f>+IF(D175="male",VLOOKUP(M175,'Key node cluster'!$A$3:$C$45,3,0),VLOOKUP(M175,'Key node cluster'!$F$3:$H$27,3,0))</f>
        <v>25</v>
      </c>
    </row>
    <row r="176" spans="1:59" x14ac:dyDescent="0.25">
      <c r="A176" t="s">
        <v>1133</v>
      </c>
      <c r="B176">
        <v>9951023587</v>
      </c>
      <c r="C176" s="7">
        <v>30</v>
      </c>
      <c r="D176" t="s">
        <v>9</v>
      </c>
      <c r="E176" t="s">
        <v>10</v>
      </c>
      <c r="G176" t="str">
        <f t="shared" si="138"/>
        <v/>
      </c>
      <c r="H176" s="7">
        <f t="shared" si="93"/>
        <v>1</v>
      </c>
      <c r="J176">
        <v>26</v>
      </c>
      <c r="K176">
        <v>0.43561643835615999</v>
      </c>
      <c r="L176">
        <v>1</v>
      </c>
      <c r="M176" s="5">
        <f t="shared" si="94"/>
        <v>17</v>
      </c>
      <c r="N176" s="5">
        <f>+IF(D176="male",VLOOKUP(BG176,'Key node cluster'!$L$3:$N$24,3,0),VLOOKUP(BG176,'Key node cluster'!$R$3:$T$15,3,0))</f>
        <v>1</v>
      </c>
      <c r="O176" s="1">
        <v>0</v>
      </c>
      <c r="P176" s="1">
        <f t="shared" si="95"/>
        <v>1</v>
      </c>
      <c r="Q176" s="1">
        <f t="shared" si="96"/>
        <v>17</v>
      </c>
      <c r="R176" s="1">
        <f t="shared" si="97"/>
        <v>17</v>
      </c>
      <c r="S176" s="1">
        <f t="shared" si="98"/>
        <v>17</v>
      </c>
      <c r="T176" s="1">
        <f t="shared" si="99"/>
        <v>17</v>
      </c>
      <c r="U176" s="1">
        <f t="shared" si="100"/>
        <v>17</v>
      </c>
      <c r="V176" s="1">
        <f t="shared" si="101"/>
        <v>17</v>
      </c>
      <c r="W176" s="1">
        <f t="shared" si="102"/>
        <v>17</v>
      </c>
      <c r="X176" s="1">
        <f t="shared" si="103"/>
        <v>17</v>
      </c>
      <c r="Y176" s="1">
        <f t="shared" si="104"/>
        <v>17</v>
      </c>
      <c r="Z176" s="1">
        <f t="shared" si="105"/>
        <v>17</v>
      </c>
      <c r="AA176" s="1">
        <f t="shared" si="106"/>
        <v>17</v>
      </c>
      <c r="AB176" s="1">
        <f t="shared" si="107"/>
        <v>17</v>
      </c>
      <c r="AC176" s="1">
        <f t="shared" si="108"/>
        <v>17</v>
      </c>
      <c r="AD176" s="1">
        <f t="shared" si="109"/>
        <v>17</v>
      </c>
      <c r="AE176" s="1">
        <f t="shared" si="110"/>
        <v>17</v>
      </c>
      <c r="AF176" s="1">
        <f t="shared" si="111"/>
        <v>17</v>
      </c>
      <c r="AG176" s="1">
        <f t="shared" si="112"/>
        <v>17</v>
      </c>
      <c r="AH176" s="1">
        <f t="shared" si="113"/>
        <v>17</v>
      </c>
      <c r="AI176" s="1">
        <f t="shared" si="114"/>
        <v>17</v>
      </c>
      <c r="AJ176" s="1">
        <f t="shared" si="115"/>
        <v>17</v>
      </c>
      <c r="AK176" s="1">
        <f t="shared" si="116"/>
        <v>17</v>
      </c>
      <c r="AL176" s="1">
        <f t="shared" si="117"/>
        <v>17</v>
      </c>
      <c r="AM176" s="1">
        <f t="shared" si="118"/>
        <v>17</v>
      </c>
      <c r="AN176" s="1">
        <f t="shared" si="119"/>
        <v>17</v>
      </c>
      <c r="AO176" s="1">
        <f t="shared" si="120"/>
        <v>17</v>
      </c>
      <c r="AP176" s="7">
        <f t="shared" si="121"/>
        <v>17</v>
      </c>
      <c r="AQ176" s="7">
        <f t="shared" si="122"/>
        <v>17</v>
      </c>
      <c r="AR176" s="1">
        <f t="shared" si="123"/>
        <v>17</v>
      </c>
      <c r="AS176" s="7">
        <f t="shared" si="124"/>
        <v>17</v>
      </c>
      <c r="AT176" s="1">
        <f t="shared" si="125"/>
        <v>17</v>
      </c>
      <c r="AU176" s="1">
        <f t="shared" si="126"/>
        <v>17</v>
      </c>
      <c r="AV176" s="1">
        <f t="shared" si="127"/>
        <v>17</v>
      </c>
      <c r="AW176" s="1">
        <f t="shared" si="128"/>
        <v>17</v>
      </c>
      <c r="AX176" s="1">
        <f t="shared" si="129"/>
        <v>17</v>
      </c>
      <c r="AY176" s="1">
        <f t="shared" si="130"/>
        <v>17</v>
      </c>
      <c r="AZ176" s="1">
        <f t="shared" si="131"/>
        <v>17</v>
      </c>
      <c r="BA176" s="1">
        <f t="shared" si="132"/>
        <v>17</v>
      </c>
      <c r="BB176" s="1">
        <f t="shared" si="133"/>
        <v>17</v>
      </c>
      <c r="BC176" s="1">
        <f t="shared" si="134"/>
        <v>17</v>
      </c>
      <c r="BD176" s="1">
        <f t="shared" si="135"/>
        <v>17</v>
      </c>
      <c r="BE176" s="1">
        <f t="shared" si="136"/>
        <v>17</v>
      </c>
      <c r="BF176" s="1">
        <f t="shared" si="137"/>
        <v>17</v>
      </c>
      <c r="BG176" s="1">
        <f>+IF(D176="male",VLOOKUP(M176,'Key node cluster'!$A$3:$C$45,3,0),VLOOKUP(M176,'Key node cluster'!$F$3:$H$27,3,0))</f>
        <v>22</v>
      </c>
    </row>
    <row r="177" spans="1:59" x14ac:dyDescent="0.25">
      <c r="A177" t="s">
        <v>1135</v>
      </c>
      <c r="B177">
        <v>9991023467</v>
      </c>
      <c r="C177" s="7">
        <v>20</v>
      </c>
      <c r="D177" t="s">
        <v>9</v>
      </c>
      <c r="E177" t="s">
        <v>10</v>
      </c>
      <c r="F177" t="s">
        <v>352</v>
      </c>
      <c r="G177" t="str">
        <f t="shared" si="138"/>
        <v>bachelor or above</v>
      </c>
      <c r="H177" s="7">
        <f t="shared" si="93"/>
        <v>1</v>
      </c>
      <c r="I177" t="s">
        <v>14</v>
      </c>
      <c r="J177">
        <v>23</v>
      </c>
      <c r="K177">
        <v>0.35068493150684998</v>
      </c>
      <c r="L177">
        <v>1</v>
      </c>
      <c r="M177" s="5">
        <f t="shared" si="94"/>
        <v>19</v>
      </c>
      <c r="N177" s="5">
        <f>+IF(D177="male",VLOOKUP(BG177,'Key node cluster'!$L$3:$N$24,3,0),VLOOKUP(BG177,'Key node cluster'!$R$3:$T$15,3,0))</f>
        <v>0</v>
      </c>
      <c r="O177" s="1">
        <v>0</v>
      </c>
      <c r="P177" s="1">
        <f t="shared" si="95"/>
        <v>1</v>
      </c>
      <c r="Q177" s="1">
        <f t="shared" si="96"/>
        <v>17</v>
      </c>
      <c r="R177" s="1">
        <f t="shared" si="97"/>
        <v>17</v>
      </c>
      <c r="S177" s="1">
        <f t="shared" si="98"/>
        <v>17</v>
      </c>
      <c r="T177" s="1">
        <f t="shared" si="99"/>
        <v>17</v>
      </c>
      <c r="U177" s="1">
        <f t="shared" si="100"/>
        <v>17</v>
      </c>
      <c r="V177" s="1">
        <f t="shared" si="101"/>
        <v>17</v>
      </c>
      <c r="W177" s="1">
        <f t="shared" si="102"/>
        <v>17</v>
      </c>
      <c r="X177" s="1">
        <f t="shared" si="103"/>
        <v>17</v>
      </c>
      <c r="Y177" s="1">
        <f t="shared" si="104"/>
        <v>17</v>
      </c>
      <c r="Z177" s="1">
        <f t="shared" si="105"/>
        <v>17</v>
      </c>
      <c r="AA177" s="1">
        <f t="shared" si="106"/>
        <v>17</v>
      </c>
      <c r="AB177" s="1">
        <f t="shared" si="107"/>
        <v>17</v>
      </c>
      <c r="AC177" s="1">
        <f t="shared" si="108"/>
        <v>17</v>
      </c>
      <c r="AD177" s="1">
        <f t="shared" si="109"/>
        <v>17</v>
      </c>
      <c r="AE177" s="1">
        <f t="shared" si="110"/>
        <v>17</v>
      </c>
      <c r="AF177" s="1">
        <f t="shared" si="111"/>
        <v>17</v>
      </c>
      <c r="AG177" s="1">
        <f t="shared" si="112"/>
        <v>18</v>
      </c>
      <c r="AH177" s="1">
        <f t="shared" si="113"/>
        <v>19</v>
      </c>
      <c r="AI177" s="1">
        <f t="shared" si="114"/>
        <v>19</v>
      </c>
      <c r="AJ177" s="1">
        <f t="shared" si="115"/>
        <v>19</v>
      </c>
      <c r="AK177" s="1">
        <f t="shared" si="116"/>
        <v>19</v>
      </c>
      <c r="AL177" s="1">
        <f t="shared" si="117"/>
        <v>19</v>
      </c>
      <c r="AM177" s="1">
        <f t="shared" si="118"/>
        <v>19</v>
      </c>
      <c r="AN177" s="1">
        <f t="shared" si="119"/>
        <v>19</v>
      </c>
      <c r="AO177" s="1">
        <f t="shared" si="120"/>
        <v>19</v>
      </c>
      <c r="AP177" s="7">
        <f t="shared" si="121"/>
        <v>19</v>
      </c>
      <c r="AQ177" s="7">
        <f t="shared" si="122"/>
        <v>19</v>
      </c>
      <c r="AR177" s="1">
        <f t="shared" si="123"/>
        <v>19</v>
      </c>
      <c r="AS177" s="7">
        <f t="shared" si="124"/>
        <v>19</v>
      </c>
      <c r="AT177" s="1">
        <f t="shared" si="125"/>
        <v>19</v>
      </c>
      <c r="AU177" s="1">
        <f t="shared" si="126"/>
        <v>19</v>
      </c>
      <c r="AV177" s="1">
        <f t="shared" si="127"/>
        <v>19</v>
      </c>
      <c r="AW177" s="1">
        <f t="shared" si="128"/>
        <v>19</v>
      </c>
      <c r="AX177" s="1">
        <f t="shared" si="129"/>
        <v>19</v>
      </c>
      <c r="AY177" s="1">
        <f t="shared" si="130"/>
        <v>19</v>
      </c>
      <c r="AZ177" s="1">
        <f t="shared" si="131"/>
        <v>19</v>
      </c>
      <c r="BA177" s="1">
        <f t="shared" si="132"/>
        <v>19</v>
      </c>
      <c r="BB177" s="1">
        <f t="shared" si="133"/>
        <v>19</v>
      </c>
      <c r="BC177" s="1">
        <f t="shared" si="134"/>
        <v>19</v>
      </c>
      <c r="BD177" s="1">
        <f t="shared" si="135"/>
        <v>19</v>
      </c>
      <c r="BE177" s="1">
        <f t="shared" si="136"/>
        <v>19</v>
      </c>
      <c r="BF177" s="1">
        <f t="shared" si="137"/>
        <v>19</v>
      </c>
      <c r="BG177" s="1">
        <f>+IF(D177="male",VLOOKUP(M177,'Key node cluster'!$A$3:$C$45,3,0),VLOOKUP(M177,'Key node cluster'!$F$3:$H$27,3,0))</f>
        <v>19</v>
      </c>
    </row>
    <row r="178" spans="1:59" x14ac:dyDescent="0.25">
      <c r="A178" t="s">
        <v>1137</v>
      </c>
      <c r="B178">
        <v>2000600340</v>
      </c>
      <c r="C178" s="7">
        <v>20</v>
      </c>
      <c r="D178" t="s">
        <v>9</v>
      </c>
      <c r="E178" t="s">
        <v>10</v>
      </c>
      <c r="F178" t="s">
        <v>31</v>
      </c>
      <c r="G178" t="str">
        <f t="shared" si="138"/>
        <v>secondary or below</v>
      </c>
      <c r="H178" s="7">
        <f t="shared" si="93"/>
        <v>1</v>
      </c>
      <c r="I178" t="s">
        <v>12</v>
      </c>
      <c r="J178">
        <v>19</v>
      </c>
      <c r="K178">
        <v>0.16712328767123</v>
      </c>
      <c r="L178">
        <v>1</v>
      </c>
      <c r="M178" s="5">
        <f t="shared" si="94"/>
        <v>22</v>
      </c>
      <c r="N178" s="5">
        <f>+IF(D178="male",VLOOKUP(BG178,'Key node cluster'!$L$3:$N$24,3,0),VLOOKUP(BG178,'Key node cluster'!$R$3:$T$15,3,0))</f>
        <v>1</v>
      </c>
      <c r="O178" s="1">
        <v>0</v>
      </c>
      <c r="P178" s="1">
        <f t="shared" si="95"/>
        <v>1</v>
      </c>
      <c r="Q178" s="1">
        <f t="shared" si="96"/>
        <v>17</v>
      </c>
      <c r="R178" s="1">
        <f t="shared" si="97"/>
        <v>17</v>
      </c>
      <c r="S178" s="1">
        <f t="shared" si="98"/>
        <v>17</v>
      </c>
      <c r="T178" s="1">
        <f t="shared" si="99"/>
        <v>17</v>
      </c>
      <c r="U178" s="1">
        <f t="shared" si="100"/>
        <v>17</v>
      </c>
      <c r="V178" s="1">
        <f t="shared" si="101"/>
        <v>17</v>
      </c>
      <c r="W178" s="1">
        <f t="shared" si="102"/>
        <v>17</v>
      </c>
      <c r="X178" s="1">
        <f t="shared" si="103"/>
        <v>17</v>
      </c>
      <c r="Y178" s="1">
        <f t="shared" si="104"/>
        <v>17</v>
      </c>
      <c r="Z178" s="1">
        <f t="shared" si="105"/>
        <v>17</v>
      </c>
      <c r="AA178" s="1">
        <f t="shared" si="106"/>
        <v>17</v>
      </c>
      <c r="AB178" s="1">
        <f t="shared" si="107"/>
        <v>17</v>
      </c>
      <c r="AC178" s="1">
        <f t="shared" si="108"/>
        <v>17</v>
      </c>
      <c r="AD178" s="1">
        <f t="shared" si="109"/>
        <v>17</v>
      </c>
      <c r="AE178" s="1">
        <f t="shared" si="110"/>
        <v>17</v>
      </c>
      <c r="AF178" s="1">
        <f t="shared" si="111"/>
        <v>17</v>
      </c>
      <c r="AG178" s="1">
        <f t="shared" si="112"/>
        <v>18</v>
      </c>
      <c r="AH178" s="1">
        <f t="shared" si="113"/>
        <v>20</v>
      </c>
      <c r="AI178" s="1">
        <f t="shared" si="114"/>
        <v>20</v>
      </c>
      <c r="AJ178" s="1">
        <f t="shared" si="115"/>
        <v>21</v>
      </c>
      <c r="AK178" s="1">
        <f t="shared" si="116"/>
        <v>22</v>
      </c>
      <c r="AL178" s="1">
        <f t="shared" si="117"/>
        <v>22</v>
      </c>
      <c r="AM178" s="1">
        <f t="shared" si="118"/>
        <v>22</v>
      </c>
      <c r="AN178" s="1">
        <f t="shared" si="119"/>
        <v>22</v>
      </c>
      <c r="AO178" s="1">
        <f t="shared" si="120"/>
        <v>22</v>
      </c>
      <c r="AP178" s="7">
        <f t="shared" si="121"/>
        <v>22</v>
      </c>
      <c r="AQ178" s="7">
        <f t="shared" si="122"/>
        <v>22</v>
      </c>
      <c r="AR178" s="1">
        <f t="shared" si="123"/>
        <v>22</v>
      </c>
      <c r="AS178" s="7">
        <f t="shared" si="124"/>
        <v>22</v>
      </c>
      <c r="AT178" s="1">
        <f t="shared" si="125"/>
        <v>22</v>
      </c>
      <c r="AU178" s="1">
        <f t="shared" si="126"/>
        <v>22</v>
      </c>
      <c r="AV178" s="1">
        <f t="shared" si="127"/>
        <v>22</v>
      </c>
      <c r="AW178" s="1">
        <f t="shared" si="128"/>
        <v>22</v>
      </c>
      <c r="AX178" s="1">
        <f t="shared" si="129"/>
        <v>22</v>
      </c>
      <c r="AY178" s="1">
        <f t="shared" si="130"/>
        <v>22</v>
      </c>
      <c r="AZ178" s="1">
        <f t="shared" si="131"/>
        <v>22</v>
      </c>
      <c r="BA178" s="1">
        <f t="shared" si="132"/>
        <v>22</v>
      </c>
      <c r="BB178" s="1">
        <f t="shared" si="133"/>
        <v>22</v>
      </c>
      <c r="BC178" s="1">
        <f t="shared" si="134"/>
        <v>22</v>
      </c>
      <c r="BD178" s="1">
        <f t="shared" si="135"/>
        <v>22</v>
      </c>
      <c r="BE178" s="1">
        <f t="shared" si="136"/>
        <v>22</v>
      </c>
      <c r="BF178" s="1">
        <f t="shared" si="137"/>
        <v>22</v>
      </c>
      <c r="BG178" s="1">
        <f>+IF(D178="male",VLOOKUP(M178,'Key node cluster'!$A$3:$C$45,3,0),VLOOKUP(M178,'Key node cluster'!$F$3:$H$27,3,0))</f>
        <v>22</v>
      </c>
    </row>
    <row r="179" spans="1:59" x14ac:dyDescent="0.25">
      <c r="A179" t="s">
        <v>1143</v>
      </c>
      <c r="B179">
        <v>9991029164</v>
      </c>
      <c r="C179" s="7">
        <v>20</v>
      </c>
      <c r="D179" t="s">
        <v>9</v>
      </c>
      <c r="E179" t="s">
        <v>10</v>
      </c>
      <c r="F179" t="s">
        <v>11</v>
      </c>
      <c r="G179" t="str">
        <f t="shared" si="138"/>
        <v>bachelor or above</v>
      </c>
      <c r="H179" s="7">
        <f t="shared" si="93"/>
        <v>1</v>
      </c>
      <c r="I179" t="s">
        <v>14</v>
      </c>
      <c r="J179">
        <v>23</v>
      </c>
      <c r="K179">
        <v>0.50684931506848996</v>
      </c>
      <c r="L179">
        <v>5</v>
      </c>
      <c r="M179" s="5">
        <f t="shared" si="94"/>
        <v>25</v>
      </c>
      <c r="N179" s="5">
        <f>+IF(D179="male",VLOOKUP(BG179,'Key node cluster'!$L$3:$N$24,3,0),VLOOKUP(BG179,'Key node cluster'!$R$3:$T$15,3,0))</f>
        <v>1</v>
      </c>
      <c r="O179" s="1">
        <v>0</v>
      </c>
      <c r="P179" s="1">
        <f t="shared" si="95"/>
        <v>1</v>
      </c>
      <c r="Q179" s="1">
        <f t="shared" si="96"/>
        <v>17</v>
      </c>
      <c r="R179" s="1">
        <f t="shared" si="97"/>
        <v>17</v>
      </c>
      <c r="S179" s="1">
        <f t="shared" si="98"/>
        <v>17</v>
      </c>
      <c r="T179" s="1">
        <f t="shared" si="99"/>
        <v>17</v>
      </c>
      <c r="U179" s="1">
        <f t="shared" si="100"/>
        <v>17</v>
      </c>
      <c r="V179" s="1">
        <f t="shared" si="101"/>
        <v>17</v>
      </c>
      <c r="W179" s="1">
        <f t="shared" si="102"/>
        <v>17</v>
      </c>
      <c r="X179" s="1">
        <f t="shared" si="103"/>
        <v>17</v>
      </c>
      <c r="Y179" s="1">
        <f t="shared" si="104"/>
        <v>17</v>
      </c>
      <c r="Z179" s="1">
        <f t="shared" si="105"/>
        <v>17</v>
      </c>
      <c r="AA179" s="1">
        <f t="shared" si="106"/>
        <v>17</v>
      </c>
      <c r="AB179" s="1">
        <f t="shared" si="107"/>
        <v>17</v>
      </c>
      <c r="AC179" s="1">
        <f t="shared" si="108"/>
        <v>17</v>
      </c>
      <c r="AD179" s="1">
        <f t="shared" si="109"/>
        <v>17</v>
      </c>
      <c r="AE179" s="1">
        <f t="shared" si="110"/>
        <v>17</v>
      </c>
      <c r="AF179" s="1">
        <f t="shared" si="111"/>
        <v>17</v>
      </c>
      <c r="AG179" s="1">
        <f t="shared" si="112"/>
        <v>25</v>
      </c>
      <c r="AH179" s="1">
        <f t="shared" si="113"/>
        <v>25</v>
      </c>
      <c r="AI179" s="1">
        <f t="shared" si="114"/>
        <v>25</v>
      </c>
      <c r="AJ179" s="1">
        <f t="shared" si="115"/>
        <v>25</v>
      </c>
      <c r="AK179" s="1">
        <f t="shared" si="116"/>
        <v>25</v>
      </c>
      <c r="AL179" s="1">
        <f t="shared" si="117"/>
        <v>25</v>
      </c>
      <c r="AM179" s="1">
        <f t="shared" si="118"/>
        <v>25</v>
      </c>
      <c r="AN179" s="1">
        <f t="shared" si="119"/>
        <v>25</v>
      </c>
      <c r="AO179" s="1">
        <f t="shared" si="120"/>
        <v>25</v>
      </c>
      <c r="AP179" s="7">
        <f t="shared" si="121"/>
        <v>25</v>
      </c>
      <c r="AQ179" s="7">
        <f t="shared" si="122"/>
        <v>25</v>
      </c>
      <c r="AR179" s="1">
        <f t="shared" si="123"/>
        <v>25</v>
      </c>
      <c r="AS179" s="7">
        <f t="shared" si="124"/>
        <v>25</v>
      </c>
      <c r="AT179" s="1">
        <f t="shared" si="125"/>
        <v>25</v>
      </c>
      <c r="AU179" s="1">
        <f t="shared" si="126"/>
        <v>25</v>
      </c>
      <c r="AV179" s="1">
        <f t="shared" si="127"/>
        <v>25</v>
      </c>
      <c r="AW179" s="1">
        <f t="shared" si="128"/>
        <v>25</v>
      </c>
      <c r="AX179" s="1">
        <f t="shared" si="129"/>
        <v>25</v>
      </c>
      <c r="AY179" s="1">
        <f t="shared" si="130"/>
        <v>25</v>
      </c>
      <c r="AZ179" s="1">
        <f t="shared" si="131"/>
        <v>25</v>
      </c>
      <c r="BA179" s="1">
        <f t="shared" si="132"/>
        <v>25</v>
      </c>
      <c r="BB179" s="1">
        <f t="shared" si="133"/>
        <v>25</v>
      </c>
      <c r="BC179" s="1">
        <f t="shared" si="134"/>
        <v>25</v>
      </c>
      <c r="BD179" s="1">
        <f t="shared" si="135"/>
        <v>25</v>
      </c>
      <c r="BE179" s="1">
        <f t="shared" si="136"/>
        <v>25</v>
      </c>
      <c r="BF179" s="1">
        <f t="shared" si="137"/>
        <v>25</v>
      </c>
      <c r="BG179" s="1">
        <f>+IF(D179="male",VLOOKUP(M179,'Key node cluster'!$A$3:$C$45,3,0),VLOOKUP(M179,'Key node cluster'!$F$3:$H$27,3,0))</f>
        <v>25</v>
      </c>
    </row>
    <row r="180" spans="1:59" x14ac:dyDescent="0.25">
      <c r="A180" t="s">
        <v>1144</v>
      </c>
      <c r="B180">
        <v>9891032892</v>
      </c>
      <c r="C180" s="7">
        <v>30</v>
      </c>
      <c r="D180" t="s">
        <v>9</v>
      </c>
      <c r="E180" t="s">
        <v>10</v>
      </c>
      <c r="F180" t="s">
        <v>11</v>
      </c>
      <c r="G180" t="str">
        <f t="shared" si="138"/>
        <v>secondary or below</v>
      </c>
      <c r="H180" s="7">
        <f t="shared" si="93"/>
        <v>5</v>
      </c>
      <c r="I180" t="s">
        <v>18</v>
      </c>
      <c r="J180">
        <v>32</v>
      </c>
      <c r="K180">
        <v>1.5205479452055</v>
      </c>
      <c r="L180">
        <v>5</v>
      </c>
      <c r="M180" s="5">
        <f t="shared" si="94"/>
        <v>41</v>
      </c>
      <c r="N180" s="5">
        <f>+IF(D180="male",VLOOKUP(BG180,'Key node cluster'!$L$3:$N$24,3,0),VLOOKUP(BG180,'Key node cluster'!$R$3:$T$15,3,0))</f>
        <v>1</v>
      </c>
      <c r="O180" s="1">
        <v>0</v>
      </c>
      <c r="P180" s="1">
        <f t="shared" si="95"/>
        <v>26</v>
      </c>
      <c r="Q180" s="1">
        <f t="shared" si="96"/>
        <v>26</v>
      </c>
      <c r="R180" s="1">
        <f t="shared" si="97"/>
        <v>26</v>
      </c>
      <c r="S180" s="1">
        <f t="shared" si="98"/>
        <v>26</v>
      </c>
      <c r="T180" s="1">
        <f t="shared" si="99"/>
        <v>26</v>
      </c>
      <c r="U180" s="1">
        <f t="shared" si="100"/>
        <v>26</v>
      </c>
      <c r="V180" s="1">
        <f t="shared" si="101"/>
        <v>26</v>
      </c>
      <c r="W180" s="1">
        <f t="shared" si="102"/>
        <v>26</v>
      </c>
      <c r="X180" s="1">
        <f t="shared" si="103"/>
        <v>26</v>
      </c>
      <c r="Y180" s="1">
        <f t="shared" si="104"/>
        <v>26</v>
      </c>
      <c r="Z180" s="1">
        <f t="shared" si="105"/>
        <v>26</v>
      </c>
      <c r="AA180" s="1">
        <f t="shared" si="106"/>
        <v>26</v>
      </c>
      <c r="AB180" s="1">
        <f t="shared" si="107"/>
        <v>26</v>
      </c>
      <c r="AC180" s="1">
        <f t="shared" si="108"/>
        <v>26</v>
      </c>
      <c r="AD180" s="1">
        <f t="shared" si="109"/>
        <v>26</v>
      </c>
      <c r="AE180" s="1">
        <f t="shared" si="110"/>
        <v>26</v>
      </c>
      <c r="AF180" s="1">
        <f t="shared" si="111"/>
        <v>26</v>
      </c>
      <c r="AG180" s="1">
        <f t="shared" si="112"/>
        <v>26</v>
      </c>
      <c r="AH180" s="1">
        <f t="shared" si="113"/>
        <v>26</v>
      </c>
      <c r="AI180" s="1">
        <f t="shared" si="114"/>
        <v>26</v>
      </c>
      <c r="AJ180" s="1">
        <f t="shared" si="115"/>
        <v>26</v>
      </c>
      <c r="AK180" s="1">
        <f t="shared" si="116"/>
        <v>26</v>
      </c>
      <c r="AL180" s="1">
        <f t="shared" si="117"/>
        <v>26</v>
      </c>
      <c r="AM180" s="1">
        <f t="shared" si="118"/>
        <v>26</v>
      </c>
      <c r="AN180" s="1">
        <f t="shared" si="119"/>
        <v>26</v>
      </c>
      <c r="AO180" s="1">
        <f t="shared" si="120"/>
        <v>26</v>
      </c>
      <c r="AP180" s="7">
        <f t="shared" si="121"/>
        <v>38</v>
      </c>
      <c r="AQ180" s="7">
        <f t="shared" si="122"/>
        <v>38</v>
      </c>
      <c r="AR180" s="1">
        <f t="shared" si="123"/>
        <v>38</v>
      </c>
      <c r="AS180" s="7">
        <f t="shared" si="124"/>
        <v>38</v>
      </c>
      <c r="AT180" s="1">
        <f t="shared" si="125"/>
        <v>38</v>
      </c>
      <c r="AU180" s="1">
        <f t="shared" si="126"/>
        <v>38</v>
      </c>
      <c r="AV180" s="1">
        <f t="shared" si="127"/>
        <v>38</v>
      </c>
      <c r="AW180" s="1">
        <f t="shared" si="128"/>
        <v>38</v>
      </c>
      <c r="AX180" s="1">
        <f t="shared" si="129"/>
        <v>38</v>
      </c>
      <c r="AY180" s="1">
        <f t="shared" si="130"/>
        <v>38</v>
      </c>
      <c r="AZ180" s="1">
        <f t="shared" si="131"/>
        <v>38</v>
      </c>
      <c r="BA180" s="1">
        <f t="shared" si="132"/>
        <v>38</v>
      </c>
      <c r="BB180" s="1">
        <f t="shared" si="133"/>
        <v>40</v>
      </c>
      <c r="BC180" s="1">
        <f t="shared" si="134"/>
        <v>40</v>
      </c>
      <c r="BD180" s="1">
        <f t="shared" si="135"/>
        <v>41</v>
      </c>
      <c r="BE180" s="1">
        <f t="shared" si="136"/>
        <v>41</v>
      </c>
      <c r="BF180" s="1">
        <f t="shared" si="137"/>
        <v>41</v>
      </c>
      <c r="BG180" s="1">
        <f>+IF(D180="male",VLOOKUP(M180,'Key node cluster'!$A$3:$C$45,3,0),VLOOKUP(M180,'Key node cluster'!$F$3:$H$27,3,0))</f>
        <v>41</v>
      </c>
    </row>
    <row r="181" spans="1:59" x14ac:dyDescent="0.25">
      <c r="A181" t="s">
        <v>1148</v>
      </c>
      <c r="B181">
        <v>9981052551</v>
      </c>
      <c r="C181" s="7">
        <v>20</v>
      </c>
      <c r="D181" t="s">
        <v>9</v>
      </c>
      <c r="E181" t="s">
        <v>10</v>
      </c>
      <c r="G181" t="str">
        <f t="shared" si="138"/>
        <v/>
      </c>
      <c r="H181" s="7">
        <f t="shared" si="93"/>
        <v>1</v>
      </c>
      <c r="J181">
        <v>23</v>
      </c>
      <c r="K181">
        <v>0.33698630136986002</v>
      </c>
      <c r="L181">
        <v>2</v>
      </c>
      <c r="M181" s="5">
        <f t="shared" si="94"/>
        <v>17</v>
      </c>
      <c r="N181" s="5">
        <f>+IF(D181="male",VLOOKUP(BG181,'Key node cluster'!$L$3:$N$24,3,0),VLOOKUP(BG181,'Key node cluster'!$R$3:$T$15,3,0))</f>
        <v>1</v>
      </c>
      <c r="O181" s="1">
        <v>0</v>
      </c>
      <c r="P181" s="1">
        <f t="shared" si="95"/>
        <v>1</v>
      </c>
      <c r="Q181" s="1">
        <f t="shared" si="96"/>
        <v>17</v>
      </c>
      <c r="R181" s="1">
        <f t="shared" si="97"/>
        <v>17</v>
      </c>
      <c r="S181" s="1">
        <f t="shared" si="98"/>
        <v>17</v>
      </c>
      <c r="T181" s="1">
        <f t="shared" si="99"/>
        <v>17</v>
      </c>
      <c r="U181" s="1">
        <f t="shared" si="100"/>
        <v>17</v>
      </c>
      <c r="V181" s="1">
        <f t="shared" si="101"/>
        <v>17</v>
      </c>
      <c r="W181" s="1">
        <f t="shared" si="102"/>
        <v>17</v>
      </c>
      <c r="X181" s="1">
        <f t="shared" si="103"/>
        <v>17</v>
      </c>
      <c r="Y181" s="1">
        <f t="shared" si="104"/>
        <v>17</v>
      </c>
      <c r="Z181" s="1">
        <f t="shared" si="105"/>
        <v>17</v>
      </c>
      <c r="AA181" s="1">
        <f t="shared" si="106"/>
        <v>17</v>
      </c>
      <c r="AB181" s="1">
        <f t="shared" si="107"/>
        <v>17</v>
      </c>
      <c r="AC181" s="1">
        <f t="shared" si="108"/>
        <v>17</v>
      </c>
      <c r="AD181" s="1">
        <f t="shared" si="109"/>
        <v>17</v>
      </c>
      <c r="AE181" s="1">
        <f t="shared" si="110"/>
        <v>17</v>
      </c>
      <c r="AF181" s="1">
        <f t="shared" si="111"/>
        <v>17</v>
      </c>
      <c r="AG181" s="1">
        <f t="shared" si="112"/>
        <v>17</v>
      </c>
      <c r="AH181" s="1">
        <f t="shared" si="113"/>
        <v>17</v>
      </c>
      <c r="AI181" s="1">
        <f t="shared" si="114"/>
        <v>17</v>
      </c>
      <c r="AJ181" s="1">
        <f t="shared" si="115"/>
        <v>17</v>
      </c>
      <c r="AK181" s="1">
        <f t="shared" si="116"/>
        <v>17</v>
      </c>
      <c r="AL181" s="1">
        <f t="shared" si="117"/>
        <v>17</v>
      </c>
      <c r="AM181" s="1">
        <f t="shared" si="118"/>
        <v>17</v>
      </c>
      <c r="AN181" s="1">
        <f t="shared" si="119"/>
        <v>17</v>
      </c>
      <c r="AO181" s="1">
        <f t="shared" si="120"/>
        <v>17</v>
      </c>
      <c r="AP181" s="7">
        <f t="shared" si="121"/>
        <v>17</v>
      </c>
      <c r="AQ181" s="7">
        <f t="shared" si="122"/>
        <v>17</v>
      </c>
      <c r="AR181" s="1">
        <f t="shared" si="123"/>
        <v>17</v>
      </c>
      <c r="AS181" s="7">
        <f t="shared" si="124"/>
        <v>17</v>
      </c>
      <c r="AT181" s="1">
        <f t="shared" si="125"/>
        <v>17</v>
      </c>
      <c r="AU181" s="1">
        <f t="shared" si="126"/>
        <v>17</v>
      </c>
      <c r="AV181" s="1">
        <f t="shared" si="127"/>
        <v>17</v>
      </c>
      <c r="AW181" s="1">
        <f t="shared" si="128"/>
        <v>17</v>
      </c>
      <c r="AX181" s="1">
        <f t="shared" si="129"/>
        <v>17</v>
      </c>
      <c r="AY181" s="1">
        <f t="shared" si="130"/>
        <v>17</v>
      </c>
      <c r="AZ181" s="1">
        <f t="shared" si="131"/>
        <v>17</v>
      </c>
      <c r="BA181" s="1">
        <f t="shared" si="132"/>
        <v>17</v>
      </c>
      <c r="BB181" s="1">
        <f t="shared" si="133"/>
        <v>17</v>
      </c>
      <c r="BC181" s="1">
        <f t="shared" si="134"/>
        <v>17</v>
      </c>
      <c r="BD181" s="1">
        <f t="shared" si="135"/>
        <v>17</v>
      </c>
      <c r="BE181" s="1">
        <f t="shared" si="136"/>
        <v>17</v>
      </c>
      <c r="BF181" s="1">
        <f t="shared" si="137"/>
        <v>17</v>
      </c>
      <c r="BG181" s="1">
        <f>+IF(D181="male",VLOOKUP(M181,'Key node cluster'!$A$3:$C$45,3,0),VLOOKUP(M181,'Key node cluster'!$F$3:$H$27,3,0))</f>
        <v>22</v>
      </c>
    </row>
    <row r="182" spans="1:59" x14ac:dyDescent="0.25">
      <c r="A182" t="s">
        <v>1157</v>
      </c>
      <c r="B182">
        <v>9981018946</v>
      </c>
      <c r="C182" s="7">
        <v>20</v>
      </c>
      <c r="D182" t="s">
        <v>9</v>
      </c>
      <c r="E182" t="s">
        <v>10</v>
      </c>
      <c r="F182" t="s">
        <v>11</v>
      </c>
      <c r="G182" t="str">
        <f t="shared" si="138"/>
        <v>secondary or below</v>
      </c>
      <c r="H182" s="7">
        <f t="shared" si="93"/>
        <v>1</v>
      </c>
      <c r="I182" t="s">
        <v>12</v>
      </c>
      <c r="J182">
        <v>24</v>
      </c>
      <c r="K182">
        <v>0.6027397260274</v>
      </c>
      <c r="L182">
        <v>1</v>
      </c>
      <c r="M182" s="5">
        <f t="shared" si="94"/>
        <v>25</v>
      </c>
      <c r="N182" s="5">
        <f>+IF(D182="male",VLOOKUP(BG182,'Key node cluster'!$L$3:$N$24,3,0),VLOOKUP(BG182,'Key node cluster'!$R$3:$T$15,3,0))</f>
        <v>1</v>
      </c>
      <c r="O182" s="1">
        <v>0</v>
      </c>
      <c r="P182" s="1">
        <f t="shared" si="95"/>
        <v>1</v>
      </c>
      <c r="Q182" s="1">
        <f t="shared" si="96"/>
        <v>17</v>
      </c>
      <c r="R182" s="1">
        <f t="shared" si="97"/>
        <v>17</v>
      </c>
      <c r="S182" s="1">
        <f t="shared" si="98"/>
        <v>17</v>
      </c>
      <c r="T182" s="1">
        <f t="shared" si="99"/>
        <v>17</v>
      </c>
      <c r="U182" s="1">
        <f t="shared" si="100"/>
        <v>17</v>
      </c>
      <c r="V182" s="1">
        <f t="shared" si="101"/>
        <v>17</v>
      </c>
      <c r="W182" s="1">
        <f t="shared" si="102"/>
        <v>17</v>
      </c>
      <c r="X182" s="1">
        <f t="shared" si="103"/>
        <v>17</v>
      </c>
      <c r="Y182" s="1">
        <f t="shared" si="104"/>
        <v>17</v>
      </c>
      <c r="Z182" s="1">
        <f t="shared" si="105"/>
        <v>17</v>
      </c>
      <c r="AA182" s="1">
        <f t="shared" si="106"/>
        <v>17</v>
      </c>
      <c r="AB182" s="1">
        <f t="shared" si="107"/>
        <v>17</v>
      </c>
      <c r="AC182" s="1">
        <f t="shared" si="108"/>
        <v>17</v>
      </c>
      <c r="AD182" s="1">
        <f t="shared" si="109"/>
        <v>17</v>
      </c>
      <c r="AE182" s="1">
        <f t="shared" si="110"/>
        <v>17</v>
      </c>
      <c r="AF182" s="1">
        <f t="shared" si="111"/>
        <v>17</v>
      </c>
      <c r="AG182" s="1">
        <f t="shared" si="112"/>
        <v>25</v>
      </c>
      <c r="AH182" s="1">
        <f t="shared" si="113"/>
        <v>25</v>
      </c>
      <c r="AI182" s="1">
        <f t="shared" si="114"/>
        <v>25</v>
      </c>
      <c r="AJ182" s="1">
        <f t="shared" si="115"/>
        <v>25</v>
      </c>
      <c r="AK182" s="1">
        <f t="shared" si="116"/>
        <v>25</v>
      </c>
      <c r="AL182" s="1">
        <f t="shared" si="117"/>
        <v>25</v>
      </c>
      <c r="AM182" s="1">
        <f t="shared" si="118"/>
        <v>25</v>
      </c>
      <c r="AN182" s="1">
        <f t="shared" si="119"/>
        <v>25</v>
      </c>
      <c r="AO182" s="1">
        <f t="shared" si="120"/>
        <v>25</v>
      </c>
      <c r="AP182" s="7">
        <f t="shared" si="121"/>
        <v>25</v>
      </c>
      <c r="AQ182" s="7">
        <f t="shared" si="122"/>
        <v>25</v>
      </c>
      <c r="AR182" s="1">
        <f t="shared" si="123"/>
        <v>25</v>
      </c>
      <c r="AS182" s="7">
        <f t="shared" si="124"/>
        <v>25</v>
      </c>
      <c r="AT182" s="1">
        <f t="shared" si="125"/>
        <v>25</v>
      </c>
      <c r="AU182" s="1">
        <f t="shared" si="126"/>
        <v>25</v>
      </c>
      <c r="AV182" s="1">
        <f t="shared" si="127"/>
        <v>25</v>
      </c>
      <c r="AW182" s="1">
        <f t="shared" si="128"/>
        <v>25</v>
      </c>
      <c r="AX182" s="1">
        <f t="shared" si="129"/>
        <v>25</v>
      </c>
      <c r="AY182" s="1">
        <f t="shared" si="130"/>
        <v>25</v>
      </c>
      <c r="AZ182" s="1">
        <f t="shared" si="131"/>
        <v>25</v>
      </c>
      <c r="BA182" s="1">
        <f t="shared" si="132"/>
        <v>25</v>
      </c>
      <c r="BB182" s="1">
        <f t="shared" si="133"/>
        <v>25</v>
      </c>
      <c r="BC182" s="1">
        <f t="shared" si="134"/>
        <v>25</v>
      </c>
      <c r="BD182" s="1">
        <f t="shared" si="135"/>
        <v>25</v>
      </c>
      <c r="BE182" s="1">
        <f t="shared" si="136"/>
        <v>25</v>
      </c>
      <c r="BF182" s="1">
        <f t="shared" si="137"/>
        <v>25</v>
      </c>
      <c r="BG182" s="1">
        <f>+IF(D182="male",VLOOKUP(M182,'Key node cluster'!$A$3:$C$45,3,0),VLOOKUP(M182,'Key node cluster'!$F$3:$H$27,3,0))</f>
        <v>25</v>
      </c>
    </row>
    <row r="183" spans="1:59" x14ac:dyDescent="0.25">
      <c r="A183" t="s">
        <v>1158</v>
      </c>
      <c r="B183">
        <v>9931072215</v>
      </c>
      <c r="C183" s="7">
        <v>30</v>
      </c>
      <c r="D183" t="s">
        <v>9</v>
      </c>
      <c r="E183" t="s">
        <v>10</v>
      </c>
      <c r="F183" t="s">
        <v>11</v>
      </c>
      <c r="G183" t="str">
        <f t="shared" si="138"/>
        <v>bachelor or above</v>
      </c>
      <c r="H183" s="7">
        <f t="shared" si="93"/>
        <v>1</v>
      </c>
      <c r="I183" t="s">
        <v>14</v>
      </c>
      <c r="J183">
        <v>29</v>
      </c>
      <c r="K183">
        <v>0.58082191780822001</v>
      </c>
      <c r="L183">
        <v>2</v>
      </c>
      <c r="M183" s="5">
        <f t="shared" si="94"/>
        <v>25</v>
      </c>
      <c r="N183" s="5">
        <f>+IF(D183="male",VLOOKUP(BG183,'Key node cluster'!$L$3:$N$24,3,0),VLOOKUP(BG183,'Key node cluster'!$R$3:$T$15,3,0))</f>
        <v>1</v>
      </c>
      <c r="O183" s="1">
        <v>0</v>
      </c>
      <c r="P183" s="1">
        <f t="shared" si="95"/>
        <v>1</v>
      </c>
      <c r="Q183" s="1">
        <f t="shared" si="96"/>
        <v>17</v>
      </c>
      <c r="R183" s="1">
        <f t="shared" si="97"/>
        <v>17</v>
      </c>
      <c r="S183" s="1">
        <f t="shared" si="98"/>
        <v>17</v>
      </c>
      <c r="T183" s="1">
        <f t="shared" si="99"/>
        <v>17</v>
      </c>
      <c r="U183" s="1">
        <f t="shared" si="100"/>
        <v>17</v>
      </c>
      <c r="V183" s="1">
        <f t="shared" si="101"/>
        <v>17</v>
      </c>
      <c r="W183" s="1">
        <f t="shared" si="102"/>
        <v>17</v>
      </c>
      <c r="X183" s="1">
        <f t="shared" si="103"/>
        <v>17</v>
      </c>
      <c r="Y183" s="1">
        <f t="shared" si="104"/>
        <v>17</v>
      </c>
      <c r="Z183" s="1">
        <f t="shared" si="105"/>
        <v>17</v>
      </c>
      <c r="AA183" s="1">
        <f t="shared" si="106"/>
        <v>17</v>
      </c>
      <c r="AB183" s="1">
        <f t="shared" si="107"/>
        <v>17</v>
      </c>
      <c r="AC183" s="1">
        <f t="shared" si="108"/>
        <v>17</v>
      </c>
      <c r="AD183" s="1">
        <f t="shared" si="109"/>
        <v>17</v>
      </c>
      <c r="AE183" s="1">
        <f t="shared" si="110"/>
        <v>17</v>
      </c>
      <c r="AF183" s="1">
        <f t="shared" si="111"/>
        <v>17</v>
      </c>
      <c r="AG183" s="1">
        <f t="shared" si="112"/>
        <v>25</v>
      </c>
      <c r="AH183" s="1">
        <f t="shared" si="113"/>
        <v>25</v>
      </c>
      <c r="AI183" s="1">
        <f t="shared" si="114"/>
        <v>25</v>
      </c>
      <c r="AJ183" s="1">
        <f t="shared" si="115"/>
        <v>25</v>
      </c>
      <c r="AK183" s="1">
        <f t="shared" si="116"/>
        <v>25</v>
      </c>
      <c r="AL183" s="1">
        <f t="shared" si="117"/>
        <v>25</v>
      </c>
      <c r="AM183" s="1">
        <f t="shared" si="118"/>
        <v>25</v>
      </c>
      <c r="AN183" s="1">
        <f t="shared" si="119"/>
        <v>25</v>
      </c>
      <c r="AO183" s="1">
        <f t="shared" si="120"/>
        <v>25</v>
      </c>
      <c r="AP183" s="7">
        <f t="shared" si="121"/>
        <v>25</v>
      </c>
      <c r="AQ183" s="7">
        <f t="shared" si="122"/>
        <v>25</v>
      </c>
      <c r="AR183" s="1">
        <f t="shared" si="123"/>
        <v>25</v>
      </c>
      <c r="AS183" s="7">
        <f t="shared" si="124"/>
        <v>25</v>
      </c>
      <c r="AT183" s="1">
        <f t="shared" si="125"/>
        <v>25</v>
      </c>
      <c r="AU183" s="1">
        <f t="shared" si="126"/>
        <v>25</v>
      </c>
      <c r="AV183" s="1">
        <f t="shared" si="127"/>
        <v>25</v>
      </c>
      <c r="AW183" s="1">
        <f t="shared" si="128"/>
        <v>25</v>
      </c>
      <c r="AX183" s="1">
        <f t="shared" si="129"/>
        <v>25</v>
      </c>
      <c r="AY183" s="1">
        <f t="shared" si="130"/>
        <v>25</v>
      </c>
      <c r="AZ183" s="1">
        <f t="shared" si="131"/>
        <v>25</v>
      </c>
      <c r="BA183" s="1">
        <f t="shared" si="132"/>
        <v>25</v>
      </c>
      <c r="BB183" s="1">
        <f t="shared" si="133"/>
        <v>25</v>
      </c>
      <c r="BC183" s="1">
        <f t="shared" si="134"/>
        <v>25</v>
      </c>
      <c r="BD183" s="1">
        <f t="shared" si="135"/>
        <v>25</v>
      </c>
      <c r="BE183" s="1">
        <f t="shared" si="136"/>
        <v>25</v>
      </c>
      <c r="BF183" s="1">
        <f t="shared" si="137"/>
        <v>25</v>
      </c>
      <c r="BG183" s="1">
        <f>+IF(D183="male",VLOOKUP(M183,'Key node cluster'!$A$3:$C$45,3,0),VLOOKUP(M183,'Key node cluster'!$F$3:$H$27,3,0))</f>
        <v>25</v>
      </c>
    </row>
    <row r="184" spans="1:59" x14ac:dyDescent="0.25">
      <c r="A184" t="s">
        <v>1162</v>
      </c>
      <c r="B184">
        <v>9941001559</v>
      </c>
      <c r="C184" s="7">
        <v>30</v>
      </c>
      <c r="D184" t="s">
        <v>9</v>
      </c>
      <c r="E184" t="s">
        <v>10</v>
      </c>
      <c r="G184" t="str">
        <f t="shared" si="138"/>
        <v/>
      </c>
      <c r="H184" s="7">
        <f t="shared" si="93"/>
        <v>1</v>
      </c>
      <c r="J184">
        <v>28</v>
      </c>
      <c r="K184">
        <v>0.41369863013698999</v>
      </c>
      <c r="L184">
        <v>1</v>
      </c>
      <c r="M184" s="5">
        <f t="shared" si="94"/>
        <v>17</v>
      </c>
      <c r="N184" s="5">
        <f>+IF(D184="male",VLOOKUP(BG184,'Key node cluster'!$L$3:$N$24,3,0),VLOOKUP(BG184,'Key node cluster'!$R$3:$T$15,3,0))</f>
        <v>1</v>
      </c>
      <c r="O184" s="1">
        <v>0</v>
      </c>
      <c r="P184" s="1">
        <f t="shared" si="95"/>
        <v>1</v>
      </c>
      <c r="Q184" s="1">
        <f t="shared" si="96"/>
        <v>17</v>
      </c>
      <c r="R184" s="1">
        <f t="shared" si="97"/>
        <v>17</v>
      </c>
      <c r="S184" s="1">
        <f t="shared" si="98"/>
        <v>17</v>
      </c>
      <c r="T184" s="1">
        <f t="shared" si="99"/>
        <v>17</v>
      </c>
      <c r="U184" s="1">
        <f t="shared" si="100"/>
        <v>17</v>
      </c>
      <c r="V184" s="1">
        <f t="shared" si="101"/>
        <v>17</v>
      </c>
      <c r="W184" s="1">
        <f t="shared" si="102"/>
        <v>17</v>
      </c>
      <c r="X184" s="1">
        <f t="shared" si="103"/>
        <v>17</v>
      </c>
      <c r="Y184" s="1">
        <f t="shared" si="104"/>
        <v>17</v>
      </c>
      <c r="Z184" s="1">
        <f t="shared" si="105"/>
        <v>17</v>
      </c>
      <c r="AA184" s="1">
        <f t="shared" si="106"/>
        <v>17</v>
      </c>
      <c r="AB184" s="1">
        <f t="shared" si="107"/>
        <v>17</v>
      </c>
      <c r="AC184" s="1">
        <f t="shared" si="108"/>
        <v>17</v>
      </c>
      <c r="AD184" s="1">
        <f t="shared" si="109"/>
        <v>17</v>
      </c>
      <c r="AE184" s="1">
        <f t="shared" si="110"/>
        <v>17</v>
      </c>
      <c r="AF184" s="1">
        <f t="shared" si="111"/>
        <v>17</v>
      </c>
      <c r="AG184" s="1">
        <f t="shared" si="112"/>
        <v>17</v>
      </c>
      <c r="AH184" s="1">
        <f t="shared" si="113"/>
        <v>17</v>
      </c>
      <c r="AI184" s="1">
        <f t="shared" si="114"/>
        <v>17</v>
      </c>
      <c r="AJ184" s="1">
        <f t="shared" si="115"/>
        <v>17</v>
      </c>
      <c r="AK184" s="1">
        <f t="shared" si="116"/>
        <v>17</v>
      </c>
      <c r="AL184" s="1">
        <f t="shared" si="117"/>
        <v>17</v>
      </c>
      <c r="AM184" s="1">
        <f t="shared" si="118"/>
        <v>17</v>
      </c>
      <c r="AN184" s="1">
        <f t="shared" si="119"/>
        <v>17</v>
      </c>
      <c r="AO184" s="1">
        <f t="shared" si="120"/>
        <v>17</v>
      </c>
      <c r="AP184" s="7">
        <f t="shared" si="121"/>
        <v>17</v>
      </c>
      <c r="AQ184" s="7">
        <f t="shared" si="122"/>
        <v>17</v>
      </c>
      <c r="AR184" s="1">
        <f t="shared" si="123"/>
        <v>17</v>
      </c>
      <c r="AS184" s="7">
        <f t="shared" si="124"/>
        <v>17</v>
      </c>
      <c r="AT184" s="1">
        <f t="shared" si="125"/>
        <v>17</v>
      </c>
      <c r="AU184" s="1">
        <f t="shared" si="126"/>
        <v>17</v>
      </c>
      <c r="AV184" s="1">
        <f t="shared" si="127"/>
        <v>17</v>
      </c>
      <c r="AW184" s="1">
        <f t="shared" si="128"/>
        <v>17</v>
      </c>
      <c r="AX184" s="1">
        <f t="shared" si="129"/>
        <v>17</v>
      </c>
      <c r="AY184" s="1">
        <f t="shared" si="130"/>
        <v>17</v>
      </c>
      <c r="AZ184" s="1">
        <f t="shared" si="131"/>
        <v>17</v>
      </c>
      <c r="BA184" s="1">
        <f t="shared" si="132"/>
        <v>17</v>
      </c>
      <c r="BB184" s="1">
        <f t="shared" si="133"/>
        <v>17</v>
      </c>
      <c r="BC184" s="1">
        <f t="shared" si="134"/>
        <v>17</v>
      </c>
      <c r="BD184" s="1">
        <f t="shared" si="135"/>
        <v>17</v>
      </c>
      <c r="BE184" s="1">
        <f t="shared" si="136"/>
        <v>17</v>
      </c>
      <c r="BF184" s="1">
        <f t="shared" si="137"/>
        <v>17</v>
      </c>
      <c r="BG184" s="1">
        <f>+IF(D184="male",VLOOKUP(M184,'Key node cluster'!$A$3:$C$45,3,0),VLOOKUP(M184,'Key node cluster'!$F$3:$H$27,3,0))</f>
        <v>22</v>
      </c>
    </row>
    <row r="185" spans="1:59" x14ac:dyDescent="0.25">
      <c r="A185" t="s">
        <v>1169</v>
      </c>
      <c r="B185">
        <v>9921002495</v>
      </c>
      <c r="C185" s="7">
        <v>30</v>
      </c>
      <c r="D185" t="s">
        <v>9</v>
      </c>
      <c r="E185" t="s">
        <v>10</v>
      </c>
      <c r="F185" t="s">
        <v>11</v>
      </c>
      <c r="G185" t="str">
        <f t="shared" si="138"/>
        <v>bachelor or above</v>
      </c>
      <c r="H185" s="7">
        <f t="shared" si="93"/>
        <v>5</v>
      </c>
      <c r="I185" t="s">
        <v>14</v>
      </c>
      <c r="J185">
        <v>29</v>
      </c>
      <c r="K185">
        <v>1.0712328767123001</v>
      </c>
      <c r="L185">
        <v>6</v>
      </c>
      <c r="M185" s="5">
        <f t="shared" si="94"/>
        <v>41</v>
      </c>
      <c r="N185" s="5">
        <f>+IF(D185="male",VLOOKUP(BG185,'Key node cluster'!$L$3:$N$24,3,0),VLOOKUP(BG185,'Key node cluster'!$R$3:$T$15,3,0))</f>
        <v>1</v>
      </c>
      <c r="O185" s="1">
        <v>0</v>
      </c>
      <c r="P185" s="1">
        <f t="shared" si="95"/>
        <v>26</v>
      </c>
      <c r="Q185" s="1">
        <f t="shared" si="96"/>
        <v>26</v>
      </c>
      <c r="R185" s="1">
        <f t="shared" si="97"/>
        <v>26</v>
      </c>
      <c r="S185" s="1">
        <f t="shared" si="98"/>
        <v>26</v>
      </c>
      <c r="T185" s="1">
        <f t="shared" si="99"/>
        <v>26</v>
      </c>
      <c r="U185" s="1">
        <f t="shared" si="100"/>
        <v>26</v>
      </c>
      <c r="V185" s="1">
        <f t="shared" si="101"/>
        <v>26</v>
      </c>
      <c r="W185" s="1">
        <f t="shared" si="102"/>
        <v>26</v>
      </c>
      <c r="X185" s="1">
        <f t="shared" si="103"/>
        <v>26</v>
      </c>
      <c r="Y185" s="1">
        <f t="shared" si="104"/>
        <v>26</v>
      </c>
      <c r="Z185" s="1">
        <f t="shared" si="105"/>
        <v>26</v>
      </c>
      <c r="AA185" s="1">
        <f t="shared" si="106"/>
        <v>26</v>
      </c>
      <c r="AB185" s="1">
        <f t="shared" si="107"/>
        <v>26</v>
      </c>
      <c r="AC185" s="1">
        <f t="shared" si="108"/>
        <v>26</v>
      </c>
      <c r="AD185" s="1">
        <f t="shared" si="109"/>
        <v>26</v>
      </c>
      <c r="AE185" s="1">
        <f t="shared" si="110"/>
        <v>26</v>
      </c>
      <c r="AF185" s="1">
        <f t="shared" si="111"/>
        <v>26</v>
      </c>
      <c r="AG185" s="1">
        <f t="shared" si="112"/>
        <v>26</v>
      </c>
      <c r="AH185" s="1">
        <f t="shared" si="113"/>
        <v>26</v>
      </c>
      <c r="AI185" s="1">
        <f t="shared" si="114"/>
        <v>26</v>
      </c>
      <c r="AJ185" s="1">
        <f t="shared" si="115"/>
        <v>26</v>
      </c>
      <c r="AK185" s="1">
        <f t="shared" si="116"/>
        <v>26</v>
      </c>
      <c r="AL185" s="1">
        <f t="shared" si="117"/>
        <v>26</v>
      </c>
      <c r="AM185" s="1">
        <f t="shared" si="118"/>
        <v>26</v>
      </c>
      <c r="AN185" s="1">
        <f t="shared" si="119"/>
        <v>26</v>
      </c>
      <c r="AO185" s="1">
        <f t="shared" si="120"/>
        <v>26</v>
      </c>
      <c r="AP185" s="7">
        <f t="shared" si="121"/>
        <v>38</v>
      </c>
      <c r="AQ185" s="7">
        <f t="shared" si="122"/>
        <v>38</v>
      </c>
      <c r="AR185" s="1">
        <f t="shared" si="123"/>
        <v>38</v>
      </c>
      <c r="AS185" s="7">
        <f t="shared" si="124"/>
        <v>38</v>
      </c>
      <c r="AT185" s="1">
        <f t="shared" si="125"/>
        <v>38</v>
      </c>
      <c r="AU185" s="1">
        <f t="shared" si="126"/>
        <v>38</v>
      </c>
      <c r="AV185" s="1">
        <f t="shared" si="127"/>
        <v>38</v>
      </c>
      <c r="AW185" s="1">
        <f t="shared" si="128"/>
        <v>38</v>
      </c>
      <c r="AX185" s="1">
        <f t="shared" si="129"/>
        <v>38</v>
      </c>
      <c r="AY185" s="1">
        <f t="shared" si="130"/>
        <v>38</v>
      </c>
      <c r="AZ185" s="1">
        <f t="shared" si="131"/>
        <v>38</v>
      </c>
      <c r="BA185" s="1">
        <f t="shared" si="132"/>
        <v>38</v>
      </c>
      <c r="BB185" s="1">
        <f t="shared" si="133"/>
        <v>40</v>
      </c>
      <c r="BC185" s="1">
        <f t="shared" si="134"/>
        <v>40</v>
      </c>
      <c r="BD185" s="1">
        <f t="shared" si="135"/>
        <v>41</v>
      </c>
      <c r="BE185" s="1">
        <f t="shared" si="136"/>
        <v>41</v>
      </c>
      <c r="BF185" s="1">
        <f t="shared" si="137"/>
        <v>41</v>
      </c>
      <c r="BG185" s="1">
        <f>+IF(D185="male",VLOOKUP(M185,'Key node cluster'!$A$3:$C$45,3,0),VLOOKUP(M185,'Key node cluster'!$F$3:$H$27,3,0))</f>
        <v>41</v>
      </c>
    </row>
    <row r="186" spans="1:59" x14ac:dyDescent="0.25">
      <c r="A186" t="s">
        <v>1189</v>
      </c>
      <c r="B186">
        <v>9731040410</v>
      </c>
      <c r="C186" s="7">
        <v>50</v>
      </c>
      <c r="D186" t="s">
        <v>9</v>
      </c>
      <c r="E186" t="s">
        <v>10</v>
      </c>
      <c r="F186" t="s">
        <v>25</v>
      </c>
      <c r="G186" t="str">
        <f t="shared" si="138"/>
        <v>vocational training</v>
      </c>
      <c r="H186" s="7">
        <f t="shared" si="93"/>
        <v>1</v>
      </c>
      <c r="I186" t="s">
        <v>22</v>
      </c>
      <c r="J186">
        <v>49</v>
      </c>
      <c r="K186">
        <v>8.4931506849314997E-2</v>
      </c>
      <c r="L186">
        <v>1</v>
      </c>
      <c r="M186" s="5">
        <f t="shared" si="94"/>
        <v>19</v>
      </c>
      <c r="N186" s="5">
        <f>+IF(D186="male",VLOOKUP(BG186,'Key node cluster'!$L$3:$N$24,3,0),VLOOKUP(BG186,'Key node cluster'!$R$3:$T$15,3,0))</f>
        <v>0</v>
      </c>
      <c r="O186" s="1">
        <v>0</v>
      </c>
      <c r="P186" s="1">
        <f t="shared" si="95"/>
        <v>1</v>
      </c>
      <c r="Q186" s="1">
        <f t="shared" si="96"/>
        <v>17</v>
      </c>
      <c r="R186" s="1">
        <f t="shared" si="97"/>
        <v>17</v>
      </c>
      <c r="S186" s="1">
        <f t="shared" si="98"/>
        <v>17</v>
      </c>
      <c r="T186" s="1">
        <f t="shared" si="99"/>
        <v>17</v>
      </c>
      <c r="U186" s="1">
        <f t="shared" si="100"/>
        <v>17</v>
      </c>
      <c r="V186" s="1">
        <f t="shared" si="101"/>
        <v>17</v>
      </c>
      <c r="W186" s="1">
        <f t="shared" si="102"/>
        <v>17</v>
      </c>
      <c r="X186" s="1">
        <f t="shared" si="103"/>
        <v>17</v>
      </c>
      <c r="Y186" s="1">
        <f t="shared" si="104"/>
        <v>17</v>
      </c>
      <c r="Z186" s="1">
        <f t="shared" si="105"/>
        <v>17</v>
      </c>
      <c r="AA186" s="1">
        <f t="shared" si="106"/>
        <v>17</v>
      </c>
      <c r="AB186" s="1">
        <f t="shared" si="107"/>
        <v>17</v>
      </c>
      <c r="AC186" s="1">
        <f t="shared" si="108"/>
        <v>17</v>
      </c>
      <c r="AD186" s="1">
        <f t="shared" si="109"/>
        <v>17</v>
      </c>
      <c r="AE186" s="1">
        <f t="shared" si="110"/>
        <v>17</v>
      </c>
      <c r="AF186" s="1">
        <f t="shared" si="111"/>
        <v>17</v>
      </c>
      <c r="AG186" s="1">
        <f t="shared" si="112"/>
        <v>18</v>
      </c>
      <c r="AH186" s="1">
        <f t="shared" si="113"/>
        <v>19</v>
      </c>
      <c r="AI186" s="1">
        <f t="shared" si="114"/>
        <v>19</v>
      </c>
      <c r="AJ186" s="1">
        <f t="shared" si="115"/>
        <v>19</v>
      </c>
      <c r="AK186" s="1">
        <f t="shared" si="116"/>
        <v>19</v>
      </c>
      <c r="AL186" s="1">
        <f t="shared" si="117"/>
        <v>19</v>
      </c>
      <c r="AM186" s="1">
        <f t="shared" si="118"/>
        <v>19</v>
      </c>
      <c r="AN186" s="1">
        <f t="shared" si="119"/>
        <v>19</v>
      </c>
      <c r="AO186" s="1">
        <f t="shared" si="120"/>
        <v>19</v>
      </c>
      <c r="AP186" s="7">
        <f t="shared" si="121"/>
        <v>19</v>
      </c>
      <c r="AQ186" s="7">
        <f t="shared" si="122"/>
        <v>19</v>
      </c>
      <c r="AR186" s="1">
        <f t="shared" si="123"/>
        <v>19</v>
      </c>
      <c r="AS186" s="7">
        <f t="shared" si="124"/>
        <v>19</v>
      </c>
      <c r="AT186" s="1">
        <f t="shared" si="125"/>
        <v>19</v>
      </c>
      <c r="AU186" s="1">
        <f t="shared" si="126"/>
        <v>19</v>
      </c>
      <c r="AV186" s="1">
        <f t="shared" si="127"/>
        <v>19</v>
      </c>
      <c r="AW186" s="1">
        <f t="shared" si="128"/>
        <v>19</v>
      </c>
      <c r="AX186" s="1">
        <f t="shared" si="129"/>
        <v>19</v>
      </c>
      <c r="AY186" s="1">
        <f t="shared" si="130"/>
        <v>19</v>
      </c>
      <c r="AZ186" s="1">
        <f t="shared" si="131"/>
        <v>19</v>
      </c>
      <c r="BA186" s="1">
        <f t="shared" si="132"/>
        <v>19</v>
      </c>
      <c r="BB186" s="1">
        <f t="shared" si="133"/>
        <v>19</v>
      </c>
      <c r="BC186" s="1">
        <f t="shared" si="134"/>
        <v>19</v>
      </c>
      <c r="BD186" s="1">
        <f t="shared" si="135"/>
        <v>19</v>
      </c>
      <c r="BE186" s="1">
        <f t="shared" si="136"/>
        <v>19</v>
      </c>
      <c r="BF186" s="1">
        <f t="shared" si="137"/>
        <v>19</v>
      </c>
      <c r="BG186" s="1">
        <f>+IF(D186="male",VLOOKUP(M186,'Key node cluster'!$A$3:$C$45,3,0),VLOOKUP(M186,'Key node cluster'!$F$3:$H$27,3,0))</f>
        <v>19</v>
      </c>
    </row>
    <row r="187" spans="1:59" x14ac:dyDescent="0.25">
      <c r="A187" t="s">
        <v>1193</v>
      </c>
      <c r="B187">
        <v>9961005667</v>
      </c>
      <c r="C187" s="7">
        <v>30</v>
      </c>
      <c r="D187" t="s">
        <v>9</v>
      </c>
      <c r="E187" t="s">
        <v>10</v>
      </c>
      <c r="F187" t="s">
        <v>25</v>
      </c>
      <c r="G187" t="str">
        <f t="shared" si="138"/>
        <v>bachelor or above</v>
      </c>
      <c r="H187" s="7">
        <f t="shared" si="93"/>
        <v>1</v>
      </c>
      <c r="I187" t="s">
        <v>14</v>
      </c>
      <c r="J187">
        <v>26</v>
      </c>
      <c r="K187">
        <v>0.24383561643835999</v>
      </c>
      <c r="L187">
        <v>1</v>
      </c>
      <c r="M187" s="5">
        <f t="shared" si="94"/>
        <v>19</v>
      </c>
      <c r="N187" s="5">
        <f>+IF(D187="male",VLOOKUP(BG187,'Key node cluster'!$L$3:$N$24,3,0),VLOOKUP(BG187,'Key node cluster'!$R$3:$T$15,3,0))</f>
        <v>0</v>
      </c>
      <c r="O187" s="1">
        <v>0</v>
      </c>
      <c r="P187" s="1">
        <f t="shared" si="95"/>
        <v>1</v>
      </c>
      <c r="Q187" s="1">
        <f t="shared" si="96"/>
        <v>17</v>
      </c>
      <c r="R187" s="1">
        <f t="shared" si="97"/>
        <v>17</v>
      </c>
      <c r="S187" s="1">
        <f t="shared" si="98"/>
        <v>17</v>
      </c>
      <c r="T187" s="1">
        <f t="shared" si="99"/>
        <v>17</v>
      </c>
      <c r="U187" s="1">
        <f t="shared" si="100"/>
        <v>17</v>
      </c>
      <c r="V187" s="1">
        <f t="shared" si="101"/>
        <v>17</v>
      </c>
      <c r="W187" s="1">
        <f t="shared" si="102"/>
        <v>17</v>
      </c>
      <c r="X187" s="1">
        <f t="shared" si="103"/>
        <v>17</v>
      </c>
      <c r="Y187" s="1">
        <f t="shared" si="104"/>
        <v>17</v>
      </c>
      <c r="Z187" s="1">
        <f t="shared" si="105"/>
        <v>17</v>
      </c>
      <c r="AA187" s="1">
        <f t="shared" si="106"/>
        <v>17</v>
      </c>
      <c r="AB187" s="1">
        <f t="shared" si="107"/>
        <v>17</v>
      </c>
      <c r="AC187" s="1">
        <f t="shared" si="108"/>
        <v>17</v>
      </c>
      <c r="AD187" s="1">
        <f t="shared" si="109"/>
        <v>17</v>
      </c>
      <c r="AE187" s="1">
        <f t="shared" si="110"/>
        <v>17</v>
      </c>
      <c r="AF187" s="1">
        <f t="shared" si="111"/>
        <v>17</v>
      </c>
      <c r="AG187" s="1">
        <f t="shared" si="112"/>
        <v>18</v>
      </c>
      <c r="AH187" s="1">
        <f t="shared" si="113"/>
        <v>19</v>
      </c>
      <c r="AI187" s="1">
        <f t="shared" si="114"/>
        <v>19</v>
      </c>
      <c r="AJ187" s="1">
        <f t="shared" si="115"/>
        <v>19</v>
      </c>
      <c r="AK187" s="1">
        <f t="shared" si="116"/>
        <v>19</v>
      </c>
      <c r="AL187" s="1">
        <f t="shared" si="117"/>
        <v>19</v>
      </c>
      <c r="AM187" s="1">
        <f t="shared" si="118"/>
        <v>19</v>
      </c>
      <c r="AN187" s="1">
        <f t="shared" si="119"/>
        <v>19</v>
      </c>
      <c r="AO187" s="1">
        <f t="shared" si="120"/>
        <v>19</v>
      </c>
      <c r="AP187" s="7">
        <f t="shared" si="121"/>
        <v>19</v>
      </c>
      <c r="AQ187" s="7">
        <f t="shared" si="122"/>
        <v>19</v>
      </c>
      <c r="AR187" s="1">
        <f t="shared" si="123"/>
        <v>19</v>
      </c>
      <c r="AS187" s="7">
        <f t="shared" si="124"/>
        <v>19</v>
      </c>
      <c r="AT187" s="1">
        <f t="shared" si="125"/>
        <v>19</v>
      </c>
      <c r="AU187" s="1">
        <f t="shared" si="126"/>
        <v>19</v>
      </c>
      <c r="AV187" s="1">
        <f t="shared" si="127"/>
        <v>19</v>
      </c>
      <c r="AW187" s="1">
        <f t="shared" si="128"/>
        <v>19</v>
      </c>
      <c r="AX187" s="1">
        <f t="shared" si="129"/>
        <v>19</v>
      </c>
      <c r="AY187" s="1">
        <f t="shared" si="130"/>
        <v>19</v>
      </c>
      <c r="AZ187" s="1">
        <f t="shared" si="131"/>
        <v>19</v>
      </c>
      <c r="BA187" s="1">
        <f t="shared" si="132"/>
        <v>19</v>
      </c>
      <c r="BB187" s="1">
        <f t="shared" si="133"/>
        <v>19</v>
      </c>
      <c r="BC187" s="1">
        <f t="shared" si="134"/>
        <v>19</v>
      </c>
      <c r="BD187" s="1">
        <f t="shared" si="135"/>
        <v>19</v>
      </c>
      <c r="BE187" s="1">
        <f t="shared" si="136"/>
        <v>19</v>
      </c>
      <c r="BF187" s="1">
        <f t="shared" si="137"/>
        <v>19</v>
      </c>
      <c r="BG187" s="1">
        <f>+IF(D187="male",VLOOKUP(M187,'Key node cluster'!$A$3:$C$45,3,0),VLOOKUP(M187,'Key node cluster'!$F$3:$H$27,3,0))</f>
        <v>19</v>
      </c>
    </row>
    <row r="188" spans="1:59" x14ac:dyDescent="0.25">
      <c r="A188" t="s">
        <v>1207</v>
      </c>
      <c r="B188">
        <v>9931032465</v>
      </c>
      <c r="C188" s="7">
        <v>30</v>
      </c>
      <c r="D188" t="s">
        <v>9</v>
      </c>
      <c r="E188" t="s">
        <v>10</v>
      </c>
      <c r="F188" t="s">
        <v>11</v>
      </c>
      <c r="G188" t="str">
        <f t="shared" si="138"/>
        <v>bachelor or above</v>
      </c>
      <c r="H188" s="7">
        <f t="shared" si="93"/>
        <v>5</v>
      </c>
      <c r="I188" t="s">
        <v>14</v>
      </c>
      <c r="J188">
        <v>28</v>
      </c>
      <c r="K188">
        <v>2.4191780821918001</v>
      </c>
      <c r="L188">
        <v>9</v>
      </c>
      <c r="M188" s="5">
        <f t="shared" si="94"/>
        <v>41</v>
      </c>
      <c r="N188" s="5">
        <f>+IF(D188="male",VLOOKUP(BG188,'Key node cluster'!$L$3:$N$24,3,0),VLOOKUP(BG188,'Key node cluster'!$R$3:$T$15,3,0))</f>
        <v>1</v>
      </c>
      <c r="O188" s="1">
        <v>0</v>
      </c>
      <c r="P188" s="1">
        <f t="shared" si="95"/>
        <v>26</v>
      </c>
      <c r="Q188" s="1">
        <f t="shared" si="96"/>
        <v>26</v>
      </c>
      <c r="R188" s="1">
        <f t="shared" si="97"/>
        <v>26</v>
      </c>
      <c r="S188" s="1">
        <f t="shared" si="98"/>
        <v>26</v>
      </c>
      <c r="T188" s="1">
        <f t="shared" si="99"/>
        <v>26</v>
      </c>
      <c r="U188" s="1">
        <f t="shared" si="100"/>
        <v>26</v>
      </c>
      <c r="V188" s="1">
        <f t="shared" si="101"/>
        <v>26</v>
      </c>
      <c r="W188" s="1">
        <f t="shared" si="102"/>
        <v>26</v>
      </c>
      <c r="X188" s="1">
        <f t="shared" si="103"/>
        <v>26</v>
      </c>
      <c r="Y188" s="1">
        <f t="shared" si="104"/>
        <v>26</v>
      </c>
      <c r="Z188" s="1">
        <f t="shared" si="105"/>
        <v>26</v>
      </c>
      <c r="AA188" s="1">
        <f t="shared" si="106"/>
        <v>26</v>
      </c>
      <c r="AB188" s="1">
        <f t="shared" si="107"/>
        <v>26</v>
      </c>
      <c r="AC188" s="1">
        <f t="shared" si="108"/>
        <v>26</v>
      </c>
      <c r="AD188" s="1">
        <f t="shared" si="109"/>
        <v>26</v>
      </c>
      <c r="AE188" s="1">
        <f t="shared" si="110"/>
        <v>26</v>
      </c>
      <c r="AF188" s="1">
        <f t="shared" si="111"/>
        <v>26</v>
      </c>
      <c r="AG188" s="1">
        <f t="shared" si="112"/>
        <v>26</v>
      </c>
      <c r="AH188" s="1">
        <f t="shared" si="113"/>
        <v>26</v>
      </c>
      <c r="AI188" s="1">
        <f t="shared" si="114"/>
        <v>26</v>
      </c>
      <c r="AJ188" s="1">
        <f t="shared" si="115"/>
        <v>26</v>
      </c>
      <c r="AK188" s="1">
        <f t="shared" si="116"/>
        <v>26</v>
      </c>
      <c r="AL188" s="1">
        <f t="shared" si="117"/>
        <v>26</v>
      </c>
      <c r="AM188" s="1">
        <f t="shared" si="118"/>
        <v>26</v>
      </c>
      <c r="AN188" s="1">
        <f t="shared" si="119"/>
        <v>26</v>
      </c>
      <c r="AO188" s="1">
        <f t="shared" si="120"/>
        <v>26</v>
      </c>
      <c r="AP188" s="7">
        <f t="shared" si="121"/>
        <v>38</v>
      </c>
      <c r="AQ188" s="7">
        <f t="shared" si="122"/>
        <v>38</v>
      </c>
      <c r="AR188" s="1">
        <f t="shared" si="123"/>
        <v>38</v>
      </c>
      <c r="AS188" s="7">
        <f t="shared" si="124"/>
        <v>38</v>
      </c>
      <c r="AT188" s="1">
        <f t="shared" si="125"/>
        <v>38</v>
      </c>
      <c r="AU188" s="1">
        <f t="shared" si="126"/>
        <v>38</v>
      </c>
      <c r="AV188" s="1">
        <f t="shared" si="127"/>
        <v>38</v>
      </c>
      <c r="AW188" s="1">
        <f t="shared" si="128"/>
        <v>38</v>
      </c>
      <c r="AX188" s="1">
        <f t="shared" si="129"/>
        <v>38</v>
      </c>
      <c r="AY188" s="1">
        <f t="shared" si="130"/>
        <v>38</v>
      </c>
      <c r="AZ188" s="1">
        <f t="shared" si="131"/>
        <v>38</v>
      </c>
      <c r="BA188" s="1">
        <f t="shared" si="132"/>
        <v>38</v>
      </c>
      <c r="BB188" s="1">
        <f t="shared" si="133"/>
        <v>40</v>
      </c>
      <c r="BC188" s="1">
        <f t="shared" si="134"/>
        <v>40</v>
      </c>
      <c r="BD188" s="1">
        <f t="shared" si="135"/>
        <v>41</v>
      </c>
      <c r="BE188" s="1">
        <f t="shared" si="136"/>
        <v>41</v>
      </c>
      <c r="BF188" s="1">
        <f t="shared" si="137"/>
        <v>41</v>
      </c>
      <c r="BG188" s="1">
        <f>+IF(D188="male",VLOOKUP(M188,'Key node cluster'!$A$3:$C$45,3,0),VLOOKUP(M188,'Key node cluster'!$F$3:$H$27,3,0))</f>
        <v>41</v>
      </c>
    </row>
    <row r="189" spans="1:59" x14ac:dyDescent="0.25">
      <c r="A189" t="s">
        <v>1209</v>
      </c>
      <c r="B189">
        <v>9971003716</v>
      </c>
      <c r="C189" s="7">
        <v>20</v>
      </c>
      <c r="D189" t="s">
        <v>9</v>
      </c>
      <c r="E189" t="s">
        <v>10</v>
      </c>
      <c r="F189" t="s">
        <v>25</v>
      </c>
      <c r="G189" t="str">
        <f t="shared" si="138"/>
        <v>bachelor or above</v>
      </c>
      <c r="H189" s="7">
        <f t="shared" si="93"/>
        <v>1</v>
      </c>
      <c r="I189" t="s">
        <v>14</v>
      </c>
      <c r="J189">
        <v>25</v>
      </c>
      <c r="K189">
        <v>0.25205479452055002</v>
      </c>
      <c r="L189">
        <v>1</v>
      </c>
      <c r="M189" s="5">
        <f t="shared" si="94"/>
        <v>19</v>
      </c>
      <c r="N189" s="5">
        <f>+IF(D189="male",VLOOKUP(BG189,'Key node cluster'!$L$3:$N$24,3,0),VLOOKUP(BG189,'Key node cluster'!$R$3:$T$15,3,0))</f>
        <v>0</v>
      </c>
      <c r="O189" s="1">
        <v>0</v>
      </c>
      <c r="P189" s="1">
        <f t="shared" si="95"/>
        <v>1</v>
      </c>
      <c r="Q189" s="1">
        <f t="shared" si="96"/>
        <v>17</v>
      </c>
      <c r="R189" s="1">
        <f t="shared" si="97"/>
        <v>17</v>
      </c>
      <c r="S189" s="1">
        <f t="shared" si="98"/>
        <v>17</v>
      </c>
      <c r="T189" s="1">
        <f t="shared" si="99"/>
        <v>17</v>
      </c>
      <c r="U189" s="1">
        <f t="shared" si="100"/>
        <v>17</v>
      </c>
      <c r="V189" s="1">
        <f t="shared" si="101"/>
        <v>17</v>
      </c>
      <c r="W189" s="1">
        <f t="shared" si="102"/>
        <v>17</v>
      </c>
      <c r="X189" s="1">
        <f t="shared" si="103"/>
        <v>17</v>
      </c>
      <c r="Y189" s="1">
        <f t="shared" si="104"/>
        <v>17</v>
      </c>
      <c r="Z189" s="1">
        <f t="shared" si="105"/>
        <v>17</v>
      </c>
      <c r="AA189" s="1">
        <f t="shared" si="106"/>
        <v>17</v>
      </c>
      <c r="AB189" s="1">
        <f t="shared" si="107"/>
        <v>17</v>
      </c>
      <c r="AC189" s="1">
        <f t="shared" si="108"/>
        <v>17</v>
      </c>
      <c r="AD189" s="1">
        <f t="shared" si="109"/>
        <v>17</v>
      </c>
      <c r="AE189" s="1">
        <f t="shared" si="110"/>
        <v>17</v>
      </c>
      <c r="AF189" s="1">
        <f t="shared" si="111"/>
        <v>17</v>
      </c>
      <c r="AG189" s="1">
        <f t="shared" si="112"/>
        <v>18</v>
      </c>
      <c r="AH189" s="1">
        <f t="shared" si="113"/>
        <v>19</v>
      </c>
      <c r="AI189" s="1">
        <f t="shared" si="114"/>
        <v>19</v>
      </c>
      <c r="AJ189" s="1">
        <f t="shared" si="115"/>
        <v>19</v>
      </c>
      <c r="AK189" s="1">
        <f t="shared" si="116"/>
        <v>19</v>
      </c>
      <c r="AL189" s="1">
        <f t="shared" si="117"/>
        <v>19</v>
      </c>
      <c r="AM189" s="1">
        <f t="shared" si="118"/>
        <v>19</v>
      </c>
      <c r="AN189" s="1">
        <f t="shared" si="119"/>
        <v>19</v>
      </c>
      <c r="AO189" s="1">
        <f t="shared" si="120"/>
        <v>19</v>
      </c>
      <c r="AP189" s="7">
        <f t="shared" si="121"/>
        <v>19</v>
      </c>
      <c r="AQ189" s="7">
        <f t="shared" si="122"/>
        <v>19</v>
      </c>
      <c r="AR189" s="1">
        <f t="shared" si="123"/>
        <v>19</v>
      </c>
      <c r="AS189" s="7">
        <f t="shared" si="124"/>
        <v>19</v>
      </c>
      <c r="AT189" s="1">
        <f t="shared" si="125"/>
        <v>19</v>
      </c>
      <c r="AU189" s="1">
        <f t="shared" si="126"/>
        <v>19</v>
      </c>
      <c r="AV189" s="1">
        <f t="shared" si="127"/>
        <v>19</v>
      </c>
      <c r="AW189" s="1">
        <f t="shared" si="128"/>
        <v>19</v>
      </c>
      <c r="AX189" s="1">
        <f t="shared" si="129"/>
        <v>19</v>
      </c>
      <c r="AY189" s="1">
        <f t="shared" si="130"/>
        <v>19</v>
      </c>
      <c r="AZ189" s="1">
        <f t="shared" si="131"/>
        <v>19</v>
      </c>
      <c r="BA189" s="1">
        <f t="shared" si="132"/>
        <v>19</v>
      </c>
      <c r="BB189" s="1">
        <f t="shared" si="133"/>
        <v>19</v>
      </c>
      <c r="BC189" s="1">
        <f t="shared" si="134"/>
        <v>19</v>
      </c>
      <c r="BD189" s="1">
        <f t="shared" si="135"/>
        <v>19</v>
      </c>
      <c r="BE189" s="1">
        <f t="shared" si="136"/>
        <v>19</v>
      </c>
      <c r="BF189" s="1">
        <f t="shared" si="137"/>
        <v>19</v>
      </c>
      <c r="BG189" s="1">
        <f>+IF(D189="male",VLOOKUP(M189,'Key node cluster'!$A$3:$C$45,3,0),VLOOKUP(M189,'Key node cluster'!$F$3:$H$27,3,0))</f>
        <v>19</v>
      </c>
    </row>
    <row r="190" spans="1:59" x14ac:dyDescent="0.25">
      <c r="A190" t="s">
        <v>1213</v>
      </c>
      <c r="B190">
        <v>9961071016</v>
      </c>
      <c r="C190" s="7">
        <v>20</v>
      </c>
      <c r="D190" t="s">
        <v>9</v>
      </c>
      <c r="E190" t="s">
        <v>10</v>
      </c>
      <c r="F190" t="s">
        <v>11</v>
      </c>
      <c r="G190" t="str">
        <f t="shared" si="138"/>
        <v>secondary or below</v>
      </c>
      <c r="H190" s="7">
        <f t="shared" si="93"/>
        <v>1</v>
      </c>
      <c r="I190" t="s">
        <v>12</v>
      </c>
      <c r="J190">
        <v>25</v>
      </c>
      <c r="K190">
        <v>0.16712328767123</v>
      </c>
      <c r="L190">
        <v>2</v>
      </c>
      <c r="M190" s="5">
        <f t="shared" si="94"/>
        <v>25</v>
      </c>
      <c r="N190" s="5">
        <f>+IF(D190="male",VLOOKUP(BG190,'Key node cluster'!$L$3:$N$24,3,0),VLOOKUP(BG190,'Key node cluster'!$R$3:$T$15,3,0))</f>
        <v>1</v>
      </c>
      <c r="O190" s="1">
        <v>0</v>
      </c>
      <c r="P190" s="1">
        <f t="shared" si="95"/>
        <v>1</v>
      </c>
      <c r="Q190" s="1">
        <f t="shared" si="96"/>
        <v>17</v>
      </c>
      <c r="R190" s="1">
        <f t="shared" si="97"/>
        <v>17</v>
      </c>
      <c r="S190" s="1">
        <f t="shared" si="98"/>
        <v>17</v>
      </c>
      <c r="T190" s="1">
        <f t="shared" si="99"/>
        <v>17</v>
      </c>
      <c r="U190" s="1">
        <f t="shared" si="100"/>
        <v>17</v>
      </c>
      <c r="V190" s="1">
        <f t="shared" si="101"/>
        <v>17</v>
      </c>
      <c r="W190" s="1">
        <f t="shared" si="102"/>
        <v>17</v>
      </c>
      <c r="X190" s="1">
        <f t="shared" si="103"/>
        <v>17</v>
      </c>
      <c r="Y190" s="1">
        <f t="shared" si="104"/>
        <v>17</v>
      </c>
      <c r="Z190" s="1">
        <f t="shared" si="105"/>
        <v>17</v>
      </c>
      <c r="AA190" s="1">
        <f t="shared" si="106"/>
        <v>17</v>
      </c>
      <c r="AB190" s="1">
        <f t="shared" si="107"/>
        <v>17</v>
      </c>
      <c r="AC190" s="1">
        <f t="shared" si="108"/>
        <v>17</v>
      </c>
      <c r="AD190" s="1">
        <f t="shared" si="109"/>
        <v>17</v>
      </c>
      <c r="AE190" s="1">
        <f t="shared" si="110"/>
        <v>17</v>
      </c>
      <c r="AF190" s="1">
        <f t="shared" si="111"/>
        <v>17</v>
      </c>
      <c r="AG190" s="1">
        <f t="shared" si="112"/>
        <v>25</v>
      </c>
      <c r="AH190" s="1">
        <f t="shared" si="113"/>
        <v>25</v>
      </c>
      <c r="AI190" s="1">
        <f t="shared" si="114"/>
        <v>25</v>
      </c>
      <c r="AJ190" s="1">
        <f t="shared" si="115"/>
        <v>25</v>
      </c>
      <c r="AK190" s="1">
        <f t="shared" si="116"/>
        <v>25</v>
      </c>
      <c r="AL190" s="1">
        <f t="shared" si="117"/>
        <v>25</v>
      </c>
      <c r="AM190" s="1">
        <f t="shared" si="118"/>
        <v>25</v>
      </c>
      <c r="AN190" s="1">
        <f t="shared" si="119"/>
        <v>25</v>
      </c>
      <c r="AO190" s="1">
        <f t="shared" si="120"/>
        <v>25</v>
      </c>
      <c r="AP190" s="7">
        <f t="shared" si="121"/>
        <v>25</v>
      </c>
      <c r="AQ190" s="7">
        <f t="shared" si="122"/>
        <v>25</v>
      </c>
      <c r="AR190" s="1">
        <f t="shared" si="123"/>
        <v>25</v>
      </c>
      <c r="AS190" s="7">
        <f t="shared" si="124"/>
        <v>25</v>
      </c>
      <c r="AT190" s="1">
        <f t="shared" si="125"/>
        <v>25</v>
      </c>
      <c r="AU190" s="1">
        <f t="shared" si="126"/>
        <v>25</v>
      </c>
      <c r="AV190" s="1">
        <f t="shared" si="127"/>
        <v>25</v>
      </c>
      <c r="AW190" s="1">
        <f t="shared" si="128"/>
        <v>25</v>
      </c>
      <c r="AX190" s="1">
        <f t="shared" si="129"/>
        <v>25</v>
      </c>
      <c r="AY190" s="1">
        <f t="shared" si="130"/>
        <v>25</v>
      </c>
      <c r="AZ190" s="1">
        <f t="shared" si="131"/>
        <v>25</v>
      </c>
      <c r="BA190" s="1">
        <f t="shared" si="132"/>
        <v>25</v>
      </c>
      <c r="BB190" s="1">
        <f t="shared" si="133"/>
        <v>25</v>
      </c>
      <c r="BC190" s="1">
        <f t="shared" si="134"/>
        <v>25</v>
      </c>
      <c r="BD190" s="1">
        <f t="shared" si="135"/>
        <v>25</v>
      </c>
      <c r="BE190" s="1">
        <f t="shared" si="136"/>
        <v>25</v>
      </c>
      <c r="BF190" s="1">
        <f t="shared" si="137"/>
        <v>25</v>
      </c>
      <c r="BG190" s="1">
        <f>+IF(D190="male",VLOOKUP(M190,'Key node cluster'!$A$3:$C$45,3,0),VLOOKUP(M190,'Key node cluster'!$F$3:$H$27,3,0))</f>
        <v>25</v>
      </c>
    </row>
    <row r="191" spans="1:59" x14ac:dyDescent="0.25">
      <c r="A191" t="s">
        <v>1232</v>
      </c>
      <c r="B191">
        <v>9971071845</v>
      </c>
      <c r="C191" s="7">
        <v>20</v>
      </c>
      <c r="D191" t="s">
        <v>9</v>
      </c>
      <c r="E191" t="s">
        <v>10</v>
      </c>
      <c r="F191" t="s">
        <v>11</v>
      </c>
      <c r="G191" t="str">
        <f t="shared" si="138"/>
        <v>bachelor or above</v>
      </c>
      <c r="H191" s="7">
        <f t="shared" si="93"/>
        <v>5</v>
      </c>
      <c r="I191" t="s">
        <v>14</v>
      </c>
      <c r="J191">
        <v>24</v>
      </c>
      <c r="K191">
        <v>1.5205479452055</v>
      </c>
      <c r="L191">
        <v>11</v>
      </c>
      <c r="M191" s="5">
        <f t="shared" si="94"/>
        <v>39</v>
      </c>
      <c r="N191" s="5">
        <f>+IF(D191="male",VLOOKUP(BG191,'Key node cluster'!$L$3:$N$24,3,0),VLOOKUP(BG191,'Key node cluster'!$R$3:$T$15,3,0))</f>
        <v>0</v>
      </c>
      <c r="O191" s="1">
        <v>0</v>
      </c>
      <c r="P191" s="1">
        <f t="shared" si="95"/>
        <v>26</v>
      </c>
      <c r="Q191" s="1">
        <f t="shared" si="96"/>
        <v>26</v>
      </c>
      <c r="R191" s="1">
        <f t="shared" si="97"/>
        <v>26</v>
      </c>
      <c r="S191" s="1">
        <f t="shared" si="98"/>
        <v>26</v>
      </c>
      <c r="T191" s="1">
        <f t="shared" si="99"/>
        <v>26</v>
      </c>
      <c r="U191" s="1">
        <f t="shared" si="100"/>
        <v>26</v>
      </c>
      <c r="V191" s="1">
        <f t="shared" si="101"/>
        <v>26</v>
      </c>
      <c r="W191" s="1">
        <f t="shared" si="102"/>
        <v>26</v>
      </c>
      <c r="X191" s="1">
        <f t="shared" si="103"/>
        <v>26</v>
      </c>
      <c r="Y191" s="1">
        <f t="shared" si="104"/>
        <v>26</v>
      </c>
      <c r="Z191" s="1">
        <f t="shared" si="105"/>
        <v>26</v>
      </c>
      <c r="AA191" s="1">
        <f t="shared" si="106"/>
        <v>26</v>
      </c>
      <c r="AB191" s="1">
        <f t="shared" si="107"/>
        <v>26</v>
      </c>
      <c r="AC191" s="1">
        <f t="shared" si="108"/>
        <v>26</v>
      </c>
      <c r="AD191" s="1">
        <f t="shared" si="109"/>
        <v>26</v>
      </c>
      <c r="AE191" s="1">
        <f t="shared" si="110"/>
        <v>26</v>
      </c>
      <c r="AF191" s="1">
        <f t="shared" si="111"/>
        <v>26</v>
      </c>
      <c r="AG191" s="1">
        <f t="shared" si="112"/>
        <v>26</v>
      </c>
      <c r="AH191" s="1">
        <f t="shared" si="113"/>
        <v>26</v>
      </c>
      <c r="AI191" s="1">
        <f t="shared" si="114"/>
        <v>26</v>
      </c>
      <c r="AJ191" s="1">
        <f t="shared" si="115"/>
        <v>26</v>
      </c>
      <c r="AK191" s="1">
        <f t="shared" si="116"/>
        <v>26</v>
      </c>
      <c r="AL191" s="1">
        <f t="shared" si="117"/>
        <v>26</v>
      </c>
      <c r="AM191" s="1">
        <f t="shared" si="118"/>
        <v>26</v>
      </c>
      <c r="AN191" s="1">
        <f t="shared" si="119"/>
        <v>26</v>
      </c>
      <c r="AO191" s="1">
        <f t="shared" si="120"/>
        <v>26</v>
      </c>
      <c r="AP191" s="7">
        <f t="shared" si="121"/>
        <v>38</v>
      </c>
      <c r="AQ191" s="7">
        <f t="shared" si="122"/>
        <v>38</v>
      </c>
      <c r="AR191" s="1">
        <f t="shared" si="123"/>
        <v>38</v>
      </c>
      <c r="AS191" s="7">
        <f t="shared" si="124"/>
        <v>38</v>
      </c>
      <c r="AT191" s="1">
        <f t="shared" si="125"/>
        <v>38</v>
      </c>
      <c r="AU191" s="1">
        <f t="shared" si="126"/>
        <v>38</v>
      </c>
      <c r="AV191" s="1">
        <f t="shared" si="127"/>
        <v>38</v>
      </c>
      <c r="AW191" s="1">
        <f t="shared" si="128"/>
        <v>38</v>
      </c>
      <c r="AX191" s="1">
        <f t="shared" si="129"/>
        <v>38</v>
      </c>
      <c r="AY191" s="1">
        <f t="shared" si="130"/>
        <v>38</v>
      </c>
      <c r="AZ191" s="1">
        <f t="shared" si="131"/>
        <v>38</v>
      </c>
      <c r="BA191" s="1">
        <f t="shared" si="132"/>
        <v>38</v>
      </c>
      <c r="BB191" s="1">
        <f t="shared" si="133"/>
        <v>39</v>
      </c>
      <c r="BC191" s="1">
        <f t="shared" si="134"/>
        <v>39</v>
      </c>
      <c r="BD191" s="1">
        <f t="shared" si="135"/>
        <v>39</v>
      </c>
      <c r="BE191" s="1">
        <f t="shared" si="136"/>
        <v>39</v>
      </c>
      <c r="BF191" s="1">
        <f t="shared" si="137"/>
        <v>39</v>
      </c>
      <c r="BG191" s="1">
        <f>+IF(D191="male",VLOOKUP(M191,'Key node cluster'!$A$3:$C$45,3,0),VLOOKUP(M191,'Key node cluster'!$F$3:$H$27,3,0))</f>
        <v>39</v>
      </c>
    </row>
    <row r="192" spans="1:59" x14ac:dyDescent="0.25">
      <c r="A192" t="s">
        <v>1240</v>
      </c>
      <c r="B192">
        <v>2000144981</v>
      </c>
      <c r="C192" s="7">
        <v>20</v>
      </c>
      <c r="D192" t="s">
        <v>9</v>
      </c>
      <c r="E192" t="s">
        <v>10</v>
      </c>
      <c r="G192" t="str">
        <f t="shared" si="138"/>
        <v/>
      </c>
      <c r="H192" s="7">
        <f t="shared" si="93"/>
        <v>1</v>
      </c>
      <c r="J192">
        <v>21</v>
      </c>
      <c r="K192">
        <v>0.16712328767123</v>
      </c>
      <c r="L192">
        <v>1</v>
      </c>
      <c r="M192" s="5">
        <f t="shared" si="94"/>
        <v>17</v>
      </c>
      <c r="N192" s="5">
        <f>+IF(D192="male",VLOOKUP(BG192,'Key node cluster'!$L$3:$N$24,3,0),VLOOKUP(BG192,'Key node cluster'!$R$3:$T$15,3,0))</f>
        <v>1</v>
      </c>
      <c r="O192" s="1">
        <v>0</v>
      </c>
      <c r="P192" s="1">
        <f t="shared" si="95"/>
        <v>1</v>
      </c>
      <c r="Q192" s="1">
        <f t="shared" si="96"/>
        <v>17</v>
      </c>
      <c r="R192" s="1">
        <f t="shared" si="97"/>
        <v>17</v>
      </c>
      <c r="S192" s="1">
        <f t="shared" si="98"/>
        <v>17</v>
      </c>
      <c r="T192" s="1">
        <f t="shared" si="99"/>
        <v>17</v>
      </c>
      <c r="U192" s="1">
        <f t="shared" si="100"/>
        <v>17</v>
      </c>
      <c r="V192" s="1">
        <f t="shared" si="101"/>
        <v>17</v>
      </c>
      <c r="W192" s="1">
        <f t="shared" si="102"/>
        <v>17</v>
      </c>
      <c r="X192" s="1">
        <f t="shared" si="103"/>
        <v>17</v>
      </c>
      <c r="Y192" s="1">
        <f t="shared" si="104"/>
        <v>17</v>
      </c>
      <c r="Z192" s="1">
        <f t="shared" si="105"/>
        <v>17</v>
      </c>
      <c r="AA192" s="1">
        <f t="shared" si="106"/>
        <v>17</v>
      </c>
      <c r="AB192" s="1">
        <f t="shared" si="107"/>
        <v>17</v>
      </c>
      <c r="AC192" s="1">
        <f t="shared" si="108"/>
        <v>17</v>
      </c>
      <c r="AD192" s="1">
        <f t="shared" si="109"/>
        <v>17</v>
      </c>
      <c r="AE192" s="1">
        <f t="shared" si="110"/>
        <v>17</v>
      </c>
      <c r="AF192" s="1">
        <f t="shared" si="111"/>
        <v>17</v>
      </c>
      <c r="AG192" s="1">
        <f t="shared" si="112"/>
        <v>17</v>
      </c>
      <c r="AH192" s="1">
        <f t="shared" si="113"/>
        <v>17</v>
      </c>
      <c r="AI192" s="1">
        <f t="shared" si="114"/>
        <v>17</v>
      </c>
      <c r="AJ192" s="1">
        <f t="shared" si="115"/>
        <v>17</v>
      </c>
      <c r="AK192" s="1">
        <f t="shared" si="116"/>
        <v>17</v>
      </c>
      <c r="AL192" s="1">
        <f t="shared" si="117"/>
        <v>17</v>
      </c>
      <c r="AM192" s="1">
        <f t="shared" si="118"/>
        <v>17</v>
      </c>
      <c r="AN192" s="1">
        <f t="shared" si="119"/>
        <v>17</v>
      </c>
      <c r="AO192" s="1">
        <f t="shared" si="120"/>
        <v>17</v>
      </c>
      <c r="AP192" s="7">
        <f t="shared" si="121"/>
        <v>17</v>
      </c>
      <c r="AQ192" s="7">
        <f t="shared" si="122"/>
        <v>17</v>
      </c>
      <c r="AR192" s="1">
        <f t="shared" si="123"/>
        <v>17</v>
      </c>
      <c r="AS192" s="7">
        <f t="shared" si="124"/>
        <v>17</v>
      </c>
      <c r="AT192" s="1">
        <f t="shared" si="125"/>
        <v>17</v>
      </c>
      <c r="AU192" s="1">
        <f t="shared" si="126"/>
        <v>17</v>
      </c>
      <c r="AV192" s="1">
        <f t="shared" si="127"/>
        <v>17</v>
      </c>
      <c r="AW192" s="1">
        <f t="shared" si="128"/>
        <v>17</v>
      </c>
      <c r="AX192" s="1">
        <f t="shared" si="129"/>
        <v>17</v>
      </c>
      <c r="AY192" s="1">
        <f t="shared" si="130"/>
        <v>17</v>
      </c>
      <c r="AZ192" s="1">
        <f t="shared" si="131"/>
        <v>17</v>
      </c>
      <c r="BA192" s="1">
        <f t="shared" si="132"/>
        <v>17</v>
      </c>
      <c r="BB192" s="1">
        <f t="shared" si="133"/>
        <v>17</v>
      </c>
      <c r="BC192" s="1">
        <f t="shared" si="134"/>
        <v>17</v>
      </c>
      <c r="BD192" s="1">
        <f t="shared" si="135"/>
        <v>17</v>
      </c>
      <c r="BE192" s="1">
        <f t="shared" si="136"/>
        <v>17</v>
      </c>
      <c r="BF192" s="1">
        <f t="shared" si="137"/>
        <v>17</v>
      </c>
      <c r="BG192" s="1">
        <f>+IF(D192="male",VLOOKUP(M192,'Key node cluster'!$A$3:$C$45,3,0),VLOOKUP(M192,'Key node cluster'!$F$3:$H$27,3,0))</f>
        <v>22</v>
      </c>
    </row>
    <row r="193" spans="1:59" x14ac:dyDescent="0.25">
      <c r="A193" t="s">
        <v>1249</v>
      </c>
      <c r="B193">
        <v>9921040995</v>
      </c>
      <c r="C193" s="7">
        <v>30</v>
      </c>
      <c r="D193" t="s">
        <v>9</v>
      </c>
      <c r="E193" t="s">
        <v>10</v>
      </c>
      <c r="F193" t="s">
        <v>25</v>
      </c>
      <c r="G193" t="str">
        <f t="shared" si="138"/>
        <v>secondary or below</v>
      </c>
      <c r="H193" s="7">
        <f t="shared" si="93"/>
        <v>5</v>
      </c>
      <c r="I193" t="s">
        <v>12</v>
      </c>
      <c r="J193">
        <v>29</v>
      </c>
      <c r="K193">
        <v>1.6054794520547999</v>
      </c>
      <c r="L193">
        <v>2</v>
      </c>
      <c r="M193" s="5">
        <f t="shared" si="94"/>
        <v>31</v>
      </c>
      <c r="N193" s="5">
        <f>+IF(D193="male",VLOOKUP(BG193,'Key node cluster'!$L$3:$N$24,3,0),VLOOKUP(BG193,'Key node cluster'!$R$3:$T$15,3,0))</f>
        <v>1</v>
      </c>
      <c r="O193" s="1">
        <v>0</v>
      </c>
      <c r="P193" s="1">
        <f t="shared" si="95"/>
        <v>26</v>
      </c>
      <c r="Q193" s="1">
        <f t="shared" si="96"/>
        <v>26</v>
      </c>
      <c r="R193" s="1">
        <f t="shared" si="97"/>
        <v>26</v>
      </c>
      <c r="S193" s="1">
        <f t="shared" si="98"/>
        <v>26</v>
      </c>
      <c r="T193" s="1">
        <f t="shared" si="99"/>
        <v>26</v>
      </c>
      <c r="U193" s="1">
        <f t="shared" si="100"/>
        <v>26</v>
      </c>
      <c r="V193" s="1">
        <f t="shared" si="101"/>
        <v>26</v>
      </c>
      <c r="W193" s="1">
        <f t="shared" si="102"/>
        <v>26</v>
      </c>
      <c r="X193" s="1">
        <f t="shared" si="103"/>
        <v>26</v>
      </c>
      <c r="Y193" s="1">
        <f t="shared" si="104"/>
        <v>26</v>
      </c>
      <c r="Z193" s="1">
        <f t="shared" si="105"/>
        <v>26</v>
      </c>
      <c r="AA193" s="1">
        <f t="shared" si="106"/>
        <v>26</v>
      </c>
      <c r="AB193" s="1">
        <f t="shared" si="107"/>
        <v>26</v>
      </c>
      <c r="AC193" s="1">
        <f t="shared" si="108"/>
        <v>26</v>
      </c>
      <c r="AD193" s="1">
        <f t="shared" si="109"/>
        <v>26</v>
      </c>
      <c r="AE193" s="1">
        <f t="shared" si="110"/>
        <v>26</v>
      </c>
      <c r="AF193" s="1">
        <f t="shared" si="111"/>
        <v>26</v>
      </c>
      <c r="AG193" s="1">
        <f t="shared" si="112"/>
        <v>26</v>
      </c>
      <c r="AH193" s="1">
        <f t="shared" si="113"/>
        <v>26</v>
      </c>
      <c r="AI193" s="1">
        <f t="shared" si="114"/>
        <v>26</v>
      </c>
      <c r="AJ193" s="1">
        <f t="shared" si="115"/>
        <v>26</v>
      </c>
      <c r="AK193" s="1">
        <f t="shared" si="116"/>
        <v>26</v>
      </c>
      <c r="AL193" s="1">
        <f t="shared" si="117"/>
        <v>26</v>
      </c>
      <c r="AM193" s="1">
        <f t="shared" si="118"/>
        <v>26</v>
      </c>
      <c r="AN193" s="1">
        <f t="shared" si="119"/>
        <v>26</v>
      </c>
      <c r="AO193" s="1">
        <f t="shared" si="120"/>
        <v>26</v>
      </c>
      <c r="AP193" s="7">
        <f t="shared" si="121"/>
        <v>27</v>
      </c>
      <c r="AQ193" s="7">
        <f t="shared" si="122"/>
        <v>28</v>
      </c>
      <c r="AR193" s="1">
        <f t="shared" si="123"/>
        <v>29</v>
      </c>
      <c r="AS193" s="7">
        <f t="shared" si="124"/>
        <v>31</v>
      </c>
      <c r="AT193" s="1">
        <f t="shared" si="125"/>
        <v>31</v>
      </c>
      <c r="AU193" s="1">
        <f t="shared" si="126"/>
        <v>31</v>
      </c>
      <c r="AV193" s="1">
        <f t="shared" si="127"/>
        <v>31</v>
      </c>
      <c r="AW193" s="1">
        <f t="shared" si="128"/>
        <v>31</v>
      </c>
      <c r="AX193" s="1">
        <f t="shared" si="129"/>
        <v>31</v>
      </c>
      <c r="AY193" s="1">
        <f t="shared" si="130"/>
        <v>31</v>
      </c>
      <c r="AZ193" s="1">
        <f t="shared" si="131"/>
        <v>31</v>
      </c>
      <c r="BA193" s="1">
        <f t="shared" si="132"/>
        <v>31</v>
      </c>
      <c r="BB193" s="1">
        <f t="shared" si="133"/>
        <v>31</v>
      </c>
      <c r="BC193" s="1">
        <f t="shared" si="134"/>
        <v>31</v>
      </c>
      <c r="BD193" s="1">
        <f t="shared" si="135"/>
        <v>31</v>
      </c>
      <c r="BE193" s="1">
        <f t="shared" si="136"/>
        <v>31</v>
      </c>
      <c r="BF193" s="1">
        <f t="shared" si="137"/>
        <v>31</v>
      </c>
      <c r="BG193" s="1">
        <f>+IF(D193="male",VLOOKUP(M193,'Key node cluster'!$A$3:$C$45,3,0),VLOOKUP(M193,'Key node cluster'!$F$3:$H$27,3,0))</f>
        <v>31</v>
      </c>
    </row>
    <row r="194" spans="1:59" x14ac:dyDescent="0.25">
      <c r="A194" t="s">
        <v>1262</v>
      </c>
      <c r="B194">
        <v>9961007787</v>
      </c>
      <c r="C194" s="7">
        <v>30</v>
      </c>
      <c r="D194" t="s">
        <v>9</v>
      </c>
      <c r="E194" t="s">
        <v>10</v>
      </c>
      <c r="F194" t="s">
        <v>25</v>
      </c>
      <c r="G194" t="str">
        <f t="shared" si="138"/>
        <v>bachelor or above</v>
      </c>
      <c r="H194" s="7">
        <f t="shared" ref="H194:H257" si="139">IF(K194 &gt; 15, 20, IF(K194 &gt; 10, 15, IF(K194 &gt; 5, 10, IF(K194 &gt; 1, 5, IF(K194 &gt; 0, 1, 0)))))</f>
        <v>1</v>
      </c>
      <c r="I194" t="s">
        <v>14</v>
      </c>
      <c r="J194">
        <v>26</v>
      </c>
      <c r="K194">
        <v>8.2191780821917998E-2</v>
      </c>
      <c r="L194">
        <v>1</v>
      </c>
      <c r="M194" s="5">
        <f t="shared" ref="M194:M257" si="140">+BF194</f>
        <v>19</v>
      </c>
      <c r="N194" s="5">
        <f>+IF(D194="male",VLOOKUP(BG194,'Key node cluster'!$L$3:$N$24,3,0),VLOOKUP(BG194,'Key node cluster'!$R$3:$T$15,3,0))</f>
        <v>0</v>
      </c>
      <c r="O194" s="1">
        <v>0</v>
      </c>
      <c r="P194" s="1">
        <f t="shared" ref="P194:P257" si="141">+IF($D194="male",IF(H194="",O194,IF(H194&lt;=3,1,26)),IF($D194="female",IF(H194="",O194,IF(H194&lt;=0.5,1,12)),O194))</f>
        <v>1</v>
      </c>
      <c r="Q194" s="1">
        <f t="shared" ref="Q194:Q257" si="142">IF($D194="male",IF(P194&lt;&gt;1,P194,IF(H194="",P194,IF(H194&lt;=0.5,2,17))),IF($D194="female",IF(P194&lt;&gt;1,P194,IF(F194="",P194,IF(F194&lt;&gt;"amman",2,11))),P194))</f>
        <v>17</v>
      </c>
      <c r="R194" s="1">
        <f t="shared" ref="R194:R257" si="143">IF($D194="male",IF(Q194&lt;&gt;2,Q194,IF(F194="",Q194,IF(F194&lt;&gt;"irbed",3,14))),IF($D194="female",IF(Q194&lt;&gt;2,Q194,IF(C194="",Q194,IF(C194&lt;=25,3,8))),Q194))</f>
        <v>17</v>
      </c>
      <c r="S194" s="1">
        <f t="shared" ref="S194:S257" si="144">IF($D194="male",IF(R194&lt;&gt;3,R194,IF(F194="",R194,IF(F194&lt;&gt;"amman",4,11))),IF($D194="female",IF(R194&lt;&gt;3,R194,IF(F194="",R194,IF(F194&lt;&gt;"irbed",4,7))),R194))</f>
        <v>17</v>
      </c>
      <c r="T194" s="1">
        <f t="shared" ref="T194:T257" si="145">IF($D194="male",IF(S194&lt;&gt;4,S194,IF(C194="",S194,IF(C194&lt;=25,5,10))),IF($D194="female",IF(S194&lt;&gt;4,S194,IF(C194="",S194,IF(G194&lt;&gt;"secondary or below",5,6))),R194))</f>
        <v>17</v>
      </c>
      <c r="U194" s="1">
        <f t="shared" ref="U194:U257" si="146">IF($D194="male",IF(T194&lt;&gt;5,T194,IF(F194="",T194,IF(F194&lt;&gt;"zarqa",6,9))),IF($D194="female",IF(T194&lt;&gt;5,T194,5),T194))</f>
        <v>17</v>
      </c>
      <c r="V194" s="1">
        <f t="shared" ref="V194:V257" si="147">IF($D194="male",IF(U194&lt;&gt;6,U194,IF(G194="",U194,IF(G194&lt;&gt;"secondary or below",7,8))),IF($D194="female",IF(T194&lt;&gt;6,U194,6),U194))</f>
        <v>17</v>
      </c>
      <c r="W194" s="1">
        <f t="shared" ref="W194:W257" si="148">IF($D194="male",IF(V194&lt;&gt;7,V194,7),IF($D194="female",IF(S194&lt;&gt;7,V194,7),V194))</f>
        <v>17</v>
      </c>
      <c r="X194" s="1">
        <f t="shared" ref="X194:X257" si="149">IF($D194="male",IF(V194&lt;&gt;8,W194,8),IF($D194="female",IF(R194&lt;&gt;8,R194,IF(G194="",W194,IF(G194&lt;&gt;"bachelor or above",9,10)))))</f>
        <v>17</v>
      </c>
      <c r="Y194" s="1">
        <f t="shared" ref="Y194:Y257" si="150">IF($D194="male",IF(U194&lt;&gt;9,X194,9),IF($D194="female",IF(X194&lt;&gt;9,X194,9),X194))</f>
        <v>17</v>
      </c>
      <c r="Z194" s="1">
        <f t="shared" ref="Z194:Z257" si="151">IF($D194="male",IF(T194&lt;&gt;10,Y194,10),IF($D194="female",IF(X194&lt;&gt;10,Y194,10),Y194))</f>
        <v>17</v>
      </c>
      <c r="AA194" s="1">
        <f t="shared" ref="AA194:AA257" si="152">IF($D194="male",IF(S194&lt;&gt;11,Z194,IF(G194="",Z194,IF(G194&lt;&gt;"secondary or below",12,13))),IF($D194="female",IF(Q194&lt;&gt;11,Z194,11),Z194))</f>
        <v>17</v>
      </c>
      <c r="AB194" s="1">
        <f t="shared" ref="AB194:AB257" si="153">IF($D194="male",IF(AA194&lt;&gt;12,AA194,12),IF($D194="female",IF(P194&lt;&gt;12,P194,IF(G194="",AA194,IF(G194&lt;&gt;"bachelor or above",13,20)))))</f>
        <v>17</v>
      </c>
      <c r="AC194" s="1">
        <f t="shared" ref="AC194:AC257" si="154">IF($D194="male",IF(AA194&lt;&gt;13,AB194,13),IF($D194="female",IF(AB194&lt;&gt;13,AB194,IF(H194&lt;=3,14,17))))</f>
        <v>17</v>
      </c>
      <c r="AD194" s="1">
        <f t="shared" ref="AD194:AD257" si="155">IF($D194="male",IF(R194&lt;&gt;14,AC194,IF(G194="",AC194,IF(G194&lt;&gt;"bachelor or above",15,16))),IF($D194="female",IF(AC194&lt;&gt;14,AC194,IF(C194="",AC194,IF(C194&lt;=25,15,16))),AC194))</f>
        <v>17</v>
      </c>
      <c r="AE194" s="1">
        <f t="shared" ref="AE194:AE257" si="156">IF($D194="male",IF(AD194&lt;&gt;15,AD194,15),IF($D194="female",IF(AD194&lt;&gt;15,AD194,15),AD194))</f>
        <v>17</v>
      </c>
      <c r="AF194" s="1">
        <f t="shared" ref="AF194:AF257" si="157">IF($D194="male",IF(AD194&lt;&gt;16,AE194,16),IF($D194="female",IF(AD194&lt;&gt;16,AE194,16),AE194))</f>
        <v>17</v>
      </c>
      <c r="AG194" s="1">
        <f t="shared" ref="AG194:AG257" si="158">IF($D194="male",IF(Q194&lt;&gt;17,AF194,IF(F194="",AF194,IF(F194&lt;&gt;"amman",18,25))),IF($D194="female",IF(AC194&lt;&gt;17,AF194,IF(F194="",AF194,IF(F194&lt;&gt;"irbed",18,19))),AF194))</f>
        <v>18</v>
      </c>
      <c r="AH194" s="1">
        <f t="shared" ref="AH194:AH257" si="159">IF($D194="male",IF(AG194&lt;&gt;18,AG194,IF(G194="",AG194,IF(G194&lt;&gt;"secondary or below",19,20))),IF($D194="female",IF(AG194&lt;&gt;18,AG194,18),AG194))</f>
        <v>19</v>
      </c>
      <c r="AI194" s="1">
        <f t="shared" ref="AI194:AI257" si="160">IF($D194="male",IF(AH194&lt;&gt;19,AH194,19),IF($D194="female",IF(AG194&lt;&gt;19,AH194,19),AH194))</f>
        <v>19</v>
      </c>
      <c r="AJ194" s="1">
        <f t="shared" ref="AJ194:AJ257" si="161">IF($D194="male",IF(AH194&lt;&gt;20,AI194,IF(F194="",AI194,IF(F194&lt;&gt;"irbed",21,24))),IF($D194="female",IF(AB194&lt;&gt;20,AI194,IF(H194&lt;=3,21,24))))</f>
        <v>19</v>
      </c>
      <c r="AK194" s="1">
        <f t="shared" ref="AK194:AK257" si="162">IF($D194="male",IF(AJ194&lt;&gt;21,AJ194,IF(F194="",AJ194,IF(F194&lt;&gt;"zarqa",22,23))),IF($D194="female",IF(AJ194&lt;&gt;21,AJ194,IF(C194&lt;=25,22,23))))</f>
        <v>19</v>
      </c>
      <c r="AL194" s="1">
        <f t="shared" ref="AL194:AL257" si="163">IF($D194="male",IF(AK194&lt;&gt;22,AK194,22),IF($D194="female",IF(AK194&lt;&gt;22,AK194,22),AK194))</f>
        <v>19</v>
      </c>
      <c r="AM194" s="1">
        <f t="shared" ref="AM194:AM257" si="164">IF($D194="male",IF(AK194&lt;&gt;23,AL194,23),IF($D194="female",IF(AK194&lt;&gt;23,AL194,23),AL194))</f>
        <v>19</v>
      </c>
      <c r="AN194" s="1">
        <f t="shared" ref="AN194:AN257" si="165">IF($D194="male",IF(AJ194&lt;&gt;24,AM194,24),IF($D194="female",IF(AJ194&lt;&gt;24,AM194,24),AM194))</f>
        <v>19</v>
      </c>
      <c r="AO194" s="1">
        <f t="shared" ref="AO194:AO257" si="166">IF($D194="male",IF(AG194&lt;&gt;25,AN194,25),AN194)</f>
        <v>19</v>
      </c>
      <c r="AP194" s="7">
        <f t="shared" ref="AP194:AP226" si="167">IF($D194="male",IF(P194&lt;&gt;26,AO194,IF(F194="",AO194,IF(F194&lt;&gt;"amman",27,38))),AO194)</f>
        <v>19</v>
      </c>
      <c r="AQ194" s="7">
        <f t="shared" ref="AQ194:AQ226" si="168">IF($D194="male",IF(AP194&lt;&gt;27,AP194,IF(F194="",AP194,IF(F194&lt;&gt;"zarqa",28,33))),AP194)</f>
        <v>19</v>
      </c>
      <c r="AR194" s="1">
        <f t="shared" ref="AR194:AR257" si="169">IF($D194="male",IF(AQ194&lt;&gt;28,AQ194,IF(C194&lt;=35,29,32)),AQ194)</f>
        <v>19</v>
      </c>
      <c r="AS194" s="7">
        <f t="shared" ref="AS194:AS226" si="170">IF($D194="male",IF(AR194&lt;&gt;29,AR194,IF(C194&lt;=25,30,31)),AR194)</f>
        <v>19</v>
      </c>
      <c r="AT194" s="1">
        <f t="shared" ref="AT194:AT257" si="171">IF($D194="male",IF(AS194&lt;&gt;30,AS194,30),AS194)</f>
        <v>19</v>
      </c>
      <c r="AU194" s="1">
        <f t="shared" ref="AU194:AU257" si="172">IF($D194="male",IF(AS194&lt;&gt;31,AT194,31),AT194)</f>
        <v>19</v>
      </c>
      <c r="AV194" s="1">
        <f t="shared" ref="AV194:AV257" si="173">IF($D194="male",IF(AR194&lt;&gt;32,AU194,32),AU194)</f>
        <v>19</v>
      </c>
      <c r="AW194" s="1">
        <f t="shared" ref="AW194:AW257" si="174">IF($D194="male",IF(AQ194&lt;&gt;33,AV194,IF(H194="",AV194,IF(H194&lt;=7.5,34,37))),AV194)</f>
        <v>19</v>
      </c>
      <c r="AX194" s="1">
        <f t="shared" ref="AX194:AX257" si="175">IF($D194="male",IF(AW194&lt;&gt;34,AW194,IF(C194&lt;=25,35,36)),AW194)</f>
        <v>19</v>
      </c>
      <c r="AY194" s="1">
        <f t="shared" ref="AY194:AY257" si="176">IF($D194="male",IF(AX194&lt;&gt;35,AX194,35),AX194)</f>
        <v>19</v>
      </c>
      <c r="AZ194" s="1">
        <f t="shared" ref="AZ194:AZ257" si="177">IF($D194="male",IF(AX194&lt;&gt;36,AY194,36),AY194)</f>
        <v>19</v>
      </c>
      <c r="BA194" s="1">
        <f t="shared" ref="BA194:BA257" si="178">IF($D194="male",IF(AW194&lt;&gt;37,AZ194,37),AZ194)</f>
        <v>19</v>
      </c>
      <c r="BB194" s="1">
        <f t="shared" ref="BB194:BB257" si="179">IF($D194="male",IF(AP194&lt;&gt;38,BA194,IF(C194&lt;=25,39,40)),BA194)</f>
        <v>19</v>
      </c>
      <c r="BC194" s="1">
        <f t="shared" ref="BC194:BC257" si="180">IF($D194="male",IF(BB194&lt;&gt;39,BB194,39),BB194)</f>
        <v>19</v>
      </c>
      <c r="BD194" s="1">
        <f t="shared" ref="BD194:BD257" si="181">IF($D194="male",IF(BB194&lt;&gt;40,BC194,IF(H194="",BC194,IF(H194&lt;=7.5,41,42))),BC194)</f>
        <v>19</v>
      </c>
      <c r="BE194" s="1">
        <f t="shared" ref="BE194:BE257" si="182">IF($D194="male",IF(BD194&lt;&gt;41,BD194,41),BD194)</f>
        <v>19</v>
      </c>
      <c r="BF194" s="1">
        <f t="shared" ref="BF194:BF257" si="183">IF($D194="male",IF(BD194&lt;&gt;42,BE194,42),BE194)</f>
        <v>19</v>
      </c>
      <c r="BG194" s="1">
        <f>+IF(D194="male",VLOOKUP(M194,'Key node cluster'!$A$3:$C$45,3,0),VLOOKUP(M194,'Key node cluster'!$F$3:$H$27,3,0))</f>
        <v>19</v>
      </c>
    </row>
    <row r="195" spans="1:59" x14ac:dyDescent="0.25">
      <c r="A195" t="s">
        <v>1265</v>
      </c>
      <c r="B195">
        <v>9931051470</v>
      </c>
      <c r="C195" s="7">
        <v>30</v>
      </c>
      <c r="D195" t="s">
        <v>9</v>
      </c>
      <c r="E195" t="s">
        <v>10</v>
      </c>
      <c r="F195" t="s">
        <v>11</v>
      </c>
      <c r="G195" t="str">
        <f t="shared" si="138"/>
        <v>vocational training</v>
      </c>
      <c r="H195" s="7">
        <f t="shared" si="139"/>
        <v>1</v>
      </c>
      <c r="I195" t="s">
        <v>193</v>
      </c>
      <c r="J195">
        <v>28</v>
      </c>
      <c r="K195">
        <v>0.16712328767123</v>
      </c>
      <c r="L195">
        <v>1</v>
      </c>
      <c r="M195" s="5">
        <f t="shared" si="140"/>
        <v>25</v>
      </c>
      <c r="N195" s="5">
        <f>+IF(D195="male",VLOOKUP(BG195,'Key node cluster'!$L$3:$N$24,3,0),VLOOKUP(BG195,'Key node cluster'!$R$3:$T$15,3,0))</f>
        <v>1</v>
      </c>
      <c r="O195" s="1">
        <v>0</v>
      </c>
      <c r="P195" s="1">
        <f t="shared" si="141"/>
        <v>1</v>
      </c>
      <c r="Q195" s="1">
        <f t="shared" si="142"/>
        <v>17</v>
      </c>
      <c r="R195" s="1">
        <f t="shared" si="143"/>
        <v>17</v>
      </c>
      <c r="S195" s="1">
        <f t="shared" si="144"/>
        <v>17</v>
      </c>
      <c r="T195" s="1">
        <f t="shared" si="145"/>
        <v>17</v>
      </c>
      <c r="U195" s="1">
        <f t="shared" si="146"/>
        <v>17</v>
      </c>
      <c r="V195" s="1">
        <f t="shared" si="147"/>
        <v>17</v>
      </c>
      <c r="W195" s="1">
        <f t="shared" si="148"/>
        <v>17</v>
      </c>
      <c r="X195" s="1">
        <f t="shared" si="149"/>
        <v>17</v>
      </c>
      <c r="Y195" s="1">
        <f t="shared" si="150"/>
        <v>17</v>
      </c>
      <c r="Z195" s="1">
        <f t="shared" si="151"/>
        <v>17</v>
      </c>
      <c r="AA195" s="1">
        <f t="shared" si="152"/>
        <v>17</v>
      </c>
      <c r="AB195" s="1">
        <f t="shared" si="153"/>
        <v>17</v>
      </c>
      <c r="AC195" s="1">
        <f t="shared" si="154"/>
        <v>17</v>
      </c>
      <c r="AD195" s="1">
        <f t="shared" si="155"/>
        <v>17</v>
      </c>
      <c r="AE195" s="1">
        <f t="shared" si="156"/>
        <v>17</v>
      </c>
      <c r="AF195" s="1">
        <f t="shared" si="157"/>
        <v>17</v>
      </c>
      <c r="AG195" s="1">
        <f t="shared" si="158"/>
        <v>25</v>
      </c>
      <c r="AH195" s="1">
        <f t="shared" si="159"/>
        <v>25</v>
      </c>
      <c r="AI195" s="1">
        <f t="shared" si="160"/>
        <v>25</v>
      </c>
      <c r="AJ195" s="1">
        <f t="shared" si="161"/>
        <v>25</v>
      </c>
      <c r="AK195" s="1">
        <f t="shared" si="162"/>
        <v>25</v>
      </c>
      <c r="AL195" s="1">
        <f t="shared" si="163"/>
        <v>25</v>
      </c>
      <c r="AM195" s="1">
        <f t="shared" si="164"/>
        <v>25</v>
      </c>
      <c r="AN195" s="1">
        <f t="shared" si="165"/>
        <v>25</v>
      </c>
      <c r="AO195" s="1">
        <f t="shared" si="166"/>
        <v>25</v>
      </c>
      <c r="AP195" s="7">
        <f t="shared" si="167"/>
        <v>25</v>
      </c>
      <c r="AQ195" s="7">
        <f t="shared" si="168"/>
        <v>25</v>
      </c>
      <c r="AR195" s="1">
        <f t="shared" si="169"/>
        <v>25</v>
      </c>
      <c r="AS195" s="7">
        <f t="shared" si="170"/>
        <v>25</v>
      </c>
      <c r="AT195" s="1">
        <f t="shared" si="171"/>
        <v>25</v>
      </c>
      <c r="AU195" s="1">
        <f t="shared" si="172"/>
        <v>25</v>
      </c>
      <c r="AV195" s="1">
        <f t="shared" si="173"/>
        <v>25</v>
      </c>
      <c r="AW195" s="1">
        <f t="shared" si="174"/>
        <v>25</v>
      </c>
      <c r="AX195" s="1">
        <f t="shared" si="175"/>
        <v>25</v>
      </c>
      <c r="AY195" s="1">
        <f t="shared" si="176"/>
        <v>25</v>
      </c>
      <c r="AZ195" s="1">
        <f t="shared" si="177"/>
        <v>25</v>
      </c>
      <c r="BA195" s="1">
        <f t="shared" si="178"/>
        <v>25</v>
      </c>
      <c r="BB195" s="1">
        <f t="shared" si="179"/>
        <v>25</v>
      </c>
      <c r="BC195" s="1">
        <f t="shared" si="180"/>
        <v>25</v>
      </c>
      <c r="BD195" s="1">
        <f t="shared" si="181"/>
        <v>25</v>
      </c>
      <c r="BE195" s="1">
        <f t="shared" si="182"/>
        <v>25</v>
      </c>
      <c r="BF195" s="1">
        <f t="shared" si="183"/>
        <v>25</v>
      </c>
      <c r="BG195" s="1">
        <f>+IF(D195="male",VLOOKUP(M195,'Key node cluster'!$A$3:$C$45,3,0),VLOOKUP(M195,'Key node cluster'!$F$3:$H$27,3,0))</f>
        <v>25</v>
      </c>
    </row>
    <row r="196" spans="1:59" x14ac:dyDescent="0.25">
      <c r="A196" t="s">
        <v>1266</v>
      </c>
      <c r="B196">
        <v>9991060167</v>
      </c>
      <c r="C196" s="7">
        <v>20</v>
      </c>
      <c r="D196" t="s">
        <v>9</v>
      </c>
      <c r="E196" t="s">
        <v>10</v>
      </c>
      <c r="F196" t="s">
        <v>45</v>
      </c>
      <c r="G196" t="str">
        <f t="shared" si="138"/>
        <v>bachelor or above</v>
      </c>
      <c r="H196" s="7">
        <f t="shared" si="139"/>
        <v>1</v>
      </c>
      <c r="I196" t="s">
        <v>14</v>
      </c>
      <c r="J196">
        <v>22</v>
      </c>
      <c r="K196">
        <v>0.16712328767123</v>
      </c>
      <c r="L196">
        <v>1</v>
      </c>
      <c r="M196" s="5">
        <f t="shared" si="140"/>
        <v>19</v>
      </c>
      <c r="N196" s="5">
        <f>+IF(D196="male",VLOOKUP(BG196,'Key node cluster'!$L$3:$N$24,3,0),VLOOKUP(BG196,'Key node cluster'!$R$3:$T$15,3,0))</f>
        <v>0</v>
      </c>
      <c r="O196" s="1">
        <v>0</v>
      </c>
      <c r="P196" s="1">
        <f t="shared" si="141"/>
        <v>1</v>
      </c>
      <c r="Q196" s="1">
        <f t="shared" si="142"/>
        <v>17</v>
      </c>
      <c r="R196" s="1">
        <f t="shared" si="143"/>
        <v>17</v>
      </c>
      <c r="S196" s="1">
        <f t="shared" si="144"/>
        <v>17</v>
      </c>
      <c r="T196" s="1">
        <f t="shared" si="145"/>
        <v>17</v>
      </c>
      <c r="U196" s="1">
        <f t="shared" si="146"/>
        <v>17</v>
      </c>
      <c r="V196" s="1">
        <f t="shared" si="147"/>
        <v>17</v>
      </c>
      <c r="W196" s="1">
        <f t="shared" si="148"/>
        <v>17</v>
      </c>
      <c r="X196" s="1">
        <f t="shared" si="149"/>
        <v>17</v>
      </c>
      <c r="Y196" s="1">
        <f t="shared" si="150"/>
        <v>17</v>
      </c>
      <c r="Z196" s="1">
        <f t="shared" si="151"/>
        <v>17</v>
      </c>
      <c r="AA196" s="1">
        <f t="shared" si="152"/>
        <v>17</v>
      </c>
      <c r="AB196" s="1">
        <f t="shared" si="153"/>
        <v>17</v>
      </c>
      <c r="AC196" s="1">
        <f t="shared" si="154"/>
        <v>17</v>
      </c>
      <c r="AD196" s="1">
        <f t="shared" si="155"/>
        <v>17</v>
      </c>
      <c r="AE196" s="1">
        <f t="shared" si="156"/>
        <v>17</v>
      </c>
      <c r="AF196" s="1">
        <f t="shared" si="157"/>
        <v>17</v>
      </c>
      <c r="AG196" s="1">
        <f t="shared" si="158"/>
        <v>18</v>
      </c>
      <c r="AH196" s="1">
        <f t="shared" si="159"/>
        <v>19</v>
      </c>
      <c r="AI196" s="1">
        <f t="shared" si="160"/>
        <v>19</v>
      </c>
      <c r="AJ196" s="1">
        <f t="shared" si="161"/>
        <v>19</v>
      </c>
      <c r="AK196" s="1">
        <f t="shared" si="162"/>
        <v>19</v>
      </c>
      <c r="AL196" s="1">
        <f t="shared" si="163"/>
        <v>19</v>
      </c>
      <c r="AM196" s="1">
        <f t="shared" si="164"/>
        <v>19</v>
      </c>
      <c r="AN196" s="1">
        <f t="shared" si="165"/>
        <v>19</v>
      </c>
      <c r="AO196" s="1">
        <f t="shared" si="166"/>
        <v>19</v>
      </c>
      <c r="AP196" s="7">
        <f t="shared" si="167"/>
        <v>19</v>
      </c>
      <c r="AQ196" s="7">
        <f t="shared" si="168"/>
        <v>19</v>
      </c>
      <c r="AR196" s="1">
        <f t="shared" si="169"/>
        <v>19</v>
      </c>
      <c r="AS196" s="7">
        <f t="shared" si="170"/>
        <v>19</v>
      </c>
      <c r="AT196" s="1">
        <f t="shared" si="171"/>
        <v>19</v>
      </c>
      <c r="AU196" s="1">
        <f t="shared" si="172"/>
        <v>19</v>
      </c>
      <c r="AV196" s="1">
        <f t="shared" si="173"/>
        <v>19</v>
      </c>
      <c r="AW196" s="1">
        <f t="shared" si="174"/>
        <v>19</v>
      </c>
      <c r="AX196" s="1">
        <f t="shared" si="175"/>
        <v>19</v>
      </c>
      <c r="AY196" s="1">
        <f t="shared" si="176"/>
        <v>19</v>
      </c>
      <c r="AZ196" s="1">
        <f t="shared" si="177"/>
        <v>19</v>
      </c>
      <c r="BA196" s="1">
        <f t="shared" si="178"/>
        <v>19</v>
      </c>
      <c r="BB196" s="1">
        <f t="shared" si="179"/>
        <v>19</v>
      </c>
      <c r="BC196" s="1">
        <f t="shared" si="180"/>
        <v>19</v>
      </c>
      <c r="BD196" s="1">
        <f t="shared" si="181"/>
        <v>19</v>
      </c>
      <c r="BE196" s="1">
        <f t="shared" si="182"/>
        <v>19</v>
      </c>
      <c r="BF196" s="1">
        <f t="shared" si="183"/>
        <v>19</v>
      </c>
      <c r="BG196" s="1">
        <f>+IF(D196="male",VLOOKUP(M196,'Key node cluster'!$A$3:$C$45,3,0),VLOOKUP(M196,'Key node cluster'!$F$3:$H$27,3,0))</f>
        <v>19</v>
      </c>
    </row>
    <row r="197" spans="1:59" x14ac:dyDescent="0.25">
      <c r="A197" t="s">
        <v>1268</v>
      </c>
      <c r="B197">
        <v>9801017585</v>
      </c>
      <c r="C197" s="7">
        <v>40</v>
      </c>
      <c r="D197" t="s">
        <v>9</v>
      </c>
      <c r="E197" t="s">
        <v>10</v>
      </c>
      <c r="F197" t="s">
        <v>11</v>
      </c>
      <c r="G197" t="str">
        <f t="shared" ref="G197:G260" si="184">IF(I197="","",IF(OR(I197="high_school",I197="secondary_or_below"),"secondary or below",IF(OR(I197="bachelor",I197="master",I197="phd"),"bachelor or above", "vocational training")))</f>
        <v>bachelor or above</v>
      </c>
      <c r="H197" s="7">
        <f t="shared" si="139"/>
        <v>1</v>
      </c>
      <c r="I197" t="s">
        <v>46</v>
      </c>
      <c r="J197">
        <v>42</v>
      </c>
      <c r="K197">
        <v>0.41917808219177999</v>
      </c>
      <c r="L197">
        <v>2</v>
      </c>
      <c r="M197" s="5">
        <f t="shared" si="140"/>
        <v>25</v>
      </c>
      <c r="N197" s="5">
        <f>+IF(D197="male",VLOOKUP(BG197,'Key node cluster'!$L$3:$N$24,3,0),VLOOKUP(BG197,'Key node cluster'!$R$3:$T$15,3,0))</f>
        <v>1</v>
      </c>
      <c r="O197" s="1">
        <v>0</v>
      </c>
      <c r="P197" s="1">
        <f t="shared" si="141"/>
        <v>1</v>
      </c>
      <c r="Q197" s="1">
        <f t="shared" si="142"/>
        <v>17</v>
      </c>
      <c r="R197" s="1">
        <f t="shared" si="143"/>
        <v>17</v>
      </c>
      <c r="S197" s="1">
        <f t="shared" si="144"/>
        <v>17</v>
      </c>
      <c r="T197" s="1">
        <f t="shared" si="145"/>
        <v>17</v>
      </c>
      <c r="U197" s="1">
        <f t="shared" si="146"/>
        <v>17</v>
      </c>
      <c r="V197" s="1">
        <f t="shared" si="147"/>
        <v>17</v>
      </c>
      <c r="W197" s="1">
        <f t="shared" si="148"/>
        <v>17</v>
      </c>
      <c r="X197" s="1">
        <f t="shared" si="149"/>
        <v>17</v>
      </c>
      <c r="Y197" s="1">
        <f t="shared" si="150"/>
        <v>17</v>
      </c>
      <c r="Z197" s="1">
        <f t="shared" si="151"/>
        <v>17</v>
      </c>
      <c r="AA197" s="1">
        <f t="shared" si="152"/>
        <v>17</v>
      </c>
      <c r="AB197" s="1">
        <f t="shared" si="153"/>
        <v>17</v>
      </c>
      <c r="AC197" s="1">
        <f t="shared" si="154"/>
        <v>17</v>
      </c>
      <c r="AD197" s="1">
        <f t="shared" si="155"/>
        <v>17</v>
      </c>
      <c r="AE197" s="1">
        <f t="shared" si="156"/>
        <v>17</v>
      </c>
      <c r="AF197" s="1">
        <f t="shared" si="157"/>
        <v>17</v>
      </c>
      <c r="AG197" s="1">
        <f t="shared" si="158"/>
        <v>25</v>
      </c>
      <c r="AH197" s="1">
        <f t="shared" si="159"/>
        <v>25</v>
      </c>
      <c r="AI197" s="1">
        <f t="shared" si="160"/>
        <v>25</v>
      </c>
      <c r="AJ197" s="1">
        <f t="shared" si="161"/>
        <v>25</v>
      </c>
      <c r="AK197" s="1">
        <f t="shared" si="162"/>
        <v>25</v>
      </c>
      <c r="AL197" s="1">
        <f t="shared" si="163"/>
        <v>25</v>
      </c>
      <c r="AM197" s="1">
        <f t="shared" si="164"/>
        <v>25</v>
      </c>
      <c r="AN197" s="1">
        <f t="shared" si="165"/>
        <v>25</v>
      </c>
      <c r="AO197" s="1">
        <f t="shared" si="166"/>
        <v>25</v>
      </c>
      <c r="AP197" s="7">
        <f t="shared" si="167"/>
        <v>25</v>
      </c>
      <c r="AQ197" s="7">
        <f t="shared" si="168"/>
        <v>25</v>
      </c>
      <c r="AR197" s="1">
        <f t="shared" si="169"/>
        <v>25</v>
      </c>
      <c r="AS197" s="7">
        <f t="shared" si="170"/>
        <v>25</v>
      </c>
      <c r="AT197" s="1">
        <f t="shared" si="171"/>
        <v>25</v>
      </c>
      <c r="AU197" s="1">
        <f t="shared" si="172"/>
        <v>25</v>
      </c>
      <c r="AV197" s="1">
        <f t="shared" si="173"/>
        <v>25</v>
      </c>
      <c r="AW197" s="1">
        <f t="shared" si="174"/>
        <v>25</v>
      </c>
      <c r="AX197" s="1">
        <f t="shared" si="175"/>
        <v>25</v>
      </c>
      <c r="AY197" s="1">
        <f t="shared" si="176"/>
        <v>25</v>
      </c>
      <c r="AZ197" s="1">
        <f t="shared" si="177"/>
        <v>25</v>
      </c>
      <c r="BA197" s="1">
        <f t="shared" si="178"/>
        <v>25</v>
      </c>
      <c r="BB197" s="1">
        <f t="shared" si="179"/>
        <v>25</v>
      </c>
      <c r="BC197" s="1">
        <f t="shared" si="180"/>
        <v>25</v>
      </c>
      <c r="BD197" s="1">
        <f t="shared" si="181"/>
        <v>25</v>
      </c>
      <c r="BE197" s="1">
        <f t="shared" si="182"/>
        <v>25</v>
      </c>
      <c r="BF197" s="1">
        <f t="shared" si="183"/>
        <v>25</v>
      </c>
      <c r="BG197" s="1">
        <f>+IF(D197="male",VLOOKUP(M197,'Key node cluster'!$A$3:$C$45,3,0),VLOOKUP(M197,'Key node cluster'!$F$3:$H$27,3,0))</f>
        <v>25</v>
      </c>
    </row>
    <row r="198" spans="1:59" x14ac:dyDescent="0.25">
      <c r="A198" t="s">
        <v>1269</v>
      </c>
      <c r="B198">
        <v>9991054411</v>
      </c>
      <c r="C198" s="7">
        <v>20</v>
      </c>
      <c r="D198" t="s">
        <v>9</v>
      </c>
      <c r="E198" t="s">
        <v>10</v>
      </c>
      <c r="F198" t="s">
        <v>11</v>
      </c>
      <c r="G198" t="str">
        <f t="shared" si="184"/>
        <v>bachelor or above</v>
      </c>
      <c r="H198" s="7">
        <f t="shared" si="139"/>
        <v>1</v>
      </c>
      <c r="I198" t="s">
        <v>14</v>
      </c>
      <c r="J198">
        <v>22</v>
      </c>
      <c r="K198">
        <v>0.92054794520548</v>
      </c>
      <c r="L198">
        <v>6</v>
      </c>
      <c r="M198" s="5">
        <f t="shared" si="140"/>
        <v>25</v>
      </c>
      <c r="N198" s="5">
        <f>+IF(D198="male",VLOOKUP(BG198,'Key node cluster'!$L$3:$N$24,3,0),VLOOKUP(BG198,'Key node cluster'!$R$3:$T$15,3,0))</f>
        <v>1</v>
      </c>
      <c r="O198" s="1">
        <v>0</v>
      </c>
      <c r="P198" s="1">
        <f t="shared" si="141"/>
        <v>1</v>
      </c>
      <c r="Q198" s="1">
        <f t="shared" si="142"/>
        <v>17</v>
      </c>
      <c r="R198" s="1">
        <f t="shared" si="143"/>
        <v>17</v>
      </c>
      <c r="S198" s="1">
        <f t="shared" si="144"/>
        <v>17</v>
      </c>
      <c r="T198" s="1">
        <f t="shared" si="145"/>
        <v>17</v>
      </c>
      <c r="U198" s="1">
        <f t="shared" si="146"/>
        <v>17</v>
      </c>
      <c r="V198" s="1">
        <f t="shared" si="147"/>
        <v>17</v>
      </c>
      <c r="W198" s="1">
        <f t="shared" si="148"/>
        <v>17</v>
      </c>
      <c r="X198" s="1">
        <f t="shared" si="149"/>
        <v>17</v>
      </c>
      <c r="Y198" s="1">
        <f t="shared" si="150"/>
        <v>17</v>
      </c>
      <c r="Z198" s="1">
        <f t="shared" si="151"/>
        <v>17</v>
      </c>
      <c r="AA198" s="1">
        <f t="shared" si="152"/>
        <v>17</v>
      </c>
      <c r="AB198" s="1">
        <f t="shared" si="153"/>
        <v>17</v>
      </c>
      <c r="AC198" s="1">
        <f t="shared" si="154"/>
        <v>17</v>
      </c>
      <c r="AD198" s="1">
        <f t="shared" si="155"/>
        <v>17</v>
      </c>
      <c r="AE198" s="1">
        <f t="shared" si="156"/>
        <v>17</v>
      </c>
      <c r="AF198" s="1">
        <f t="shared" si="157"/>
        <v>17</v>
      </c>
      <c r="AG198" s="1">
        <f t="shared" si="158"/>
        <v>25</v>
      </c>
      <c r="AH198" s="1">
        <f t="shared" si="159"/>
        <v>25</v>
      </c>
      <c r="AI198" s="1">
        <f t="shared" si="160"/>
        <v>25</v>
      </c>
      <c r="AJ198" s="1">
        <f t="shared" si="161"/>
        <v>25</v>
      </c>
      <c r="AK198" s="1">
        <f t="shared" si="162"/>
        <v>25</v>
      </c>
      <c r="AL198" s="1">
        <f t="shared" si="163"/>
        <v>25</v>
      </c>
      <c r="AM198" s="1">
        <f t="shared" si="164"/>
        <v>25</v>
      </c>
      <c r="AN198" s="1">
        <f t="shared" si="165"/>
        <v>25</v>
      </c>
      <c r="AO198" s="1">
        <f t="shared" si="166"/>
        <v>25</v>
      </c>
      <c r="AP198" s="7">
        <f t="shared" si="167"/>
        <v>25</v>
      </c>
      <c r="AQ198" s="7">
        <f t="shared" si="168"/>
        <v>25</v>
      </c>
      <c r="AR198" s="1">
        <f t="shared" si="169"/>
        <v>25</v>
      </c>
      <c r="AS198" s="7">
        <f t="shared" si="170"/>
        <v>25</v>
      </c>
      <c r="AT198" s="1">
        <f t="shared" si="171"/>
        <v>25</v>
      </c>
      <c r="AU198" s="1">
        <f t="shared" si="172"/>
        <v>25</v>
      </c>
      <c r="AV198" s="1">
        <f t="shared" si="173"/>
        <v>25</v>
      </c>
      <c r="AW198" s="1">
        <f t="shared" si="174"/>
        <v>25</v>
      </c>
      <c r="AX198" s="1">
        <f t="shared" si="175"/>
        <v>25</v>
      </c>
      <c r="AY198" s="1">
        <f t="shared" si="176"/>
        <v>25</v>
      </c>
      <c r="AZ198" s="1">
        <f t="shared" si="177"/>
        <v>25</v>
      </c>
      <c r="BA198" s="1">
        <f t="shared" si="178"/>
        <v>25</v>
      </c>
      <c r="BB198" s="1">
        <f t="shared" si="179"/>
        <v>25</v>
      </c>
      <c r="BC198" s="1">
        <f t="shared" si="180"/>
        <v>25</v>
      </c>
      <c r="BD198" s="1">
        <f t="shared" si="181"/>
        <v>25</v>
      </c>
      <c r="BE198" s="1">
        <f t="shared" si="182"/>
        <v>25</v>
      </c>
      <c r="BF198" s="1">
        <f t="shared" si="183"/>
        <v>25</v>
      </c>
      <c r="BG198" s="1">
        <f>+IF(D198="male",VLOOKUP(M198,'Key node cluster'!$A$3:$C$45,3,0),VLOOKUP(M198,'Key node cluster'!$F$3:$H$27,3,0))</f>
        <v>25</v>
      </c>
    </row>
    <row r="199" spans="1:59" x14ac:dyDescent="0.25">
      <c r="A199" t="s">
        <v>1277</v>
      </c>
      <c r="B199">
        <v>9921001823</v>
      </c>
      <c r="C199" s="7">
        <v>30</v>
      </c>
      <c r="D199" t="s">
        <v>9</v>
      </c>
      <c r="E199" t="s">
        <v>10</v>
      </c>
      <c r="F199" t="s">
        <v>25</v>
      </c>
      <c r="G199" t="str">
        <f t="shared" si="184"/>
        <v>bachelor or above</v>
      </c>
      <c r="H199" s="7">
        <f t="shared" si="139"/>
        <v>1</v>
      </c>
      <c r="I199" t="s">
        <v>14</v>
      </c>
      <c r="J199">
        <v>29</v>
      </c>
      <c r="K199">
        <v>8.2191780821917998E-2</v>
      </c>
      <c r="L199">
        <v>1</v>
      </c>
      <c r="M199" s="5">
        <f t="shared" si="140"/>
        <v>19</v>
      </c>
      <c r="N199" s="5">
        <f>+IF(D199="male",VLOOKUP(BG199,'Key node cluster'!$L$3:$N$24,3,0),VLOOKUP(BG199,'Key node cluster'!$R$3:$T$15,3,0))</f>
        <v>0</v>
      </c>
      <c r="O199" s="1">
        <v>0</v>
      </c>
      <c r="P199" s="1">
        <f t="shared" si="141"/>
        <v>1</v>
      </c>
      <c r="Q199" s="1">
        <f t="shared" si="142"/>
        <v>17</v>
      </c>
      <c r="R199" s="1">
        <f t="shared" si="143"/>
        <v>17</v>
      </c>
      <c r="S199" s="1">
        <f t="shared" si="144"/>
        <v>17</v>
      </c>
      <c r="T199" s="1">
        <f t="shared" si="145"/>
        <v>17</v>
      </c>
      <c r="U199" s="1">
        <f t="shared" si="146"/>
        <v>17</v>
      </c>
      <c r="V199" s="1">
        <f t="shared" si="147"/>
        <v>17</v>
      </c>
      <c r="W199" s="1">
        <f t="shared" si="148"/>
        <v>17</v>
      </c>
      <c r="X199" s="1">
        <f t="shared" si="149"/>
        <v>17</v>
      </c>
      <c r="Y199" s="1">
        <f t="shared" si="150"/>
        <v>17</v>
      </c>
      <c r="Z199" s="1">
        <f t="shared" si="151"/>
        <v>17</v>
      </c>
      <c r="AA199" s="1">
        <f t="shared" si="152"/>
        <v>17</v>
      </c>
      <c r="AB199" s="1">
        <f t="shared" si="153"/>
        <v>17</v>
      </c>
      <c r="AC199" s="1">
        <f t="shared" si="154"/>
        <v>17</v>
      </c>
      <c r="AD199" s="1">
        <f t="shared" si="155"/>
        <v>17</v>
      </c>
      <c r="AE199" s="1">
        <f t="shared" si="156"/>
        <v>17</v>
      </c>
      <c r="AF199" s="1">
        <f t="shared" si="157"/>
        <v>17</v>
      </c>
      <c r="AG199" s="1">
        <f t="shared" si="158"/>
        <v>18</v>
      </c>
      <c r="AH199" s="1">
        <f t="shared" si="159"/>
        <v>19</v>
      </c>
      <c r="AI199" s="1">
        <f t="shared" si="160"/>
        <v>19</v>
      </c>
      <c r="AJ199" s="1">
        <f t="shared" si="161"/>
        <v>19</v>
      </c>
      <c r="AK199" s="1">
        <f t="shared" si="162"/>
        <v>19</v>
      </c>
      <c r="AL199" s="1">
        <f t="shared" si="163"/>
        <v>19</v>
      </c>
      <c r="AM199" s="1">
        <f t="shared" si="164"/>
        <v>19</v>
      </c>
      <c r="AN199" s="1">
        <f t="shared" si="165"/>
        <v>19</v>
      </c>
      <c r="AO199" s="1">
        <f t="shared" si="166"/>
        <v>19</v>
      </c>
      <c r="AP199" s="7">
        <f t="shared" si="167"/>
        <v>19</v>
      </c>
      <c r="AQ199" s="7">
        <f t="shared" si="168"/>
        <v>19</v>
      </c>
      <c r="AR199" s="1">
        <f t="shared" si="169"/>
        <v>19</v>
      </c>
      <c r="AS199" s="7">
        <f t="shared" si="170"/>
        <v>19</v>
      </c>
      <c r="AT199" s="1">
        <f t="shared" si="171"/>
        <v>19</v>
      </c>
      <c r="AU199" s="1">
        <f t="shared" si="172"/>
        <v>19</v>
      </c>
      <c r="AV199" s="1">
        <f t="shared" si="173"/>
        <v>19</v>
      </c>
      <c r="AW199" s="1">
        <f t="shared" si="174"/>
        <v>19</v>
      </c>
      <c r="AX199" s="1">
        <f t="shared" si="175"/>
        <v>19</v>
      </c>
      <c r="AY199" s="1">
        <f t="shared" si="176"/>
        <v>19</v>
      </c>
      <c r="AZ199" s="1">
        <f t="shared" si="177"/>
        <v>19</v>
      </c>
      <c r="BA199" s="1">
        <f t="shared" si="178"/>
        <v>19</v>
      </c>
      <c r="BB199" s="1">
        <f t="shared" si="179"/>
        <v>19</v>
      </c>
      <c r="BC199" s="1">
        <f t="shared" si="180"/>
        <v>19</v>
      </c>
      <c r="BD199" s="1">
        <f t="shared" si="181"/>
        <v>19</v>
      </c>
      <c r="BE199" s="1">
        <f t="shared" si="182"/>
        <v>19</v>
      </c>
      <c r="BF199" s="1">
        <f t="shared" si="183"/>
        <v>19</v>
      </c>
      <c r="BG199" s="1">
        <f>+IF(D199="male",VLOOKUP(M199,'Key node cluster'!$A$3:$C$45,3,0),VLOOKUP(M199,'Key node cluster'!$F$3:$H$27,3,0))</f>
        <v>19</v>
      </c>
    </row>
    <row r="200" spans="1:59" x14ac:dyDescent="0.25">
      <c r="A200" t="s">
        <v>1294</v>
      </c>
      <c r="B200">
        <v>9961026303</v>
      </c>
      <c r="C200" s="7">
        <v>30</v>
      </c>
      <c r="D200" t="s">
        <v>9</v>
      </c>
      <c r="E200" t="s">
        <v>10</v>
      </c>
      <c r="F200" t="s">
        <v>11</v>
      </c>
      <c r="G200" t="str">
        <f t="shared" si="184"/>
        <v>vocational training</v>
      </c>
      <c r="H200" s="7">
        <f t="shared" si="139"/>
        <v>5</v>
      </c>
      <c r="I200" t="s">
        <v>22</v>
      </c>
      <c r="J200">
        <v>26</v>
      </c>
      <c r="K200">
        <v>2.4164383561644001</v>
      </c>
      <c r="L200">
        <v>11</v>
      </c>
      <c r="M200" s="5">
        <f t="shared" si="140"/>
        <v>41</v>
      </c>
      <c r="N200" s="5">
        <f>+IF(D200="male",VLOOKUP(BG200,'Key node cluster'!$L$3:$N$24,3,0),VLOOKUP(BG200,'Key node cluster'!$R$3:$T$15,3,0))</f>
        <v>1</v>
      </c>
      <c r="O200" s="1">
        <v>0</v>
      </c>
      <c r="P200" s="1">
        <f t="shared" si="141"/>
        <v>26</v>
      </c>
      <c r="Q200" s="1">
        <f t="shared" si="142"/>
        <v>26</v>
      </c>
      <c r="R200" s="1">
        <f t="shared" si="143"/>
        <v>26</v>
      </c>
      <c r="S200" s="1">
        <f t="shared" si="144"/>
        <v>26</v>
      </c>
      <c r="T200" s="1">
        <f t="shared" si="145"/>
        <v>26</v>
      </c>
      <c r="U200" s="1">
        <f t="shared" si="146"/>
        <v>26</v>
      </c>
      <c r="V200" s="1">
        <f t="shared" si="147"/>
        <v>26</v>
      </c>
      <c r="W200" s="1">
        <f t="shared" si="148"/>
        <v>26</v>
      </c>
      <c r="X200" s="1">
        <f t="shared" si="149"/>
        <v>26</v>
      </c>
      <c r="Y200" s="1">
        <f t="shared" si="150"/>
        <v>26</v>
      </c>
      <c r="Z200" s="1">
        <f t="shared" si="151"/>
        <v>26</v>
      </c>
      <c r="AA200" s="1">
        <f t="shared" si="152"/>
        <v>26</v>
      </c>
      <c r="AB200" s="1">
        <f t="shared" si="153"/>
        <v>26</v>
      </c>
      <c r="AC200" s="1">
        <f t="shared" si="154"/>
        <v>26</v>
      </c>
      <c r="AD200" s="1">
        <f t="shared" si="155"/>
        <v>26</v>
      </c>
      <c r="AE200" s="1">
        <f t="shared" si="156"/>
        <v>26</v>
      </c>
      <c r="AF200" s="1">
        <f t="shared" si="157"/>
        <v>26</v>
      </c>
      <c r="AG200" s="1">
        <f t="shared" si="158"/>
        <v>26</v>
      </c>
      <c r="AH200" s="1">
        <f t="shared" si="159"/>
        <v>26</v>
      </c>
      <c r="AI200" s="1">
        <f t="shared" si="160"/>
        <v>26</v>
      </c>
      <c r="AJ200" s="1">
        <f t="shared" si="161"/>
        <v>26</v>
      </c>
      <c r="AK200" s="1">
        <f t="shared" si="162"/>
        <v>26</v>
      </c>
      <c r="AL200" s="1">
        <f t="shared" si="163"/>
        <v>26</v>
      </c>
      <c r="AM200" s="1">
        <f t="shared" si="164"/>
        <v>26</v>
      </c>
      <c r="AN200" s="1">
        <f t="shared" si="165"/>
        <v>26</v>
      </c>
      <c r="AO200" s="1">
        <f t="shared" si="166"/>
        <v>26</v>
      </c>
      <c r="AP200" s="7">
        <f t="shared" si="167"/>
        <v>38</v>
      </c>
      <c r="AQ200" s="7">
        <f t="shared" si="168"/>
        <v>38</v>
      </c>
      <c r="AR200" s="1">
        <f t="shared" si="169"/>
        <v>38</v>
      </c>
      <c r="AS200" s="7">
        <f t="shared" si="170"/>
        <v>38</v>
      </c>
      <c r="AT200" s="1">
        <f t="shared" si="171"/>
        <v>38</v>
      </c>
      <c r="AU200" s="1">
        <f t="shared" si="172"/>
        <v>38</v>
      </c>
      <c r="AV200" s="1">
        <f t="shared" si="173"/>
        <v>38</v>
      </c>
      <c r="AW200" s="1">
        <f t="shared" si="174"/>
        <v>38</v>
      </c>
      <c r="AX200" s="1">
        <f t="shared" si="175"/>
        <v>38</v>
      </c>
      <c r="AY200" s="1">
        <f t="shared" si="176"/>
        <v>38</v>
      </c>
      <c r="AZ200" s="1">
        <f t="shared" si="177"/>
        <v>38</v>
      </c>
      <c r="BA200" s="1">
        <f t="shared" si="178"/>
        <v>38</v>
      </c>
      <c r="BB200" s="1">
        <f t="shared" si="179"/>
        <v>40</v>
      </c>
      <c r="BC200" s="1">
        <f t="shared" si="180"/>
        <v>40</v>
      </c>
      <c r="BD200" s="1">
        <f t="shared" si="181"/>
        <v>41</v>
      </c>
      <c r="BE200" s="1">
        <f t="shared" si="182"/>
        <v>41</v>
      </c>
      <c r="BF200" s="1">
        <f t="shared" si="183"/>
        <v>41</v>
      </c>
      <c r="BG200" s="1">
        <f>+IF(D200="male",VLOOKUP(M200,'Key node cluster'!$A$3:$C$45,3,0),VLOOKUP(M200,'Key node cluster'!$F$3:$H$27,3,0))</f>
        <v>41</v>
      </c>
    </row>
    <row r="201" spans="1:59" x14ac:dyDescent="0.25">
      <c r="A201" t="s">
        <v>1296</v>
      </c>
      <c r="B201">
        <v>9961029891</v>
      </c>
      <c r="C201" s="7">
        <v>20</v>
      </c>
      <c r="D201" t="s">
        <v>9</v>
      </c>
      <c r="E201" t="s">
        <v>10</v>
      </c>
      <c r="F201" t="s">
        <v>11</v>
      </c>
      <c r="G201" t="str">
        <f t="shared" si="184"/>
        <v>bachelor or above</v>
      </c>
      <c r="H201" s="7">
        <f t="shared" si="139"/>
        <v>10</v>
      </c>
      <c r="I201" t="s">
        <v>14</v>
      </c>
      <c r="J201">
        <v>25</v>
      </c>
      <c r="K201">
        <v>6.6082191780821997</v>
      </c>
      <c r="L201">
        <v>20</v>
      </c>
      <c r="M201" s="5">
        <f t="shared" si="140"/>
        <v>39</v>
      </c>
      <c r="N201" s="5">
        <f>+IF(D201="male",VLOOKUP(BG201,'Key node cluster'!$L$3:$N$24,3,0),VLOOKUP(BG201,'Key node cluster'!$R$3:$T$15,3,0))</f>
        <v>0</v>
      </c>
      <c r="O201" s="1">
        <v>0</v>
      </c>
      <c r="P201" s="1">
        <f t="shared" si="141"/>
        <v>26</v>
      </c>
      <c r="Q201" s="1">
        <f t="shared" si="142"/>
        <v>26</v>
      </c>
      <c r="R201" s="1">
        <f t="shared" si="143"/>
        <v>26</v>
      </c>
      <c r="S201" s="1">
        <f t="shared" si="144"/>
        <v>26</v>
      </c>
      <c r="T201" s="1">
        <f t="shared" si="145"/>
        <v>26</v>
      </c>
      <c r="U201" s="1">
        <f t="shared" si="146"/>
        <v>26</v>
      </c>
      <c r="V201" s="1">
        <f t="shared" si="147"/>
        <v>26</v>
      </c>
      <c r="W201" s="1">
        <f t="shared" si="148"/>
        <v>26</v>
      </c>
      <c r="X201" s="1">
        <f t="shared" si="149"/>
        <v>26</v>
      </c>
      <c r="Y201" s="1">
        <f t="shared" si="150"/>
        <v>26</v>
      </c>
      <c r="Z201" s="1">
        <f t="shared" si="151"/>
        <v>26</v>
      </c>
      <c r="AA201" s="1">
        <f t="shared" si="152"/>
        <v>26</v>
      </c>
      <c r="AB201" s="1">
        <f t="shared" si="153"/>
        <v>26</v>
      </c>
      <c r="AC201" s="1">
        <f t="shared" si="154"/>
        <v>26</v>
      </c>
      <c r="AD201" s="1">
        <f t="shared" si="155"/>
        <v>26</v>
      </c>
      <c r="AE201" s="1">
        <f t="shared" si="156"/>
        <v>26</v>
      </c>
      <c r="AF201" s="1">
        <f t="shared" si="157"/>
        <v>26</v>
      </c>
      <c r="AG201" s="1">
        <f t="shared" si="158"/>
        <v>26</v>
      </c>
      <c r="AH201" s="1">
        <f t="shared" si="159"/>
        <v>26</v>
      </c>
      <c r="AI201" s="1">
        <f t="shared" si="160"/>
        <v>26</v>
      </c>
      <c r="AJ201" s="1">
        <f t="shared" si="161"/>
        <v>26</v>
      </c>
      <c r="AK201" s="1">
        <f t="shared" si="162"/>
        <v>26</v>
      </c>
      <c r="AL201" s="1">
        <f t="shared" si="163"/>
        <v>26</v>
      </c>
      <c r="AM201" s="1">
        <f t="shared" si="164"/>
        <v>26</v>
      </c>
      <c r="AN201" s="1">
        <f t="shared" si="165"/>
        <v>26</v>
      </c>
      <c r="AO201" s="1">
        <f t="shared" si="166"/>
        <v>26</v>
      </c>
      <c r="AP201" s="7">
        <f t="shared" si="167"/>
        <v>38</v>
      </c>
      <c r="AQ201" s="7">
        <f t="shared" si="168"/>
        <v>38</v>
      </c>
      <c r="AR201" s="1">
        <f t="shared" si="169"/>
        <v>38</v>
      </c>
      <c r="AS201" s="7">
        <f t="shared" si="170"/>
        <v>38</v>
      </c>
      <c r="AT201" s="1">
        <f t="shared" si="171"/>
        <v>38</v>
      </c>
      <c r="AU201" s="1">
        <f t="shared" si="172"/>
        <v>38</v>
      </c>
      <c r="AV201" s="1">
        <f t="shared" si="173"/>
        <v>38</v>
      </c>
      <c r="AW201" s="1">
        <f t="shared" si="174"/>
        <v>38</v>
      </c>
      <c r="AX201" s="1">
        <f t="shared" si="175"/>
        <v>38</v>
      </c>
      <c r="AY201" s="1">
        <f t="shared" si="176"/>
        <v>38</v>
      </c>
      <c r="AZ201" s="1">
        <f t="shared" si="177"/>
        <v>38</v>
      </c>
      <c r="BA201" s="1">
        <f t="shared" si="178"/>
        <v>38</v>
      </c>
      <c r="BB201" s="1">
        <f t="shared" si="179"/>
        <v>39</v>
      </c>
      <c r="BC201" s="1">
        <f t="shared" si="180"/>
        <v>39</v>
      </c>
      <c r="BD201" s="1">
        <f t="shared" si="181"/>
        <v>39</v>
      </c>
      <c r="BE201" s="1">
        <f t="shared" si="182"/>
        <v>39</v>
      </c>
      <c r="BF201" s="1">
        <f t="shared" si="183"/>
        <v>39</v>
      </c>
      <c r="BG201" s="1">
        <f>+IF(D201="male",VLOOKUP(M201,'Key node cluster'!$A$3:$C$45,3,0),VLOOKUP(M201,'Key node cluster'!$F$3:$H$27,3,0))</f>
        <v>39</v>
      </c>
    </row>
    <row r="202" spans="1:59" x14ac:dyDescent="0.25">
      <c r="A202" t="s">
        <v>1302</v>
      </c>
      <c r="B202">
        <v>9981036390</v>
      </c>
      <c r="C202" s="7">
        <v>20</v>
      </c>
      <c r="D202" t="s">
        <v>9</v>
      </c>
      <c r="E202" t="s">
        <v>10</v>
      </c>
      <c r="F202" t="s">
        <v>11</v>
      </c>
      <c r="G202" t="str">
        <f t="shared" si="184"/>
        <v>bachelor or above</v>
      </c>
      <c r="H202" s="7">
        <f t="shared" si="139"/>
        <v>5</v>
      </c>
      <c r="I202" t="s">
        <v>14</v>
      </c>
      <c r="J202">
        <v>23</v>
      </c>
      <c r="K202">
        <v>1.2575342465753001</v>
      </c>
      <c r="L202">
        <v>6</v>
      </c>
      <c r="M202" s="5">
        <f t="shared" si="140"/>
        <v>39</v>
      </c>
      <c r="N202" s="5">
        <f>+IF(D202="male",VLOOKUP(BG202,'Key node cluster'!$L$3:$N$24,3,0),VLOOKUP(BG202,'Key node cluster'!$R$3:$T$15,3,0))</f>
        <v>0</v>
      </c>
      <c r="O202" s="1">
        <v>0</v>
      </c>
      <c r="P202" s="1">
        <f t="shared" si="141"/>
        <v>26</v>
      </c>
      <c r="Q202" s="1">
        <f t="shared" si="142"/>
        <v>26</v>
      </c>
      <c r="R202" s="1">
        <f t="shared" si="143"/>
        <v>26</v>
      </c>
      <c r="S202" s="1">
        <f t="shared" si="144"/>
        <v>26</v>
      </c>
      <c r="T202" s="1">
        <f t="shared" si="145"/>
        <v>26</v>
      </c>
      <c r="U202" s="1">
        <f t="shared" si="146"/>
        <v>26</v>
      </c>
      <c r="V202" s="1">
        <f t="shared" si="147"/>
        <v>26</v>
      </c>
      <c r="W202" s="1">
        <f t="shared" si="148"/>
        <v>26</v>
      </c>
      <c r="X202" s="1">
        <f t="shared" si="149"/>
        <v>26</v>
      </c>
      <c r="Y202" s="1">
        <f t="shared" si="150"/>
        <v>26</v>
      </c>
      <c r="Z202" s="1">
        <f t="shared" si="151"/>
        <v>26</v>
      </c>
      <c r="AA202" s="1">
        <f t="shared" si="152"/>
        <v>26</v>
      </c>
      <c r="AB202" s="1">
        <f t="shared" si="153"/>
        <v>26</v>
      </c>
      <c r="AC202" s="1">
        <f t="shared" si="154"/>
        <v>26</v>
      </c>
      <c r="AD202" s="1">
        <f t="shared" si="155"/>
        <v>26</v>
      </c>
      <c r="AE202" s="1">
        <f t="shared" si="156"/>
        <v>26</v>
      </c>
      <c r="AF202" s="1">
        <f t="shared" si="157"/>
        <v>26</v>
      </c>
      <c r="AG202" s="1">
        <f t="shared" si="158"/>
        <v>26</v>
      </c>
      <c r="AH202" s="1">
        <f t="shared" si="159"/>
        <v>26</v>
      </c>
      <c r="AI202" s="1">
        <f t="shared" si="160"/>
        <v>26</v>
      </c>
      <c r="AJ202" s="1">
        <f t="shared" si="161"/>
        <v>26</v>
      </c>
      <c r="AK202" s="1">
        <f t="shared" si="162"/>
        <v>26</v>
      </c>
      <c r="AL202" s="1">
        <f t="shared" si="163"/>
        <v>26</v>
      </c>
      <c r="AM202" s="1">
        <f t="shared" si="164"/>
        <v>26</v>
      </c>
      <c r="AN202" s="1">
        <f t="shared" si="165"/>
        <v>26</v>
      </c>
      <c r="AO202" s="1">
        <f t="shared" si="166"/>
        <v>26</v>
      </c>
      <c r="AP202" s="7">
        <f t="shared" si="167"/>
        <v>38</v>
      </c>
      <c r="AQ202" s="7">
        <f t="shared" si="168"/>
        <v>38</v>
      </c>
      <c r="AR202" s="1">
        <f t="shared" si="169"/>
        <v>38</v>
      </c>
      <c r="AS202" s="7">
        <f t="shared" si="170"/>
        <v>38</v>
      </c>
      <c r="AT202" s="1">
        <f t="shared" si="171"/>
        <v>38</v>
      </c>
      <c r="AU202" s="1">
        <f t="shared" si="172"/>
        <v>38</v>
      </c>
      <c r="AV202" s="1">
        <f t="shared" si="173"/>
        <v>38</v>
      </c>
      <c r="AW202" s="1">
        <f t="shared" si="174"/>
        <v>38</v>
      </c>
      <c r="AX202" s="1">
        <f t="shared" si="175"/>
        <v>38</v>
      </c>
      <c r="AY202" s="1">
        <f t="shared" si="176"/>
        <v>38</v>
      </c>
      <c r="AZ202" s="1">
        <f t="shared" si="177"/>
        <v>38</v>
      </c>
      <c r="BA202" s="1">
        <f t="shared" si="178"/>
        <v>38</v>
      </c>
      <c r="BB202" s="1">
        <f t="shared" si="179"/>
        <v>39</v>
      </c>
      <c r="BC202" s="1">
        <f t="shared" si="180"/>
        <v>39</v>
      </c>
      <c r="BD202" s="1">
        <f t="shared" si="181"/>
        <v>39</v>
      </c>
      <c r="BE202" s="1">
        <f t="shared" si="182"/>
        <v>39</v>
      </c>
      <c r="BF202" s="1">
        <f t="shared" si="183"/>
        <v>39</v>
      </c>
      <c r="BG202" s="1">
        <f>+IF(D202="male",VLOOKUP(M202,'Key node cluster'!$A$3:$C$45,3,0),VLOOKUP(M202,'Key node cluster'!$F$3:$H$27,3,0))</f>
        <v>39</v>
      </c>
    </row>
    <row r="203" spans="1:59" x14ac:dyDescent="0.25">
      <c r="A203" t="s">
        <v>1311</v>
      </c>
      <c r="B203">
        <v>9941025469</v>
      </c>
      <c r="C203" s="7">
        <v>30</v>
      </c>
      <c r="D203" t="s">
        <v>9</v>
      </c>
      <c r="E203" t="s">
        <v>10</v>
      </c>
      <c r="F203" t="s">
        <v>11</v>
      </c>
      <c r="G203" t="str">
        <f t="shared" si="184"/>
        <v>vocational training</v>
      </c>
      <c r="H203" s="7">
        <f t="shared" si="139"/>
        <v>1</v>
      </c>
      <c r="I203" t="s">
        <v>22</v>
      </c>
      <c r="J203">
        <v>27</v>
      </c>
      <c r="K203">
        <v>0.6</v>
      </c>
      <c r="L203">
        <v>2</v>
      </c>
      <c r="M203" s="5">
        <f t="shared" si="140"/>
        <v>25</v>
      </c>
      <c r="N203" s="5">
        <f>+IF(D203="male",VLOOKUP(BG203,'Key node cluster'!$L$3:$N$24,3,0),VLOOKUP(BG203,'Key node cluster'!$R$3:$T$15,3,0))</f>
        <v>1</v>
      </c>
      <c r="O203" s="1">
        <v>0</v>
      </c>
      <c r="P203" s="1">
        <f t="shared" si="141"/>
        <v>1</v>
      </c>
      <c r="Q203" s="1">
        <f t="shared" si="142"/>
        <v>17</v>
      </c>
      <c r="R203" s="1">
        <f t="shared" si="143"/>
        <v>17</v>
      </c>
      <c r="S203" s="1">
        <f t="shared" si="144"/>
        <v>17</v>
      </c>
      <c r="T203" s="1">
        <f t="shared" si="145"/>
        <v>17</v>
      </c>
      <c r="U203" s="1">
        <f t="shared" si="146"/>
        <v>17</v>
      </c>
      <c r="V203" s="1">
        <f t="shared" si="147"/>
        <v>17</v>
      </c>
      <c r="W203" s="1">
        <f t="shared" si="148"/>
        <v>17</v>
      </c>
      <c r="X203" s="1">
        <f t="shared" si="149"/>
        <v>17</v>
      </c>
      <c r="Y203" s="1">
        <f t="shared" si="150"/>
        <v>17</v>
      </c>
      <c r="Z203" s="1">
        <f t="shared" si="151"/>
        <v>17</v>
      </c>
      <c r="AA203" s="1">
        <f t="shared" si="152"/>
        <v>17</v>
      </c>
      <c r="AB203" s="1">
        <f t="shared" si="153"/>
        <v>17</v>
      </c>
      <c r="AC203" s="1">
        <f t="shared" si="154"/>
        <v>17</v>
      </c>
      <c r="AD203" s="1">
        <f t="shared" si="155"/>
        <v>17</v>
      </c>
      <c r="AE203" s="1">
        <f t="shared" si="156"/>
        <v>17</v>
      </c>
      <c r="AF203" s="1">
        <f t="shared" si="157"/>
        <v>17</v>
      </c>
      <c r="AG203" s="1">
        <f t="shared" si="158"/>
        <v>25</v>
      </c>
      <c r="AH203" s="1">
        <f t="shared" si="159"/>
        <v>25</v>
      </c>
      <c r="AI203" s="1">
        <f t="shared" si="160"/>
        <v>25</v>
      </c>
      <c r="AJ203" s="1">
        <f t="shared" si="161"/>
        <v>25</v>
      </c>
      <c r="AK203" s="1">
        <f t="shared" si="162"/>
        <v>25</v>
      </c>
      <c r="AL203" s="1">
        <f t="shared" si="163"/>
        <v>25</v>
      </c>
      <c r="AM203" s="1">
        <f t="shared" si="164"/>
        <v>25</v>
      </c>
      <c r="AN203" s="1">
        <f t="shared" si="165"/>
        <v>25</v>
      </c>
      <c r="AO203" s="1">
        <f t="shared" si="166"/>
        <v>25</v>
      </c>
      <c r="AP203" s="7">
        <f t="shared" si="167"/>
        <v>25</v>
      </c>
      <c r="AQ203" s="7">
        <f t="shared" si="168"/>
        <v>25</v>
      </c>
      <c r="AR203" s="1">
        <f t="shared" si="169"/>
        <v>25</v>
      </c>
      <c r="AS203" s="7">
        <f t="shared" si="170"/>
        <v>25</v>
      </c>
      <c r="AT203" s="1">
        <f t="shared" si="171"/>
        <v>25</v>
      </c>
      <c r="AU203" s="1">
        <f t="shared" si="172"/>
        <v>25</v>
      </c>
      <c r="AV203" s="1">
        <f t="shared" si="173"/>
        <v>25</v>
      </c>
      <c r="AW203" s="1">
        <f t="shared" si="174"/>
        <v>25</v>
      </c>
      <c r="AX203" s="1">
        <f t="shared" si="175"/>
        <v>25</v>
      </c>
      <c r="AY203" s="1">
        <f t="shared" si="176"/>
        <v>25</v>
      </c>
      <c r="AZ203" s="1">
        <f t="shared" si="177"/>
        <v>25</v>
      </c>
      <c r="BA203" s="1">
        <f t="shared" si="178"/>
        <v>25</v>
      </c>
      <c r="BB203" s="1">
        <f t="shared" si="179"/>
        <v>25</v>
      </c>
      <c r="BC203" s="1">
        <f t="shared" si="180"/>
        <v>25</v>
      </c>
      <c r="BD203" s="1">
        <f t="shared" si="181"/>
        <v>25</v>
      </c>
      <c r="BE203" s="1">
        <f t="shared" si="182"/>
        <v>25</v>
      </c>
      <c r="BF203" s="1">
        <f t="shared" si="183"/>
        <v>25</v>
      </c>
      <c r="BG203" s="1">
        <f>+IF(D203="male",VLOOKUP(M203,'Key node cluster'!$A$3:$C$45,3,0),VLOOKUP(M203,'Key node cluster'!$F$3:$H$27,3,0))</f>
        <v>25</v>
      </c>
    </row>
    <row r="204" spans="1:59" x14ac:dyDescent="0.25">
      <c r="A204" t="s">
        <v>1313</v>
      </c>
      <c r="B204">
        <v>9771020668</v>
      </c>
      <c r="C204" s="7">
        <v>40</v>
      </c>
      <c r="D204" t="s">
        <v>9</v>
      </c>
      <c r="E204" t="s">
        <v>10</v>
      </c>
      <c r="G204" t="str">
        <f t="shared" si="184"/>
        <v/>
      </c>
      <c r="H204" s="7">
        <f t="shared" si="139"/>
        <v>1</v>
      </c>
      <c r="J204">
        <v>44</v>
      </c>
      <c r="K204">
        <v>0.33424657534246999</v>
      </c>
      <c r="L204">
        <v>2</v>
      </c>
      <c r="M204" s="5">
        <f t="shared" si="140"/>
        <v>17</v>
      </c>
      <c r="N204" s="5">
        <f>+IF(D204="male",VLOOKUP(BG204,'Key node cluster'!$L$3:$N$24,3,0),VLOOKUP(BG204,'Key node cluster'!$R$3:$T$15,3,0))</f>
        <v>1</v>
      </c>
      <c r="O204" s="1">
        <v>0</v>
      </c>
      <c r="P204" s="1">
        <f t="shared" si="141"/>
        <v>1</v>
      </c>
      <c r="Q204" s="1">
        <f t="shared" si="142"/>
        <v>17</v>
      </c>
      <c r="R204" s="1">
        <f t="shared" si="143"/>
        <v>17</v>
      </c>
      <c r="S204" s="1">
        <f t="shared" si="144"/>
        <v>17</v>
      </c>
      <c r="T204" s="1">
        <f t="shared" si="145"/>
        <v>17</v>
      </c>
      <c r="U204" s="1">
        <f t="shared" si="146"/>
        <v>17</v>
      </c>
      <c r="V204" s="1">
        <f t="shared" si="147"/>
        <v>17</v>
      </c>
      <c r="W204" s="1">
        <f t="shared" si="148"/>
        <v>17</v>
      </c>
      <c r="X204" s="1">
        <f t="shared" si="149"/>
        <v>17</v>
      </c>
      <c r="Y204" s="1">
        <f t="shared" si="150"/>
        <v>17</v>
      </c>
      <c r="Z204" s="1">
        <f t="shared" si="151"/>
        <v>17</v>
      </c>
      <c r="AA204" s="1">
        <f t="shared" si="152"/>
        <v>17</v>
      </c>
      <c r="AB204" s="1">
        <f t="shared" si="153"/>
        <v>17</v>
      </c>
      <c r="AC204" s="1">
        <f t="shared" si="154"/>
        <v>17</v>
      </c>
      <c r="AD204" s="1">
        <f t="shared" si="155"/>
        <v>17</v>
      </c>
      <c r="AE204" s="1">
        <f t="shared" si="156"/>
        <v>17</v>
      </c>
      <c r="AF204" s="1">
        <f t="shared" si="157"/>
        <v>17</v>
      </c>
      <c r="AG204" s="1">
        <f t="shared" si="158"/>
        <v>17</v>
      </c>
      <c r="AH204" s="1">
        <f t="shared" si="159"/>
        <v>17</v>
      </c>
      <c r="AI204" s="1">
        <f t="shared" si="160"/>
        <v>17</v>
      </c>
      <c r="AJ204" s="1">
        <f t="shared" si="161"/>
        <v>17</v>
      </c>
      <c r="AK204" s="1">
        <f t="shared" si="162"/>
        <v>17</v>
      </c>
      <c r="AL204" s="1">
        <f t="shared" si="163"/>
        <v>17</v>
      </c>
      <c r="AM204" s="1">
        <f t="shared" si="164"/>
        <v>17</v>
      </c>
      <c r="AN204" s="1">
        <f t="shared" si="165"/>
        <v>17</v>
      </c>
      <c r="AO204" s="1">
        <f t="shared" si="166"/>
        <v>17</v>
      </c>
      <c r="AP204" s="7">
        <f t="shared" si="167"/>
        <v>17</v>
      </c>
      <c r="AQ204" s="7">
        <f t="shared" si="168"/>
        <v>17</v>
      </c>
      <c r="AR204" s="1">
        <f t="shared" si="169"/>
        <v>17</v>
      </c>
      <c r="AS204" s="7">
        <f t="shared" si="170"/>
        <v>17</v>
      </c>
      <c r="AT204" s="1">
        <f t="shared" si="171"/>
        <v>17</v>
      </c>
      <c r="AU204" s="1">
        <f t="shared" si="172"/>
        <v>17</v>
      </c>
      <c r="AV204" s="1">
        <f t="shared" si="173"/>
        <v>17</v>
      </c>
      <c r="AW204" s="1">
        <f t="shared" si="174"/>
        <v>17</v>
      </c>
      <c r="AX204" s="1">
        <f t="shared" si="175"/>
        <v>17</v>
      </c>
      <c r="AY204" s="1">
        <f t="shared" si="176"/>
        <v>17</v>
      </c>
      <c r="AZ204" s="1">
        <f t="shared" si="177"/>
        <v>17</v>
      </c>
      <c r="BA204" s="1">
        <f t="shared" si="178"/>
        <v>17</v>
      </c>
      <c r="BB204" s="1">
        <f t="shared" si="179"/>
        <v>17</v>
      </c>
      <c r="BC204" s="1">
        <f t="shared" si="180"/>
        <v>17</v>
      </c>
      <c r="BD204" s="1">
        <f t="shared" si="181"/>
        <v>17</v>
      </c>
      <c r="BE204" s="1">
        <f t="shared" si="182"/>
        <v>17</v>
      </c>
      <c r="BF204" s="1">
        <f t="shared" si="183"/>
        <v>17</v>
      </c>
      <c r="BG204" s="1">
        <f>+IF(D204="male",VLOOKUP(M204,'Key node cluster'!$A$3:$C$45,3,0),VLOOKUP(M204,'Key node cluster'!$F$3:$H$27,3,0))</f>
        <v>22</v>
      </c>
    </row>
    <row r="205" spans="1:59" x14ac:dyDescent="0.25">
      <c r="A205" t="s">
        <v>1316</v>
      </c>
      <c r="B205">
        <v>9961011661</v>
      </c>
      <c r="C205" s="7">
        <v>30</v>
      </c>
      <c r="D205" t="s">
        <v>9</v>
      </c>
      <c r="E205" t="s">
        <v>10</v>
      </c>
      <c r="F205" t="s">
        <v>11</v>
      </c>
      <c r="G205" t="str">
        <f t="shared" si="184"/>
        <v>vocational training</v>
      </c>
      <c r="H205" s="7">
        <f t="shared" si="139"/>
        <v>1</v>
      </c>
      <c r="I205" t="s">
        <v>22</v>
      </c>
      <c r="J205">
        <v>26</v>
      </c>
      <c r="K205">
        <v>0.58356164383562004</v>
      </c>
      <c r="L205">
        <v>2</v>
      </c>
      <c r="M205" s="5">
        <f t="shared" si="140"/>
        <v>25</v>
      </c>
      <c r="N205" s="5">
        <f>+IF(D205="male",VLOOKUP(BG205,'Key node cluster'!$L$3:$N$24,3,0),VLOOKUP(BG205,'Key node cluster'!$R$3:$T$15,3,0))</f>
        <v>1</v>
      </c>
      <c r="O205" s="1">
        <v>0</v>
      </c>
      <c r="P205" s="1">
        <f t="shared" si="141"/>
        <v>1</v>
      </c>
      <c r="Q205" s="1">
        <f t="shared" si="142"/>
        <v>17</v>
      </c>
      <c r="R205" s="1">
        <f t="shared" si="143"/>
        <v>17</v>
      </c>
      <c r="S205" s="1">
        <f t="shared" si="144"/>
        <v>17</v>
      </c>
      <c r="T205" s="1">
        <f t="shared" si="145"/>
        <v>17</v>
      </c>
      <c r="U205" s="1">
        <f t="shared" si="146"/>
        <v>17</v>
      </c>
      <c r="V205" s="1">
        <f t="shared" si="147"/>
        <v>17</v>
      </c>
      <c r="W205" s="1">
        <f t="shared" si="148"/>
        <v>17</v>
      </c>
      <c r="X205" s="1">
        <f t="shared" si="149"/>
        <v>17</v>
      </c>
      <c r="Y205" s="1">
        <f t="shared" si="150"/>
        <v>17</v>
      </c>
      <c r="Z205" s="1">
        <f t="shared" si="151"/>
        <v>17</v>
      </c>
      <c r="AA205" s="1">
        <f t="shared" si="152"/>
        <v>17</v>
      </c>
      <c r="AB205" s="1">
        <f t="shared" si="153"/>
        <v>17</v>
      </c>
      <c r="AC205" s="1">
        <f t="shared" si="154"/>
        <v>17</v>
      </c>
      <c r="AD205" s="1">
        <f t="shared" si="155"/>
        <v>17</v>
      </c>
      <c r="AE205" s="1">
        <f t="shared" si="156"/>
        <v>17</v>
      </c>
      <c r="AF205" s="1">
        <f t="shared" si="157"/>
        <v>17</v>
      </c>
      <c r="AG205" s="1">
        <f t="shared" si="158"/>
        <v>25</v>
      </c>
      <c r="AH205" s="1">
        <f t="shared" si="159"/>
        <v>25</v>
      </c>
      <c r="AI205" s="1">
        <f t="shared" si="160"/>
        <v>25</v>
      </c>
      <c r="AJ205" s="1">
        <f t="shared" si="161"/>
        <v>25</v>
      </c>
      <c r="AK205" s="1">
        <f t="shared" si="162"/>
        <v>25</v>
      </c>
      <c r="AL205" s="1">
        <f t="shared" si="163"/>
        <v>25</v>
      </c>
      <c r="AM205" s="1">
        <f t="shared" si="164"/>
        <v>25</v>
      </c>
      <c r="AN205" s="1">
        <f t="shared" si="165"/>
        <v>25</v>
      </c>
      <c r="AO205" s="1">
        <f t="shared" si="166"/>
        <v>25</v>
      </c>
      <c r="AP205" s="7">
        <f t="shared" si="167"/>
        <v>25</v>
      </c>
      <c r="AQ205" s="7">
        <f t="shared" si="168"/>
        <v>25</v>
      </c>
      <c r="AR205" s="1">
        <f t="shared" si="169"/>
        <v>25</v>
      </c>
      <c r="AS205" s="7">
        <f t="shared" si="170"/>
        <v>25</v>
      </c>
      <c r="AT205" s="1">
        <f t="shared" si="171"/>
        <v>25</v>
      </c>
      <c r="AU205" s="1">
        <f t="shared" si="172"/>
        <v>25</v>
      </c>
      <c r="AV205" s="1">
        <f t="shared" si="173"/>
        <v>25</v>
      </c>
      <c r="AW205" s="1">
        <f t="shared" si="174"/>
        <v>25</v>
      </c>
      <c r="AX205" s="1">
        <f t="shared" si="175"/>
        <v>25</v>
      </c>
      <c r="AY205" s="1">
        <f t="shared" si="176"/>
        <v>25</v>
      </c>
      <c r="AZ205" s="1">
        <f t="shared" si="177"/>
        <v>25</v>
      </c>
      <c r="BA205" s="1">
        <f t="shared" si="178"/>
        <v>25</v>
      </c>
      <c r="BB205" s="1">
        <f t="shared" si="179"/>
        <v>25</v>
      </c>
      <c r="BC205" s="1">
        <f t="shared" si="180"/>
        <v>25</v>
      </c>
      <c r="BD205" s="1">
        <f t="shared" si="181"/>
        <v>25</v>
      </c>
      <c r="BE205" s="1">
        <f t="shared" si="182"/>
        <v>25</v>
      </c>
      <c r="BF205" s="1">
        <f t="shared" si="183"/>
        <v>25</v>
      </c>
      <c r="BG205" s="1">
        <f>+IF(D205="male",VLOOKUP(M205,'Key node cluster'!$A$3:$C$45,3,0),VLOOKUP(M205,'Key node cluster'!$F$3:$H$27,3,0))</f>
        <v>25</v>
      </c>
    </row>
    <row r="206" spans="1:59" x14ac:dyDescent="0.25">
      <c r="A206" t="s">
        <v>1317</v>
      </c>
      <c r="B206">
        <v>9951011288</v>
      </c>
      <c r="C206" s="7">
        <v>30</v>
      </c>
      <c r="D206" t="s">
        <v>9</v>
      </c>
      <c r="E206" t="s">
        <v>10</v>
      </c>
      <c r="F206" t="s">
        <v>11</v>
      </c>
      <c r="G206" t="str">
        <f t="shared" si="184"/>
        <v>bachelor or above</v>
      </c>
      <c r="H206" s="7">
        <f t="shared" si="139"/>
        <v>1</v>
      </c>
      <c r="I206" t="s">
        <v>14</v>
      </c>
      <c r="J206">
        <v>27</v>
      </c>
      <c r="K206">
        <v>8.2191780821917998E-2</v>
      </c>
      <c r="L206">
        <v>1</v>
      </c>
      <c r="M206" s="5">
        <f t="shared" si="140"/>
        <v>25</v>
      </c>
      <c r="N206" s="5">
        <f>+IF(D206="male",VLOOKUP(BG206,'Key node cluster'!$L$3:$N$24,3,0),VLOOKUP(BG206,'Key node cluster'!$R$3:$T$15,3,0))</f>
        <v>1</v>
      </c>
      <c r="O206" s="1">
        <v>0</v>
      </c>
      <c r="P206" s="1">
        <f t="shared" si="141"/>
        <v>1</v>
      </c>
      <c r="Q206" s="1">
        <f t="shared" si="142"/>
        <v>17</v>
      </c>
      <c r="R206" s="1">
        <f t="shared" si="143"/>
        <v>17</v>
      </c>
      <c r="S206" s="1">
        <f t="shared" si="144"/>
        <v>17</v>
      </c>
      <c r="T206" s="1">
        <f t="shared" si="145"/>
        <v>17</v>
      </c>
      <c r="U206" s="1">
        <f t="shared" si="146"/>
        <v>17</v>
      </c>
      <c r="V206" s="1">
        <f t="shared" si="147"/>
        <v>17</v>
      </c>
      <c r="W206" s="1">
        <f t="shared" si="148"/>
        <v>17</v>
      </c>
      <c r="X206" s="1">
        <f t="shared" si="149"/>
        <v>17</v>
      </c>
      <c r="Y206" s="1">
        <f t="shared" si="150"/>
        <v>17</v>
      </c>
      <c r="Z206" s="1">
        <f t="shared" si="151"/>
        <v>17</v>
      </c>
      <c r="AA206" s="1">
        <f t="shared" si="152"/>
        <v>17</v>
      </c>
      <c r="AB206" s="1">
        <f t="shared" si="153"/>
        <v>17</v>
      </c>
      <c r="AC206" s="1">
        <f t="shared" si="154"/>
        <v>17</v>
      </c>
      <c r="AD206" s="1">
        <f t="shared" si="155"/>
        <v>17</v>
      </c>
      <c r="AE206" s="1">
        <f t="shared" si="156"/>
        <v>17</v>
      </c>
      <c r="AF206" s="1">
        <f t="shared" si="157"/>
        <v>17</v>
      </c>
      <c r="AG206" s="1">
        <f t="shared" si="158"/>
        <v>25</v>
      </c>
      <c r="AH206" s="1">
        <f t="shared" si="159"/>
        <v>25</v>
      </c>
      <c r="AI206" s="1">
        <f t="shared" si="160"/>
        <v>25</v>
      </c>
      <c r="AJ206" s="1">
        <f t="shared" si="161"/>
        <v>25</v>
      </c>
      <c r="AK206" s="1">
        <f t="shared" si="162"/>
        <v>25</v>
      </c>
      <c r="AL206" s="1">
        <f t="shared" si="163"/>
        <v>25</v>
      </c>
      <c r="AM206" s="1">
        <f t="shared" si="164"/>
        <v>25</v>
      </c>
      <c r="AN206" s="1">
        <f t="shared" si="165"/>
        <v>25</v>
      </c>
      <c r="AO206" s="1">
        <f t="shared" si="166"/>
        <v>25</v>
      </c>
      <c r="AP206" s="7">
        <f t="shared" si="167"/>
        <v>25</v>
      </c>
      <c r="AQ206" s="7">
        <f t="shared" si="168"/>
        <v>25</v>
      </c>
      <c r="AR206" s="1">
        <f t="shared" si="169"/>
        <v>25</v>
      </c>
      <c r="AS206" s="7">
        <f t="shared" si="170"/>
        <v>25</v>
      </c>
      <c r="AT206" s="1">
        <f t="shared" si="171"/>
        <v>25</v>
      </c>
      <c r="AU206" s="1">
        <f t="shared" si="172"/>
        <v>25</v>
      </c>
      <c r="AV206" s="1">
        <f t="shared" si="173"/>
        <v>25</v>
      </c>
      <c r="AW206" s="1">
        <f t="shared" si="174"/>
        <v>25</v>
      </c>
      <c r="AX206" s="1">
        <f t="shared" si="175"/>
        <v>25</v>
      </c>
      <c r="AY206" s="1">
        <f t="shared" si="176"/>
        <v>25</v>
      </c>
      <c r="AZ206" s="1">
        <f t="shared" si="177"/>
        <v>25</v>
      </c>
      <c r="BA206" s="1">
        <f t="shared" si="178"/>
        <v>25</v>
      </c>
      <c r="BB206" s="1">
        <f t="shared" si="179"/>
        <v>25</v>
      </c>
      <c r="BC206" s="1">
        <f t="shared" si="180"/>
        <v>25</v>
      </c>
      <c r="BD206" s="1">
        <f t="shared" si="181"/>
        <v>25</v>
      </c>
      <c r="BE206" s="1">
        <f t="shared" si="182"/>
        <v>25</v>
      </c>
      <c r="BF206" s="1">
        <f t="shared" si="183"/>
        <v>25</v>
      </c>
      <c r="BG206" s="1">
        <f>+IF(D206="male",VLOOKUP(M206,'Key node cluster'!$A$3:$C$45,3,0),VLOOKUP(M206,'Key node cluster'!$F$3:$H$27,3,0))</f>
        <v>25</v>
      </c>
    </row>
    <row r="207" spans="1:59" x14ac:dyDescent="0.25">
      <c r="A207" t="s">
        <v>1320</v>
      </c>
      <c r="B207">
        <v>9891062977</v>
      </c>
      <c r="C207" s="7">
        <v>30</v>
      </c>
      <c r="D207" t="s">
        <v>9</v>
      </c>
      <c r="E207" t="s">
        <v>10</v>
      </c>
      <c r="G207" t="str">
        <f t="shared" si="184"/>
        <v/>
      </c>
      <c r="H207" s="7">
        <f t="shared" si="139"/>
        <v>1</v>
      </c>
      <c r="J207">
        <v>33</v>
      </c>
      <c r="K207">
        <v>0.24931506849314999</v>
      </c>
      <c r="L207">
        <v>1</v>
      </c>
      <c r="M207" s="5">
        <f t="shared" si="140"/>
        <v>17</v>
      </c>
      <c r="N207" s="5">
        <f>+IF(D207="male",VLOOKUP(BG207,'Key node cluster'!$L$3:$N$24,3,0),VLOOKUP(BG207,'Key node cluster'!$R$3:$T$15,3,0))</f>
        <v>1</v>
      </c>
      <c r="O207" s="1">
        <v>0</v>
      </c>
      <c r="P207" s="1">
        <f t="shared" si="141"/>
        <v>1</v>
      </c>
      <c r="Q207" s="1">
        <f t="shared" si="142"/>
        <v>17</v>
      </c>
      <c r="R207" s="1">
        <f t="shared" si="143"/>
        <v>17</v>
      </c>
      <c r="S207" s="1">
        <f t="shared" si="144"/>
        <v>17</v>
      </c>
      <c r="T207" s="1">
        <f t="shared" si="145"/>
        <v>17</v>
      </c>
      <c r="U207" s="1">
        <f t="shared" si="146"/>
        <v>17</v>
      </c>
      <c r="V207" s="1">
        <f t="shared" si="147"/>
        <v>17</v>
      </c>
      <c r="W207" s="1">
        <f t="shared" si="148"/>
        <v>17</v>
      </c>
      <c r="X207" s="1">
        <f t="shared" si="149"/>
        <v>17</v>
      </c>
      <c r="Y207" s="1">
        <f t="shared" si="150"/>
        <v>17</v>
      </c>
      <c r="Z207" s="1">
        <f t="shared" si="151"/>
        <v>17</v>
      </c>
      <c r="AA207" s="1">
        <f t="shared" si="152"/>
        <v>17</v>
      </c>
      <c r="AB207" s="1">
        <f t="shared" si="153"/>
        <v>17</v>
      </c>
      <c r="AC207" s="1">
        <f t="shared" si="154"/>
        <v>17</v>
      </c>
      <c r="AD207" s="1">
        <f t="shared" si="155"/>
        <v>17</v>
      </c>
      <c r="AE207" s="1">
        <f t="shared" si="156"/>
        <v>17</v>
      </c>
      <c r="AF207" s="1">
        <f t="shared" si="157"/>
        <v>17</v>
      </c>
      <c r="AG207" s="1">
        <f t="shared" si="158"/>
        <v>17</v>
      </c>
      <c r="AH207" s="1">
        <f t="shared" si="159"/>
        <v>17</v>
      </c>
      <c r="AI207" s="1">
        <f t="shared" si="160"/>
        <v>17</v>
      </c>
      <c r="AJ207" s="1">
        <f t="shared" si="161"/>
        <v>17</v>
      </c>
      <c r="AK207" s="1">
        <f t="shared" si="162"/>
        <v>17</v>
      </c>
      <c r="AL207" s="1">
        <f t="shared" si="163"/>
        <v>17</v>
      </c>
      <c r="AM207" s="1">
        <f t="shared" si="164"/>
        <v>17</v>
      </c>
      <c r="AN207" s="1">
        <f t="shared" si="165"/>
        <v>17</v>
      </c>
      <c r="AO207" s="1">
        <f t="shared" si="166"/>
        <v>17</v>
      </c>
      <c r="AP207" s="7">
        <f t="shared" si="167"/>
        <v>17</v>
      </c>
      <c r="AQ207" s="7">
        <f t="shared" si="168"/>
        <v>17</v>
      </c>
      <c r="AR207" s="1">
        <f t="shared" si="169"/>
        <v>17</v>
      </c>
      <c r="AS207" s="7">
        <f t="shared" si="170"/>
        <v>17</v>
      </c>
      <c r="AT207" s="1">
        <f t="shared" si="171"/>
        <v>17</v>
      </c>
      <c r="AU207" s="1">
        <f t="shared" si="172"/>
        <v>17</v>
      </c>
      <c r="AV207" s="1">
        <f t="shared" si="173"/>
        <v>17</v>
      </c>
      <c r="AW207" s="1">
        <f t="shared" si="174"/>
        <v>17</v>
      </c>
      <c r="AX207" s="1">
        <f t="shared" si="175"/>
        <v>17</v>
      </c>
      <c r="AY207" s="1">
        <f t="shared" si="176"/>
        <v>17</v>
      </c>
      <c r="AZ207" s="1">
        <f t="shared" si="177"/>
        <v>17</v>
      </c>
      <c r="BA207" s="1">
        <f t="shared" si="178"/>
        <v>17</v>
      </c>
      <c r="BB207" s="1">
        <f t="shared" si="179"/>
        <v>17</v>
      </c>
      <c r="BC207" s="1">
        <f t="shared" si="180"/>
        <v>17</v>
      </c>
      <c r="BD207" s="1">
        <f t="shared" si="181"/>
        <v>17</v>
      </c>
      <c r="BE207" s="1">
        <f t="shared" si="182"/>
        <v>17</v>
      </c>
      <c r="BF207" s="1">
        <f t="shared" si="183"/>
        <v>17</v>
      </c>
      <c r="BG207" s="1">
        <f>+IF(D207="male",VLOOKUP(M207,'Key node cluster'!$A$3:$C$45,3,0),VLOOKUP(M207,'Key node cluster'!$F$3:$H$27,3,0))</f>
        <v>22</v>
      </c>
    </row>
    <row r="208" spans="1:59" x14ac:dyDescent="0.25">
      <c r="A208" t="s">
        <v>1329</v>
      </c>
      <c r="B208">
        <v>9971003062</v>
      </c>
      <c r="C208" s="7">
        <v>20</v>
      </c>
      <c r="D208" t="s">
        <v>9</v>
      </c>
      <c r="E208" t="s">
        <v>10</v>
      </c>
      <c r="F208" t="s">
        <v>25</v>
      </c>
      <c r="G208" t="str">
        <f t="shared" si="184"/>
        <v>bachelor or above</v>
      </c>
      <c r="H208" s="7">
        <f t="shared" si="139"/>
        <v>1</v>
      </c>
      <c r="I208" t="s">
        <v>14</v>
      </c>
      <c r="J208">
        <v>25</v>
      </c>
      <c r="K208">
        <v>0.25205479452055002</v>
      </c>
      <c r="L208">
        <v>3</v>
      </c>
      <c r="M208" s="5">
        <f t="shared" si="140"/>
        <v>19</v>
      </c>
      <c r="N208" s="5">
        <f>+IF(D208="male",VLOOKUP(BG208,'Key node cluster'!$L$3:$N$24,3,0),VLOOKUP(BG208,'Key node cluster'!$R$3:$T$15,3,0))</f>
        <v>0</v>
      </c>
      <c r="O208" s="1">
        <v>0</v>
      </c>
      <c r="P208" s="1">
        <f t="shared" si="141"/>
        <v>1</v>
      </c>
      <c r="Q208" s="1">
        <f t="shared" si="142"/>
        <v>17</v>
      </c>
      <c r="R208" s="1">
        <f t="shared" si="143"/>
        <v>17</v>
      </c>
      <c r="S208" s="1">
        <f t="shared" si="144"/>
        <v>17</v>
      </c>
      <c r="T208" s="1">
        <f t="shared" si="145"/>
        <v>17</v>
      </c>
      <c r="U208" s="1">
        <f t="shared" si="146"/>
        <v>17</v>
      </c>
      <c r="V208" s="1">
        <f t="shared" si="147"/>
        <v>17</v>
      </c>
      <c r="W208" s="1">
        <f t="shared" si="148"/>
        <v>17</v>
      </c>
      <c r="X208" s="1">
        <f t="shared" si="149"/>
        <v>17</v>
      </c>
      <c r="Y208" s="1">
        <f t="shared" si="150"/>
        <v>17</v>
      </c>
      <c r="Z208" s="1">
        <f t="shared" si="151"/>
        <v>17</v>
      </c>
      <c r="AA208" s="1">
        <f t="shared" si="152"/>
        <v>17</v>
      </c>
      <c r="AB208" s="1">
        <f t="shared" si="153"/>
        <v>17</v>
      </c>
      <c r="AC208" s="1">
        <f t="shared" si="154"/>
        <v>17</v>
      </c>
      <c r="AD208" s="1">
        <f t="shared" si="155"/>
        <v>17</v>
      </c>
      <c r="AE208" s="1">
        <f t="shared" si="156"/>
        <v>17</v>
      </c>
      <c r="AF208" s="1">
        <f t="shared" si="157"/>
        <v>17</v>
      </c>
      <c r="AG208" s="1">
        <f t="shared" si="158"/>
        <v>18</v>
      </c>
      <c r="AH208" s="1">
        <f t="shared" si="159"/>
        <v>19</v>
      </c>
      <c r="AI208" s="1">
        <f t="shared" si="160"/>
        <v>19</v>
      </c>
      <c r="AJ208" s="1">
        <f t="shared" si="161"/>
        <v>19</v>
      </c>
      <c r="AK208" s="1">
        <f t="shared" si="162"/>
        <v>19</v>
      </c>
      <c r="AL208" s="1">
        <f t="shared" si="163"/>
        <v>19</v>
      </c>
      <c r="AM208" s="1">
        <f t="shared" si="164"/>
        <v>19</v>
      </c>
      <c r="AN208" s="1">
        <f t="shared" si="165"/>
        <v>19</v>
      </c>
      <c r="AO208" s="1">
        <f t="shared" si="166"/>
        <v>19</v>
      </c>
      <c r="AP208" s="7">
        <f t="shared" si="167"/>
        <v>19</v>
      </c>
      <c r="AQ208" s="7">
        <f t="shared" si="168"/>
        <v>19</v>
      </c>
      <c r="AR208" s="1">
        <f t="shared" si="169"/>
        <v>19</v>
      </c>
      <c r="AS208" s="7">
        <f t="shared" si="170"/>
        <v>19</v>
      </c>
      <c r="AT208" s="1">
        <f t="shared" si="171"/>
        <v>19</v>
      </c>
      <c r="AU208" s="1">
        <f t="shared" si="172"/>
        <v>19</v>
      </c>
      <c r="AV208" s="1">
        <f t="shared" si="173"/>
        <v>19</v>
      </c>
      <c r="AW208" s="1">
        <f t="shared" si="174"/>
        <v>19</v>
      </c>
      <c r="AX208" s="1">
        <f t="shared" si="175"/>
        <v>19</v>
      </c>
      <c r="AY208" s="1">
        <f t="shared" si="176"/>
        <v>19</v>
      </c>
      <c r="AZ208" s="1">
        <f t="shared" si="177"/>
        <v>19</v>
      </c>
      <c r="BA208" s="1">
        <f t="shared" si="178"/>
        <v>19</v>
      </c>
      <c r="BB208" s="1">
        <f t="shared" si="179"/>
        <v>19</v>
      </c>
      <c r="BC208" s="1">
        <f t="shared" si="180"/>
        <v>19</v>
      </c>
      <c r="BD208" s="1">
        <f t="shared" si="181"/>
        <v>19</v>
      </c>
      <c r="BE208" s="1">
        <f t="shared" si="182"/>
        <v>19</v>
      </c>
      <c r="BF208" s="1">
        <f t="shared" si="183"/>
        <v>19</v>
      </c>
      <c r="BG208" s="1">
        <f>+IF(D208="male",VLOOKUP(M208,'Key node cluster'!$A$3:$C$45,3,0),VLOOKUP(M208,'Key node cluster'!$F$3:$H$27,3,0))</f>
        <v>19</v>
      </c>
    </row>
    <row r="209" spans="1:59" x14ac:dyDescent="0.25">
      <c r="A209" t="s">
        <v>1331</v>
      </c>
      <c r="B209">
        <v>9961002471</v>
      </c>
      <c r="C209" s="7">
        <v>30</v>
      </c>
      <c r="D209" t="s">
        <v>9</v>
      </c>
      <c r="E209" t="s">
        <v>10</v>
      </c>
      <c r="F209" t="s">
        <v>11</v>
      </c>
      <c r="G209" t="str">
        <f t="shared" si="184"/>
        <v>bachelor or above</v>
      </c>
      <c r="H209" s="7">
        <f t="shared" si="139"/>
        <v>1</v>
      </c>
      <c r="I209" t="s">
        <v>14</v>
      </c>
      <c r="J209">
        <v>26</v>
      </c>
      <c r="K209">
        <v>0.16986301369862999</v>
      </c>
      <c r="L209">
        <v>1</v>
      </c>
      <c r="M209" s="5">
        <f t="shared" si="140"/>
        <v>25</v>
      </c>
      <c r="N209" s="5">
        <f>+IF(D209="male",VLOOKUP(BG209,'Key node cluster'!$L$3:$N$24,3,0),VLOOKUP(BG209,'Key node cluster'!$R$3:$T$15,3,0))</f>
        <v>1</v>
      </c>
      <c r="O209" s="1">
        <v>0</v>
      </c>
      <c r="P209" s="1">
        <f t="shared" si="141"/>
        <v>1</v>
      </c>
      <c r="Q209" s="1">
        <f t="shared" si="142"/>
        <v>17</v>
      </c>
      <c r="R209" s="1">
        <f t="shared" si="143"/>
        <v>17</v>
      </c>
      <c r="S209" s="1">
        <f t="shared" si="144"/>
        <v>17</v>
      </c>
      <c r="T209" s="1">
        <f t="shared" si="145"/>
        <v>17</v>
      </c>
      <c r="U209" s="1">
        <f t="shared" si="146"/>
        <v>17</v>
      </c>
      <c r="V209" s="1">
        <f t="shared" si="147"/>
        <v>17</v>
      </c>
      <c r="W209" s="1">
        <f t="shared" si="148"/>
        <v>17</v>
      </c>
      <c r="X209" s="1">
        <f t="shared" si="149"/>
        <v>17</v>
      </c>
      <c r="Y209" s="1">
        <f t="shared" si="150"/>
        <v>17</v>
      </c>
      <c r="Z209" s="1">
        <f t="shared" si="151"/>
        <v>17</v>
      </c>
      <c r="AA209" s="1">
        <f t="shared" si="152"/>
        <v>17</v>
      </c>
      <c r="AB209" s="1">
        <f t="shared" si="153"/>
        <v>17</v>
      </c>
      <c r="AC209" s="1">
        <f t="shared" si="154"/>
        <v>17</v>
      </c>
      <c r="AD209" s="1">
        <f t="shared" si="155"/>
        <v>17</v>
      </c>
      <c r="AE209" s="1">
        <f t="shared" si="156"/>
        <v>17</v>
      </c>
      <c r="AF209" s="1">
        <f t="shared" si="157"/>
        <v>17</v>
      </c>
      <c r="AG209" s="1">
        <f t="shared" si="158"/>
        <v>25</v>
      </c>
      <c r="AH209" s="1">
        <f t="shared" si="159"/>
        <v>25</v>
      </c>
      <c r="AI209" s="1">
        <f t="shared" si="160"/>
        <v>25</v>
      </c>
      <c r="AJ209" s="1">
        <f t="shared" si="161"/>
        <v>25</v>
      </c>
      <c r="AK209" s="1">
        <f t="shared" si="162"/>
        <v>25</v>
      </c>
      <c r="AL209" s="1">
        <f t="shared" si="163"/>
        <v>25</v>
      </c>
      <c r="AM209" s="1">
        <f t="shared" si="164"/>
        <v>25</v>
      </c>
      <c r="AN209" s="1">
        <f t="shared" si="165"/>
        <v>25</v>
      </c>
      <c r="AO209" s="1">
        <f t="shared" si="166"/>
        <v>25</v>
      </c>
      <c r="AP209" s="7">
        <f t="shared" si="167"/>
        <v>25</v>
      </c>
      <c r="AQ209" s="7">
        <f t="shared" si="168"/>
        <v>25</v>
      </c>
      <c r="AR209" s="1">
        <f t="shared" si="169"/>
        <v>25</v>
      </c>
      <c r="AS209" s="7">
        <f t="shared" si="170"/>
        <v>25</v>
      </c>
      <c r="AT209" s="1">
        <f t="shared" si="171"/>
        <v>25</v>
      </c>
      <c r="AU209" s="1">
        <f t="shared" si="172"/>
        <v>25</v>
      </c>
      <c r="AV209" s="1">
        <f t="shared" si="173"/>
        <v>25</v>
      </c>
      <c r="AW209" s="1">
        <f t="shared" si="174"/>
        <v>25</v>
      </c>
      <c r="AX209" s="1">
        <f t="shared" si="175"/>
        <v>25</v>
      </c>
      <c r="AY209" s="1">
        <f t="shared" si="176"/>
        <v>25</v>
      </c>
      <c r="AZ209" s="1">
        <f t="shared" si="177"/>
        <v>25</v>
      </c>
      <c r="BA209" s="1">
        <f t="shared" si="178"/>
        <v>25</v>
      </c>
      <c r="BB209" s="1">
        <f t="shared" si="179"/>
        <v>25</v>
      </c>
      <c r="BC209" s="1">
        <f t="shared" si="180"/>
        <v>25</v>
      </c>
      <c r="BD209" s="1">
        <f t="shared" si="181"/>
        <v>25</v>
      </c>
      <c r="BE209" s="1">
        <f t="shared" si="182"/>
        <v>25</v>
      </c>
      <c r="BF209" s="1">
        <f t="shared" si="183"/>
        <v>25</v>
      </c>
      <c r="BG209" s="1">
        <f>+IF(D209="male",VLOOKUP(M209,'Key node cluster'!$A$3:$C$45,3,0),VLOOKUP(M209,'Key node cluster'!$F$3:$H$27,3,0))</f>
        <v>25</v>
      </c>
    </row>
    <row r="210" spans="1:59" x14ac:dyDescent="0.25">
      <c r="A210" t="s">
        <v>1334</v>
      </c>
      <c r="B210">
        <v>9941029406</v>
      </c>
      <c r="C210" s="7">
        <v>30</v>
      </c>
      <c r="D210" t="s">
        <v>9</v>
      </c>
      <c r="E210" t="s">
        <v>10</v>
      </c>
      <c r="F210" t="s">
        <v>11</v>
      </c>
      <c r="G210" t="str">
        <f t="shared" si="184"/>
        <v>secondary or below</v>
      </c>
      <c r="H210" s="7">
        <f t="shared" si="139"/>
        <v>5</v>
      </c>
      <c r="I210" t="s">
        <v>18</v>
      </c>
      <c r="J210">
        <v>28</v>
      </c>
      <c r="K210">
        <v>1.0849315068493</v>
      </c>
      <c r="L210">
        <v>3</v>
      </c>
      <c r="M210" s="5">
        <f t="shared" si="140"/>
        <v>41</v>
      </c>
      <c r="N210" s="5">
        <f>+IF(D210="male",VLOOKUP(BG210,'Key node cluster'!$L$3:$N$24,3,0),VLOOKUP(BG210,'Key node cluster'!$R$3:$T$15,3,0))</f>
        <v>1</v>
      </c>
      <c r="O210" s="1">
        <v>0</v>
      </c>
      <c r="P210" s="1">
        <f t="shared" si="141"/>
        <v>26</v>
      </c>
      <c r="Q210" s="1">
        <f t="shared" si="142"/>
        <v>26</v>
      </c>
      <c r="R210" s="1">
        <f t="shared" si="143"/>
        <v>26</v>
      </c>
      <c r="S210" s="1">
        <f t="shared" si="144"/>
        <v>26</v>
      </c>
      <c r="T210" s="1">
        <f t="shared" si="145"/>
        <v>26</v>
      </c>
      <c r="U210" s="1">
        <f t="shared" si="146"/>
        <v>26</v>
      </c>
      <c r="V210" s="1">
        <f t="shared" si="147"/>
        <v>26</v>
      </c>
      <c r="W210" s="1">
        <f t="shared" si="148"/>
        <v>26</v>
      </c>
      <c r="X210" s="1">
        <f t="shared" si="149"/>
        <v>26</v>
      </c>
      <c r="Y210" s="1">
        <f t="shared" si="150"/>
        <v>26</v>
      </c>
      <c r="Z210" s="1">
        <f t="shared" si="151"/>
        <v>26</v>
      </c>
      <c r="AA210" s="1">
        <f t="shared" si="152"/>
        <v>26</v>
      </c>
      <c r="AB210" s="1">
        <f t="shared" si="153"/>
        <v>26</v>
      </c>
      <c r="AC210" s="1">
        <f t="shared" si="154"/>
        <v>26</v>
      </c>
      <c r="AD210" s="1">
        <f t="shared" si="155"/>
        <v>26</v>
      </c>
      <c r="AE210" s="1">
        <f t="shared" si="156"/>
        <v>26</v>
      </c>
      <c r="AF210" s="1">
        <f t="shared" si="157"/>
        <v>26</v>
      </c>
      <c r="AG210" s="1">
        <f t="shared" si="158"/>
        <v>26</v>
      </c>
      <c r="AH210" s="1">
        <f t="shared" si="159"/>
        <v>26</v>
      </c>
      <c r="AI210" s="1">
        <f t="shared" si="160"/>
        <v>26</v>
      </c>
      <c r="AJ210" s="1">
        <f t="shared" si="161"/>
        <v>26</v>
      </c>
      <c r="AK210" s="1">
        <f t="shared" si="162"/>
        <v>26</v>
      </c>
      <c r="AL210" s="1">
        <f t="shared" si="163"/>
        <v>26</v>
      </c>
      <c r="AM210" s="1">
        <f t="shared" si="164"/>
        <v>26</v>
      </c>
      <c r="AN210" s="1">
        <f t="shared" si="165"/>
        <v>26</v>
      </c>
      <c r="AO210" s="1">
        <f t="shared" si="166"/>
        <v>26</v>
      </c>
      <c r="AP210" s="7">
        <f t="shared" si="167"/>
        <v>38</v>
      </c>
      <c r="AQ210" s="7">
        <f t="shared" si="168"/>
        <v>38</v>
      </c>
      <c r="AR210" s="1">
        <f t="shared" si="169"/>
        <v>38</v>
      </c>
      <c r="AS210" s="7">
        <f t="shared" si="170"/>
        <v>38</v>
      </c>
      <c r="AT210" s="1">
        <f t="shared" si="171"/>
        <v>38</v>
      </c>
      <c r="AU210" s="1">
        <f t="shared" si="172"/>
        <v>38</v>
      </c>
      <c r="AV210" s="1">
        <f t="shared" si="173"/>
        <v>38</v>
      </c>
      <c r="AW210" s="1">
        <f t="shared" si="174"/>
        <v>38</v>
      </c>
      <c r="AX210" s="1">
        <f t="shared" si="175"/>
        <v>38</v>
      </c>
      <c r="AY210" s="1">
        <f t="shared" si="176"/>
        <v>38</v>
      </c>
      <c r="AZ210" s="1">
        <f t="shared" si="177"/>
        <v>38</v>
      </c>
      <c r="BA210" s="1">
        <f t="shared" si="178"/>
        <v>38</v>
      </c>
      <c r="BB210" s="1">
        <f t="shared" si="179"/>
        <v>40</v>
      </c>
      <c r="BC210" s="1">
        <f t="shared" si="180"/>
        <v>40</v>
      </c>
      <c r="BD210" s="1">
        <f t="shared" si="181"/>
        <v>41</v>
      </c>
      <c r="BE210" s="1">
        <f t="shared" si="182"/>
        <v>41</v>
      </c>
      <c r="BF210" s="1">
        <f t="shared" si="183"/>
        <v>41</v>
      </c>
      <c r="BG210" s="1">
        <f>+IF(D210="male",VLOOKUP(M210,'Key node cluster'!$A$3:$C$45,3,0),VLOOKUP(M210,'Key node cluster'!$F$3:$H$27,3,0))</f>
        <v>41</v>
      </c>
    </row>
    <row r="211" spans="1:59" x14ac:dyDescent="0.25">
      <c r="A211" t="s">
        <v>1335</v>
      </c>
      <c r="B211">
        <v>2000039804</v>
      </c>
      <c r="C211" s="7">
        <v>20</v>
      </c>
      <c r="D211" t="s">
        <v>9</v>
      </c>
      <c r="E211" t="s">
        <v>10</v>
      </c>
      <c r="F211" t="s">
        <v>25</v>
      </c>
      <c r="G211" t="str">
        <f t="shared" si="184"/>
        <v>vocational training</v>
      </c>
      <c r="H211" s="7">
        <f t="shared" si="139"/>
        <v>1</v>
      </c>
      <c r="I211" t="s">
        <v>22</v>
      </c>
      <c r="J211">
        <v>23</v>
      </c>
      <c r="K211">
        <v>0.41369863013698999</v>
      </c>
      <c r="L211">
        <v>3</v>
      </c>
      <c r="M211" s="5">
        <f t="shared" si="140"/>
        <v>19</v>
      </c>
      <c r="N211" s="5">
        <f>+IF(D211="male",VLOOKUP(BG211,'Key node cluster'!$L$3:$N$24,3,0),VLOOKUP(BG211,'Key node cluster'!$R$3:$T$15,3,0))</f>
        <v>0</v>
      </c>
      <c r="O211" s="1">
        <v>0</v>
      </c>
      <c r="P211" s="1">
        <f t="shared" si="141"/>
        <v>1</v>
      </c>
      <c r="Q211" s="1">
        <f t="shared" si="142"/>
        <v>17</v>
      </c>
      <c r="R211" s="1">
        <f t="shared" si="143"/>
        <v>17</v>
      </c>
      <c r="S211" s="1">
        <f t="shared" si="144"/>
        <v>17</v>
      </c>
      <c r="T211" s="1">
        <f t="shared" si="145"/>
        <v>17</v>
      </c>
      <c r="U211" s="1">
        <f t="shared" si="146"/>
        <v>17</v>
      </c>
      <c r="V211" s="1">
        <f t="shared" si="147"/>
        <v>17</v>
      </c>
      <c r="W211" s="1">
        <f t="shared" si="148"/>
        <v>17</v>
      </c>
      <c r="X211" s="1">
        <f t="shared" si="149"/>
        <v>17</v>
      </c>
      <c r="Y211" s="1">
        <f t="shared" si="150"/>
        <v>17</v>
      </c>
      <c r="Z211" s="1">
        <f t="shared" si="151"/>
        <v>17</v>
      </c>
      <c r="AA211" s="1">
        <f t="shared" si="152"/>
        <v>17</v>
      </c>
      <c r="AB211" s="1">
        <f t="shared" si="153"/>
        <v>17</v>
      </c>
      <c r="AC211" s="1">
        <f t="shared" si="154"/>
        <v>17</v>
      </c>
      <c r="AD211" s="1">
        <f t="shared" si="155"/>
        <v>17</v>
      </c>
      <c r="AE211" s="1">
        <f t="shared" si="156"/>
        <v>17</v>
      </c>
      <c r="AF211" s="1">
        <f t="shared" si="157"/>
        <v>17</v>
      </c>
      <c r="AG211" s="1">
        <f t="shared" si="158"/>
        <v>18</v>
      </c>
      <c r="AH211" s="1">
        <f t="shared" si="159"/>
        <v>19</v>
      </c>
      <c r="AI211" s="1">
        <f t="shared" si="160"/>
        <v>19</v>
      </c>
      <c r="AJ211" s="1">
        <f t="shared" si="161"/>
        <v>19</v>
      </c>
      <c r="AK211" s="1">
        <f t="shared" si="162"/>
        <v>19</v>
      </c>
      <c r="AL211" s="1">
        <f t="shared" si="163"/>
        <v>19</v>
      </c>
      <c r="AM211" s="1">
        <f t="shared" si="164"/>
        <v>19</v>
      </c>
      <c r="AN211" s="1">
        <f t="shared" si="165"/>
        <v>19</v>
      </c>
      <c r="AO211" s="1">
        <f t="shared" si="166"/>
        <v>19</v>
      </c>
      <c r="AP211" s="7">
        <f t="shared" si="167"/>
        <v>19</v>
      </c>
      <c r="AQ211" s="7">
        <f t="shared" si="168"/>
        <v>19</v>
      </c>
      <c r="AR211" s="1">
        <f t="shared" si="169"/>
        <v>19</v>
      </c>
      <c r="AS211" s="7">
        <f t="shared" si="170"/>
        <v>19</v>
      </c>
      <c r="AT211" s="1">
        <f t="shared" si="171"/>
        <v>19</v>
      </c>
      <c r="AU211" s="1">
        <f t="shared" si="172"/>
        <v>19</v>
      </c>
      <c r="AV211" s="1">
        <f t="shared" si="173"/>
        <v>19</v>
      </c>
      <c r="AW211" s="1">
        <f t="shared" si="174"/>
        <v>19</v>
      </c>
      <c r="AX211" s="1">
        <f t="shared" si="175"/>
        <v>19</v>
      </c>
      <c r="AY211" s="1">
        <f t="shared" si="176"/>
        <v>19</v>
      </c>
      <c r="AZ211" s="1">
        <f t="shared" si="177"/>
        <v>19</v>
      </c>
      <c r="BA211" s="1">
        <f t="shared" si="178"/>
        <v>19</v>
      </c>
      <c r="BB211" s="1">
        <f t="shared" si="179"/>
        <v>19</v>
      </c>
      <c r="BC211" s="1">
        <f t="shared" si="180"/>
        <v>19</v>
      </c>
      <c r="BD211" s="1">
        <f t="shared" si="181"/>
        <v>19</v>
      </c>
      <c r="BE211" s="1">
        <f t="shared" si="182"/>
        <v>19</v>
      </c>
      <c r="BF211" s="1">
        <f t="shared" si="183"/>
        <v>19</v>
      </c>
      <c r="BG211" s="1">
        <f>+IF(D211="male",VLOOKUP(M211,'Key node cluster'!$A$3:$C$45,3,0),VLOOKUP(M211,'Key node cluster'!$F$3:$H$27,3,0))</f>
        <v>19</v>
      </c>
    </row>
    <row r="212" spans="1:59" x14ac:dyDescent="0.25">
      <c r="A212" t="s">
        <v>1337</v>
      </c>
      <c r="B212">
        <v>9971047487</v>
      </c>
      <c r="C212" s="7">
        <v>20</v>
      </c>
      <c r="D212" t="s">
        <v>9</v>
      </c>
      <c r="E212" t="s">
        <v>10</v>
      </c>
      <c r="F212" t="s">
        <v>11</v>
      </c>
      <c r="G212" t="str">
        <f t="shared" si="184"/>
        <v>bachelor or above</v>
      </c>
      <c r="H212" s="7">
        <f t="shared" si="139"/>
        <v>1</v>
      </c>
      <c r="I212" t="s">
        <v>14</v>
      </c>
      <c r="J212">
        <v>24</v>
      </c>
      <c r="K212">
        <v>8.4931506849314997E-2</v>
      </c>
      <c r="L212">
        <v>1</v>
      </c>
      <c r="M212" s="5">
        <f t="shared" si="140"/>
        <v>25</v>
      </c>
      <c r="N212" s="5">
        <f>+IF(D212="male",VLOOKUP(BG212,'Key node cluster'!$L$3:$N$24,3,0),VLOOKUP(BG212,'Key node cluster'!$R$3:$T$15,3,0))</f>
        <v>1</v>
      </c>
      <c r="O212" s="1">
        <v>0</v>
      </c>
      <c r="P212" s="1">
        <f t="shared" si="141"/>
        <v>1</v>
      </c>
      <c r="Q212" s="1">
        <f t="shared" si="142"/>
        <v>17</v>
      </c>
      <c r="R212" s="1">
        <f t="shared" si="143"/>
        <v>17</v>
      </c>
      <c r="S212" s="1">
        <f t="shared" si="144"/>
        <v>17</v>
      </c>
      <c r="T212" s="1">
        <f t="shared" si="145"/>
        <v>17</v>
      </c>
      <c r="U212" s="1">
        <f t="shared" si="146"/>
        <v>17</v>
      </c>
      <c r="V212" s="1">
        <f t="shared" si="147"/>
        <v>17</v>
      </c>
      <c r="W212" s="1">
        <f t="shared" si="148"/>
        <v>17</v>
      </c>
      <c r="X212" s="1">
        <f t="shared" si="149"/>
        <v>17</v>
      </c>
      <c r="Y212" s="1">
        <f t="shared" si="150"/>
        <v>17</v>
      </c>
      <c r="Z212" s="1">
        <f t="shared" si="151"/>
        <v>17</v>
      </c>
      <c r="AA212" s="1">
        <f t="shared" si="152"/>
        <v>17</v>
      </c>
      <c r="AB212" s="1">
        <f t="shared" si="153"/>
        <v>17</v>
      </c>
      <c r="AC212" s="1">
        <f t="shared" si="154"/>
        <v>17</v>
      </c>
      <c r="AD212" s="1">
        <f t="shared" si="155"/>
        <v>17</v>
      </c>
      <c r="AE212" s="1">
        <f t="shared" si="156"/>
        <v>17</v>
      </c>
      <c r="AF212" s="1">
        <f t="shared" si="157"/>
        <v>17</v>
      </c>
      <c r="AG212" s="1">
        <f t="shared" si="158"/>
        <v>25</v>
      </c>
      <c r="AH212" s="1">
        <f t="shared" si="159"/>
        <v>25</v>
      </c>
      <c r="AI212" s="1">
        <f t="shared" si="160"/>
        <v>25</v>
      </c>
      <c r="AJ212" s="1">
        <f t="shared" si="161"/>
        <v>25</v>
      </c>
      <c r="AK212" s="1">
        <f t="shared" si="162"/>
        <v>25</v>
      </c>
      <c r="AL212" s="1">
        <f t="shared" si="163"/>
        <v>25</v>
      </c>
      <c r="AM212" s="1">
        <f t="shared" si="164"/>
        <v>25</v>
      </c>
      <c r="AN212" s="1">
        <f t="shared" si="165"/>
        <v>25</v>
      </c>
      <c r="AO212" s="1">
        <f t="shared" si="166"/>
        <v>25</v>
      </c>
      <c r="AP212" s="7">
        <f t="shared" si="167"/>
        <v>25</v>
      </c>
      <c r="AQ212" s="7">
        <f t="shared" si="168"/>
        <v>25</v>
      </c>
      <c r="AR212" s="1">
        <f t="shared" si="169"/>
        <v>25</v>
      </c>
      <c r="AS212" s="7">
        <f t="shared" si="170"/>
        <v>25</v>
      </c>
      <c r="AT212" s="1">
        <f t="shared" si="171"/>
        <v>25</v>
      </c>
      <c r="AU212" s="1">
        <f t="shared" si="172"/>
        <v>25</v>
      </c>
      <c r="AV212" s="1">
        <f t="shared" si="173"/>
        <v>25</v>
      </c>
      <c r="AW212" s="1">
        <f t="shared" si="174"/>
        <v>25</v>
      </c>
      <c r="AX212" s="1">
        <f t="shared" si="175"/>
        <v>25</v>
      </c>
      <c r="AY212" s="1">
        <f t="shared" si="176"/>
        <v>25</v>
      </c>
      <c r="AZ212" s="1">
        <f t="shared" si="177"/>
        <v>25</v>
      </c>
      <c r="BA212" s="1">
        <f t="shared" si="178"/>
        <v>25</v>
      </c>
      <c r="BB212" s="1">
        <f t="shared" si="179"/>
        <v>25</v>
      </c>
      <c r="BC212" s="1">
        <f t="shared" si="180"/>
        <v>25</v>
      </c>
      <c r="BD212" s="1">
        <f t="shared" si="181"/>
        <v>25</v>
      </c>
      <c r="BE212" s="1">
        <f t="shared" si="182"/>
        <v>25</v>
      </c>
      <c r="BF212" s="1">
        <f t="shared" si="183"/>
        <v>25</v>
      </c>
      <c r="BG212" s="1">
        <f>+IF(D212="male",VLOOKUP(M212,'Key node cluster'!$A$3:$C$45,3,0),VLOOKUP(M212,'Key node cluster'!$F$3:$H$27,3,0))</f>
        <v>25</v>
      </c>
    </row>
    <row r="213" spans="1:59" x14ac:dyDescent="0.25">
      <c r="A213" t="s">
        <v>1338</v>
      </c>
      <c r="B213">
        <v>9771055000</v>
      </c>
      <c r="C213" s="7">
        <v>40</v>
      </c>
      <c r="D213" t="s">
        <v>9</v>
      </c>
      <c r="E213" t="s">
        <v>10</v>
      </c>
      <c r="F213" t="s">
        <v>11</v>
      </c>
      <c r="G213" t="str">
        <f t="shared" si="184"/>
        <v>secondary or below</v>
      </c>
      <c r="H213" s="7">
        <f t="shared" si="139"/>
        <v>1</v>
      </c>
      <c r="I213" t="s">
        <v>18</v>
      </c>
      <c r="J213">
        <v>44</v>
      </c>
      <c r="K213">
        <v>0.58630136986300996</v>
      </c>
      <c r="L213">
        <v>1</v>
      </c>
      <c r="M213" s="5">
        <f t="shared" si="140"/>
        <v>25</v>
      </c>
      <c r="N213" s="5">
        <f>+IF(D213="male",VLOOKUP(BG213,'Key node cluster'!$L$3:$N$24,3,0),VLOOKUP(BG213,'Key node cluster'!$R$3:$T$15,3,0))</f>
        <v>1</v>
      </c>
      <c r="O213" s="1">
        <v>0</v>
      </c>
      <c r="P213" s="1">
        <f t="shared" si="141"/>
        <v>1</v>
      </c>
      <c r="Q213" s="1">
        <f t="shared" si="142"/>
        <v>17</v>
      </c>
      <c r="R213" s="1">
        <f t="shared" si="143"/>
        <v>17</v>
      </c>
      <c r="S213" s="1">
        <f t="shared" si="144"/>
        <v>17</v>
      </c>
      <c r="T213" s="1">
        <f t="shared" si="145"/>
        <v>17</v>
      </c>
      <c r="U213" s="1">
        <f t="shared" si="146"/>
        <v>17</v>
      </c>
      <c r="V213" s="1">
        <f t="shared" si="147"/>
        <v>17</v>
      </c>
      <c r="W213" s="1">
        <f t="shared" si="148"/>
        <v>17</v>
      </c>
      <c r="X213" s="1">
        <f t="shared" si="149"/>
        <v>17</v>
      </c>
      <c r="Y213" s="1">
        <f t="shared" si="150"/>
        <v>17</v>
      </c>
      <c r="Z213" s="1">
        <f t="shared" si="151"/>
        <v>17</v>
      </c>
      <c r="AA213" s="1">
        <f t="shared" si="152"/>
        <v>17</v>
      </c>
      <c r="AB213" s="1">
        <f t="shared" si="153"/>
        <v>17</v>
      </c>
      <c r="AC213" s="1">
        <f t="shared" si="154"/>
        <v>17</v>
      </c>
      <c r="AD213" s="1">
        <f t="shared" si="155"/>
        <v>17</v>
      </c>
      <c r="AE213" s="1">
        <f t="shared" si="156"/>
        <v>17</v>
      </c>
      <c r="AF213" s="1">
        <f t="shared" si="157"/>
        <v>17</v>
      </c>
      <c r="AG213" s="1">
        <f t="shared" si="158"/>
        <v>25</v>
      </c>
      <c r="AH213" s="1">
        <f t="shared" si="159"/>
        <v>25</v>
      </c>
      <c r="AI213" s="1">
        <f t="shared" si="160"/>
        <v>25</v>
      </c>
      <c r="AJ213" s="1">
        <f t="shared" si="161"/>
        <v>25</v>
      </c>
      <c r="AK213" s="1">
        <f t="shared" si="162"/>
        <v>25</v>
      </c>
      <c r="AL213" s="1">
        <f t="shared" si="163"/>
        <v>25</v>
      </c>
      <c r="AM213" s="1">
        <f t="shared" si="164"/>
        <v>25</v>
      </c>
      <c r="AN213" s="1">
        <f t="shared" si="165"/>
        <v>25</v>
      </c>
      <c r="AO213" s="1">
        <f t="shared" si="166"/>
        <v>25</v>
      </c>
      <c r="AP213" s="7">
        <f t="shared" si="167"/>
        <v>25</v>
      </c>
      <c r="AQ213" s="7">
        <f t="shared" si="168"/>
        <v>25</v>
      </c>
      <c r="AR213" s="1">
        <f t="shared" si="169"/>
        <v>25</v>
      </c>
      <c r="AS213" s="7">
        <f t="shared" si="170"/>
        <v>25</v>
      </c>
      <c r="AT213" s="1">
        <f t="shared" si="171"/>
        <v>25</v>
      </c>
      <c r="AU213" s="1">
        <f t="shared" si="172"/>
        <v>25</v>
      </c>
      <c r="AV213" s="1">
        <f t="shared" si="173"/>
        <v>25</v>
      </c>
      <c r="AW213" s="1">
        <f t="shared" si="174"/>
        <v>25</v>
      </c>
      <c r="AX213" s="1">
        <f t="shared" si="175"/>
        <v>25</v>
      </c>
      <c r="AY213" s="1">
        <f t="shared" si="176"/>
        <v>25</v>
      </c>
      <c r="AZ213" s="1">
        <f t="shared" si="177"/>
        <v>25</v>
      </c>
      <c r="BA213" s="1">
        <f t="shared" si="178"/>
        <v>25</v>
      </c>
      <c r="BB213" s="1">
        <f t="shared" si="179"/>
        <v>25</v>
      </c>
      <c r="BC213" s="1">
        <f t="shared" si="180"/>
        <v>25</v>
      </c>
      <c r="BD213" s="1">
        <f t="shared" si="181"/>
        <v>25</v>
      </c>
      <c r="BE213" s="1">
        <f t="shared" si="182"/>
        <v>25</v>
      </c>
      <c r="BF213" s="1">
        <f t="shared" si="183"/>
        <v>25</v>
      </c>
      <c r="BG213" s="1">
        <f>+IF(D213="male",VLOOKUP(M213,'Key node cluster'!$A$3:$C$45,3,0),VLOOKUP(M213,'Key node cluster'!$F$3:$H$27,3,0))</f>
        <v>25</v>
      </c>
    </row>
    <row r="214" spans="1:59" x14ac:dyDescent="0.25">
      <c r="A214" t="s">
        <v>1347</v>
      </c>
      <c r="B214">
        <v>9971062594</v>
      </c>
      <c r="C214" s="7">
        <v>20</v>
      </c>
      <c r="D214" t="s">
        <v>9</v>
      </c>
      <c r="E214" t="s">
        <v>10</v>
      </c>
      <c r="F214" t="s">
        <v>25</v>
      </c>
      <c r="G214" t="str">
        <f t="shared" si="184"/>
        <v>bachelor or above</v>
      </c>
      <c r="H214" s="7">
        <f t="shared" si="139"/>
        <v>1</v>
      </c>
      <c r="I214" t="s">
        <v>14</v>
      </c>
      <c r="J214">
        <v>24</v>
      </c>
      <c r="K214">
        <v>0.41369863013698999</v>
      </c>
      <c r="L214">
        <v>1</v>
      </c>
      <c r="M214" s="5">
        <f t="shared" si="140"/>
        <v>19</v>
      </c>
      <c r="N214" s="5">
        <f>+IF(D214="male",VLOOKUP(BG214,'Key node cluster'!$L$3:$N$24,3,0),VLOOKUP(BG214,'Key node cluster'!$R$3:$T$15,3,0))</f>
        <v>0</v>
      </c>
      <c r="O214" s="1">
        <v>0</v>
      </c>
      <c r="P214" s="1">
        <f t="shared" si="141"/>
        <v>1</v>
      </c>
      <c r="Q214" s="1">
        <f t="shared" si="142"/>
        <v>17</v>
      </c>
      <c r="R214" s="1">
        <f t="shared" si="143"/>
        <v>17</v>
      </c>
      <c r="S214" s="1">
        <f t="shared" si="144"/>
        <v>17</v>
      </c>
      <c r="T214" s="1">
        <f t="shared" si="145"/>
        <v>17</v>
      </c>
      <c r="U214" s="1">
        <f t="shared" si="146"/>
        <v>17</v>
      </c>
      <c r="V214" s="1">
        <f t="shared" si="147"/>
        <v>17</v>
      </c>
      <c r="W214" s="1">
        <f t="shared" si="148"/>
        <v>17</v>
      </c>
      <c r="X214" s="1">
        <f t="shared" si="149"/>
        <v>17</v>
      </c>
      <c r="Y214" s="1">
        <f t="shared" si="150"/>
        <v>17</v>
      </c>
      <c r="Z214" s="1">
        <f t="shared" si="151"/>
        <v>17</v>
      </c>
      <c r="AA214" s="1">
        <f t="shared" si="152"/>
        <v>17</v>
      </c>
      <c r="AB214" s="1">
        <f t="shared" si="153"/>
        <v>17</v>
      </c>
      <c r="AC214" s="1">
        <f t="shared" si="154"/>
        <v>17</v>
      </c>
      <c r="AD214" s="1">
        <f t="shared" si="155"/>
        <v>17</v>
      </c>
      <c r="AE214" s="1">
        <f t="shared" si="156"/>
        <v>17</v>
      </c>
      <c r="AF214" s="1">
        <f t="shared" si="157"/>
        <v>17</v>
      </c>
      <c r="AG214" s="1">
        <f t="shared" si="158"/>
        <v>18</v>
      </c>
      <c r="AH214" s="1">
        <f t="shared" si="159"/>
        <v>19</v>
      </c>
      <c r="AI214" s="1">
        <f t="shared" si="160"/>
        <v>19</v>
      </c>
      <c r="AJ214" s="1">
        <f t="shared" si="161"/>
        <v>19</v>
      </c>
      <c r="AK214" s="1">
        <f t="shared" si="162"/>
        <v>19</v>
      </c>
      <c r="AL214" s="1">
        <f t="shared" si="163"/>
        <v>19</v>
      </c>
      <c r="AM214" s="1">
        <f t="shared" si="164"/>
        <v>19</v>
      </c>
      <c r="AN214" s="1">
        <f t="shared" si="165"/>
        <v>19</v>
      </c>
      <c r="AO214" s="1">
        <f t="shared" si="166"/>
        <v>19</v>
      </c>
      <c r="AP214" s="7">
        <f t="shared" si="167"/>
        <v>19</v>
      </c>
      <c r="AQ214" s="7">
        <f t="shared" si="168"/>
        <v>19</v>
      </c>
      <c r="AR214" s="1">
        <f t="shared" si="169"/>
        <v>19</v>
      </c>
      <c r="AS214" s="7">
        <f t="shared" si="170"/>
        <v>19</v>
      </c>
      <c r="AT214" s="1">
        <f t="shared" si="171"/>
        <v>19</v>
      </c>
      <c r="AU214" s="1">
        <f t="shared" si="172"/>
        <v>19</v>
      </c>
      <c r="AV214" s="1">
        <f t="shared" si="173"/>
        <v>19</v>
      </c>
      <c r="AW214" s="1">
        <f t="shared" si="174"/>
        <v>19</v>
      </c>
      <c r="AX214" s="1">
        <f t="shared" si="175"/>
        <v>19</v>
      </c>
      <c r="AY214" s="1">
        <f t="shared" si="176"/>
        <v>19</v>
      </c>
      <c r="AZ214" s="1">
        <f t="shared" si="177"/>
        <v>19</v>
      </c>
      <c r="BA214" s="1">
        <f t="shared" si="178"/>
        <v>19</v>
      </c>
      <c r="BB214" s="1">
        <f t="shared" si="179"/>
        <v>19</v>
      </c>
      <c r="BC214" s="1">
        <f t="shared" si="180"/>
        <v>19</v>
      </c>
      <c r="BD214" s="1">
        <f t="shared" si="181"/>
        <v>19</v>
      </c>
      <c r="BE214" s="1">
        <f t="shared" si="182"/>
        <v>19</v>
      </c>
      <c r="BF214" s="1">
        <f t="shared" si="183"/>
        <v>19</v>
      </c>
      <c r="BG214" s="1">
        <f>+IF(D214="male",VLOOKUP(M214,'Key node cluster'!$A$3:$C$45,3,0),VLOOKUP(M214,'Key node cluster'!$F$3:$H$27,3,0))</f>
        <v>19</v>
      </c>
    </row>
    <row r="215" spans="1:59" x14ac:dyDescent="0.25">
      <c r="A215" t="s">
        <v>1362</v>
      </c>
      <c r="B215">
        <v>9951000187</v>
      </c>
      <c r="C215" s="7">
        <v>30</v>
      </c>
      <c r="D215" t="s">
        <v>9</v>
      </c>
      <c r="E215" t="s">
        <v>10</v>
      </c>
      <c r="F215" t="s">
        <v>11</v>
      </c>
      <c r="G215" t="str">
        <f t="shared" si="184"/>
        <v>bachelor or above</v>
      </c>
      <c r="H215" s="7">
        <f t="shared" si="139"/>
        <v>5</v>
      </c>
      <c r="I215" t="s">
        <v>14</v>
      </c>
      <c r="J215">
        <v>27</v>
      </c>
      <c r="K215">
        <v>2.4356164383561998</v>
      </c>
      <c r="L215">
        <v>3</v>
      </c>
      <c r="M215" s="5">
        <f t="shared" si="140"/>
        <v>41</v>
      </c>
      <c r="N215" s="5">
        <f>+IF(D215="male",VLOOKUP(BG215,'Key node cluster'!$L$3:$N$24,3,0),VLOOKUP(BG215,'Key node cluster'!$R$3:$T$15,3,0))</f>
        <v>1</v>
      </c>
      <c r="O215" s="1">
        <v>0</v>
      </c>
      <c r="P215" s="1">
        <f t="shared" si="141"/>
        <v>26</v>
      </c>
      <c r="Q215" s="1">
        <f t="shared" si="142"/>
        <v>26</v>
      </c>
      <c r="R215" s="1">
        <f t="shared" si="143"/>
        <v>26</v>
      </c>
      <c r="S215" s="1">
        <f t="shared" si="144"/>
        <v>26</v>
      </c>
      <c r="T215" s="1">
        <f t="shared" si="145"/>
        <v>26</v>
      </c>
      <c r="U215" s="1">
        <f t="shared" si="146"/>
        <v>26</v>
      </c>
      <c r="V215" s="1">
        <f t="shared" si="147"/>
        <v>26</v>
      </c>
      <c r="W215" s="1">
        <f t="shared" si="148"/>
        <v>26</v>
      </c>
      <c r="X215" s="1">
        <f t="shared" si="149"/>
        <v>26</v>
      </c>
      <c r="Y215" s="1">
        <f t="shared" si="150"/>
        <v>26</v>
      </c>
      <c r="Z215" s="1">
        <f t="shared" si="151"/>
        <v>26</v>
      </c>
      <c r="AA215" s="1">
        <f t="shared" si="152"/>
        <v>26</v>
      </c>
      <c r="AB215" s="1">
        <f t="shared" si="153"/>
        <v>26</v>
      </c>
      <c r="AC215" s="1">
        <f t="shared" si="154"/>
        <v>26</v>
      </c>
      <c r="AD215" s="1">
        <f t="shared" si="155"/>
        <v>26</v>
      </c>
      <c r="AE215" s="1">
        <f t="shared" si="156"/>
        <v>26</v>
      </c>
      <c r="AF215" s="1">
        <f t="shared" si="157"/>
        <v>26</v>
      </c>
      <c r="AG215" s="1">
        <f t="shared" si="158"/>
        <v>26</v>
      </c>
      <c r="AH215" s="1">
        <f t="shared" si="159"/>
        <v>26</v>
      </c>
      <c r="AI215" s="1">
        <f t="shared" si="160"/>
        <v>26</v>
      </c>
      <c r="AJ215" s="1">
        <f t="shared" si="161"/>
        <v>26</v>
      </c>
      <c r="AK215" s="1">
        <f t="shared" si="162"/>
        <v>26</v>
      </c>
      <c r="AL215" s="1">
        <f t="shared" si="163"/>
        <v>26</v>
      </c>
      <c r="AM215" s="1">
        <f t="shared" si="164"/>
        <v>26</v>
      </c>
      <c r="AN215" s="1">
        <f t="shared" si="165"/>
        <v>26</v>
      </c>
      <c r="AO215" s="1">
        <f t="shared" si="166"/>
        <v>26</v>
      </c>
      <c r="AP215" s="7">
        <f t="shared" si="167"/>
        <v>38</v>
      </c>
      <c r="AQ215" s="7">
        <f t="shared" si="168"/>
        <v>38</v>
      </c>
      <c r="AR215" s="1">
        <f t="shared" si="169"/>
        <v>38</v>
      </c>
      <c r="AS215" s="7">
        <f t="shared" si="170"/>
        <v>38</v>
      </c>
      <c r="AT215" s="1">
        <f t="shared" si="171"/>
        <v>38</v>
      </c>
      <c r="AU215" s="1">
        <f t="shared" si="172"/>
        <v>38</v>
      </c>
      <c r="AV215" s="1">
        <f t="shared" si="173"/>
        <v>38</v>
      </c>
      <c r="AW215" s="1">
        <f t="shared" si="174"/>
        <v>38</v>
      </c>
      <c r="AX215" s="1">
        <f t="shared" si="175"/>
        <v>38</v>
      </c>
      <c r="AY215" s="1">
        <f t="shared" si="176"/>
        <v>38</v>
      </c>
      <c r="AZ215" s="1">
        <f t="shared" si="177"/>
        <v>38</v>
      </c>
      <c r="BA215" s="1">
        <f t="shared" si="178"/>
        <v>38</v>
      </c>
      <c r="BB215" s="1">
        <f t="shared" si="179"/>
        <v>40</v>
      </c>
      <c r="BC215" s="1">
        <f t="shared" si="180"/>
        <v>40</v>
      </c>
      <c r="BD215" s="1">
        <f t="shared" si="181"/>
        <v>41</v>
      </c>
      <c r="BE215" s="1">
        <f t="shared" si="182"/>
        <v>41</v>
      </c>
      <c r="BF215" s="1">
        <f t="shared" si="183"/>
        <v>41</v>
      </c>
      <c r="BG215" s="1">
        <f>+IF(D215="male",VLOOKUP(M215,'Key node cluster'!$A$3:$C$45,3,0),VLOOKUP(M215,'Key node cluster'!$F$3:$H$27,3,0))</f>
        <v>41</v>
      </c>
    </row>
    <row r="216" spans="1:59" x14ac:dyDescent="0.25">
      <c r="A216" t="s">
        <v>1363</v>
      </c>
      <c r="B216">
        <v>9951051851</v>
      </c>
      <c r="C216" s="7">
        <v>30</v>
      </c>
      <c r="D216" t="s">
        <v>9</v>
      </c>
      <c r="E216" t="s">
        <v>10</v>
      </c>
      <c r="F216" t="s">
        <v>11</v>
      </c>
      <c r="G216" t="str">
        <f t="shared" si="184"/>
        <v>vocational training</v>
      </c>
      <c r="H216" s="7">
        <f t="shared" si="139"/>
        <v>1</v>
      </c>
      <c r="I216" t="s">
        <v>22</v>
      </c>
      <c r="J216">
        <v>26</v>
      </c>
      <c r="K216">
        <v>0.33424657534246999</v>
      </c>
      <c r="L216">
        <v>2</v>
      </c>
      <c r="M216" s="5">
        <f t="shared" si="140"/>
        <v>25</v>
      </c>
      <c r="N216" s="5">
        <f>+IF(D216="male",VLOOKUP(BG216,'Key node cluster'!$L$3:$N$24,3,0),VLOOKUP(BG216,'Key node cluster'!$R$3:$T$15,3,0))</f>
        <v>1</v>
      </c>
      <c r="O216" s="1">
        <v>0</v>
      </c>
      <c r="P216" s="1">
        <f t="shared" si="141"/>
        <v>1</v>
      </c>
      <c r="Q216" s="1">
        <f t="shared" si="142"/>
        <v>17</v>
      </c>
      <c r="R216" s="1">
        <f t="shared" si="143"/>
        <v>17</v>
      </c>
      <c r="S216" s="1">
        <f t="shared" si="144"/>
        <v>17</v>
      </c>
      <c r="T216" s="1">
        <f t="shared" si="145"/>
        <v>17</v>
      </c>
      <c r="U216" s="1">
        <f t="shared" si="146"/>
        <v>17</v>
      </c>
      <c r="V216" s="1">
        <f t="shared" si="147"/>
        <v>17</v>
      </c>
      <c r="W216" s="1">
        <f t="shared" si="148"/>
        <v>17</v>
      </c>
      <c r="X216" s="1">
        <f t="shared" si="149"/>
        <v>17</v>
      </c>
      <c r="Y216" s="1">
        <f t="shared" si="150"/>
        <v>17</v>
      </c>
      <c r="Z216" s="1">
        <f t="shared" si="151"/>
        <v>17</v>
      </c>
      <c r="AA216" s="1">
        <f t="shared" si="152"/>
        <v>17</v>
      </c>
      <c r="AB216" s="1">
        <f t="shared" si="153"/>
        <v>17</v>
      </c>
      <c r="AC216" s="1">
        <f t="shared" si="154"/>
        <v>17</v>
      </c>
      <c r="AD216" s="1">
        <f t="shared" si="155"/>
        <v>17</v>
      </c>
      <c r="AE216" s="1">
        <f t="shared" si="156"/>
        <v>17</v>
      </c>
      <c r="AF216" s="1">
        <f t="shared" si="157"/>
        <v>17</v>
      </c>
      <c r="AG216" s="1">
        <f t="shared" si="158"/>
        <v>25</v>
      </c>
      <c r="AH216" s="1">
        <f t="shared" si="159"/>
        <v>25</v>
      </c>
      <c r="AI216" s="1">
        <f t="shared" si="160"/>
        <v>25</v>
      </c>
      <c r="AJ216" s="1">
        <f t="shared" si="161"/>
        <v>25</v>
      </c>
      <c r="AK216" s="1">
        <f t="shared" si="162"/>
        <v>25</v>
      </c>
      <c r="AL216" s="1">
        <f t="shared" si="163"/>
        <v>25</v>
      </c>
      <c r="AM216" s="1">
        <f t="shared" si="164"/>
        <v>25</v>
      </c>
      <c r="AN216" s="1">
        <f t="shared" si="165"/>
        <v>25</v>
      </c>
      <c r="AO216" s="1">
        <f t="shared" si="166"/>
        <v>25</v>
      </c>
      <c r="AP216" s="7">
        <f t="shared" si="167"/>
        <v>25</v>
      </c>
      <c r="AQ216" s="7">
        <f t="shared" si="168"/>
        <v>25</v>
      </c>
      <c r="AR216" s="1">
        <f t="shared" si="169"/>
        <v>25</v>
      </c>
      <c r="AS216" s="7">
        <f t="shared" si="170"/>
        <v>25</v>
      </c>
      <c r="AT216" s="1">
        <f t="shared" si="171"/>
        <v>25</v>
      </c>
      <c r="AU216" s="1">
        <f t="shared" si="172"/>
        <v>25</v>
      </c>
      <c r="AV216" s="1">
        <f t="shared" si="173"/>
        <v>25</v>
      </c>
      <c r="AW216" s="1">
        <f t="shared" si="174"/>
        <v>25</v>
      </c>
      <c r="AX216" s="1">
        <f t="shared" si="175"/>
        <v>25</v>
      </c>
      <c r="AY216" s="1">
        <f t="shared" si="176"/>
        <v>25</v>
      </c>
      <c r="AZ216" s="1">
        <f t="shared" si="177"/>
        <v>25</v>
      </c>
      <c r="BA216" s="1">
        <f t="shared" si="178"/>
        <v>25</v>
      </c>
      <c r="BB216" s="1">
        <f t="shared" si="179"/>
        <v>25</v>
      </c>
      <c r="BC216" s="1">
        <f t="shared" si="180"/>
        <v>25</v>
      </c>
      <c r="BD216" s="1">
        <f t="shared" si="181"/>
        <v>25</v>
      </c>
      <c r="BE216" s="1">
        <f t="shared" si="182"/>
        <v>25</v>
      </c>
      <c r="BF216" s="1">
        <f t="shared" si="183"/>
        <v>25</v>
      </c>
      <c r="BG216" s="1">
        <f>+IF(D216="male",VLOOKUP(M216,'Key node cluster'!$A$3:$C$45,3,0),VLOOKUP(M216,'Key node cluster'!$F$3:$H$27,3,0))</f>
        <v>25</v>
      </c>
    </row>
    <row r="217" spans="1:59" x14ac:dyDescent="0.25">
      <c r="A217" t="s">
        <v>1367</v>
      </c>
      <c r="B217">
        <v>9961032266</v>
      </c>
      <c r="C217" s="7">
        <v>20</v>
      </c>
      <c r="D217" t="s">
        <v>9</v>
      </c>
      <c r="E217" t="s">
        <v>10</v>
      </c>
      <c r="F217" t="s">
        <v>11</v>
      </c>
      <c r="G217" t="str">
        <f t="shared" si="184"/>
        <v>bachelor or above</v>
      </c>
      <c r="H217" s="7">
        <f t="shared" si="139"/>
        <v>1</v>
      </c>
      <c r="I217" t="s">
        <v>14</v>
      </c>
      <c r="J217">
        <v>25</v>
      </c>
      <c r="K217">
        <v>0.58630136986300996</v>
      </c>
      <c r="L217">
        <v>2</v>
      </c>
      <c r="M217" s="5">
        <f t="shared" si="140"/>
        <v>25</v>
      </c>
      <c r="N217" s="5">
        <f>+IF(D217="male",VLOOKUP(BG217,'Key node cluster'!$L$3:$N$24,3,0),VLOOKUP(BG217,'Key node cluster'!$R$3:$T$15,3,0))</f>
        <v>1</v>
      </c>
      <c r="O217" s="1">
        <v>0</v>
      </c>
      <c r="P217" s="1">
        <f t="shared" si="141"/>
        <v>1</v>
      </c>
      <c r="Q217" s="1">
        <f t="shared" si="142"/>
        <v>17</v>
      </c>
      <c r="R217" s="1">
        <f t="shared" si="143"/>
        <v>17</v>
      </c>
      <c r="S217" s="1">
        <f t="shared" si="144"/>
        <v>17</v>
      </c>
      <c r="T217" s="1">
        <f t="shared" si="145"/>
        <v>17</v>
      </c>
      <c r="U217" s="1">
        <f t="shared" si="146"/>
        <v>17</v>
      </c>
      <c r="V217" s="1">
        <f t="shared" si="147"/>
        <v>17</v>
      </c>
      <c r="W217" s="1">
        <f t="shared" si="148"/>
        <v>17</v>
      </c>
      <c r="X217" s="1">
        <f t="shared" si="149"/>
        <v>17</v>
      </c>
      <c r="Y217" s="1">
        <f t="shared" si="150"/>
        <v>17</v>
      </c>
      <c r="Z217" s="1">
        <f t="shared" si="151"/>
        <v>17</v>
      </c>
      <c r="AA217" s="1">
        <f t="shared" si="152"/>
        <v>17</v>
      </c>
      <c r="AB217" s="1">
        <f t="shared" si="153"/>
        <v>17</v>
      </c>
      <c r="AC217" s="1">
        <f t="shared" si="154"/>
        <v>17</v>
      </c>
      <c r="AD217" s="1">
        <f t="shared" si="155"/>
        <v>17</v>
      </c>
      <c r="AE217" s="1">
        <f t="shared" si="156"/>
        <v>17</v>
      </c>
      <c r="AF217" s="1">
        <f t="shared" si="157"/>
        <v>17</v>
      </c>
      <c r="AG217" s="1">
        <f t="shared" si="158"/>
        <v>25</v>
      </c>
      <c r="AH217" s="1">
        <f t="shared" si="159"/>
        <v>25</v>
      </c>
      <c r="AI217" s="1">
        <f t="shared" si="160"/>
        <v>25</v>
      </c>
      <c r="AJ217" s="1">
        <f t="shared" si="161"/>
        <v>25</v>
      </c>
      <c r="AK217" s="1">
        <f t="shared" si="162"/>
        <v>25</v>
      </c>
      <c r="AL217" s="1">
        <f t="shared" si="163"/>
        <v>25</v>
      </c>
      <c r="AM217" s="1">
        <f t="shared" si="164"/>
        <v>25</v>
      </c>
      <c r="AN217" s="1">
        <f t="shared" si="165"/>
        <v>25</v>
      </c>
      <c r="AO217" s="1">
        <f t="shared" si="166"/>
        <v>25</v>
      </c>
      <c r="AP217" s="7">
        <f t="shared" si="167"/>
        <v>25</v>
      </c>
      <c r="AQ217" s="7">
        <f t="shared" si="168"/>
        <v>25</v>
      </c>
      <c r="AR217" s="1">
        <f t="shared" si="169"/>
        <v>25</v>
      </c>
      <c r="AS217" s="7">
        <f t="shared" si="170"/>
        <v>25</v>
      </c>
      <c r="AT217" s="1">
        <f t="shared" si="171"/>
        <v>25</v>
      </c>
      <c r="AU217" s="1">
        <f t="shared" si="172"/>
        <v>25</v>
      </c>
      <c r="AV217" s="1">
        <f t="shared" si="173"/>
        <v>25</v>
      </c>
      <c r="AW217" s="1">
        <f t="shared" si="174"/>
        <v>25</v>
      </c>
      <c r="AX217" s="1">
        <f t="shared" si="175"/>
        <v>25</v>
      </c>
      <c r="AY217" s="1">
        <f t="shared" si="176"/>
        <v>25</v>
      </c>
      <c r="AZ217" s="1">
        <f t="shared" si="177"/>
        <v>25</v>
      </c>
      <c r="BA217" s="1">
        <f t="shared" si="178"/>
        <v>25</v>
      </c>
      <c r="BB217" s="1">
        <f t="shared" si="179"/>
        <v>25</v>
      </c>
      <c r="BC217" s="1">
        <f t="shared" si="180"/>
        <v>25</v>
      </c>
      <c r="BD217" s="1">
        <f t="shared" si="181"/>
        <v>25</v>
      </c>
      <c r="BE217" s="1">
        <f t="shared" si="182"/>
        <v>25</v>
      </c>
      <c r="BF217" s="1">
        <f t="shared" si="183"/>
        <v>25</v>
      </c>
      <c r="BG217" s="1">
        <f>+IF(D217="male",VLOOKUP(M217,'Key node cluster'!$A$3:$C$45,3,0),VLOOKUP(M217,'Key node cluster'!$F$3:$H$27,3,0))</f>
        <v>25</v>
      </c>
    </row>
    <row r="218" spans="1:59" x14ac:dyDescent="0.25">
      <c r="A218" t="s">
        <v>1369</v>
      </c>
      <c r="B218">
        <v>9941017458</v>
      </c>
      <c r="C218" s="7">
        <v>30</v>
      </c>
      <c r="D218" t="s">
        <v>9</v>
      </c>
      <c r="E218" t="s">
        <v>10</v>
      </c>
      <c r="F218" t="s">
        <v>11</v>
      </c>
      <c r="G218" t="str">
        <f t="shared" si="184"/>
        <v>bachelor or above</v>
      </c>
      <c r="H218" s="7">
        <f t="shared" si="139"/>
        <v>1</v>
      </c>
      <c r="I218" t="s">
        <v>14</v>
      </c>
      <c r="J218">
        <v>27</v>
      </c>
      <c r="K218">
        <v>8.2191780821917998E-2</v>
      </c>
      <c r="L218">
        <v>1</v>
      </c>
      <c r="M218" s="5">
        <f t="shared" si="140"/>
        <v>25</v>
      </c>
      <c r="N218" s="5">
        <f>+IF(D218="male",VLOOKUP(BG218,'Key node cluster'!$L$3:$N$24,3,0),VLOOKUP(BG218,'Key node cluster'!$R$3:$T$15,3,0))</f>
        <v>1</v>
      </c>
      <c r="O218" s="1">
        <v>0</v>
      </c>
      <c r="P218" s="1">
        <f t="shared" si="141"/>
        <v>1</v>
      </c>
      <c r="Q218" s="1">
        <f t="shared" si="142"/>
        <v>17</v>
      </c>
      <c r="R218" s="1">
        <f t="shared" si="143"/>
        <v>17</v>
      </c>
      <c r="S218" s="1">
        <f t="shared" si="144"/>
        <v>17</v>
      </c>
      <c r="T218" s="1">
        <f t="shared" si="145"/>
        <v>17</v>
      </c>
      <c r="U218" s="1">
        <f t="shared" si="146"/>
        <v>17</v>
      </c>
      <c r="V218" s="1">
        <f t="shared" si="147"/>
        <v>17</v>
      </c>
      <c r="W218" s="1">
        <f t="shared" si="148"/>
        <v>17</v>
      </c>
      <c r="X218" s="1">
        <f t="shared" si="149"/>
        <v>17</v>
      </c>
      <c r="Y218" s="1">
        <f t="shared" si="150"/>
        <v>17</v>
      </c>
      <c r="Z218" s="1">
        <f t="shared" si="151"/>
        <v>17</v>
      </c>
      <c r="AA218" s="1">
        <f t="shared" si="152"/>
        <v>17</v>
      </c>
      <c r="AB218" s="1">
        <f t="shared" si="153"/>
        <v>17</v>
      </c>
      <c r="AC218" s="1">
        <f t="shared" si="154"/>
        <v>17</v>
      </c>
      <c r="AD218" s="1">
        <f t="shared" si="155"/>
        <v>17</v>
      </c>
      <c r="AE218" s="1">
        <f t="shared" si="156"/>
        <v>17</v>
      </c>
      <c r="AF218" s="1">
        <f t="shared" si="157"/>
        <v>17</v>
      </c>
      <c r="AG218" s="1">
        <f t="shared" si="158"/>
        <v>25</v>
      </c>
      <c r="AH218" s="1">
        <f t="shared" si="159"/>
        <v>25</v>
      </c>
      <c r="AI218" s="1">
        <f t="shared" si="160"/>
        <v>25</v>
      </c>
      <c r="AJ218" s="1">
        <f t="shared" si="161"/>
        <v>25</v>
      </c>
      <c r="AK218" s="1">
        <f t="shared" si="162"/>
        <v>25</v>
      </c>
      <c r="AL218" s="1">
        <f t="shared" si="163"/>
        <v>25</v>
      </c>
      <c r="AM218" s="1">
        <f t="shared" si="164"/>
        <v>25</v>
      </c>
      <c r="AN218" s="1">
        <f t="shared" si="165"/>
        <v>25</v>
      </c>
      <c r="AO218" s="1">
        <f t="shared" si="166"/>
        <v>25</v>
      </c>
      <c r="AP218" s="7">
        <f t="shared" si="167"/>
        <v>25</v>
      </c>
      <c r="AQ218" s="7">
        <f t="shared" si="168"/>
        <v>25</v>
      </c>
      <c r="AR218" s="1">
        <f t="shared" si="169"/>
        <v>25</v>
      </c>
      <c r="AS218" s="7">
        <f t="shared" si="170"/>
        <v>25</v>
      </c>
      <c r="AT218" s="1">
        <f t="shared" si="171"/>
        <v>25</v>
      </c>
      <c r="AU218" s="1">
        <f t="shared" si="172"/>
        <v>25</v>
      </c>
      <c r="AV218" s="1">
        <f t="shared" si="173"/>
        <v>25</v>
      </c>
      <c r="AW218" s="1">
        <f t="shared" si="174"/>
        <v>25</v>
      </c>
      <c r="AX218" s="1">
        <f t="shared" si="175"/>
        <v>25</v>
      </c>
      <c r="AY218" s="1">
        <f t="shared" si="176"/>
        <v>25</v>
      </c>
      <c r="AZ218" s="1">
        <f t="shared" si="177"/>
        <v>25</v>
      </c>
      <c r="BA218" s="1">
        <f t="shared" si="178"/>
        <v>25</v>
      </c>
      <c r="BB218" s="1">
        <f t="shared" si="179"/>
        <v>25</v>
      </c>
      <c r="BC218" s="1">
        <f t="shared" si="180"/>
        <v>25</v>
      </c>
      <c r="BD218" s="1">
        <f t="shared" si="181"/>
        <v>25</v>
      </c>
      <c r="BE218" s="1">
        <f t="shared" si="182"/>
        <v>25</v>
      </c>
      <c r="BF218" s="1">
        <f t="shared" si="183"/>
        <v>25</v>
      </c>
      <c r="BG218" s="1">
        <f>+IF(D218="male",VLOOKUP(M218,'Key node cluster'!$A$3:$C$45,3,0),VLOOKUP(M218,'Key node cluster'!$F$3:$H$27,3,0))</f>
        <v>25</v>
      </c>
    </row>
    <row r="219" spans="1:59" x14ac:dyDescent="0.25">
      <c r="A219" t="s">
        <v>1370</v>
      </c>
      <c r="B219">
        <v>2000016100</v>
      </c>
      <c r="C219" s="7">
        <v>20</v>
      </c>
      <c r="D219" t="s">
        <v>9</v>
      </c>
      <c r="E219" t="s">
        <v>10</v>
      </c>
      <c r="G219" t="str">
        <f t="shared" si="184"/>
        <v>bachelor or above</v>
      </c>
      <c r="H219" s="7">
        <f t="shared" si="139"/>
        <v>1</v>
      </c>
      <c r="I219" t="s">
        <v>14</v>
      </c>
      <c r="J219">
        <v>22</v>
      </c>
      <c r="K219">
        <v>0.41369863013698999</v>
      </c>
      <c r="L219">
        <v>1</v>
      </c>
      <c r="M219" s="5">
        <f t="shared" si="140"/>
        <v>17</v>
      </c>
      <c r="N219" s="5">
        <f>+IF(D219="male",VLOOKUP(BG219,'Key node cluster'!$L$3:$N$24,3,0),VLOOKUP(BG219,'Key node cluster'!$R$3:$T$15,3,0))</f>
        <v>1</v>
      </c>
      <c r="O219" s="1">
        <v>0</v>
      </c>
      <c r="P219" s="1">
        <f t="shared" si="141"/>
        <v>1</v>
      </c>
      <c r="Q219" s="1">
        <f t="shared" si="142"/>
        <v>17</v>
      </c>
      <c r="R219" s="1">
        <f t="shared" si="143"/>
        <v>17</v>
      </c>
      <c r="S219" s="1">
        <f t="shared" si="144"/>
        <v>17</v>
      </c>
      <c r="T219" s="1">
        <f t="shared" si="145"/>
        <v>17</v>
      </c>
      <c r="U219" s="1">
        <f t="shared" si="146"/>
        <v>17</v>
      </c>
      <c r="V219" s="1">
        <f t="shared" si="147"/>
        <v>17</v>
      </c>
      <c r="W219" s="1">
        <f t="shared" si="148"/>
        <v>17</v>
      </c>
      <c r="X219" s="1">
        <f t="shared" si="149"/>
        <v>17</v>
      </c>
      <c r="Y219" s="1">
        <f t="shared" si="150"/>
        <v>17</v>
      </c>
      <c r="Z219" s="1">
        <f t="shared" si="151"/>
        <v>17</v>
      </c>
      <c r="AA219" s="1">
        <f t="shared" si="152"/>
        <v>17</v>
      </c>
      <c r="AB219" s="1">
        <f t="shared" si="153"/>
        <v>17</v>
      </c>
      <c r="AC219" s="1">
        <f t="shared" si="154"/>
        <v>17</v>
      </c>
      <c r="AD219" s="1">
        <f t="shared" si="155"/>
        <v>17</v>
      </c>
      <c r="AE219" s="1">
        <f t="shared" si="156"/>
        <v>17</v>
      </c>
      <c r="AF219" s="1">
        <f t="shared" si="157"/>
        <v>17</v>
      </c>
      <c r="AG219" s="1">
        <f t="shared" si="158"/>
        <v>17</v>
      </c>
      <c r="AH219" s="1">
        <f t="shared" si="159"/>
        <v>17</v>
      </c>
      <c r="AI219" s="1">
        <f t="shared" si="160"/>
        <v>17</v>
      </c>
      <c r="AJ219" s="1">
        <f t="shared" si="161"/>
        <v>17</v>
      </c>
      <c r="AK219" s="1">
        <f t="shared" si="162"/>
        <v>17</v>
      </c>
      <c r="AL219" s="1">
        <f t="shared" si="163"/>
        <v>17</v>
      </c>
      <c r="AM219" s="1">
        <f t="shared" si="164"/>
        <v>17</v>
      </c>
      <c r="AN219" s="1">
        <f t="shared" si="165"/>
        <v>17</v>
      </c>
      <c r="AO219" s="1">
        <f t="shared" si="166"/>
        <v>17</v>
      </c>
      <c r="AP219" s="7">
        <f t="shared" si="167"/>
        <v>17</v>
      </c>
      <c r="AQ219" s="7">
        <f t="shared" si="168"/>
        <v>17</v>
      </c>
      <c r="AR219" s="1">
        <f t="shared" si="169"/>
        <v>17</v>
      </c>
      <c r="AS219" s="7">
        <f t="shared" si="170"/>
        <v>17</v>
      </c>
      <c r="AT219" s="1">
        <f t="shared" si="171"/>
        <v>17</v>
      </c>
      <c r="AU219" s="1">
        <f t="shared" si="172"/>
        <v>17</v>
      </c>
      <c r="AV219" s="1">
        <f t="shared" si="173"/>
        <v>17</v>
      </c>
      <c r="AW219" s="1">
        <f t="shared" si="174"/>
        <v>17</v>
      </c>
      <c r="AX219" s="1">
        <f t="shared" si="175"/>
        <v>17</v>
      </c>
      <c r="AY219" s="1">
        <f t="shared" si="176"/>
        <v>17</v>
      </c>
      <c r="AZ219" s="1">
        <f t="shared" si="177"/>
        <v>17</v>
      </c>
      <c r="BA219" s="1">
        <f t="shared" si="178"/>
        <v>17</v>
      </c>
      <c r="BB219" s="1">
        <f t="shared" si="179"/>
        <v>17</v>
      </c>
      <c r="BC219" s="1">
        <f t="shared" si="180"/>
        <v>17</v>
      </c>
      <c r="BD219" s="1">
        <f t="shared" si="181"/>
        <v>17</v>
      </c>
      <c r="BE219" s="1">
        <f t="shared" si="182"/>
        <v>17</v>
      </c>
      <c r="BF219" s="1">
        <f t="shared" si="183"/>
        <v>17</v>
      </c>
      <c r="BG219" s="1">
        <f>+IF(D219="male",VLOOKUP(M219,'Key node cluster'!$A$3:$C$45,3,0),VLOOKUP(M219,'Key node cluster'!$F$3:$H$27,3,0))</f>
        <v>22</v>
      </c>
    </row>
    <row r="220" spans="1:59" x14ac:dyDescent="0.25">
      <c r="A220" t="s">
        <v>1376</v>
      </c>
      <c r="B220">
        <v>9971036978</v>
      </c>
      <c r="C220" s="7">
        <v>20</v>
      </c>
      <c r="D220" t="s">
        <v>9</v>
      </c>
      <c r="E220" t="s">
        <v>10</v>
      </c>
      <c r="F220" t="s">
        <v>25</v>
      </c>
      <c r="G220" t="str">
        <f t="shared" si="184"/>
        <v>bachelor or above</v>
      </c>
      <c r="H220" s="7">
        <f t="shared" si="139"/>
        <v>1</v>
      </c>
      <c r="I220" t="s">
        <v>14</v>
      </c>
      <c r="J220">
        <v>24</v>
      </c>
      <c r="K220">
        <v>0.41917808219177999</v>
      </c>
      <c r="L220">
        <v>1</v>
      </c>
      <c r="M220" s="5">
        <f t="shared" si="140"/>
        <v>19</v>
      </c>
      <c r="N220" s="5">
        <f>+IF(D220="male",VLOOKUP(BG220,'Key node cluster'!$L$3:$N$24,3,0),VLOOKUP(BG220,'Key node cluster'!$R$3:$T$15,3,0))</f>
        <v>0</v>
      </c>
      <c r="O220" s="1">
        <v>0</v>
      </c>
      <c r="P220" s="1">
        <f t="shared" si="141"/>
        <v>1</v>
      </c>
      <c r="Q220" s="1">
        <f t="shared" si="142"/>
        <v>17</v>
      </c>
      <c r="R220" s="1">
        <f t="shared" si="143"/>
        <v>17</v>
      </c>
      <c r="S220" s="1">
        <f t="shared" si="144"/>
        <v>17</v>
      </c>
      <c r="T220" s="1">
        <f t="shared" si="145"/>
        <v>17</v>
      </c>
      <c r="U220" s="1">
        <f t="shared" si="146"/>
        <v>17</v>
      </c>
      <c r="V220" s="1">
        <f t="shared" si="147"/>
        <v>17</v>
      </c>
      <c r="W220" s="1">
        <f t="shared" si="148"/>
        <v>17</v>
      </c>
      <c r="X220" s="1">
        <f t="shared" si="149"/>
        <v>17</v>
      </c>
      <c r="Y220" s="1">
        <f t="shared" si="150"/>
        <v>17</v>
      </c>
      <c r="Z220" s="1">
        <f t="shared" si="151"/>
        <v>17</v>
      </c>
      <c r="AA220" s="1">
        <f t="shared" si="152"/>
        <v>17</v>
      </c>
      <c r="AB220" s="1">
        <f t="shared" si="153"/>
        <v>17</v>
      </c>
      <c r="AC220" s="1">
        <f t="shared" si="154"/>
        <v>17</v>
      </c>
      <c r="AD220" s="1">
        <f t="shared" si="155"/>
        <v>17</v>
      </c>
      <c r="AE220" s="1">
        <f t="shared" si="156"/>
        <v>17</v>
      </c>
      <c r="AF220" s="1">
        <f t="shared" si="157"/>
        <v>17</v>
      </c>
      <c r="AG220" s="1">
        <f t="shared" si="158"/>
        <v>18</v>
      </c>
      <c r="AH220" s="1">
        <f t="shared" si="159"/>
        <v>19</v>
      </c>
      <c r="AI220" s="1">
        <f t="shared" si="160"/>
        <v>19</v>
      </c>
      <c r="AJ220" s="1">
        <f t="shared" si="161"/>
        <v>19</v>
      </c>
      <c r="AK220" s="1">
        <f t="shared" si="162"/>
        <v>19</v>
      </c>
      <c r="AL220" s="1">
        <f t="shared" si="163"/>
        <v>19</v>
      </c>
      <c r="AM220" s="1">
        <f t="shared" si="164"/>
        <v>19</v>
      </c>
      <c r="AN220" s="1">
        <f t="shared" si="165"/>
        <v>19</v>
      </c>
      <c r="AO220" s="1">
        <f t="shared" si="166"/>
        <v>19</v>
      </c>
      <c r="AP220" s="7">
        <f t="shared" si="167"/>
        <v>19</v>
      </c>
      <c r="AQ220" s="7">
        <f t="shared" si="168"/>
        <v>19</v>
      </c>
      <c r="AR220" s="1">
        <f t="shared" si="169"/>
        <v>19</v>
      </c>
      <c r="AS220" s="7">
        <f t="shared" si="170"/>
        <v>19</v>
      </c>
      <c r="AT220" s="1">
        <f t="shared" si="171"/>
        <v>19</v>
      </c>
      <c r="AU220" s="1">
        <f t="shared" si="172"/>
        <v>19</v>
      </c>
      <c r="AV220" s="1">
        <f t="shared" si="173"/>
        <v>19</v>
      </c>
      <c r="AW220" s="1">
        <f t="shared" si="174"/>
        <v>19</v>
      </c>
      <c r="AX220" s="1">
        <f t="shared" si="175"/>
        <v>19</v>
      </c>
      <c r="AY220" s="1">
        <f t="shared" si="176"/>
        <v>19</v>
      </c>
      <c r="AZ220" s="1">
        <f t="shared" si="177"/>
        <v>19</v>
      </c>
      <c r="BA220" s="1">
        <f t="shared" si="178"/>
        <v>19</v>
      </c>
      <c r="BB220" s="1">
        <f t="shared" si="179"/>
        <v>19</v>
      </c>
      <c r="BC220" s="1">
        <f t="shared" si="180"/>
        <v>19</v>
      </c>
      <c r="BD220" s="1">
        <f t="shared" si="181"/>
        <v>19</v>
      </c>
      <c r="BE220" s="1">
        <f t="shared" si="182"/>
        <v>19</v>
      </c>
      <c r="BF220" s="1">
        <f t="shared" si="183"/>
        <v>19</v>
      </c>
      <c r="BG220" s="1">
        <f>+IF(D220="male",VLOOKUP(M220,'Key node cluster'!$A$3:$C$45,3,0),VLOOKUP(M220,'Key node cluster'!$F$3:$H$27,3,0))</f>
        <v>19</v>
      </c>
    </row>
    <row r="221" spans="1:59" x14ac:dyDescent="0.25">
      <c r="A221" t="s">
        <v>1383</v>
      </c>
      <c r="B221">
        <v>2000361811</v>
      </c>
      <c r="C221" s="7">
        <v>20</v>
      </c>
      <c r="D221" t="s">
        <v>9</v>
      </c>
      <c r="E221" t="s">
        <v>10</v>
      </c>
      <c r="G221" t="str">
        <f t="shared" si="184"/>
        <v>secondary or below</v>
      </c>
      <c r="H221" s="7">
        <f t="shared" si="139"/>
        <v>1</v>
      </c>
      <c r="I221" t="s">
        <v>18</v>
      </c>
      <c r="J221">
        <v>20</v>
      </c>
      <c r="K221">
        <v>8.4931506849314997E-2</v>
      </c>
      <c r="L221">
        <v>1</v>
      </c>
      <c r="M221" s="5">
        <f t="shared" si="140"/>
        <v>17</v>
      </c>
      <c r="N221" s="5">
        <f>+IF(D221="male",VLOOKUP(BG221,'Key node cluster'!$L$3:$N$24,3,0),VLOOKUP(BG221,'Key node cluster'!$R$3:$T$15,3,0))</f>
        <v>1</v>
      </c>
      <c r="O221" s="1">
        <v>0</v>
      </c>
      <c r="P221" s="1">
        <f t="shared" si="141"/>
        <v>1</v>
      </c>
      <c r="Q221" s="1">
        <f t="shared" si="142"/>
        <v>17</v>
      </c>
      <c r="R221" s="1">
        <f t="shared" si="143"/>
        <v>17</v>
      </c>
      <c r="S221" s="1">
        <f t="shared" si="144"/>
        <v>17</v>
      </c>
      <c r="T221" s="1">
        <f t="shared" si="145"/>
        <v>17</v>
      </c>
      <c r="U221" s="1">
        <f t="shared" si="146"/>
        <v>17</v>
      </c>
      <c r="V221" s="1">
        <f t="shared" si="147"/>
        <v>17</v>
      </c>
      <c r="W221" s="1">
        <f t="shared" si="148"/>
        <v>17</v>
      </c>
      <c r="X221" s="1">
        <f t="shared" si="149"/>
        <v>17</v>
      </c>
      <c r="Y221" s="1">
        <f t="shared" si="150"/>
        <v>17</v>
      </c>
      <c r="Z221" s="1">
        <f t="shared" si="151"/>
        <v>17</v>
      </c>
      <c r="AA221" s="1">
        <f t="shared" si="152"/>
        <v>17</v>
      </c>
      <c r="AB221" s="1">
        <f t="shared" si="153"/>
        <v>17</v>
      </c>
      <c r="AC221" s="1">
        <f t="shared" si="154"/>
        <v>17</v>
      </c>
      <c r="AD221" s="1">
        <f t="shared" si="155"/>
        <v>17</v>
      </c>
      <c r="AE221" s="1">
        <f t="shared" si="156"/>
        <v>17</v>
      </c>
      <c r="AF221" s="1">
        <f t="shared" si="157"/>
        <v>17</v>
      </c>
      <c r="AG221" s="1">
        <f t="shared" si="158"/>
        <v>17</v>
      </c>
      <c r="AH221" s="1">
        <f t="shared" si="159"/>
        <v>17</v>
      </c>
      <c r="AI221" s="1">
        <f t="shared" si="160"/>
        <v>17</v>
      </c>
      <c r="AJ221" s="1">
        <f t="shared" si="161"/>
        <v>17</v>
      </c>
      <c r="AK221" s="1">
        <f t="shared" si="162"/>
        <v>17</v>
      </c>
      <c r="AL221" s="1">
        <f t="shared" si="163"/>
        <v>17</v>
      </c>
      <c r="AM221" s="1">
        <f t="shared" si="164"/>
        <v>17</v>
      </c>
      <c r="AN221" s="1">
        <f t="shared" si="165"/>
        <v>17</v>
      </c>
      <c r="AO221" s="1">
        <f t="shared" si="166"/>
        <v>17</v>
      </c>
      <c r="AP221" s="7">
        <f t="shared" si="167"/>
        <v>17</v>
      </c>
      <c r="AQ221" s="7">
        <f t="shared" si="168"/>
        <v>17</v>
      </c>
      <c r="AR221" s="1">
        <f t="shared" si="169"/>
        <v>17</v>
      </c>
      <c r="AS221" s="7">
        <f t="shared" si="170"/>
        <v>17</v>
      </c>
      <c r="AT221" s="1">
        <f t="shared" si="171"/>
        <v>17</v>
      </c>
      <c r="AU221" s="1">
        <f t="shared" si="172"/>
        <v>17</v>
      </c>
      <c r="AV221" s="1">
        <f t="shared" si="173"/>
        <v>17</v>
      </c>
      <c r="AW221" s="1">
        <f t="shared" si="174"/>
        <v>17</v>
      </c>
      <c r="AX221" s="1">
        <f t="shared" si="175"/>
        <v>17</v>
      </c>
      <c r="AY221" s="1">
        <f t="shared" si="176"/>
        <v>17</v>
      </c>
      <c r="AZ221" s="1">
        <f t="shared" si="177"/>
        <v>17</v>
      </c>
      <c r="BA221" s="1">
        <f t="shared" si="178"/>
        <v>17</v>
      </c>
      <c r="BB221" s="1">
        <f t="shared" si="179"/>
        <v>17</v>
      </c>
      <c r="BC221" s="1">
        <f t="shared" si="180"/>
        <v>17</v>
      </c>
      <c r="BD221" s="1">
        <f t="shared" si="181"/>
        <v>17</v>
      </c>
      <c r="BE221" s="1">
        <f t="shared" si="182"/>
        <v>17</v>
      </c>
      <c r="BF221" s="1">
        <f t="shared" si="183"/>
        <v>17</v>
      </c>
      <c r="BG221" s="1">
        <f>+IF(D221="male",VLOOKUP(M221,'Key node cluster'!$A$3:$C$45,3,0),VLOOKUP(M221,'Key node cluster'!$F$3:$H$27,3,0))</f>
        <v>22</v>
      </c>
    </row>
    <row r="222" spans="1:59" x14ac:dyDescent="0.25">
      <c r="A222" t="s">
        <v>1386</v>
      </c>
      <c r="B222">
        <v>2000465317</v>
      </c>
      <c r="C222" s="7">
        <v>20</v>
      </c>
      <c r="D222" t="s">
        <v>9</v>
      </c>
      <c r="E222" t="s">
        <v>10</v>
      </c>
      <c r="F222" t="s">
        <v>11</v>
      </c>
      <c r="G222" t="str">
        <f t="shared" si="184"/>
        <v>secondary or below</v>
      </c>
      <c r="H222" s="7">
        <f t="shared" si="139"/>
        <v>1</v>
      </c>
      <c r="I222" t="s">
        <v>18</v>
      </c>
      <c r="J222">
        <v>20</v>
      </c>
      <c r="K222">
        <v>0.75342465753425003</v>
      </c>
      <c r="L222">
        <v>4</v>
      </c>
      <c r="M222" s="5">
        <f t="shared" si="140"/>
        <v>25</v>
      </c>
      <c r="N222" s="5">
        <f>+IF(D222="male",VLOOKUP(BG222,'Key node cluster'!$L$3:$N$24,3,0),VLOOKUP(BG222,'Key node cluster'!$R$3:$T$15,3,0))</f>
        <v>1</v>
      </c>
      <c r="O222" s="1">
        <v>0</v>
      </c>
      <c r="P222" s="1">
        <f t="shared" si="141"/>
        <v>1</v>
      </c>
      <c r="Q222" s="1">
        <f t="shared" si="142"/>
        <v>17</v>
      </c>
      <c r="R222" s="1">
        <f t="shared" si="143"/>
        <v>17</v>
      </c>
      <c r="S222" s="1">
        <f t="shared" si="144"/>
        <v>17</v>
      </c>
      <c r="T222" s="1">
        <f t="shared" si="145"/>
        <v>17</v>
      </c>
      <c r="U222" s="1">
        <f t="shared" si="146"/>
        <v>17</v>
      </c>
      <c r="V222" s="1">
        <f t="shared" si="147"/>
        <v>17</v>
      </c>
      <c r="W222" s="1">
        <f t="shared" si="148"/>
        <v>17</v>
      </c>
      <c r="X222" s="1">
        <f t="shared" si="149"/>
        <v>17</v>
      </c>
      <c r="Y222" s="1">
        <f t="shared" si="150"/>
        <v>17</v>
      </c>
      <c r="Z222" s="1">
        <f t="shared" si="151"/>
        <v>17</v>
      </c>
      <c r="AA222" s="1">
        <f t="shared" si="152"/>
        <v>17</v>
      </c>
      <c r="AB222" s="1">
        <f t="shared" si="153"/>
        <v>17</v>
      </c>
      <c r="AC222" s="1">
        <f t="shared" si="154"/>
        <v>17</v>
      </c>
      <c r="AD222" s="1">
        <f t="shared" si="155"/>
        <v>17</v>
      </c>
      <c r="AE222" s="1">
        <f t="shared" si="156"/>
        <v>17</v>
      </c>
      <c r="AF222" s="1">
        <f t="shared" si="157"/>
        <v>17</v>
      </c>
      <c r="AG222" s="1">
        <f t="shared" si="158"/>
        <v>25</v>
      </c>
      <c r="AH222" s="1">
        <f t="shared" si="159"/>
        <v>25</v>
      </c>
      <c r="AI222" s="1">
        <f t="shared" si="160"/>
        <v>25</v>
      </c>
      <c r="AJ222" s="1">
        <f t="shared" si="161"/>
        <v>25</v>
      </c>
      <c r="AK222" s="1">
        <f t="shared" si="162"/>
        <v>25</v>
      </c>
      <c r="AL222" s="1">
        <f t="shared" si="163"/>
        <v>25</v>
      </c>
      <c r="AM222" s="1">
        <f t="shared" si="164"/>
        <v>25</v>
      </c>
      <c r="AN222" s="1">
        <f t="shared" si="165"/>
        <v>25</v>
      </c>
      <c r="AO222" s="1">
        <f t="shared" si="166"/>
        <v>25</v>
      </c>
      <c r="AP222" s="7">
        <f t="shared" si="167"/>
        <v>25</v>
      </c>
      <c r="AQ222" s="7">
        <f t="shared" si="168"/>
        <v>25</v>
      </c>
      <c r="AR222" s="1">
        <f t="shared" si="169"/>
        <v>25</v>
      </c>
      <c r="AS222" s="7">
        <f t="shared" si="170"/>
        <v>25</v>
      </c>
      <c r="AT222" s="1">
        <f t="shared" si="171"/>
        <v>25</v>
      </c>
      <c r="AU222" s="1">
        <f t="shared" si="172"/>
        <v>25</v>
      </c>
      <c r="AV222" s="1">
        <f t="shared" si="173"/>
        <v>25</v>
      </c>
      <c r="AW222" s="1">
        <f t="shared" si="174"/>
        <v>25</v>
      </c>
      <c r="AX222" s="1">
        <f t="shared" si="175"/>
        <v>25</v>
      </c>
      <c r="AY222" s="1">
        <f t="shared" si="176"/>
        <v>25</v>
      </c>
      <c r="AZ222" s="1">
        <f t="shared" si="177"/>
        <v>25</v>
      </c>
      <c r="BA222" s="1">
        <f t="shared" si="178"/>
        <v>25</v>
      </c>
      <c r="BB222" s="1">
        <f t="shared" si="179"/>
        <v>25</v>
      </c>
      <c r="BC222" s="1">
        <f t="shared" si="180"/>
        <v>25</v>
      </c>
      <c r="BD222" s="1">
        <f t="shared" si="181"/>
        <v>25</v>
      </c>
      <c r="BE222" s="1">
        <f t="shared" si="182"/>
        <v>25</v>
      </c>
      <c r="BF222" s="1">
        <f t="shared" si="183"/>
        <v>25</v>
      </c>
      <c r="BG222" s="1">
        <f>+IF(D222="male",VLOOKUP(M222,'Key node cluster'!$A$3:$C$45,3,0),VLOOKUP(M222,'Key node cluster'!$F$3:$H$27,3,0))</f>
        <v>25</v>
      </c>
    </row>
    <row r="223" spans="1:59" x14ac:dyDescent="0.25">
      <c r="A223" t="s">
        <v>1390</v>
      </c>
      <c r="B223">
        <v>9901017184</v>
      </c>
      <c r="C223" s="7">
        <v>30</v>
      </c>
      <c r="D223" t="s">
        <v>9</v>
      </c>
      <c r="E223" t="s">
        <v>10</v>
      </c>
      <c r="F223" t="s">
        <v>11</v>
      </c>
      <c r="G223" t="str">
        <f t="shared" si="184"/>
        <v>secondary or below</v>
      </c>
      <c r="H223" s="7">
        <f t="shared" si="139"/>
        <v>1</v>
      </c>
      <c r="I223" t="s">
        <v>12</v>
      </c>
      <c r="J223">
        <v>31</v>
      </c>
      <c r="K223">
        <v>8.4931506849314997E-2</v>
      </c>
      <c r="L223">
        <v>1</v>
      </c>
      <c r="M223" s="5">
        <f t="shared" si="140"/>
        <v>25</v>
      </c>
      <c r="N223" s="5">
        <f>+IF(D223="male",VLOOKUP(BG223,'Key node cluster'!$L$3:$N$24,3,0),VLOOKUP(BG223,'Key node cluster'!$R$3:$T$15,3,0))</f>
        <v>1</v>
      </c>
      <c r="O223" s="1">
        <v>0</v>
      </c>
      <c r="P223" s="1">
        <f t="shared" si="141"/>
        <v>1</v>
      </c>
      <c r="Q223" s="1">
        <f t="shared" si="142"/>
        <v>17</v>
      </c>
      <c r="R223" s="1">
        <f t="shared" si="143"/>
        <v>17</v>
      </c>
      <c r="S223" s="1">
        <f t="shared" si="144"/>
        <v>17</v>
      </c>
      <c r="T223" s="1">
        <f t="shared" si="145"/>
        <v>17</v>
      </c>
      <c r="U223" s="1">
        <f t="shared" si="146"/>
        <v>17</v>
      </c>
      <c r="V223" s="1">
        <f t="shared" si="147"/>
        <v>17</v>
      </c>
      <c r="W223" s="1">
        <f t="shared" si="148"/>
        <v>17</v>
      </c>
      <c r="X223" s="1">
        <f t="shared" si="149"/>
        <v>17</v>
      </c>
      <c r="Y223" s="1">
        <f t="shared" si="150"/>
        <v>17</v>
      </c>
      <c r="Z223" s="1">
        <f t="shared" si="151"/>
        <v>17</v>
      </c>
      <c r="AA223" s="1">
        <f t="shared" si="152"/>
        <v>17</v>
      </c>
      <c r="AB223" s="1">
        <f t="shared" si="153"/>
        <v>17</v>
      </c>
      <c r="AC223" s="1">
        <f t="shared" si="154"/>
        <v>17</v>
      </c>
      <c r="AD223" s="1">
        <f t="shared" si="155"/>
        <v>17</v>
      </c>
      <c r="AE223" s="1">
        <f t="shared" si="156"/>
        <v>17</v>
      </c>
      <c r="AF223" s="1">
        <f t="shared" si="157"/>
        <v>17</v>
      </c>
      <c r="AG223" s="1">
        <f t="shared" si="158"/>
        <v>25</v>
      </c>
      <c r="AH223" s="1">
        <f t="shared" si="159"/>
        <v>25</v>
      </c>
      <c r="AI223" s="1">
        <f t="shared" si="160"/>
        <v>25</v>
      </c>
      <c r="AJ223" s="1">
        <f t="shared" si="161"/>
        <v>25</v>
      </c>
      <c r="AK223" s="1">
        <f t="shared" si="162"/>
        <v>25</v>
      </c>
      <c r="AL223" s="1">
        <f t="shared" si="163"/>
        <v>25</v>
      </c>
      <c r="AM223" s="1">
        <f t="shared" si="164"/>
        <v>25</v>
      </c>
      <c r="AN223" s="1">
        <f t="shared" si="165"/>
        <v>25</v>
      </c>
      <c r="AO223" s="1">
        <f t="shared" si="166"/>
        <v>25</v>
      </c>
      <c r="AP223" s="7">
        <f t="shared" si="167"/>
        <v>25</v>
      </c>
      <c r="AQ223" s="7">
        <f t="shared" si="168"/>
        <v>25</v>
      </c>
      <c r="AR223" s="1">
        <f t="shared" si="169"/>
        <v>25</v>
      </c>
      <c r="AS223" s="7">
        <f t="shared" si="170"/>
        <v>25</v>
      </c>
      <c r="AT223" s="1">
        <f t="shared" si="171"/>
        <v>25</v>
      </c>
      <c r="AU223" s="1">
        <f t="shared" si="172"/>
        <v>25</v>
      </c>
      <c r="AV223" s="1">
        <f t="shared" si="173"/>
        <v>25</v>
      </c>
      <c r="AW223" s="1">
        <f t="shared" si="174"/>
        <v>25</v>
      </c>
      <c r="AX223" s="1">
        <f t="shared" si="175"/>
        <v>25</v>
      </c>
      <c r="AY223" s="1">
        <f t="shared" si="176"/>
        <v>25</v>
      </c>
      <c r="AZ223" s="1">
        <f t="shared" si="177"/>
        <v>25</v>
      </c>
      <c r="BA223" s="1">
        <f t="shared" si="178"/>
        <v>25</v>
      </c>
      <c r="BB223" s="1">
        <f t="shared" si="179"/>
        <v>25</v>
      </c>
      <c r="BC223" s="1">
        <f t="shared" si="180"/>
        <v>25</v>
      </c>
      <c r="BD223" s="1">
        <f t="shared" si="181"/>
        <v>25</v>
      </c>
      <c r="BE223" s="1">
        <f t="shared" si="182"/>
        <v>25</v>
      </c>
      <c r="BF223" s="1">
        <f t="shared" si="183"/>
        <v>25</v>
      </c>
      <c r="BG223" s="1">
        <f>+IF(D223="male",VLOOKUP(M223,'Key node cluster'!$A$3:$C$45,3,0),VLOOKUP(M223,'Key node cluster'!$F$3:$H$27,3,0))</f>
        <v>25</v>
      </c>
    </row>
    <row r="224" spans="1:59" x14ac:dyDescent="0.25">
      <c r="A224" t="s">
        <v>1391</v>
      </c>
      <c r="B224">
        <v>9991050549</v>
      </c>
      <c r="C224" s="7">
        <v>20</v>
      </c>
      <c r="D224" t="s">
        <v>9</v>
      </c>
      <c r="E224" t="s">
        <v>10</v>
      </c>
      <c r="F224" t="s">
        <v>11</v>
      </c>
      <c r="G224" t="str">
        <f t="shared" si="184"/>
        <v>vocational training</v>
      </c>
      <c r="H224" s="7">
        <f t="shared" si="139"/>
        <v>1</v>
      </c>
      <c r="I224" t="s">
        <v>22</v>
      </c>
      <c r="J224">
        <v>22</v>
      </c>
      <c r="K224">
        <v>0.16986301369862999</v>
      </c>
      <c r="L224">
        <v>2</v>
      </c>
      <c r="M224" s="5">
        <f t="shared" si="140"/>
        <v>25</v>
      </c>
      <c r="N224" s="5">
        <f>+IF(D224="male",VLOOKUP(BG224,'Key node cluster'!$L$3:$N$24,3,0),VLOOKUP(BG224,'Key node cluster'!$R$3:$T$15,3,0))</f>
        <v>1</v>
      </c>
      <c r="O224" s="1">
        <v>0</v>
      </c>
      <c r="P224" s="1">
        <f t="shared" si="141"/>
        <v>1</v>
      </c>
      <c r="Q224" s="1">
        <f t="shared" si="142"/>
        <v>17</v>
      </c>
      <c r="R224" s="1">
        <f t="shared" si="143"/>
        <v>17</v>
      </c>
      <c r="S224" s="1">
        <f t="shared" si="144"/>
        <v>17</v>
      </c>
      <c r="T224" s="1">
        <f t="shared" si="145"/>
        <v>17</v>
      </c>
      <c r="U224" s="1">
        <f t="shared" si="146"/>
        <v>17</v>
      </c>
      <c r="V224" s="1">
        <f t="shared" si="147"/>
        <v>17</v>
      </c>
      <c r="W224" s="1">
        <f t="shared" si="148"/>
        <v>17</v>
      </c>
      <c r="X224" s="1">
        <f t="shared" si="149"/>
        <v>17</v>
      </c>
      <c r="Y224" s="1">
        <f t="shared" si="150"/>
        <v>17</v>
      </c>
      <c r="Z224" s="1">
        <f t="shared" si="151"/>
        <v>17</v>
      </c>
      <c r="AA224" s="1">
        <f t="shared" si="152"/>
        <v>17</v>
      </c>
      <c r="AB224" s="1">
        <f t="shared" si="153"/>
        <v>17</v>
      </c>
      <c r="AC224" s="1">
        <f t="shared" si="154"/>
        <v>17</v>
      </c>
      <c r="AD224" s="1">
        <f t="shared" si="155"/>
        <v>17</v>
      </c>
      <c r="AE224" s="1">
        <f t="shared" si="156"/>
        <v>17</v>
      </c>
      <c r="AF224" s="1">
        <f t="shared" si="157"/>
        <v>17</v>
      </c>
      <c r="AG224" s="1">
        <f t="shared" si="158"/>
        <v>25</v>
      </c>
      <c r="AH224" s="1">
        <f t="shared" si="159"/>
        <v>25</v>
      </c>
      <c r="AI224" s="1">
        <f t="shared" si="160"/>
        <v>25</v>
      </c>
      <c r="AJ224" s="1">
        <f t="shared" si="161"/>
        <v>25</v>
      </c>
      <c r="AK224" s="1">
        <f t="shared" si="162"/>
        <v>25</v>
      </c>
      <c r="AL224" s="1">
        <f t="shared" si="163"/>
        <v>25</v>
      </c>
      <c r="AM224" s="1">
        <f t="shared" si="164"/>
        <v>25</v>
      </c>
      <c r="AN224" s="1">
        <f t="shared" si="165"/>
        <v>25</v>
      </c>
      <c r="AO224" s="1">
        <f t="shared" si="166"/>
        <v>25</v>
      </c>
      <c r="AP224" s="7">
        <f t="shared" si="167"/>
        <v>25</v>
      </c>
      <c r="AQ224" s="7">
        <f t="shared" si="168"/>
        <v>25</v>
      </c>
      <c r="AR224" s="1">
        <f t="shared" si="169"/>
        <v>25</v>
      </c>
      <c r="AS224" s="7">
        <f t="shared" si="170"/>
        <v>25</v>
      </c>
      <c r="AT224" s="1">
        <f t="shared" si="171"/>
        <v>25</v>
      </c>
      <c r="AU224" s="1">
        <f t="shared" si="172"/>
        <v>25</v>
      </c>
      <c r="AV224" s="1">
        <f t="shared" si="173"/>
        <v>25</v>
      </c>
      <c r="AW224" s="1">
        <f t="shared" si="174"/>
        <v>25</v>
      </c>
      <c r="AX224" s="1">
        <f t="shared" si="175"/>
        <v>25</v>
      </c>
      <c r="AY224" s="1">
        <f t="shared" si="176"/>
        <v>25</v>
      </c>
      <c r="AZ224" s="1">
        <f t="shared" si="177"/>
        <v>25</v>
      </c>
      <c r="BA224" s="1">
        <f t="shared" si="178"/>
        <v>25</v>
      </c>
      <c r="BB224" s="1">
        <f t="shared" si="179"/>
        <v>25</v>
      </c>
      <c r="BC224" s="1">
        <f t="shared" si="180"/>
        <v>25</v>
      </c>
      <c r="BD224" s="1">
        <f t="shared" si="181"/>
        <v>25</v>
      </c>
      <c r="BE224" s="1">
        <f t="shared" si="182"/>
        <v>25</v>
      </c>
      <c r="BF224" s="1">
        <f t="shared" si="183"/>
        <v>25</v>
      </c>
      <c r="BG224" s="1">
        <f>+IF(D224="male",VLOOKUP(M224,'Key node cluster'!$A$3:$C$45,3,0),VLOOKUP(M224,'Key node cluster'!$F$3:$H$27,3,0))</f>
        <v>25</v>
      </c>
    </row>
    <row r="225" spans="1:59" x14ac:dyDescent="0.25">
      <c r="A225" t="s">
        <v>1393</v>
      </c>
      <c r="B225">
        <v>9891004535</v>
      </c>
      <c r="C225" s="7">
        <v>30</v>
      </c>
      <c r="D225" t="s">
        <v>9</v>
      </c>
      <c r="E225" t="s">
        <v>10</v>
      </c>
      <c r="F225" t="s">
        <v>11</v>
      </c>
      <c r="G225" t="str">
        <f t="shared" si="184"/>
        <v/>
      </c>
      <c r="H225" s="7">
        <f t="shared" si="139"/>
        <v>5</v>
      </c>
      <c r="J225">
        <v>32</v>
      </c>
      <c r="K225">
        <v>2.8356164383562001</v>
      </c>
      <c r="L225">
        <v>5</v>
      </c>
      <c r="M225" s="5">
        <f t="shared" si="140"/>
        <v>41</v>
      </c>
      <c r="N225" s="5">
        <f>+IF(D225="male",VLOOKUP(BG225,'Key node cluster'!$L$3:$N$24,3,0),VLOOKUP(BG225,'Key node cluster'!$R$3:$T$15,3,0))</f>
        <v>1</v>
      </c>
      <c r="O225" s="1">
        <v>0</v>
      </c>
      <c r="P225" s="1">
        <f t="shared" si="141"/>
        <v>26</v>
      </c>
      <c r="Q225" s="1">
        <f t="shared" si="142"/>
        <v>26</v>
      </c>
      <c r="R225" s="1">
        <f t="shared" si="143"/>
        <v>26</v>
      </c>
      <c r="S225" s="1">
        <f t="shared" si="144"/>
        <v>26</v>
      </c>
      <c r="T225" s="1">
        <f t="shared" si="145"/>
        <v>26</v>
      </c>
      <c r="U225" s="1">
        <f t="shared" si="146"/>
        <v>26</v>
      </c>
      <c r="V225" s="1">
        <f t="shared" si="147"/>
        <v>26</v>
      </c>
      <c r="W225" s="1">
        <f t="shared" si="148"/>
        <v>26</v>
      </c>
      <c r="X225" s="1">
        <f t="shared" si="149"/>
        <v>26</v>
      </c>
      <c r="Y225" s="1">
        <f t="shared" si="150"/>
        <v>26</v>
      </c>
      <c r="Z225" s="1">
        <f t="shared" si="151"/>
        <v>26</v>
      </c>
      <c r="AA225" s="1">
        <f t="shared" si="152"/>
        <v>26</v>
      </c>
      <c r="AB225" s="1">
        <f t="shared" si="153"/>
        <v>26</v>
      </c>
      <c r="AC225" s="1">
        <f t="shared" si="154"/>
        <v>26</v>
      </c>
      <c r="AD225" s="1">
        <f t="shared" si="155"/>
        <v>26</v>
      </c>
      <c r="AE225" s="1">
        <f t="shared" si="156"/>
        <v>26</v>
      </c>
      <c r="AF225" s="1">
        <f t="shared" si="157"/>
        <v>26</v>
      </c>
      <c r="AG225" s="1">
        <f t="shared" si="158"/>
        <v>26</v>
      </c>
      <c r="AH225" s="1">
        <f t="shared" si="159"/>
        <v>26</v>
      </c>
      <c r="AI225" s="1">
        <f t="shared" si="160"/>
        <v>26</v>
      </c>
      <c r="AJ225" s="1">
        <f t="shared" si="161"/>
        <v>26</v>
      </c>
      <c r="AK225" s="1">
        <f t="shared" si="162"/>
        <v>26</v>
      </c>
      <c r="AL225" s="1">
        <f t="shared" si="163"/>
        <v>26</v>
      </c>
      <c r="AM225" s="1">
        <f t="shared" si="164"/>
        <v>26</v>
      </c>
      <c r="AN225" s="1">
        <f t="shared" si="165"/>
        <v>26</v>
      </c>
      <c r="AO225" s="1">
        <f t="shared" si="166"/>
        <v>26</v>
      </c>
      <c r="AP225" s="7">
        <f t="shared" si="167"/>
        <v>38</v>
      </c>
      <c r="AQ225" s="7">
        <f t="shared" si="168"/>
        <v>38</v>
      </c>
      <c r="AR225" s="1">
        <f t="shared" si="169"/>
        <v>38</v>
      </c>
      <c r="AS225" s="7">
        <f t="shared" si="170"/>
        <v>38</v>
      </c>
      <c r="AT225" s="1">
        <f t="shared" si="171"/>
        <v>38</v>
      </c>
      <c r="AU225" s="1">
        <f t="shared" si="172"/>
        <v>38</v>
      </c>
      <c r="AV225" s="1">
        <f t="shared" si="173"/>
        <v>38</v>
      </c>
      <c r="AW225" s="1">
        <f t="shared" si="174"/>
        <v>38</v>
      </c>
      <c r="AX225" s="1">
        <f t="shared" si="175"/>
        <v>38</v>
      </c>
      <c r="AY225" s="1">
        <f t="shared" si="176"/>
        <v>38</v>
      </c>
      <c r="AZ225" s="1">
        <f t="shared" si="177"/>
        <v>38</v>
      </c>
      <c r="BA225" s="1">
        <f t="shared" si="178"/>
        <v>38</v>
      </c>
      <c r="BB225" s="1">
        <f t="shared" si="179"/>
        <v>40</v>
      </c>
      <c r="BC225" s="1">
        <f t="shared" si="180"/>
        <v>40</v>
      </c>
      <c r="BD225" s="1">
        <f t="shared" si="181"/>
        <v>41</v>
      </c>
      <c r="BE225" s="1">
        <f t="shared" si="182"/>
        <v>41</v>
      </c>
      <c r="BF225" s="1">
        <f t="shared" si="183"/>
        <v>41</v>
      </c>
      <c r="BG225" s="1">
        <f>+IF(D225="male",VLOOKUP(M225,'Key node cluster'!$A$3:$C$45,3,0),VLOOKUP(M225,'Key node cluster'!$F$3:$H$27,3,0))</f>
        <v>41</v>
      </c>
    </row>
    <row r="226" spans="1:59" x14ac:dyDescent="0.25">
      <c r="A226" t="s">
        <v>1394</v>
      </c>
      <c r="B226">
        <v>9961039863</v>
      </c>
      <c r="C226" s="7">
        <v>20</v>
      </c>
      <c r="D226" t="s">
        <v>9</v>
      </c>
      <c r="E226" t="s">
        <v>10</v>
      </c>
      <c r="F226" t="s">
        <v>11</v>
      </c>
      <c r="G226" t="str">
        <f t="shared" si="184"/>
        <v>secondary or below</v>
      </c>
      <c r="H226" s="7">
        <f t="shared" si="139"/>
        <v>5</v>
      </c>
      <c r="I226" t="s">
        <v>12</v>
      </c>
      <c r="J226">
        <v>25</v>
      </c>
      <c r="K226">
        <v>4.8575342465753</v>
      </c>
      <c r="L226">
        <v>10</v>
      </c>
      <c r="M226" s="5">
        <f t="shared" si="140"/>
        <v>39</v>
      </c>
      <c r="N226" s="5">
        <f>+IF(D226="male",VLOOKUP(BG226,'Key node cluster'!$L$3:$N$24,3,0),VLOOKUP(BG226,'Key node cluster'!$R$3:$T$15,3,0))</f>
        <v>0</v>
      </c>
      <c r="O226" s="1">
        <v>0</v>
      </c>
      <c r="P226" s="1">
        <f t="shared" si="141"/>
        <v>26</v>
      </c>
      <c r="Q226" s="1">
        <f t="shared" si="142"/>
        <v>26</v>
      </c>
      <c r="R226" s="1">
        <f t="shared" si="143"/>
        <v>26</v>
      </c>
      <c r="S226" s="1">
        <f t="shared" si="144"/>
        <v>26</v>
      </c>
      <c r="T226" s="1">
        <f t="shared" si="145"/>
        <v>26</v>
      </c>
      <c r="U226" s="1">
        <f t="shared" si="146"/>
        <v>26</v>
      </c>
      <c r="V226" s="1">
        <f t="shared" si="147"/>
        <v>26</v>
      </c>
      <c r="W226" s="1">
        <f t="shared" si="148"/>
        <v>26</v>
      </c>
      <c r="X226" s="1">
        <f t="shared" si="149"/>
        <v>26</v>
      </c>
      <c r="Y226" s="1">
        <f t="shared" si="150"/>
        <v>26</v>
      </c>
      <c r="Z226" s="1">
        <f t="shared" si="151"/>
        <v>26</v>
      </c>
      <c r="AA226" s="1">
        <f t="shared" si="152"/>
        <v>26</v>
      </c>
      <c r="AB226" s="1">
        <f t="shared" si="153"/>
        <v>26</v>
      </c>
      <c r="AC226" s="1">
        <f t="shared" si="154"/>
        <v>26</v>
      </c>
      <c r="AD226" s="1">
        <f t="shared" si="155"/>
        <v>26</v>
      </c>
      <c r="AE226" s="1">
        <f t="shared" si="156"/>
        <v>26</v>
      </c>
      <c r="AF226" s="1">
        <f t="shared" si="157"/>
        <v>26</v>
      </c>
      <c r="AG226" s="1">
        <f t="shared" si="158"/>
        <v>26</v>
      </c>
      <c r="AH226" s="1">
        <f t="shared" si="159"/>
        <v>26</v>
      </c>
      <c r="AI226" s="1">
        <f t="shared" si="160"/>
        <v>26</v>
      </c>
      <c r="AJ226" s="1">
        <f t="shared" si="161"/>
        <v>26</v>
      </c>
      <c r="AK226" s="1">
        <f t="shared" si="162"/>
        <v>26</v>
      </c>
      <c r="AL226" s="1">
        <f t="shared" si="163"/>
        <v>26</v>
      </c>
      <c r="AM226" s="1">
        <f t="shared" si="164"/>
        <v>26</v>
      </c>
      <c r="AN226" s="1">
        <f t="shared" si="165"/>
        <v>26</v>
      </c>
      <c r="AO226" s="1">
        <f t="shared" si="166"/>
        <v>26</v>
      </c>
      <c r="AP226" s="7">
        <f t="shared" si="167"/>
        <v>38</v>
      </c>
      <c r="AQ226" s="7">
        <f t="shared" si="168"/>
        <v>38</v>
      </c>
      <c r="AR226" s="1">
        <f t="shared" si="169"/>
        <v>38</v>
      </c>
      <c r="AS226" s="7">
        <f t="shared" si="170"/>
        <v>38</v>
      </c>
      <c r="AT226" s="1">
        <f t="shared" si="171"/>
        <v>38</v>
      </c>
      <c r="AU226" s="1">
        <f t="shared" si="172"/>
        <v>38</v>
      </c>
      <c r="AV226" s="1">
        <f t="shared" si="173"/>
        <v>38</v>
      </c>
      <c r="AW226" s="1">
        <f t="shared" si="174"/>
        <v>38</v>
      </c>
      <c r="AX226" s="1">
        <f t="shared" si="175"/>
        <v>38</v>
      </c>
      <c r="AY226" s="1">
        <f t="shared" si="176"/>
        <v>38</v>
      </c>
      <c r="AZ226" s="1">
        <f t="shared" si="177"/>
        <v>38</v>
      </c>
      <c r="BA226" s="1">
        <f t="shared" si="178"/>
        <v>38</v>
      </c>
      <c r="BB226" s="1">
        <f t="shared" si="179"/>
        <v>39</v>
      </c>
      <c r="BC226" s="1">
        <f t="shared" si="180"/>
        <v>39</v>
      </c>
      <c r="BD226" s="1">
        <f t="shared" si="181"/>
        <v>39</v>
      </c>
      <c r="BE226" s="1">
        <f t="shared" si="182"/>
        <v>39</v>
      </c>
      <c r="BF226" s="1">
        <f t="shared" si="183"/>
        <v>39</v>
      </c>
      <c r="BG226" s="1">
        <f>+IF(D226="male",VLOOKUP(M226,'Key node cluster'!$A$3:$C$45,3,0),VLOOKUP(M226,'Key node cluster'!$F$3:$H$27,3,0))</f>
        <v>39</v>
      </c>
    </row>
    <row r="227" spans="1:59" x14ac:dyDescent="0.25">
      <c r="A227" t="s">
        <v>1395</v>
      </c>
      <c r="B227">
        <v>9981011853</v>
      </c>
      <c r="C227" s="7">
        <v>20</v>
      </c>
      <c r="D227" t="s">
        <v>9</v>
      </c>
      <c r="E227" t="s">
        <v>10</v>
      </c>
      <c r="F227" t="s">
        <v>25</v>
      </c>
      <c r="G227" t="str">
        <f t="shared" si="184"/>
        <v>secondary or below</v>
      </c>
      <c r="H227" s="7">
        <f t="shared" si="139"/>
        <v>5</v>
      </c>
      <c r="I227" t="s">
        <v>18</v>
      </c>
      <c r="J227">
        <v>24</v>
      </c>
      <c r="K227">
        <v>1.0054794520548</v>
      </c>
      <c r="L227">
        <v>5</v>
      </c>
      <c r="M227" s="5">
        <f t="shared" si="140"/>
        <v>30</v>
      </c>
      <c r="N227" s="5">
        <f>+IF(D227="male",VLOOKUP(BG227,'Key node cluster'!$L$3:$N$24,3,0),VLOOKUP(BG227,'Key node cluster'!$R$3:$T$15,3,0))</f>
        <v>2</v>
      </c>
      <c r="O227" s="1">
        <v>0</v>
      </c>
      <c r="P227" s="1">
        <f t="shared" si="141"/>
        <v>26</v>
      </c>
      <c r="Q227" s="1">
        <f t="shared" si="142"/>
        <v>26</v>
      </c>
      <c r="R227" s="1">
        <f t="shared" si="143"/>
        <v>26</v>
      </c>
      <c r="S227" s="1">
        <f t="shared" si="144"/>
        <v>26</v>
      </c>
      <c r="T227" s="1">
        <f t="shared" si="145"/>
        <v>26</v>
      </c>
      <c r="U227" s="1">
        <f t="shared" si="146"/>
        <v>26</v>
      </c>
      <c r="V227" s="1">
        <f t="shared" si="147"/>
        <v>26</v>
      </c>
      <c r="W227" s="1">
        <f t="shared" si="148"/>
        <v>26</v>
      </c>
      <c r="X227" s="1">
        <f t="shared" si="149"/>
        <v>26</v>
      </c>
      <c r="Y227" s="1">
        <f t="shared" si="150"/>
        <v>26</v>
      </c>
      <c r="Z227" s="1">
        <f t="shared" si="151"/>
        <v>26</v>
      </c>
      <c r="AA227" s="1">
        <f t="shared" si="152"/>
        <v>26</v>
      </c>
      <c r="AB227" s="1">
        <f t="shared" si="153"/>
        <v>26</v>
      </c>
      <c r="AC227" s="1">
        <f t="shared" si="154"/>
        <v>26</v>
      </c>
      <c r="AD227" s="1">
        <f t="shared" si="155"/>
        <v>26</v>
      </c>
      <c r="AE227" s="1">
        <f t="shared" si="156"/>
        <v>26</v>
      </c>
      <c r="AF227" s="1">
        <f t="shared" si="157"/>
        <v>26</v>
      </c>
      <c r="AG227" s="1">
        <f t="shared" si="158"/>
        <v>26</v>
      </c>
      <c r="AH227" s="1">
        <f t="shared" si="159"/>
        <v>26</v>
      </c>
      <c r="AI227" s="1">
        <f t="shared" si="160"/>
        <v>26</v>
      </c>
      <c r="AJ227" s="1">
        <f t="shared" si="161"/>
        <v>26</v>
      </c>
      <c r="AK227" s="1">
        <f t="shared" si="162"/>
        <v>26</v>
      </c>
      <c r="AL227" s="1">
        <f t="shared" si="163"/>
        <v>26</v>
      </c>
      <c r="AM227" s="1">
        <f t="shared" si="164"/>
        <v>26</v>
      </c>
      <c r="AN227" s="1">
        <f t="shared" si="165"/>
        <v>26</v>
      </c>
      <c r="AO227" s="1">
        <f t="shared" si="166"/>
        <v>26</v>
      </c>
      <c r="AP227" s="7">
        <f>IF($D227="male",IF(P227&lt;&gt;26,AO227,IF(F227="",AO227,IF(F227&lt;&gt;"amman",27,38))),AO227)</f>
        <v>27</v>
      </c>
      <c r="AQ227" s="7">
        <f>IF($D227="male",IF(AP227&lt;&gt;27,AP227,IF(F227="",AP227,IF(F227&lt;&gt;"zarqa",28,33))),AP227)</f>
        <v>28</v>
      </c>
      <c r="AR227" s="1">
        <f t="shared" si="169"/>
        <v>29</v>
      </c>
      <c r="AS227" s="7">
        <f>IF($D227="male",IF(AR227&lt;&gt;29,AR227,IF(C227&lt;=25,30,31)),AR227)</f>
        <v>30</v>
      </c>
      <c r="AT227" s="1">
        <f t="shared" si="171"/>
        <v>30</v>
      </c>
      <c r="AU227" s="1">
        <f t="shared" si="172"/>
        <v>30</v>
      </c>
      <c r="AV227" s="1">
        <f t="shared" si="173"/>
        <v>30</v>
      </c>
      <c r="AW227" s="1">
        <f t="shared" si="174"/>
        <v>30</v>
      </c>
      <c r="AX227" s="1">
        <f t="shared" si="175"/>
        <v>30</v>
      </c>
      <c r="AY227" s="1">
        <f t="shared" si="176"/>
        <v>30</v>
      </c>
      <c r="AZ227" s="1">
        <f t="shared" si="177"/>
        <v>30</v>
      </c>
      <c r="BA227" s="1">
        <f t="shared" si="178"/>
        <v>30</v>
      </c>
      <c r="BB227" s="1">
        <f t="shared" si="179"/>
        <v>30</v>
      </c>
      <c r="BC227" s="1">
        <f t="shared" si="180"/>
        <v>30</v>
      </c>
      <c r="BD227" s="1">
        <f t="shared" si="181"/>
        <v>30</v>
      </c>
      <c r="BE227" s="1">
        <f t="shared" si="182"/>
        <v>30</v>
      </c>
      <c r="BF227" s="1">
        <f t="shared" si="183"/>
        <v>30</v>
      </c>
      <c r="BG227" s="1">
        <f>+IF(D227="male",VLOOKUP(M227,'Key node cluster'!$A$3:$C$45,3,0),VLOOKUP(M227,'Key node cluster'!$F$3:$H$27,3,0))</f>
        <v>30</v>
      </c>
    </row>
    <row r="228" spans="1:59" x14ac:dyDescent="0.25">
      <c r="A228" t="s">
        <v>1404</v>
      </c>
      <c r="B228">
        <v>9941072533</v>
      </c>
      <c r="C228" s="7">
        <v>30</v>
      </c>
      <c r="D228" t="s">
        <v>9</v>
      </c>
      <c r="E228" t="s">
        <v>10</v>
      </c>
      <c r="F228" t="s">
        <v>25</v>
      </c>
      <c r="G228" t="str">
        <f t="shared" si="184"/>
        <v>secondary or below</v>
      </c>
      <c r="H228" s="7">
        <f t="shared" si="139"/>
        <v>1</v>
      </c>
      <c r="I228" t="s">
        <v>12</v>
      </c>
      <c r="J228">
        <v>27</v>
      </c>
      <c r="K228">
        <v>8.4931506849314997E-2</v>
      </c>
      <c r="L228">
        <v>1</v>
      </c>
      <c r="M228" s="5">
        <f t="shared" si="140"/>
        <v>24</v>
      </c>
      <c r="N228" s="5">
        <f>+IF(D228="male",VLOOKUP(BG228,'Key node cluster'!$L$3:$N$24,3,0),VLOOKUP(BG228,'Key node cluster'!$R$3:$T$15,3,0))</f>
        <v>2</v>
      </c>
      <c r="O228" s="1">
        <v>0</v>
      </c>
      <c r="P228" s="1">
        <f t="shared" si="141"/>
        <v>1</v>
      </c>
      <c r="Q228" s="1">
        <f t="shared" si="142"/>
        <v>17</v>
      </c>
      <c r="R228" s="1">
        <f t="shared" si="143"/>
        <v>17</v>
      </c>
      <c r="S228" s="1">
        <f t="shared" si="144"/>
        <v>17</v>
      </c>
      <c r="T228" s="1">
        <f t="shared" si="145"/>
        <v>17</v>
      </c>
      <c r="U228" s="1">
        <f t="shared" si="146"/>
        <v>17</v>
      </c>
      <c r="V228" s="1">
        <f t="shared" si="147"/>
        <v>17</v>
      </c>
      <c r="W228" s="1">
        <f t="shared" si="148"/>
        <v>17</v>
      </c>
      <c r="X228" s="1">
        <f t="shared" si="149"/>
        <v>17</v>
      </c>
      <c r="Y228" s="1">
        <f t="shared" si="150"/>
        <v>17</v>
      </c>
      <c r="Z228" s="1">
        <f t="shared" si="151"/>
        <v>17</v>
      </c>
      <c r="AA228" s="1">
        <f t="shared" si="152"/>
        <v>17</v>
      </c>
      <c r="AB228" s="1">
        <f t="shared" si="153"/>
        <v>17</v>
      </c>
      <c r="AC228" s="1">
        <f t="shared" si="154"/>
        <v>17</v>
      </c>
      <c r="AD228" s="1">
        <f t="shared" si="155"/>
        <v>17</v>
      </c>
      <c r="AE228" s="1">
        <f t="shared" si="156"/>
        <v>17</v>
      </c>
      <c r="AF228" s="1">
        <f t="shared" si="157"/>
        <v>17</v>
      </c>
      <c r="AG228" s="1">
        <f t="shared" si="158"/>
        <v>18</v>
      </c>
      <c r="AH228" s="1">
        <f t="shared" si="159"/>
        <v>20</v>
      </c>
      <c r="AI228" s="1">
        <f t="shared" si="160"/>
        <v>20</v>
      </c>
      <c r="AJ228" s="1">
        <f t="shared" si="161"/>
        <v>24</v>
      </c>
      <c r="AK228" s="1">
        <f t="shared" si="162"/>
        <v>24</v>
      </c>
      <c r="AL228" s="1">
        <f t="shared" si="163"/>
        <v>24</v>
      </c>
      <c r="AM228" s="1">
        <f t="shared" si="164"/>
        <v>24</v>
      </c>
      <c r="AN228" s="1">
        <f t="shared" si="165"/>
        <v>24</v>
      </c>
      <c r="AO228" s="1">
        <f t="shared" si="166"/>
        <v>24</v>
      </c>
      <c r="AP228" s="7">
        <f t="shared" ref="AP228:AP291" si="185">IF($D228="male",IF(P228&lt;&gt;26,AO228,IF(F228="",AO228,IF(F228&lt;&gt;"amman",27,38))),AO228)</f>
        <v>24</v>
      </c>
      <c r="AQ228" s="7">
        <f t="shared" ref="AQ228:AQ291" si="186">IF($D228="male",IF(AP228&lt;&gt;27,AP228,IF(F228="",AP228,IF(F228&lt;&gt;"zarqa",28,33))),AP228)</f>
        <v>24</v>
      </c>
      <c r="AR228" s="1">
        <f t="shared" si="169"/>
        <v>24</v>
      </c>
      <c r="AS228" s="7">
        <f t="shared" ref="AS228:AS291" si="187">IF($D228="male",IF(AR228&lt;&gt;29,AR228,IF(C228&lt;=25,30,31)),AR228)</f>
        <v>24</v>
      </c>
      <c r="AT228" s="1">
        <f t="shared" si="171"/>
        <v>24</v>
      </c>
      <c r="AU228" s="1">
        <f t="shared" si="172"/>
        <v>24</v>
      </c>
      <c r="AV228" s="1">
        <f t="shared" si="173"/>
        <v>24</v>
      </c>
      <c r="AW228" s="1">
        <f t="shared" si="174"/>
        <v>24</v>
      </c>
      <c r="AX228" s="1">
        <f t="shared" si="175"/>
        <v>24</v>
      </c>
      <c r="AY228" s="1">
        <f t="shared" si="176"/>
        <v>24</v>
      </c>
      <c r="AZ228" s="1">
        <f t="shared" si="177"/>
        <v>24</v>
      </c>
      <c r="BA228" s="1">
        <f t="shared" si="178"/>
        <v>24</v>
      </c>
      <c r="BB228" s="1">
        <f t="shared" si="179"/>
        <v>24</v>
      </c>
      <c r="BC228" s="1">
        <f t="shared" si="180"/>
        <v>24</v>
      </c>
      <c r="BD228" s="1">
        <f t="shared" si="181"/>
        <v>24</v>
      </c>
      <c r="BE228" s="1">
        <f t="shared" si="182"/>
        <v>24</v>
      </c>
      <c r="BF228" s="1">
        <f t="shared" si="183"/>
        <v>24</v>
      </c>
      <c r="BG228" s="1">
        <f>+IF(D228="male",VLOOKUP(M228,'Key node cluster'!$A$3:$C$45,3,0),VLOOKUP(M228,'Key node cluster'!$F$3:$H$27,3,0))</f>
        <v>24</v>
      </c>
    </row>
    <row r="229" spans="1:59" x14ac:dyDescent="0.25">
      <c r="A229" t="s">
        <v>1406</v>
      </c>
      <c r="B229">
        <v>9991014026</v>
      </c>
      <c r="C229" s="7">
        <v>20</v>
      </c>
      <c r="D229" t="s">
        <v>9</v>
      </c>
      <c r="E229" t="s">
        <v>10</v>
      </c>
      <c r="F229" t="s">
        <v>11</v>
      </c>
      <c r="G229" t="str">
        <f t="shared" si="184"/>
        <v>bachelor or above</v>
      </c>
      <c r="H229" s="7">
        <f t="shared" si="139"/>
        <v>1</v>
      </c>
      <c r="I229" t="s">
        <v>14</v>
      </c>
      <c r="J229">
        <v>23</v>
      </c>
      <c r="K229">
        <v>0.24657534246575</v>
      </c>
      <c r="L229">
        <v>2</v>
      </c>
      <c r="M229" s="5">
        <f t="shared" si="140"/>
        <v>25</v>
      </c>
      <c r="N229" s="5">
        <f>+IF(D229="male",VLOOKUP(BG229,'Key node cluster'!$L$3:$N$24,3,0),VLOOKUP(BG229,'Key node cluster'!$R$3:$T$15,3,0))</f>
        <v>1</v>
      </c>
      <c r="O229" s="1">
        <v>0</v>
      </c>
      <c r="P229" s="1">
        <f t="shared" si="141"/>
        <v>1</v>
      </c>
      <c r="Q229" s="1">
        <f t="shared" si="142"/>
        <v>17</v>
      </c>
      <c r="R229" s="1">
        <f t="shared" si="143"/>
        <v>17</v>
      </c>
      <c r="S229" s="1">
        <f t="shared" si="144"/>
        <v>17</v>
      </c>
      <c r="T229" s="1">
        <f t="shared" si="145"/>
        <v>17</v>
      </c>
      <c r="U229" s="1">
        <f t="shared" si="146"/>
        <v>17</v>
      </c>
      <c r="V229" s="1">
        <f t="shared" si="147"/>
        <v>17</v>
      </c>
      <c r="W229" s="1">
        <f t="shared" si="148"/>
        <v>17</v>
      </c>
      <c r="X229" s="1">
        <f t="shared" si="149"/>
        <v>17</v>
      </c>
      <c r="Y229" s="1">
        <f t="shared" si="150"/>
        <v>17</v>
      </c>
      <c r="Z229" s="1">
        <f t="shared" si="151"/>
        <v>17</v>
      </c>
      <c r="AA229" s="1">
        <f t="shared" si="152"/>
        <v>17</v>
      </c>
      <c r="AB229" s="1">
        <f t="shared" si="153"/>
        <v>17</v>
      </c>
      <c r="AC229" s="1">
        <f t="shared" si="154"/>
        <v>17</v>
      </c>
      <c r="AD229" s="1">
        <f t="shared" si="155"/>
        <v>17</v>
      </c>
      <c r="AE229" s="1">
        <f t="shared" si="156"/>
        <v>17</v>
      </c>
      <c r="AF229" s="1">
        <f t="shared" si="157"/>
        <v>17</v>
      </c>
      <c r="AG229" s="1">
        <f t="shared" si="158"/>
        <v>25</v>
      </c>
      <c r="AH229" s="1">
        <f t="shared" si="159"/>
        <v>25</v>
      </c>
      <c r="AI229" s="1">
        <f t="shared" si="160"/>
        <v>25</v>
      </c>
      <c r="AJ229" s="1">
        <f t="shared" si="161"/>
        <v>25</v>
      </c>
      <c r="AK229" s="1">
        <f t="shared" si="162"/>
        <v>25</v>
      </c>
      <c r="AL229" s="1">
        <f t="shared" si="163"/>
        <v>25</v>
      </c>
      <c r="AM229" s="1">
        <f t="shared" si="164"/>
        <v>25</v>
      </c>
      <c r="AN229" s="1">
        <f t="shared" si="165"/>
        <v>25</v>
      </c>
      <c r="AO229" s="1">
        <f t="shared" si="166"/>
        <v>25</v>
      </c>
      <c r="AP229" s="7">
        <f t="shared" si="185"/>
        <v>25</v>
      </c>
      <c r="AQ229" s="7">
        <f t="shared" si="186"/>
        <v>25</v>
      </c>
      <c r="AR229" s="1">
        <f t="shared" si="169"/>
        <v>25</v>
      </c>
      <c r="AS229" s="7">
        <f t="shared" si="187"/>
        <v>25</v>
      </c>
      <c r="AT229" s="1">
        <f t="shared" si="171"/>
        <v>25</v>
      </c>
      <c r="AU229" s="1">
        <f t="shared" si="172"/>
        <v>25</v>
      </c>
      <c r="AV229" s="1">
        <f t="shared" si="173"/>
        <v>25</v>
      </c>
      <c r="AW229" s="1">
        <f t="shared" si="174"/>
        <v>25</v>
      </c>
      <c r="AX229" s="1">
        <f t="shared" si="175"/>
        <v>25</v>
      </c>
      <c r="AY229" s="1">
        <f t="shared" si="176"/>
        <v>25</v>
      </c>
      <c r="AZ229" s="1">
        <f t="shared" si="177"/>
        <v>25</v>
      </c>
      <c r="BA229" s="1">
        <f t="shared" si="178"/>
        <v>25</v>
      </c>
      <c r="BB229" s="1">
        <f t="shared" si="179"/>
        <v>25</v>
      </c>
      <c r="BC229" s="1">
        <f t="shared" si="180"/>
        <v>25</v>
      </c>
      <c r="BD229" s="1">
        <f t="shared" si="181"/>
        <v>25</v>
      </c>
      <c r="BE229" s="1">
        <f t="shared" si="182"/>
        <v>25</v>
      </c>
      <c r="BF229" s="1">
        <f t="shared" si="183"/>
        <v>25</v>
      </c>
      <c r="BG229" s="1">
        <f>+IF(D229="male",VLOOKUP(M229,'Key node cluster'!$A$3:$C$45,3,0),VLOOKUP(M229,'Key node cluster'!$F$3:$H$27,3,0))</f>
        <v>25</v>
      </c>
    </row>
    <row r="230" spans="1:59" x14ac:dyDescent="0.25">
      <c r="A230" t="s">
        <v>1407</v>
      </c>
      <c r="B230">
        <v>9991053631</v>
      </c>
      <c r="C230" s="7">
        <v>20</v>
      </c>
      <c r="D230" t="s">
        <v>9</v>
      </c>
      <c r="E230" t="s">
        <v>10</v>
      </c>
      <c r="F230" t="s">
        <v>11</v>
      </c>
      <c r="G230" t="str">
        <f t="shared" si="184"/>
        <v>bachelor or above</v>
      </c>
      <c r="H230" s="7">
        <f t="shared" si="139"/>
        <v>1</v>
      </c>
      <c r="I230" t="s">
        <v>14</v>
      </c>
      <c r="J230">
        <v>23</v>
      </c>
      <c r="K230">
        <v>8.4931506849314997E-2</v>
      </c>
      <c r="L230">
        <v>1</v>
      </c>
      <c r="M230" s="5">
        <f t="shared" si="140"/>
        <v>25</v>
      </c>
      <c r="N230" s="5">
        <f>+IF(D230="male",VLOOKUP(BG230,'Key node cluster'!$L$3:$N$24,3,0),VLOOKUP(BG230,'Key node cluster'!$R$3:$T$15,3,0))</f>
        <v>1</v>
      </c>
      <c r="O230" s="1">
        <v>0</v>
      </c>
      <c r="P230" s="1">
        <f t="shared" si="141"/>
        <v>1</v>
      </c>
      <c r="Q230" s="1">
        <f t="shared" si="142"/>
        <v>17</v>
      </c>
      <c r="R230" s="1">
        <f t="shared" si="143"/>
        <v>17</v>
      </c>
      <c r="S230" s="1">
        <f t="shared" si="144"/>
        <v>17</v>
      </c>
      <c r="T230" s="1">
        <f t="shared" si="145"/>
        <v>17</v>
      </c>
      <c r="U230" s="1">
        <f t="shared" si="146"/>
        <v>17</v>
      </c>
      <c r="V230" s="1">
        <f t="shared" si="147"/>
        <v>17</v>
      </c>
      <c r="W230" s="1">
        <f t="shared" si="148"/>
        <v>17</v>
      </c>
      <c r="X230" s="1">
        <f t="shared" si="149"/>
        <v>17</v>
      </c>
      <c r="Y230" s="1">
        <f t="shared" si="150"/>
        <v>17</v>
      </c>
      <c r="Z230" s="1">
        <f t="shared" si="151"/>
        <v>17</v>
      </c>
      <c r="AA230" s="1">
        <f t="shared" si="152"/>
        <v>17</v>
      </c>
      <c r="AB230" s="1">
        <f t="shared" si="153"/>
        <v>17</v>
      </c>
      <c r="AC230" s="1">
        <f t="shared" si="154"/>
        <v>17</v>
      </c>
      <c r="AD230" s="1">
        <f t="shared" si="155"/>
        <v>17</v>
      </c>
      <c r="AE230" s="1">
        <f t="shared" si="156"/>
        <v>17</v>
      </c>
      <c r="AF230" s="1">
        <f t="shared" si="157"/>
        <v>17</v>
      </c>
      <c r="AG230" s="1">
        <f t="shared" si="158"/>
        <v>25</v>
      </c>
      <c r="AH230" s="1">
        <f t="shared" si="159"/>
        <v>25</v>
      </c>
      <c r="AI230" s="1">
        <f t="shared" si="160"/>
        <v>25</v>
      </c>
      <c r="AJ230" s="1">
        <f t="shared" si="161"/>
        <v>25</v>
      </c>
      <c r="AK230" s="1">
        <f t="shared" si="162"/>
        <v>25</v>
      </c>
      <c r="AL230" s="1">
        <f t="shared" si="163"/>
        <v>25</v>
      </c>
      <c r="AM230" s="1">
        <f t="shared" si="164"/>
        <v>25</v>
      </c>
      <c r="AN230" s="1">
        <f t="shared" si="165"/>
        <v>25</v>
      </c>
      <c r="AO230" s="1">
        <f t="shared" si="166"/>
        <v>25</v>
      </c>
      <c r="AP230" s="7">
        <f t="shared" si="185"/>
        <v>25</v>
      </c>
      <c r="AQ230" s="7">
        <f t="shared" si="186"/>
        <v>25</v>
      </c>
      <c r="AR230" s="1">
        <f t="shared" si="169"/>
        <v>25</v>
      </c>
      <c r="AS230" s="7">
        <f t="shared" si="187"/>
        <v>25</v>
      </c>
      <c r="AT230" s="1">
        <f t="shared" si="171"/>
        <v>25</v>
      </c>
      <c r="AU230" s="1">
        <f t="shared" si="172"/>
        <v>25</v>
      </c>
      <c r="AV230" s="1">
        <f t="shared" si="173"/>
        <v>25</v>
      </c>
      <c r="AW230" s="1">
        <f t="shared" si="174"/>
        <v>25</v>
      </c>
      <c r="AX230" s="1">
        <f t="shared" si="175"/>
        <v>25</v>
      </c>
      <c r="AY230" s="1">
        <f t="shared" si="176"/>
        <v>25</v>
      </c>
      <c r="AZ230" s="1">
        <f t="shared" si="177"/>
        <v>25</v>
      </c>
      <c r="BA230" s="1">
        <f t="shared" si="178"/>
        <v>25</v>
      </c>
      <c r="BB230" s="1">
        <f t="shared" si="179"/>
        <v>25</v>
      </c>
      <c r="BC230" s="1">
        <f t="shared" si="180"/>
        <v>25</v>
      </c>
      <c r="BD230" s="1">
        <f t="shared" si="181"/>
        <v>25</v>
      </c>
      <c r="BE230" s="1">
        <f t="shared" si="182"/>
        <v>25</v>
      </c>
      <c r="BF230" s="1">
        <f t="shared" si="183"/>
        <v>25</v>
      </c>
      <c r="BG230" s="1">
        <f>+IF(D230="male",VLOOKUP(M230,'Key node cluster'!$A$3:$C$45,3,0),VLOOKUP(M230,'Key node cluster'!$F$3:$H$27,3,0))</f>
        <v>25</v>
      </c>
    </row>
    <row r="231" spans="1:59" x14ac:dyDescent="0.25">
      <c r="A231" t="s">
        <v>1412</v>
      </c>
      <c r="B231">
        <v>9991058718</v>
      </c>
      <c r="C231" s="7">
        <v>20</v>
      </c>
      <c r="D231" t="s">
        <v>9</v>
      </c>
      <c r="E231" t="s">
        <v>10</v>
      </c>
      <c r="F231" t="s">
        <v>11</v>
      </c>
      <c r="G231" t="str">
        <f t="shared" si="184"/>
        <v>vocational training</v>
      </c>
      <c r="H231" s="7">
        <f t="shared" si="139"/>
        <v>5</v>
      </c>
      <c r="I231" t="s">
        <v>193</v>
      </c>
      <c r="J231">
        <v>22</v>
      </c>
      <c r="K231">
        <v>3.8575342465753</v>
      </c>
      <c r="L231">
        <v>5</v>
      </c>
      <c r="M231" s="5">
        <f t="shared" si="140"/>
        <v>39</v>
      </c>
      <c r="N231" s="5">
        <f>+IF(D231="male",VLOOKUP(BG231,'Key node cluster'!$L$3:$N$24,3,0),VLOOKUP(BG231,'Key node cluster'!$R$3:$T$15,3,0))</f>
        <v>0</v>
      </c>
      <c r="O231" s="1">
        <v>0</v>
      </c>
      <c r="P231" s="1">
        <f t="shared" si="141"/>
        <v>26</v>
      </c>
      <c r="Q231" s="1">
        <f t="shared" si="142"/>
        <v>26</v>
      </c>
      <c r="R231" s="1">
        <f t="shared" si="143"/>
        <v>26</v>
      </c>
      <c r="S231" s="1">
        <f t="shared" si="144"/>
        <v>26</v>
      </c>
      <c r="T231" s="1">
        <f t="shared" si="145"/>
        <v>26</v>
      </c>
      <c r="U231" s="1">
        <f t="shared" si="146"/>
        <v>26</v>
      </c>
      <c r="V231" s="1">
        <f t="shared" si="147"/>
        <v>26</v>
      </c>
      <c r="W231" s="1">
        <f t="shared" si="148"/>
        <v>26</v>
      </c>
      <c r="X231" s="1">
        <f t="shared" si="149"/>
        <v>26</v>
      </c>
      <c r="Y231" s="1">
        <f t="shared" si="150"/>
        <v>26</v>
      </c>
      <c r="Z231" s="1">
        <f t="shared" si="151"/>
        <v>26</v>
      </c>
      <c r="AA231" s="1">
        <f t="shared" si="152"/>
        <v>26</v>
      </c>
      <c r="AB231" s="1">
        <f t="shared" si="153"/>
        <v>26</v>
      </c>
      <c r="AC231" s="1">
        <f t="shared" si="154"/>
        <v>26</v>
      </c>
      <c r="AD231" s="1">
        <f t="shared" si="155"/>
        <v>26</v>
      </c>
      <c r="AE231" s="1">
        <f t="shared" si="156"/>
        <v>26</v>
      </c>
      <c r="AF231" s="1">
        <f t="shared" si="157"/>
        <v>26</v>
      </c>
      <c r="AG231" s="1">
        <f t="shared" si="158"/>
        <v>26</v>
      </c>
      <c r="AH231" s="1">
        <f t="shared" si="159"/>
        <v>26</v>
      </c>
      <c r="AI231" s="1">
        <f t="shared" si="160"/>
        <v>26</v>
      </c>
      <c r="AJ231" s="1">
        <f t="shared" si="161"/>
        <v>26</v>
      </c>
      <c r="AK231" s="1">
        <f t="shared" si="162"/>
        <v>26</v>
      </c>
      <c r="AL231" s="1">
        <f t="shared" si="163"/>
        <v>26</v>
      </c>
      <c r="AM231" s="1">
        <f t="shared" si="164"/>
        <v>26</v>
      </c>
      <c r="AN231" s="1">
        <f t="shared" si="165"/>
        <v>26</v>
      </c>
      <c r="AO231" s="1">
        <f t="shared" si="166"/>
        <v>26</v>
      </c>
      <c r="AP231" s="7">
        <f t="shared" si="185"/>
        <v>38</v>
      </c>
      <c r="AQ231" s="7">
        <f t="shared" si="186"/>
        <v>38</v>
      </c>
      <c r="AR231" s="1">
        <f t="shared" si="169"/>
        <v>38</v>
      </c>
      <c r="AS231" s="7">
        <f t="shared" si="187"/>
        <v>38</v>
      </c>
      <c r="AT231" s="1">
        <f t="shared" si="171"/>
        <v>38</v>
      </c>
      <c r="AU231" s="1">
        <f t="shared" si="172"/>
        <v>38</v>
      </c>
      <c r="AV231" s="1">
        <f t="shared" si="173"/>
        <v>38</v>
      </c>
      <c r="AW231" s="1">
        <f t="shared" si="174"/>
        <v>38</v>
      </c>
      <c r="AX231" s="1">
        <f t="shared" si="175"/>
        <v>38</v>
      </c>
      <c r="AY231" s="1">
        <f t="shared" si="176"/>
        <v>38</v>
      </c>
      <c r="AZ231" s="1">
        <f t="shared" si="177"/>
        <v>38</v>
      </c>
      <c r="BA231" s="1">
        <f t="shared" si="178"/>
        <v>38</v>
      </c>
      <c r="BB231" s="1">
        <f t="shared" si="179"/>
        <v>39</v>
      </c>
      <c r="BC231" s="1">
        <f t="shared" si="180"/>
        <v>39</v>
      </c>
      <c r="BD231" s="1">
        <f t="shared" si="181"/>
        <v>39</v>
      </c>
      <c r="BE231" s="1">
        <f t="shared" si="182"/>
        <v>39</v>
      </c>
      <c r="BF231" s="1">
        <f t="shared" si="183"/>
        <v>39</v>
      </c>
      <c r="BG231" s="1">
        <f>+IF(D231="male",VLOOKUP(M231,'Key node cluster'!$A$3:$C$45,3,0),VLOOKUP(M231,'Key node cluster'!$F$3:$H$27,3,0))</f>
        <v>39</v>
      </c>
    </row>
    <row r="232" spans="1:59" x14ac:dyDescent="0.25">
      <c r="A232" t="s">
        <v>1413</v>
      </c>
      <c r="B232">
        <v>9961012305</v>
      </c>
      <c r="C232" s="7">
        <v>30</v>
      </c>
      <c r="D232" t="s">
        <v>9</v>
      </c>
      <c r="E232" t="s">
        <v>10</v>
      </c>
      <c r="F232" t="s">
        <v>11</v>
      </c>
      <c r="G232" t="str">
        <f t="shared" si="184"/>
        <v>bachelor or above</v>
      </c>
      <c r="H232" s="7">
        <f t="shared" si="139"/>
        <v>5</v>
      </c>
      <c r="I232" t="s">
        <v>14</v>
      </c>
      <c r="J232">
        <v>26</v>
      </c>
      <c r="K232">
        <v>1.0219178082192</v>
      </c>
      <c r="L232">
        <v>3</v>
      </c>
      <c r="M232" s="5">
        <f t="shared" si="140"/>
        <v>41</v>
      </c>
      <c r="N232" s="5">
        <f>+IF(D232="male",VLOOKUP(BG232,'Key node cluster'!$L$3:$N$24,3,0),VLOOKUP(BG232,'Key node cluster'!$R$3:$T$15,3,0))</f>
        <v>1</v>
      </c>
      <c r="O232" s="1">
        <v>0</v>
      </c>
      <c r="P232" s="1">
        <f t="shared" si="141"/>
        <v>26</v>
      </c>
      <c r="Q232" s="1">
        <f t="shared" si="142"/>
        <v>26</v>
      </c>
      <c r="R232" s="1">
        <f t="shared" si="143"/>
        <v>26</v>
      </c>
      <c r="S232" s="1">
        <f t="shared" si="144"/>
        <v>26</v>
      </c>
      <c r="T232" s="1">
        <f t="shared" si="145"/>
        <v>26</v>
      </c>
      <c r="U232" s="1">
        <f t="shared" si="146"/>
        <v>26</v>
      </c>
      <c r="V232" s="1">
        <f t="shared" si="147"/>
        <v>26</v>
      </c>
      <c r="W232" s="1">
        <f t="shared" si="148"/>
        <v>26</v>
      </c>
      <c r="X232" s="1">
        <f t="shared" si="149"/>
        <v>26</v>
      </c>
      <c r="Y232" s="1">
        <f t="shared" si="150"/>
        <v>26</v>
      </c>
      <c r="Z232" s="1">
        <f t="shared" si="151"/>
        <v>26</v>
      </c>
      <c r="AA232" s="1">
        <f t="shared" si="152"/>
        <v>26</v>
      </c>
      <c r="AB232" s="1">
        <f t="shared" si="153"/>
        <v>26</v>
      </c>
      <c r="AC232" s="1">
        <f t="shared" si="154"/>
        <v>26</v>
      </c>
      <c r="AD232" s="1">
        <f t="shared" si="155"/>
        <v>26</v>
      </c>
      <c r="AE232" s="1">
        <f t="shared" si="156"/>
        <v>26</v>
      </c>
      <c r="AF232" s="1">
        <f t="shared" si="157"/>
        <v>26</v>
      </c>
      <c r="AG232" s="1">
        <f t="shared" si="158"/>
        <v>26</v>
      </c>
      <c r="AH232" s="1">
        <f t="shared" si="159"/>
        <v>26</v>
      </c>
      <c r="AI232" s="1">
        <f t="shared" si="160"/>
        <v>26</v>
      </c>
      <c r="AJ232" s="1">
        <f t="shared" si="161"/>
        <v>26</v>
      </c>
      <c r="AK232" s="1">
        <f t="shared" si="162"/>
        <v>26</v>
      </c>
      <c r="AL232" s="1">
        <f t="shared" si="163"/>
        <v>26</v>
      </c>
      <c r="AM232" s="1">
        <f t="shared" si="164"/>
        <v>26</v>
      </c>
      <c r="AN232" s="1">
        <f t="shared" si="165"/>
        <v>26</v>
      </c>
      <c r="AO232" s="1">
        <f t="shared" si="166"/>
        <v>26</v>
      </c>
      <c r="AP232" s="7">
        <f t="shared" si="185"/>
        <v>38</v>
      </c>
      <c r="AQ232" s="7">
        <f t="shared" si="186"/>
        <v>38</v>
      </c>
      <c r="AR232" s="1">
        <f t="shared" si="169"/>
        <v>38</v>
      </c>
      <c r="AS232" s="7">
        <f t="shared" si="187"/>
        <v>38</v>
      </c>
      <c r="AT232" s="1">
        <f t="shared" si="171"/>
        <v>38</v>
      </c>
      <c r="AU232" s="1">
        <f t="shared" si="172"/>
        <v>38</v>
      </c>
      <c r="AV232" s="1">
        <f t="shared" si="173"/>
        <v>38</v>
      </c>
      <c r="AW232" s="1">
        <f t="shared" si="174"/>
        <v>38</v>
      </c>
      <c r="AX232" s="1">
        <f t="shared" si="175"/>
        <v>38</v>
      </c>
      <c r="AY232" s="1">
        <f t="shared" si="176"/>
        <v>38</v>
      </c>
      <c r="AZ232" s="1">
        <f t="shared" si="177"/>
        <v>38</v>
      </c>
      <c r="BA232" s="1">
        <f t="shared" si="178"/>
        <v>38</v>
      </c>
      <c r="BB232" s="1">
        <f t="shared" si="179"/>
        <v>40</v>
      </c>
      <c r="BC232" s="1">
        <f t="shared" si="180"/>
        <v>40</v>
      </c>
      <c r="BD232" s="1">
        <f t="shared" si="181"/>
        <v>41</v>
      </c>
      <c r="BE232" s="1">
        <f t="shared" si="182"/>
        <v>41</v>
      </c>
      <c r="BF232" s="1">
        <f t="shared" si="183"/>
        <v>41</v>
      </c>
      <c r="BG232" s="1">
        <f>+IF(D232="male",VLOOKUP(M232,'Key node cluster'!$A$3:$C$45,3,0),VLOOKUP(M232,'Key node cluster'!$F$3:$H$27,3,0))</f>
        <v>41</v>
      </c>
    </row>
    <row r="233" spans="1:59" x14ac:dyDescent="0.25">
      <c r="A233" t="s">
        <v>1416</v>
      </c>
      <c r="B233">
        <v>9901008207</v>
      </c>
      <c r="C233" s="7">
        <v>30</v>
      </c>
      <c r="D233" t="s">
        <v>9</v>
      </c>
      <c r="E233" t="s">
        <v>10</v>
      </c>
      <c r="F233" t="s">
        <v>11</v>
      </c>
      <c r="G233" t="str">
        <f t="shared" si="184"/>
        <v>vocational training</v>
      </c>
      <c r="H233" s="7">
        <f t="shared" si="139"/>
        <v>1</v>
      </c>
      <c r="I233" t="s">
        <v>22</v>
      </c>
      <c r="J233">
        <v>32</v>
      </c>
      <c r="K233">
        <v>0.25205479452055002</v>
      </c>
      <c r="L233">
        <v>1</v>
      </c>
      <c r="M233" s="5">
        <f t="shared" si="140"/>
        <v>25</v>
      </c>
      <c r="N233" s="5">
        <f>+IF(D233="male",VLOOKUP(BG233,'Key node cluster'!$L$3:$N$24,3,0),VLOOKUP(BG233,'Key node cluster'!$R$3:$T$15,3,0))</f>
        <v>1</v>
      </c>
      <c r="O233" s="1">
        <v>0</v>
      </c>
      <c r="P233" s="1">
        <f t="shared" si="141"/>
        <v>1</v>
      </c>
      <c r="Q233" s="1">
        <f t="shared" si="142"/>
        <v>17</v>
      </c>
      <c r="R233" s="1">
        <f t="shared" si="143"/>
        <v>17</v>
      </c>
      <c r="S233" s="1">
        <f t="shared" si="144"/>
        <v>17</v>
      </c>
      <c r="T233" s="1">
        <f t="shared" si="145"/>
        <v>17</v>
      </c>
      <c r="U233" s="1">
        <f t="shared" si="146"/>
        <v>17</v>
      </c>
      <c r="V233" s="1">
        <f t="shared" si="147"/>
        <v>17</v>
      </c>
      <c r="W233" s="1">
        <f t="shared" si="148"/>
        <v>17</v>
      </c>
      <c r="X233" s="1">
        <f t="shared" si="149"/>
        <v>17</v>
      </c>
      <c r="Y233" s="1">
        <f t="shared" si="150"/>
        <v>17</v>
      </c>
      <c r="Z233" s="1">
        <f t="shared" si="151"/>
        <v>17</v>
      </c>
      <c r="AA233" s="1">
        <f t="shared" si="152"/>
        <v>17</v>
      </c>
      <c r="AB233" s="1">
        <f t="shared" si="153"/>
        <v>17</v>
      </c>
      <c r="AC233" s="1">
        <f t="shared" si="154"/>
        <v>17</v>
      </c>
      <c r="AD233" s="1">
        <f t="shared" si="155"/>
        <v>17</v>
      </c>
      <c r="AE233" s="1">
        <f t="shared" si="156"/>
        <v>17</v>
      </c>
      <c r="AF233" s="1">
        <f t="shared" si="157"/>
        <v>17</v>
      </c>
      <c r="AG233" s="1">
        <f t="shared" si="158"/>
        <v>25</v>
      </c>
      <c r="AH233" s="1">
        <f t="shared" si="159"/>
        <v>25</v>
      </c>
      <c r="AI233" s="1">
        <f t="shared" si="160"/>
        <v>25</v>
      </c>
      <c r="AJ233" s="1">
        <f t="shared" si="161"/>
        <v>25</v>
      </c>
      <c r="AK233" s="1">
        <f t="shared" si="162"/>
        <v>25</v>
      </c>
      <c r="AL233" s="1">
        <f t="shared" si="163"/>
        <v>25</v>
      </c>
      <c r="AM233" s="1">
        <f t="shared" si="164"/>
        <v>25</v>
      </c>
      <c r="AN233" s="1">
        <f t="shared" si="165"/>
        <v>25</v>
      </c>
      <c r="AO233" s="1">
        <f t="shared" si="166"/>
        <v>25</v>
      </c>
      <c r="AP233" s="7">
        <f t="shared" si="185"/>
        <v>25</v>
      </c>
      <c r="AQ233" s="7">
        <f t="shared" si="186"/>
        <v>25</v>
      </c>
      <c r="AR233" s="1">
        <f t="shared" si="169"/>
        <v>25</v>
      </c>
      <c r="AS233" s="7">
        <f t="shared" si="187"/>
        <v>25</v>
      </c>
      <c r="AT233" s="1">
        <f t="shared" si="171"/>
        <v>25</v>
      </c>
      <c r="AU233" s="1">
        <f t="shared" si="172"/>
        <v>25</v>
      </c>
      <c r="AV233" s="1">
        <f t="shared" si="173"/>
        <v>25</v>
      </c>
      <c r="AW233" s="1">
        <f t="shared" si="174"/>
        <v>25</v>
      </c>
      <c r="AX233" s="1">
        <f t="shared" si="175"/>
        <v>25</v>
      </c>
      <c r="AY233" s="1">
        <f t="shared" si="176"/>
        <v>25</v>
      </c>
      <c r="AZ233" s="1">
        <f t="shared" si="177"/>
        <v>25</v>
      </c>
      <c r="BA233" s="1">
        <f t="shared" si="178"/>
        <v>25</v>
      </c>
      <c r="BB233" s="1">
        <f t="shared" si="179"/>
        <v>25</v>
      </c>
      <c r="BC233" s="1">
        <f t="shared" si="180"/>
        <v>25</v>
      </c>
      <c r="BD233" s="1">
        <f t="shared" si="181"/>
        <v>25</v>
      </c>
      <c r="BE233" s="1">
        <f t="shared" si="182"/>
        <v>25</v>
      </c>
      <c r="BF233" s="1">
        <f t="shared" si="183"/>
        <v>25</v>
      </c>
      <c r="BG233" s="1">
        <f>+IF(D233="male",VLOOKUP(M233,'Key node cluster'!$A$3:$C$45,3,0),VLOOKUP(M233,'Key node cluster'!$F$3:$H$27,3,0))</f>
        <v>25</v>
      </c>
    </row>
    <row r="234" spans="1:59" x14ac:dyDescent="0.25">
      <c r="A234" t="s">
        <v>1431</v>
      </c>
      <c r="B234">
        <v>9941038422</v>
      </c>
      <c r="C234" s="7">
        <v>30</v>
      </c>
      <c r="D234" t="s">
        <v>9</v>
      </c>
      <c r="E234" t="s">
        <v>10</v>
      </c>
      <c r="G234" t="str">
        <f t="shared" si="184"/>
        <v/>
      </c>
      <c r="H234" s="7">
        <f t="shared" si="139"/>
        <v>1</v>
      </c>
      <c r="J234">
        <v>27</v>
      </c>
      <c r="K234">
        <v>0.24931506849314999</v>
      </c>
      <c r="L234">
        <v>1</v>
      </c>
      <c r="M234" s="5">
        <f t="shared" si="140"/>
        <v>17</v>
      </c>
      <c r="N234" s="5">
        <f>+IF(D234="male",VLOOKUP(BG234,'Key node cluster'!$L$3:$N$24,3,0),VLOOKUP(BG234,'Key node cluster'!$R$3:$T$15,3,0))</f>
        <v>1</v>
      </c>
      <c r="O234" s="1">
        <v>0</v>
      </c>
      <c r="P234" s="1">
        <f t="shared" si="141"/>
        <v>1</v>
      </c>
      <c r="Q234" s="1">
        <f t="shared" si="142"/>
        <v>17</v>
      </c>
      <c r="R234" s="1">
        <f t="shared" si="143"/>
        <v>17</v>
      </c>
      <c r="S234" s="1">
        <f t="shared" si="144"/>
        <v>17</v>
      </c>
      <c r="T234" s="1">
        <f t="shared" si="145"/>
        <v>17</v>
      </c>
      <c r="U234" s="1">
        <f t="shared" si="146"/>
        <v>17</v>
      </c>
      <c r="V234" s="1">
        <f t="shared" si="147"/>
        <v>17</v>
      </c>
      <c r="W234" s="1">
        <f t="shared" si="148"/>
        <v>17</v>
      </c>
      <c r="X234" s="1">
        <f t="shared" si="149"/>
        <v>17</v>
      </c>
      <c r="Y234" s="1">
        <f t="shared" si="150"/>
        <v>17</v>
      </c>
      <c r="Z234" s="1">
        <f t="shared" si="151"/>
        <v>17</v>
      </c>
      <c r="AA234" s="1">
        <f t="shared" si="152"/>
        <v>17</v>
      </c>
      <c r="AB234" s="1">
        <f t="shared" si="153"/>
        <v>17</v>
      </c>
      <c r="AC234" s="1">
        <f t="shared" si="154"/>
        <v>17</v>
      </c>
      <c r="AD234" s="1">
        <f t="shared" si="155"/>
        <v>17</v>
      </c>
      <c r="AE234" s="1">
        <f t="shared" si="156"/>
        <v>17</v>
      </c>
      <c r="AF234" s="1">
        <f t="shared" si="157"/>
        <v>17</v>
      </c>
      <c r="AG234" s="1">
        <f t="shared" si="158"/>
        <v>17</v>
      </c>
      <c r="AH234" s="1">
        <f t="shared" si="159"/>
        <v>17</v>
      </c>
      <c r="AI234" s="1">
        <f t="shared" si="160"/>
        <v>17</v>
      </c>
      <c r="AJ234" s="1">
        <f t="shared" si="161"/>
        <v>17</v>
      </c>
      <c r="AK234" s="1">
        <f t="shared" si="162"/>
        <v>17</v>
      </c>
      <c r="AL234" s="1">
        <f t="shared" si="163"/>
        <v>17</v>
      </c>
      <c r="AM234" s="1">
        <f t="shared" si="164"/>
        <v>17</v>
      </c>
      <c r="AN234" s="1">
        <f t="shared" si="165"/>
        <v>17</v>
      </c>
      <c r="AO234" s="1">
        <f t="shared" si="166"/>
        <v>17</v>
      </c>
      <c r="AP234" s="7">
        <f t="shared" si="185"/>
        <v>17</v>
      </c>
      <c r="AQ234" s="7">
        <f t="shared" si="186"/>
        <v>17</v>
      </c>
      <c r="AR234" s="1">
        <f t="shared" si="169"/>
        <v>17</v>
      </c>
      <c r="AS234" s="7">
        <f t="shared" si="187"/>
        <v>17</v>
      </c>
      <c r="AT234" s="1">
        <f t="shared" si="171"/>
        <v>17</v>
      </c>
      <c r="AU234" s="1">
        <f t="shared" si="172"/>
        <v>17</v>
      </c>
      <c r="AV234" s="1">
        <f t="shared" si="173"/>
        <v>17</v>
      </c>
      <c r="AW234" s="1">
        <f t="shared" si="174"/>
        <v>17</v>
      </c>
      <c r="AX234" s="1">
        <f t="shared" si="175"/>
        <v>17</v>
      </c>
      <c r="AY234" s="1">
        <f t="shared" si="176"/>
        <v>17</v>
      </c>
      <c r="AZ234" s="1">
        <f t="shared" si="177"/>
        <v>17</v>
      </c>
      <c r="BA234" s="1">
        <f t="shared" si="178"/>
        <v>17</v>
      </c>
      <c r="BB234" s="1">
        <f t="shared" si="179"/>
        <v>17</v>
      </c>
      <c r="BC234" s="1">
        <f t="shared" si="180"/>
        <v>17</v>
      </c>
      <c r="BD234" s="1">
        <f t="shared" si="181"/>
        <v>17</v>
      </c>
      <c r="BE234" s="1">
        <f t="shared" si="182"/>
        <v>17</v>
      </c>
      <c r="BF234" s="1">
        <f t="shared" si="183"/>
        <v>17</v>
      </c>
      <c r="BG234" s="1">
        <f>+IF(D234="male",VLOOKUP(M234,'Key node cluster'!$A$3:$C$45,3,0),VLOOKUP(M234,'Key node cluster'!$F$3:$H$27,3,0))</f>
        <v>22</v>
      </c>
    </row>
    <row r="235" spans="1:59" x14ac:dyDescent="0.25">
      <c r="A235" t="s">
        <v>1435</v>
      </c>
      <c r="B235">
        <v>9981035038</v>
      </c>
      <c r="C235" s="7">
        <v>20</v>
      </c>
      <c r="D235" t="s">
        <v>9</v>
      </c>
      <c r="E235" t="s">
        <v>10</v>
      </c>
      <c r="F235" t="s">
        <v>11</v>
      </c>
      <c r="G235" t="str">
        <f t="shared" si="184"/>
        <v>bachelor or above</v>
      </c>
      <c r="H235" s="7">
        <f t="shared" si="139"/>
        <v>1</v>
      </c>
      <c r="I235" t="s">
        <v>14</v>
      </c>
      <c r="J235">
        <v>23</v>
      </c>
      <c r="K235">
        <v>0.58630136986300996</v>
      </c>
      <c r="L235">
        <v>1</v>
      </c>
      <c r="M235" s="5">
        <f t="shared" si="140"/>
        <v>25</v>
      </c>
      <c r="N235" s="5">
        <f>+IF(D235="male",VLOOKUP(BG235,'Key node cluster'!$L$3:$N$24,3,0),VLOOKUP(BG235,'Key node cluster'!$R$3:$T$15,3,0))</f>
        <v>1</v>
      </c>
      <c r="O235" s="1">
        <v>0</v>
      </c>
      <c r="P235" s="1">
        <f t="shared" si="141"/>
        <v>1</v>
      </c>
      <c r="Q235" s="1">
        <f t="shared" si="142"/>
        <v>17</v>
      </c>
      <c r="R235" s="1">
        <f t="shared" si="143"/>
        <v>17</v>
      </c>
      <c r="S235" s="1">
        <f t="shared" si="144"/>
        <v>17</v>
      </c>
      <c r="T235" s="1">
        <f t="shared" si="145"/>
        <v>17</v>
      </c>
      <c r="U235" s="1">
        <f t="shared" si="146"/>
        <v>17</v>
      </c>
      <c r="V235" s="1">
        <f t="shared" si="147"/>
        <v>17</v>
      </c>
      <c r="W235" s="1">
        <f t="shared" si="148"/>
        <v>17</v>
      </c>
      <c r="X235" s="1">
        <f t="shared" si="149"/>
        <v>17</v>
      </c>
      <c r="Y235" s="1">
        <f t="shared" si="150"/>
        <v>17</v>
      </c>
      <c r="Z235" s="1">
        <f t="shared" si="151"/>
        <v>17</v>
      </c>
      <c r="AA235" s="1">
        <f t="shared" si="152"/>
        <v>17</v>
      </c>
      <c r="AB235" s="1">
        <f t="shared" si="153"/>
        <v>17</v>
      </c>
      <c r="AC235" s="1">
        <f t="shared" si="154"/>
        <v>17</v>
      </c>
      <c r="AD235" s="1">
        <f t="shared" si="155"/>
        <v>17</v>
      </c>
      <c r="AE235" s="1">
        <f t="shared" si="156"/>
        <v>17</v>
      </c>
      <c r="AF235" s="1">
        <f t="shared" si="157"/>
        <v>17</v>
      </c>
      <c r="AG235" s="1">
        <f t="shared" si="158"/>
        <v>25</v>
      </c>
      <c r="AH235" s="1">
        <f t="shared" si="159"/>
        <v>25</v>
      </c>
      <c r="AI235" s="1">
        <f t="shared" si="160"/>
        <v>25</v>
      </c>
      <c r="AJ235" s="1">
        <f t="shared" si="161"/>
        <v>25</v>
      </c>
      <c r="AK235" s="1">
        <f t="shared" si="162"/>
        <v>25</v>
      </c>
      <c r="AL235" s="1">
        <f t="shared" si="163"/>
        <v>25</v>
      </c>
      <c r="AM235" s="1">
        <f t="shared" si="164"/>
        <v>25</v>
      </c>
      <c r="AN235" s="1">
        <f t="shared" si="165"/>
        <v>25</v>
      </c>
      <c r="AO235" s="1">
        <f t="shared" si="166"/>
        <v>25</v>
      </c>
      <c r="AP235" s="7">
        <f t="shared" si="185"/>
        <v>25</v>
      </c>
      <c r="AQ235" s="7">
        <f t="shared" si="186"/>
        <v>25</v>
      </c>
      <c r="AR235" s="1">
        <f t="shared" si="169"/>
        <v>25</v>
      </c>
      <c r="AS235" s="7">
        <f t="shared" si="187"/>
        <v>25</v>
      </c>
      <c r="AT235" s="1">
        <f t="shared" si="171"/>
        <v>25</v>
      </c>
      <c r="AU235" s="1">
        <f t="shared" si="172"/>
        <v>25</v>
      </c>
      <c r="AV235" s="1">
        <f t="shared" si="173"/>
        <v>25</v>
      </c>
      <c r="AW235" s="1">
        <f t="shared" si="174"/>
        <v>25</v>
      </c>
      <c r="AX235" s="1">
        <f t="shared" si="175"/>
        <v>25</v>
      </c>
      <c r="AY235" s="1">
        <f t="shared" si="176"/>
        <v>25</v>
      </c>
      <c r="AZ235" s="1">
        <f t="shared" si="177"/>
        <v>25</v>
      </c>
      <c r="BA235" s="1">
        <f t="shared" si="178"/>
        <v>25</v>
      </c>
      <c r="BB235" s="1">
        <f t="shared" si="179"/>
        <v>25</v>
      </c>
      <c r="BC235" s="1">
        <f t="shared" si="180"/>
        <v>25</v>
      </c>
      <c r="BD235" s="1">
        <f t="shared" si="181"/>
        <v>25</v>
      </c>
      <c r="BE235" s="1">
        <f t="shared" si="182"/>
        <v>25</v>
      </c>
      <c r="BF235" s="1">
        <f t="shared" si="183"/>
        <v>25</v>
      </c>
      <c r="BG235" s="1">
        <f>+IF(D235="male",VLOOKUP(M235,'Key node cluster'!$A$3:$C$45,3,0),VLOOKUP(M235,'Key node cluster'!$F$3:$H$27,3,0))</f>
        <v>25</v>
      </c>
    </row>
    <row r="236" spans="1:59" x14ac:dyDescent="0.25">
      <c r="A236" t="s">
        <v>1438</v>
      </c>
      <c r="B236">
        <v>9961072437</v>
      </c>
      <c r="C236" s="7">
        <v>30</v>
      </c>
      <c r="D236" t="s">
        <v>9</v>
      </c>
      <c r="E236" t="s">
        <v>10</v>
      </c>
      <c r="F236" t="s">
        <v>11</v>
      </c>
      <c r="G236" t="str">
        <f t="shared" si="184"/>
        <v>bachelor or above</v>
      </c>
      <c r="H236" s="7">
        <f t="shared" si="139"/>
        <v>1</v>
      </c>
      <c r="I236" t="s">
        <v>14</v>
      </c>
      <c r="J236">
        <v>26</v>
      </c>
      <c r="K236">
        <v>0.83561643835615995</v>
      </c>
      <c r="L236">
        <v>3</v>
      </c>
      <c r="M236" s="5">
        <f t="shared" si="140"/>
        <v>25</v>
      </c>
      <c r="N236" s="5">
        <f>+IF(D236="male",VLOOKUP(BG236,'Key node cluster'!$L$3:$N$24,3,0),VLOOKUP(BG236,'Key node cluster'!$R$3:$T$15,3,0))</f>
        <v>1</v>
      </c>
      <c r="O236" s="1">
        <v>0</v>
      </c>
      <c r="P236" s="1">
        <f t="shared" si="141"/>
        <v>1</v>
      </c>
      <c r="Q236" s="1">
        <f t="shared" si="142"/>
        <v>17</v>
      </c>
      <c r="R236" s="1">
        <f t="shared" si="143"/>
        <v>17</v>
      </c>
      <c r="S236" s="1">
        <f t="shared" si="144"/>
        <v>17</v>
      </c>
      <c r="T236" s="1">
        <f t="shared" si="145"/>
        <v>17</v>
      </c>
      <c r="U236" s="1">
        <f t="shared" si="146"/>
        <v>17</v>
      </c>
      <c r="V236" s="1">
        <f t="shared" si="147"/>
        <v>17</v>
      </c>
      <c r="W236" s="1">
        <f t="shared" si="148"/>
        <v>17</v>
      </c>
      <c r="X236" s="1">
        <f t="shared" si="149"/>
        <v>17</v>
      </c>
      <c r="Y236" s="1">
        <f t="shared" si="150"/>
        <v>17</v>
      </c>
      <c r="Z236" s="1">
        <f t="shared" si="151"/>
        <v>17</v>
      </c>
      <c r="AA236" s="1">
        <f t="shared" si="152"/>
        <v>17</v>
      </c>
      <c r="AB236" s="1">
        <f t="shared" si="153"/>
        <v>17</v>
      </c>
      <c r="AC236" s="1">
        <f t="shared" si="154"/>
        <v>17</v>
      </c>
      <c r="AD236" s="1">
        <f t="shared" si="155"/>
        <v>17</v>
      </c>
      <c r="AE236" s="1">
        <f t="shared" si="156"/>
        <v>17</v>
      </c>
      <c r="AF236" s="1">
        <f t="shared" si="157"/>
        <v>17</v>
      </c>
      <c r="AG236" s="1">
        <f t="shared" si="158"/>
        <v>25</v>
      </c>
      <c r="AH236" s="1">
        <f t="shared" si="159"/>
        <v>25</v>
      </c>
      <c r="AI236" s="1">
        <f t="shared" si="160"/>
        <v>25</v>
      </c>
      <c r="AJ236" s="1">
        <f t="shared" si="161"/>
        <v>25</v>
      </c>
      <c r="AK236" s="1">
        <f t="shared" si="162"/>
        <v>25</v>
      </c>
      <c r="AL236" s="1">
        <f t="shared" si="163"/>
        <v>25</v>
      </c>
      <c r="AM236" s="1">
        <f t="shared" si="164"/>
        <v>25</v>
      </c>
      <c r="AN236" s="1">
        <f t="shared" si="165"/>
        <v>25</v>
      </c>
      <c r="AO236" s="1">
        <f t="shared" si="166"/>
        <v>25</v>
      </c>
      <c r="AP236" s="7">
        <f t="shared" si="185"/>
        <v>25</v>
      </c>
      <c r="AQ236" s="7">
        <f t="shared" si="186"/>
        <v>25</v>
      </c>
      <c r="AR236" s="1">
        <f t="shared" si="169"/>
        <v>25</v>
      </c>
      <c r="AS236" s="7">
        <f t="shared" si="187"/>
        <v>25</v>
      </c>
      <c r="AT236" s="1">
        <f t="shared" si="171"/>
        <v>25</v>
      </c>
      <c r="AU236" s="1">
        <f t="shared" si="172"/>
        <v>25</v>
      </c>
      <c r="AV236" s="1">
        <f t="shared" si="173"/>
        <v>25</v>
      </c>
      <c r="AW236" s="1">
        <f t="shared" si="174"/>
        <v>25</v>
      </c>
      <c r="AX236" s="1">
        <f t="shared" si="175"/>
        <v>25</v>
      </c>
      <c r="AY236" s="1">
        <f t="shared" si="176"/>
        <v>25</v>
      </c>
      <c r="AZ236" s="1">
        <f t="shared" si="177"/>
        <v>25</v>
      </c>
      <c r="BA236" s="1">
        <f t="shared" si="178"/>
        <v>25</v>
      </c>
      <c r="BB236" s="1">
        <f t="shared" si="179"/>
        <v>25</v>
      </c>
      <c r="BC236" s="1">
        <f t="shared" si="180"/>
        <v>25</v>
      </c>
      <c r="BD236" s="1">
        <f t="shared" si="181"/>
        <v>25</v>
      </c>
      <c r="BE236" s="1">
        <f t="shared" si="182"/>
        <v>25</v>
      </c>
      <c r="BF236" s="1">
        <f t="shared" si="183"/>
        <v>25</v>
      </c>
      <c r="BG236" s="1">
        <f>+IF(D236="male",VLOOKUP(M236,'Key node cluster'!$A$3:$C$45,3,0),VLOOKUP(M236,'Key node cluster'!$F$3:$H$27,3,0))</f>
        <v>25</v>
      </c>
    </row>
    <row r="237" spans="1:59" x14ac:dyDescent="0.25">
      <c r="A237" t="s">
        <v>1441</v>
      </c>
      <c r="B237">
        <v>9971068792</v>
      </c>
      <c r="C237" s="7">
        <v>20</v>
      </c>
      <c r="D237" t="s">
        <v>9</v>
      </c>
      <c r="E237" t="s">
        <v>10</v>
      </c>
      <c r="F237" t="s">
        <v>352</v>
      </c>
      <c r="G237" t="str">
        <f t="shared" si="184"/>
        <v>bachelor or above</v>
      </c>
      <c r="H237" s="7">
        <f t="shared" si="139"/>
        <v>1</v>
      </c>
      <c r="I237" t="s">
        <v>14</v>
      </c>
      <c r="J237">
        <v>24</v>
      </c>
      <c r="K237">
        <v>8.4931506849314997E-2</v>
      </c>
      <c r="L237">
        <v>1</v>
      </c>
      <c r="M237" s="5">
        <f t="shared" si="140"/>
        <v>19</v>
      </c>
      <c r="N237" s="5">
        <f>+IF(D237="male",VLOOKUP(BG237,'Key node cluster'!$L$3:$N$24,3,0),VLOOKUP(BG237,'Key node cluster'!$R$3:$T$15,3,0))</f>
        <v>0</v>
      </c>
      <c r="O237" s="1">
        <v>0</v>
      </c>
      <c r="P237" s="1">
        <f t="shared" si="141"/>
        <v>1</v>
      </c>
      <c r="Q237" s="1">
        <f t="shared" si="142"/>
        <v>17</v>
      </c>
      <c r="R237" s="1">
        <f t="shared" si="143"/>
        <v>17</v>
      </c>
      <c r="S237" s="1">
        <f t="shared" si="144"/>
        <v>17</v>
      </c>
      <c r="T237" s="1">
        <f t="shared" si="145"/>
        <v>17</v>
      </c>
      <c r="U237" s="1">
        <f t="shared" si="146"/>
        <v>17</v>
      </c>
      <c r="V237" s="1">
        <f t="shared" si="147"/>
        <v>17</v>
      </c>
      <c r="W237" s="1">
        <f t="shared" si="148"/>
        <v>17</v>
      </c>
      <c r="X237" s="1">
        <f t="shared" si="149"/>
        <v>17</v>
      </c>
      <c r="Y237" s="1">
        <f t="shared" si="150"/>
        <v>17</v>
      </c>
      <c r="Z237" s="1">
        <f t="shared" si="151"/>
        <v>17</v>
      </c>
      <c r="AA237" s="1">
        <f t="shared" si="152"/>
        <v>17</v>
      </c>
      <c r="AB237" s="1">
        <f t="shared" si="153"/>
        <v>17</v>
      </c>
      <c r="AC237" s="1">
        <f t="shared" si="154"/>
        <v>17</v>
      </c>
      <c r="AD237" s="1">
        <f t="shared" si="155"/>
        <v>17</v>
      </c>
      <c r="AE237" s="1">
        <f t="shared" si="156"/>
        <v>17</v>
      </c>
      <c r="AF237" s="1">
        <f t="shared" si="157"/>
        <v>17</v>
      </c>
      <c r="AG237" s="1">
        <f t="shared" si="158"/>
        <v>18</v>
      </c>
      <c r="AH237" s="1">
        <f t="shared" si="159"/>
        <v>19</v>
      </c>
      <c r="AI237" s="1">
        <f t="shared" si="160"/>
        <v>19</v>
      </c>
      <c r="AJ237" s="1">
        <f t="shared" si="161"/>
        <v>19</v>
      </c>
      <c r="AK237" s="1">
        <f t="shared" si="162"/>
        <v>19</v>
      </c>
      <c r="AL237" s="1">
        <f t="shared" si="163"/>
        <v>19</v>
      </c>
      <c r="AM237" s="1">
        <f t="shared" si="164"/>
        <v>19</v>
      </c>
      <c r="AN237" s="1">
        <f t="shared" si="165"/>
        <v>19</v>
      </c>
      <c r="AO237" s="1">
        <f t="shared" si="166"/>
        <v>19</v>
      </c>
      <c r="AP237" s="7">
        <f t="shared" si="185"/>
        <v>19</v>
      </c>
      <c r="AQ237" s="7">
        <f t="shared" si="186"/>
        <v>19</v>
      </c>
      <c r="AR237" s="1">
        <f t="shared" si="169"/>
        <v>19</v>
      </c>
      <c r="AS237" s="7">
        <f t="shared" si="187"/>
        <v>19</v>
      </c>
      <c r="AT237" s="1">
        <f t="shared" si="171"/>
        <v>19</v>
      </c>
      <c r="AU237" s="1">
        <f t="shared" si="172"/>
        <v>19</v>
      </c>
      <c r="AV237" s="1">
        <f t="shared" si="173"/>
        <v>19</v>
      </c>
      <c r="AW237" s="1">
        <f t="shared" si="174"/>
        <v>19</v>
      </c>
      <c r="AX237" s="1">
        <f t="shared" si="175"/>
        <v>19</v>
      </c>
      <c r="AY237" s="1">
        <f t="shared" si="176"/>
        <v>19</v>
      </c>
      <c r="AZ237" s="1">
        <f t="shared" si="177"/>
        <v>19</v>
      </c>
      <c r="BA237" s="1">
        <f t="shared" si="178"/>
        <v>19</v>
      </c>
      <c r="BB237" s="1">
        <f t="shared" si="179"/>
        <v>19</v>
      </c>
      <c r="BC237" s="1">
        <f t="shared" si="180"/>
        <v>19</v>
      </c>
      <c r="BD237" s="1">
        <f t="shared" si="181"/>
        <v>19</v>
      </c>
      <c r="BE237" s="1">
        <f t="shared" si="182"/>
        <v>19</v>
      </c>
      <c r="BF237" s="1">
        <f t="shared" si="183"/>
        <v>19</v>
      </c>
      <c r="BG237" s="1">
        <f>+IF(D237="male",VLOOKUP(M237,'Key node cluster'!$A$3:$C$45,3,0),VLOOKUP(M237,'Key node cluster'!$F$3:$H$27,3,0))</f>
        <v>19</v>
      </c>
    </row>
    <row r="238" spans="1:59" x14ac:dyDescent="0.25">
      <c r="A238" t="s">
        <v>1444</v>
      </c>
      <c r="B238">
        <v>9851025585</v>
      </c>
      <c r="C238" s="7">
        <v>40</v>
      </c>
      <c r="D238" t="s">
        <v>9</v>
      </c>
      <c r="E238" t="s">
        <v>10</v>
      </c>
      <c r="F238" t="s">
        <v>11</v>
      </c>
      <c r="G238" t="str">
        <f t="shared" si="184"/>
        <v>bachelor or above</v>
      </c>
      <c r="H238" s="7">
        <f t="shared" si="139"/>
        <v>5</v>
      </c>
      <c r="I238" t="s">
        <v>14</v>
      </c>
      <c r="J238">
        <v>36</v>
      </c>
      <c r="K238">
        <v>1.2438356164383999</v>
      </c>
      <c r="L238">
        <v>4</v>
      </c>
      <c r="M238" s="5">
        <f t="shared" si="140"/>
        <v>41</v>
      </c>
      <c r="N238" s="5">
        <f>+IF(D238="male",VLOOKUP(BG238,'Key node cluster'!$L$3:$N$24,3,0),VLOOKUP(BG238,'Key node cluster'!$R$3:$T$15,3,0))</f>
        <v>1</v>
      </c>
      <c r="O238" s="1">
        <v>0</v>
      </c>
      <c r="P238" s="1">
        <f t="shared" si="141"/>
        <v>26</v>
      </c>
      <c r="Q238" s="1">
        <f t="shared" si="142"/>
        <v>26</v>
      </c>
      <c r="R238" s="1">
        <f t="shared" si="143"/>
        <v>26</v>
      </c>
      <c r="S238" s="1">
        <f t="shared" si="144"/>
        <v>26</v>
      </c>
      <c r="T238" s="1">
        <f t="shared" si="145"/>
        <v>26</v>
      </c>
      <c r="U238" s="1">
        <f t="shared" si="146"/>
        <v>26</v>
      </c>
      <c r="V238" s="1">
        <f t="shared" si="147"/>
        <v>26</v>
      </c>
      <c r="W238" s="1">
        <f t="shared" si="148"/>
        <v>26</v>
      </c>
      <c r="X238" s="1">
        <f t="shared" si="149"/>
        <v>26</v>
      </c>
      <c r="Y238" s="1">
        <f t="shared" si="150"/>
        <v>26</v>
      </c>
      <c r="Z238" s="1">
        <f t="shared" si="151"/>
        <v>26</v>
      </c>
      <c r="AA238" s="1">
        <f t="shared" si="152"/>
        <v>26</v>
      </c>
      <c r="AB238" s="1">
        <f t="shared" si="153"/>
        <v>26</v>
      </c>
      <c r="AC238" s="1">
        <f t="shared" si="154"/>
        <v>26</v>
      </c>
      <c r="AD238" s="1">
        <f t="shared" si="155"/>
        <v>26</v>
      </c>
      <c r="AE238" s="1">
        <f t="shared" si="156"/>
        <v>26</v>
      </c>
      <c r="AF238" s="1">
        <f t="shared" si="157"/>
        <v>26</v>
      </c>
      <c r="AG238" s="1">
        <f t="shared" si="158"/>
        <v>26</v>
      </c>
      <c r="AH238" s="1">
        <f t="shared" si="159"/>
        <v>26</v>
      </c>
      <c r="AI238" s="1">
        <f t="shared" si="160"/>
        <v>26</v>
      </c>
      <c r="AJ238" s="1">
        <f t="shared" si="161"/>
        <v>26</v>
      </c>
      <c r="AK238" s="1">
        <f t="shared" si="162"/>
        <v>26</v>
      </c>
      <c r="AL238" s="1">
        <f t="shared" si="163"/>
        <v>26</v>
      </c>
      <c r="AM238" s="1">
        <f t="shared" si="164"/>
        <v>26</v>
      </c>
      <c r="AN238" s="1">
        <f t="shared" si="165"/>
        <v>26</v>
      </c>
      <c r="AO238" s="1">
        <f t="shared" si="166"/>
        <v>26</v>
      </c>
      <c r="AP238" s="7">
        <f t="shared" si="185"/>
        <v>38</v>
      </c>
      <c r="AQ238" s="7">
        <f t="shared" si="186"/>
        <v>38</v>
      </c>
      <c r="AR238" s="1">
        <f t="shared" si="169"/>
        <v>38</v>
      </c>
      <c r="AS238" s="7">
        <f t="shared" si="187"/>
        <v>38</v>
      </c>
      <c r="AT238" s="1">
        <f t="shared" si="171"/>
        <v>38</v>
      </c>
      <c r="AU238" s="1">
        <f t="shared" si="172"/>
        <v>38</v>
      </c>
      <c r="AV238" s="1">
        <f t="shared" si="173"/>
        <v>38</v>
      </c>
      <c r="AW238" s="1">
        <f t="shared" si="174"/>
        <v>38</v>
      </c>
      <c r="AX238" s="1">
        <f t="shared" si="175"/>
        <v>38</v>
      </c>
      <c r="AY238" s="1">
        <f t="shared" si="176"/>
        <v>38</v>
      </c>
      <c r="AZ238" s="1">
        <f t="shared" si="177"/>
        <v>38</v>
      </c>
      <c r="BA238" s="1">
        <f t="shared" si="178"/>
        <v>38</v>
      </c>
      <c r="BB238" s="1">
        <f t="shared" si="179"/>
        <v>40</v>
      </c>
      <c r="BC238" s="1">
        <f t="shared" si="180"/>
        <v>40</v>
      </c>
      <c r="BD238" s="1">
        <f t="shared" si="181"/>
        <v>41</v>
      </c>
      <c r="BE238" s="1">
        <f t="shared" si="182"/>
        <v>41</v>
      </c>
      <c r="BF238" s="1">
        <f t="shared" si="183"/>
        <v>41</v>
      </c>
      <c r="BG238" s="1">
        <f>+IF(D238="male",VLOOKUP(M238,'Key node cluster'!$A$3:$C$45,3,0),VLOOKUP(M238,'Key node cluster'!$F$3:$H$27,3,0))</f>
        <v>41</v>
      </c>
    </row>
    <row r="239" spans="1:59" x14ac:dyDescent="0.25">
      <c r="A239" t="s">
        <v>1451</v>
      </c>
      <c r="B239">
        <v>2000116235</v>
      </c>
      <c r="C239" s="7">
        <v>20</v>
      </c>
      <c r="D239" t="s">
        <v>9</v>
      </c>
      <c r="E239" t="s">
        <v>10</v>
      </c>
      <c r="F239" t="s">
        <v>11</v>
      </c>
      <c r="G239" t="str">
        <f t="shared" si="184"/>
        <v>secondary or below</v>
      </c>
      <c r="H239" s="7">
        <f t="shared" si="139"/>
        <v>5</v>
      </c>
      <c r="I239" t="s">
        <v>12</v>
      </c>
      <c r="J239">
        <v>21</v>
      </c>
      <c r="K239">
        <v>1.1671232876712001</v>
      </c>
      <c r="L239">
        <v>3</v>
      </c>
      <c r="M239" s="5">
        <f t="shared" si="140"/>
        <v>39</v>
      </c>
      <c r="N239" s="5">
        <f>+IF(D239="male",VLOOKUP(BG239,'Key node cluster'!$L$3:$N$24,3,0),VLOOKUP(BG239,'Key node cluster'!$R$3:$T$15,3,0))</f>
        <v>0</v>
      </c>
      <c r="O239" s="1">
        <v>0</v>
      </c>
      <c r="P239" s="1">
        <f t="shared" si="141"/>
        <v>26</v>
      </c>
      <c r="Q239" s="1">
        <f t="shared" si="142"/>
        <v>26</v>
      </c>
      <c r="R239" s="1">
        <f t="shared" si="143"/>
        <v>26</v>
      </c>
      <c r="S239" s="1">
        <f t="shared" si="144"/>
        <v>26</v>
      </c>
      <c r="T239" s="1">
        <f t="shared" si="145"/>
        <v>26</v>
      </c>
      <c r="U239" s="1">
        <f t="shared" si="146"/>
        <v>26</v>
      </c>
      <c r="V239" s="1">
        <f t="shared" si="147"/>
        <v>26</v>
      </c>
      <c r="W239" s="1">
        <f t="shared" si="148"/>
        <v>26</v>
      </c>
      <c r="X239" s="1">
        <f t="shared" si="149"/>
        <v>26</v>
      </c>
      <c r="Y239" s="1">
        <f t="shared" si="150"/>
        <v>26</v>
      </c>
      <c r="Z239" s="1">
        <f t="shared" si="151"/>
        <v>26</v>
      </c>
      <c r="AA239" s="1">
        <f t="shared" si="152"/>
        <v>26</v>
      </c>
      <c r="AB239" s="1">
        <f t="shared" si="153"/>
        <v>26</v>
      </c>
      <c r="AC239" s="1">
        <f t="shared" si="154"/>
        <v>26</v>
      </c>
      <c r="AD239" s="1">
        <f t="shared" si="155"/>
        <v>26</v>
      </c>
      <c r="AE239" s="1">
        <f t="shared" si="156"/>
        <v>26</v>
      </c>
      <c r="AF239" s="1">
        <f t="shared" si="157"/>
        <v>26</v>
      </c>
      <c r="AG239" s="1">
        <f t="shared" si="158"/>
        <v>26</v>
      </c>
      <c r="AH239" s="1">
        <f t="shared" si="159"/>
        <v>26</v>
      </c>
      <c r="AI239" s="1">
        <f t="shared" si="160"/>
        <v>26</v>
      </c>
      <c r="AJ239" s="1">
        <f t="shared" si="161"/>
        <v>26</v>
      </c>
      <c r="AK239" s="1">
        <f t="shared" si="162"/>
        <v>26</v>
      </c>
      <c r="AL239" s="1">
        <f t="shared" si="163"/>
        <v>26</v>
      </c>
      <c r="AM239" s="1">
        <f t="shared" si="164"/>
        <v>26</v>
      </c>
      <c r="AN239" s="1">
        <f t="shared" si="165"/>
        <v>26</v>
      </c>
      <c r="AO239" s="1">
        <f t="shared" si="166"/>
        <v>26</v>
      </c>
      <c r="AP239" s="7">
        <f t="shared" si="185"/>
        <v>38</v>
      </c>
      <c r="AQ239" s="7">
        <f t="shared" si="186"/>
        <v>38</v>
      </c>
      <c r="AR239" s="1">
        <f t="shared" si="169"/>
        <v>38</v>
      </c>
      <c r="AS239" s="7">
        <f t="shared" si="187"/>
        <v>38</v>
      </c>
      <c r="AT239" s="1">
        <f t="shared" si="171"/>
        <v>38</v>
      </c>
      <c r="AU239" s="1">
        <f t="shared" si="172"/>
        <v>38</v>
      </c>
      <c r="AV239" s="1">
        <f t="shared" si="173"/>
        <v>38</v>
      </c>
      <c r="AW239" s="1">
        <f t="shared" si="174"/>
        <v>38</v>
      </c>
      <c r="AX239" s="1">
        <f t="shared" si="175"/>
        <v>38</v>
      </c>
      <c r="AY239" s="1">
        <f t="shared" si="176"/>
        <v>38</v>
      </c>
      <c r="AZ239" s="1">
        <f t="shared" si="177"/>
        <v>38</v>
      </c>
      <c r="BA239" s="1">
        <f t="shared" si="178"/>
        <v>38</v>
      </c>
      <c r="BB239" s="1">
        <f t="shared" si="179"/>
        <v>39</v>
      </c>
      <c r="BC239" s="1">
        <f t="shared" si="180"/>
        <v>39</v>
      </c>
      <c r="BD239" s="1">
        <f t="shared" si="181"/>
        <v>39</v>
      </c>
      <c r="BE239" s="1">
        <f t="shared" si="182"/>
        <v>39</v>
      </c>
      <c r="BF239" s="1">
        <f t="shared" si="183"/>
        <v>39</v>
      </c>
      <c r="BG239" s="1">
        <f>+IF(D239="male",VLOOKUP(M239,'Key node cluster'!$A$3:$C$45,3,0),VLOOKUP(M239,'Key node cluster'!$F$3:$H$27,3,0))</f>
        <v>39</v>
      </c>
    </row>
    <row r="240" spans="1:59" x14ac:dyDescent="0.25">
      <c r="A240" t="s">
        <v>1455</v>
      </c>
      <c r="B240">
        <v>9941061285</v>
      </c>
      <c r="C240" s="7">
        <v>30</v>
      </c>
      <c r="D240" t="s">
        <v>9</v>
      </c>
      <c r="E240" t="s">
        <v>10</v>
      </c>
      <c r="F240" t="s">
        <v>11</v>
      </c>
      <c r="G240" t="str">
        <f t="shared" si="184"/>
        <v/>
      </c>
      <c r="H240" s="7">
        <f t="shared" si="139"/>
        <v>1</v>
      </c>
      <c r="J240">
        <v>27</v>
      </c>
      <c r="K240">
        <v>0.93972602739725997</v>
      </c>
      <c r="L240">
        <v>1</v>
      </c>
      <c r="M240" s="5">
        <f t="shared" si="140"/>
        <v>25</v>
      </c>
      <c r="N240" s="5">
        <f>+IF(D240="male",VLOOKUP(BG240,'Key node cluster'!$L$3:$N$24,3,0),VLOOKUP(BG240,'Key node cluster'!$R$3:$T$15,3,0))</f>
        <v>1</v>
      </c>
      <c r="O240" s="1">
        <v>0</v>
      </c>
      <c r="P240" s="1">
        <f t="shared" si="141"/>
        <v>1</v>
      </c>
      <c r="Q240" s="1">
        <f t="shared" si="142"/>
        <v>17</v>
      </c>
      <c r="R240" s="1">
        <f t="shared" si="143"/>
        <v>17</v>
      </c>
      <c r="S240" s="1">
        <f t="shared" si="144"/>
        <v>17</v>
      </c>
      <c r="T240" s="1">
        <f t="shared" si="145"/>
        <v>17</v>
      </c>
      <c r="U240" s="1">
        <f t="shared" si="146"/>
        <v>17</v>
      </c>
      <c r="V240" s="1">
        <f t="shared" si="147"/>
        <v>17</v>
      </c>
      <c r="W240" s="1">
        <f t="shared" si="148"/>
        <v>17</v>
      </c>
      <c r="X240" s="1">
        <f t="shared" si="149"/>
        <v>17</v>
      </c>
      <c r="Y240" s="1">
        <f t="shared" si="150"/>
        <v>17</v>
      </c>
      <c r="Z240" s="1">
        <f t="shared" si="151"/>
        <v>17</v>
      </c>
      <c r="AA240" s="1">
        <f t="shared" si="152"/>
        <v>17</v>
      </c>
      <c r="AB240" s="1">
        <f t="shared" si="153"/>
        <v>17</v>
      </c>
      <c r="AC240" s="1">
        <f t="shared" si="154"/>
        <v>17</v>
      </c>
      <c r="AD240" s="1">
        <f t="shared" si="155"/>
        <v>17</v>
      </c>
      <c r="AE240" s="1">
        <f t="shared" si="156"/>
        <v>17</v>
      </c>
      <c r="AF240" s="1">
        <f t="shared" si="157"/>
        <v>17</v>
      </c>
      <c r="AG240" s="1">
        <f t="shared" si="158"/>
        <v>25</v>
      </c>
      <c r="AH240" s="1">
        <f t="shared" si="159"/>
        <v>25</v>
      </c>
      <c r="AI240" s="1">
        <f t="shared" si="160"/>
        <v>25</v>
      </c>
      <c r="AJ240" s="1">
        <f t="shared" si="161"/>
        <v>25</v>
      </c>
      <c r="AK240" s="1">
        <f t="shared" si="162"/>
        <v>25</v>
      </c>
      <c r="AL240" s="1">
        <f t="shared" si="163"/>
        <v>25</v>
      </c>
      <c r="AM240" s="1">
        <f t="shared" si="164"/>
        <v>25</v>
      </c>
      <c r="AN240" s="1">
        <f t="shared" si="165"/>
        <v>25</v>
      </c>
      <c r="AO240" s="1">
        <f t="shared" si="166"/>
        <v>25</v>
      </c>
      <c r="AP240" s="7">
        <f t="shared" si="185"/>
        <v>25</v>
      </c>
      <c r="AQ240" s="7">
        <f t="shared" si="186"/>
        <v>25</v>
      </c>
      <c r="AR240" s="1">
        <f t="shared" si="169"/>
        <v>25</v>
      </c>
      <c r="AS240" s="7">
        <f t="shared" si="187"/>
        <v>25</v>
      </c>
      <c r="AT240" s="1">
        <f t="shared" si="171"/>
        <v>25</v>
      </c>
      <c r="AU240" s="1">
        <f t="shared" si="172"/>
        <v>25</v>
      </c>
      <c r="AV240" s="1">
        <f t="shared" si="173"/>
        <v>25</v>
      </c>
      <c r="AW240" s="1">
        <f t="shared" si="174"/>
        <v>25</v>
      </c>
      <c r="AX240" s="1">
        <f t="shared" si="175"/>
        <v>25</v>
      </c>
      <c r="AY240" s="1">
        <f t="shared" si="176"/>
        <v>25</v>
      </c>
      <c r="AZ240" s="1">
        <f t="shared" si="177"/>
        <v>25</v>
      </c>
      <c r="BA240" s="1">
        <f t="shared" si="178"/>
        <v>25</v>
      </c>
      <c r="BB240" s="1">
        <f t="shared" si="179"/>
        <v>25</v>
      </c>
      <c r="BC240" s="1">
        <f t="shared" si="180"/>
        <v>25</v>
      </c>
      <c r="BD240" s="1">
        <f t="shared" si="181"/>
        <v>25</v>
      </c>
      <c r="BE240" s="1">
        <f t="shared" si="182"/>
        <v>25</v>
      </c>
      <c r="BF240" s="1">
        <f t="shared" si="183"/>
        <v>25</v>
      </c>
      <c r="BG240" s="1">
        <f>+IF(D240="male",VLOOKUP(M240,'Key node cluster'!$A$3:$C$45,3,0),VLOOKUP(M240,'Key node cluster'!$F$3:$H$27,3,0))</f>
        <v>25</v>
      </c>
    </row>
    <row r="241" spans="1:59" x14ac:dyDescent="0.25">
      <c r="A241" t="s">
        <v>1458</v>
      </c>
      <c r="B241">
        <v>9711014199</v>
      </c>
      <c r="C241" s="7">
        <v>50</v>
      </c>
      <c r="D241" t="s">
        <v>9</v>
      </c>
      <c r="E241" t="s">
        <v>10</v>
      </c>
      <c r="F241" t="s">
        <v>11</v>
      </c>
      <c r="G241" t="str">
        <f t="shared" si="184"/>
        <v>vocational training</v>
      </c>
      <c r="H241" s="7">
        <f t="shared" si="139"/>
        <v>5</v>
      </c>
      <c r="I241" t="s">
        <v>22</v>
      </c>
      <c r="J241">
        <v>50</v>
      </c>
      <c r="K241">
        <v>2.1945205479452001</v>
      </c>
      <c r="L241">
        <v>4</v>
      </c>
      <c r="M241" s="5">
        <f t="shared" si="140"/>
        <v>41</v>
      </c>
      <c r="N241" s="5">
        <f>+IF(D241="male",VLOOKUP(BG241,'Key node cluster'!$L$3:$N$24,3,0),VLOOKUP(BG241,'Key node cluster'!$R$3:$T$15,3,0))</f>
        <v>1</v>
      </c>
      <c r="O241" s="1">
        <v>0</v>
      </c>
      <c r="P241" s="1">
        <f t="shared" si="141"/>
        <v>26</v>
      </c>
      <c r="Q241" s="1">
        <f t="shared" si="142"/>
        <v>26</v>
      </c>
      <c r="R241" s="1">
        <f t="shared" si="143"/>
        <v>26</v>
      </c>
      <c r="S241" s="1">
        <f t="shared" si="144"/>
        <v>26</v>
      </c>
      <c r="T241" s="1">
        <f t="shared" si="145"/>
        <v>26</v>
      </c>
      <c r="U241" s="1">
        <f t="shared" si="146"/>
        <v>26</v>
      </c>
      <c r="V241" s="1">
        <f t="shared" si="147"/>
        <v>26</v>
      </c>
      <c r="W241" s="1">
        <f t="shared" si="148"/>
        <v>26</v>
      </c>
      <c r="X241" s="1">
        <f t="shared" si="149"/>
        <v>26</v>
      </c>
      <c r="Y241" s="1">
        <f t="shared" si="150"/>
        <v>26</v>
      </c>
      <c r="Z241" s="1">
        <f t="shared" si="151"/>
        <v>26</v>
      </c>
      <c r="AA241" s="1">
        <f t="shared" si="152"/>
        <v>26</v>
      </c>
      <c r="AB241" s="1">
        <f t="shared" si="153"/>
        <v>26</v>
      </c>
      <c r="AC241" s="1">
        <f t="shared" si="154"/>
        <v>26</v>
      </c>
      <c r="AD241" s="1">
        <f t="shared" si="155"/>
        <v>26</v>
      </c>
      <c r="AE241" s="1">
        <f t="shared" si="156"/>
        <v>26</v>
      </c>
      <c r="AF241" s="1">
        <f t="shared" si="157"/>
        <v>26</v>
      </c>
      <c r="AG241" s="1">
        <f t="shared" si="158"/>
        <v>26</v>
      </c>
      <c r="AH241" s="1">
        <f t="shared" si="159"/>
        <v>26</v>
      </c>
      <c r="AI241" s="1">
        <f t="shared" si="160"/>
        <v>26</v>
      </c>
      <c r="AJ241" s="1">
        <f t="shared" si="161"/>
        <v>26</v>
      </c>
      <c r="AK241" s="1">
        <f t="shared" si="162"/>
        <v>26</v>
      </c>
      <c r="AL241" s="1">
        <f t="shared" si="163"/>
        <v>26</v>
      </c>
      <c r="AM241" s="1">
        <f t="shared" si="164"/>
        <v>26</v>
      </c>
      <c r="AN241" s="1">
        <f t="shared" si="165"/>
        <v>26</v>
      </c>
      <c r="AO241" s="1">
        <f t="shared" si="166"/>
        <v>26</v>
      </c>
      <c r="AP241" s="7">
        <f t="shared" si="185"/>
        <v>38</v>
      </c>
      <c r="AQ241" s="7">
        <f t="shared" si="186"/>
        <v>38</v>
      </c>
      <c r="AR241" s="1">
        <f t="shared" si="169"/>
        <v>38</v>
      </c>
      <c r="AS241" s="7">
        <f t="shared" si="187"/>
        <v>38</v>
      </c>
      <c r="AT241" s="1">
        <f t="shared" si="171"/>
        <v>38</v>
      </c>
      <c r="AU241" s="1">
        <f t="shared" si="172"/>
        <v>38</v>
      </c>
      <c r="AV241" s="1">
        <f t="shared" si="173"/>
        <v>38</v>
      </c>
      <c r="AW241" s="1">
        <f t="shared" si="174"/>
        <v>38</v>
      </c>
      <c r="AX241" s="1">
        <f t="shared" si="175"/>
        <v>38</v>
      </c>
      <c r="AY241" s="1">
        <f t="shared" si="176"/>
        <v>38</v>
      </c>
      <c r="AZ241" s="1">
        <f t="shared" si="177"/>
        <v>38</v>
      </c>
      <c r="BA241" s="1">
        <f t="shared" si="178"/>
        <v>38</v>
      </c>
      <c r="BB241" s="1">
        <f t="shared" si="179"/>
        <v>40</v>
      </c>
      <c r="BC241" s="1">
        <f t="shared" si="180"/>
        <v>40</v>
      </c>
      <c r="BD241" s="1">
        <f t="shared" si="181"/>
        <v>41</v>
      </c>
      <c r="BE241" s="1">
        <f t="shared" si="182"/>
        <v>41</v>
      </c>
      <c r="BF241" s="1">
        <f t="shared" si="183"/>
        <v>41</v>
      </c>
      <c r="BG241" s="1">
        <f>+IF(D241="male",VLOOKUP(M241,'Key node cluster'!$A$3:$C$45,3,0),VLOOKUP(M241,'Key node cluster'!$F$3:$H$27,3,0))</f>
        <v>41</v>
      </c>
    </row>
    <row r="242" spans="1:59" x14ac:dyDescent="0.25">
      <c r="A242" t="s">
        <v>1459</v>
      </c>
      <c r="B242">
        <v>9971014603</v>
      </c>
      <c r="C242" s="7">
        <v>20</v>
      </c>
      <c r="D242" t="s">
        <v>9</v>
      </c>
      <c r="E242" t="s">
        <v>10</v>
      </c>
      <c r="G242" t="str">
        <f t="shared" si="184"/>
        <v/>
      </c>
      <c r="H242" s="7">
        <f t="shared" si="139"/>
        <v>1</v>
      </c>
      <c r="J242">
        <v>25</v>
      </c>
      <c r="K242">
        <v>0.41643835616438002</v>
      </c>
      <c r="L242">
        <v>2</v>
      </c>
      <c r="M242" s="5">
        <f t="shared" si="140"/>
        <v>17</v>
      </c>
      <c r="N242" s="5">
        <f>+IF(D242="male",VLOOKUP(BG242,'Key node cluster'!$L$3:$N$24,3,0),VLOOKUP(BG242,'Key node cluster'!$R$3:$T$15,3,0))</f>
        <v>1</v>
      </c>
      <c r="O242" s="1">
        <v>0</v>
      </c>
      <c r="P242" s="1">
        <f t="shared" si="141"/>
        <v>1</v>
      </c>
      <c r="Q242" s="1">
        <f t="shared" si="142"/>
        <v>17</v>
      </c>
      <c r="R242" s="1">
        <f t="shared" si="143"/>
        <v>17</v>
      </c>
      <c r="S242" s="1">
        <f t="shared" si="144"/>
        <v>17</v>
      </c>
      <c r="T242" s="1">
        <f t="shared" si="145"/>
        <v>17</v>
      </c>
      <c r="U242" s="1">
        <f t="shared" si="146"/>
        <v>17</v>
      </c>
      <c r="V242" s="1">
        <f t="shared" si="147"/>
        <v>17</v>
      </c>
      <c r="W242" s="1">
        <f t="shared" si="148"/>
        <v>17</v>
      </c>
      <c r="X242" s="1">
        <f t="shared" si="149"/>
        <v>17</v>
      </c>
      <c r="Y242" s="1">
        <f t="shared" si="150"/>
        <v>17</v>
      </c>
      <c r="Z242" s="1">
        <f t="shared" si="151"/>
        <v>17</v>
      </c>
      <c r="AA242" s="1">
        <f t="shared" si="152"/>
        <v>17</v>
      </c>
      <c r="AB242" s="1">
        <f t="shared" si="153"/>
        <v>17</v>
      </c>
      <c r="AC242" s="1">
        <f t="shared" si="154"/>
        <v>17</v>
      </c>
      <c r="AD242" s="1">
        <f t="shared" si="155"/>
        <v>17</v>
      </c>
      <c r="AE242" s="1">
        <f t="shared" si="156"/>
        <v>17</v>
      </c>
      <c r="AF242" s="1">
        <f t="shared" si="157"/>
        <v>17</v>
      </c>
      <c r="AG242" s="1">
        <f t="shared" si="158"/>
        <v>17</v>
      </c>
      <c r="AH242" s="1">
        <f t="shared" si="159"/>
        <v>17</v>
      </c>
      <c r="AI242" s="1">
        <f t="shared" si="160"/>
        <v>17</v>
      </c>
      <c r="AJ242" s="1">
        <f t="shared" si="161"/>
        <v>17</v>
      </c>
      <c r="AK242" s="1">
        <f t="shared" si="162"/>
        <v>17</v>
      </c>
      <c r="AL242" s="1">
        <f t="shared" si="163"/>
        <v>17</v>
      </c>
      <c r="AM242" s="1">
        <f t="shared" si="164"/>
        <v>17</v>
      </c>
      <c r="AN242" s="1">
        <f t="shared" si="165"/>
        <v>17</v>
      </c>
      <c r="AO242" s="1">
        <f t="shared" si="166"/>
        <v>17</v>
      </c>
      <c r="AP242" s="7">
        <f t="shared" si="185"/>
        <v>17</v>
      </c>
      <c r="AQ242" s="7">
        <f t="shared" si="186"/>
        <v>17</v>
      </c>
      <c r="AR242" s="1">
        <f t="shared" si="169"/>
        <v>17</v>
      </c>
      <c r="AS242" s="7">
        <f t="shared" si="187"/>
        <v>17</v>
      </c>
      <c r="AT242" s="1">
        <f t="shared" si="171"/>
        <v>17</v>
      </c>
      <c r="AU242" s="1">
        <f t="shared" si="172"/>
        <v>17</v>
      </c>
      <c r="AV242" s="1">
        <f t="shared" si="173"/>
        <v>17</v>
      </c>
      <c r="AW242" s="1">
        <f t="shared" si="174"/>
        <v>17</v>
      </c>
      <c r="AX242" s="1">
        <f t="shared" si="175"/>
        <v>17</v>
      </c>
      <c r="AY242" s="1">
        <f t="shared" si="176"/>
        <v>17</v>
      </c>
      <c r="AZ242" s="1">
        <f t="shared" si="177"/>
        <v>17</v>
      </c>
      <c r="BA242" s="1">
        <f t="shared" si="178"/>
        <v>17</v>
      </c>
      <c r="BB242" s="1">
        <f t="shared" si="179"/>
        <v>17</v>
      </c>
      <c r="BC242" s="1">
        <f t="shared" si="180"/>
        <v>17</v>
      </c>
      <c r="BD242" s="1">
        <f t="shared" si="181"/>
        <v>17</v>
      </c>
      <c r="BE242" s="1">
        <f t="shared" si="182"/>
        <v>17</v>
      </c>
      <c r="BF242" s="1">
        <f t="shared" si="183"/>
        <v>17</v>
      </c>
      <c r="BG242" s="1">
        <f>+IF(D242="male",VLOOKUP(M242,'Key node cluster'!$A$3:$C$45,3,0),VLOOKUP(M242,'Key node cluster'!$F$3:$H$27,3,0))</f>
        <v>22</v>
      </c>
    </row>
    <row r="243" spans="1:59" x14ac:dyDescent="0.25">
      <c r="A243" t="s">
        <v>1460</v>
      </c>
      <c r="B243">
        <v>9961040553</v>
      </c>
      <c r="C243" s="7">
        <v>20</v>
      </c>
      <c r="D243" t="s">
        <v>9</v>
      </c>
      <c r="E243" t="s">
        <v>10</v>
      </c>
      <c r="G243" t="str">
        <f t="shared" si="184"/>
        <v/>
      </c>
      <c r="H243" s="7">
        <f t="shared" si="139"/>
        <v>1</v>
      </c>
      <c r="J243">
        <v>25</v>
      </c>
      <c r="K243">
        <v>0.33698630136986002</v>
      </c>
      <c r="L243">
        <v>1</v>
      </c>
      <c r="M243" s="5">
        <f t="shared" si="140"/>
        <v>17</v>
      </c>
      <c r="N243" s="5">
        <f>+IF(D243="male",VLOOKUP(BG243,'Key node cluster'!$L$3:$N$24,3,0),VLOOKUP(BG243,'Key node cluster'!$R$3:$T$15,3,0))</f>
        <v>1</v>
      </c>
      <c r="O243" s="1">
        <v>0</v>
      </c>
      <c r="P243" s="1">
        <f t="shared" si="141"/>
        <v>1</v>
      </c>
      <c r="Q243" s="1">
        <f t="shared" si="142"/>
        <v>17</v>
      </c>
      <c r="R243" s="1">
        <f t="shared" si="143"/>
        <v>17</v>
      </c>
      <c r="S243" s="1">
        <f t="shared" si="144"/>
        <v>17</v>
      </c>
      <c r="T243" s="1">
        <f t="shared" si="145"/>
        <v>17</v>
      </c>
      <c r="U243" s="1">
        <f t="shared" si="146"/>
        <v>17</v>
      </c>
      <c r="V243" s="1">
        <f t="shared" si="147"/>
        <v>17</v>
      </c>
      <c r="W243" s="1">
        <f t="shared" si="148"/>
        <v>17</v>
      </c>
      <c r="X243" s="1">
        <f t="shared" si="149"/>
        <v>17</v>
      </c>
      <c r="Y243" s="1">
        <f t="shared" si="150"/>
        <v>17</v>
      </c>
      <c r="Z243" s="1">
        <f t="shared" si="151"/>
        <v>17</v>
      </c>
      <c r="AA243" s="1">
        <f t="shared" si="152"/>
        <v>17</v>
      </c>
      <c r="AB243" s="1">
        <f t="shared" si="153"/>
        <v>17</v>
      </c>
      <c r="AC243" s="1">
        <f t="shared" si="154"/>
        <v>17</v>
      </c>
      <c r="AD243" s="1">
        <f t="shared" si="155"/>
        <v>17</v>
      </c>
      <c r="AE243" s="1">
        <f t="shared" si="156"/>
        <v>17</v>
      </c>
      <c r="AF243" s="1">
        <f t="shared" si="157"/>
        <v>17</v>
      </c>
      <c r="AG243" s="1">
        <f t="shared" si="158"/>
        <v>17</v>
      </c>
      <c r="AH243" s="1">
        <f t="shared" si="159"/>
        <v>17</v>
      </c>
      <c r="AI243" s="1">
        <f t="shared" si="160"/>
        <v>17</v>
      </c>
      <c r="AJ243" s="1">
        <f t="shared" si="161"/>
        <v>17</v>
      </c>
      <c r="AK243" s="1">
        <f t="shared" si="162"/>
        <v>17</v>
      </c>
      <c r="AL243" s="1">
        <f t="shared" si="163"/>
        <v>17</v>
      </c>
      <c r="AM243" s="1">
        <f t="shared" si="164"/>
        <v>17</v>
      </c>
      <c r="AN243" s="1">
        <f t="shared" si="165"/>
        <v>17</v>
      </c>
      <c r="AO243" s="1">
        <f t="shared" si="166"/>
        <v>17</v>
      </c>
      <c r="AP243" s="7">
        <f t="shared" si="185"/>
        <v>17</v>
      </c>
      <c r="AQ243" s="7">
        <f t="shared" si="186"/>
        <v>17</v>
      </c>
      <c r="AR243" s="1">
        <f t="shared" si="169"/>
        <v>17</v>
      </c>
      <c r="AS243" s="7">
        <f t="shared" si="187"/>
        <v>17</v>
      </c>
      <c r="AT243" s="1">
        <f t="shared" si="171"/>
        <v>17</v>
      </c>
      <c r="AU243" s="1">
        <f t="shared" si="172"/>
        <v>17</v>
      </c>
      <c r="AV243" s="1">
        <f t="shared" si="173"/>
        <v>17</v>
      </c>
      <c r="AW243" s="1">
        <f t="shared" si="174"/>
        <v>17</v>
      </c>
      <c r="AX243" s="1">
        <f t="shared" si="175"/>
        <v>17</v>
      </c>
      <c r="AY243" s="1">
        <f t="shared" si="176"/>
        <v>17</v>
      </c>
      <c r="AZ243" s="1">
        <f t="shared" si="177"/>
        <v>17</v>
      </c>
      <c r="BA243" s="1">
        <f t="shared" si="178"/>
        <v>17</v>
      </c>
      <c r="BB243" s="1">
        <f t="shared" si="179"/>
        <v>17</v>
      </c>
      <c r="BC243" s="1">
        <f t="shared" si="180"/>
        <v>17</v>
      </c>
      <c r="BD243" s="1">
        <f t="shared" si="181"/>
        <v>17</v>
      </c>
      <c r="BE243" s="1">
        <f t="shared" si="182"/>
        <v>17</v>
      </c>
      <c r="BF243" s="1">
        <f t="shared" si="183"/>
        <v>17</v>
      </c>
      <c r="BG243" s="1">
        <f>+IF(D243="male",VLOOKUP(M243,'Key node cluster'!$A$3:$C$45,3,0),VLOOKUP(M243,'Key node cluster'!$F$3:$H$27,3,0))</f>
        <v>22</v>
      </c>
    </row>
    <row r="244" spans="1:59" x14ac:dyDescent="0.25">
      <c r="A244" t="s">
        <v>1462</v>
      </c>
      <c r="B244">
        <v>9931042287</v>
      </c>
      <c r="C244" s="7">
        <v>30</v>
      </c>
      <c r="D244" t="s">
        <v>9</v>
      </c>
      <c r="E244" t="s">
        <v>10</v>
      </c>
      <c r="F244" t="s">
        <v>11</v>
      </c>
      <c r="G244" t="str">
        <f t="shared" si="184"/>
        <v>bachelor or above</v>
      </c>
      <c r="H244" s="7">
        <f t="shared" si="139"/>
        <v>5</v>
      </c>
      <c r="I244" t="s">
        <v>14</v>
      </c>
      <c r="J244">
        <v>29</v>
      </c>
      <c r="K244">
        <v>2.7534246575341998</v>
      </c>
      <c r="L244">
        <v>1</v>
      </c>
      <c r="M244" s="5">
        <f t="shared" si="140"/>
        <v>41</v>
      </c>
      <c r="N244" s="5">
        <f>+IF(D244="male",VLOOKUP(BG244,'Key node cluster'!$L$3:$N$24,3,0),VLOOKUP(BG244,'Key node cluster'!$R$3:$T$15,3,0))</f>
        <v>1</v>
      </c>
      <c r="O244" s="1">
        <v>0</v>
      </c>
      <c r="P244" s="1">
        <f t="shared" si="141"/>
        <v>26</v>
      </c>
      <c r="Q244" s="1">
        <f t="shared" si="142"/>
        <v>26</v>
      </c>
      <c r="R244" s="1">
        <f t="shared" si="143"/>
        <v>26</v>
      </c>
      <c r="S244" s="1">
        <f t="shared" si="144"/>
        <v>26</v>
      </c>
      <c r="T244" s="1">
        <f t="shared" si="145"/>
        <v>26</v>
      </c>
      <c r="U244" s="1">
        <f t="shared" si="146"/>
        <v>26</v>
      </c>
      <c r="V244" s="1">
        <f t="shared" si="147"/>
        <v>26</v>
      </c>
      <c r="W244" s="1">
        <f t="shared" si="148"/>
        <v>26</v>
      </c>
      <c r="X244" s="1">
        <f t="shared" si="149"/>
        <v>26</v>
      </c>
      <c r="Y244" s="1">
        <f t="shared" si="150"/>
        <v>26</v>
      </c>
      <c r="Z244" s="1">
        <f t="shared" si="151"/>
        <v>26</v>
      </c>
      <c r="AA244" s="1">
        <f t="shared" si="152"/>
        <v>26</v>
      </c>
      <c r="AB244" s="1">
        <f t="shared" si="153"/>
        <v>26</v>
      </c>
      <c r="AC244" s="1">
        <f t="shared" si="154"/>
        <v>26</v>
      </c>
      <c r="AD244" s="1">
        <f t="shared" si="155"/>
        <v>26</v>
      </c>
      <c r="AE244" s="1">
        <f t="shared" si="156"/>
        <v>26</v>
      </c>
      <c r="AF244" s="1">
        <f t="shared" si="157"/>
        <v>26</v>
      </c>
      <c r="AG244" s="1">
        <f t="shared" si="158"/>
        <v>26</v>
      </c>
      <c r="AH244" s="1">
        <f t="shared" si="159"/>
        <v>26</v>
      </c>
      <c r="AI244" s="1">
        <f t="shared" si="160"/>
        <v>26</v>
      </c>
      <c r="AJ244" s="1">
        <f t="shared" si="161"/>
        <v>26</v>
      </c>
      <c r="AK244" s="1">
        <f t="shared" si="162"/>
        <v>26</v>
      </c>
      <c r="AL244" s="1">
        <f t="shared" si="163"/>
        <v>26</v>
      </c>
      <c r="AM244" s="1">
        <f t="shared" si="164"/>
        <v>26</v>
      </c>
      <c r="AN244" s="1">
        <f t="shared" si="165"/>
        <v>26</v>
      </c>
      <c r="AO244" s="1">
        <f t="shared" si="166"/>
        <v>26</v>
      </c>
      <c r="AP244" s="7">
        <f t="shared" si="185"/>
        <v>38</v>
      </c>
      <c r="AQ244" s="7">
        <f t="shared" si="186"/>
        <v>38</v>
      </c>
      <c r="AR244" s="1">
        <f t="shared" si="169"/>
        <v>38</v>
      </c>
      <c r="AS244" s="7">
        <f t="shared" si="187"/>
        <v>38</v>
      </c>
      <c r="AT244" s="1">
        <f t="shared" si="171"/>
        <v>38</v>
      </c>
      <c r="AU244" s="1">
        <f t="shared" si="172"/>
        <v>38</v>
      </c>
      <c r="AV244" s="1">
        <f t="shared" si="173"/>
        <v>38</v>
      </c>
      <c r="AW244" s="1">
        <f t="shared" si="174"/>
        <v>38</v>
      </c>
      <c r="AX244" s="1">
        <f t="shared" si="175"/>
        <v>38</v>
      </c>
      <c r="AY244" s="1">
        <f t="shared" si="176"/>
        <v>38</v>
      </c>
      <c r="AZ244" s="1">
        <f t="shared" si="177"/>
        <v>38</v>
      </c>
      <c r="BA244" s="1">
        <f t="shared" si="178"/>
        <v>38</v>
      </c>
      <c r="BB244" s="1">
        <f t="shared" si="179"/>
        <v>40</v>
      </c>
      <c r="BC244" s="1">
        <f t="shared" si="180"/>
        <v>40</v>
      </c>
      <c r="BD244" s="1">
        <f t="shared" si="181"/>
        <v>41</v>
      </c>
      <c r="BE244" s="1">
        <f t="shared" si="182"/>
        <v>41</v>
      </c>
      <c r="BF244" s="1">
        <f t="shared" si="183"/>
        <v>41</v>
      </c>
      <c r="BG244" s="1">
        <f>+IF(D244="male",VLOOKUP(M244,'Key node cluster'!$A$3:$C$45,3,0),VLOOKUP(M244,'Key node cluster'!$F$3:$H$27,3,0))</f>
        <v>41</v>
      </c>
    </row>
    <row r="245" spans="1:59" x14ac:dyDescent="0.25">
      <c r="A245" t="s">
        <v>1463</v>
      </c>
      <c r="B245">
        <v>9891049562</v>
      </c>
      <c r="C245" s="7">
        <v>30</v>
      </c>
      <c r="D245" t="s">
        <v>9</v>
      </c>
      <c r="E245" t="s">
        <v>10</v>
      </c>
      <c r="F245" t="s">
        <v>11</v>
      </c>
      <c r="G245" t="str">
        <f t="shared" si="184"/>
        <v/>
      </c>
      <c r="H245" s="7">
        <f t="shared" si="139"/>
        <v>5</v>
      </c>
      <c r="J245">
        <v>33</v>
      </c>
      <c r="K245">
        <v>2.6054794520548001</v>
      </c>
      <c r="L245">
        <v>17</v>
      </c>
      <c r="M245" s="5">
        <f t="shared" si="140"/>
        <v>41</v>
      </c>
      <c r="N245" s="5">
        <f>+IF(D245="male",VLOOKUP(BG245,'Key node cluster'!$L$3:$N$24,3,0),VLOOKUP(BG245,'Key node cluster'!$R$3:$T$15,3,0))</f>
        <v>1</v>
      </c>
      <c r="O245" s="1">
        <v>0</v>
      </c>
      <c r="P245" s="1">
        <f t="shared" si="141"/>
        <v>26</v>
      </c>
      <c r="Q245" s="1">
        <f t="shared" si="142"/>
        <v>26</v>
      </c>
      <c r="R245" s="1">
        <f t="shared" si="143"/>
        <v>26</v>
      </c>
      <c r="S245" s="1">
        <f t="shared" si="144"/>
        <v>26</v>
      </c>
      <c r="T245" s="1">
        <f t="shared" si="145"/>
        <v>26</v>
      </c>
      <c r="U245" s="1">
        <f t="shared" si="146"/>
        <v>26</v>
      </c>
      <c r="V245" s="1">
        <f t="shared" si="147"/>
        <v>26</v>
      </c>
      <c r="W245" s="1">
        <f t="shared" si="148"/>
        <v>26</v>
      </c>
      <c r="X245" s="1">
        <f t="shared" si="149"/>
        <v>26</v>
      </c>
      <c r="Y245" s="1">
        <f t="shared" si="150"/>
        <v>26</v>
      </c>
      <c r="Z245" s="1">
        <f t="shared" si="151"/>
        <v>26</v>
      </c>
      <c r="AA245" s="1">
        <f t="shared" si="152"/>
        <v>26</v>
      </c>
      <c r="AB245" s="1">
        <f t="shared" si="153"/>
        <v>26</v>
      </c>
      <c r="AC245" s="1">
        <f t="shared" si="154"/>
        <v>26</v>
      </c>
      <c r="AD245" s="1">
        <f t="shared" si="155"/>
        <v>26</v>
      </c>
      <c r="AE245" s="1">
        <f t="shared" si="156"/>
        <v>26</v>
      </c>
      <c r="AF245" s="1">
        <f t="shared" si="157"/>
        <v>26</v>
      </c>
      <c r="AG245" s="1">
        <f t="shared" si="158"/>
        <v>26</v>
      </c>
      <c r="AH245" s="1">
        <f t="shared" si="159"/>
        <v>26</v>
      </c>
      <c r="AI245" s="1">
        <f t="shared" si="160"/>
        <v>26</v>
      </c>
      <c r="AJ245" s="1">
        <f t="shared" si="161"/>
        <v>26</v>
      </c>
      <c r="AK245" s="1">
        <f t="shared" si="162"/>
        <v>26</v>
      </c>
      <c r="AL245" s="1">
        <f t="shared" si="163"/>
        <v>26</v>
      </c>
      <c r="AM245" s="1">
        <f t="shared" si="164"/>
        <v>26</v>
      </c>
      <c r="AN245" s="1">
        <f t="shared" si="165"/>
        <v>26</v>
      </c>
      <c r="AO245" s="1">
        <f t="shared" si="166"/>
        <v>26</v>
      </c>
      <c r="AP245" s="7">
        <f t="shared" si="185"/>
        <v>38</v>
      </c>
      <c r="AQ245" s="7">
        <f t="shared" si="186"/>
        <v>38</v>
      </c>
      <c r="AR245" s="1">
        <f t="shared" si="169"/>
        <v>38</v>
      </c>
      <c r="AS245" s="7">
        <f t="shared" si="187"/>
        <v>38</v>
      </c>
      <c r="AT245" s="1">
        <f t="shared" si="171"/>
        <v>38</v>
      </c>
      <c r="AU245" s="1">
        <f t="shared" si="172"/>
        <v>38</v>
      </c>
      <c r="AV245" s="1">
        <f t="shared" si="173"/>
        <v>38</v>
      </c>
      <c r="AW245" s="1">
        <f t="shared" si="174"/>
        <v>38</v>
      </c>
      <c r="AX245" s="1">
        <f t="shared" si="175"/>
        <v>38</v>
      </c>
      <c r="AY245" s="1">
        <f t="shared" si="176"/>
        <v>38</v>
      </c>
      <c r="AZ245" s="1">
        <f t="shared" si="177"/>
        <v>38</v>
      </c>
      <c r="BA245" s="1">
        <f t="shared" si="178"/>
        <v>38</v>
      </c>
      <c r="BB245" s="1">
        <f t="shared" si="179"/>
        <v>40</v>
      </c>
      <c r="BC245" s="1">
        <f t="shared" si="180"/>
        <v>40</v>
      </c>
      <c r="BD245" s="1">
        <f t="shared" si="181"/>
        <v>41</v>
      </c>
      <c r="BE245" s="1">
        <f t="shared" si="182"/>
        <v>41</v>
      </c>
      <c r="BF245" s="1">
        <f t="shared" si="183"/>
        <v>41</v>
      </c>
      <c r="BG245" s="1">
        <f>+IF(D245="male",VLOOKUP(M245,'Key node cluster'!$A$3:$C$45,3,0),VLOOKUP(M245,'Key node cluster'!$F$3:$H$27,3,0))</f>
        <v>41</v>
      </c>
    </row>
    <row r="246" spans="1:59" x14ac:dyDescent="0.25">
      <c r="A246" t="s">
        <v>1466</v>
      </c>
      <c r="B246">
        <v>9971071201</v>
      </c>
      <c r="C246" s="7">
        <v>20</v>
      </c>
      <c r="D246" t="s">
        <v>9</v>
      </c>
      <c r="E246" t="s">
        <v>10</v>
      </c>
      <c r="F246" t="s">
        <v>11</v>
      </c>
      <c r="G246" t="str">
        <f t="shared" si="184"/>
        <v>bachelor or above</v>
      </c>
      <c r="H246" s="7">
        <f t="shared" si="139"/>
        <v>5</v>
      </c>
      <c r="I246" t="s">
        <v>14</v>
      </c>
      <c r="J246">
        <v>24</v>
      </c>
      <c r="K246">
        <v>1.6027397260273999</v>
      </c>
      <c r="L246">
        <v>1</v>
      </c>
      <c r="M246" s="5">
        <f t="shared" si="140"/>
        <v>39</v>
      </c>
      <c r="N246" s="5">
        <f>+IF(D246="male",VLOOKUP(BG246,'Key node cluster'!$L$3:$N$24,3,0),VLOOKUP(BG246,'Key node cluster'!$R$3:$T$15,3,0))</f>
        <v>0</v>
      </c>
      <c r="O246" s="1">
        <v>0</v>
      </c>
      <c r="P246" s="1">
        <f t="shared" si="141"/>
        <v>26</v>
      </c>
      <c r="Q246" s="1">
        <f t="shared" si="142"/>
        <v>26</v>
      </c>
      <c r="R246" s="1">
        <f t="shared" si="143"/>
        <v>26</v>
      </c>
      <c r="S246" s="1">
        <f t="shared" si="144"/>
        <v>26</v>
      </c>
      <c r="T246" s="1">
        <f t="shared" si="145"/>
        <v>26</v>
      </c>
      <c r="U246" s="1">
        <f t="shared" si="146"/>
        <v>26</v>
      </c>
      <c r="V246" s="1">
        <f t="shared" si="147"/>
        <v>26</v>
      </c>
      <c r="W246" s="1">
        <f t="shared" si="148"/>
        <v>26</v>
      </c>
      <c r="X246" s="1">
        <f t="shared" si="149"/>
        <v>26</v>
      </c>
      <c r="Y246" s="1">
        <f t="shared" si="150"/>
        <v>26</v>
      </c>
      <c r="Z246" s="1">
        <f t="shared" si="151"/>
        <v>26</v>
      </c>
      <c r="AA246" s="1">
        <f t="shared" si="152"/>
        <v>26</v>
      </c>
      <c r="AB246" s="1">
        <f t="shared" si="153"/>
        <v>26</v>
      </c>
      <c r="AC246" s="1">
        <f t="shared" si="154"/>
        <v>26</v>
      </c>
      <c r="AD246" s="1">
        <f t="shared" si="155"/>
        <v>26</v>
      </c>
      <c r="AE246" s="1">
        <f t="shared" si="156"/>
        <v>26</v>
      </c>
      <c r="AF246" s="1">
        <f t="shared" si="157"/>
        <v>26</v>
      </c>
      <c r="AG246" s="1">
        <f t="shared" si="158"/>
        <v>26</v>
      </c>
      <c r="AH246" s="1">
        <f t="shared" si="159"/>
        <v>26</v>
      </c>
      <c r="AI246" s="1">
        <f t="shared" si="160"/>
        <v>26</v>
      </c>
      <c r="AJ246" s="1">
        <f t="shared" si="161"/>
        <v>26</v>
      </c>
      <c r="AK246" s="1">
        <f t="shared" si="162"/>
        <v>26</v>
      </c>
      <c r="AL246" s="1">
        <f t="shared" si="163"/>
        <v>26</v>
      </c>
      <c r="AM246" s="1">
        <f t="shared" si="164"/>
        <v>26</v>
      </c>
      <c r="AN246" s="1">
        <f t="shared" si="165"/>
        <v>26</v>
      </c>
      <c r="AO246" s="1">
        <f t="shared" si="166"/>
        <v>26</v>
      </c>
      <c r="AP246" s="7">
        <f t="shared" si="185"/>
        <v>38</v>
      </c>
      <c r="AQ246" s="7">
        <f t="shared" si="186"/>
        <v>38</v>
      </c>
      <c r="AR246" s="1">
        <f t="shared" si="169"/>
        <v>38</v>
      </c>
      <c r="AS246" s="7">
        <f t="shared" si="187"/>
        <v>38</v>
      </c>
      <c r="AT246" s="1">
        <f t="shared" si="171"/>
        <v>38</v>
      </c>
      <c r="AU246" s="1">
        <f t="shared" si="172"/>
        <v>38</v>
      </c>
      <c r="AV246" s="1">
        <f t="shared" si="173"/>
        <v>38</v>
      </c>
      <c r="AW246" s="1">
        <f t="shared" si="174"/>
        <v>38</v>
      </c>
      <c r="AX246" s="1">
        <f t="shared" si="175"/>
        <v>38</v>
      </c>
      <c r="AY246" s="1">
        <f t="shared" si="176"/>
        <v>38</v>
      </c>
      <c r="AZ246" s="1">
        <f t="shared" si="177"/>
        <v>38</v>
      </c>
      <c r="BA246" s="1">
        <f t="shared" si="178"/>
        <v>38</v>
      </c>
      <c r="BB246" s="1">
        <f t="shared" si="179"/>
        <v>39</v>
      </c>
      <c r="BC246" s="1">
        <f t="shared" si="180"/>
        <v>39</v>
      </c>
      <c r="BD246" s="1">
        <f t="shared" si="181"/>
        <v>39</v>
      </c>
      <c r="BE246" s="1">
        <f t="shared" si="182"/>
        <v>39</v>
      </c>
      <c r="BF246" s="1">
        <f t="shared" si="183"/>
        <v>39</v>
      </c>
      <c r="BG246" s="1">
        <f>+IF(D246="male",VLOOKUP(M246,'Key node cluster'!$A$3:$C$45,3,0),VLOOKUP(M246,'Key node cluster'!$F$3:$H$27,3,0))</f>
        <v>39</v>
      </c>
    </row>
    <row r="247" spans="1:59" x14ac:dyDescent="0.25">
      <c r="A247" t="s">
        <v>1480</v>
      </c>
      <c r="B247">
        <v>9981059458</v>
      </c>
      <c r="C247" s="7">
        <v>20</v>
      </c>
      <c r="D247" t="s">
        <v>9</v>
      </c>
      <c r="E247" t="s">
        <v>10</v>
      </c>
      <c r="F247" t="s">
        <v>45</v>
      </c>
      <c r="G247" t="str">
        <f t="shared" si="184"/>
        <v>secondary or below</v>
      </c>
      <c r="H247" s="7">
        <f t="shared" si="139"/>
        <v>1</v>
      </c>
      <c r="I247" t="s">
        <v>12</v>
      </c>
      <c r="J247">
        <v>23</v>
      </c>
      <c r="K247">
        <v>7.6712328767123E-2</v>
      </c>
      <c r="L247">
        <v>1</v>
      </c>
      <c r="M247" s="5">
        <f t="shared" si="140"/>
        <v>22</v>
      </c>
      <c r="N247" s="5">
        <f>+IF(D247="male",VLOOKUP(BG247,'Key node cluster'!$L$3:$N$24,3,0),VLOOKUP(BG247,'Key node cluster'!$R$3:$T$15,3,0))</f>
        <v>1</v>
      </c>
      <c r="O247" s="1">
        <v>0</v>
      </c>
      <c r="P247" s="1">
        <f t="shared" si="141"/>
        <v>1</v>
      </c>
      <c r="Q247" s="1">
        <f t="shared" si="142"/>
        <v>17</v>
      </c>
      <c r="R247" s="1">
        <f t="shared" si="143"/>
        <v>17</v>
      </c>
      <c r="S247" s="1">
        <f t="shared" si="144"/>
        <v>17</v>
      </c>
      <c r="T247" s="1">
        <f t="shared" si="145"/>
        <v>17</v>
      </c>
      <c r="U247" s="1">
        <f t="shared" si="146"/>
        <v>17</v>
      </c>
      <c r="V247" s="1">
        <f t="shared" si="147"/>
        <v>17</v>
      </c>
      <c r="W247" s="1">
        <f t="shared" si="148"/>
        <v>17</v>
      </c>
      <c r="X247" s="1">
        <f t="shared" si="149"/>
        <v>17</v>
      </c>
      <c r="Y247" s="1">
        <f t="shared" si="150"/>
        <v>17</v>
      </c>
      <c r="Z247" s="1">
        <f t="shared" si="151"/>
        <v>17</v>
      </c>
      <c r="AA247" s="1">
        <f t="shared" si="152"/>
        <v>17</v>
      </c>
      <c r="AB247" s="1">
        <f t="shared" si="153"/>
        <v>17</v>
      </c>
      <c r="AC247" s="1">
        <f t="shared" si="154"/>
        <v>17</v>
      </c>
      <c r="AD247" s="1">
        <f t="shared" si="155"/>
        <v>17</v>
      </c>
      <c r="AE247" s="1">
        <f t="shared" si="156"/>
        <v>17</v>
      </c>
      <c r="AF247" s="1">
        <f t="shared" si="157"/>
        <v>17</v>
      </c>
      <c r="AG247" s="1">
        <f t="shared" si="158"/>
        <v>18</v>
      </c>
      <c r="AH247" s="1">
        <f t="shared" si="159"/>
        <v>20</v>
      </c>
      <c r="AI247" s="1">
        <f t="shared" si="160"/>
        <v>20</v>
      </c>
      <c r="AJ247" s="1">
        <f t="shared" si="161"/>
        <v>21</v>
      </c>
      <c r="AK247" s="1">
        <f t="shared" si="162"/>
        <v>22</v>
      </c>
      <c r="AL247" s="1">
        <f t="shared" si="163"/>
        <v>22</v>
      </c>
      <c r="AM247" s="1">
        <f t="shared" si="164"/>
        <v>22</v>
      </c>
      <c r="AN247" s="1">
        <f t="shared" si="165"/>
        <v>22</v>
      </c>
      <c r="AO247" s="1">
        <f t="shared" si="166"/>
        <v>22</v>
      </c>
      <c r="AP247" s="7">
        <f t="shared" si="185"/>
        <v>22</v>
      </c>
      <c r="AQ247" s="7">
        <f t="shared" si="186"/>
        <v>22</v>
      </c>
      <c r="AR247" s="1">
        <f t="shared" si="169"/>
        <v>22</v>
      </c>
      <c r="AS247" s="7">
        <f t="shared" si="187"/>
        <v>22</v>
      </c>
      <c r="AT247" s="1">
        <f t="shared" si="171"/>
        <v>22</v>
      </c>
      <c r="AU247" s="1">
        <f t="shared" si="172"/>
        <v>22</v>
      </c>
      <c r="AV247" s="1">
        <f t="shared" si="173"/>
        <v>22</v>
      </c>
      <c r="AW247" s="1">
        <f t="shared" si="174"/>
        <v>22</v>
      </c>
      <c r="AX247" s="1">
        <f t="shared" si="175"/>
        <v>22</v>
      </c>
      <c r="AY247" s="1">
        <f t="shared" si="176"/>
        <v>22</v>
      </c>
      <c r="AZ247" s="1">
        <f t="shared" si="177"/>
        <v>22</v>
      </c>
      <c r="BA247" s="1">
        <f t="shared" si="178"/>
        <v>22</v>
      </c>
      <c r="BB247" s="1">
        <f t="shared" si="179"/>
        <v>22</v>
      </c>
      <c r="BC247" s="1">
        <f t="shared" si="180"/>
        <v>22</v>
      </c>
      <c r="BD247" s="1">
        <f t="shared" si="181"/>
        <v>22</v>
      </c>
      <c r="BE247" s="1">
        <f t="shared" si="182"/>
        <v>22</v>
      </c>
      <c r="BF247" s="1">
        <f t="shared" si="183"/>
        <v>22</v>
      </c>
      <c r="BG247" s="1">
        <f>+IF(D247="male",VLOOKUP(M247,'Key node cluster'!$A$3:$C$45,3,0),VLOOKUP(M247,'Key node cluster'!$F$3:$H$27,3,0))</f>
        <v>22</v>
      </c>
    </row>
    <row r="248" spans="1:59" x14ac:dyDescent="0.25">
      <c r="A248" t="s">
        <v>1486</v>
      </c>
      <c r="B248">
        <v>9881062432</v>
      </c>
      <c r="C248" s="7">
        <v>30</v>
      </c>
      <c r="D248" t="s">
        <v>9</v>
      </c>
      <c r="E248" t="s">
        <v>10</v>
      </c>
      <c r="F248" t="s">
        <v>11</v>
      </c>
      <c r="G248" t="str">
        <f t="shared" si="184"/>
        <v>vocational training</v>
      </c>
      <c r="H248" s="7">
        <f t="shared" si="139"/>
        <v>5</v>
      </c>
      <c r="I248" t="s">
        <v>22</v>
      </c>
      <c r="J248">
        <v>33</v>
      </c>
      <c r="K248">
        <v>1.9178082191781001</v>
      </c>
      <c r="L248">
        <v>1</v>
      </c>
      <c r="M248" s="5">
        <f t="shared" si="140"/>
        <v>41</v>
      </c>
      <c r="N248" s="5">
        <f>+IF(D248="male",VLOOKUP(BG248,'Key node cluster'!$L$3:$N$24,3,0),VLOOKUP(BG248,'Key node cluster'!$R$3:$T$15,3,0))</f>
        <v>1</v>
      </c>
      <c r="O248" s="1">
        <v>0</v>
      </c>
      <c r="P248" s="1">
        <f t="shared" si="141"/>
        <v>26</v>
      </c>
      <c r="Q248" s="1">
        <f t="shared" si="142"/>
        <v>26</v>
      </c>
      <c r="R248" s="1">
        <f t="shared" si="143"/>
        <v>26</v>
      </c>
      <c r="S248" s="1">
        <f t="shared" si="144"/>
        <v>26</v>
      </c>
      <c r="T248" s="1">
        <f t="shared" si="145"/>
        <v>26</v>
      </c>
      <c r="U248" s="1">
        <f t="shared" si="146"/>
        <v>26</v>
      </c>
      <c r="V248" s="1">
        <f t="shared" si="147"/>
        <v>26</v>
      </c>
      <c r="W248" s="1">
        <f t="shared" si="148"/>
        <v>26</v>
      </c>
      <c r="X248" s="1">
        <f t="shared" si="149"/>
        <v>26</v>
      </c>
      <c r="Y248" s="1">
        <f t="shared" si="150"/>
        <v>26</v>
      </c>
      <c r="Z248" s="1">
        <f t="shared" si="151"/>
        <v>26</v>
      </c>
      <c r="AA248" s="1">
        <f t="shared" si="152"/>
        <v>26</v>
      </c>
      <c r="AB248" s="1">
        <f t="shared" si="153"/>
        <v>26</v>
      </c>
      <c r="AC248" s="1">
        <f t="shared" si="154"/>
        <v>26</v>
      </c>
      <c r="AD248" s="1">
        <f t="shared" si="155"/>
        <v>26</v>
      </c>
      <c r="AE248" s="1">
        <f t="shared" si="156"/>
        <v>26</v>
      </c>
      <c r="AF248" s="1">
        <f t="shared" si="157"/>
        <v>26</v>
      </c>
      <c r="AG248" s="1">
        <f t="shared" si="158"/>
        <v>26</v>
      </c>
      <c r="AH248" s="1">
        <f t="shared" si="159"/>
        <v>26</v>
      </c>
      <c r="AI248" s="1">
        <f t="shared" si="160"/>
        <v>26</v>
      </c>
      <c r="AJ248" s="1">
        <f t="shared" si="161"/>
        <v>26</v>
      </c>
      <c r="AK248" s="1">
        <f t="shared" si="162"/>
        <v>26</v>
      </c>
      <c r="AL248" s="1">
        <f t="shared" si="163"/>
        <v>26</v>
      </c>
      <c r="AM248" s="1">
        <f t="shared" si="164"/>
        <v>26</v>
      </c>
      <c r="AN248" s="1">
        <f t="shared" si="165"/>
        <v>26</v>
      </c>
      <c r="AO248" s="1">
        <f t="shared" si="166"/>
        <v>26</v>
      </c>
      <c r="AP248" s="7">
        <f t="shared" si="185"/>
        <v>38</v>
      </c>
      <c r="AQ248" s="7">
        <f t="shared" si="186"/>
        <v>38</v>
      </c>
      <c r="AR248" s="1">
        <f t="shared" si="169"/>
        <v>38</v>
      </c>
      <c r="AS248" s="7">
        <f t="shared" si="187"/>
        <v>38</v>
      </c>
      <c r="AT248" s="1">
        <f t="shared" si="171"/>
        <v>38</v>
      </c>
      <c r="AU248" s="1">
        <f t="shared" si="172"/>
        <v>38</v>
      </c>
      <c r="AV248" s="1">
        <f t="shared" si="173"/>
        <v>38</v>
      </c>
      <c r="AW248" s="1">
        <f t="shared" si="174"/>
        <v>38</v>
      </c>
      <c r="AX248" s="1">
        <f t="shared" si="175"/>
        <v>38</v>
      </c>
      <c r="AY248" s="1">
        <f t="shared" si="176"/>
        <v>38</v>
      </c>
      <c r="AZ248" s="1">
        <f t="shared" si="177"/>
        <v>38</v>
      </c>
      <c r="BA248" s="1">
        <f t="shared" si="178"/>
        <v>38</v>
      </c>
      <c r="BB248" s="1">
        <f t="shared" si="179"/>
        <v>40</v>
      </c>
      <c r="BC248" s="1">
        <f t="shared" si="180"/>
        <v>40</v>
      </c>
      <c r="BD248" s="1">
        <f t="shared" si="181"/>
        <v>41</v>
      </c>
      <c r="BE248" s="1">
        <f t="shared" si="182"/>
        <v>41</v>
      </c>
      <c r="BF248" s="1">
        <f t="shared" si="183"/>
        <v>41</v>
      </c>
      <c r="BG248" s="1">
        <f>+IF(D248="male",VLOOKUP(M248,'Key node cluster'!$A$3:$C$45,3,0),VLOOKUP(M248,'Key node cluster'!$F$3:$H$27,3,0))</f>
        <v>41</v>
      </c>
    </row>
    <row r="249" spans="1:59" x14ac:dyDescent="0.25">
      <c r="A249" t="s">
        <v>1487</v>
      </c>
      <c r="B249">
        <v>9961068209</v>
      </c>
      <c r="C249" s="7">
        <v>20</v>
      </c>
      <c r="D249" t="s">
        <v>9</v>
      </c>
      <c r="E249" t="s">
        <v>10</v>
      </c>
      <c r="F249" t="s">
        <v>11</v>
      </c>
      <c r="G249" t="str">
        <f t="shared" si="184"/>
        <v>secondary or below</v>
      </c>
      <c r="H249" s="7">
        <f t="shared" si="139"/>
        <v>5</v>
      </c>
      <c r="I249" t="s">
        <v>12</v>
      </c>
      <c r="J249">
        <v>25</v>
      </c>
      <c r="K249">
        <v>3.8575342465753</v>
      </c>
      <c r="L249">
        <v>22</v>
      </c>
      <c r="M249" s="5">
        <f t="shared" si="140"/>
        <v>39</v>
      </c>
      <c r="N249" s="5">
        <f>+IF(D249="male",VLOOKUP(BG249,'Key node cluster'!$L$3:$N$24,3,0),VLOOKUP(BG249,'Key node cluster'!$R$3:$T$15,3,0))</f>
        <v>0</v>
      </c>
      <c r="O249" s="1">
        <v>0</v>
      </c>
      <c r="P249" s="1">
        <f t="shared" si="141"/>
        <v>26</v>
      </c>
      <c r="Q249" s="1">
        <f t="shared" si="142"/>
        <v>26</v>
      </c>
      <c r="R249" s="1">
        <f t="shared" si="143"/>
        <v>26</v>
      </c>
      <c r="S249" s="1">
        <f t="shared" si="144"/>
        <v>26</v>
      </c>
      <c r="T249" s="1">
        <f t="shared" si="145"/>
        <v>26</v>
      </c>
      <c r="U249" s="1">
        <f t="shared" si="146"/>
        <v>26</v>
      </c>
      <c r="V249" s="1">
        <f t="shared" si="147"/>
        <v>26</v>
      </c>
      <c r="W249" s="1">
        <f t="shared" si="148"/>
        <v>26</v>
      </c>
      <c r="X249" s="1">
        <f t="shared" si="149"/>
        <v>26</v>
      </c>
      <c r="Y249" s="1">
        <f t="shared" si="150"/>
        <v>26</v>
      </c>
      <c r="Z249" s="1">
        <f t="shared" si="151"/>
        <v>26</v>
      </c>
      <c r="AA249" s="1">
        <f t="shared" si="152"/>
        <v>26</v>
      </c>
      <c r="AB249" s="1">
        <f t="shared" si="153"/>
        <v>26</v>
      </c>
      <c r="AC249" s="1">
        <f t="shared" si="154"/>
        <v>26</v>
      </c>
      <c r="AD249" s="1">
        <f t="shared" si="155"/>
        <v>26</v>
      </c>
      <c r="AE249" s="1">
        <f t="shared" si="156"/>
        <v>26</v>
      </c>
      <c r="AF249" s="1">
        <f t="shared" si="157"/>
        <v>26</v>
      </c>
      <c r="AG249" s="1">
        <f t="shared" si="158"/>
        <v>26</v>
      </c>
      <c r="AH249" s="1">
        <f t="shared" si="159"/>
        <v>26</v>
      </c>
      <c r="AI249" s="1">
        <f t="shared" si="160"/>
        <v>26</v>
      </c>
      <c r="AJ249" s="1">
        <f t="shared" si="161"/>
        <v>26</v>
      </c>
      <c r="AK249" s="1">
        <f t="shared" si="162"/>
        <v>26</v>
      </c>
      <c r="AL249" s="1">
        <f t="shared" si="163"/>
        <v>26</v>
      </c>
      <c r="AM249" s="1">
        <f t="shared" si="164"/>
        <v>26</v>
      </c>
      <c r="AN249" s="1">
        <f t="shared" si="165"/>
        <v>26</v>
      </c>
      <c r="AO249" s="1">
        <f t="shared" si="166"/>
        <v>26</v>
      </c>
      <c r="AP249" s="7">
        <f t="shared" si="185"/>
        <v>38</v>
      </c>
      <c r="AQ249" s="7">
        <f t="shared" si="186"/>
        <v>38</v>
      </c>
      <c r="AR249" s="1">
        <f t="shared" si="169"/>
        <v>38</v>
      </c>
      <c r="AS249" s="7">
        <f t="shared" si="187"/>
        <v>38</v>
      </c>
      <c r="AT249" s="1">
        <f t="shared" si="171"/>
        <v>38</v>
      </c>
      <c r="AU249" s="1">
        <f t="shared" si="172"/>
        <v>38</v>
      </c>
      <c r="AV249" s="1">
        <f t="shared" si="173"/>
        <v>38</v>
      </c>
      <c r="AW249" s="1">
        <f t="shared" si="174"/>
        <v>38</v>
      </c>
      <c r="AX249" s="1">
        <f t="shared" si="175"/>
        <v>38</v>
      </c>
      <c r="AY249" s="1">
        <f t="shared" si="176"/>
        <v>38</v>
      </c>
      <c r="AZ249" s="1">
        <f t="shared" si="177"/>
        <v>38</v>
      </c>
      <c r="BA249" s="1">
        <f t="shared" si="178"/>
        <v>38</v>
      </c>
      <c r="BB249" s="1">
        <f t="shared" si="179"/>
        <v>39</v>
      </c>
      <c r="BC249" s="1">
        <f t="shared" si="180"/>
        <v>39</v>
      </c>
      <c r="BD249" s="1">
        <f t="shared" si="181"/>
        <v>39</v>
      </c>
      <c r="BE249" s="1">
        <f t="shared" si="182"/>
        <v>39</v>
      </c>
      <c r="BF249" s="1">
        <f t="shared" si="183"/>
        <v>39</v>
      </c>
      <c r="BG249" s="1">
        <f>+IF(D249="male",VLOOKUP(M249,'Key node cluster'!$A$3:$C$45,3,0),VLOOKUP(M249,'Key node cluster'!$F$3:$H$27,3,0))</f>
        <v>39</v>
      </c>
    </row>
    <row r="250" spans="1:59" x14ac:dyDescent="0.25">
      <c r="A250" t="s">
        <v>1490</v>
      </c>
      <c r="B250">
        <v>9931032896</v>
      </c>
      <c r="C250" s="7">
        <v>30</v>
      </c>
      <c r="D250" t="s">
        <v>9</v>
      </c>
      <c r="E250" t="s">
        <v>10</v>
      </c>
      <c r="G250" t="str">
        <f t="shared" si="184"/>
        <v/>
      </c>
      <c r="H250" s="7">
        <f t="shared" si="139"/>
        <v>1</v>
      </c>
      <c r="J250">
        <v>28</v>
      </c>
      <c r="K250">
        <v>0.25205479452055002</v>
      </c>
      <c r="L250">
        <v>1</v>
      </c>
      <c r="M250" s="5">
        <f t="shared" si="140"/>
        <v>17</v>
      </c>
      <c r="N250" s="5">
        <f>+IF(D250="male",VLOOKUP(BG250,'Key node cluster'!$L$3:$N$24,3,0),VLOOKUP(BG250,'Key node cluster'!$R$3:$T$15,3,0))</f>
        <v>1</v>
      </c>
      <c r="O250" s="1">
        <v>0</v>
      </c>
      <c r="P250" s="1">
        <f t="shared" si="141"/>
        <v>1</v>
      </c>
      <c r="Q250" s="1">
        <f t="shared" si="142"/>
        <v>17</v>
      </c>
      <c r="R250" s="1">
        <f t="shared" si="143"/>
        <v>17</v>
      </c>
      <c r="S250" s="1">
        <f t="shared" si="144"/>
        <v>17</v>
      </c>
      <c r="T250" s="1">
        <f t="shared" si="145"/>
        <v>17</v>
      </c>
      <c r="U250" s="1">
        <f t="shared" si="146"/>
        <v>17</v>
      </c>
      <c r="V250" s="1">
        <f t="shared" si="147"/>
        <v>17</v>
      </c>
      <c r="W250" s="1">
        <f t="shared" si="148"/>
        <v>17</v>
      </c>
      <c r="X250" s="1">
        <f t="shared" si="149"/>
        <v>17</v>
      </c>
      <c r="Y250" s="1">
        <f t="shared" si="150"/>
        <v>17</v>
      </c>
      <c r="Z250" s="1">
        <f t="shared" si="151"/>
        <v>17</v>
      </c>
      <c r="AA250" s="1">
        <f t="shared" si="152"/>
        <v>17</v>
      </c>
      <c r="AB250" s="1">
        <f t="shared" si="153"/>
        <v>17</v>
      </c>
      <c r="AC250" s="1">
        <f t="shared" si="154"/>
        <v>17</v>
      </c>
      <c r="AD250" s="1">
        <f t="shared" si="155"/>
        <v>17</v>
      </c>
      <c r="AE250" s="1">
        <f t="shared" si="156"/>
        <v>17</v>
      </c>
      <c r="AF250" s="1">
        <f t="shared" si="157"/>
        <v>17</v>
      </c>
      <c r="AG250" s="1">
        <f t="shared" si="158"/>
        <v>17</v>
      </c>
      <c r="AH250" s="1">
        <f t="shared" si="159"/>
        <v>17</v>
      </c>
      <c r="AI250" s="1">
        <f t="shared" si="160"/>
        <v>17</v>
      </c>
      <c r="AJ250" s="1">
        <f t="shared" si="161"/>
        <v>17</v>
      </c>
      <c r="AK250" s="1">
        <f t="shared" si="162"/>
        <v>17</v>
      </c>
      <c r="AL250" s="1">
        <f t="shared" si="163"/>
        <v>17</v>
      </c>
      <c r="AM250" s="1">
        <f t="shared" si="164"/>
        <v>17</v>
      </c>
      <c r="AN250" s="1">
        <f t="shared" si="165"/>
        <v>17</v>
      </c>
      <c r="AO250" s="1">
        <f t="shared" si="166"/>
        <v>17</v>
      </c>
      <c r="AP250" s="7">
        <f t="shared" si="185"/>
        <v>17</v>
      </c>
      <c r="AQ250" s="7">
        <f t="shared" si="186"/>
        <v>17</v>
      </c>
      <c r="AR250" s="1">
        <f t="shared" si="169"/>
        <v>17</v>
      </c>
      <c r="AS250" s="7">
        <f t="shared" si="187"/>
        <v>17</v>
      </c>
      <c r="AT250" s="1">
        <f t="shared" si="171"/>
        <v>17</v>
      </c>
      <c r="AU250" s="1">
        <f t="shared" si="172"/>
        <v>17</v>
      </c>
      <c r="AV250" s="1">
        <f t="shared" si="173"/>
        <v>17</v>
      </c>
      <c r="AW250" s="1">
        <f t="shared" si="174"/>
        <v>17</v>
      </c>
      <c r="AX250" s="1">
        <f t="shared" si="175"/>
        <v>17</v>
      </c>
      <c r="AY250" s="1">
        <f t="shared" si="176"/>
        <v>17</v>
      </c>
      <c r="AZ250" s="1">
        <f t="shared" si="177"/>
        <v>17</v>
      </c>
      <c r="BA250" s="1">
        <f t="shared" si="178"/>
        <v>17</v>
      </c>
      <c r="BB250" s="1">
        <f t="shared" si="179"/>
        <v>17</v>
      </c>
      <c r="BC250" s="1">
        <f t="shared" si="180"/>
        <v>17</v>
      </c>
      <c r="BD250" s="1">
        <f t="shared" si="181"/>
        <v>17</v>
      </c>
      <c r="BE250" s="1">
        <f t="shared" si="182"/>
        <v>17</v>
      </c>
      <c r="BF250" s="1">
        <f t="shared" si="183"/>
        <v>17</v>
      </c>
      <c r="BG250" s="1">
        <f>+IF(D250="male",VLOOKUP(M250,'Key node cluster'!$A$3:$C$45,3,0),VLOOKUP(M250,'Key node cluster'!$F$3:$H$27,3,0))</f>
        <v>22</v>
      </c>
    </row>
    <row r="251" spans="1:59" x14ac:dyDescent="0.25">
      <c r="A251" t="s">
        <v>1493</v>
      </c>
      <c r="B251">
        <v>9961057813</v>
      </c>
      <c r="C251" s="7">
        <v>20</v>
      </c>
      <c r="D251" t="s">
        <v>9</v>
      </c>
      <c r="E251" t="s">
        <v>10</v>
      </c>
      <c r="G251" t="str">
        <f t="shared" si="184"/>
        <v>vocational training</v>
      </c>
      <c r="H251" s="7">
        <f t="shared" si="139"/>
        <v>1</v>
      </c>
      <c r="I251" t="s">
        <v>22</v>
      </c>
      <c r="J251">
        <v>25</v>
      </c>
      <c r="K251">
        <v>0.16712328767123</v>
      </c>
      <c r="L251">
        <v>2</v>
      </c>
      <c r="M251" s="5">
        <f t="shared" si="140"/>
        <v>17</v>
      </c>
      <c r="N251" s="5">
        <f>+IF(D251="male",VLOOKUP(BG251,'Key node cluster'!$L$3:$N$24,3,0),VLOOKUP(BG251,'Key node cluster'!$R$3:$T$15,3,0))</f>
        <v>1</v>
      </c>
      <c r="O251" s="1">
        <v>0</v>
      </c>
      <c r="P251" s="1">
        <f t="shared" si="141"/>
        <v>1</v>
      </c>
      <c r="Q251" s="1">
        <f t="shared" si="142"/>
        <v>17</v>
      </c>
      <c r="R251" s="1">
        <f t="shared" si="143"/>
        <v>17</v>
      </c>
      <c r="S251" s="1">
        <f t="shared" si="144"/>
        <v>17</v>
      </c>
      <c r="T251" s="1">
        <f t="shared" si="145"/>
        <v>17</v>
      </c>
      <c r="U251" s="1">
        <f t="shared" si="146"/>
        <v>17</v>
      </c>
      <c r="V251" s="1">
        <f t="shared" si="147"/>
        <v>17</v>
      </c>
      <c r="W251" s="1">
        <f t="shared" si="148"/>
        <v>17</v>
      </c>
      <c r="X251" s="1">
        <f t="shared" si="149"/>
        <v>17</v>
      </c>
      <c r="Y251" s="1">
        <f t="shared" si="150"/>
        <v>17</v>
      </c>
      <c r="Z251" s="1">
        <f t="shared" si="151"/>
        <v>17</v>
      </c>
      <c r="AA251" s="1">
        <f t="shared" si="152"/>
        <v>17</v>
      </c>
      <c r="AB251" s="1">
        <f t="shared" si="153"/>
        <v>17</v>
      </c>
      <c r="AC251" s="1">
        <f t="shared" si="154"/>
        <v>17</v>
      </c>
      <c r="AD251" s="1">
        <f t="shared" si="155"/>
        <v>17</v>
      </c>
      <c r="AE251" s="1">
        <f t="shared" si="156"/>
        <v>17</v>
      </c>
      <c r="AF251" s="1">
        <f t="shared" si="157"/>
        <v>17</v>
      </c>
      <c r="AG251" s="1">
        <f t="shared" si="158"/>
        <v>17</v>
      </c>
      <c r="AH251" s="1">
        <f t="shared" si="159"/>
        <v>17</v>
      </c>
      <c r="AI251" s="1">
        <f t="shared" si="160"/>
        <v>17</v>
      </c>
      <c r="AJ251" s="1">
        <f t="shared" si="161"/>
        <v>17</v>
      </c>
      <c r="AK251" s="1">
        <f t="shared" si="162"/>
        <v>17</v>
      </c>
      <c r="AL251" s="1">
        <f t="shared" si="163"/>
        <v>17</v>
      </c>
      <c r="AM251" s="1">
        <f t="shared" si="164"/>
        <v>17</v>
      </c>
      <c r="AN251" s="1">
        <f t="shared" si="165"/>
        <v>17</v>
      </c>
      <c r="AO251" s="1">
        <f t="shared" si="166"/>
        <v>17</v>
      </c>
      <c r="AP251" s="7">
        <f t="shared" si="185"/>
        <v>17</v>
      </c>
      <c r="AQ251" s="7">
        <f t="shared" si="186"/>
        <v>17</v>
      </c>
      <c r="AR251" s="1">
        <f t="shared" si="169"/>
        <v>17</v>
      </c>
      <c r="AS251" s="7">
        <f t="shared" si="187"/>
        <v>17</v>
      </c>
      <c r="AT251" s="1">
        <f t="shared" si="171"/>
        <v>17</v>
      </c>
      <c r="AU251" s="1">
        <f t="shared" si="172"/>
        <v>17</v>
      </c>
      <c r="AV251" s="1">
        <f t="shared" si="173"/>
        <v>17</v>
      </c>
      <c r="AW251" s="1">
        <f t="shared" si="174"/>
        <v>17</v>
      </c>
      <c r="AX251" s="1">
        <f t="shared" si="175"/>
        <v>17</v>
      </c>
      <c r="AY251" s="1">
        <f t="shared" si="176"/>
        <v>17</v>
      </c>
      <c r="AZ251" s="1">
        <f t="shared" si="177"/>
        <v>17</v>
      </c>
      <c r="BA251" s="1">
        <f t="shared" si="178"/>
        <v>17</v>
      </c>
      <c r="BB251" s="1">
        <f t="shared" si="179"/>
        <v>17</v>
      </c>
      <c r="BC251" s="1">
        <f t="shared" si="180"/>
        <v>17</v>
      </c>
      <c r="BD251" s="1">
        <f t="shared" si="181"/>
        <v>17</v>
      </c>
      <c r="BE251" s="1">
        <f t="shared" si="182"/>
        <v>17</v>
      </c>
      <c r="BF251" s="1">
        <f t="shared" si="183"/>
        <v>17</v>
      </c>
      <c r="BG251" s="1">
        <f>+IF(D251="male",VLOOKUP(M251,'Key node cluster'!$A$3:$C$45,3,0),VLOOKUP(M251,'Key node cluster'!$F$3:$H$27,3,0))</f>
        <v>22</v>
      </c>
    </row>
    <row r="252" spans="1:59" x14ac:dyDescent="0.25">
      <c r="A252" t="s">
        <v>1494</v>
      </c>
      <c r="B252">
        <v>9891043588</v>
      </c>
      <c r="C252" s="7">
        <v>30</v>
      </c>
      <c r="D252" t="s">
        <v>9</v>
      </c>
      <c r="E252" t="s">
        <v>10</v>
      </c>
      <c r="F252" t="s">
        <v>11</v>
      </c>
      <c r="G252" t="str">
        <f t="shared" si="184"/>
        <v>bachelor or above</v>
      </c>
      <c r="H252" s="7">
        <f t="shared" si="139"/>
        <v>5</v>
      </c>
      <c r="I252" t="s">
        <v>14</v>
      </c>
      <c r="J252">
        <v>32</v>
      </c>
      <c r="K252">
        <v>1.3369863013698999</v>
      </c>
      <c r="L252">
        <v>1</v>
      </c>
      <c r="M252" s="5">
        <f t="shared" si="140"/>
        <v>41</v>
      </c>
      <c r="N252" s="5">
        <f>+IF(D252="male",VLOOKUP(BG252,'Key node cluster'!$L$3:$N$24,3,0),VLOOKUP(BG252,'Key node cluster'!$R$3:$T$15,3,0))</f>
        <v>1</v>
      </c>
      <c r="O252" s="1">
        <v>0</v>
      </c>
      <c r="P252" s="1">
        <f t="shared" si="141"/>
        <v>26</v>
      </c>
      <c r="Q252" s="1">
        <f t="shared" si="142"/>
        <v>26</v>
      </c>
      <c r="R252" s="1">
        <f t="shared" si="143"/>
        <v>26</v>
      </c>
      <c r="S252" s="1">
        <f t="shared" si="144"/>
        <v>26</v>
      </c>
      <c r="T252" s="1">
        <f t="shared" si="145"/>
        <v>26</v>
      </c>
      <c r="U252" s="1">
        <f t="shared" si="146"/>
        <v>26</v>
      </c>
      <c r="V252" s="1">
        <f t="shared" si="147"/>
        <v>26</v>
      </c>
      <c r="W252" s="1">
        <f t="shared" si="148"/>
        <v>26</v>
      </c>
      <c r="X252" s="1">
        <f t="shared" si="149"/>
        <v>26</v>
      </c>
      <c r="Y252" s="1">
        <f t="shared" si="150"/>
        <v>26</v>
      </c>
      <c r="Z252" s="1">
        <f t="shared" si="151"/>
        <v>26</v>
      </c>
      <c r="AA252" s="1">
        <f t="shared" si="152"/>
        <v>26</v>
      </c>
      <c r="AB252" s="1">
        <f t="shared" si="153"/>
        <v>26</v>
      </c>
      <c r="AC252" s="1">
        <f t="shared" si="154"/>
        <v>26</v>
      </c>
      <c r="AD252" s="1">
        <f t="shared" si="155"/>
        <v>26</v>
      </c>
      <c r="AE252" s="1">
        <f t="shared" si="156"/>
        <v>26</v>
      </c>
      <c r="AF252" s="1">
        <f t="shared" si="157"/>
        <v>26</v>
      </c>
      <c r="AG252" s="1">
        <f t="shared" si="158"/>
        <v>26</v>
      </c>
      <c r="AH252" s="1">
        <f t="shared" si="159"/>
        <v>26</v>
      </c>
      <c r="AI252" s="1">
        <f t="shared" si="160"/>
        <v>26</v>
      </c>
      <c r="AJ252" s="1">
        <f t="shared" si="161"/>
        <v>26</v>
      </c>
      <c r="AK252" s="1">
        <f t="shared" si="162"/>
        <v>26</v>
      </c>
      <c r="AL252" s="1">
        <f t="shared" si="163"/>
        <v>26</v>
      </c>
      <c r="AM252" s="1">
        <f t="shared" si="164"/>
        <v>26</v>
      </c>
      <c r="AN252" s="1">
        <f t="shared" si="165"/>
        <v>26</v>
      </c>
      <c r="AO252" s="1">
        <f t="shared" si="166"/>
        <v>26</v>
      </c>
      <c r="AP252" s="7">
        <f t="shared" si="185"/>
        <v>38</v>
      </c>
      <c r="AQ252" s="7">
        <f t="shared" si="186"/>
        <v>38</v>
      </c>
      <c r="AR252" s="1">
        <f t="shared" si="169"/>
        <v>38</v>
      </c>
      <c r="AS252" s="7">
        <f t="shared" si="187"/>
        <v>38</v>
      </c>
      <c r="AT252" s="1">
        <f t="shared" si="171"/>
        <v>38</v>
      </c>
      <c r="AU252" s="1">
        <f t="shared" si="172"/>
        <v>38</v>
      </c>
      <c r="AV252" s="1">
        <f t="shared" si="173"/>
        <v>38</v>
      </c>
      <c r="AW252" s="1">
        <f t="shared" si="174"/>
        <v>38</v>
      </c>
      <c r="AX252" s="1">
        <f t="shared" si="175"/>
        <v>38</v>
      </c>
      <c r="AY252" s="1">
        <f t="shared" si="176"/>
        <v>38</v>
      </c>
      <c r="AZ252" s="1">
        <f t="shared" si="177"/>
        <v>38</v>
      </c>
      <c r="BA252" s="1">
        <f t="shared" si="178"/>
        <v>38</v>
      </c>
      <c r="BB252" s="1">
        <f t="shared" si="179"/>
        <v>40</v>
      </c>
      <c r="BC252" s="1">
        <f t="shared" si="180"/>
        <v>40</v>
      </c>
      <c r="BD252" s="1">
        <f t="shared" si="181"/>
        <v>41</v>
      </c>
      <c r="BE252" s="1">
        <f t="shared" si="182"/>
        <v>41</v>
      </c>
      <c r="BF252" s="1">
        <f t="shared" si="183"/>
        <v>41</v>
      </c>
      <c r="BG252" s="1">
        <f>+IF(D252="male",VLOOKUP(M252,'Key node cluster'!$A$3:$C$45,3,0),VLOOKUP(M252,'Key node cluster'!$F$3:$H$27,3,0))</f>
        <v>41</v>
      </c>
    </row>
    <row r="253" spans="1:59" x14ac:dyDescent="0.25">
      <c r="A253" t="s">
        <v>1517</v>
      </c>
      <c r="B253">
        <v>9921040895</v>
      </c>
      <c r="C253" s="7">
        <v>30</v>
      </c>
      <c r="D253" t="s">
        <v>9</v>
      </c>
      <c r="E253" t="s">
        <v>10</v>
      </c>
      <c r="F253" t="s">
        <v>11</v>
      </c>
      <c r="G253" t="str">
        <f t="shared" si="184"/>
        <v>bachelor or above</v>
      </c>
      <c r="H253" s="7">
        <f t="shared" si="139"/>
        <v>1</v>
      </c>
      <c r="I253" t="s">
        <v>46</v>
      </c>
      <c r="J253">
        <v>29</v>
      </c>
      <c r="K253">
        <v>8.4931506849314997E-2</v>
      </c>
      <c r="L253">
        <v>1</v>
      </c>
      <c r="M253" s="5">
        <f t="shared" si="140"/>
        <v>25</v>
      </c>
      <c r="N253" s="5">
        <f>+IF(D253="male",VLOOKUP(BG253,'Key node cluster'!$L$3:$N$24,3,0),VLOOKUP(BG253,'Key node cluster'!$R$3:$T$15,3,0))</f>
        <v>1</v>
      </c>
      <c r="O253" s="1">
        <v>0</v>
      </c>
      <c r="P253" s="1">
        <f t="shared" si="141"/>
        <v>1</v>
      </c>
      <c r="Q253" s="1">
        <f t="shared" si="142"/>
        <v>17</v>
      </c>
      <c r="R253" s="1">
        <f t="shared" si="143"/>
        <v>17</v>
      </c>
      <c r="S253" s="1">
        <f t="shared" si="144"/>
        <v>17</v>
      </c>
      <c r="T253" s="1">
        <f t="shared" si="145"/>
        <v>17</v>
      </c>
      <c r="U253" s="1">
        <f t="shared" si="146"/>
        <v>17</v>
      </c>
      <c r="V253" s="1">
        <f t="shared" si="147"/>
        <v>17</v>
      </c>
      <c r="W253" s="1">
        <f t="shared" si="148"/>
        <v>17</v>
      </c>
      <c r="X253" s="1">
        <f t="shared" si="149"/>
        <v>17</v>
      </c>
      <c r="Y253" s="1">
        <f t="shared" si="150"/>
        <v>17</v>
      </c>
      <c r="Z253" s="1">
        <f t="shared" si="151"/>
        <v>17</v>
      </c>
      <c r="AA253" s="1">
        <f t="shared" si="152"/>
        <v>17</v>
      </c>
      <c r="AB253" s="1">
        <f t="shared" si="153"/>
        <v>17</v>
      </c>
      <c r="AC253" s="1">
        <f t="shared" si="154"/>
        <v>17</v>
      </c>
      <c r="AD253" s="1">
        <f t="shared" si="155"/>
        <v>17</v>
      </c>
      <c r="AE253" s="1">
        <f t="shared" si="156"/>
        <v>17</v>
      </c>
      <c r="AF253" s="1">
        <f t="shared" si="157"/>
        <v>17</v>
      </c>
      <c r="AG253" s="1">
        <f t="shared" si="158"/>
        <v>25</v>
      </c>
      <c r="AH253" s="1">
        <f t="shared" si="159"/>
        <v>25</v>
      </c>
      <c r="AI253" s="1">
        <f t="shared" si="160"/>
        <v>25</v>
      </c>
      <c r="AJ253" s="1">
        <f t="shared" si="161"/>
        <v>25</v>
      </c>
      <c r="AK253" s="1">
        <f t="shared" si="162"/>
        <v>25</v>
      </c>
      <c r="AL253" s="1">
        <f t="shared" si="163"/>
        <v>25</v>
      </c>
      <c r="AM253" s="1">
        <f t="shared" si="164"/>
        <v>25</v>
      </c>
      <c r="AN253" s="1">
        <f t="shared" si="165"/>
        <v>25</v>
      </c>
      <c r="AO253" s="1">
        <f t="shared" si="166"/>
        <v>25</v>
      </c>
      <c r="AP253" s="7">
        <f t="shared" si="185"/>
        <v>25</v>
      </c>
      <c r="AQ253" s="7">
        <f t="shared" si="186"/>
        <v>25</v>
      </c>
      <c r="AR253" s="1">
        <f t="shared" si="169"/>
        <v>25</v>
      </c>
      <c r="AS253" s="7">
        <f t="shared" si="187"/>
        <v>25</v>
      </c>
      <c r="AT253" s="1">
        <f t="shared" si="171"/>
        <v>25</v>
      </c>
      <c r="AU253" s="1">
        <f t="shared" si="172"/>
        <v>25</v>
      </c>
      <c r="AV253" s="1">
        <f t="shared" si="173"/>
        <v>25</v>
      </c>
      <c r="AW253" s="1">
        <f t="shared" si="174"/>
        <v>25</v>
      </c>
      <c r="AX253" s="1">
        <f t="shared" si="175"/>
        <v>25</v>
      </c>
      <c r="AY253" s="1">
        <f t="shared" si="176"/>
        <v>25</v>
      </c>
      <c r="AZ253" s="1">
        <f t="shared" si="177"/>
        <v>25</v>
      </c>
      <c r="BA253" s="1">
        <f t="shared" si="178"/>
        <v>25</v>
      </c>
      <c r="BB253" s="1">
        <f t="shared" si="179"/>
        <v>25</v>
      </c>
      <c r="BC253" s="1">
        <f t="shared" si="180"/>
        <v>25</v>
      </c>
      <c r="BD253" s="1">
        <f t="shared" si="181"/>
        <v>25</v>
      </c>
      <c r="BE253" s="1">
        <f t="shared" si="182"/>
        <v>25</v>
      </c>
      <c r="BF253" s="1">
        <f t="shared" si="183"/>
        <v>25</v>
      </c>
      <c r="BG253" s="1">
        <f>+IF(D253="male",VLOOKUP(M253,'Key node cluster'!$A$3:$C$45,3,0),VLOOKUP(M253,'Key node cluster'!$F$3:$H$27,3,0))</f>
        <v>25</v>
      </c>
    </row>
    <row r="254" spans="1:59" x14ac:dyDescent="0.25">
      <c r="A254" t="s">
        <v>1518</v>
      </c>
      <c r="B254">
        <v>9951018989</v>
      </c>
      <c r="C254" s="7">
        <v>30</v>
      </c>
      <c r="D254" t="s">
        <v>9</v>
      </c>
      <c r="E254" t="s">
        <v>10</v>
      </c>
      <c r="F254" t="s">
        <v>11</v>
      </c>
      <c r="G254" t="str">
        <f t="shared" si="184"/>
        <v>bachelor or above</v>
      </c>
      <c r="H254" s="7">
        <f t="shared" si="139"/>
        <v>1</v>
      </c>
      <c r="I254" t="s">
        <v>14</v>
      </c>
      <c r="J254">
        <v>27</v>
      </c>
      <c r="K254">
        <v>0.52054794520547998</v>
      </c>
      <c r="L254">
        <v>2</v>
      </c>
      <c r="M254" s="5">
        <f t="shared" si="140"/>
        <v>25</v>
      </c>
      <c r="N254" s="5">
        <f>+IF(D254="male",VLOOKUP(BG254,'Key node cluster'!$L$3:$N$24,3,0),VLOOKUP(BG254,'Key node cluster'!$R$3:$T$15,3,0))</f>
        <v>1</v>
      </c>
      <c r="O254" s="1">
        <v>0</v>
      </c>
      <c r="P254" s="1">
        <f t="shared" si="141"/>
        <v>1</v>
      </c>
      <c r="Q254" s="1">
        <f t="shared" si="142"/>
        <v>17</v>
      </c>
      <c r="R254" s="1">
        <f t="shared" si="143"/>
        <v>17</v>
      </c>
      <c r="S254" s="1">
        <f t="shared" si="144"/>
        <v>17</v>
      </c>
      <c r="T254" s="1">
        <f t="shared" si="145"/>
        <v>17</v>
      </c>
      <c r="U254" s="1">
        <f t="shared" si="146"/>
        <v>17</v>
      </c>
      <c r="V254" s="1">
        <f t="shared" si="147"/>
        <v>17</v>
      </c>
      <c r="W254" s="1">
        <f t="shared" si="148"/>
        <v>17</v>
      </c>
      <c r="X254" s="1">
        <f t="shared" si="149"/>
        <v>17</v>
      </c>
      <c r="Y254" s="1">
        <f t="shared" si="150"/>
        <v>17</v>
      </c>
      <c r="Z254" s="1">
        <f t="shared" si="151"/>
        <v>17</v>
      </c>
      <c r="AA254" s="1">
        <f t="shared" si="152"/>
        <v>17</v>
      </c>
      <c r="AB254" s="1">
        <f t="shared" si="153"/>
        <v>17</v>
      </c>
      <c r="AC254" s="1">
        <f t="shared" si="154"/>
        <v>17</v>
      </c>
      <c r="AD254" s="1">
        <f t="shared" si="155"/>
        <v>17</v>
      </c>
      <c r="AE254" s="1">
        <f t="shared" si="156"/>
        <v>17</v>
      </c>
      <c r="AF254" s="1">
        <f t="shared" si="157"/>
        <v>17</v>
      </c>
      <c r="AG254" s="1">
        <f t="shared" si="158"/>
        <v>25</v>
      </c>
      <c r="AH254" s="1">
        <f t="shared" si="159"/>
        <v>25</v>
      </c>
      <c r="AI254" s="1">
        <f t="shared" si="160"/>
        <v>25</v>
      </c>
      <c r="AJ254" s="1">
        <f t="shared" si="161"/>
        <v>25</v>
      </c>
      <c r="AK254" s="1">
        <f t="shared" si="162"/>
        <v>25</v>
      </c>
      <c r="AL254" s="1">
        <f t="shared" si="163"/>
        <v>25</v>
      </c>
      <c r="AM254" s="1">
        <f t="shared" si="164"/>
        <v>25</v>
      </c>
      <c r="AN254" s="1">
        <f t="shared" si="165"/>
        <v>25</v>
      </c>
      <c r="AO254" s="1">
        <f t="shared" si="166"/>
        <v>25</v>
      </c>
      <c r="AP254" s="7">
        <f t="shared" si="185"/>
        <v>25</v>
      </c>
      <c r="AQ254" s="7">
        <f t="shared" si="186"/>
        <v>25</v>
      </c>
      <c r="AR254" s="1">
        <f t="shared" si="169"/>
        <v>25</v>
      </c>
      <c r="AS254" s="7">
        <f t="shared" si="187"/>
        <v>25</v>
      </c>
      <c r="AT254" s="1">
        <f t="shared" si="171"/>
        <v>25</v>
      </c>
      <c r="AU254" s="1">
        <f t="shared" si="172"/>
        <v>25</v>
      </c>
      <c r="AV254" s="1">
        <f t="shared" si="173"/>
        <v>25</v>
      </c>
      <c r="AW254" s="1">
        <f t="shared" si="174"/>
        <v>25</v>
      </c>
      <c r="AX254" s="1">
        <f t="shared" si="175"/>
        <v>25</v>
      </c>
      <c r="AY254" s="1">
        <f t="shared" si="176"/>
        <v>25</v>
      </c>
      <c r="AZ254" s="1">
        <f t="shared" si="177"/>
        <v>25</v>
      </c>
      <c r="BA254" s="1">
        <f t="shared" si="178"/>
        <v>25</v>
      </c>
      <c r="BB254" s="1">
        <f t="shared" si="179"/>
        <v>25</v>
      </c>
      <c r="BC254" s="1">
        <f t="shared" si="180"/>
        <v>25</v>
      </c>
      <c r="BD254" s="1">
        <f t="shared" si="181"/>
        <v>25</v>
      </c>
      <c r="BE254" s="1">
        <f t="shared" si="182"/>
        <v>25</v>
      </c>
      <c r="BF254" s="1">
        <f t="shared" si="183"/>
        <v>25</v>
      </c>
      <c r="BG254" s="1">
        <f>+IF(D254="male",VLOOKUP(M254,'Key node cluster'!$A$3:$C$45,3,0),VLOOKUP(M254,'Key node cluster'!$F$3:$H$27,3,0))</f>
        <v>25</v>
      </c>
    </row>
    <row r="255" spans="1:59" x14ac:dyDescent="0.25">
      <c r="A255" t="s">
        <v>1531</v>
      </c>
      <c r="B255">
        <v>9961001170</v>
      </c>
      <c r="C255" s="7">
        <v>30</v>
      </c>
      <c r="D255" t="s">
        <v>9</v>
      </c>
      <c r="E255" t="s">
        <v>10</v>
      </c>
      <c r="G255" t="str">
        <f t="shared" si="184"/>
        <v/>
      </c>
      <c r="H255" s="7">
        <f t="shared" si="139"/>
        <v>1</v>
      </c>
      <c r="J255">
        <v>26</v>
      </c>
      <c r="K255">
        <v>0.41917808219177999</v>
      </c>
      <c r="L255">
        <v>2</v>
      </c>
      <c r="M255" s="5">
        <f t="shared" si="140"/>
        <v>17</v>
      </c>
      <c r="N255" s="5">
        <f>+IF(D255="male",VLOOKUP(BG255,'Key node cluster'!$L$3:$N$24,3,0),VLOOKUP(BG255,'Key node cluster'!$R$3:$T$15,3,0))</f>
        <v>1</v>
      </c>
      <c r="O255" s="1">
        <v>0</v>
      </c>
      <c r="P255" s="1">
        <f t="shared" si="141"/>
        <v>1</v>
      </c>
      <c r="Q255" s="1">
        <f t="shared" si="142"/>
        <v>17</v>
      </c>
      <c r="R255" s="1">
        <f t="shared" si="143"/>
        <v>17</v>
      </c>
      <c r="S255" s="1">
        <f t="shared" si="144"/>
        <v>17</v>
      </c>
      <c r="T255" s="1">
        <f t="shared" si="145"/>
        <v>17</v>
      </c>
      <c r="U255" s="1">
        <f t="shared" si="146"/>
        <v>17</v>
      </c>
      <c r="V255" s="1">
        <f t="shared" si="147"/>
        <v>17</v>
      </c>
      <c r="W255" s="1">
        <f t="shared" si="148"/>
        <v>17</v>
      </c>
      <c r="X255" s="1">
        <f t="shared" si="149"/>
        <v>17</v>
      </c>
      <c r="Y255" s="1">
        <f t="shared" si="150"/>
        <v>17</v>
      </c>
      <c r="Z255" s="1">
        <f t="shared" si="151"/>
        <v>17</v>
      </c>
      <c r="AA255" s="1">
        <f t="shared" si="152"/>
        <v>17</v>
      </c>
      <c r="AB255" s="1">
        <f t="shared" si="153"/>
        <v>17</v>
      </c>
      <c r="AC255" s="1">
        <f t="shared" si="154"/>
        <v>17</v>
      </c>
      <c r="AD255" s="1">
        <f t="shared" si="155"/>
        <v>17</v>
      </c>
      <c r="AE255" s="1">
        <f t="shared" si="156"/>
        <v>17</v>
      </c>
      <c r="AF255" s="1">
        <f t="shared" si="157"/>
        <v>17</v>
      </c>
      <c r="AG255" s="1">
        <f t="shared" si="158"/>
        <v>17</v>
      </c>
      <c r="AH255" s="1">
        <f t="shared" si="159"/>
        <v>17</v>
      </c>
      <c r="AI255" s="1">
        <f t="shared" si="160"/>
        <v>17</v>
      </c>
      <c r="AJ255" s="1">
        <f t="shared" si="161"/>
        <v>17</v>
      </c>
      <c r="AK255" s="1">
        <f t="shared" si="162"/>
        <v>17</v>
      </c>
      <c r="AL255" s="1">
        <f t="shared" si="163"/>
        <v>17</v>
      </c>
      <c r="AM255" s="1">
        <f t="shared" si="164"/>
        <v>17</v>
      </c>
      <c r="AN255" s="1">
        <f t="shared" si="165"/>
        <v>17</v>
      </c>
      <c r="AO255" s="1">
        <f t="shared" si="166"/>
        <v>17</v>
      </c>
      <c r="AP255" s="7">
        <f t="shared" si="185"/>
        <v>17</v>
      </c>
      <c r="AQ255" s="7">
        <f t="shared" si="186"/>
        <v>17</v>
      </c>
      <c r="AR255" s="1">
        <f t="shared" si="169"/>
        <v>17</v>
      </c>
      <c r="AS255" s="7">
        <f t="shared" si="187"/>
        <v>17</v>
      </c>
      <c r="AT255" s="1">
        <f t="shared" si="171"/>
        <v>17</v>
      </c>
      <c r="AU255" s="1">
        <f t="shared" si="172"/>
        <v>17</v>
      </c>
      <c r="AV255" s="1">
        <f t="shared" si="173"/>
        <v>17</v>
      </c>
      <c r="AW255" s="1">
        <f t="shared" si="174"/>
        <v>17</v>
      </c>
      <c r="AX255" s="1">
        <f t="shared" si="175"/>
        <v>17</v>
      </c>
      <c r="AY255" s="1">
        <f t="shared" si="176"/>
        <v>17</v>
      </c>
      <c r="AZ255" s="1">
        <f t="shared" si="177"/>
        <v>17</v>
      </c>
      <c r="BA255" s="1">
        <f t="shared" si="178"/>
        <v>17</v>
      </c>
      <c r="BB255" s="1">
        <f t="shared" si="179"/>
        <v>17</v>
      </c>
      <c r="BC255" s="1">
        <f t="shared" si="180"/>
        <v>17</v>
      </c>
      <c r="BD255" s="1">
        <f t="shared" si="181"/>
        <v>17</v>
      </c>
      <c r="BE255" s="1">
        <f t="shared" si="182"/>
        <v>17</v>
      </c>
      <c r="BF255" s="1">
        <f t="shared" si="183"/>
        <v>17</v>
      </c>
      <c r="BG255" s="1">
        <f>+IF(D255="male",VLOOKUP(M255,'Key node cluster'!$A$3:$C$45,3,0),VLOOKUP(M255,'Key node cluster'!$F$3:$H$27,3,0))</f>
        <v>22</v>
      </c>
    </row>
    <row r="256" spans="1:59" x14ac:dyDescent="0.25">
      <c r="A256" t="s">
        <v>1539</v>
      </c>
      <c r="B256">
        <v>9931061230</v>
      </c>
      <c r="C256" s="7">
        <v>30</v>
      </c>
      <c r="D256" t="s">
        <v>9</v>
      </c>
      <c r="E256" t="s">
        <v>10</v>
      </c>
      <c r="F256" t="s">
        <v>11</v>
      </c>
      <c r="G256" t="str">
        <f t="shared" si="184"/>
        <v>bachelor or above</v>
      </c>
      <c r="H256" s="7">
        <f t="shared" si="139"/>
        <v>5</v>
      </c>
      <c r="I256" t="s">
        <v>14</v>
      </c>
      <c r="J256">
        <v>29</v>
      </c>
      <c r="K256">
        <v>1.9397260273973</v>
      </c>
      <c r="L256">
        <v>12</v>
      </c>
      <c r="M256" s="5">
        <f t="shared" si="140"/>
        <v>41</v>
      </c>
      <c r="N256" s="5">
        <f>+IF(D256="male",VLOOKUP(BG256,'Key node cluster'!$L$3:$N$24,3,0),VLOOKUP(BG256,'Key node cluster'!$R$3:$T$15,3,0))</f>
        <v>1</v>
      </c>
      <c r="O256" s="1">
        <v>0</v>
      </c>
      <c r="P256" s="1">
        <f t="shared" si="141"/>
        <v>26</v>
      </c>
      <c r="Q256" s="1">
        <f t="shared" si="142"/>
        <v>26</v>
      </c>
      <c r="R256" s="1">
        <f t="shared" si="143"/>
        <v>26</v>
      </c>
      <c r="S256" s="1">
        <f t="shared" si="144"/>
        <v>26</v>
      </c>
      <c r="T256" s="1">
        <f t="shared" si="145"/>
        <v>26</v>
      </c>
      <c r="U256" s="1">
        <f t="shared" si="146"/>
        <v>26</v>
      </c>
      <c r="V256" s="1">
        <f t="shared" si="147"/>
        <v>26</v>
      </c>
      <c r="W256" s="1">
        <f t="shared" si="148"/>
        <v>26</v>
      </c>
      <c r="X256" s="1">
        <f t="shared" si="149"/>
        <v>26</v>
      </c>
      <c r="Y256" s="1">
        <f t="shared" si="150"/>
        <v>26</v>
      </c>
      <c r="Z256" s="1">
        <f t="shared" si="151"/>
        <v>26</v>
      </c>
      <c r="AA256" s="1">
        <f t="shared" si="152"/>
        <v>26</v>
      </c>
      <c r="AB256" s="1">
        <f t="shared" si="153"/>
        <v>26</v>
      </c>
      <c r="AC256" s="1">
        <f t="shared" si="154"/>
        <v>26</v>
      </c>
      <c r="AD256" s="1">
        <f t="shared" si="155"/>
        <v>26</v>
      </c>
      <c r="AE256" s="1">
        <f t="shared" si="156"/>
        <v>26</v>
      </c>
      <c r="AF256" s="1">
        <f t="shared" si="157"/>
        <v>26</v>
      </c>
      <c r="AG256" s="1">
        <f t="shared" si="158"/>
        <v>26</v>
      </c>
      <c r="AH256" s="1">
        <f t="shared" si="159"/>
        <v>26</v>
      </c>
      <c r="AI256" s="1">
        <f t="shared" si="160"/>
        <v>26</v>
      </c>
      <c r="AJ256" s="1">
        <f t="shared" si="161"/>
        <v>26</v>
      </c>
      <c r="AK256" s="1">
        <f t="shared" si="162"/>
        <v>26</v>
      </c>
      <c r="AL256" s="1">
        <f t="shared" si="163"/>
        <v>26</v>
      </c>
      <c r="AM256" s="1">
        <f t="shared" si="164"/>
        <v>26</v>
      </c>
      <c r="AN256" s="1">
        <f t="shared" si="165"/>
        <v>26</v>
      </c>
      <c r="AO256" s="1">
        <f t="shared" si="166"/>
        <v>26</v>
      </c>
      <c r="AP256" s="7">
        <f t="shared" si="185"/>
        <v>38</v>
      </c>
      <c r="AQ256" s="7">
        <f t="shared" si="186"/>
        <v>38</v>
      </c>
      <c r="AR256" s="1">
        <f t="shared" si="169"/>
        <v>38</v>
      </c>
      <c r="AS256" s="7">
        <f t="shared" si="187"/>
        <v>38</v>
      </c>
      <c r="AT256" s="1">
        <f t="shared" si="171"/>
        <v>38</v>
      </c>
      <c r="AU256" s="1">
        <f t="shared" si="172"/>
        <v>38</v>
      </c>
      <c r="AV256" s="1">
        <f t="shared" si="173"/>
        <v>38</v>
      </c>
      <c r="AW256" s="1">
        <f t="shared" si="174"/>
        <v>38</v>
      </c>
      <c r="AX256" s="1">
        <f t="shared" si="175"/>
        <v>38</v>
      </c>
      <c r="AY256" s="1">
        <f t="shared" si="176"/>
        <v>38</v>
      </c>
      <c r="AZ256" s="1">
        <f t="shared" si="177"/>
        <v>38</v>
      </c>
      <c r="BA256" s="1">
        <f t="shared" si="178"/>
        <v>38</v>
      </c>
      <c r="BB256" s="1">
        <f t="shared" si="179"/>
        <v>40</v>
      </c>
      <c r="BC256" s="1">
        <f t="shared" si="180"/>
        <v>40</v>
      </c>
      <c r="BD256" s="1">
        <f t="shared" si="181"/>
        <v>41</v>
      </c>
      <c r="BE256" s="1">
        <f t="shared" si="182"/>
        <v>41</v>
      </c>
      <c r="BF256" s="1">
        <f t="shared" si="183"/>
        <v>41</v>
      </c>
      <c r="BG256" s="1">
        <f>+IF(D256="male",VLOOKUP(M256,'Key node cluster'!$A$3:$C$45,3,0),VLOOKUP(M256,'Key node cluster'!$F$3:$H$27,3,0))</f>
        <v>41</v>
      </c>
    </row>
    <row r="257" spans="1:59" x14ac:dyDescent="0.25">
      <c r="A257" t="s">
        <v>1551</v>
      </c>
      <c r="B257">
        <v>9971059582</v>
      </c>
      <c r="C257" s="7">
        <v>20</v>
      </c>
      <c r="D257" t="s">
        <v>9</v>
      </c>
      <c r="E257" t="s">
        <v>10</v>
      </c>
      <c r="F257" t="s">
        <v>43</v>
      </c>
      <c r="G257" t="str">
        <f t="shared" si="184"/>
        <v>bachelor or above</v>
      </c>
      <c r="H257" s="7">
        <f t="shared" si="139"/>
        <v>1</v>
      </c>
      <c r="I257" t="s">
        <v>14</v>
      </c>
      <c r="J257">
        <v>24</v>
      </c>
      <c r="K257">
        <v>0.41369863013698999</v>
      </c>
      <c r="L257">
        <v>2</v>
      </c>
      <c r="M257" s="5">
        <f t="shared" si="140"/>
        <v>19</v>
      </c>
      <c r="N257" s="5">
        <f>+IF(D257="male",VLOOKUP(BG257,'Key node cluster'!$L$3:$N$24,3,0),VLOOKUP(BG257,'Key node cluster'!$R$3:$T$15,3,0))</f>
        <v>0</v>
      </c>
      <c r="O257" s="1">
        <v>0</v>
      </c>
      <c r="P257" s="1">
        <f t="shared" si="141"/>
        <v>1</v>
      </c>
      <c r="Q257" s="1">
        <f t="shared" si="142"/>
        <v>17</v>
      </c>
      <c r="R257" s="1">
        <f t="shared" si="143"/>
        <v>17</v>
      </c>
      <c r="S257" s="1">
        <f t="shared" si="144"/>
        <v>17</v>
      </c>
      <c r="T257" s="1">
        <f t="shared" si="145"/>
        <v>17</v>
      </c>
      <c r="U257" s="1">
        <f t="shared" si="146"/>
        <v>17</v>
      </c>
      <c r="V257" s="1">
        <f t="shared" si="147"/>
        <v>17</v>
      </c>
      <c r="W257" s="1">
        <f t="shared" si="148"/>
        <v>17</v>
      </c>
      <c r="X257" s="1">
        <f t="shared" si="149"/>
        <v>17</v>
      </c>
      <c r="Y257" s="1">
        <f t="shared" si="150"/>
        <v>17</v>
      </c>
      <c r="Z257" s="1">
        <f t="shared" si="151"/>
        <v>17</v>
      </c>
      <c r="AA257" s="1">
        <f t="shared" si="152"/>
        <v>17</v>
      </c>
      <c r="AB257" s="1">
        <f t="shared" si="153"/>
        <v>17</v>
      </c>
      <c r="AC257" s="1">
        <f t="shared" si="154"/>
        <v>17</v>
      </c>
      <c r="AD257" s="1">
        <f t="shared" si="155"/>
        <v>17</v>
      </c>
      <c r="AE257" s="1">
        <f t="shared" si="156"/>
        <v>17</v>
      </c>
      <c r="AF257" s="1">
        <f t="shared" si="157"/>
        <v>17</v>
      </c>
      <c r="AG257" s="1">
        <f t="shared" si="158"/>
        <v>18</v>
      </c>
      <c r="AH257" s="1">
        <f t="shared" si="159"/>
        <v>19</v>
      </c>
      <c r="AI257" s="1">
        <f t="shared" si="160"/>
        <v>19</v>
      </c>
      <c r="AJ257" s="1">
        <f t="shared" si="161"/>
        <v>19</v>
      </c>
      <c r="AK257" s="1">
        <f t="shared" si="162"/>
        <v>19</v>
      </c>
      <c r="AL257" s="1">
        <f t="shared" si="163"/>
        <v>19</v>
      </c>
      <c r="AM257" s="1">
        <f t="shared" si="164"/>
        <v>19</v>
      </c>
      <c r="AN257" s="1">
        <f t="shared" si="165"/>
        <v>19</v>
      </c>
      <c r="AO257" s="1">
        <f t="shared" si="166"/>
        <v>19</v>
      </c>
      <c r="AP257" s="7">
        <f t="shared" si="185"/>
        <v>19</v>
      </c>
      <c r="AQ257" s="7">
        <f t="shared" si="186"/>
        <v>19</v>
      </c>
      <c r="AR257" s="1">
        <f t="shared" si="169"/>
        <v>19</v>
      </c>
      <c r="AS257" s="7">
        <f t="shared" si="187"/>
        <v>19</v>
      </c>
      <c r="AT257" s="1">
        <f t="shared" si="171"/>
        <v>19</v>
      </c>
      <c r="AU257" s="1">
        <f t="shared" si="172"/>
        <v>19</v>
      </c>
      <c r="AV257" s="1">
        <f t="shared" si="173"/>
        <v>19</v>
      </c>
      <c r="AW257" s="1">
        <f t="shared" si="174"/>
        <v>19</v>
      </c>
      <c r="AX257" s="1">
        <f t="shared" si="175"/>
        <v>19</v>
      </c>
      <c r="AY257" s="1">
        <f t="shared" si="176"/>
        <v>19</v>
      </c>
      <c r="AZ257" s="1">
        <f t="shared" si="177"/>
        <v>19</v>
      </c>
      <c r="BA257" s="1">
        <f t="shared" si="178"/>
        <v>19</v>
      </c>
      <c r="BB257" s="1">
        <f t="shared" si="179"/>
        <v>19</v>
      </c>
      <c r="BC257" s="1">
        <f t="shared" si="180"/>
        <v>19</v>
      </c>
      <c r="BD257" s="1">
        <f t="shared" si="181"/>
        <v>19</v>
      </c>
      <c r="BE257" s="1">
        <f t="shared" si="182"/>
        <v>19</v>
      </c>
      <c r="BF257" s="1">
        <f t="shared" si="183"/>
        <v>19</v>
      </c>
      <c r="BG257" s="1">
        <f>+IF(D257="male",VLOOKUP(M257,'Key node cluster'!$A$3:$C$45,3,0),VLOOKUP(M257,'Key node cluster'!$F$3:$H$27,3,0))</f>
        <v>19</v>
      </c>
    </row>
    <row r="258" spans="1:59" x14ac:dyDescent="0.25">
      <c r="A258" t="s">
        <v>1558</v>
      </c>
      <c r="B258">
        <v>9911054576</v>
      </c>
      <c r="C258" s="7">
        <v>30</v>
      </c>
      <c r="D258" t="s">
        <v>9</v>
      </c>
      <c r="E258" t="s">
        <v>10</v>
      </c>
      <c r="G258" t="str">
        <f t="shared" si="184"/>
        <v>bachelor or above</v>
      </c>
      <c r="H258" s="7">
        <f t="shared" ref="H258:H321" si="188">IF(K258 &gt; 15, 20, IF(K258 &gt; 10, 15, IF(K258 &gt; 5, 10, IF(K258 &gt; 1, 5, IF(K258 &gt; 0, 1, 0)))))</f>
        <v>1</v>
      </c>
      <c r="I258" t="s">
        <v>14</v>
      </c>
      <c r="J258">
        <v>30</v>
      </c>
      <c r="K258">
        <v>0.24931506849314999</v>
      </c>
      <c r="L258">
        <v>2</v>
      </c>
      <c r="M258" s="5">
        <f t="shared" ref="M258:M321" si="189">+BF258</f>
        <v>17</v>
      </c>
      <c r="N258" s="5">
        <f>+IF(D258="male",VLOOKUP(BG258,'Key node cluster'!$L$3:$N$24,3,0),VLOOKUP(BG258,'Key node cluster'!$R$3:$T$15,3,0))</f>
        <v>1</v>
      </c>
      <c r="O258" s="1">
        <v>0</v>
      </c>
      <c r="P258" s="1">
        <f t="shared" ref="P258:P321" si="190">+IF($D258="male",IF(H258="",O258,IF(H258&lt;=3,1,26)),IF($D258="female",IF(H258="",O258,IF(H258&lt;=0.5,1,12)),O258))</f>
        <v>1</v>
      </c>
      <c r="Q258" s="1">
        <f t="shared" ref="Q258:Q321" si="191">IF($D258="male",IF(P258&lt;&gt;1,P258,IF(H258="",P258,IF(H258&lt;=0.5,2,17))),IF($D258="female",IF(P258&lt;&gt;1,P258,IF(F258="",P258,IF(F258&lt;&gt;"amman",2,11))),P258))</f>
        <v>17</v>
      </c>
      <c r="R258" s="1">
        <f t="shared" ref="R258:R321" si="192">IF($D258="male",IF(Q258&lt;&gt;2,Q258,IF(F258="",Q258,IF(F258&lt;&gt;"irbed",3,14))),IF($D258="female",IF(Q258&lt;&gt;2,Q258,IF(C258="",Q258,IF(C258&lt;=25,3,8))),Q258))</f>
        <v>17</v>
      </c>
      <c r="S258" s="1">
        <f t="shared" ref="S258:S321" si="193">IF($D258="male",IF(R258&lt;&gt;3,R258,IF(F258="",R258,IF(F258&lt;&gt;"amman",4,11))),IF($D258="female",IF(R258&lt;&gt;3,R258,IF(F258="",R258,IF(F258&lt;&gt;"irbed",4,7))),R258))</f>
        <v>17</v>
      </c>
      <c r="T258" s="1">
        <f t="shared" ref="T258:T321" si="194">IF($D258="male",IF(S258&lt;&gt;4,S258,IF(C258="",S258,IF(C258&lt;=25,5,10))),IF($D258="female",IF(S258&lt;&gt;4,S258,IF(C258="",S258,IF(G258&lt;&gt;"secondary or below",5,6))),R258))</f>
        <v>17</v>
      </c>
      <c r="U258" s="1">
        <f t="shared" ref="U258:U321" si="195">IF($D258="male",IF(T258&lt;&gt;5,T258,IF(F258="",T258,IF(F258&lt;&gt;"zarqa",6,9))),IF($D258="female",IF(T258&lt;&gt;5,T258,5),T258))</f>
        <v>17</v>
      </c>
      <c r="V258" s="1">
        <f t="shared" ref="V258:V321" si="196">IF($D258="male",IF(U258&lt;&gt;6,U258,IF(G258="",U258,IF(G258&lt;&gt;"secondary or below",7,8))),IF($D258="female",IF(T258&lt;&gt;6,U258,6),U258))</f>
        <v>17</v>
      </c>
      <c r="W258" s="1">
        <f t="shared" ref="W258:W321" si="197">IF($D258="male",IF(V258&lt;&gt;7,V258,7),IF($D258="female",IF(S258&lt;&gt;7,V258,7),V258))</f>
        <v>17</v>
      </c>
      <c r="X258" s="1">
        <f t="shared" ref="X258:X321" si="198">IF($D258="male",IF(V258&lt;&gt;8,W258,8),IF($D258="female",IF(R258&lt;&gt;8,R258,IF(G258="",W258,IF(G258&lt;&gt;"bachelor or above",9,10)))))</f>
        <v>17</v>
      </c>
      <c r="Y258" s="1">
        <f t="shared" ref="Y258:Y321" si="199">IF($D258="male",IF(U258&lt;&gt;9,X258,9),IF($D258="female",IF(X258&lt;&gt;9,X258,9),X258))</f>
        <v>17</v>
      </c>
      <c r="Z258" s="1">
        <f t="shared" ref="Z258:Z321" si="200">IF($D258="male",IF(T258&lt;&gt;10,Y258,10),IF($D258="female",IF(X258&lt;&gt;10,Y258,10),Y258))</f>
        <v>17</v>
      </c>
      <c r="AA258" s="1">
        <f t="shared" ref="AA258:AA321" si="201">IF($D258="male",IF(S258&lt;&gt;11,Z258,IF(G258="",Z258,IF(G258&lt;&gt;"secondary or below",12,13))),IF($D258="female",IF(Q258&lt;&gt;11,Z258,11),Z258))</f>
        <v>17</v>
      </c>
      <c r="AB258" s="1">
        <f t="shared" ref="AB258:AB321" si="202">IF($D258="male",IF(AA258&lt;&gt;12,AA258,12),IF($D258="female",IF(P258&lt;&gt;12,P258,IF(G258="",AA258,IF(G258&lt;&gt;"bachelor or above",13,20)))))</f>
        <v>17</v>
      </c>
      <c r="AC258" s="1">
        <f t="shared" ref="AC258:AC321" si="203">IF($D258="male",IF(AA258&lt;&gt;13,AB258,13),IF($D258="female",IF(AB258&lt;&gt;13,AB258,IF(H258&lt;=3,14,17))))</f>
        <v>17</v>
      </c>
      <c r="AD258" s="1">
        <f t="shared" ref="AD258:AD321" si="204">IF($D258="male",IF(R258&lt;&gt;14,AC258,IF(G258="",AC258,IF(G258&lt;&gt;"bachelor or above",15,16))),IF($D258="female",IF(AC258&lt;&gt;14,AC258,IF(C258="",AC258,IF(C258&lt;=25,15,16))),AC258))</f>
        <v>17</v>
      </c>
      <c r="AE258" s="1">
        <f t="shared" ref="AE258:AE321" si="205">IF($D258="male",IF(AD258&lt;&gt;15,AD258,15),IF($D258="female",IF(AD258&lt;&gt;15,AD258,15),AD258))</f>
        <v>17</v>
      </c>
      <c r="AF258" s="1">
        <f t="shared" ref="AF258:AF321" si="206">IF($D258="male",IF(AD258&lt;&gt;16,AE258,16),IF($D258="female",IF(AD258&lt;&gt;16,AE258,16),AE258))</f>
        <v>17</v>
      </c>
      <c r="AG258" s="1">
        <f t="shared" ref="AG258:AG321" si="207">IF($D258="male",IF(Q258&lt;&gt;17,AF258,IF(F258="",AF258,IF(F258&lt;&gt;"amman",18,25))),IF($D258="female",IF(AC258&lt;&gt;17,AF258,IF(F258="",AF258,IF(F258&lt;&gt;"irbed",18,19))),AF258))</f>
        <v>17</v>
      </c>
      <c r="AH258" s="1">
        <f t="shared" ref="AH258:AH321" si="208">IF($D258="male",IF(AG258&lt;&gt;18,AG258,IF(G258="",AG258,IF(G258&lt;&gt;"secondary or below",19,20))),IF($D258="female",IF(AG258&lt;&gt;18,AG258,18),AG258))</f>
        <v>17</v>
      </c>
      <c r="AI258" s="1">
        <f t="shared" ref="AI258:AI321" si="209">IF($D258="male",IF(AH258&lt;&gt;19,AH258,19),IF($D258="female",IF(AG258&lt;&gt;19,AH258,19),AH258))</f>
        <v>17</v>
      </c>
      <c r="AJ258" s="1">
        <f t="shared" ref="AJ258:AJ321" si="210">IF($D258="male",IF(AH258&lt;&gt;20,AI258,IF(F258="",AI258,IF(F258&lt;&gt;"irbed",21,24))),IF($D258="female",IF(AB258&lt;&gt;20,AI258,IF(H258&lt;=3,21,24))))</f>
        <v>17</v>
      </c>
      <c r="AK258" s="1">
        <f t="shared" ref="AK258:AK321" si="211">IF($D258="male",IF(AJ258&lt;&gt;21,AJ258,IF(F258="",AJ258,IF(F258&lt;&gt;"zarqa",22,23))),IF($D258="female",IF(AJ258&lt;&gt;21,AJ258,IF(C258&lt;=25,22,23))))</f>
        <v>17</v>
      </c>
      <c r="AL258" s="1">
        <f t="shared" ref="AL258:AL321" si="212">IF($D258="male",IF(AK258&lt;&gt;22,AK258,22),IF($D258="female",IF(AK258&lt;&gt;22,AK258,22),AK258))</f>
        <v>17</v>
      </c>
      <c r="AM258" s="1">
        <f t="shared" ref="AM258:AM321" si="213">IF($D258="male",IF(AK258&lt;&gt;23,AL258,23),IF($D258="female",IF(AK258&lt;&gt;23,AL258,23),AL258))</f>
        <v>17</v>
      </c>
      <c r="AN258" s="1">
        <f t="shared" ref="AN258:AN321" si="214">IF($D258="male",IF(AJ258&lt;&gt;24,AM258,24),IF($D258="female",IF(AJ258&lt;&gt;24,AM258,24),AM258))</f>
        <v>17</v>
      </c>
      <c r="AO258" s="1">
        <f t="shared" ref="AO258:AO321" si="215">IF($D258="male",IF(AG258&lt;&gt;25,AN258,25),AN258)</f>
        <v>17</v>
      </c>
      <c r="AP258" s="7">
        <f t="shared" si="185"/>
        <v>17</v>
      </c>
      <c r="AQ258" s="7">
        <f t="shared" si="186"/>
        <v>17</v>
      </c>
      <c r="AR258" s="1">
        <f t="shared" ref="AR258:AR321" si="216">IF($D258="male",IF(AQ258&lt;&gt;28,AQ258,IF(C258&lt;=35,29,32)),AQ258)</f>
        <v>17</v>
      </c>
      <c r="AS258" s="7">
        <f t="shared" si="187"/>
        <v>17</v>
      </c>
      <c r="AT258" s="1">
        <f t="shared" ref="AT258:AT321" si="217">IF($D258="male",IF(AS258&lt;&gt;30,AS258,30),AS258)</f>
        <v>17</v>
      </c>
      <c r="AU258" s="1">
        <f t="shared" ref="AU258:AU321" si="218">IF($D258="male",IF(AS258&lt;&gt;31,AT258,31),AT258)</f>
        <v>17</v>
      </c>
      <c r="AV258" s="1">
        <f t="shared" ref="AV258:AV321" si="219">IF($D258="male",IF(AR258&lt;&gt;32,AU258,32),AU258)</f>
        <v>17</v>
      </c>
      <c r="AW258" s="1">
        <f t="shared" ref="AW258:AW321" si="220">IF($D258="male",IF(AQ258&lt;&gt;33,AV258,IF(H258="",AV258,IF(H258&lt;=7.5,34,37))),AV258)</f>
        <v>17</v>
      </c>
      <c r="AX258" s="1">
        <f t="shared" ref="AX258:AX321" si="221">IF($D258="male",IF(AW258&lt;&gt;34,AW258,IF(C258&lt;=25,35,36)),AW258)</f>
        <v>17</v>
      </c>
      <c r="AY258" s="1">
        <f t="shared" ref="AY258:AY321" si="222">IF($D258="male",IF(AX258&lt;&gt;35,AX258,35),AX258)</f>
        <v>17</v>
      </c>
      <c r="AZ258" s="1">
        <f t="shared" ref="AZ258:AZ321" si="223">IF($D258="male",IF(AX258&lt;&gt;36,AY258,36),AY258)</f>
        <v>17</v>
      </c>
      <c r="BA258" s="1">
        <f t="shared" ref="BA258:BA321" si="224">IF($D258="male",IF(AW258&lt;&gt;37,AZ258,37),AZ258)</f>
        <v>17</v>
      </c>
      <c r="BB258" s="1">
        <f t="shared" ref="BB258:BB321" si="225">IF($D258="male",IF(AP258&lt;&gt;38,BA258,IF(C258&lt;=25,39,40)),BA258)</f>
        <v>17</v>
      </c>
      <c r="BC258" s="1">
        <f t="shared" ref="BC258:BC321" si="226">IF($D258="male",IF(BB258&lt;&gt;39,BB258,39),BB258)</f>
        <v>17</v>
      </c>
      <c r="BD258" s="1">
        <f t="shared" ref="BD258:BD321" si="227">IF($D258="male",IF(BB258&lt;&gt;40,BC258,IF(H258="",BC258,IF(H258&lt;=7.5,41,42))),BC258)</f>
        <v>17</v>
      </c>
      <c r="BE258" s="1">
        <f t="shared" ref="BE258:BE321" si="228">IF($D258="male",IF(BD258&lt;&gt;41,BD258,41),BD258)</f>
        <v>17</v>
      </c>
      <c r="BF258" s="1">
        <f t="shared" ref="BF258:BF321" si="229">IF($D258="male",IF(BD258&lt;&gt;42,BE258,42),BE258)</f>
        <v>17</v>
      </c>
      <c r="BG258" s="1">
        <f>+IF(D258="male",VLOOKUP(M258,'Key node cluster'!$A$3:$C$45,3,0),VLOOKUP(M258,'Key node cluster'!$F$3:$H$27,3,0))</f>
        <v>22</v>
      </c>
    </row>
    <row r="259" spans="1:59" x14ac:dyDescent="0.25">
      <c r="A259" t="s">
        <v>1571</v>
      </c>
      <c r="B259">
        <v>9741021043</v>
      </c>
      <c r="C259" s="7">
        <v>50</v>
      </c>
      <c r="D259" t="s">
        <v>9</v>
      </c>
      <c r="E259" t="s">
        <v>10</v>
      </c>
      <c r="G259" t="str">
        <f t="shared" si="184"/>
        <v>secondary or below</v>
      </c>
      <c r="H259" s="7">
        <f t="shared" si="188"/>
        <v>1</v>
      </c>
      <c r="I259" t="s">
        <v>12</v>
      </c>
      <c r="J259">
        <v>48</v>
      </c>
      <c r="K259">
        <v>0.24657534246575</v>
      </c>
      <c r="L259">
        <v>1</v>
      </c>
      <c r="M259" s="5">
        <f t="shared" si="189"/>
        <v>17</v>
      </c>
      <c r="N259" s="5">
        <f>+IF(D259="male",VLOOKUP(BG259,'Key node cluster'!$L$3:$N$24,3,0),VLOOKUP(BG259,'Key node cluster'!$R$3:$T$15,3,0))</f>
        <v>1</v>
      </c>
      <c r="O259" s="1">
        <v>0</v>
      </c>
      <c r="P259" s="1">
        <f t="shared" si="190"/>
        <v>1</v>
      </c>
      <c r="Q259" s="1">
        <f t="shared" si="191"/>
        <v>17</v>
      </c>
      <c r="R259" s="1">
        <f t="shared" si="192"/>
        <v>17</v>
      </c>
      <c r="S259" s="1">
        <f t="shared" si="193"/>
        <v>17</v>
      </c>
      <c r="T259" s="1">
        <f t="shared" si="194"/>
        <v>17</v>
      </c>
      <c r="U259" s="1">
        <f t="shared" si="195"/>
        <v>17</v>
      </c>
      <c r="V259" s="1">
        <f t="shared" si="196"/>
        <v>17</v>
      </c>
      <c r="W259" s="1">
        <f t="shared" si="197"/>
        <v>17</v>
      </c>
      <c r="X259" s="1">
        <f t="shared" si="198"/>
        <v>17</v>
      </c>
      <c r="Y259" s="1">
        <f t="shared" si="199"/>
        <v>17</v>
      </c>
      <c r="Z259" s="1">
        <f t="shared" si="200"/>
        <v>17</v>
      </c>
      <c r="AA259" s="1">
        <f t="shared" si="201"/>
        <v>17</v>
      </c>
      <c r="AB259" s="1">
        <f t="shared" si="202"/>
        <v>17</v>
      </c>
      <c r="AC259" s="1">
        <f t="shared" si="203"/>
        <v>17</v>
      </c>
      <c r="AD259" s="1">
        <f t="shared" si="204"/>
        <v>17</v>
      </c>
      <c r="AE259" s="1">
        <f t="shared" si="205"/>
        <v>17</v>
      </c>
      <c r="AF259" s="1">
        <f t="shared" si="206"/>
        <v>17</v>
      </c>
      <c r="AG259" s="1">
        <f t="shared" si="207"/>
        <v>17</v>
      </c>
      <c r="AH259" s="1">
        <f t="shared" si="208"/>
        <v>17</v>
      </c>
      <c r="AI259" s="1">
        <f t="shared" si="209"/>
        <v>17</v>
      </c>
      <c r="AJ259" s="1">
        <f t="shared" si="210"/>
        <v>17</v>
      </c>
      <c r="AK259" s="1">
        <f t="shared" si="211"/>
        <v>17</v>
      </c>
      <c r="AL259" s="1">
        <f t="shared" si="212"/>
        <v>17</v>
      </c>
      <c r="AM259" s="1">
        <f t="shared" si="213"/>
        <v>17</v>
      </c>
      <c r="AN259" s="1">
        <f t="shared" si="214"/>
        <v>17</v>
      </c>
      <c r="AO259" s="1">
        <f t="shared" si="215"/>
        <v>17</v>
      </c>
      <c r="AP259" s="7">
        <f t="shared" si="185"/>
        <v>17</v>
      </c>
      <c r="AQ259" s="7">
        <f t="shared" si="186"/>
        <v>17</v>
      </c>
      <c r="AR259" s="1">
        <f t="shared" si="216"/>
        <v>17</v>
      </c>
      <c r="AS259" s="7">
        <f t="shared" si="187"/>
        <v>17</v>
      </c>
      <c r="AT259" s="1">
        <f t="shared" si="217"/>
        <v>17</v>
      </c>
      <c r="AU259" s="1">
        <f t="shared" si="218"/>
        <v>17</v>
      </c>
      <c r="AV259" s="1">
        <f t="shared" si="219"/>
        <v>17</v>
      </c>
      <c r="AW259" s="1">
        <f t="shared" si="220"/>
        <v>17</v>
      </c>
      <c r="AX259" s="1">
        <f t="shared" si="221"/>
        <v>17</v>
      </c>
      <c r="AY259" s="1">
        <f t="shared" si="222"/>
        <v>17</v>
      </c>
      <c r="AZ259" s="1">
        <f t="shared" si="223"/>
        <v>17</v>
      </c>
      <c r="BA259" s="1">
        <f t="shared" si="224"/>
        <v>17</v>
      </c>
      <c r="BB259" s="1">
        <f t="shared" si="225"/>
        <v>17</v>
      </c>
      <c r="BC259" s="1">
        <f t="shared" si="226"/>
        <v>17</v>
      </c>
      <c r="BD259" s="1">
        <f t="shared" si="227"/>
        <v>17</v>
      </c>
      <c r="BE259" s="1">
        <f t="shared" si="228"/>
        <v>17</v>
      </c>
      <c r="BF259" s="1">
        <f t="shared" si="229"/>
        <v>17</v>
      </c>
      <c r="BG259" s="1">
        <f>+IF(D259="male",VLOOKUP(M259,'Key node cluster'!$A$3:$C$45,3,0),VLOOKUP(M259,'Key node cluster'!$F$3:$H$27,3,0))</f>
        <v>22</v>
      </c>
    </row>
    <row r="260" spans="1:59" x14ac:dyDescent="0.25">
      <c r="A260" t="s">
        <v>1573</v>
      </c>
      <c r="B260">
        <v>9981040299</v>
      </c>
      <c r="C260" s="7">
        <v>20</v>
      </c>
      <c r="D260" t="s">
        <v>9</v>
      </c>
      <c r="E260" t="s">
        <v>10</v>
      </c>
      <c r="F260" t="s">
        <v>11</v>
      </c>
      <c r="G260" t="str">
        <f t="shared" si="184"/>
        <v>bachelor or above</v>
      </c>
      <c r="H260" s="7">
        <f t="shared" si="188"/>
        <v>5</v>
      </c>
      <c r="I260" t="s">
        <v>14</v>
      </c>
      <c r="J260">
        <v>23</v>
      </c>
      <c r="K260">
        <v>1.6027397260273999</v>
      </c>
      <c r="L260">
        <v>11</v>
      </c>
      <c r="M260" s="5">
        <f t="shared" si="189"/>
        <v>39</v>
      </c>
      <c r="N260" s="5">
        <f>+IF(D260="male",VLOOKUP(BG260,'Key node cluster'!$L$3:$N$24,3,0),VLOOKUP(BG260,'Key node cluster'!$R$3:$T$15,3,0))</f>
        <v>0</v>
      </c>
      <c r="O260" s="1">
        <v>0</v>
      </c>
      <c r="P260" s="1">
        <f t="shared" si="190"/>
        <v>26</v>
      </c>
      <c r="Q260" s="1">
        <f t="shared" si="191"/>
        <v>26</v>
      </c>
      <c r="R260" s="1">
        <f t="shared" si="192"/>
        <v>26</v>
      </c>
      <c r="S260" s="1">
        <f t="shared" si="193"/>
        <v>26</v>
      </c>
      <c r="T260" s="1">
        <f t="shared" si="194"/>
        <v>26</v>
      </c>
      <c r="U260" s="1">
        <f t="shared" si="195"/>
        <v>26</v>
      </c>
      <c r="V260" s="1">
        <f t="shared" si="196"/>
        <v>26</v>
      </c>
      <c r="W260" s="1">
        <f t="shared" si="197"/>
        <v>26</v>
      </c>
      <c r="X260" s="1">
        <f t="shared" si="198"/>
        <v>26</v>
      </c>
      <c r="Y260" s="1">
        <f t="shared" si="199"/>
        <v>26</v>
      </c>
      <c r="Z260" s="1">
        <f t="shared" si="200"/>
        <v>26</v>
      </c>
      <c r="AA260" s="1">
        <f t="shared" si="201"/>
        <v>26</v>
      </c>
      <c r="AB260" s="1">
        <f t="shared" si="202"/>
        <v>26</v>
      </c>
      <c r="AC260" s="1">
        <f t="shared" si="203"/>
        <v>26</v>
      </c>
      <c r="AD260" s="1">
        <f t="shared" si="204"/>
        <v>26</v>
      </c>
      <c r="AE260" s="1">
        <f t="shared" si="205"/>
        <v>26</v>
      </c>
      <c r="AF260" s="1">
        <f t="shared" si="206"/>
        <v>26</v>
      </c>
      <c r="AG260" s="1">
        <f t="shared" si="207"/>
        <v>26</v>
      </c>
      <c r="AH260" s="1">
        <f t="shared" si="208"/>
        <v>26</v>
      </c>
      <c r="AI260" s="1">
        <f t="shared" si="209"/>
        <v>26</v>
      </c>
      <c r="AJ260" s="1">
        <f t="shared" si="210"/>
        <v>26</v>
      </c>
      <c r="AK260" s="1">
        <f t="shared" si="211"/>
        <v>26</v>
      </c>
      <c r="AL260" s="1">
        <f t="shared" si="212"/>
        <v>26</v>
      </c>
      <c r="AM260" s="1">
        <f t="shared" si="213"/>
        <v>26</v>
      </c>
      <c r="AN260" s="1">
        <f t="shared" si="214"/>
        <v>26</v>
      </c>
      <c r="AO260" s="1">
        <f t="shared" si="215"/>
        <v>26</v>
      </c>
      <c r="AP260" s="7">
        <f t="shared" si="185"/>
        <v>38</v>
      </c>
      <c r="AQ260" s="7">
        <f t="shared" si="186"/>
        <v>38</v>
      </c>
      <c r="AR260" s="1">
        <f t="shared" si="216"/>
        <v>38</v>
      </c>
      <c r="AS260" s="7">
        <f t="shared" si="187"/>
        <v>38</v>
      </c>
      <c r="AT260" s="1">
        <f t="shared" si="217"/>
        <v>38</v>
      </c>
      <c r="AU260" s="1">
        <f t="shared" si="218"/>
        <v>38</v>
      </c>
      <c r="AV260" s="1">
        <f t="shared" si="219"/>
        <v>38</v>
      </c>
      <c r="AW260" s="1">
        <f t="shared" si="220"/>
        <v>38</v>
      </c>
      <c r="AX260" s="1">
        <f t="shared" si="221"/>
        <v>38</v>
      </c>
      <c r="AY260" s="1">
        <f t="shared" si="222"/>
        <v>38</v>
      </c>
      <c r="AZ260" s="1">
        <f t="shared" si="223"/>
        <v>38</v>
      </c>
      <c r="BA260" s="1">
        <f t="shared" si="224"/>
        <v>38</v>
      </c>
      <c r="BB260" s="1">
        <f t="shared" si="225"/>
        <v>39</v>
      </c>
      <c r="BC260" s="1">
        <f t="shared" si="226"/>
        <v>39</v>
      </c>
      <c r="BD260" s="1">
        <f t="shared" si="227"/>
        <v>39</v>
      </c>
      <c r="BE260" s="1">
        <f t="shared" si="228"/>
        <v>39</v>
      </c>
      <c r="BF260" s="1">
        <f t="shared" si="229"/>
        <v>39</v>
      </c>
      <c r="BG260" s="1">
        <f>+IF(D260="male",VLOOKUP(M260,'Key node cluster'!$A$3:$C$45,3,0),VLOOKUP(M260,'Key node cluster'!$F$3:$H$27,3,0))</f>
        <v>39</v>
      </c>
    </row>
    <row r="261" spans="1:59" x14ac:dyDescent="0.25">
      <c r="A261" t="s">
        <v>1583</v>
      </c>
      <c r="B261">
        <v>9981056791</v>
      </c>
      <c r="C261" s="7">
        <v>20</v>
      </c>
      <c r="D261" t="s">
        <v>9</v>
      </c>
      <c r="E261" t="s">
        <v>10</v>
      </c>
      <c r="G261" t="str">
        <f t="shared" ref="G261:G324" si="230">IF(I261="","",IF(OR(I261="high_school",I261="secondary_or_below"),"secondary or below",IF(OR(I261="bachelor",I261="master",I261="phd"),"bachelor or above", "vocational training")))</f>
        <v>bachelor or above</v>
      </c>
      <c r="H261" s="7">
        <f t="shared" si="188"/>
        <v>1</v>
      </c>
      <c r="I261" t="s">
        <v>14</v>
      </c>
      <c r="J261">
        <v>23</v>
      </c>
      <c r="K261">
        <v>0.44109589041095998</v>
      </c>
      <c r="L261">
        <v>2</v>
      </c>
      <c r="M261" s="5">
        <f t="shared" si="189"/>
        <v>17</v>
      </c>
      <c r="N261" s="5">
        <f>+IF(D261="male",VLOOKUP(BG261,'Key node cluster'!$L$3:$N$24,3,0),VLOOKUP(BG261,'Key node cluster'!$R$3:$T$15,3,0))</f>
        <v>1</v>
      </c>
      <c r="O261" s="1">
        <v>0</v>
      </c>
      <c r="P261" s="1">
        <f t="shared" si="190"/>
        <v>1</v>
      </c>
      <c r="Q261" s="1">
        <f t="shared" si="191"/>
        <v>17</v>
      </c>
      <c r="R261" s="1">
        <f t="shared" si="192"/>
        <v>17</v>
      </c>
      <c r="S261" s="1">
        <f t="shared" si="193"/>
        <v>17</v>
      </c>
      <c r="T261" s="1">
        <f t="shared" si="194"/>
        <v>17</v>
      </c>
      <c r="U261" s="1">
        <f t="shared" si="195"/>
        <v>17</v>
      </c>
      <c r="V261" s="1">
        <f t="shared" si="196"/>
        <v>17</v>
      </c>
      <c r="W261" s="1">
        <f t="shared" si="197"/>
        <v>17</v>
      </c>
      <c r="X261" s="1">
        <f t="shared" si="198"/>
        <v>17</v>
      </c>
      <c r="Y261" s="1">
        <f t="shared" si="199"/>
        <v>17</v>
      </c>
      <c r="Z261" s="1">
        <f t="shared" si="200"/>
        <v>17</v>
      </c>
      <c r="AA261" s="1">
        <f t="shared" si="201"/>
        <v>17</v>
      </c>
      <c r="AB261" s="1">
        <f t="shared" si="202"/>
        <v>17</v>
      </c>
      <c r="AC261" s="1">
        <f t="shared" si="203"/>
        <v>17</v>
      </c>
      <c r="AD261" s="1">
        <f t="shared" si="204"/>
        <v>17</v>
      </c>
      <c r="AE261" s="1">
        <f t="shared" si="205"/>
        <v>17</v>
      </c>
      <c r="AF261" s="1">
        <f t="shared" si="206"/>
        <v>17</v>
      </c>
      <c r="AG261" s="1">
        <f t="shared" si="207"/>
        <v>17</v>
      </c>
      <c r="AH261" s="1">
        <f t="shared" si="208"/>
        <v>17</v>
      </c>
      <c r="AI261" s="1">
        <f t="shared" si="209"/>
        <v>17</v>
      </c>
      <c r="AJ261" s="1">
        <f t="shared" si="210"/>
        <v>17</v>
      </c>
      <c r="AK261" s="1">
        <f t="shared" si="211"/>
        <v>17</v>
      </c>
      <c r="AL261" s="1">
        <f t="shared" si="212"/>
        <v>17</v>
      </c>
      <c r="AM261" s="1">
        <f t="shared" si="213"/>
        <v>17</v>
      </c>
      <c r="AN261" s="1">
        <f t="shared" si="214"/>
        <v>17</v>
      </c>
      <c r="AO261" s="1">
        <f t="shared" si="215"/>
        <v>17</v>
      </c>
      <c r="AP261" s="7">
        <f t="shared" si="185"/>
        <v>17</v>
      </c>
      <c r="AQ261" s="7">
        <f t="shared" si="186"/>
        <v>17</v>
      </c>
      <c r="AR261" s="1">
        <f t="shared" si="216"/>
        <v>17</v>
      </c>
      <c r="AS261" s="7">
        <f t="shared" si="187"/>
        <v>17</v>
      </c>
      <c r="AT261" s="1">
        <f t="shared" si="217"/>
        <v>17</v>
      </c>
      <c r="AU261" s="1">
        <f t="shared" si="218"/>
        <v>17</v>
      </c>
      <c r="AV261" s="1">
        <f t="shared" si="219"/>
        <v>17</v>
      </c>
      <c r="AW261" s="1">
        <f t="shared" si="220"/>
        <v>17</v>
      </c>
      <c r="AX261" s="1">
        <f t="shared" si="221"/>
        <v>17</v>
      </c>
      <c r="AY261" s="1">
        <f t="shared" si="222"/>
        <v>17</v>
      </c>
      <c r="AZ261" s="1">
        <f t="shared" si="223"/>
        <v>17</v>
      </c>
      <c r="BA261" s="1">
        <f t="shared" si="224"/>
        <v>17</v>
      </c>
      <c r="BB261" s="1">
        <f t="shared" si="225"/>
        <v>17</v>
      </c>
      <c r="BC261" s="1">
        <f t="shared" si="226"/>
        <v>17</v>
      </c>
      <c r="BD261" s="1">
        <f t="shared" si="227"/>
        <v>17</v>
      </c>
      <c r="BE261" s="1">
        <f t="shared" si="228"/>
        <v>17</v>
      </c>
      <c r="BF261" s="1">
        <f t="shared" si="229"/>
        <v>17</v>
      </c>
      <c r="BG261" s="1">
        <f>+IF(D261="male",VLOOKUP(M261,'Key node cluster'!$A$3:$C$45,3,0),VLOOKUP(M261,'Key node cluster'!$F$3:$H$27,3,0))</f>
        <v>22</v>
      </c>
    </row>
    <row r="262" spans="1:59" x14ac:dyDescent="0.25">
      <c r="A262" t="s">
        <v>1606</v>
      </c>
      <c r="B262">
        <v>9941016459</v>
      </c>
      <c r="C262" s="7">
        <v>30</v>
      </c>
      <c r="D262" t="s">
        <v>9</v>
      </c>
      <c r="E262" t="s">
        <v>10</v>
      </c>
      <c r="F262" t="s">
        <v>11</v>
      </c>
      <c r="G262" t="str">
        <f t="shared" si="230"/>
        <v>vocational training</v>
      </c>
      <c r="H262" s="7">
        <f t="shared" si="188"/>
        <v>5</v>
      </c>
      <c r="I262" t="s">
        <v>193</v>
      </c>
      <c r="J262">
        <v>28</v>
      </c>
      <c r="K262">
        <v>1.8383561643835999</v>
      </c>
      <c r="L262">
        <v>4</v>
      </c>
      <c r="M262" s="5">
        <f t="shared" si="189"/>
        <v>41</v>
      </c>
      <c r="N262" s="5">
        <f>+IF(D262="male",VLOOKUP(BG262,'Key node cluster'!$L$3:$N$24,3,0),VLOOKUP(BG262,'Key node cluster'!$R$3:$T$15,3,0))</f>
        <v>1</v>
      </c>
      <c r="O262" s="1">
        <v>0</v>
      </c>
      <c r="P262" s="1">
        <f t="shared" si="190"/>
        <v>26</v>
      </c>
      <c r="Q262" s="1">
        <f t="shared" si="191"/>
        <v>26</v>
      </c>
      <c r="R262" s="1">
        <f t="shared" si="192"/>
        <v>26</v>
      </c>
      <c r="S262" s="1">
        <f t="shared" si="193"/>
        <v>26</v>
      </c>
      <c r="T262" s="1">
        <f t="shared" si="194"/>
        <v>26</v>
      </c>
      <c r="U262" s="1">
        <f t="shared" si="195"/>
        <v>26</v>
      </c>
      <c r="V262" s="1">
        <f t="shared" si="196"/>
        <v>26</v>
      </c>
      <c r="W262" s="1">
        <f t="shared" si="197"/>
        <v>26</v>
      </c>
      <c r="X262" s="1">
        <f t="shared" si="198"/>
        <v>26</v>
      </c>
      <c r="Y262" s="1">
        <f t="shared" si="199"/>
        <v>26</v>
      </c>
      <c r="Z262" s="1">
        <f t="shared" si="200"/>
        <v>26</v>
      </c>
      <c r="AA262" s="1">
        <f t="shared" si="201"/>
        <v>26</v>
      </c>
      <c r="AB262" s="1">
        <f t="shared" si="202"/>
        <v>26</v>
      </c>
      <c r="AC262" s="1">
        <f t="shared" si="203"/>
        <v>26</v>
      </c>
      <c r="AD262" s="1">
        <f t="shared" si="204"/>
        <v>26</v>
      </c>
      <c r="AE262" s="1">
        <f t="shared" si="205"/>
        <v>26</v>
      </c>
      <c r="AF262" s="1">
        <f t="shared" si="206"/>
        <v>26</v>
      </c>
      <c r="AG262" s="1">
        <f t="shared" si="207"/>
        <v>26</v>
      </c>
      <c r="AH262" s="1">
        <f t="shared" si="208"/>
        <v>26</v>
      </c>
      <c r="AI262" s="1">
        <f t="shared" si="209"/>
        <v>26</v>
      </c>
      <c r="AJ262" s="1">
        <f t="shared" si="210"/>
        <v>26</v>
      </c>
      <c r="AK262" s="1">
        <f t="shared" si="211"/>
        <v>26</v>
      </c>
      <c r="AL262" s="1">
        <f t="shared" si="212"/>
        <v>26</v>
      </c>
      <c r="AM262" s="1">
        <f t="shared" si="213"/>
        <v>26</v>
      </c>
      <c r="AN262" s="1">
        <f t="shared" si="214"/>
        <v>26</v>
      </c>
      <c r="AO262" s="1">
        <f t="shared" si="215"/>
        <v>26</v>
      </c>
      <c r="AP262" s="7">
        <f t="shared" si="185"/>
        <v>38</v>
      </c>
      <c r="AQ262" s="7">
        <f t="shared" si="186"/>
        <v>38</v>
      </c>
      <c r="AR262" s="1">
        <f t="shared" si="216"/>
        <v>38</v>
      </c>
      <c r="AS262" s="7">
        <f t="shared" si="187"/>
        <v>38</v>
      </c>
      <c r="AT262" s="1">
        <f t="shared" si="217"/>
        <v>38</v>
      </c>
      <c r="AU262" s="1">
        <f t="shared" si="218"/>
        <v>38</v>
      </c>
      <c r="AV262" s="1">
        <f t="shared" si="219"/>
        <v>38</v>
      </c>
      <c r="AW262" s="1">
        <f t="shared" si="220"/>
        <v>38</v>
      </c>
      <c r="AX262" s="1">
        <f t="shared" si="221"/>
        <v>38</v>
      </c>
      <c r="AY262" s="1">
        <f t="shared" si="222"/>
        <v>38</v>
      </c>
      <c r="AZ262" s="1">
        <f t="shared" si="223"/>
        <v>38</v>
      </c>
      <c r="BA262" s="1">
        <f t="shared" si="224"/>
        <v>38</v>
      </c>
      <c r="BB262" s="1">
        <f t="shared" si="225"/>
        <v>40</v>
      </c>
      <c r="BC262" s="1">
        <f t="shared" si="226"/>
        <v>40</v>
      </c>
      <c r="BD262" s="1">
        <f t="shared" si="227"/>
        <v>41</v>
      </c>
      <c r="BE262" s="1">
        <f t="shared" si="228"/>
        <v>41</v>
      </c>
      <c r="BF262" s="1">
        <f t="shared" si="229"/>
        <v>41</v>
      </c>
      <c r="BG262" s="1">
        <f>+IF(D262="male",VLOOKUP(M262,'Key node cluster'!$A$3:$C$45,3,0),VLOOKUP(M262,'Key node cluster'!$F$3:$H$27,3,0))</f>
        <v>41</v>
      </c>
    </row>
    <row r="263" spans="1:59" x14ac:dyDescent="0.25">
      <c r="A263" t="s">
        <v>1607</v>
      </c>
      <c r="B263">
        <v>9981008575</v>
      </c>
      <c r="C263" s="7">
        <v>20</v>
      </c>
      <c r="D263" t="s">
        <v>9</v>
      </c>
      <c r="E263" t="s">
        <v>10</v>
      </c>
      <c r="G263" t="str">
        <f t="shared" si="230"/>
        <v>bachelor or above</v>
      </c>
      <c r="H263" s="7">
        <f t="shared" si="188"/>
        <v>1</v>
      </c>
      <c r="I263" t="s">
        <v>14</v>
      </c>
      <c r="J263">
        <v>24</v>
      </c>
      <c r="K263">
        <v>0.25205479452055002</v>
      </c>
      <c r="L263">
        <v>1</v>
      </c>
      <c r="M263" s="5">
        <f t="shared" si="189"/>
        <v>17</v>
      </c>
      <c r="N263" s="5">
        <f>+IF(D263="male",VLOOKUP(BG263,'Key node cluster'!$L$3:$N$24,3,0),VLOOKUP(BG263,'Key node cluster'!$R$3:$T$15,3,0))</f>
        <v>1</v>
      </c>
      <c r="O263" s="1">
        <v>0</v>
      </c>
      <c r="P263" s="1">
        <f t="shared" si="190"/>
        <v>1</v>
      </c>
      <c r="Q263" s="1">
        <f t="shared" si="191"/>
        <v>17</v>
      </c>
      <c r="R263" s="1">
        <f t="shared" si="192"/>
        <v>17</v>
      </c>
      <c r="S263" s="1">
        <f t="shared" si="193"/>
        <v>17</v>
      </c>
      <c r="T263" s="1">
        <f t="shared" si="194"/>
        <v>17</v>
      </c>
      <c r="U263" s="1">
        <f t="shared" si="195"/>
        <v>17</v>
      </c>
      <c r="V263" s="1">
        <f t="shared" si="196"/>
        <v>17</v>
      </c>
      <c r="W263" s="1">
        <f t="shared" si="197"/>
        <v>17</v>
      </c>
      <c r="X263" s="1">
        <f t="shared" si="198"/>
        <v>17</v>
      </c>
      <c r="Y263" s="1">
        <f t="shared" si="199"/>
        <v>17</v>
      </c>
      <c r="Z263" s="1">
        <f t="shared" si="200"/>
        <v>17</v>
      </c>
      <c r="AA263" s="1">
        <f t="shared" si="201"/>
        <v>17</v>
      </c>
      <c r="AB263" s="1">
        <f t="shared" si="202"/>
        <v>17</v>
      </c>
      <c r="AC263" s="1">
        <f t="shared" si="203"/>
        <v>17</v>
      </c>
      <c r="AD263" s="1">
        <f t="shared" si="204"/>
        <v>17</v>
      </c>
      <c r="AE263" s="1">
        <f t="shared" si="205"/>
        <v>17</v>
      </c>
      <c r="AF263" s="1">
        <f t="shared" si="206"/>
        <v>17</v>
      </c>
      <c r="AG263" s="1">
        <f t="shared" si="207"/>
        <v>17</v>
      </c>
      <c r="AH263" s="1">
        <f t="shared" si="208"/>
        <v>17</v>
      </c>
      <c r="AI263" s="1">
        <f t="shared" si="209"/>
        <v>17</v>
      </c>
      <c r="AJ263" s="1">
        <f t="shared" si="210"/>
        <v>17</v>
      </c>
      <c r="AK263" s="1">
        <f t="shared" si="211"/>
        <v>17</v>
      </c>
      <c r="AL263" s="1">
        <f t="shared" si="212"/>
        <v>17</v>
      </c>
      <c r="AM263" s="1">
        <f t="shared" si="213"/>
        <v>17</v>
      </c>
      <c r="AN263" s="1">
        <f t="shared" si="214"/>
        <v>17</v>
      </c>
      <c r="AO263" s="1">
        <f t="shared" si="215"/>
        <v>17</v>
      </c>
      <c r="AP263" s="7">
        <f t="shared" si="185"/>
        <v>17</v>
      </c>
      <c r="AQ263" s="7">
        <f t="shared" si="186"/>
        <v>17</v>
      </c>
      <c r="AR263" s="1">
        <f t="shared" si="216"/>
        <v>17</v>
      </c>
      <c r="AS263" s="7">
        <f t="shared" si="187"/>
        <v>17</v>
      </c>
      <c r="AT263" s="1">
        <f t="shared" si="217"/>
        <v>17</v>
      </c>
      <c r="AU263" s="1">
        <f t="shared" si="218"/>
        <v>17</v>
      </c>
      <c r="AV263" s="1">
        <f t="shared" si="219"/>
        <v>17</v>
      </c>
      <c r="AW263" s="1">
        <f t="shared" si="220"/>
        <v>17</v>
      </c>
      <c r="AX263" s="1">
        <f t="shared" si="221"/>
        <v>17</v>
      </c>
      <c r="AY263" s="1">
        <f t="shared" si="222"/>
        <v>17</v>
      </c>
      <c r="AZ263" s="1">
        <f t="shared" si="223"/>
        <v>17</v>
      </c>
      <c r="BA263" s="1">
        <f t="shared" si="224"/>
        <v>17</v>
      </c>
      <c r="BB263" s="1">
        <f t="shared" si="225"/>
        <v>17</v>
      </c>
      <c r="BC263" s="1">
        <f t="shared" si="226"/>
        <v>17</v>
      </c>
      <c r="BD263" s="1">
        <f t="shared" si="227"/>
        <v>17</v>
      </c>
      <c r="BE263" s="1">
        <f t="shared" si="228"/>
        <v>17</v>
      </c>
      <c r="BF263" s="1">
        <f t="shared" si="229"/>
        <v>17</v>
      </c>
      <c r="BG263" s="1">
        <f>+IF(D263="male",VLOOKUP(M263,'Key node cluster'!$A$3:$C$45,3,0),VLOOKUP(M263,'Key node cluster'!$F$3:$H$27,3,0))</f>
        <v>22</v>
      </c>
    </row>
    <row r="264" spans="1:59" x14ac:dyDescent="0.25">
      <c r="A264" t="s">
        <v>1624</v>
      </c>
      <c r="B264">
        <v>9791027757</v>
      </c>
      <c r="C264" s="7">
        <v>40</v>
      </c>
      <c r="D264" t="s">
        <v>9</v>
      </c>
      <c r="E264" t="s">
        <v>10</v>
      </c>
      <c r="F264" t="s">
        <v>11</v>
      </c>
      <c r="G264" t="str">
        <f t="shared" si="230"/>
        <v>secondary or below</v>
      </c>
      <c r="H264" s="7">
        <f t="shared" si="188"/>
        <v>0</v>
      </c>
      <c r="I264" t="s">
        <v>12</v>
      </c>
      <c r="J264">
        <v>42</v>
      </c>
      <c r="L264">
        <v>1</v>
      </c>
      <c r="M264" s="5">
        <f t="shared" si="189"/>
        <v>13</v>
      </c>
      <c r="N264" s="5">
        <f>+IF(D264="male",VLOOKUP(BG264,'Key node cluster'!$L$3:$N$24,3,0),VLOOKUP(BG264,'Key node cluster'!$R$3:$T$15,3,0))</f>
        <v>1</v>
      </c>
      <c r="O264" s="1">
        <v>0</v>
      </c>
      <c r="P264" s="1">
        <f t="shared" si="190"/>
        <v>1</v>
      </c>
      <c r="Q264" s="1">
        <f t="shared" si="191"/>
        <v>2</v>
      </c>
      <c r="R264" s="1">
        <f t="shared" si="192"/>
        <v>3</v>
      </c>
      <c r="S264" s="1">
        <f t="shared" si="193"/>
        <v>11</v>
      </c>
      <c r="T264" s="1">
        <f t="shared" si="194"/>
        <v>11</v>
      </c>
      <c r="U264" s="1">
        <f t="shared" si="195"/>
        <v>11</v>
      </c>
      <c r="V264" s="1">
        <f t="shared" si="196"/>
        <v>11</v>
      </c>
      <c r="W264" s="1">
        <f t="shared" si="197"/>
        <v>11</v>
      </c>
      <c r="X264" s="1">
        <f t="shared" si="198"/>
        <v>11</v>
      </c>
      <c r="Y264" s="1">
        <f t="shared" si="199"/>
        <v>11</v>
      </c>
      <c r="Z264" s="1">
        <f t="shared" si="200"/>
        <v>11</v>
      </c>
      <c r="AA264" s="1">
        <f t="shared" si="201"/>
        <v>13</v>
      </c>
      <c r="AB264" s="1">
        <f t="shared" si="202"/>
        <v>13</v>
      </c>
      <c r="AC264" s="1">
        <f t="shared" si="203"/>
        <v>13</v>
      </c>
      <c r="AD264" s="1">
        <f t="shared" si="204"/>
        <v>13</v>
      </c>
      <c r="AE264" s="1">
        <f t="shared" si="205"/>
        <v>13</v>
      </c>
      <c r="AF264" s="1">
        <f t="shared" si="206"/>
        <v>13</v>
      </c>
      <c r="AG264" s="1">
        <f t="shared" si="207"/>
        <v>13</v>
      </c>
      <c r="AH264" s="1">
        <f t="shared" si="208"/>
        <v>13</v>
      </c>
      <c r="AI264" s="1">
        <f t="shared" si="209"/>
        <v>13</v>
      </c>
      <c r="AJ264" s="1">
        <f t="shared" si="210"/>
        <v>13</v>
      </c>
      <c r="AK264" s="1">
        <f t="shared" si="211"/>
        <v>13</v>
      </c>
      <c r="AL264" s="1">
        <f t="shared" si="212"/>
        <v>13</v>
      </c>
      <c r="AM264" s="1">
        <f t="shared" si="213"/>
        <v>13</v>
      </c>
      <c r="AN264" s="1">
        <f t="shared" si="214"/>
        <v>13</v>
      </c>
      <c r="AO264" s="1">
        <f t="shared" si="215"/>
        <v>13</v>
      </c>
      <c r="AP264" s="7">
        <f t="shared" si="185"/>
        <v>13</v>
      </c>
      <c r="AQ264" s="7">
        <f t="shared" si="186"/>
        <v>13</v>
      </c>
      <c r="AR264" s="1">
        <f t="shared" si="216"/>
        <v>13</v>
      </c>
      <c r="AS264" s="7">
        <f t="shared" si="187"/>
        <v>13</v>
      </c>
      <c r="AT264" s="1">
        <f t="shared" si="217"/>
        <v>13</v>
      </c>
      <c r="AU264" s="1">
        <f t="shared" si="218"/>
        <v>13</v>
      </c>
      <c r="AV264" s="1">
        <f t="shared" si="219"/>
        <v>13</v>
      </c>
      <c r="AW264" s="1">
        <f t="shared" si="220"/>
        <v>13</v>
      </c>
      <c r="AX264" s="1">
        <f t="shared" si="221"/>
        <v>13</v>
      </c>
      <c r="AY264" s="1">
        <f t="shared" si="222"/>
        <v>13</v>
      </c>
      <c r="AZ264" s="1">
        <f t="shared" si="223"/>
        <v>13</v>
      </c>
      <c r="BA264" s="1">
        <f t="shared" si="224"/>
        <v>13</v>
      </c>
      <c r="BB264" s="1">
        <f t="shared" si="225"/>
        <v>13</v>
      </c>
      <c r="BC264" s="1">
        <f t="shared" si="226"/>
        <v>13</v>
      </c>
      <c r="BD264" s="1">
        <f t="shared" si="227"/>
        <v>13</v>
      </c>
      <c r="BE264" s="1">
        <f t="shared" si="228"/>
        <v>13</v>
      </c>
      <c r="BF264" s="1">
        <f t="shared" si="229"/>
        <v>13</v>
      </c>
      <c r="BG264" s="1">
        <f>+IF(D264="male",VLOOKUP(M264,'Key node cluster'!$A$3:$C$45,3,0),VLOOKUP(M264,'Key node cluster'!$F$3:$H$27,3,0))</f>
        <v>13</v>
      </c>
    </row>
    <row r="265" spans="1:59" x14ac:dyDescent="0.25">
      <c r="A265" t="s">
        <v>1630</v>
      </c>
      <c r="B265">
        <v>2000391316</v>
      </c>
      <c r="C265" s="7">
        <v>20</v>
      </c>
      <c r="D265" t="s">
        <v>9</v>
      </c>
      <c r="E265" t="s">
        <v>10</v>
      </c>
      <c r="F265" t="s">
        <v>11</v>
      </c>
      <c r="G265" t="str">
        <f t="shared" si="230"/>
        <v>secondary or below</v>
      </c>
      <c r="H265" s="7">
        <f t="shared" si="188"/>
        <v>1</v>
      </c>
      <c r="I265" t="s">
        <v>12</v>
      </c>
      <c r="J265">
        <v>20</v>
      </c>
      <c r="K265">
        <v>0.58630136986300996</v>
      </c>
      <c r="L265">
        <v>8</v>
      </c>
      <c r="M265" s="5">
        <f t="shared" si="189"/>
        <v>25</v>
      </c>
      <c r="N265" s="5">
        <f>+IF(D265="male",VLOOKUP(BG265,'Key node cluster'!$L$3:$N$24,3,0),VLOOKUP(BG265,'Key node cluster'!$R$3:$T$15,3,0))</f>
        <v>1</v>
      </c>
      <c r="O265" s="1">
        <v>0</v>
      </c>
      <c r="P265" s="1">
        <f t="shared" si="190"/>
        <v>1</v>
      </c>
      <c r="Q265" s="1">
        <f t="shared" si="191"/>
        <v>17</v>
      </c>
      <c r="R265" s="1">
        <f t="shared" si="192"/>
        <v>17</v>
      </c>
      <c r="S265" s="1">
        <f t="shared" si="193"/>
        <v>17</v>
      </c>
      <c r="T265" s="1">
        <f t="shared" si="194"/>
        <v>17</v>
      </c>
      <c r="U265" s="1">
        <f t="shared" si="195"/>
        <v>17</v>
      </c>
      <c r="V265" s="1">
        <f t="shared" si="196"/>
        <v>17</v>
      </c>
      <c r="W265" s="1">
        <f t="shared" si="197"/>
        <v>17</v>
      </c>
      <c r="X265" s="1">
        <f t="shared" si="198"/>
        <v>17</v>
      </c>
      <c r="Y265" s="1">
        <f t="shared" si="199"/>
        <v>17</v>
      </c>
      <c r="Z265" s="1">
        <f t="shared" si="200"/>
        <v>17</v>
      </c>
      <c r="AA265" s="1">
        <f t="shared" si="201"/>
        <v>17</v>
      </c>
      <c r="AB265" s="1">
        <f t="shared" si="202"/>
        <v>17</v>
      </c>
      <c r="AC265" s="1">
        <f t="shared" si="203"/>
        <v>17</v>
      </c>
      <c r="AD265" s="1">
        <f t="shared" si="204"/>
        <v>17</v>
      </c>
      <c r="AE265" s="1">
        <f t="shared" si="205"/>
        <v>17</v>
      </c>
      <c r="AF265" s="1">
        <f t="shared" si="206"/>
        <v>17</v>
      </c>
      <c r="AG265" s="1">
        <f t="shared" si="207"/>
        <v>25</v>
      </c>
      <c r="AH265" s="1">
        <f t="shared" si="208"/>
        <v>25</v>
      </c>
      <c r="AI265" s="1">
        <f t="shared" si="209"/>
        <v>25</v>
      </c>
      <c r="AJ265" s="1">
        <f t="shared" si="210"/>
        <v>25</v>
      </c>
      <c r="AK265" s="1">
        <f t="shared" si="211"/>
        <v>25</v>
      </c>
      <c r="AL265" s="1">
        <f t="shared" si="212"/>
        <v>25</v>
      </c>
      <c r="AM265" s="1">
        <f t="shared" si="213"/>
        <v>25</v>
      </c>
      <c r="AN265" s="1">
        <f t="shared" si="214"/>
        <v>25</v>
      </c>
      <c r="AO265" s="1">
        <f t="shared" si="215"/>
        <v>25</v>
      </c>
      <c r="AP265" s="7">
        <f t="shared" si="185"/>
        <v>25</v>
      </c>
      <c r="AQ265" s="7">
        <f t="shared" si="186"/>
        <v>25</v>
      </c>
      <c r="AR265" s="1">
        <f t="shared" si="216"/>
        <v>25</v>
      </c>
      <c r="AS265" s="7">
        <f t="shared" si="187"/>
        <v>25</v>
      </c>
      <c r="AT265" s="1">
        <f t="shared" si="217"/>
        <v>25</v>
      </c>
      <c r="AU265" s="1">
        <f t="shared" si="218"/>
        <v>25</v>
      </c>
      <c r="AV265" s="1">
        <f t="shared" si="219"/>
        <v>25</v>
      </c>
      <c r="AW265" s="1">
        <f t="shared" si="220"/>
        <v>25</v>
      </c>
      <c r="AX265" s="1">
        <f t="shared" si="221"/>
        <v>25</v>
      </c>
      <c r="AY265" s="1">
        <f t="shared" si="222"/>
        <v>25</v>
      </c>
      <c r="AZ265" s="1">
        <f t="shared" si="223"/>
        <v>25</v>
      </c>
      <c r="BA265" s="1">
        <f t="shared" si="224"/>
        <v>25</v>
      </c>
      <c r="BB265" s="1">
        <f t="shared" si="225"/>
        <v>25</v>
      </c>
      <c r="BC265" s="1">
        <f t="shared" si="226"/>
        <v>25</v>
      </c>
      <c r="BD265" s="1">
        <f t="shared" si="227"/>
        <v>25</v>
      </c>
      <c r="BE265" s="1">
        <f t="shared" si="228"/>
        <v>25</v>
      </c>
      <c r="BF265" s="1">
        <f t="shared" si="229"/>
        <v>25</v>
      </c>
      <c r="BG265" s="1">
        <f>+IF(D265="male",VLOOKUP(M265,'Key node cluster'!$A$3:$C$45,3,0),VLOOKUP(M265,'Key node cluster'!$F$3:$H$27,3,0))</f>
        <v>25</v>
      </c>
    </row>
    <row r="266" spans="1:59" x14ac:dyDescent="0.25">
      <c r="A266" t="s">
        <v>1650</v>
      </c>
      <c r="B266">
        <v>2000765767</v>
      </c>
      <c r="C266" s="7">
        <v>20</v>
      </c>
      <c r="D266" t="s">
        <v>9</v>
      </c>
      <c r="E266" t="s">
        <v>10</v>
      </c>
      <c r="F266" t="s">
        <v>11</v>
      </c>
      <c r="G266" t="str">
        <f t="shared" si="230"/>
        <v>secondary or below</v>
      </c>
      <c r="H266" s="7">
        <f t="shared" si="188"/>
        <v>1</v>
      </c>
      <c r="I266" t="s">
        <v>12</v>
      </c>
      <c r="J266">
        <v>18</v>
      </c>
      <c r="K266">
        <v>0.35068493150684998</v>
      </c>
      <c r="L266">
        <v>1</v>
      </c>
      <c r="M266" s="5">
        <f t="shared" si="189"/>
        <v>25</v>
      </c>
      <c r="N266" s="5">
        <f>+IF(D266="male",VLOOKUP(BG266,'Key node cluster'!$L$3:$N$24,3,0),VLOOKUP(BG266,'Key node cluster'!$R$3:$T$15,3,0))</f>
        <v>1</v>
      </c>
      <c r="O266" s="1">
        <v>0</v>
      </c>
      <c r="P266" s="1">
        <f t="shared" si="190"/>
        <v>1</v>
      </c>
      <c r="Q266" s="1">
        <f t="shared" si="191"/>
        <v>17</v>
      </c>
      <c r="R266" s="1">
        <f t="shared" si="192"/>
        <v>17</v>
      </c>
      <c r="S266" s="1">
        <f t="shared" si="193"/>
        <v>17</v>
      </c>
      <c r="T266" s="1">
        <f t="shared" si="194"/>
        <v>17</v>
      </c>
      <c r="U266" s="1">
        <f t="shared" si="195"/>
        <v>17</v>
      </c>
      <c r="V266" s="1">
        <f t="shared" si="196"/>
        <v>17</v>
      </c>
      <c r="W266" s="1">
        <f t="shared" si="197"/>
        <v>17</v>
      </c>
      <c r="X266" s="1">
        <f t="shared" si="198"/>
        <v>17</v>
      </c>
      <c r="Y266" s="1">
        <f t="shared" si="199"/>
        <v>17</v>
      </c>
      <c r="Z266" s="1">
        <f t="shared" si="200"/>
        <v>17</v>
      </c>
      <c r="AA266" s="1">
        <f t="shared" si="201"/>
        <v>17</v>
      </c>
      <c r="AB266" s="1">
        <f t="shared" si="202"/>
        <v>17</v>
      </c>
      <c r="AC266" s="1">
        <f t="shared" si="203"/>
        <v>17</v>
      </c>
      <c r="AD266" s="1">
        <f t="shared" si="204"/>
        <v>17</v>
      </c>
      <c r="AE266" s="1">
        <f t="shared" si="205"/>
        <v>17</v>
      </c>
      <c r="AF266" s="1">
        <f t="shared" si="206"/>
        <v>17</v>
      </c>
      <c r="AG266" s="1">
        <f t="shared" si="207"/>
        <v>25</v>
      </c>
      <c r="AH266" s="1">
        <f t="shared" si="208"/>
        <v>25</v>
      </c>
      <c r="AI266" s="1">
        <f t="shared" si="209"/>
        <v>25</v>
      </c>
      <c r="AJ266" s="1">
        <f t="shared" si="210"/>
        <v>25</v>
      </c>
      <c r="AK266" s="1">
        <f t="shared" si="211"/>
        <v>25</v>
      </c>
      <c r="AL266" s="1">
        <f t="shared" si="212"/>
        <v>25</v>
      </c>
      <c r="AM266" s="1">
        <f t="shared" si="213"/>
        <v>25</v>
      </c>
      <c r="AN266" s="1">
        <f t="shared" si="214"/>
        <v>25</v>
      </c>
      <c r="AO266" s="1">
        <f t="shared" si="215"/>
        <v>25</v>
      </c>
      <c r="AP266" s="7">
        <f t="shared" si="185"/>
        <v>25</v>
      </c>
      <c r="AQ266" s="7">
        <f t="shared" si="186"/>
        <v>25</v>
      </c>
      <c r="AR266" s="1">
        <f t="shared" si="216"/>
        <v>25</v>
      </c>
      <c r="AS266" s="7">
        <f t="shared" si="187"/>
        <v>25</v>
      </c>
      <c r="AT266" s="1">
        <f t="shared" si="217"/>
        <v>25</v>
      </c>
      <c r="AU266" s="1">
        <f t="shared" si="218"/>
        <v>25</v>
      </c>
      <c r="AV266" s="1">
        <f t="shared" si="219"/>
        <v>25</v>
      </c>
      <c r="AW266" s="1">
        <f t="shared" si="220"/>
        <v>25</v>
      </c>
      <c r="AX266" s="1">
        <f t="shared" si="221"/>
        <v>25</v>
      </c>
      <c r="AY266" s="1">
        <f t="shared" si="222"/>
        <v>25</v>
      </c>
      <c r="AZ266" s="1">
        <f t="shared" si="223"/>
        <v>25</v>
      </c>
      <c r="BA266" s="1">
        <f t="shared" si="224"/>
        <v>25</v>
      </c>
      <c r="BB266" s="1">
        <f t="shared" si="225"/>
        <v>25</v>
      </c>
      <c r="BC266" s="1">
        <f t="shared" si="226"/>
        <v>25</v>
      </c>
      <c r="BD266" s="1">
        <f t="shared" si="227"/>
        <v>25</v>
      </c>
      <c r="BE266" s="1">
        <f t="shared" si="228"/>
        <v>25</v>
      </c>
      <c r="BF266" s="1">
        <f t="shared" si="229"/>
        <v>25</v>
      </c>
      <c r="BG266" s="1">
        <f>+IF(D266="male",VLOOKUP(M266,'Key node cluster'!$A$3:$C$45,3,0),VLOOKUP(M266,'Key node cluster'!$F$3:$H$27,3,0))</f>
        <v>25</v>
      </c>
    </row>
    <row r="267" spans="1:59" x14ac:dyDescent="0.25">
      <c r="A267" t="s">
        <v>1652</v>
      </c>
      <c r="B267">
        <v>9941023699</v>
      </c>
      <c r="C267" s="7">
        <v>30</v>
      </c>
      <c r="D267" t="s">
        <v>9</v>
      </c>
      <c r="E267" t="s">
        <v>10</v>
      </c>
      <c r="F267" t="s">
        <v>11</v>
      </c>
      <c r="G267" t="str">
        <f t="shared" si="230"/>
        <v>vocational training</v>
      </c>
      <c r="H267" s="7">
        <f t="shared" si="188"/>
        <v>5</v>
      </c>
      <c r="I267" t="s">
        <v>193</v>
      </c>
      <c r="J267">
        <v>27</v>
      </c>
      <c r="K267">
        <v>1.4164383561644001</v>
      </c>
      <c r="L267">
        <v>2</v>
      </c>
      <c r="M267" s="5">
        <f t="shared" si="189"/>
        <v>41</v>
      </c>
      <c r="N267" s="5">
        <f>+IF(D267="male",VLOOKUP(BG267,'Key node cluster'!$L$3:$N$24,3,0),VLOOKUP(BG267,'Key node cluster'!$R$3:$T$15,3,0))</f>
        <v>1</v>
      </c>
      <c r="O267" s="1">
        <v>0</v>
      </c>
      <c r="P267" s="1">
        <f t="shared" si="190"/>
        <v>26</v>
      </c>
      <c r="Q267" s="1">
        <f t="shared" si="191"/>
        <v>26</v>
      </c>
      <c r="R267" s="1">
        <f t="shared" si="192"/>
        <v>26</v>
      </c>
      <c r="S267" s="1">
        <f t="shared" si="193"/>
        <v>26</v>
      </c>
      <c r="T267" s="1">
        <f t="shared" si="194"/>
        <v>26</v>
      </c>
      <c r="U267" s="1">
        <f t="shared" si="195"/>
        <v>26</v>
      </c>
      <c r="V267" s="1">
        <f t="shared" si="196"/>
        <v>26</v>
      </c>
      <c r="W267" s="1">
        <f t="shared" si="197"/>
        <v>26</v>
      </c>
      <c r="X267" s="1">
        <f t="shared" si="198"/>
        <v>26</v>
      </c>
      <c r="Y267" s="1">
        <f t="shared" si="199"/>
        <v>26</v>
      </c>
      <c r="Z267" s="1">
        <f t="shared" si="200"/>
        <v>26</v>
      </c>
      <c r="AA267" s="1">
        <f t="shared" si="201"/>
        <v>26</v>
      </c>
      <c r="AB267" s="1">
        <f t="shared" si="202"/>
        <v>26</v>
      </c>
      <c r="AC267" s="1">
        <f t="shared" si="203"/>
        <v>26</v>
      </c>
      <c r="AD267" s="1">
        <f t="shared" si="204"/>
        <v>26</v>
      </c>
      <c r="AE267" s="1">
        <f t="shared" si="205"/>
        <v>26</v>
      </c>
      <c r="AF267" s="1">
        <f t="shared" si="206"/>
        <v>26</v>
      </c>
      <c r="AG267" s="1">
        <f t="shared" si="207"/>
        <v>26</v>
      </c>
      <c r="AH267" s="1">
        <f t="shared" si="208"/>
        <v>26</v>
      </c>
      <c r="AI267" s="1">
        <f t="shared" si="209"/>
        <v>26</v>
      </c>
      <c r="AJ267" s="1">
        <f t="shared" si="210"/>
        <v>26</v>
      </c>
      <c r="AK267" s="1">
        <f t="shared" si="211"/>
        <v>26</v>
      </c>
      <c r="AL267" s="1">
        <f t="shared" si="212"/>
        <v>26</v>
      </c>
      <c r="AM267" s="1">
        <f t="shared" si="213"/>
        <v>26</v>
      </c>
      <c r="AN267" s="1">
        <f t="shared" si="214"/>
        <v>26</v>
      </c>
      <c r="AO267" s="1">
        <f t="shared" si="215"/>
        <v>26</v>
      </c>
      <c r="AP267" s="7">
        <f t="shared" si="185"/>
        <v>38</v>
      </c>
      <c r="AQ267" s="7">
        <f t="shared" si="186"/>
        <v>38</v>
      </c>
      <c r="AR267" s="1">
        <f t="shared" si="216"/>
        <v>38</v>
      </c>
      <c r="AS267" s="7">
        <f t="shared" si="187"/>
        <v>38</v>
      </c>
      <c r="AT267" s="1">
        <f t="shared" si="217"/>
        <v>38</v>
      </c>
      <c r="AU267" s="1">
        <f t="shared" si="218"/>
        <v>38</v>
      </c>
      <c r="AV267" s="1">
        <f t="shared" si="219"/>
        <v>38</v>
      </c>
      <c r="AW267" s="1">
        <f t="shared" si="220"/>
        <v>38</v>
      </c>
      <c r="AX267" s="1">
        <f t="shared" si="221"/>
        <v>38</v>
      </c>
      <c r="AY267" s="1">
        <f t="shared" si="222"/>
        <v>38</v>
      </c>
      <c r="AZ267" s="1">
        <f t="shared" si="223"/>
        <v>38</v>
      </c>
      <c r="BA267" s="1">
        <f t="shared" si="224"/>
        <v>38</v>
      </c>
      <c r="BB267" s="1">
        <f t="shared" si="225"/>
        <v>40</v>
      </c>
      <c r="BC267" s="1">
        <f t="shared" si="226"/>
        <v>40</v>
      </c>
      <c r="BD267" s="1">
        <f t="shared" si="227"/>
        <v>41</v>
      </c>
      <c r="BE267" s="1">
        <f t="shared" si="228"/>
        <v>41</v>
      </c>
      <c r="BF267" s="1">
        <f t="shared" si="229"/>
        <v>41</v>
      </c>
      <c r="BG267" s="1">
        <f>+IF(D267="male",VLOOKUP(M267,'Key node cluster'!$A$3:$C$45,3,0),VLOOKUP(M267,'Key node cluster'!$F$3:$H$27,3,0))</f>
        <v>41</v>
      </c>
    </row>
    <row r="268" spans="1:59" x14ac:dyDescent="0.25">
      <c r="A268" t="s">
        <v>1655</v>
      </c>
      <c r="B268">
        <v>9851008179</v>
      </c>
      <c r="C268" s="7">
        <v>40</v>
      </c>
      <c r="D268" t="s">
        <v>9</v>
      </c>
      <c r="E268" t="s">
        <v>10</v>
      </c>
      <c r="F268" t="s">
        <v>25</v>
      </c>
      <c r="G268" t="str">
        <f t="shared" si="230"/>
        <v>secondary or below</v>
      </c>
      <c r="H268" s="7">
        <f t="shared" si="188"/>
        <v>5</v>
      </c>
      <c r="I268" t="s">
        <v>18</v>
      </c>
      <c r="J268">
        <v>36</v>
      </c>
      <c r="K268">
        <v>2.4383561643835998</v>
      </c>
      <c r="L268">
        <v>1</v>
      </c>
      <c r="M268" s="5">
        <f t="shared" si="189"/>
        <v>32</v>
      </c>
      <c r="N268" s="5">
        <f>+IF(D268="male",VLOOKUP(BG268,'Key node cluster'!$L$3:$N$24,3,0),VLOOKUP(BG268,'Key node cluster'!$R$3:$T$15,3,0))</f>
        <v>0</v>
      </c>
      <c r="O268" s="1">
        <v>0</v>
      </c>
      <c r="P268" s="1">
        <f t="shared" si="190"/>
        <v>26</v>
      </c>
      <c r="Q268" s="1">
        <f t="shared" si="191"/>
        <v>26</v>
      </c>
      <c r="R268" s="1">
        <f t="shared" si="192"/>
        <v>26</v>
      </c>
      <c r="S268" s="1">
        <f t="shared" si="193"/>
        <v>26</v>
      </c>
      <c r="T268" s="1">
        <f t="shared" si="194"/>
        <v>26</v>
      </c>
      <c r="U268" s="1">
        <f t="shared" si="195"/>
        <v>26</v>
      </c>
      <c r="V268" s="1">
        <f t="shared" si="196"/>
        <v>26</v>
      </c>
      <c r="W268" s="1">
        <f t="shared" si="197"/>
        <v>26</v>
      </c>
      <c r="X268" s="1">
        <f t="shared" si="198"/>
        <v>26</v>
      </c>
      <c r="Y268" s="1">
        <f t="shared" si="199"/>
        <v>26</v>
      </c>
      <c r="Z268" s="1">
        <f t="shared" si="200"/>
        <v>26</v>
      </c>
      <c r="AA268" s="1">
        <f t="shared" si="201"/>
        <v>26</v>
      </c>
      <c r="AB268" s="1">
        <f t="shared" si="202"/>
        <v>26</v>
      </c>
      <c r="AC268" s="1">
        <f t="shared" si="203"/>
        <v>26</v>
      </c>
      <c r="AD268" s="1">
        <f t="shared" si="204"/>
        <v>26</v>
      </c>
      <c r="AE268" s="1">
        <f t="shared" si="205"/>
        <v>26</v>
      </c>
      <c r="AF268" s="1">
        <f t="shared" si="206"/>
        <v>26</v>
      </c>
      <c r="AG268" s="1">
        <f t="shared" si="207"/>
        <v>26</v>
      </c>
      <c r="AH268" s="1">
        <f t="shared" si="208"/>
        <v>26</v>
      </c>
      <c r="AI268" s="1">
        <f t="shared" si="209"/>
        <v>26</v>
      </c>
      <c r="AJ268" s="1">
        <f t="shared" si="210"/>
        <v>26</v>
      </c>
      <c r="AK268" s="1">
        <f t="shared" si="211"/>
        <v>26</v>
      </c>
      <c r="AL268" s="1">
        <f t="shared" si="212"/>
        <v>26</v>
      </c>
      <c r="AM268" s="1">
        <f t="shared" si="213"/>
        <v>26</v>
      </c>
      <c r="AN268" s="1">
        <f t="shared" si="214"/>
        <v>26</v>
      </c>
      <c r="AO268" s="1">
        <f t="shared" si="215"/>
        <v>26</v>
      </c>
      <c r="AP268" s="7">
        <f t="shared" si="185"/>
        <v>27</v>
      </c>
      <c r="AQ268" s="7">
        <f t="shared" si="186"/>
        <v>28</v>
      </c>
      <c r="AR268" s="1">
        <f t="shared" si="216"/>
        <v>32</v>
      </c>
      <c r="AS268" s="7">
        <f t="shared" si="187"/>
        <v>32</v>
      </c>
      <c r="AT268" s="1">
        <f t="shared" si="217"/>
        <v>32</v>
      </c>
      <c r="AU268" s="1">
        <f t="shared" si="218"/>
        <v>32</v>
      </c>
      <c r="AV268" s="1">
        <f t="shared" si="219"/>
        <v>32</v>
      </c>
      <c r="AW268" s="1">
        <f t="shared" si="220"/>
        <v>32</v>
      </c>
      <c r="AX268" s="1">
        <f t="shared" si="221"/>
        <v>32</v>
      </c>
      <c r="AY268" s="1">
        <f t="shared" si="222"/>
        <v>32</v>
      </c>
      <c r="AZ268" s="1">
        <f t="shared" si="223"/>
        <v>32</v>
      </c>
      <c r="BA268" s="1">
        <f t="shared" si="224"/>
        <v>32</v>
      </c>
      <c r="BB268" s="1">
        <f t="shared" si="225"/>
        <v>32</v>
      </c>
      <c r="BC268" s="1">
        <f t="shared" si="226"/>
        <v>32</v>
      </c>
      <c r="BD268" s="1">
        <f t="shared" si="227"/>
        <v>32</v>
      </c>
      <c r="BE268" s="1">
        <f t="shared" si="228"/>
        <v>32</v>
      </c>
      <c r="BF268" s="1">
        <f t="shared" si="229"/>
        <v>32</v>
      </c>
      <c r="BG268" s="1">
        <f>+IF(D268="male",VLOOKUP(M268,'Key node cluster'!$A$3:$C$45,3,0),VLOOKUP(M268,'Key node cluster'!$F$3:$H$27,3,0))</f>
        <v>32</v>
      </c>
    </row>
    <row r="269" spans="1:59" x14ac:dyDescent="0.25">
      <c r="A269" t="s">
        <v>1677</v>
      </c>
      <c r="B269">
        <v>9991007984</v>
      </c>
      <c r="C269" s="7">
        <v>20</v>
      </c>
      <c r="D269" t="s">
        <v>9</v>
      </c>
      <c r="E269" t="s">
        <v>10</v>
      </c>
      <c r="F269" t="s">
        <v>11</v>
      </c>
      <c r="G269" t="str">
        <f t="shared" si="230"/>
        <v>bachelor or above</v>
      </c>
      <c r="H269" s="7">
        <f t="shared" si="188"/>
        <v>1</v>
      </c>
      <c r="I269" t="s">
        <v>14</v>
      </c>
      <c r="J269">
        <v>23</v>
      </c>
      <c r="K269">
        <v>0.33424657534246999</v>
      </c>
      <c r="L269">
        <v>1</v>
      </c>
      <c r="M269" s="5">
        <f t="shared" si="189"/>
        <v>25</v>
      </c>
      <c r="N269" s="5">
        <f>+IF(D269="male",VLOOKUP(BG269,'Key node cluster'!$L$3:$N$24,3,0),VLOOKUP(BG269,'Key node cluster'!$R$3:$T$15,3,0))</f>
        <v>1</v>
      </c>
      <c r="O269" s="1">
        <v>0</v>
      </c>
      <c r="P269" s="1">
        <f t="shared" si="190"/>
        <v>1</v>
      </c>
      <c r="Q269" s="1">
        <f t="shared" si="191"/>
        <v>17</v>
      </c>
      <c r="R269" s="1">
        <f t="shared" si="192"/>
        <v>17</v>
      </c>
      <c r="S269" s="1">
        <f t="shared" si="193"/>
        <v>17</v>
      </c>
      <c r="T269" s="1">
        <f t="shared" si="194"/>
        <v>17</v>
      </c>
      <c r="U269" s="1">
        <f t="shared" si="195"/>
        <v>17</v>
      </c>
      <c r="V269" s="1">
        <f t="shared" si="196"/>
        <v>17</v>
      </c>
      <c r="W269" s="1">
        <f t="shared" si="197"/>
        <v>17</v>
      </c>
      <c r="X269" s="1">
        <f t="shared" si="198"/>
        <v>17</v>
      </c>
      <c r="Y269" s="1">
        <f t="shared" si="199"/>
        <v>17</v>
      </c>
      <c r="Z269" s="1">
        <f t="shared" si="200"/>
        <v>17</v>
      </c>
      <c r="AA269" s="1">
        <f t="shared" si="201"/>
        <v>17</v>
      </c>
      <c r="AB269" s="1">
        <f t="shared" si="202"/>
        <v>17</v>
      </c>
      <c r="AC269" s="1">
        <f t="shared" si="203"/>
        <v>17</v>
      </c>
      <c r="AD269" s="1">
        <f t="shared" si="204"/>
        <v>17</v>
      </c>
      <c r="AE269" s="1">
        <f t="shared" si="205"/>
        <v>17</v>
      </c>
      <c r="AF269" s="1">
        <f t="shared" si="206"/>
        <v>17</v>
      </c>
      <c r="AG269" s="1">
        <f t="shared" si="207"/>
        <v>25</v>
      </c>
      <c r="AH269" s="1">
        <f t="shared" si="208"/>
        <v>25</v>
      </c>
      <c r="AI269" s="1">
        <f t="shared" si="209"/>
        <v>25</v>
      </c>
      <c r="AJ269" s="1">
        <f t="shared" si="210"/>
        <v>25</v>
      </c>
      <c r="AK269" s="1">
        <f t="shared" si="211"/>
        <v>25</v>
      </c>
      <c r="AL269" s="1">
        <f t="shared" si="212"/>
        <v>25</v>
      </c>
      <c r="AM269" s="1">
        <f t="shared" si="213"/>
        <v>25</v>
      </c>
      <c r="AN269" s="1">
        <f t="shared" si="214"/>
        <v>25</v>
      </c>
      <c r="AO269" s="1">
        <f t="shared" si="215"/>
        <v>25</v>
      </c>
      <c r="AP269" s="7">
        <f t="shared" si="185"/>
        <v>25</v>
      </c>
      <c r="AQ269" s="7">
        <f t="shared" si="186"/>
        <v>25</v>
      </c>
      <c r="AR269" s="1">
        <f t="shared" si="216"/>
        <v>25</v>
      </c>
      <c r="AS269" s="7">
        <f t="shared" si="187"/>
        <v>25</v>
      </c>
      <c r="AT269" s="1">
        <f t="shared" si="217"/>
        <v>25</v>
      </c>
      <c r="AU269" s="1">
        <f t="shared" si="218"/>
        <v>25</v>
      </c>
      <c r="AV269" s="1">
        <f t="shared" si="219"/>
        <v>25</v>
      </c>
      <c r="AW269" s="1">
        <f t="shared" si="220"/>
        <v>25</v>
      </c>
      <c r="AX269" s="1">
        <f t="shared" si="221"/>
        <v>25</v>
      </c>
      <c r="AY269" s="1">
        <f t="shared" si="222"/>
        <v>25</v>
      </c>
      <c r="AZ269" s="1">
        <f t="shared" si="223"/>
        <v>25</v>
      </c>
      <c r="BA269" s="1">
        <f t="shared" si="224"/>
        <v>25</v>
      </c>
      <c r="BB269" s="1">
        <f t="shared" si="225"/>
        <v>25</v>
      </c>
      <c r="BC269" s="1">
        <f t="shared" si="226"/>
        <v>25</v>
      </c>
      <c r="BD269" s="1">
        <f t="shared" si="227"/>
        <v>25</v>
      </c>
      <c r="BE269" s="1">
        <f t="shared" si="228"/>
        <v>25</v>
      </c>
      <c r="BF269" s="1">
        <f t="shared" si="229"/>
        <v>25</v>
      </c>
      <c r="BG269" s="1">
        <f>+IF(D269="male",VLOOKUP(M269,'Key node cluster'!$A$3:$C$45,3,0),VLOOKUP(M269,'Key node cluster'!$F$3:$H$27,3,0))</f>
        <v>25</v>
      </c>
    </row>
    <row r="270" spans="1:59" x14ac:dyDescent="0.25">
      <c r="A270" t="s">
        <v>1680</v>
      </c>
      <c r="B270">
        <v>9861013012</v>
      </c>
      <c r="C270" s="7">
        <v>30</v>
      </c>
      <c r="D270" t="s">
        <v>9</v>
      </c>
      <c r="E270" t="s">
        <v>10</v>
      </c>
      <c r="G270" t="str">
        <f t="shared" si="230"/>
        <v/>
      </c>
      <c r="H270" s="7">
        <f t="shared" si="188"/>
        <v>0</v>
      </c>
      <c r="J270">
        <v>35</v>
      </c>
      <c r="L270">
        <v>1</v>
      </c>
      <c r="M270" s="5">
        <f t="shared" si="189"/>
        <v>2</v>
      </c>
      <c r="N270" s="5">
        <f>+IF(D270="male",VLOOKUP(BG270,'Key node cluster'!$L$3:$N$24,3,0),VLOOKUP(BG270,'Key node cluster'!$R$3:$T$15,3,0))</f>
        <v>1</v>
      </c>
      <c r="O270" s="1">
        <v>0</v>
      </c>
      <c r="P270" s="1">
        <f t="shared" si="190"/>
        <v>1</v>
      </c>
      <c r="Q270" s="1">
        <f t="shared" si="191"/>
        <v>2</v>
      </c>
      <c r="R270" s="1">
        <f t="shared" si="192"/>
        <v>2</v>
      </c>
      <c r="S270" s="1">
        <f t="shared" si="193"/>
        <v>2</v>
      </c>
      <c r="T270" s="1">
        <f t="shared" si="194"/>
        <v>2</v>
      </c>
      <c r="U270" s="1">
        <f t="shared" si="195"/>
        <v>2</v>
      </c>
      <c r="V270" s="1">
        <f t="shared" si="196"/>
        <v>2</v>
      </c>
      <c r="W270" s="1">
        <f t="shared" si="197"/>
        <v>2</v>
      </c>
      <c r="X270" s="1">
        <f t="shared" si="198"/>
        <v>2</v>
      </c>
      <c r="Y270" s="1">
        <f t="shared" si="199"/>
        <v>2</v>
      </c>
      <c r="Z270" s="1">
        <f t="shared" si="200"/>
        <v>2</v>
      </c>
      <c r="AA270" s="1">
        <f t="shared" si="201"/>
        <v>2</v>
      </c>
      <c r="AB270" s="1">
        <f t="shared" si="202"/>
        <v>2</v>
      </c>
      <c r="AC270" s="1">
        <f t="shared" si="203"/>
        <v>2</v>
      </c>
      <c r="AD270" s="1">
        <f t="shared" si="204"/>
        <v>2</v>
      </c>
      <c r="AE270" s="1">
        <f t="shared" si="205"/>
        <v>2</v>
      </c>
      <c r="AF270" s="1">
        <f t="shared" si="206"/>
        <v>2</v>
      </c>
      <c r="AG270" s="1">
        <f t="shared" si="207"/>
        <v>2</v>
      </c>
      <c r="AH270" s="1">
        <f t="shared" si="208"/>
        <v>2</v>
      </c>
      <c r="AI270" s="1">
        <f t="shared" si="209"/>
        <v>2</v>
      </c>
      <c r="AJ270" s="1">
        <f t="shared" si="210"/>
        <v>2</v>
      </c>
      <c r="AK270" s="1">
        <f t="shared" si="211"/>
        <v>2</v>
      </c>
      <c r="AL270" s="1">
        <f t="shared" si="212"/>
        <v>2</v>
      </c>
      <c r="AM270" s="1">
        <f t="shared" si="213"/>
        <v>2</v>
      </c>
      <c r="AN270" s="1">
        <f t="shared" si="214"/>
        <v>2</v>
      </c>
      <c r="AO270" s="1">
        <f t="shared" si="215"/>
        <v>2</v>
      </c>
      <c r="AP270" s="7">
        <f t="shared" si="185"/>
        <v>2</v>
      </c>
      <c r="AQ270" s="7">
        <f t="shared" si="186"/>
        <v>2</v>
      </c>
      <c r="AR270" s="1">
        <f t="shared" si="216"/>
        <v>2</v>
      </c>
      <c r="AS270" s="7">
        <f t="shared" si="187"/>
        <v>2</v>
      </c>
      <c r="AT270" s="1">
        <f t="shared" si="217"/>
        <v>2</v>
      </c>
      <c r="AU270" s="1">
        <f t="shared" si="218"/>
        <v>2</v>
      </c>
      <c r="AV270" s="1">
        <f t="shared" si="219"/>
        <v>2</v>
      </c>
      <c r="AW270" s="1">
        <f t="shared" si="220"/>
        <v>2</v>
      </c>
      <c r="AX270" s="1">
        <f t="shared" si="221"/>
        <v>2</v>
      </c>
      <c r="AY270" s="1">
        <f t="shared" si="222"/>
        <v>2</v>
      </c>
      <c r="AZ270" s="1">
        <f t="shared" si="223"/>
        <v>2</v>
      </c>
      <c r="BA270" s="1">
        <f t="shared" si="224"/>
        <v>2</v>
      </c>
      <c r="BB270" s="1">
        <f t="shared" si="225"/>
        <v>2</v>
      </c>
      <c r="BC270" s="1">
        <f t="shared" si="226"/>
        <v>2</v>
      </c>
      <c r="BD270" s="1">
        <f t="shared" si="227"/>
        <v>2</v>
      </c>
      <c r="BE270" s="1">
        <f t="shared" si="228"/>
        <v>2</v>
      </c>
      <c r="BF270" s="1">
        <f t="shared" si="229"/>
        <v>2</v>
      </c>
      <c r="BG270" s="1">
        <f>+IF(D270="male",VLOOKUP(M270,'Key node cluster'!$A$3:$C$45,3,0),VLOOKUP(M270,'Key node cluster'!$F$3:$H$27,3,0))</f>
        <v>8</v>
      </c>
    </row>
    <row r="271" spans="1:59" x14ac:dyDescent="0.25">
      <c r="A271" t="s">
        <v>1683</v>
      </c>
      <c r="B271">
        <v>9941009430</v>
      </c>
      <c r="C271" s="7">
        <v>30</v>
      </c>
      <c r="D271" t="s">
        <v>9</v>
      </c>
      <c r="E271" t="s">
        <v>10</v>
      </c>
      <c r="F271" t="s">
        <v>11</v>
      </c>
      <c r="G271" t="str">
        <f t="shared" si="230"/>
        <v>bachelor or above</v>
      </c>
      <c r="H271" s="7">
        <f t="shared" si="188"/>
        <v>1</v>
      </c>
      <c r="I271" t="s">
        <v>14</v>
      </c>
      <c r="J271">
        <v>28</v>
      </c>
      <c r="K271">
        <v>0.91506849315067995</v>
      </c>
      <c r="L271">
        <v>1</v>
      </c>
      <c r="M271" s="5">
        <f t="shared" si="189"/>
        <v>25</v>
      </c>
      <c r="N271" s="5">
        <f>+IF(D271="male",VLOOKUP(BG271,'Key node cluster'!$L$3:$N$24,3,0),VLOOKUP(BG271,'Key node cluster'!$R$3:$T$15,3,0))</f>
        <v>1</v>
      </c>
      <c r="O271" s="1">
        <v>0</v>
      </c>
      <c r="P271" s="1">
        <f t="shared" si="190"/>
        <v>1</v>
      </c>
      <c r="Q271" s="1">
        <f t="shared" si="191"/>
        <v>17</v>
      </c>
      <c r="R271" s="1">
        <f t="shared" si="192"/>
        <v>17</v>
      </c>
      <c r="S271" s="1">
        <f t="shared" si="193"/>
        <v>17</v>
      </c>
      <c r="T271" s="1">
        <f t="shared" si="194"/>
        <v>17</v>
      </c>
      <c r="U271" s="1">
        <f t="shared" si="195"/>
        <v>17</v>
      </c>
      <c r="V271" s="1">
        <f t="shared" si="196"/>
        <v>17</v>
      </c>
      <c r="W271" s="1">
        <f t="shared" si="197"/>
        <v>17</v>
      </c>
      <c r="X271" s="1">
        <f t="shared" si="198"/>
        <v>17</v>
      </c>
      <c r="Y271" s="1">
        <f t="shared" si="199"/>
        <v>17</v>
      </c>
      <c r="Z271" s="1">
        <f t="shared" si="200"/>
        <v>17</v>
      </c>
      <c r="AA271" s="1">
        <f t="shared" si="201"/>
        <v>17</v>
      </c>
      <c r="AB271" s="1">
        <f t="shared" si="202"/>
        <v>17</v>
      </c>
      <c r="AC271" s="1">
        <f t="shared" si="203"/>
        <v>17</v>
      </c>
      <c r="AD271" s="1">
        <f t="shared" si="204"/>
        <v>17</v>
      </c>
      <c r="AE271" s="1">
        <f t="shared" si="205"/>
        <v>17</v>
      </c>
      <c r="AF271" s="1">
        <f t="shared" si="206"/>
        <v>17</v>
      </c>
      <c r="AG271" s="1">
        <f t="shared" si="207"/>
        <v>25</v>
      </c>
      <c r="AH271" s="1">
        <f t="shared" si="208"/>
        <v>25</v>
      </c>
      <c r="AI271" s="1">
        <f t="shared" si="209"/>
        <v>25</v>
      </c>
      <c r="AJ271" s="1">
        <f t="shared" si="210"/>
        <v>25</v>
      </c>
      <c r="AK271" s="1">
        <f t="shared" si="211"/>
        <v>25</v>
      </c>
      <c r="AL271" s="1">
        <f t="shared" si="212"/>
        <v>25</v>
      </c>
      <c r="AM271" s="1">
        <f t="shared" si="213"/>
        <v>25</v>
      </c>
      <c r="AN271" s="1">
        <f t="shared" si="214"/>
        <v>25</v>
      </c>
      <c r="AO271" s="1">
        <f t="shared" si="215"/>
        <v>25</v>
      </c>
      <c r="AP271" s="7">
        <f t="shared" si="185"/>
        <v>25</v>
      </c>
      <c r="AQ271" s="7">
        <f t="shared" si="186"/>
        <v>25</v>
      </c>
      <c r="AR271" s="1">
        <f t="shared" si="216"/>
        <v>25</v>
      </c>
      <c r="AS271" s="7">
        <f t="shared" si="187"/>
        <v>25</v>
      </c>
      <c r="AT271" s="1">
        <f t="shared" si="217"/>
        <v>25</v>
      </c>
      <c r="AU271" s="1">
        <f t="shared" si="218"/>
        <v>25</v>
      </c>
      <c r="AV271" s="1">
        <f t="shared" si="219"/>
        <v>25</v>
      </c>
      <c r="AW271" s="1">
        <f t="shared" si="220"/>
        <v>25</v>
      </c>
      <c r="AX271" s="1">
        <f t="shared" si="221"/>
        <v>25</v>
      </c>
      <c r="AY271" s="1">
        <f t="shared" si="222"/>
        <v>25</v>
      </c>
      <c r="AZ271" s="1">
        <f t="shared" si="223"/>
        <v>25</v>
      </c>
      <c r="BA271" s="1">
        <f t="shared" si="224"/>
        <v>25</v>
      </c>
      <c r="BB271" s="1">
        <f t="shared" si="225"/>
        <v>25</v>
      </c>
      <c r="BC271" s="1">
        <f t="shared" si="226"/>
        <v>25</v>
      </c>
      <c r="BD271" s="1">
        <f t="shared" si="227"/>
        <v>25</v>
      </c>
      <c r="BE271" s="1">
        <f t="shared" si="228"/>
        <v>25</v>
      </c>
      <c r="BF271" s="1">
        <f t="shared" si="229"/>
        <v>25</v>
      </c>
      <c r="BG271" s="1">
        <f>+IF(D271="male",VLOOKUP(M271,'Key node cluster'!$A$3:$C$45,3,0),VLOOKUP(M271,'Key node cluster'!$F$3:$H$27,3,0))</f>
        <v>25</v>
      </c>
    </row>
    <row r="272" spans="1:59" x14ac:dyDescent="0.25">
      <c r="A272" t="s">
        <v>1686</v>
      </c>
      <c r="B272">
        <v>9981063762</v>
      </c>
      <c r="C272" s="7">
        <v>20</v>
      </c>
      <c r="D272" t="s">
        <v>9</v>
      </c>
      <c r="E272" t="s">
        <v>10</v>
      </c>
      <c r="F272" t="s">
        <v>45</v>
      </c>
      <c r="G272" t="str">
        <f t="shared" si="230"/>
        <v>vocational training</v>
      </c>
      <c r="H272" s="7">
        <f t="shared" si="188"/>
        <v>1</v>
      </c>
      <c r="I272" t="s">
        <v>22</v>
      </c>
      <c r="J272">
        <v>23</v>
      </c>
      <c r="K272">
        <v>0.16712328767123</v>
      </c>
      <c r="L272">
        <v>1</v>
      </c>
      <c r="M272" s="5">
        <f t="shared" si="189"/>
        <v>19</v>
      </c>
      <c r="N272" s="5">
        <f>+IF(D272="male",VLOOKUP(BG272,'Key node cluster'!$L$3:$N$24,3,0),VLOOKUP(BG272,'Key node cluster'!$R$3:$T$15,3,0))</f>
        <v>0</v>
      </c>
      <c r="O272" s="1">
        <v>0</v>
      </c>
      <c r="P272" s="1">
        <f t="shared" si="190"/>
        <v>1</v>
      </c>
      <c r="Q272" s="1">
        <f t="shared" si="191"/>
        <v>17</v>
      </c>
      <c r="R272" s="1">
        <f t="shared" si="192"/>
        <v>17</v>
      </c>
      <c r="S272" s="1">
        <f t="shared" si="193"/>
        <v>17</v>
      </c>
      <c r="T272" s="1">
        <f t="shared" si="194"/>
        <v>17</v>
      </c>
      <c r="U272" s="1">
        <f t="shared" si="195"/>
        <v>17</v>
      </c>
      <c r="V272" s="1">
        <f t="shared" si="196"/>
        <v>17</v>
      </c>
      <c r="W272" s="1">
        <f t="shared" si="197"/>
        <v>17</v>
      </c>
      <c r="X272" s="1">
        <f t="shared" si="198"/>
        <v>17</v>
      </c>
      <c r="Y272" s="1">
        <f t="shared" si="199"/>
        <v>17</v>
      </c>
      <c r="Z272" s="1">
        <f t="shared" si="200"/>
        <v>17</v>
      </c>
      <c r="AA272" s="1">
        <f t="shared" si="201"/>
        <v>17</v>
      </c>
      <c r="AB272" s="1">
        <f t="shared" si="202"/>
        <v>17</v>
      </c>
      <c r="AC272" s="1">
        <f t="shared" si="203"/>
        <v>17</v>
      </c>
      <c r="AD272" s="1">
        <f t="shared" si="204"/>
        <v>17</v>
      </c>
      <c r="AE272" s="1">
        <f t="shared" si="205"/>
        <v>17</v>
      </c>
      <c r="AF272" s="1">
        <f t="shared" si="206"/>
        <v>17</v>
      </c>
      <c r="AG272" s="1">
        <f t="shared" si="207"/>
        <v>18</v>
      </c>
      <c r="AH272" s="1">
        <f t="shared" si="208"/>
        <v>19</v>
      </c>
      <c r="AI272" s="1">
        <f t="shared" si="209"/>
        <v>19</v>
      </c>
      <c r="AJ272" s="1">
        <f t="shared" si="210"/>
        <v>19</v>
      </c>
      <c r="AK272" s="1">
        <f t="shared" si="211"/>
        <v>19</v>
      </c>
      <c r="AL272" s="1">
        <f t="shared" si="212"/>
        <v>19</v>
      </c>
      <c r="AM272" s="1">
        <f t="shared" si="213"/>
        <v>19</v>
      </c>
      <c r="AN272" s="1">
        <f t="shared" si="214"/>
        <v>19</v>
      </c>
      <c r="AO272" s="1">
        <f t="shared" si="215"/>
        <v>19</v>
      </c>
      <c r="AP272" s="7">
        <f t="shared" si="185"/>
        <v>19</v>
      </c>
      <c r="AQ272" s="7">
        <f t="shared" si="186"/>
        <v>19</v>
      </c>
      <c r="AR272" s="1">
        <f t="shared" si="216"/>
        <v>19</v>
      </c>
      <c r="AS272" s="7">
        <f t="shared" si="187"/>
        <v>19</v>
      </c>
      <c r="AT272" s="1">
        <f t="shared" si="217"/>
        <v>19</v>
      </c>
      <c r="AU272" s="1">
        <f t="shared" si="218"/>
        <v>19</v>
      </c>
      <c r="AV272" s="1">
        <f t="shared" si="219"/>
        <v>19</v>
      </c>
      <c r="AW272" s="1">
        <f t="shared" si="220"/>
        <v>19</v>
      </c>
      <c r="AX272" s="1">
        <f t="shared" si="221"/>
        <v>19</v>
      </c>
      <c r="AY272" s="1">
        <f t="shared" si="222"/>
        <v>19</v>
      </c>
      <c r="AZ272" s="1">
        <f t="shared" si="223"/>
        <v>19</v>
      </c>
      <c r="BA272" s="1">
        <f t="shared" si="224"/>
        <v>19</v>
      </c>
      <c r="BB272" s="1">
        <f t="shared" si="225"/>
        <v>19</v>
      </c>
      <c r="BC272" s="1">
        <f t="shared" si="226"/>
        <v>19</v>
      </c>
      <c r="BD272" s="1">
        <f t="shared" si="227"/>
        <v>19</v>
      </c>
      <c r="BE272" s="1">
        <f t="shared" si="228"/>
        <v>19</v>
      </c>
      <c r="BF272" s="1">
        <f t="shared" si="229"/>
        <v>19</v>
      </c>
      <c r="BG272" s="1">
        <f>+IF(D272="male",VLOOKUP(M272,'Key node cluster'!$A$3:$C$45,3,0),VLOOKUP(M272,'Key node cluster'!$F$3:$H$27,3,0))</f>
        <v>19</v>
      </c>
    </row>
    <row r="273" spans="1:59" x14ac:dyDescent="0.25">
      <c r="A273" t="s">
        <v>1688</v>
      </c>
      <c r="B273">
        <v>9951036583</v>
      </c>
      <c r="C273" s="7">
        <v>30</v>
      </c>
      <c r="D273" t="s">
        <v>9</v>
      </c>
      <c r="E273" t="s">
        <v>10</v>
      </c>
      <c r="G273" t="str">
        <f t="shared" si="230"/>
        <v/>
      </c>
      <c r="H273" s="7">
        <f t="shared" si="188"/>
        <v>1</v>
      </c>
      <c r="J273">
        <v>26</v>
      </c>
      <c r="K273">
        <v>0.33424657534246999</v>
      </c>
      <c r="L273">
        <v>1</v>
      </c>
      <c r="M273" s="5">
        <f t="shared" si="189"/>
        <v>17</v>
      </c>
      <c r="N273" s="5">
        <f>+IF(D273="male",VLOOKUP(BG273,'Key node cluster'!$L$3:$N$24,3,0),VLOOKUP(BG273,'Key node cluster'!$R$3:$T$15,3,0))</f>
        <v>1</v>
      </c>
      <c r="O273" s="1">
        <v>0</v>
      </c>
      <c r="P273" s="1">
        <f t="shared" si="190"/>
        <v>1</v>
      </c>
      <c r="Q273" s="1">
        <f t="shared" si="191"/>
        <v>17</v>
      </c>
      <c r="R273" s="1">
        <f t="shared" si="192"/>
        <v>17</v>
      </c>
      <c r="S273" s="1">
        <f t="shared" si="193"/>
        <v>17</v>
      </c>
      <c r="T273" s="1">
        <f t="shared" si="194"/>
        <v>17</v>
      </c>
      <c r="U273" s="1">
        <f t="shared" si="195"/>
        <v>17</v>
      </c>
      <c r="V273" s="1">
        <f t="shared" si="196"/>
        <v>17</v>
      </c>
      <c r="W273" s="1">
        <f t="shared" si="197"/>
        <v>17</v>
      </c>
      <c r="X273" s="1">
        <f t="shared" si="198"/>
        <v>17</v>
      </c>
      <c r="Y273" s="1">
        <f t="shared" si="199"/>
        <v>17</v>
      </c>
      <c r="Z273" s="1">
        <f t="shared" si="200"/>
        <v>17</v>
      </c>
      <c r="AA273" s="1">
        <f t="shared" si="201"/>
        <v>17</v>
      </c>
      <c r="AB273" s="1">
        <f t="shared" si="202"/>
        <v>17</v>
      </c>
      <c r="AC273" s="1">
        <f t="shared" si="203"/>
        <v>17</v>
      </c>
      <c r="AD273" s="1">
        <f t="shared" si="204"/>
        <v>17</v>
      </c>
      <c r="AE273" s="1">
        <f t="shared" si="205"/>
        <v>17</v>
      </c>
      <c r="AF273" s="1">
        <f t="shared" si="206"/>
        <v>17</v>
      </c>
      <c r="AG273" s="1">
        <f t="shared" si="207"/>
        <v>17</v>
      </c>
      <c r="AH273" s="1">
        <f t="shared" si="208"/>
        <v>17</v>
      </c>
      <c r="AI273" s="1">
        <f t="shared" si="209"/>
        <v>17</v>
      </c>
      <c r="AJ273" s="1">
        <f t="shared" si="210"/>
        <v>17</v>
      </c>
      <c r="AK273" s="1">
        <f t="shared" si="211"/>
        <v>17</v>
      </c>
      <c r="AL273" s="1">
        <f t="shared" si="212"/>
        <v>17</v>
      </c>
      <c r="AM273" s="1">
        <f t="shared" si="213"/>
        <v>17</v>
      </c>
      <c r="AN273" s="1">
        <f t="shared" si="214"/>
        <v>17</v>
      </c>
      <c r="AO273" s="1">
        <f t="shared" si="215"/>
        <v>17</v>
      </c>
      <c r="AP273" s="7">
        <f t="shared" si="185"/>
        <v>17</v>
      </c>
      <c r="AQ273" s="7">
        <f t="shared" si="186"/>
        <v>17</v>
      </c>
      <c r="AR273" s="1">
        <f t="shared" si="216"/>
        <v>17</v>
      </c>
      <c r="AS273" s="7">
        <f t="shared" si="187"/>
        <v>17</v>
      </c>
      <c r="AT273" s="1">
        <f t="shared" si="217"/>
        <v>17</v>
      </c>
      <c r="AU273" s="1">
        <f t="shared" si="218"/>
        <v>17</v>
      </c>
      <c r="AV273" s="1">
        <f t="shared" si="219"/>
        <v>17</v>
      </c>
      <c r="AW273" s="1">
        <f t="shared" si="220"/>
        <v>17</v>
      </c>
      <c r="AX273" s="1">
        <f t="shared" si="221"/>
        <v>17</v>
      </c>
      <c r="AY273" s="1">
        <f t="shared" si="222"/>
        <v>17</v>
      </c>
      <c r="AZ273" s="1">
        <f t="shared" si="223"/>
        <v>17</v>
      </c>
      <c r="BA273" s="1">
        <f t="shared" si="224"/>
        <v>17</v>
      </c>
      <c r="BB273" s="1">
        <f t="shared" si="225"/>
        <v>17</v>
      </c>
      <c r="BC273" s="1">
        <f t="shared" si="226"/>
        <v>17</v>
      </c>
      <c r="BD273" s="1">
        <f t="shared" si="227"/>
        <v>17</v>
      </c>
      <c r="BE273" s="1">
        <f t="shared" si="228"/>
        <v>17</v>
      </c>
      <c r="BF273" s="1">
        <f t="shared" si="229"/>
        <v>17</v>
      </c>
      <c r="BG273" s="1">
        <f>+IF(D273="male",VLOOKUP(M273,'Key node cluster'!$A$3:$C$45,3,0),VLOOKUP(M273,'Key node cluster'!$F$3:$H$27,3,0))</f>
        <v>22</v>
      </c>
    </row>
    <row r="274" spans="1:59" x14ac:dyDescent="0.25">
      <c r="A274" t="s">
        <v>1691</v>
      </c>
      <c r="B274">
        <v>9971051552</v>
      </c>
      <c r="C274" s="7">
        <v>20</v>
      </c>
      <c r="D274" t="s">
        <v>9</v>
      </c>
      <c r="E274" t="s">
        <v>10</v>
      </c>
      <c r="F274" t="s">
        <v>31</v>
      </c>
      <c r="G274" t="str">
        <f t="shared" si="230"/>
        <v>bachelor or above</v>
      </c>
      <c r="H274" s="7">
        <f t="shared" si="188"/>
        <v>1</v>
      </c>
      <c r="I274" t="s">
        <v>14</v>
      </c>
      <c r="J274">
        <v>24</v>
      </c>
      <c r="K274">
        <v>0.24931506849314999</v>
      </c>
      <c r="L274">
        <v>1</v>
      </c>
      <c r="M274" s="5">
        <f t="shared" si="189"/>
        <v>19</v>
      </c>
      <c r="N274" s="5">
        <f>+IF(D274="male",VLOOKUP(BG274,'Key node cluster'!$L$3:$N$24,3,0),VLOOKUP(BG274,'Key node cluster'!$R$3:$T$15,3,0))</f>
        <v>0</v>
      </c>
      <c r="O274" s="1">
        <v>0</v>
      </c>
      <c r="P274" s="1">
        <f t="shared" si="190"/>
        <v>1</v>
      </c>
      <c r="Q274" s="1">
        <f t="shared" si="191"/>
        <v>17</v>
      </c>
      <c r="R274" s="1">
        <f t="shared" si="192"/>
        <v>17</v>
      </c>
      <c r="S274" s="1">
        <f t="shared" si="193"/>
        <v>17</v>
      </c>
      <c r="T274" s="1">
        <f t="shared" si="194"/>
        <v>17</v>
      </c>
      <c r="U274" s="1">
        <f t="shared" si="195"/>
        <v>17</v>
      </c>
      <c r="V274" s="1">
        <f t="shared" si="196"/>
        <v>17</v>
      </c>
      <c r="W274" s="1">
        <f t="shared" si="197"/>
        <v>17</v>
      </c>
      <c r="X274" s="1">
        <f t="shared" si="198"/>
        <v>17</v>
      </c>
      <c r="Y274" s="1">
        <f t="shared" si="199"/>
        <v>17</v>
      </c>
      <c r="Z274" s="1">
        <f t="shared" si="200"/>
        <v>17</v>
      </c>
      <c r="AA274" s="1">
        <f t="shared" si="201"/>
        <v>17</v>
      </c>
      <c r="AB274" s="1">
        <f t="shared" si="202"/>
        <v>17</v>
      </c>
      <c r="AC274" s="1">
        <f t="shared" si="203"/>
        <v>17</v>
      </c>
      <c r="AD274" s="1">
        <f t="shared" si="204"/>
        <v>17</v>
      </c>
      <c r="AE274" s="1">
        <f t="shared" si="205"/>
        <v>17</v>
      </c>
      <c r="AF274" s="1">
        <f t="shared" si="206"/>
        <v>17</v>
      </c>
      <c r="AG274" s="1">
        <f t="shared" si="207"/>
        <v>18</v>
      </c>
      <c r="AH274" s="1">
        <f t="shared" si="208"/>
        <v>19</v>
      </c>
      <c r="AI274" s="1">
        <f t="shared" si="209"/>
        <v>19</v>
      </c>
      <c r="AJ274" s="1">
        <f t="shared" si="210"/>
        <v>19</v>
      </c>
      <c r="AK274" s="1">
        <f t="shared" si="211"/>
        <v>19</v>
      </c>
      <c r="AL274" s="1">
        <f t="shared" si="212"/>
        <v>19</v>
      </c>
      <c r="AM274" s="1">
        <f t="shared" si="213"/>
        <v>19</v>
      </c>
      <c r="AN274" s="1">
        <f t="shared" si="214"/>
        <v>19</v>
      </c>
      <c r="AO274" s="1">
        <f t="shared" si="215"/>
        <v>19</v>
      </c>
      <c r="AP274" s="7">
        <f t="shared" si="185"/>
        <v>19</v>
      </c>
      <c r="AQ274" s="7">
        <f t="shared" si="186"/>
        <v>19</v>
      </c>
      <c r="AR274" s="1">
        <f t="shared" si="216"/>
        <v>19</v>
      </c>
      <c r="AS274" s="7">
        <f t="shared" si="187"/>
        <v>19</v>
      </c>
      <c r="AT274" s="1">
        <f t="shared" si="217"/>
        <v>19</v>
      </c>
      <c r="AU274" s="1">
        <f t="shared" si="218"/>
        <v>19</v>
      </c>
      <c r="AV274" s="1">
        <f t="shared" si="219"/>
        <v>19</v>
      </c>
      <c r="AW274" s="1">
        <f t="shared" si="220"/>
        <v>19</v>
      </c>
      <c r="AX274" s="1">
        <f t="shared" si="221"/>
        <v>19</v>
      </c>
      <c r="AY274" s="1">
        <f t="shared" si="222"/>
        <v>19</v>
      </c>
      <c r="AZ274" s="1">
        <f t="shared" si="223"/>
        <v>19</v>
      </c>
      <c r="BA274" s="1">
        <f t="shared" si="224"/>
        <v>19</v>
      </c>
      <c r="BB274" s="1">
        <f t="shared" si="225"/>
        <v>19</v>
      </c>
      <c r="BC274" s="1">
        <f t="shared" si="226"/>
        <v>19</v>
      </c>
      <c r="BD274" s="1">
        <f t="shared" si="227"/>
        <v>19</v>
      </c>
      <c r="BE274" s="1">
        <f t="shared" si="228"/>
        <v>19</v>
      </c>
      <c r="BF274" s="1">
        <f t="shared" si="229"/>
        <v>19</v>
      </c>
      <c r="BG274" s="1">
        <f>+IF(D274="male",VLOOKUP(M274,'Key node cluster'!$A$3:$C$45,3,0),VLOOKUP(M274,'Key node cluster'!$F$3:$H$27,3,0))</f>
        <v>19</v>
      </c>
    </row>
    <row r="275" spans="1:59" x14ac:dyDescent="0.25">
      <c r="A275" t="s">
        <v>1693</v>
      </c>
      <c r="B275">
        <v>9991012067</v>
      </c>
      <c r="C275" s="7">
        <v>20</v>
      </c>
      <c r="D275" t="s">
        <v>9</v>
      </c>
      <c r="E275" t="s">
        <v>10</v>
      </c>
      <c r="F275" t="s">
        <v>11</v>
      </c>
      <c r="G275" t="str">
        <f t="shared" si="230"/>
        <v>bachelor or above</v>
      </c>
      <c r="H275" s="7">
        <f t="shared" si="188"/>
        <v>1</v>
      </c>
      <c r="I275" t="s">
        <v>14</v>
      </c>
      <c r="J275">
        <v>23</v>
      </c>
      <c r="K275">
        <v>0.16712328767123</v>
      </c>
      <c r="L275">
        <v>1</v>
      </c>
      <c r="M275" s="5">
        <f t="shared" si="189"/>
        <v>25</v>
      </c>
      <c r="N275" s="5">
        <f>+IF(D275="male",VLOOKUP(BG275,'Key node cluster'!$L$3:$N$24,3,0),VLOOKUP(BG275,'Key node cluster'!$R$3:$T$15,3,0))</f>
        <v>1</v>
      </c>
      <c r="O275" s="1">
        <v>0</v>
      </c>
      <c r="P275" s="1">
        <f t="shared" si="190"/>
        <v>1</v>
      </c>
      <c r="Q275" s="1">
        <f t="shared" si="191"/>
        <v>17</v>
      </c>
      <c r="R275" s="1">
        <f t="shared" si="192"/>
        <v>17</v>
      </c>
      <c r="S275" s="1">
        <f t="shared" si="193"/>
        <v>17</v>
      </c>
      <c r="T275" s="1">
        <f t="shared" si="194"/>
        <v>17</v>
      </c>
      <c r="U275" s="1">
        <f t="shared" si="195"/>
        <v>17</v>
      </c>
      <c r="V275" s="1">
        <f t="shared" si="196"/>
        <v>17</v>
      </c>
      <c r="W275" s="1">
        <f t="shared" si="197"/>
        <v>17</v>
      </c>
      <c r="X275" s="1">
        <f t="shared" si="198"/>
        <v>17</v>
      </c>
      <c r="Y275" s="1">
        <f t="shared" si="199"/>
        <v>17</v>
      </c>
      <c r="Z275" s="1">
        <f t="shared" si="200"/>
        <v>17</v>
      </c>
      <c r="AA275" s="1">
        <f t="shared" si="201"/>
        <v>17</v>
      </c>
      <c r="AB275" s="1">
        <f t="shared" si="202"/>
        <v>17</v>
      </c>
      <c r="AC275" s="1">
        <f t="shared" si="203"/>
        <v>17</v>
      </c>
      <c r="AD275" s="1">
        <f t="shared" si="204"/>
        <v>17</v>
      </c>
      <c r="AE275" s="1">
        <f t="shared" si="205"/>
        <v>17</v>
      </c>
      <c r="AF275" s="1">
        <f t="shared" si="206"/>
        <v>17</v>
      </c>
      <c r="AG275" s="1">
        <f t="shared" si="207"/>
        <v>25</v>
      </c>
      <c r="AH275" s="1">
        <f t="shared" si="208"/>
        <v>25</v>
      </c>
      <c r="AI275" s="1">
        <f t="shared" si="209"/>
        <v>25</v>
      </c>
      <c r="AJ275" s="1">
        <f t="shared" si="210"/>
        <v>25</v>
      </c>
      <c r="AK275" s="1">
        <f t="shared" si="211"/>
        <v>25</v>
      </c>
      <c r="AL275" s="1">
        <f t="shared" si="212"/>
        <v>25</v>
      </c>
      <c r="AM275" s="1">
        <f t="shared" si="213"/>
        <v>25</v>
      </c>
      <c r="AN275" s="1">
        <f t="shared" si="214"/>
        <v>25</v>
      </c>
      <c r="AO275" s="1">
        <f t="shared" si="215"/>
        <v>25</v>
      </c>
      <c r="AP275" s="7">
        <f t="shared" si="185"/>
        <v>25</v>
      </c>
      <c r="AQ275" s="7">
        <f t="shared" si="186"/>
        <v>25</v>
      </c>
      <c r="AR275" s="1">
        <f t="shared" si="216"/>
        <v>25</v>
      </c>
      <c r="AS275" s="7">
        <f t="shared" si="187"/>
        <v>25</v>
      </c>
      <c r="AT275" s="1">
        <f t="shared" si="217"/>
        <v>25</v>
      </c>
      <c r="AU275" s="1">
        <f t="shared" si="218"/>
        <v>25</v>
      </c>
      <c r="AV275" s="1">
        <f t="shared" si="219"/>
        <v>25</v>
      </c>
      <c r="AW275" s="1">
        <f t="shared" si="220"/>
        <v>25</v>
      </c>
      <c r="AX275" s="1">
        <f t="shared" si="221"/>
        <v>25</v>
      </c>
      <c r="AY275" s="1">
        <f t="shared" si="222"/>
        <v>25</v>
      </c>
      <c r="AZ275" s="1">
        <f t="shared" si="223"/>
        <v>25</v>
      </c>
      <c r="BA275" s="1">
        <f t="shared" si="224"/>
        <v>25</v>
      </c>
      <c r="BB275" s="1">
        <f t="shared" si="225"/>
        <v>25</v>
      </c>
      <c r="BC275" s="1">
        <f t="shared" si="226"/>
        <v>25</v>
      </c>
      <c r="BD275" s="1">
        <f t="shared" si="227"/>
        <v>25</v>
      </c>
      <c r="BE275" s="1">
        <f t="shared" si="228"/>
        <v>25</v>
      </c>
      <c r="BF275" s="1">
        <f t="shared" si="229"/>
        <v>25</v>
      </c>
      <c r="BG275" s="1">
        <f>+IF(D275="male",VLOOKUP(M275,'Key node cluster'!$A$3:$C$45,3,0),VLOOKUP(M275,'Key node cluster'!$F$3:$H$27,3,0))</f>
        <v>25</v>
      </c>
    </row>
    <row r="276" spans="1:59" x14ac:dyDescent="0.25">
      <c r="A276" t="s">
        <v>1694</v>
      </c>
      <c r="B276">
        <v>9931055147</v>
      </c>
      <c r="C276" s="7">
        <v>30</v>
      </c>
      <c r="D276" t="s">
        <v>9</v>
      </c>
      <c r="E276" t="s">
        <v>10</v>
      </c>
      <c r="F276" t="s">
        <v>11</v>
      </c>
      <c r="G276" t="str">
        <f t="shared" si="230"/>
        <v/>
      </c>
      <c r="H276" s="7">
        <f t="shared" si="188"/>
        <v>1</v>
      </c>
      <c r="J276">
        <v>28</v>
      </c>
      <c r="K276">
        <v>0.50136986301370001</v>
      </c>
      <c r="L276">
        <v>2</v>
      </c>
      <c r="M276" s="5">
        <f t="shared" si="189"/>
        <v>25</v>
      </c>
      <c r="N276" s="5">
        <f>+IF(D276="male",VLOOKUP(BG276,'Key node cluster'!$L$3:$N$24,3,0),VLOOKUP(BG276,'Key node cluster'!$R$3:$T$15,3,0))</f>
        <v>1</v>
      </c>
      <c r="O276" s="1">
        <v>0</v>
      </c>
      <c r="P276" s="1">
        <f t="shared" si="190"/>
        <v>1</v>
      </c>
      <c r="Q276" s="1">
        <f t="shared" si="191"/>
        <v>17</v>
      </c>
      <c r="R276" s="1">
        <f t="shared" si="192"/>
        <v>17</v>
      </c>
      <c r="S276" s="1">
        <f t="shared" si="193"/>
        <v>17</v>
      </c>
      <c r="T276" s="1">
        <f t="shared" si="194"/>
        <v>17</v>
      </c>
      <c r="U276" s="1">
        <f t="shared" si="195"/>
        <v>17</v>
      </c>
      <c r="V276" s="1">
        <f t="shared" si="196"/>
        <v>17</v>
      </c>
      <c r="W276" s="1">
        <f t="shared" si="197"/>
        <v>17</v>
      </c>
      <c r="X276" s="1">
        <f t="shared" si="198"/>
        <v>17</v>
      </c>
      <c r="Y276" s="1">
        <f t="shared" si="199"/>
        <v>17</v>
      </c>
      <c r="Z276" s="1">
        <f t="shared" si="200"/>
        <v>17</v>
      </c>
      <c r="AA276" s="1">
        <f t="shared" si="201"/>
        <v>17</v>
      </c>
      <c r="AB276" s="1">
        <f t="shared" si="202"/>
        <v>17</v>
      </c>
      <c r="AC276" s="1">
        <f t="shared" si="203"/>
        <v>17</v>
      </c>
      <c r="AD276" s="1">
        <f t="shared" si="204"/>
        <v>17</v>
      </c>
      <c r="AE276" s="1">
        <f t="shared" si="205"/>
        <v>17</v>
      </c>
      <c r="AF276" s="1">
        <f t="shared" si="206"/>
        <v>17</v>
      </c>
      <c r="AG276" s="1">
        <f t="shared" si="207"/>
        <v>25</v>
      </c>
      <c r="AH276" s="1">
        <f t="shared" si="208"/>
        <v>25</v>
      </c>
      <c r="AI276" s="1">
        <f t="shared" si="209"/>
        <v>25</v>
      </c>
      <c r="AJ276" s="1">
        <f t="shared" si="210"/>
        <v>25</v>
      </c>
      <c r="AK276" s="1">
        <f t="shared" si="211"/>
        <v>25</v>
      </c>
      <c r="AL276" s="1">
        <f t="shared" si="212"/>
        <v>25</v>
      </c>
      <c r="AM276" s="1">
        <f t="shared" si="213"/>
        <v>25</v>
      </c>
      <c r="AN276" s="1">
        <f t="shared" si="214"/>
        <v>25</v>
      </c>
      <c r="AO276" s="1">
        <f t="shared" si="215"/>
        <v>25</v>
      </c>
      <c r="AP276" s="7">
        <f t="shared" si="185"/>
        <v>25</v>
      </c>
      <c r="AQ276" s="7">
        <f t="shared" si="186"/>
        <v>25</v>
      </c>
      <c r="AR276" s="1">
        <f t="shared" si="216"/>
        <v>25</v>
      </c>
      <c r="AS276" s="7">
        <f t="shared" si="187"/>
        <v>25</v>
      </c>
      <c r="AT276" s="1">
        <f t="shared" si="217"/>
        <v>25</v>
      </c>
      <c r="AU276" s="1">
        <f t="shared" si="218"/>
        <v>25</v>
      </c>
      <c r="AV276" s="1">
        <f t="shared" si="219"/>
        <v>25</v>
      </c>
      <c r="AW276" s="1">
        <f t="shared" si="220"/>
        <v>25</v>
      </c>
      <c r="AX276" s="1">
        <f t="shared" si="221"/>
        <v>25</v>
      </c>
      <c r="AY276" s="1">
        <f t="shared" si="222"/>
        <v>25</v>
      </c>
      <c r="AZ276" s="1">
        <f t="shared" si="223"/>
        <v>25</v>
      </c>
      <c r="BA276" s="1">
        <f t="shared" si="224"/>
        <v>25</v>
      </c>
      <c r="BB276" s="1">
        <f t="shared" si="225"/>
        <v>25</v>
      </c>
      <c r="BC276" s="1">
        <f t="shared" si="226"/>
        <v>25</v>
      </c>
      <c r="BD276" s="1">
        <f t="shared" si="227"/>
        <v>25</v>
      </c>
      <c r="BE276" s="1">
        <f t="shared" si="228"/>
        <v>25</v>
      </c>
      <c r="BF276" s="1">
        <f t="shared" si="229"/>
        <v>25</v>
      </c>
      <c r="BG276" s="1">
        <f>+IF(D276="male",VLOOKUP(M276,'Key node cluster'!$A$3:$C$45,3,0),VLOOKUP(M276,'Key node cluster'!$F$3:$H$27,3,0))</f>
        <v>25</v>
      </c>
    </row>
    <row r="277" spans="1:59" x14ac:dyDescent="0.25">
      <c r="A277" t="s">
        <v>1695</v>
      </c>
      <c r="B277">
        <v>9851017366</v>
      </c>
      <c r="C277" s="7">
        <v>40</v>
      </c>
      <c r="D277" t="s">
        <v>9</v>
      </c>
      <c r="E277" t="s">
        <v>10</v>
      </c>
      <c r="G277" t="str">
        <f t="shared" si="230"/>
        <v>bachelor or above</v>
      </c>
      <c r="H277" s="7">
        <f t="shared" si="188"/>
        <v>1</v>
      </c>
      <c r="I277" t="s">
        <v>14</v>
      </c>
      <c r="J277">
        <v>37</v>
      </c>
      <c r="K277">
        <v>0.35068493150684998</v>
      </c>
      <c r="L277">
        <v>1</v>
      </c>
      <c r="M277" s="5">
        <f t="shared" si="189"/>
        <v>17</v>
      </c>
      <c r="N277" s="5">
        <f>+IF(D277="male",VLOOKUP(BG277,'Key node cluster'!$L$3:$N$24,3,0),VLOOKUP(BG277,'Key node cluster'!$R$3:$T$15,3,0))</f>
        <v>1</v>
      </c>
      <c r="O277" s="1">
        <v>0</v>
      </c>
      <c r="P277" s="1">
        <f t="shared" si="190"/>
        <v>1</v>
      </c>
      <c r="Q277" s="1">
        <f t="shared" si="191"/>
        <v>17</v>
      </c>
      <c r="R277" s="1">
        <f t="shared" si="192"/>
        <v>17</v>
      </c>
      <c r="S277" s="1">
        <f t="shared" si="193"/>
        <v>17</v>
      </c>
      <c r="T277" s="1">
        <f t="shared" si="194"/>
        <v>17</v>
      </c>
      <c r="U277" s="1">
        <f t="shared" si="195"/>
        <v>17</v>
      </c>
      <c r="V277" s="1">
        <f t="shared" si="196"/>
        <v>17</v>
      </c>
      <c r="W277" s="1">
        <f t="shared" si="197"/>
        <v>17</v>
      </c>
      <c r="X277" s="1">
        <f t="shared" si="198"/>
        <v>17</v>
      </c>
      <c r="Y277" s="1">
        <f t="shared" si="199"/>
        <v>17</v>
      </c>
      <c r="Z277" s="1">
        <f t="shared" si="200"/>
        <v>17</v>
      </c>
      <c r="AA277" s="1">
        <f t="shared" si="201"/>
        <v>17</v>
      </c>
      <c r="AB277" s="1">
        <f t="shared" si="202"/>
        <v>17</v>
      </c>
      <c r="AC277" s="1">
        <f t="shared" si="203"/>
        <v>17</v>
      </c>
      <c r="AD277" s="1">
        <f t="shared" si="204"/>
        <v>17</v>
      </c>
      <c r="AE277" s="1">
        <f t="shared" si="205"/>
        <v>17</v>
      </c>
      <c r="AF277" s="1">
        <f t="shared" si="206"/>
        <v>17</v>
      </c>
      <c r="AG277" s="1">
        <f t="shared" si="207"/>
        <v>17</v>
      </c>
      <c r="AH277" s="1">
        <f t="shared" si="208"/>
        <v>17</v>
      </c>
      <c r="AI277" s="1">
        <f t="shared" si="209"/>
        <v>17</v>
      </c>
      <c r="AJ277" s="1">
        <f t="shared" si="210"/>
        <v>17</v>
      </c>
      <c r="AK277" s="1">
        <f t="shared" si="211"/>
        <v>17</v>
      </c>
      <c r="AL277" s="1">
        <f t="shared" si="212"/>
        <v>17</v>
      </c>
      <c r="AM277" s="1">
        <f t="shared" si="213"/>
        <v>17</v>
      </c>
      <c r="AN277" s="1">
        <f t="shared" si="214"/>
        <v>17</v>
      </c>
      <c r="AO277" s="1">
        <f t="shared" si="215"/>
        <v>17</v>
      </c>
      <c r="AP277" s="7">
        <f t="shared" si="185"/>
        <v>17</v>
      </c>
      <c r="AQ277" s="7">
        <f t="shared" si="186"/>
        <v>17</v>
      </c>
      <c r="AR277" s="1">
        <f t="shared" si="216"/>
        <v>17</v>
      </c>
      <c r="AS277" s="7">
        <f t="shared" si="187"/>
        <v>17</v>
      </c>
      <c r="AT277" s="1">
        <f t="shared" si="217"/>
        <v>17</v>
      </c>
      <c r="AU277" s="1">
        <f t="shared" si="218"/>
        <v>17</v>
      </c>
      <c r="AV277" s="1">
        <f t="shared" si="219"/>
        <v>17</v>
      </c>
      <c r="AW277" s="1">
        <f t="shared" si="220"/>
        <v>17</v>
      </c>
      <c r="AX277" s="1">
        <f t="shared" si="221"/>
        <v>17</v>
      </c>
      <c r="AY277" s="1">
        <f t="shared" si="222"/>
        <v>17</v>
      </c>
      <c r="AZ277" s="1">
        <f t="shared" si="223"/>
        <v>17</v>
      </c>
      <c r="BA277" s="1">
        <f t="shared" si="224"/>
        <v>17</v>
      </c>
      <c r="BB277" s="1">
        <f t="shared" si="225"/>
        <v>17</v>
      </c>
      <c r="BC277" s="1">
        <f t="shared" si="226"/>
        <v>17</v>
      </c>
      <c r="BD277" s="1">
        <f t="shared" si="227"/>
        <v>17</v>
      </c>
      <c r="BE277" s="1">
        <f t="shared" si="228"/>
        <v>17</v>
      </c>
      <c r="BF277" s="1">
        <f t="shared" si="229"/>
        <v>17</v>
      </c>
      <c r="BG277" s="1">
        <f>+IF(D277="male",VLOOKUP(M277,'Key node cluster'!$A$3:$C$45,3,0),VLOOKUP(M277,'Key node cluster'!$F$3:$H$27,3,0))</f>
        <v>22</v>
      </c>
    </row>
    <row r="278" spans="1:59" x14ac:dyDescent="0.25">
      <c r="A278" t="s">
        <v>1700</v>
      </c>
      <c r="B278">
        <v>9981029935</v>
      </c>
      <c r="C278" s="7">
        <v>20</v>
      </c>
      <c r="D278" t="s">
        <v>9</v>
      </c>
      <c r="E278" t="s">
        <v>10</v>
      </c>
      <c r="F278" t="s">
        <v>11</v>
      </c>
      <c r="G278" t="str">
        <f t="shared" si="230"/>
        <v>bachelor or above</v>
      </c>
      <c r="H278" s="7">
        <f t="shared" si="188"/>
        <v>10</v>
      </c>
      <c r="I278" t="s">
        <v>14</v>
      </c>
      <c r="J278">
        <v>23</v>
      </c>
      <c r="K278">
        <v>6.0794520547945003</v>
      </c>
      <c r="L278">
        <v>5</v>
      </c>
      <c r="M278" s="5">
        <f t="shared" si="189"/>
        <v>39</v>
      </c>
      <c r="N278" s="5">
        <f>+IF(D278="male",VLOOKUP(BG278,'Key node cluster'!$L$3:$N$24,3,0),VLOOKUP(BG278,'Key node cluster'!$R$3:$T$15,3,0))</f>
        <v>0</v>
      </c>
      <c r="O278" s="1">
        <v>0</v>
      </c>
      <c r="P278" s="1">
        <f t="shared" si="190"/>
        <v>26</v>
      </c>
      <c r="Q278" s="1">
        <f t="shared" si="191"/>
        <v>26</v>
      </c>
      <c r="R278" s="1">
        <f t="shared" si="192"/>
        <v>26</v>
      </c>
      <c r="S278" s="1">
        <f t="shared" si="193"/>
        <v>26</v>
      </c>
      <c r="T278" s="1">
        <f t="shared" si="194"/>
        <v>26</v>
      </c>
      <c r="U278" s="1">
        <f t="shared" si="195"/>
        <v>26</v>
      </c>
      <c r="V278" s="1">
        <f t="shared" si="196"/>
        <v>26</v>
      </c>
      <c r="W278" s="1">
        <f t="shared" si="197"/>
        <v>26</v>
      </c>
      <c r="X278" s="1">
        <f t="shared" si="198"/>
        <v>26</v>
      </c>
      <c r="Y278" s="1">
        <f t="shared" si="199"/>
        <v>26</v>
      </c>
      <c r="Z278" s="1">
        <f t="shared" si="200"/>
        <v>26</v>
      </c>
      <c r="AA278" s="1">
        <f t="shared" si="201"/>
        <v>26</v>
      </c>
      <c r="AB278" s="1">
        <f t="shared" si="202"/>
        <v>26</v>
      </c>
      <c r="AC278" s="1">
        <f t="shared" si="203"/>
        <v>26</v>
      </c>
      <c r="AD278" s="1">
        <f t="shared" si="204"/>
        <v>26</v>
      </c>
      <c r="AE278" s="1">
        <f t="shared" si="205"/>
        <v>26</v>
      </c>
      <c r="AF278" s="1">
        <f t="shared" si="206"/>
        <v>26</v>
      </c>
      <c r="AG278" s="1">
        <f t="shared" si="207"/>
        <v>26</v>
      </c>
      <c r="AH278" s="1">
        <f t="shared" si="208"/>
        <v>26</v>
      </c>
      <c r="AI278" s="1">
        <f t="shared" si="209"/>
        <v>26</v>
      </c>
      <c r="AJ278" s="1">
        <f t="shared" si="210"/>
        <v>26</v>
      </c>
      <c r="AK278" s="1">
        <f t="shared" si="211"/>
        <v>26</v>
      </c>
      <c r="AL278" s="1">
        <f t="shared" si="212"/>
        <v>26</v>
      </c>
      <c r="AM278" s="1">
        <f t="shared" si="213"/>
        <v>26</v>
      </c>
      <c r="AN278" s="1">
        <f t="shared" si="214"/>
        <v>26</v>
      </c>
      <c r="AO278" s="1">
        <f t="shared" si="215"/>
        <v>26</v>
      </c>
      <c r="AP278" s="7">
        <f t="shared" si="185"/>
        <v>38</v>
      </c>
      <c r="AQ278" s="7">
        <f t="shared" si="186"/>
        <v>38</v>
      </c>
      <c r="AR278" s="1">
        <f t="shared" si="216"/>
        <v>38</v>
      </c>
      <c r="AS278" s="7">
        <f t="shared" si="187"/>
        <v>38</v>
      </c>
      <c r="AT278" s="1">
        <f t="shared" si="217"/>
        <v>38</v>
      </c>
      <c r="AU278" s="1">
        <f t="shared" si="218"/>
        <v>38</v>
      </c>
      <c r="AV278" s="1">
        <f t="shared" si="219"/>
        <v>38</v>
      </c>
      <c r="AW278" s="1">
        <f t="shared" si="220"/>
        <v>38</v>
      </c>
      <c r="AX278" s="1">
        <f t="shared" si="221"/>
        <v>38</v>
      </c>
      <c r="AY278" s="1">
        <f t="shared" si="222"/>
        <v>38</v>
      </c>
      <c r="AZ278" s="1">
        <f t="shared" si="223"/>
        <v>38</v>
      </c>
      <c r="BA278" s="1">
        <f t="shared" si="224"/>
        <v>38</v>
      </c>
      <c r="BB278" s="1">
        <f t="shared" si="225"/>
        <v>39</v>
      </c>
      <c r="BC278" s="1">
        <f t="shared" si="226"/>
        <v>39</v>
      </c>
      <c r="BD278" s="1">
        <f t="shared" si="227"/>
        <v>39</v>
      </c>
      <c r="BE278" s="1">
        <f t="shared" si="228"/>
        <v>39</v>
      </c>
      <c r="BF278" s="1">
        <f t="shared" si="229"/>
        <v>39</v>
      </c>
      <c r="BG278" s="1">
        <f>+IF(D278="male",VLOOKUP(M278,'Key node cluster'!$A$3:$C$45,3,0),VLOOKUP(M278,'Key node cluster'!$F$3:$H$27,3,0))</f>
        <v>39</v>
      </c>
    </row>
    <row r="279" spans="1:59" x14ac:dyDescent="0.25">
      <c r="A279" t="s">
        <v>1707</v>
      </c>
      <c r="B279">
        <v>9971050007</v>
      </c>
      <c r="C279" s="7">
        <v>20</v>
      </c>
      <c r="D279" t="s">
        <v>9</v>
      </c>
      <c r="E279" t="s">
        <v>10</v>
      </c>
      <c r="F279" t="s">
        <v>11</v>
      </c>
      <c r="G279" t="str">
        <f t="shared" si="230"/>
        <v>vocational training</v>
      </c>
      <c r="H279" s="7">
        <f t="shared" si="188"/>
        <v>5</v>
      </c>
      <c r="I279" t="s">
        <v>22</v>
      </c>
      <c r="J279">
        <v>24</v>
      </c>
      <c r="K279">
        <v>3.6054794520548001</v>
      </c>
      <c r="L279">
        <v>22</v>
      </c>
      <c r="M279" s="5">
        <f t="shared" si="189"/>
        <v>39</v>
      </c>
      <c r="N279" s="5">
        <f>+IF(D279="male",VLOOKUP(BG279,'Key node cluster'!$L$3:$N$24,3,0),VLOOKUP(BG279,'Key node cluster'!$R$3:$T$15,3,0))</f>
        <v>0</v>
      </c>
      <c r="O279" s="1">
        <v>0</v>
      </c>
      <c r="P279" s="1">
        <f t="shared" si="190"/>
        <v>26</v>
      </c>
      <c r="Q279" s="1">
        <f t="shared" si="191"/>
        <v>26</v>
      </c>
      <c r="R279" s="1">
        <f t="shared" si="192"/>
        <v>26</v>
      </c>
      <c r="S279" s="1">
        <f t="shared" si="193"/>
        <v>26</v>
      </c>
      <c r="T279" s="1">
        <f t="shared" si="194"/>
        <v>26</v>
      </c>
      <c r="U279" s="1">
        <f t="shared" si="195"/>
        <v>26</v>
      </c>
      <c r="V279" s="1">
        <f t="shared" si="196"/>
        <v>26</v>
      </c>
      <c r="W279" s="1">
        <f t="shared" si="197"/>
        <v>26</v>
      </c>
      <c r="X279" s="1">
        <f t="shared" si="198"/>
        <v>26</v>
      </c>
      <c r="Y279" s="1">
        <f t="shared" si="199"/>
        <v>26</v>
      </c>
      <c r="Z279" s="1">
        <f t="shared" si="200"/>
        <v>26</v>
      </c>
      <c r="AA279" s="1">
        <f t="shared" si="201"/>
        <v>26</v>
      </c>
      <c r="AB279" s="1">
        <f t="shared" si="202"/>
        <v>26</v>
      </c>
      <c r="AC279" s="1">
        <f t="shared" si="203"/>
        <v>26</v>
      </c>
      <c r="AD279" s="1">
        <f t="shared" si="204"/>
        <v>26</v>
      </c>
      <c r="AE279" s="1">
        <f t="shared" si="205"/>
        <v>26</v>
      </c>
      <c r="AF279" s="1">
        <f t="shared" si="206"/>
        <v>26</v>
      </c>
      <c r="AG279" s="1">
        <f t="shared" si="207"/>
        <v>26</v>
      </c>
      <c r="AH279" s="1">
        <f t="shared" si="208"/>
        <v>26</v>
      </c>
      <c r="AI279" s="1">
        <f t="shared" si="209"/>
        <v>26</v>
      </c>
      <c r="AJ279" s="1">
        <f t="shared" si="210"/>
        <v>26</v>
      </c>
      <c r="AK279" s="1">
        <f t="shared" si="211"/>
        <v>26</v>
      </c>
      <c r="AL279" s="1">
        <f t="shared" si="212"/>
        <v>26</v>
      </c>
      <c r="AM279" s="1">
        <f t="shared" si="213"/>
        <v>26</v>
      </c>
      <c r="AN279" s="1">
        <f t="shared" si="214"/>
        <v>26</v>
      </c>
      <c r="AO279" s="1">
        <f t="shared" si="215"/>
        <v>26</v>
      </c>
      <c r="AP279" s="7">
        <f t="shared" si="185"/>
        <v>38</v>
      </c>
      <c r="AQ279" s="7">
        <f t="shared" si="186"/>
        <v>38</v>
      </c>
      <c r="AR279" s="1">
        <f t="shared" si="216"/>
        <v>38</v>
      </c>
      <c r="AS279" s="7">
        <f t="shared" si="187"/>
        <v>38</v>
      </c>
      <c r="AT279" s="1">
        <f t="shared" si="217"/>
        <v>38</v>
      </c>
      <c r="AU279" s="1">
        <f t="shared" si="218"/>
        <v>38</v>
      </c>
      <c r="AV279" s="1">
        <f t="shared" si="219"/>
        <v>38</v>
      </c>
      <c r="AW279" s="1">
        <f t="shared" si="220"/>
        <v>38</v>
      </c>
      <c r="AX279" s="1">
        <f t="shared" si="221"/>
        <v>38</v>
      </c>
      <c r="AY279" s="1">
        <f t="shared" si="222"/>
        <v>38</v>
      </c>
      <c r="AZ279" s="1">
        <f t="shared" si="223"/>
        <v>38</v>
      </c>
      <c r="BA279" s="1">
        <f t="shared" si="224"/>
        <v>38</v>
      </c>
      <c r="BB279" s="1">
        <f t="shared" si="225"/>
        <v>39</v>
      </c>
      <c r="BC279" s="1">
        <f t="shared" si="226"/>
        <v>39</v>
      </c>
      <c r="BD279" s="1">
        <f t="shared" si="227"/>
        <v>39</v>
      </c>
      <c r="BE279" s="1">
        <f t="shared" si="228"/>
        <v>39</v>
      </c>
      <c r="BF279" s="1">
        <f t="shared" si="229"/>
        <v>39</v>
      </c>
      <c r="BG279" s="1">
        <f>+IF(D279="male",VLOOKUP(M279,'Key node cluster'!$A$3:$C$45,3,0),VLOOKUP(M279,'Key node cluster'!$F$3:$H$27,3,0))</f>
        <v>39</v>
      </c>
    </row>
    <row r="280" spans="1:59" x14ac:dyDescent="0.25">
      <c r="A280" t="s">
        <v>1710</v>
      </c>
      <c r="B280">
        <v>9931038503</v>
      </c>
      <c r="C280" s="7">
        <v>30</v>
      </c>
      <c r="D280" t="s">
        <v>9</v>
      </c>
      <c r="E280" t="s">
        <v>10</v>
      </c>
      <c r="G280" t="str">
        <f t="shared" si="230"/>
        <v/>
      </c>
      <c r="H280" s="7">
        <f t="shared" si="188"/>
        <v>1</v>
      </c>
      <c r="J280">
        <v>28</v>
      </c>
      <c r="K280">
        <v>8.2191780821917998E-2</v>
      </c>
      <c r="L280">
        <v>1</v>
      </c>
      <c r="M280" s="5">
        <f t="shared" si="189"/>
        <v>17</v>
      </c>
      <c r="N280" s="5">
        <f>+IF(D280="male",VLOOKUP(BG280,'Key node cluster'!$L$3:$N$24,3,0),VLOOKUP(BG280,'Key node cluster'!$R$3:$T$15,3,0))</f>
        <v>1</v>
      </c>
      <c r="O280" s="1">
        <v>0</v>
      </c>
      <c r="P280" s="1">
        <f t="shared" si="190"/>
        <v>1</v>
      </c>
      <c r="Q280" s="1">
        <f t="shared" si="191"/>
        <v>17</v>
      </c>
      <c r="R280" s="1">
        <f t="shared" si="192"/>
        <v>17</v>
      </c>
      <c r="S280" s="1">
        <f t="shared" si="193"/>
        <v>17</v>
      </c>
      <c r="T280" s="1">
        <f t="shared" si="194"/>
        <v>17</v>
      </c>
      <c r="U280" s="1">
        <f t="shared" si="195"/>
        <v>17</v>
      </c>
      <c r="V280" s="1">
        <f t="shared" si="196"/>
        <v>17</v>
      </c>
      <c r="W280" s="1">
        <f t="shared" si="197"/>
        <v>17</v>
      </c>
      <c r="X280" s="1">
        <f t="shared" si="198"/>
        <v>17</v>
      </c>
      <c r="Y280" s="1">
        <f t="shared" si="199"/>
        <v>17</v>
      </c>
      <c r="Z280" s="1">
        <f t="shared" si="200"/>
        <v>17</v>
      </c>
      <c r="AA280" s="1">
        <f t="shared" si="201"/>
        <v>17</v>
      </c>
      <c r="AB280" s="1">
        <f t="shared" si="202"/>
        <v>17</v>
      </c>
      <c r="AC280" s="1">
        <f t="shared" si="203"/>
        <v>17</v>
      </c>
      <c r="AD280" s="1">
        <f t="shared" si="204"/>
        <v>17</v>
      </c>
      <c r="AE280" s="1">
        <f t="shared" si="205"/>
        <v>17</v>
      </c>
      <c r="AF280" s="1">
        <f t="shared" si="206"/>
        <v>17</v>
      </c>
      <c r="AG280" s="1">
        <f t="shared" si="207"/>
        <v>17</v>
      </c>
      <c r="AH280" s="1">
        <f t="shared" si="208"/>
        <v>17</v>
      </c>
      <c r="AI280" s="1">
        <f t="shared" si="209"/>
        <v>17</v>
      </c>
      <c r="AJ280" s="1">
        <f t="shared" si="210"/>
        <v>17</v>
      </c>
      <c r="AK280" s="1">
        <f t="shared" si="211"/>
        <v>17</v>
      </c>
      <c r="AL280" s="1">
        <f t="shared" si="212"/>
        <v>17</v>
      </c>
      <c r="AM280" s="1">
        <f t="shared" si="213"/>
        <v>17</v>
      </c>
      <c r="AN280" s="1">
        <f t="shared" si="214"/>
        <v>17</v>
      </c>
      <c r="AO280" s="1">
        <f t="shared" si="215"/>
        <v>17</v>
      </c>
      <c r="AP280" s="7">
        <f t="shared" si="185"/>
        <v>17</v>
      </c>
      <c r="AQ280" s="7">
        <f t="shared" si="186"/>
        <v>17</v>
      </c>
      <c r="AR280" s="1">
        <f t="shared" si="216"/>
        <v>17</v>
      </c>
      <c r="AS280" s="7">
        <f t="shared" si="187"/>
        <v>17</v>
      </c>
      <c r="AT280" s="1">
        <f t="shared" si="217"/>
        <v>17</v>
      </c>
      <c r="AU280" s="1">
        <f t="shared" si="218"/>
        <v>17</v>
      </c>
      <c r="AV280" s="1">
        <f t="shared" si="219"/>
        <v>17</v>
      </c>
      <c r="AW280" s="1">
        <f t="shared" si="220"/>
        <v>17</v>
      </c>
      <c r="AX280" s="1">
        <f t="shared" si="221"/>
        <v>17</v>
      </c>
      <c r="AY280" s="1">
        <f t="shared" si="222"/>
        <v>17</v>
      </c>
      <c r="AZ280" s="1">
        <f t="shared" si="223"/>
        <v>17</v>
      </c>
      <c r="BA280" s="1">
        <f t="shared" si="224"/>
        <v>17</v>
      </c>
      <c r="BB280" s="1">
        <f t="shared" si="225"/>
        <v>17</v>
      </c>
      <c r="BC280" s="1">
        <f t="shared" si="226"/>
        <v>17</v>
      </c>
      <c r="BD280" s="1">
        <f t="shared" si="227"/>
        <v>17</v>
      </c>
      <c r="BE280" s="1">
        <f t="shared" si="228"/>
        <v>17</v>
      </c>
      <c r="BF280" s="1">
        <f t="shared" si="229"/>
        <v>17</v>
      </c>
      <c r="BG280" s="1">
        <f>+IF(D280="male",VLOOKUP(M280,'Key node cluster'!$A$3:$C$45,3,0),VLOOKUP(M280,'Key node cluster'!$F$3:$H$27,3,0))</f>
        <v>22</v>
      </c>
    </row>
    <row r="281" spans="1:59" x14ac:dyDescent="0.25">
      <c r="A281" t="s">
        <v>1712</v>
      </c>
      <c r="B281">
        <v>2000146108</v>
      </c>
      <c r="C281" s="7">
        <v>20</v>
      </c>
      <c r="D281" t="s">
        <v>9</v>
      </c>
      <c r="E281" t="s">
        <v>10</v>
      </c>
      <c r="F281" t="s">
        <v>45</v>
      </c>
      <c r="G281" t="str">
        <f t="shared" si="230"/>
        <v>bachelor or above</v>
      </c>
      <c r="H281" s="7">
        <f t="shared" si="188"/>
        <v>1</v>
      </c>
      <c r="I281" t="s">
        <v>14</v>
      </c>
      <c r="J281">
        <v>21</v>
      </c>
      <c r="K281">
        <v>0.16712328767123</v>
      </c>
      <c r="L281">
        <v>1</v>
      </c>
      <c r="M281" s="5">
        <f t="shared" si="189"/>
        <v>19</v>
      </c>
      <c r="N281" s="5">
        <f>+IF(D281="male",VLOOKUP(BG281,'Key node cluster'!$L$3:$N$24,3,0),VLOOKUP(BG281,'Key node cluster'!$R$3:$T$15,3,0))</f>
        <v>0</v>
      </c>
      <c r="O281" s="1">
        <v>0</v>
      </c>
      <c r="P281" s="1">
        <f t="shared" si="190"/>
        <v>1</v>
      </c>
      <c r="Q281" s="1">
        <f t="shared" si="191"/>
        <v>17</v>
      </c>
      <c r="R281" s="1">
        <f t="shared" si="192"/>
        <v>17</v>
      </c>
      <c r="S281" s="1">
        <f t="shared" si="193"/>
        <v>17</v>
      </c>
      <c r="T281" s="1">
        <f t="shared" si="194"/>
        <v>17</v>
      </c>
      <c r="U281" s="1">
        <f t="shared" si="195"/>
        <v>17</v>
      </c>
      <c r="V281" s="1">
        <f t="shared" si="196"/>
        <v>17</v>
      </c>
      <c r="W281" s="1">
        <f t="shared" si="197"/>
        <v>17</v>
      </c>
      <c r="X281" s="1">
        <f t="shared" si="198"/>
        <v>17</v>
      </c>
      <c r="Y281" s="1">
        <f t="shared" si="199"/>
        <v>17</v>
      </c>
      <c r="Z281" s="1">
        <f t="shared" si="200"/>
        <v>17</v>
      </c>
      <c r="AA281" s="1">
        <f t="shared" si="201"/>
        <v>17</v>
      </c>
      <c r="AB281" s="1">
        <f t="shared" si="202"/>
        <v>17</v>
      </c>
      <c r="AC281" s="1">
        <f t="shared" si="203"/>
        <v>17</v>
      </c>
      <c r="AD281" s="1">
        <f t="shared" si="204"/>
        <v>17</v>
      </c>
      <c r="AE281" s="1">
        <f t="shared" si="205"/>
        <v>17</v>
      </c>
      <c r="AF281" s="1">
        <f t="shared" si="206"/>
        <v>17</v>
      </c>
      <c r="AG281" s="1">
        <f t="shared" si="207"/>
        <v>18</v>
      </c>
      <c r="AH281" s="1">
        <f t="shared" si="208"/>
        <v>19</v>
      </c>
      <c r="AI281" s="1">
        <f t="shared" si="209"/>
        <v>19</v>
      </c>
      <c r="AJ281" s="1">
        <f t="shared" si="210"/>
        <v>19</v>
      </c>
      <c r="AK281" s="1">
        <f t="shared" si="211"/>
        <v>19</v>
      </c>
      <c r="AL281" s="1">
        <f t="shared" si="212"/>
        <v>19</v>
      </c>
      <c r="AM281" s="1">
        <f t="shared" si="213"/>
        <v>19</v>
      </c>
      <c r="AN281" s="1">
        <f t="shared" si="214"/>
        <v>19</v>
      </c>
      <c r="AO281" s="1">
        <f t="shared" si="215"/>
        <v>19</v>
      </c>
      <c r="AP281" s="7">
        <f t="shared" si="185"/>
        <v>19</v>
      </c>
      <c r="AQ281" s="7">
        <f t="shared" si="186"/>
        <v>19</v>
      </c>
      <c r="AR281" s="1">
        <f t="shared" si="216"/>
        <v>19</v>
      </c>
      <c r="AS281" s="7">
        <f t="shared" si="187"/>
        <v>19</v>
      </c>
      <c r="AT281" s="1">
        <f t="shared" si="217"/>
        <v>19</v>
      </c>
      <c r="AU281" s="1">
        <f t="shared" si="218"/>
        <v>19</v>
      </c>
      <c r="AV281" s="1">
        <f t="shared" si="219"/>
        <v>19</v>
      </c>
      <c r="AW281" s="1">
        <f t="shared" si="220"/>
        <v>19</v>
      </c>
      <c r="AX281" s="1">
        <f t="shared" si="221"/>
        <v>19</v>
      </c>
      <c r="AY281" s="1">
        <f t="shared" si="222"/>
        <v>19</v>
      </c>
      <c r="AZ281" s="1">
        <f t="shared" si="223"/>
        <v>19</v>
      </c>
      <c r="BA281" s="1">
        <f t="shared" si="224"/>
        <v>19</v>
      </c>
      <c r="BB281" s="1">
        <f t="shared" si="225"/>
        <v>19</v>
      </c>
      <c r="BC281" s="1">
        <f t="shared" si="226"/>
        <v>19</v>
      </c>
      <c r="BD281" s="1">
        <f t="shared" si="227"/>
        <v>19</v>
      </c>
      <c r="BE281" s="1">
        <f t="shared" si="228"/>
        <v>19</v>
      </c>
      <c r="BF281" s="1">
        <f t="shared" si="229"/>
        <v>19</v>
      </c>
      <c r="BG281" s="1">
        <f>+IF(D281="male",VLOOKUP(M281,'Key node cluster'!$A$3:$C$45,3,0),VLOOKUP(M281,'Key node cluster'!$F$3:$H$27,3,0))</f>
        <v>19</v>
      </c>
    </row>
    <row r="282" spans="1:59" x14ac:dyDescent="0.25">
      <c r="A282" t="s">
        <v>1722</v>
      </c>
      <c r="B282">
        <v>2000283023</v>
      </c>
      <c r="C282" s="7">
        <v>20</v>
      </c>
      <c r="D282" t="s">
        <v>9</v>
      </c>
      <c r="E282" t="s">
        <v>10</v>
      </c>
      <c r="F282" t="s">
        <v>25</v>
      </c>
      <c r="G282" t="str">
        <f t="shared" si="230"/>
        <v>secondary or below</v>
      </c>
      <c r="H282" s="7">
        <f t="shared" si="188"/>
        <v>5</v>
      </c>
      <c r="I282" t="s">
        <v>12</v>
      </c>
      <c r="J282">
        <v>21</v>
      </c>
      <c r="K282">
        <v>1.9397260273973</v>
      </c>
      <c r="L282">
        <v>1</v>
      </c>
      <c r="M282" s="5">
        <f t="shared" si="189"/>
        <v>30</v>
      </c>
      <c r="N282" s="5">
        <f>+IF(D282="male",VLOOKUP(BG282,'Key node cluster'!$L$3:$N$24,3,0),VLOOKUP(BG282,'Key node cluster'!$R$3:$T$15,3,0))</f>
        <v>2</v>
      </c>
      <c r="O282" s="1">
        <v>0</v>
      </c>
      <c r="P282" s="1">
        <f t="shared" si="190"/>
        <v>26</v>
      </c>
      <c r="Q282" s="1">
        <f t="shared" si="191"/>
        <v>26</v>
      </c>
      <c r="R282" s="1">
        <f t="shared" si="192"/>
        <v>26</v>
      </c>
      <c r="S282" s="1">
        <f t="shared" si="193"/>
        <v>26</v>
      </c>
      <c r="T282" s="1">
        <f t="shared" si="194"/>
        <v>26</v>
      </c>
      <c r="U282" s="1">
        <f t="shared" si="195"/>
        <v>26</v>
      </c>
      <c r="V282" s="1">
        <f t="shared" si="196"/>
        <v>26</v>
      </c>
      <c r="W282" s="1">
        <f t="shared" si="197"/>
        <v>26</v>
      </c>
      <c r="X282" s="1">
        <f t="shared" si="198"/>
        <v>26</v>
      </c>
      <c r="Y282" s="1">
        <f t="shared" si="199"/>
        <v>26</v>
      </c>
      <c r="Z282" s="1">
        <f t="shared" si="200"/>
        <v>26</v>
      </c>
      <c r="AA282" s="1">
        <f t="shared" si="201"/>
        <v>26</v>
      </c>
      <c r="AB282" s="1">
        <f t="shared" si="202"/>
        <v>26</v>
      </c>
      <c r="AC282" s="1">
        <f t="shared" si="203"/>
        <v>26</v>
      </c>
      <c r="AD282" s="1">
        <f t="shared" si="204"/>
        <v>26</v>
      </c>
      <c r="AE282" s="1">
        <f t="shared" si="205"/>
        <v>26</v>
      </c>
      <c r="AF282" s="1">
        <f t="shared" si="206"/>
        <v>26</v>
      </c>
      <c r="AG282" s="1">
        <f t="shared" si="207"/>
        <v>26</v>
      </c>
      <c r="AH282" s="1">
        <f t="shared" si="208"/>
        <v>26</v>
      </c>
      <c r="AI282" s="1">
        <f t="shared" si="209"/>
        <v>26</v>
      </c>
      <c r="AJ282" s="1">
        <f t="shared" si="210"/>
        <v>26</v>
      </c>
      <c r="AK282" s="1">
        <f t="shared" si="211"/>
        <v>26</v>
      </c>
      <c r="AL282" s="1">
        <f t="shared" si="212"/>
        <v>26</v>
      </c>
      <c r="AM282" s="1">
        <f t="shared" si="213"/>
        <v>26</v>
      </c>
      <c r="AN282" s="1">
        <f t="shared" si="214"/>
        <v>26</v>
      </c>
      <c r="AO282" s="1">
        <f t="shared" si="215"/>
        <v>26</v>
      </c>
      <c r="AP282" s="7">
        <f t="shared" si="185"/>
        <v>27</v>
      </c>
      <c r="AQ282" s="7">
        <f t="shared" si="186"/>
        <v>28</v>
      </c>
      <c r="AR282" s="1">
        <f t="shared" si="216"/>
        <v>29</v>
      </c>
      <c r="AS282" s="7">
        <f t="shared" si="187"/>
        <v>30</v>
      </c>
      <c r="AT282" s="1">
        <f t="shared" si="217"/>
        <v>30</v>
      </c>
      <c r="AU282" s="1">
        <f t="shared" si="218"/>
        <v>30</v>
      </c>
      <c r="AV282" s="1">
        <f t="shared" si="219"/>
        <v>30</v>
      </c>
      <c r="AW282" s="1">
        <f t="shared" si="220"/>
        <v>30</v>
      </c>
      <c r="AX282" s="1">
        <f t="shared" si="221"/>
        <v>30</v>
      </c>
      <c r="AY282" s="1">
        <f t="shared" si="222"/>
        <v>30</v>
      </c>
      <c r="AZ282" s="1">
        <f t="shared" si="223"/>
        <v>30</v>
      </c>
      <c r="BA282" s="1">
        <f t="shared" si="224"/>
        <v>30</v>
      </c>
      <c r="BB282" s="1">
        <f t="shared" si="225"/>
        <v>30</v>
      </c>
      <c r="BC282" s="1">
        <f t="shared" si="226"/>
        <v>30</v>
      </c>
      <c r="BD282" s="1">
        <f t="shared" si="227"/>
        <v>30</v>
      </c>
      <c r="BE282" s="1">
        <f t="shared" si="228"/>
        <v>30</v>
      </c>
      <c r="BF282" s="1">
        <f t="shared" si="229"/>
        <v>30</v>
      </c>
      <c r="BG282" s="1">
        <f>+IF(D282="male",VLOOKUP(M282,'Key node cluster'!$A$3:$C$45,3,0),VLOOKUP(M282,'Key node cluster'!$F$3:$H$27,3,0))</f>
        <v>30</v>
      </c>
    </row>
    <row r="283" spans="1:59" x14ac:dyDescent="0.25">
      <c r="A283" t="s">
        <v>1723</v>
      </c>
      <c r="B283">
        <v>9981044158</v>
      </c>
      <c r="C283" s="7">
        <v>20</v>
      </c>
      <c r="D283" t="s">
        <v>9</v>
      </c>
      <c r="E283" t="s">
        <v>10</v>
      </c>
      <c r="F283" t="s">
        <v>11</v>
      </c>
      <c r="G283" t="str">
        <f t="shared" si="230"/>
        <v>bachelor or above</v>
      </c>
      <c r="H283" s="7">
        <f t="shared" si="188"/>
        <v>1</v>
      </c>
      <c r="I283" t="s">
        <v>14</v>
      </c>
      <c r="J283">
        <v>23</v>
      </c>
      <c r="K283">
        <v>0.74794520547944998</v>
      </c>
      <c r="L283">
        <v>2</v>
      </c>
      <c r="M283" s="5">
        <f t="shared" si="189"/>
        <v>25</v>
      </c>
      <c r="N283" s="5">
        <f>+IF(D283="male",VLOOKUP(BG283,'Key node cluster'!$L$3:$N$24,3,0),VLOOKUP(BG283,'Key node cluster'!$R$3:$T$15,3,0))</f>
        <v>1</v>
      </c>
      <c r="O283" s="1">
        <v>0</v>
      </c>
      <c r="P283" s="1">
        <f t="shared" si="190"/>
        <v>1</v>
      </c>
      <c r="Q283" s="1">
        <f t="shared" si="191"/>
        <v>17</v>
      </c>
      <c r="R283" s="1">
        <f t="shared" si="192"/>
        <v>17</v>
      </c>
      <c r="S283" s="1">
        <f t="shared" si="193"/>
        <v>17</v>
      </c>
      <c r="T283" s="1">
        <f t="shared" si="194"/>
        <v>17</v>
      </c>
      <c r="U283" s="1">
        <f t="shared" si="195"/>
        <v>17</v>
      </c>
      <c r="V283" s="1">
        <f t="shared" si="196"/>
        <v>17</v>
      </c>
      <c r="W283" s="1">
        <f t="shared" si="197"/>
        <v>17</v>
      </c>
      <c r="X283" s="1">
        <f t="shared" si="198"/>
        <v>17</v>
      </c>
      <c r="Y283" s="1">
        <f t="shared" si="199"/>
        <v>17</v>
      </c>
      <c r="Z283" s="1">
        <f t="shared" si="200"/>
        <v>17</v>
      </c>
      <c r="AA283" s="1">
        <f t="shared" si="201"/>
        <v>17</v>
      </c>
      <c r="AB283" s="1">
        <f t="shared" si="202"/>
        <v>17</v>
      </c>
      <c r="AC283" s="1">
        <f t="shared" si="203"/>
        <v>17</v>
      </c>
      <c r="AD283" s="1">
        <f t="shared" si="204"/>
        <v>17</v>
      </c>
      <c r="AE283" s="1">
        <f t="shared" si="205"/>
        <v>17</v>
      </c>
      <c r="AF283" s="1">
        <f t="shared" si="206"/>
        <v>17</v>
      </c>
      <c r="AG283" s="1">
        <f t="shared" si="207"/>
        <v>25</v>
      </c>
      <c r="AH283" s="1">
        <f t="shared" si="208"/>
        <v>25</v>
      </c>
      <c r="AI283" s="1">
        <f t="shared" si="209"/>
        <v>25</v>
      </c>
      <c r="AJ283" s="1">
        <f t="shared" si="210"/>
        <v>25</v>
      </c>
      <c r="AK283" s="1">
        <f t="shared" si="211"/>
        <v>25</v>
      </c>
      <c r="AL283" s="1">
        <f t="shared" si="212"/>
        <v>25</v>
      </c>
      <c r="AM283" s="1">
        <f t="shared" si="213"/>
        <v>25</v>
      </c>
      <c r="AN283" s="1">
        <f t="shared" si="214"/>
        <v>25</v>
      </c>
      <c r="AO283" s="1">
        <f t="shared" si="215"/>
        <v>25</v>
      </c>
      <c r="AP283" s="7">
        <f t="shared" si="185"/>
        <v>25</v>
      </c>
      <c r="AQ283" s="7">
        <f t="shared" si="186"/>
        <v>25</v>
      </c>
      <c r="AR283" s="1">
        <f t="shared" si="216"/>
        <v>25</v>
      </c>
      <c r="AS283" s="7">
        <f t="shared" si="187"/>
        <v>25</v>
      </c>
      <c r="AT283" s="1">
        <f t="shared" si="217"/>
        <v>25</v>
      </c>
      <c r="AU283" s="1">
        <f t="shared" si="218"/>
        <v>25</v>
      </c>
      <c r="AV283" s="1">
        <f t="shared" si="219"/>
        <v>25</v>
      </c>
      <c r="AW283" s="1">
        <f t="shared" si="220"/>
        <v>25</v>
      </c>
      <c r="AX283" s="1">
        <f t="shared" si="221"/>
        <v>25</v>
      </c>
      <c r="AY283" s="1">
        <f t="shared" si="222"/>
        <v>25</v>
      </c>
      <c r="AZ283" s="1">
        <f t="shared" si="223"/>
        <v>25</v>
      </c>
      <c r="BA283" s="1">
        <f t="shared" si="224"/>
        <v>25</v>
      </c>
      <c r="BB283" s="1">
        <f t="shared" si="225"/>
        <v>25</v>
      </c>
      <c r="BC283" s="1">
        <f t="shared" si="226"/>
        <v>25</v>
      </c>
      <c r="BD283" s="1">
        <f t="shared" si="227"/>
        <v>25</v>
      </c>
      <c r="BE283" s="1">
        <f t="shared" si="228"/>
        <v>25</v>
      </c>
      <c r="BF283" s="1">
        <f t="shared" si="229"/>
        <v>25</v>
      </c>
      <c r="BG283" s="1">
        <f>+IF(D283="male",VLOOKUP(M283,'Key node cluster'!$A$3:$C$45,3,0),VLOOKUP(M283,'Key node cluster'!$F$3:$H$27,3,0))</f>
        <v>25</v>
      </c>
    </row>
    <row r="284" spans="1:59" x14ac:dyDescent="0.25">
      <c r="A284" t="s">
        <v>1725</v>
      </c>
      <c r="B284">
        <v>9941023825</v>
      </c>
      <c r="C284" s="7">
        <v>30</v>
      </c>
      <c r="D284" t="s">
        <v>9</v>
      </c>
      <c r="E284" t="s">
        <v>10</v>
      </c>
      <c r="F284" t="s">
        <v>11</v>
      </c>
      <c r="G284" t="str">
        <f t="shared" si="230"/>
        <v>bachelor or above</v>
      </c>
      <c r="H284" s="7">
        <f t="shared" si="188"/>
        <v>5</v>
      </c>
      <c r="I284" t="s">
        <v>14</v>
      </c>
      <c r="J284">
        <v>27</v>
      </c>
      <c r="K284">
        <v>1.1890410958904001</v>
      </c>
      <c r="L284">
        <v>1</v>
      </c>
      <c r="M284" s="5">
        <f t="shared" si="189"/>
        <v>41</v>
      </c>
      <c r="N284" s="5">
        <f>+IF(D284="male",VLOOKUP(BG284,'Key node cluster'!$L$3:$N$24,3,0),VLOOKUP(BG284,'Key node cluster'!$R$3:$T$15,3,0))</f>
        <v>1</v>
      </c>
      <c r="O284" s="1">
        <v>0</v>
      </c>
      <c r="P284" s="1">
        <f t="shared" si="190"/>
        <v>26</v>
      </c>
      <c r="Q284" s="1">
        <f t="shared" si="191"/>
        <v>26</v>
      </c>
      <c r="R284" s="1">
        <f t="shared" si="192"/>
        <v>26</v>
      </c>
      <c r="S284" s="1">
        <f t="shared" si="193"/>
        <v>26</v>
      </c>
      <c r="T284" s="1">
        <f t="shared" si="194"/>
        <v>26</v>
      </c>
      <c r="U284" s="1">
        <f t="shared" si="195"/>
        <v>26</v>
      </c>
      <c r="V284" s="1">
        <f t="shared" si="196"/>
        <v>26</v>
      </c>
      <c r="W284" s="1">
        <f t="shared" si="197"/>
        <v>26</v>
      </c>
      <c r="X284" s="1">
        <f t="shared" si="198"/>
        <v>26</v>
      </c>
      <c r="Y284" s="1">
        <f t="shared" si="199"/>
        <v>26</v>
      </c>
      <c r="Z284" s="1">
        <f t="shared" si="200"/>
        <v>26</v>
      </c>
      <c r="AA284" s="1">
        <f t="shared" si="201"/>
        <v>26</v>
      </c>
      <c r="AB284" s="1">
        <f t="shared" si="202"/>
        <v>26</v>
      </c>
      <c r="AC284" s="1">
        <f t="shared" si="203"/>
        <v>26</v>
      </c>
      <c r="AD284" s="1">
        <f t="shared" si="204"/>
        <v>26</v>
      </c>
      <c r="AE284" s="1">
        <f t="shared" si="205"/>
        <v>26</v>
      </c>
      <c r="AF284" s="1">
        <f t="shared" si="206"/>
        <v>26</v>
      </c>
      <c r="AG284" s="1">
        <f t="shared" si="207"/>
        <v>26</v>
      </c>
      <c r="AH284" s="1">
        <f t="shared" si="208"/>
        <v>26</v>
      </c>
      <c r="AI284" s="1">
        <f t="shared" si="209"/>
        <v>26</v>
      </c>
      <c r="AJ284" s="1">
        <f t="shared" si="210"/>
        <v>26</v>
      </c>
      <c r="AK284" s="1">
        <f t="shared" si="211"/>
        <v>26</v>
      </c>
      <c r="AL284" s="1">
        <f t="shared" si="212"/>
        <v>26</v>
      </c>
      <c r="AM284" s="1">
        <f t="shared" si="213"/>
        <v>26</v>
      </c>
      <c r="AN284" s="1">
        <f t="shared" si="214"/>
        <v>26</v>
      </c>
      <c r="AO284" s="1">
        <f t="shared" si="215"/>
        <v>26</v>
      </c>
      <c r="AP284" s="7">
        <f t="shared" si="185"/>
        <v>38</v>
      </c>
      <c r="AQ284" s="7">
        <f t="shared" si="186"/>
        <v>38</v>
      </c>
      <c r="AR284" s="1">
        <f t="shared" si="216"/>
        <v>38</v>
      </c>
      <c r="AS284" s="7">
        <f t="shared" si="187"/>
        <v>38</v>
      </c>
      <c r="AT284" s="1">
        <f t="shared" si="217"/>
        <v>38</v>
      </c>
      <c r="AU284" s="1">
        <f t="shared" si="218"/>
        <v>38</v>
      </c>
      <c r="AV284" s="1">
        <f t="shared" si="219"/>
        <v>38</v>
      </c>
      <c r="AW284" s="1">
        <f t="shared" si="220"/>
        <v>38</v>
      </c>
      <c r="AX284" s="1">
        <f t="shared" si="221"/>
        <v>38</v>
      </c>
      <c r="AY284" s="1">
        <f t="shared" si="222"/>
        <v>38</v>
      </c>
      <c r="AZ284" s="1">
        <f t="shared" si="223"/>
        <v>38</v>
      </c>
      <c r="BA284" s="1">
        <f t="shared" si="224"/>
        <v>38</v>
      </c>
      <c r="BB284" s="1">
        <f t="shared" si="225"/>
        <v>40</v>
      </c>
      <c r="BC284" s="1">
        <f t="shared" si="226"/>
        <v>40</v>
      </c>
      <c r="BD284" s="1">
        <f t="shared" si="227"/>
        <v>41</v>
      </c>
      <c r="BE284" s="1">
        <f t="shared" si="228"/>
        <v>41</v>
      </c>
      <c r="BF284" s="1">
        <f t="shared" si="229"/>
        <v>41</v>
      </c>
      <c r="BG284" s="1">
        <f>+IF(D284="male",VLOOKUP(M284,'Key node cluster'!$A$3:$C$45,3,0),VLOOKUP(M284,'Key node cluster'!$F$3:$H$27,3,0))</f>
        <v>41</v>
      </c>
    </row>
    <row r="285" spans="1:59" x14ac:dyDescent="0.25">
      <c r="A285" t="s">
        <v>1729</v>
      </c>
      <c r="B285">
        <v>2000309081</v>
      </c>
      <c r="C285" s="7">
        <v>20</v>
      </c>
      <c r="D285" t="s">
        <v>9</v>
      </c>
      <c r="E285" t="s">
        <v>10</v>
      </c>
      <c r="G285" t="str">
        <f t="shared" si="230"/>
        <v/>
      </c>
      <c r="H285" s="7">
        <f t="shared" si="188"/>
        <v>1</v>
      </c>
      <c r="J285">
        <v>21</v>
      </c>
      <c r="K285">
        <v>8.4931506849314997E-2</v>
      </c>
      <c r="L285">
        <v>1</v>
      </c>
      <c r="M285" s="5">
        <f t="shared" si="189"/>
        <v>17</v>
      </c>
      <c r="N285" s="5">
        <f>+IF(D285="male",VLOOKUP(BG285,'Key node cluster'!$L$3:$N$24,3,0),VLOOKUP(BG285,'Key node cluster'!$R$3:$T$15,3,0))</f>
        <v>1</v>
      </c>
      <c r="O285" s="1">
        <v>0</v>
      </c>
      <c r="P285" s="1">
        <f t="shared" si="190"/>
        <v>1</v>
      </c>
      <c r="Q285" s="1">
        <f t="shared" si="191"/>
        <v>17</v>
      </c>
      <c r="R285" s="1">
        <f t="shared" si="192"/>
        <v>17</v>
      </c>
      <c r="S285" s="1">
        <f t="shared" si="193"/>
        <v>17</v>
      </c>
      <c r="T285" s="1">
        <f t="shared" si="194"/>
        <v>17</v>
      </c>
      <c r="U285" s="1">
        <f t="shared" si="195"/>
        <v>17</v>
      </c>
      <c r="V285" s="1">
        <f t="shared" si="196"/>
        <v>17</v>
      </c>
      <c r="W285" s="1">
        <f t="shared" si="197"/>
        <v>17</v>
      </c>
      <c r="X285" s="1">
        <f t="shared" si="198"/>
        <v>17</v>
      </c>
      <c r="Y285" s="1">
        <f t="shared" si="199"/>
        <v>17</v>
      </c>
      <c r="Z285" s="1">
        <f t="shared" si="200"/>
        <v>17</v>
      </c>
      <c r="AA285" s="1">
        <f t="shared" si="201"/>
        <v>17</v>
      </c>
      <c r="AB285" s="1">
        <f t="shared" si="202"/>
        <v>17</v>
      </c>
      <c r="AC285" s="1">
        <f t="shared" si="203"/>
        <v>17</v>
      </c>
      <c r="AD285" s="1">
        <f t="shared" si="204"/>
        <v>17</v>
      </c>
      <c r="AE285" s="1">
        <f t="shared" si="205"/>
        <v>17</v>
      </c>
      <c r="AF285" s="1">
        <f t="shared" si="206"/>
        <v>17</v>
      </c>
      <c r="AG285" s="1">
        <f t="shared" si="207"/>
        <v>17</v>
      </c>
      <c r="AH285" s="1">
        <f t="shared" si="208"/>
        <v>17</v>
      </c>
      <c r="AI285" s="1">
        <f t="shared" si="209"/>
        <v>17</v>
      </c>
      <c r="AJ285" s="1">
        <f t="shared" si="210"/>
        <v>17</v>
      </c>
      <c r="AK285" s="1">
        <f t="shared" si="211"/>
        <v>17</v>
      </c>
      <c r="AL285" s="1">
        <f t="shared" si="212"/>
        <v>17</v>
      </c>
      <c r="AM285" s="1">
        <f t="shared" si="213"/>
        <v>17</v>
      </c>
      <c r="AN285" s="1">
        <f t="shared" si="214"/>
        <v>17</v>
      </c>
      <c r="AO285" s="1">
        <f t="shared" si="215"/>
        <v>17</v>
      </c>
      <c r="AP285" s="7">
        <f t="shared" si="185"/>
        <v>17</v>
      </c>
      <c r="AQ285" s="7">
        <f t="shared" si="186"/>
        <v>17</v>
      </c>
      <c r="AR285" s="1">
        <f t="shared" si="216"/>
        <v>17</v>
      </c>
      <c r="AS285" s="7">
        <f t="shared" si="187"/>
        <v>17</v>
      </c>
      <c r="AT285" s="1">
        <f t="shared" si="217"/>
        <v>17</v>
      </c>
      <c r="AU285" s="1">
        <f t="shared" si="218"/>
        <v>17</v>
      </c>
      <c r="AV285" s="1">
        <f t="shared" si="219"/>
        <v>17</v>
      </c>
      <c r="AW285" s="1">
        <f t="shared" si="220"/>
        <v>17</v>
      </c>
      <c r="AX285" s="1">
        <f t="shared" si="221"/>
        <v>17</v>
      </c>
      <c r="AY285" s="1">
        <f t="shared" si="222"/>
        <v>17</v>
      </c>
      <c r="AZ285" s="1">
        <f t="shared" si="223"/>
        <v>17</v>
      </c>
      <c r="BA285" s="1">
        <f t="shared" si="224"/>
        <v>17</v>
      </c>
      <c r="BB285" s="1">
        <f t="shared" si="225"/>
        <v>17</v>
      </c>
      <c r="BC285" s="1">
        <f t="shared" si="226"/>
        <v>17</v>
      </c>
      <c r="BD285" s="1">
        <f t="shared" si="227"/>
        <v>17</v>
      </c>
      <c r="BE285" s="1">
        <f t="shared" si="228"/>
        <v>17</v>
      </c>
      <c r="BF285" s="1">
        <f t="shared" si="229"/>
        <v>17</v>
      </c>
      <c r="BG285" s="1">
        <f>+IF(D285="male",VLOOKUP(M285,'Key node cluster'!$A$3:$C$45,3,0),VLOOKUP(M285,'Key node cluster'!$F$3:$H$27,3,0))</f>
        <v>22</v>
      </c>
    </row>
    <row r="286" spans="1:59" x14ac:dyDescent="0.25">
      <c r="A286" t="s">
        <v>1731</v>
      </c>
      <c r="B286">
        <v>2000033616</v>
      </c>
      <c r="C286" s="7">
        <v>20</v>
      </c>
      <c r="D286" t="s">
        <v>9</v>
      </c>
      <c r="E286" t="s">
        <v>10</v>
      </c>
      <c r="F286" t="s">
        <v>11</v>
      </c>
      <c r="G286" t="str">
        <f t="shared" si="230"/>
        <v>bachelor or above</v>
      </c>
      <c r="H286" s="7">
        <f t="shared" si="188"/>
        <v>5</v>
      </c>
      <c r="I286" t="s">
        <v>14</v>
      </c>
      <c r="J286">
        <v>22</v>
      </c>
      <c r="K286">
        <v>2.0219178082192002</v>
      </c>
      <c r="L286">
        <v>3</v>
      </c>
      <c r="M286" s="5">
        <f t="shared" si="189"/>
        <v>39</v>
      </c>
      <c r="N286" s="5">
        <f>+IF(D286="male",VLOOKUP(BG286,'Key node cluster'!$L$3:$N$24,3,0),VLOOKUP(BG286,'Key node cluster'!$R$3:$T$15,3,0))</f>
        <v>0</v>
      </c>
      <c r="O286" s="1">
        <v>0</v>
      </c>
      <c r="P286" s="1">
        <f t="shared" si="190"/>
        <v>26</v>
      </c>
      <c r="Q286" s="1">
        <f t="shared" si="191"/>
        <v>26</v>
      </c>
      <c r="R286" s="1">
        <f t="shared" si="192"/>
        <v>26</v>
      </c>
      <c r="S286" s="1">
        <f t="shared" si="193"/>
        <v>26</v>
      </c>
      <c r="T286" s="1">
        <f t="shared" si="194"/>
        <v>26</v>
      </c>
      <c r="U286" s="1">
        <f t="shared" si="195"/>
        <v>26</v>
      </c>
      <c r="V286" s="1">
        <f t="shared" si="196"/>
        <v>26</v>
      </c>
      <c r="W286" s="1">
        <f t="shared" si="197"/>
        <v>26</v>
      </c>
      <c r="X286" s="1">
        <f t="shared" si="198"/>
        <v>26</v>
      </c>
      <c r="Y286" s="1">
        <f t="shared" si="199"/>
        <v>26</v>
      </c>
      <c r="Z286" s="1">
        <f t="shared" si="200"/>
        <v>26</v>
      </c>
      <c r="AA286" s="1">
        <f t="shared" si="201"/>
        <v>26</v>
      </c>
      <c r="AB286" s="1">
        <f t="shared" si="202"/>
        <v>26</v>
      </c>
      <c r="AC286" s="1">
        <f t="shared" si="203"/>
        <v>26</v>
      </c>
      <c r="AD286" s="1">
        <f t="shared" si="204"/>
        <v>26</v>
      </c>
      <c r="AE286" s="1">
        <f t="shared" si="205"/>
        <v>26</v>
      </c>
      <c r="AF286" s="1">
        <f t="shared" si="206"/>
        <v>26</v>
      </c>
      <c r="AG286" s="1">
        <f t="shared" si="207"/>
        <v>26</v>
      </c>
      <c r="AH286" s="1">
        <f t="shared" si="208"/>
        <v>26</v>
      </c>
      <c r="AI286" s="1">
        <f t="shared" si="209"/>
        <v>26</v>
      </c>
      <c r="AJ286" s="1">
        <f t="shared" si="210"/>
        <v>26</v>
      </c>
      <c r="AK286" s="1">
        <f t="shared" si="211"/>
        <v>26</v>
      </c>
      <c r="AL286" s="1">
        <f t="shared" si="212"/>
        <v>26</v>
      </c>
      <c r="AM286" s="1">
        <f t="shared" si="213"/>
        <v>26</v>
      </c>
      <c r="AN286" s="1">
        <f t="shared" si="214"/>
        <v>26</v>
      </c>
      <c r="AO286" s="1">
        <f t="shared" si="215"/>
        <v>26</v>
      </c>
      <c r="AP286" s="7">
        <f t="shared" si="185"/>
        <v>38</v>
      </c>
      <c r="AQ286" s="7">
        <f t="shared" si="186"/>
        <v>38</v>
      </c>
      <c r="AR286" s="1">
        <f t="shared" si="216"/>
        <v>38</v>
      </c>
      <c r="AS286" s="7">
        <f t="shared" si="187"/>
        <v>38</v>
      </c>
      <c r="AT286" s="1">
        <f t="shared" si="217"/>
        <v>38</v>
      </c>
      <c r="AU286" s="1">
        <f t="shared" si="218"/>
        <v>38</v>
      </c>
      <c r="AV286" s="1">
        <f t="shared" si="219"/>
        <v>38</v>
      </c>
      <c r="AW286" s="1">
        <f t="shared" si="220"/>
        <v>38</v>
      </c>
      <c r="AX286" s="1">
        <f t="shared" si="221"/>
        <v>38</v>
      </c>
      <c r="AY286" s="1">
        <f t="shared" si="222"/>
        <v>38</v>
      </c>
      <c r="AZ286" s="1">
        <f t="shared" si="223"/>
        <v>38</v>
      </c>
      <c r="BA286" s="1">
        <f t="shared" si="224"/>
        <v>38</v>
      </c>
      <c r="BB286" s="1">
        <f t="shared" si="225"/>
        <v>39</v>
      </c>
      <c r="BC286" s="1">
        <f t="shared" si="226"/>
        <v>39</v>
      </c>
      <c r="BD286" s="1">
        <f t="shared" si="227"/>
        <v>39</v>
      </c>
      <c r="BE286" s="1">
        <f t="shared" si="228"/>
        <v>39</v>
      </c>
      <c r="BF286" s="1">
        <f t="shared" si="229"/>
        <v>39</v>
      </c>
      <c r="BG286" s="1">
        <f>+IF(D286="male",VLOOKUP(M286,'Key node cluster'!$A$3:$C$45,3,0),VLOOKUP(M286,'Key node cluster'!$F$3:$H$27,3,0))</f>
        <v>39</v>
      </c>
    </row>
    <row r="287" spans="1:59" x14ac:dyDescent="0.25">
      <c r="A287" t="s">
        <v>1732</v>
      </c>
      <c r="B287">
        <v>9751029457</v>
      </c>
      <c r="C287" s="7">
        <v>50</v>
      </c>
      <c r="D287" t="s">
        <v>9</v>
      </c>
      <c r="E287" t="s">
        <v>10</v>
      </c>
      <c r="F287" t="s">
        <v>11</v>
      </c>
      <c r="G287" t="str">
        <f t="shared" si="230"/>
        <v>bachelor or above</v>
      </c>
      <c r="H287" s="7">
        <f t="shared" si="188"/>
        <v>5</v>
      </c>
      <c r="I287" t="s">
        <v>14</v>
      </c>
      <c r="J287">
        <v>46</v>
      </c>
      <c r="K287">
        <v>2.3397260273973002</v>
      </c>
      <c r="L287">
        <v>5</v>
      </c>
      <c r="M287" s="5">
        <f t="shared" si="189"/>
        <v>41</v>
      </c>
      <c r="N287" s="5">
        <f>+IF(D287="male",VLOOKUP(BG287,'Key node cluster'!$L$3:$N$24,3,0),VLOOKUP(BG287,'Key node cluster'!$R$3:$T$15,3,0))</f>
        <v>1</v>
      </c>
      <c r="O287" s="1">
        <v>0</v>
      </c>
      <c r="P287" s="1">
        <f t="shared" si="190"/>
        <v>26</v>
      </c>
      <c r="Q287" s="1">
        <f t="shared" si="191"/>
        <v>26</v>
      </c>
      <c r="R287" s="1">
        <f t="shared" si="192"/>
        <v>26</v>
      </c>
      <c r="S287" s="1">
        <f t="shared" si="193"/>
        <v>26</v>
      </c>
      <c r="T287" s="1">
        <f t="shared" si="194"/>
        <v>26</v>
      </c>
      <c r="U287" s="1">
        <f t="shared" si="195"/>
        <v>26</v>
      </c>
      <c r="V287" s="1">
        <f t="shared" si="196"/>
        <v>26</v>
      </c>
      <c r="W287" s="1">
        <f t="shared" si="197"/>
        <v>26</v>
      </c>
      <c r="X287" s="1">
        <f t="shared" si="198"/>
        <v>26</v>
      </c>
      <c r="Y287" s="1">
        <f t="shared" si="199"/>
        <v>26</v>
      </c>
      <c r="Z287" s="1">
        <f t="shared" si="200"/>
        <v>26</v>
      </c>
      <c r="AA287" s="1">
        <f t="shared" si="201"/>
        <v>26</v>
      </c>
      <c r="AB287" s="1">
        <f t="shared" si="202"/>
        <v>26</v>
      </c>
      <c r="AC287" s="1">
        <f t="shared" si="203"/>
        <v>26</v>
      </c>
      <c r="AD287" s="1">
        <f t="shared" si="204"/>
        <v>26</v>
      </c>
      <c r="AE287" s="1">
        <f t="shared" si="205"/>
        <v>26</v>
      </c>
      <c r="AF287" s="1">
        <f t="shared" si="206"/>
        <v>26</v>
      </c>
      <c r="AG287" s="1">
        <f t="shared" si="207"/>
        <v>26</v>
      </c>
      <c r="AH287" s="1">
        <f t="shared" si="208"/>
        <v>26</v>
      </c>
      <c r="AI287" s="1">
        <f t="shared" si="209"/>
        <v>26</v>
      </c>
      <c r="AJ287" s="1">
        <f t="shared" si="210"/>
        <v>26</v>
      </c>
      <c r="AK287" s="1">
        <f t="shared" si="211"/>
        <v>26</v>
      </c>
      <c r="AL287" s="1">
        <f t="shared" si="212"/>
        <v>26</v>
      </c>
      <c r="AM287" s="1">
        <f t="shared" si="213"/>
        <v>26</v>
      </c>
      <c r="AN287" s="1">
        <f t="shared" si="214"/>
        <v>26</v>
      </c>
      <c r="AO287" s="1">
        <f t="shared" si="215"/>
        <v>26</v>
      </c>
      <c r="AP287" s="7">
        <f t="shared" si="185"/>
        <v>38</v>
      </c>
      <c r="AQ287" s="7">
        <f t="shared" si="186"/>
        <v>38</v>
      </c>
      <c r="AR287" s="1">
        <f t="shared" si="216"/>
        <v>38</v>
      </c>
      <c r="AS287" s="7">
        <f t="shared" si="187"/>
        <v>38</v>
      </c>
      <c r="AT287" s="1">
        <f t="shared" si="217"/>
        <v>38</v>
      </c>
      <c r="AU287" s="1">
        <f t="shared" si="218"/>
        <v>38</v>
      </c>
      <c r="AV287" s="1">
        <f t="shared" si="219"/>
        <v>38</v>
      </c>
      <c r="AW287" s="1">
        <f t="shared" si="220"/>
        <v>38</v>
      </c>
      <c r="AX287" s="1">
        <f t="shared" si="221"/>
        <v>38</v>
      </c>
      <c r="AY287" s="1">
        <f t="shared" si="222"/>
        <v>38</v>
      </c>
      <c r="AZ287" s="1">
        <f t="shared" si="223"/>
        <v>38</v>
      </c>
      <c r="BA287" s="1">
        <f t="shared" si="224"/>
        <v>38</v>
      </c>
      <c r="BB287" s="1">
        <f t="shared" si="225"/>
        <v>40</v>
      </c>
      <c r="BC287" s="1">
        <f t="shared" si="226"/>
        <v>40</v>
      </c>
      <c r="BD287" s="1">
        <f t="shared" si="227"/>
        <v>41</v>
      </c>
      <c r="BE287" s="1">
        <f t="shared" si="228"/>
        <v>41</v>
      </c>
      <c r="BF287" s="1">
        <f t="shared" si="229"/>
        <v>41</v>
      </c>
      <c r="BG287" s="1">
        <f>+IF(D287="male",VLOOKUP(M287,'Key node cluster'!$A$3:$C$45,3,0),VLOOKUP(M287,'Key node cluster'!$F$3:$H$27,3,0))</f>
        <v>41</v>
      </c>
    </row>
    <row r="288" spans="1:59" x14ac:dyDescent="0.25">
      <c r="A288" t="s">
        <v>1736</v>
      </c>
      <c r="B288">
        <v>9941001787</v>
      </c>
      <c r="C288" s="7">
        <v>30</v>
      </c>
      <c r="D288" t="s">
        <v>9</v>
      </c>
      <c r="E288" t="s">
        <v>10</v>
      </c>
      <c r="F288" t="s">
        <v>11</v>
      </c>
      <c r="G288" t="str">
        <f t="shared" si="230"/>
        <v>bachelor or above</v>
      </c>
      <c r="H288" s="7">
        <f t="shared" si="188"/>
        <v>5</v>
      </c>
      <c r="I288" t="s">
        <v>14</v>
      </c>
      <c r="J288">
        <v>28</v>
      </c>
      <c r="K288">
        <v>2.9150684931507</v>
      </c>
      <c r="L288">
        <v>10</v>
      </c>
      <c r="M288" s="5">
        <f t="shared" si="189"/>
        <v>41</v>
      </c>
      <c r="N288" s="5">
        <f>+IF(D288="male",VLOOKUP(BG288,'Key node cluster'!$L$3:$N$24,3,0),VLOOKUP(BG288,'Key node cluster'!$R$3:$T$15,3,0))</f>
        <v>1</v>
      </c>
      <c r="O288" s="1">
        <v>0</v>
      </c>
      <c r="P288" s="1">
        <f t="shared" si="190"/>
        <v>26</v>
      </c>
      <c r="Q288" s="1">
        <f t="shared" si="191"/>
        <v>26</v>
      </c>
      <c r="R288" s="1">
        <f t="shared" si="192"/>
        <v>26</v>
      </c>
      <c r="S288" s="1">
        <f t="shared" si="193"/>
        <v>26</v>
      </c>
      <c r="T288" s="1">
        <f t="shared" si="194"/>
        <v>26</v>
      </c>
      <c r="U288" s="1">
        <f t="shared" si="195"/>
        <v>26</v>
      </c>
      <c r="V288" s="1">
        <f t="shared" si="196"/>
        <v>26</v>
      </c>
      <c r="W288" s="1">
        <f t="shared" si="197"/>
        <v>26</v>
      </c>
      <c r="X288" s="1">
        <f t="shared" si="198"/>
        <v>26</v>
      </c>
      <c r="Y288" s="1">
        <f t="shared" si="199"/>
        <v>26</v>
      </c>
      <c r="Z288" s="1">
        <f t="shared" si="200"/>
        <v>26</v>
      </c>
      <c r="AA288" s="1">
        <f t="shared" si="201"/>
        <v>26</v>
      </c>
      <c r="AB288" s="1">
        <f t="shared" si="202"/>
        <v>26</v>
      </c>
      <c r="AC288" s="1">
        <f t="shared" si="203"/>
        <v>26</v>
      </c>
      <c r="AD288" s="1">
        <f t="shared" si="204"/>
        <v>26</v>
      </c>
      <c r="AE288" s="1">
        <f t="shared" si="205"/>
        <v>26</v>
      </c>
      <c r="AF288" s="1">
        <f t="shared" si="206"/>
        <v>26</v>
      </c>
      <c r="AG288" s="1">
        <f t="shared" si="207"/>
        <v>26</v>
      </c>
      <c r="AH288" s="1">
        <f t="shared" si="208"/>
        <v>26</v>
      </c>
      <c r="AI288" s="1">
        <f t="shared" si="209"/>
        <v>26</v>
      </c>
      <c r="AJ288" s="1">
        <f t="shared" si="210"/>
        <v>26</v>
      </c>
      <c r="AK288" s="1">
        <f t="shared" si="211"/>
        <v>26</v>
      </c>
      <c r="AL288" s="1">
        <f t="shared" si="212"/>
        <v>26</v>
      </c>
      <c r="AM288" s="1">
        <f t="shared" si="213"/>
        <v>26</v>
      </c>
      <c r="AN288" s="1">
        <f t="shared" si="214"/>
        <v>26</v>
      </c>
      <c r="AO288" s="1">
        <f t="shared" si="215"/>
        <v>26</v>
      </c>
      <c r="AP288" s="7">
        <f t="shared" si="185"/>
        <v>38</v>
      </c>
      <c r="AQ288" s="7">
        <f t="shared" si="186"/>
        <v>38</v>
      </c>
      <c r="AR288" s="1">
        <f t="shared" si="216"/>
        <v>38</v>
      </c>
      <c r="AS288" s="7">
        <f t="shared" si="187"/>
        <v>38</v>
      </c>
      <c r="AT288" s="1">
        <f t="shared" si="217"/>
        <v>38</v>
      </c>
      <c r="AU288" s="1">
        <f t="shared" si="218"/>
        <v>38</v>
      </c>
      <c r="AV288" s="1">
        <f t="shared" si="219"/>
        <v>38</v>
      </c>
      <c r="AW288" s="1">
        <f t="shared" si="220"/>
        <v>38</v>
      </c>
      <c r="AX288" s="1">
        <f t="shared" si="221"/>
        <v>38</v>
      </c>
      <c r="AY288" s="1">
        <f t="shared" si="222"/>
        <v>38</v>
      </c>
      <c r="AZ288" s="1">
        <f t="shared" si="223"/>
        <v>38</v>
      </c>
      <c r="BA288" s="1">
        <f t="shared" si="224"/>
        <v>38</v>
      </c>
      <c r="BB288" s="1">
        <f t="shared" si="225"/>
        <v>40</v>
      </c>
      <c r="BC288" s="1">
        <f t="shared" si="226"/>
        <v>40</v>
      </c>
      <c r="BD288" s="1">
        <f t="shared" si="227"/>
        <v>41</v>
      </c>
      <c r="BE288" s="1">
        <f t="shared" si="228"/>
        <v>41</v>
      </c>
      <c r="BF288" s="1">
        <f t="shared" si="229"/>
        <v>41</v>
      </c>
      <c r="BG288" s="1">
        <f>+IF(D288="male",VLOOKUP(M288,'Key node cluster'!$A$3:$C$45,3,0),VLOOKUP(M288,'Key node cluster'!$F$3:$H$27,3,0))</f>
        <v>41</v>
      </c>
    </row>
    <row r="289" spans="1:59" x14ac:dyDescent="0.25">
      <c r="A289" t="s">
        <v>1740</v>
      </c>
      <c r="B289">
        <v>9981045563</v>
      </c>
      <c r="C289" s="7">
        <v>20</v>
      </c>
      <c r="D289" t="s">
        <v>9</v>
      </c>
      <c r="E289" t="s">
        <v>10</v>
      </c>
      <c r="F289" t="s">
        <v>11</v>
      </c>
      <c r="G289" t="str">
        <f t="shared" si="230"/>
        <v>bachelor or above</v>
      </c>
      <c r="H289" s="7">
        <f t="shared" si="188"/>
        <v>1</v>
      </c>
      <c r="I289" t="s">
        <v>14</v>
      </c>
      <c r="J289">
        <v>23</v>
      </c>
      <c r="K289">
        <v>0.77260273972603</v>
      </c>
      <c r="L289">
        <v>3</v>
      </c>
      <c r="M289" s="5">
        <f t="shared" si="189"/>
        <v>25</v>
      </c>
      <c r="N289" s="5">
        <f>+IF(D289="male",VLOOKUP(BG289,'Key node cluster'!$L$3:$N$24,3,0),VLOOKUP(BG289,'Key node cluster'!$R$3:$T$15,3,0))</f>
        <v>1</v>
      </c>
      <c r="O289" s="1">
        <v>0</v>
      </c>
      <c r="P289" s="1">
        <f t="shared" si="190"/>
        <v>1</v>
      </c>
      <c r="Q289" s="1">
        <f t="shared" si="191"/>
        <v>17</v>
      </c>
      <c r="R289" s="1">
        <f t="shared" si="192"/>
        <v>17</v>
      </c>
      <c r="S289" s="1">
        <f t="shared" si="193"/>
        <v>17</v>
      </c>
      <c r="T289" s="1">
        <f t="shared" si="194"/>
        <v>17</v>
      </c>
      <c r="U289" s="1">
        <f t="shared" si="195"/>
        <v>17</v>
      </c>
      <c r="V289" s="1">
        <f t="shared" si="196"/>
        <v>17</v>
      </c>
      <c r="W289" s="1">
        <f t="shared" si="197"/>
        <v>17</v>
      </c>
      <c r="X289" s="1">
        <f t="shared" si="198"/>
        <v>17</v>
      </c>
      <c r="Y289" s="1">
        <f t="shared" si="199"/>
        <v>17</v>
      </c>
      <c r="Z289" s="1">
        <f t="shared" si="200"/>
        <v>17</v>
      </c>
      <c r="AA289" s="1">
        <f t="shared" si="201"/>
        <v>17</v>
      </c>
      <c r="AB289" s="1">
        <f t="shared" si="202"/>
        <v>17</v>
      </c>
      <c r="AC289" s="1">
        <f t="shared" si="203"/>
        <v>17</v>
      </c>
      <c r="AD289" s="1">
        <f t="shared" si="204"/>
        <v>17</v>
      </c>
      <c r="AE289" s="1">
        <f t="shared" si="205"/>
        <v>17</v>
      </c>
      <c r="AF289" s="1">
        <f t="shared" si="206"/>
        <v>17</v>
      </c>
      <c r="AG289" s="1">
        <f t="shared" si="207"/>
        <v>25</v>
      </c>
      <c r="AH289" s="1">
        <f t="shared" si="208"/>
        <v>25</v>
      </c>
      <c r="AI289" s="1">
        <f t="shared" si="209"/>
        <v>25</v>
      </c>
      <c r="AJ289" s="1">
        <f t="shared" si="210"/>
        <v>25</v>
      </c>
      <c r="AK289" s="1">
        <f t="shared" si="211"/>
        <v>25</v>
      </c>
      <c r="AL289" s="1">
        <f t="shared" si="212"/>
        <v>25</v>
      </c>
      <c r="AM289" s="1">
        <f t="shared" si="213"/>
        <v>25</v>
      </c>
      <c r="AN289" s="1">
        <f t="shared" si="214"/>
        <v>25</v>
      </c>
      <c r="AO289" s="1">
        <f t="shared" si="215"/>
        <v>25</v>
      </c>
      <c r="AP289" s="7">
        <f t="shared" si="185"/>
        <v>25</v>
      </c>
      <c r="AQ289" s="7">
        <f t="shared" si="186"/>
        <v>25</v>
      </c>
      <c r="AR289" s="1">
        <f t="shared" si="216"/>
        <v>25</v>
      </c>
      <c r="AS289" s="7">
        <f t="shared" si="187"/>
        <v>25</v>
      </c>
      <c r="AT289" s="1">
        <f t="shared" si="217"/>
        <v>25</v>
      </c>
      <c r="AU289" s="1">
        <f t="shared" si="218"/>
        <v>25</v>
      </c>
      <c r="AV289" s="1">
        <f t="shared" si="219"/>
        <v>25</v>
      </c>
      <c r="AW289" s="1">
        <f t="shared" si="220"/>
        <v>25</v>
      </c>
      <c r="AX289" s="1">
        <f t="shared" si="221"/>
        <v>25</v>
      </c>
      <c r="AY289" s="1">
        <f t="shared" si="222"/>
        <v>25</v>
      </c>
      <c r="AZ289" s="1">
        <f t="shared" si="223"/>
        <v>25</v>
      </c>
      <c r="BA289" s="1">
        <f t="shared" si="224"/>
        <v>25</v>
      </c>
      <c r="BB289" s="1">
        <f t="shared" si="225"/>
        <v>25</v>
      </c>
      <c r="BC289" s="1">
        <f t="shared" si="226"/>
        <v>25</v>
      </c>
      <c r="BD289" s="1">
        <f t="shared" si="227"/>
        <v>25</v>
      </c>
      <c r="BE289" s="1">
        <f t="shared" si="228"/>
        <v>25</v>
      </c>
      <c r="BF289" s="1">
        <f t="shared" si="229"/>
        <v>25</v>
      </c>
      <c r="BG289" s="1">
        <f>+IF(D289="male",VLOOKUP(M289,'Key node cluster'!$A$3:$C$45,3,0),VLOOKUP(M289,'Key node cluster'!$F$3:$H$27,3,0))</f>
        <v>25</v>
      </c>
    </row>
    <row r="290" spans="1:59" x14ac:dyDescent="0.25">
      <c r="A290" t="s">
        <v>1745</v>
      </c>
      <c r="B290">
        <v>9761046746</v>
      </c>
      <c r="C290" s="7">
        <v>40</v>
      </c>
      <c r="D290" t="s">
        <v>9</v>
      </c>
      <c r="E290" t="s">
        <v>10</v>
      </c>
      <c r="F290" t="s">
        <v>11</v>
      </c>
      <c r="G290" t="str">
        <f t="shared" si="230"/>
        <v>vocational training</v>
      </c>
      <c r="H290" s="7">
        <f t="shared" si="188"/>
        <v>1</v>
      </c>
      <c r="I290" t="s">
        <v>193</v>
      </c>
      <c r="J290">
        <v>45</v>
      </c>
      <c r="K290">
        <v>8.4931506849314997E-2</v>
      </c>
      <c r="L290">
        <v>1</v>
      </c>
      <c r="M290" s="5">
        <f t="shared" si="189"/>
        <v>25</v>
      </c>
      <c r="N290" s="5">
        <f>+IF(D290="male",VLOOKUP(BG290,'Key node cluster'!$L$3:$N$24,3,0),VLOOKUP(BG290,'Key node cluster'!$R$3:$T$15,3,0))</f>
        <v>1</v>
      </c>
      <c r="O290" s="1">
        <v>0</v>
      </c>
      <c r="P290" s="1">
        <f t="shared" si="190"/>
        <v>1</v>
      </c>
      <c r="Q290" s="1">
        <f t="shared" si="191"/>
        <v>17</v>
      </c>
      <c r="R290" s="1">
        <f t="shared" si="192"/>
        <v>17</v>
      </c>
      <c r="S290" s="1">
        <f t="shared" si="193"/>
        <v>17</v>
      </c>
      <c r="T290" s="1">
        <f t="shared" si="194"/>
        <v>17</v>
      </c>
      <c r="U290" s="1">
        <f t="shared" si="195"/>
        <v>17</v>
      </c>
      <c r="V290" s="1">
        <f t="shared" si="196"/>
        <v>17</v>
      </c>
      <c r="W290" s="1">
        <f t="shared" si="197"/>
        <v>17</v>
      </c>
      <c r="X290" s="1">
        <f t="shared" si="198"/>
        <v>17</v>
      </c>
      <c r="Y290" s="1">
        <f t="shared" si="199"/>
        <v>17</v>
      </c>
      <c r="Z290" s="1">
        <f t="shared" si="200"/>
        <v>17</v>
      </c>
      <c r="AA290" s="1">
        <f t="shared" si="201"/>
        <v>17</v>
      </c>
      <c r="AB290" s="1">
        <f t="shared" si="202"/>
        <v>17</v>
      </c>
      <c r="AC290" s="1">
        <f t="shared" si="203"/>
        <v>17</v>
      </c>
      <c r="AD290" s="1">
        <f t="shared" si="204"/>
        <v>17</v>
      </c>
      <c r="AE290" s="1">
        <f t="shared" si="205"/>
        <v>17</v>
      </c>
      <c r="AF290" s="1">
        <f t="shared" si="206"/>
        <v>17</v>
      </c>
      <c r="AG290" s="1">
        <f t="shared" si="207"/>
        <v>25</v>
      </c>
      <c r="AH290" s="1">
        <f t="shared" si="208"/>
        <v>25</v>
      </c>
      <c r="AI290" s="1">
        <f t="shared" si="209"/>
        <v>25</v>
      </c>
      <c r="AJ290" s="1">
        <f t="shared" si="210"/>
        <v>25</v>
      </c>
      <c r="AK290" s="1">
        <f t="shared" si="211"/>
        <v>25</v>
      </c>
      <c r="AL290" s="1">
        <f t="shared" si="212"/>
        <v>25</v>
      </c>
      <c r="AM290" s="1">
        <f t="shared" si="213"/>
        <v>25</v>
      </c>
      <c r="AN290" s="1">
        <f t="shared" si="214"/>
        <v>25</v>
      </c>
      <c r="AO290" s="1">
        <f t="shared" si="215"/>
        <v>25</v>
      </c>
      <c r="AP290" s="7">
        <f t="shared" si="185"/>
        <v>25</v>
      </c>
      <c r="AQ290" s="7">
        <f t="shared" si="186"/>
        <v>25</v>
      </c>
      <c r="AR290" s="1">
        <f t="shared" si="216"/>
        <v>25</v>
      </c>
      <c r="AS290" s="7">
        <f t="shared" si="187"/>
        <v>25</v>
      </c>
      <c r="AT290" s="1">
        <f t="shared" si="217"/>
        <v>25</v>
      </c>
      <c r="AU290" s="1">
        <f t="shared" si="218"/>
        <v>25</v>
      </c>
      <c r="AV290" s="1">
        <f t="shared" si="219"/>
        <v>25</v>
      </c>
      <c r="AW290" s="1">
        <f t="shared" si="220"/>
        <v>25</v>
      </c>
      <c r="AX290" s="1">
        <f t="shared" si="221"/>
        <v>25</v>
      </c>
      <c r="AY290" s="1">
        <f t="shared" si="222"/>
        <v>25</v>
      </c>
      <c r="AZ290" s="1">
        <f t="shared" si="223"/>
        <v>25</v>
      </c>
      <c r="BA290" s="1">
        <f t="shared" si="224"/>
        <v>25</v>
      </c>
      <c r="BB290" s="1">
        <f t="shared" si="225"/>
        <v>25</v>
      </c>
      <c r="BC290" s="1">
        <f t="shared" si="226"/>
        <v>25</v>
      </c>
      <c r="BD290" s="1">
        <f t="shared" si="227"/>
        <v>25</v>
      </c>
      <c r="BE290" s="1">
        <f t="shared" si="228"/>
        <v>25</v>
      </c>
      <c r="BF290" s="1">
        <f t="shared" si="229"/>
        <v>25</v>
      </c>
      <c r="BG290" s="1">
        <f>+IF(D290="male",VLOOKUP(M290,'Key node cluster'!$A$3:$C$45,3,0),VLOOKUP(M290,'Key node cluster'!$F$3:$H$27,3,0))</f>
        <v>25</v>
      </c>
    </row>
    <row r="291" spans="1:59" x14ac:dyDescent="0.25">
      <c r="A291" t="s">
        <v>1760</v>
      </c>
      <c r="B291">
        <v>9961039704</v>
      </c>
      <c r="C291" s="7">
        <v>20</v>
      </c>
      <c r="D291" t="s">
        <v>9</v>
      </c>
      <c r="E291" t="s">
        <v>10</v>
      </c>
      <c r="G291" t="str">
        <f t="shared" si="230"/>
        <v/>
      </c>
      <c r="H291" s="7">
        <f t="shared" si="188"/>
        <v>1</v>
      </c>
      <c r="J291">
        <v>25</v>
      </c>
      <c r="K291">
        <v>0.16712328767123</v>
      </c>
      <c r="L291">
        <v>1</v>
      </c>
      <c r="M291" s="5">
        <f t="shared" si="189"/>
        <v>17</v>
      </c>
      <c r="N291" s="5">
        <f>+IF(D291="male",VLOOKUP(BG291,'Key node cluster'!$L$3:$N$24,3,0),VLOOKUP(BG291,'Key node cluster'!$R$3:$T$15,3,0))</f>
        <v>1</v>
      </c>
      <c r="O291" s="1">
        <v>0</v>
      </c>
      <c r="P291" s="1">
        <f t="shared" si="190"/>
        <v>1</v>
      </c>
      <c r="Q291" s="1">
        <f t="shared" si="191"/>
        <v>17</v>
      </c>
      <c r="R291" s="1">
        <f t="shared" si="192"/>
        <v>17</v>
      </c>
      <c r="S291" s="1">
        <f t="shared" si="193"/>
        <v>17</v>
      </c>
      <c r="T291" s="1">
        <f t="shared" si="194"/>
        <v>17</v>
      </c>
      <c r="U291" s="1">
        <f t="shared" si="195"/>
        <v>17</v>
      </c>
      <c r="V291" s="1">
        <f t="shared" si="196"/>
        <v>17</v>
      </c>
      <c r="W291" s="1">
        <f t="shared" si="197"/>
        <v>17</v>
      </c>
      <c r="X291" s="1">
        <f t="shared" si="198"/>
        <v>17</v>
      </c>
      <c r="Y291" s="1">
        <f t="shared" si="199"/>
        <v>17</v>
      </c>
      <c r="Z291" s="1">
        <f t="shared" si="200"/>
        <v>17</v>
      </c>
      <c r="AA291" s="1">
        <f t="shared" si="201"/>
        <v>17</v>
      </c>
      <c r="AB291" s="1">
        <f t="shared" si="202"/>
        <v>17</v>
      </c>
      <c r="AC291" s="1">
        <f t="shared" si="203"/>
        <v>17</v>
      </c>
      <c r="AD291" s="1">
        <f t="shared" si="204"/>
        <v>17</v>
      </c>
      <c r="AE291" s="1">
        <f t="shared" si="205"/>
        <v>17</v>
      </c>
      <c r="AF291" s="1">
        <f t="shared" si="206"/>
        <v>17</v>
      </c>
      <c r="AG291" s="1">
        <f t="shared" si="207"/>
        <v>17</v>
      </c>
      <c r="AH291" s="1">
        <f t="shared" si="208"/>
        <v>17</v>
      </c>
      <c r="AI291" s="1">
        <f t="shared" si="209"/>
        <v>17</v>
      </c>
      <c r="AJ291" s="1">
        <f t="shared" si="210"/>
        <v>17</v>
      </c>
      <c r="AK291" s="1">
        <f t="shared" si="211"/>
        <v>17</v>
      </c>
      <c r="AL291" s="1">
        <f t="shared" si="212"/>
        <v>17</v>
      </c>
      <c r="AM291" s="1">
        <f t="shared" si="213"/>
        <v>17</v>
      </c>
      <c r="AN291" s="1">
        <f t="shared" si="214"/>
        <v>17</v>
      </c>
      <c r="AO291" s="1">
        <f t="shared" si="215"/>
        <v>17</v>
      </c>
      <c r="AP291" s="7">
        <f t="shared" si="185"/>
        <v>17</v>
      </c>
      <c r="AQ291" s="7">
        <f t="shared" si="186"/>
        <v>17</v>
      </c>
      <c r="AR291" s="1">
        <f t="shared" si="216"/>
        <v>17</v>
      </c>
      <c r="AS291" s="7">
        <f t="shared" si="187"/>
        <v>17</v>
      </c>
      <c r="AT291" s="1">
        <f t="shared" si="217"/>
        <v>17</v>
      </c>
      <c r="AU291" s="1">
        <f t="shared" si="218"/>
        <v>17</v>
      </c>
      <c r="AV291" s="1">
        <f t="shared" si="219"/>
        <v>17</v>
      </c>
      <c r="AW291" s="1">
        <f t="shared" si="220"/>
        <v>17</v>
      </c>
      <c r="AX291" s="1">
        <f t="shared" si="221"/>
        <v>17</v>
      </c>
      <c r="AY291" s="1">
        <f t="shared" si="222"/>
        <v>17</v>
      </c>
      <c r="AZ291" s="1">
        <f t="shared" si="223"/>
        <v>17</v>
      </c>
      <c r="BA291" s="1">
        <f t="shared" si="224"/>
        <v>17</v>
      </c>
      <c r="BB291" s="1">
        <f t="shared" si="225"/>
        <v>17</v>
      </c>
      <c r="BC291" s="1">
        <f t="shared" si="226"/>
        <v>17</v>
      </c>
      <c r="BD291" s="1">
        <f t="shared" si="227"/>
        <v>17</v>
      </c>
      <c r="BE291" s="1">
        <f t="shared" si="228"/>
        <v>17</v>
      </c>
      <c r="BF291" s="1">
        <f t="shared" si="229"/>
        <v>17</v>
      </c>
      <c r="BG291" s="1">
        <f>+IF(D291="male",VLOOKUP(M291,'Key node cluster'!$A$3:$C$45,3,0),VLOOKUP(M291,'Key node cluster'!$F$3:$H$27,3,0))</f>
        <v>22</v>
      </c>
    </row>
    <row r="292" spans="1:59" x14ac:dyDescent="0.25">
      <c r="A292" t="s">
        <v>1765</v>
      </c>
      <c r="B292">
        <v>9981062651</v>
      </c>
      <c r="C292" s="7">
        <v>20</v>
      </c>
      <c r="D292" t="s">
        <v>9</v>
      </c>
      <c r="E292" t="s">
        <v>10</v>
      </c>
      <c r="F292" t="s">
        <v>31</v>
      </c>
      <c r="G292" t="str">
        <f t="shared" si="230"/>
        <v>bachelor or above</v>
      </c>
      <c r="H292" s="7">
        <f t="shared" si="188"/>
        <v>1</v>
      </c>
      <c r="I292" t="s">
        <v>14</v>
      </c>
      <c r="J292">
        <v>23</v>
      </c>
      <c r="K292">
        <v>0.24383561643835999</v>
      </c>
      <c r="L292">
        <v>2</v>
      </c>
      <c r="M292" s="5">
        <f t="shared" si="189"/>
        <v>19</v>
      </c>
      <c r="N292" s="5">
        <f>+IF(D292="male",VLOOKUP(BG292,'Key node cluster'!$L$3:$N$24,3,0),VLOOKUP(BG292,'Key node cluster'!$R$3:$T$15,3,0))</f>
        <v>0</v>
      </c>
      <c r="O292" s="1">
        <v>0</v>
      </c>
      <c r="P292" s="1">
        <f t="shared" si="190"/>
        <v>1</v>
      </c>
      <c r="Q292" s="1">
        <f t="shared" si="191"/>
        <v>17</v>
      </c>
      <c r="R292" s="1">
        <f t="shared" si="192"/>
        <v>17</v>
      </c>
      <c r="S292" s="1">
        <f t="shared" si="193"/>
        <v>17</v>
      </c>
      <c r="T292" s="1">
        <f t="shared" si="194"/>
        <v>17</v>
      </c>
      <c r="U292" s="1">
        <f t="shared" si="195"/>
        <v>17</v>
      </c>
      <c r="V292" s="1">
        <f t="shared" si="196"/>
        <v>17</v>
      </c>
      <c r="W292" s="1">
        <f t="shared" si="197"/>
        <v>17</v>
      </c>
      <c r="X292" s="1">
        <f t="shared" si="198"/>
        <v>17</v>
      </c>
      <c r="Y292" s="1">
        <f t="shared" si="199"/>
        <v>17</v>
      </c>
      <c r="Z292" s="1">
        <f t="shared" si="200"/>
        <v>17</v>
      </c>
      <c r="AA292" s="1">
        <f t="shared" si="201"/>
        <v>17</v>
      </c>
      <c r="AB292" s="1">
        <f t="shared" si="202"/>
        <v>17</v>
      </c>
      <c r="AC292" s="1">
        <f t="shared" si="203"/>
        <v>17</v>
      </c>
      <c r="AD292" s="1">
        <f t="shared" si="204"/>
        <v>17</v>
      </c>
      <c r="AE292" s="1">
        <f t="shared" si="205"/>
        <v>17</v>
      </c>
      <c r="AF292" s="1">
        <f t="shared" si="206"/>
        <v>17</v>
      </c>
      <c r="AG292" s="1">
        <f t="shared" si="207"/>
        <v>18</v>
      </c>
      <c r="AH292" s="1">
        <f t="shared" si="208"/>
        <v>19</v>
      </c>
      <c r="AI292" s="1">
        <f t="shared" si="209"/>
        <v>19</v>
      </c>
      <c r="AJ292" s="1">
        <f t="shared" si="210"/>
        <v>19</v>
      </c>
      <c r="AK292" s="1">
        <f t="shared" si="211"/>
        <v>19</v>
      </c>
      <c r="AL292" s="1">
        <f t="shared" si="212"/>
        <v>19</v>
      </c>
      <c r="AM292" s="1">
        <f t="shared" si="213"/>
        <v>19</v>
      </c>
      <c r="AN292" s="1">
        <f t="shared" si="214"/>
        <v>19</v>
      </c>
      <c r="AO292" s="1">
        <f t="shared" si="215"/>
        <v>19</v>
      </c>
      <c r="AP292" s="7">
        <f t="shared" ref="AP292:AP355" si="231">IF($D292="male",IF(P292&lt;&gt;26,AO292,IF(F292="",AO292,IF(F292&lt;&gt;"amman",27,38))),AO292)</f>
        <v>19</v>
      </c>
      <c r="AQ292" s="7">
        <f t="shared" ref="AQ292:AQ355" si="232">IF($D292="male",IF(AP292&lt;&gt;27,AP292,IF(F292="",AP292,IF(F292&lt;&gt;"zarqa",28,33))),AP292)</f>
        <v>19</v>
      </c>
      <c r="AR292" s="1">
        <f t="shared" si="216"/>
        <v>19</v>
      </c>
      <c r="AS292" s="7">
        <f t="shared" ref="AS292:AS355" si="233">IF($D292="male",IF(AR292&lt;&gt;29,AR292,IF(C292&lt;=25,30,31)),AR292)</f>
        <v>19</v>
      </c>
      <c r="AT292" s="1">
        <f t="shared" si="217"/>
        <v>19</v>
      </c>
      <c r="AU292" s="1">
        <f t="shared" si="218"/>
        <v>19</v>
      </c>
      <c r="AV292" s="1">
        <f t="shared" si="219"/>
        <v>19</v>
      </c>
      <c r="AW292" s="1">
        <f t="shared" si="220"/>
        <v>19</v>
      </c>
      <c r="AX292" s="1">
        <f t="shared" si="221"/>
        <v>19</v>
      </c>
      <c r="AY292" s="1">
        <f t="shared" si="222"/>
        <v>19</v>
      </c>
      <c r="AZ292" s="1">
        <f t="shared" si="223"/>
        <v>19</v>
      </c>
      <c r="BA292" s="1">
        <f t="shared" si="224"/>
        <v>19</v>
      </c>
      <c r="BB292" s="1">
        <f t="shared" si="225"/>
        <v>19</v>
      </c>
      <c r="BC292" s="1">
        <f t="shared" si="226"/>
        <v>19</v>
      </c>
      <c r="BD292" s="1">
        <f t="shared" si="227"/>
        <v>19</v>
      </c>
      <c r="BE292" s="1">
        <f t="shared" si="228"/>
        <v>19</v>
      </c>
      <c r="BF292" s="1">
        <f t="shared" si="229"/>
        <v>19</v>
      </c>
      <c r="BG292" s="1">
        <f>+IF(D292="male",VLOOKUP(M292,'Key node cluster'!$A$3:$C$45,3,0),VLOOKUP(M292,'Key node cluster'!$F$3:$H$27,3,0))</f>
        <v>19</v>
      </c>
    </row>
    <row r="293" spans="1:59" x14ac:dyDescent="0.25">
      <c r="A293" t="s">
        <v>1766</v>
      </c>
      <c r="B293">
        <v>2000643805</v>
      </c>
      <c r="C293" s="7">
        <v>20</v>
      </c>
      <c r="D293" t="s">
        <v>9</v>
      </c>
      <c r="E293" t="s">
        <v>10</v>
      </c>
      <c r="F293" t="s">
        <v>11</v>
      </c>
      <c r="G293" t="str">
        <f t="shared" si="230"/>
        <v>secondary or below</v>
      </c>
      <c r="H293" s="7">
        <f t="shared" si="188"/>
        <v>1</v>
      </c>
      <c r="I293" t="s">
        <v>12</v>
      </c>
      <c r="J293">
        <v>19</v>
      </c>
      <c r="K293">
        <v>0.75616438356163995</v>
      </c>
      <c r="L293">
        <v>4</v>
      </c>
      <c r="M293" s="5">
        <f t="shared" si="189"/>
        <v>25</v>
      </c>
      <c r="N293" s="5">
        <f>+IF(D293="male",VLOOKUP(BG293,'Key node cluster'!$L$3:$N$24,3,0),VLOOKUP(BG293,'Key node cluster'!$R$3:$T$15,3,0))</f>
        <v>1</v>
      </c>
      <c r="O293" s="1">
        <v>0</v>
      </c>
      <c r="P293" s="1">
        <f t="shared" si="190"/>
        <v>1</v>
      </c>
      <c r="Q293" s="1">
        <f t="shared" si="191"/>
        <v>17</v>
      </c>
      <c r="R293" s="1">
        <f t="shared" si="192"/>
        <v>17</v>
      </c>
      <c r="S293" s="1">
        <f t="shared" si="193"/>
        <v>17</v>
      </c>
      <c r="T293" s="1">
        <f t="shared" si="194"/>
        <v>17</v>
      </c>
      <c r="U293" s="1">
        <f t="shared" si="195"/>
        <v>17</v>
      </c>
      <c r="V293" s="1">
        <f t="shared" si="196"/>
        <v>17</v>
      </c>
      <c r="W293" s="1">
        <f t="shared" si="197"/>
        <v>17</v>
      </c>
      <c r="X293" s="1">
        <f t="shared" si="198"/>
        <v>17</v>
      </c>
      <c r="Y293" s="1">
        <f t="shared" si="199"/>
        <v>17</v>
      </c>
      <c r="Z293" s="1">
        <f t="shared" si="200"/>
        <v>17</v>
      </c>
      <c r="AA293" s="1">
        <f t="shared" si="201"/>
        <v>17</v>
      </c>
      <c r="AB293" s="1">
        <f t="shared" si="202"/>
        <v>17</v>
      </c>
      <c r="AC293" s="1">
        <f t="shared" si="203"/>
        <v>17</v>
      </c>
      <c r="AD293" s="1">
        <f t="shared" si="204"/>
        <v>17</v>
      </c>
      <c r="AE293" s="1">
        <f t="shared" si="205"/>
        <v>17</v>
      </c>
      <c r="AF293" s="1">
        <f t="shared" si="206"/>
        <v>17</v>
      </c>
      <c r="AG293" s="1">
        <f t="shared" si="207"/>
        <v>25</v>
      </c>
      <c r="AH293" s="1">
        <f t="shared" si="208"/>
        <v>25</v>
      </c>
      <c r="AI293" s="1">
        <f t="shared" si="209"/>
        <v>25</v>
      </c>
      <c r="AJ293" s="1">
        <f t="shared" si="210"/>
        <v>25</v>
      </c>
      <c r="AK293" s="1">
        <f t="shared" si="211"/>
        <v>25</v>
      </c>
      <c r="AL293" s="1">
        <f t="shared" si="212"/>
        <v>25</v>
      </c>
      <c r="AM293" s="1">
        <f t="shared" si="213"/>
        <v>25</v>
      </c>
      <c r="AN293" s="1">
        <f t="shared" si="214"/>
        <v>25</v>
      </c>
      <c r="AO293" s="1">
        <f t="shared" si="215"/>
        <v>25</v>
      </c>
      <c r="AP293" s="7">
        <f t="shared" si="231"/>
        <v>25</v>
      </c>
      <c r="AQ293" s="7">
        <f t="shared" si="232"/>
        <v>25</v>
      </c>
      <c r="AR293" s="1">
        <f t="shared" si="216"/>
        <v>25</v>
      </c>
      <c r="AS293" s="7">
        <f t="shared" si="233"/>
        <v>25</v>
      </c>
      <c r="AT293" s="1">
        <f t="shared" si="217"/>
        <v>25</v>
      </c>
      <c r="AU293" s="1">
        <f t="shared" si="218"/>
        <v>25</v>
      </c>
      <c r="AV293" s="1">
        <f t="shared" si="219"/>
        <v>25</v>
      </c>
      <c r="AW293" s="1">
        <f t="shared" si="220"/>
        <v>25</v>
      </c>
      <c r="AX293" s="1">
        <f t="shared" si="221"/>
        <v>25</v>
      </c>
      <c r="AY293" s="1">
        <f t="shared" si="222"/>
        <v>25</v>
      </c>
      <c r="AZ293" s="1">
        <f t="shared" si="223"/>
        <v>25</v>
      </c>
      <c r="BA293" s="1">
        <f t="shared" si="224"/>
        <v>25</v>
      </c>
      <c r="BB293" s="1">
        <f t="shared" si="225"/>
        <v>25</v>
      </c>
      <c r="BC293" s="1">
        <f t="shared" si="226"/>
        <v>25</v>
      </c>
      <c r="BD293" s="1">
        <f t="shared" si="227"/>
        <v>25</v>
      </c>
      <c r="BE293" s="1">
        <f t="shared" si="228"/>
        <v>25</v>
      </c>
      <c r="BF293" s="1">
        <f t="shared" si="229"/>
        <v>25</v>
      </c>
      <c r="BG293" s="1">
        <f>+IF(D293="male",VLOOKUP(M293,'Key node cluster'!$A$3:$C$45,3,0),VLOOKUP(M293,'Key node cluster'!$F$3:$H$27,3,0))</f>
        <v>25</v>
      </c>
    </row>
    <row r="294" spans="1:59" x14ac:dyDescent="0.25">
      <c r="A294" t="s">
        <v>1773</v>
      </c>
      <c r="B294">
        <v>9971050553</v>
      </c>
      <c r="C294" s="7">
        <v>20</v>
      </c>
      <c r="D294" t="s">
        <v>9</v>
      </c>
      <c r="E294" t="s">
        <v>10</v>
      </c>
      <c r="G294" t="str">
        <f t="shared" si="230"/>
        <v>secondary or below</v>
      </c>
      <c r="H294" s="7">
        <f t="shared" si="188"/>
        <v>1</v>
      </c>
      <c r="I294" t="s">
        <v>18</v>
      </c>
      <c r="J294">
        <v>24</v>
      </c>
      <c r="K294">
        <v>0.16712328767123</v>
      </c>
      <c r="L294">
        <v>1</v>
      </c>
      <c r="M294" s="5">
        <f t="shared" si="189"/>
        <v>17</v>
      </c>
      <c r="N294" s="5">
        <f>+IF(D294="male",VLOOKUP(BG294,'Key node cluster'!$L$3:$N$24,3,0),VLOOKUP(BG294,'Key node cluster'!$R$3:$T$15,3,0))</f>
        <v>1</v>
      </c>
      <c r="O294" s="1">
        <v>0</v>
      </c>
      <c r="P294" s="1">
        <f t="shared" si="190"/>
        <v>1</v>
      </c>
      <c r="Q294" s="1">
        <f t="shared" si="191"/>
        <v>17</v>
      </c>
      <c r="R294" s="1">
        <f t="shared" si="192"/>
        <v>17</v>
      </c>
      <c r="S294" s="1">
        <f t="shared" si="193"/>
        <v>17</v>
      </c>
      <c r="T294" s="1">
        <f t="shared" si="194"/>
        <v>17</v>
      </c>
      <c r="U294" s="1">
        <f t="shared" si="195"/>
        <v>17</v>
      </c>
      <c r="V294" s="1">
        <f t="shared" si="196"/>
        <v>17</v>
      </c>
      <c r="W294" s="1">
        <f t="shared" si="197"/>
        <v>17</v>
      </c>
      <c r="X294" s="1">
        <f t="shared" si="198"/>
        <v>17</v>
      </c>
      <c r="Y294" s="1">
        <f t="shared" si="199"/>
        <v>17</v>
      </c>
      <c r="Z294" s="1">
        <f t="shared" si="200"/>
        <v>17</v>
      </c>
      <c r="AA294" s="1">
        <f t="shared" si="201"/>
        <v>17</v>
      </c>
      <c r="AB294" s="1">
        <f t="shared" si="202"/>
        <v>17</v>
      </c>
      <c r="AC294" s="1">
        <f t="shared" si="203"/>
        <v>17</v>
      </c>
      <c r="AD294" s="1">
        <f t="shared" si="204"/>
        <v>17</v>
      </c>
      <c r="AE294" s="1">
        <f t="shared" si="205"/>
        <v>17</v>
      </c>
      <c r="AF294" s="1">
        <f t="shared" si="206"/>
        <v>17</v>
      </c>
      <c r="AG294" s="1">
        <f t="shared" si="207"/>
        <v>17</v>
      </c>
      <c r="AH294" s="1">
        <f t="shared" si="208"/>
        <v>17</v>
      </c>
      <c r="AI294" s="1">
        <f t="shared" si="209"/>
        <v>17</v>
      </c>
      <c r="AJ294" s="1">
        <f t="shared" si="210"/>
        <v>17</v>
      </c>
      <c r="AK294" s="1">
        <f t="shared" si="211"/>
        <v>17</v>
      </c>
      <c r="AL294" s="1">
        <f t="shared" si="212"/>
        <v>17</v>
      </c>
      <c r="AM294" s="1">
        <f t="shared" si="213"/>
        <v>17</v>
      </c>
      <c r="AN294" s="1">
        <f t="shared" si="214"/>
        <v>17</v>
      </c>
      <c r="AO294" s="1">
        <f t="shared" si="215"/>
        <v>17</v>
      </c>
      <c r="AP294" s="7">
        <f t="shared" si="231"/>
        <v>17</v>
      </c>
      <c r="AQ294" s="7">
        <f t="shared" si="232"/>
        <v>17</v>
      </c>
      <c r="AR294" s="1">
        <f t="shared" si="216"/>
        <v>17</v>
      </c>
      <c r="AS294" s="7">
        <f t="shared" si="233"/>
        <v>17</v>
      </c>
      <c r="AT294" s="1">
        <f t="shared" si="217"/>
        <v>17</v>
      </c>
      <c r="AU294" s="1">
        <f t="shared" si="218"/>
        <v>17</v>
      </c>
      <c r="AV294" s="1">
        <f t="shared" si="219"/>
        <v>17</v>
      </c>
      <c r="AW294" s="1">
        <f t="shared" si="220"/>
        <v>17</v>
      </c>
      <c r="AX294" s="1">
        <f t="shared" si="221"/>
        <v>17</v>
      </c>
      <c r="AY294" s="1">
        <f t="shared" si="222"/>
        <v>17</v>
      </c>
      <c r="AZ294" s="1">
        <f t="shared" si="223"/>
        <v>17</v>
      </c>
      <c r="BA294" s="1">
        <f t="shared" si="224"/>
        <v>17</v>
      </c>
      <c r="BB294" s="1">
        <f t="shared" si="225"/>
        <v>17</v>
      </c>
      <c r="BC294" s="1">
        <f t="shared" si="226"/>
        <v>17</v>
      </c>
      <c r="BD294" s="1">
        <f t="shared" si="227"/>
        <v>17</v>
      </c>
      <c r="BE294" s="1">
        <f t="shared" si="228"/>
        <v>17</v>
      </c>
      <c r="BF294" s="1">
        <f t="shared" si="229"/>
        <v>17</v>
      </c>
      <c r="BG294" s="1">
        <f>+IF(D294="male",VLOOKUP(M294,'Key node cluster'!$A$3:$C$45,3,0),VLOOKUP(M294,'Key node cluster'!$F$3:$H$27,3,0))</f>
        <v>22</v>
      </c>
    </row>
    <row r="295" spans="1:59" x14ac:dyDescent="0.25">
      <c r="A295" t="s">
        <v>1776</v>
      </c>
      <c r="B295">
        <v>9981022752</v>
      </c>
      <c r="C295" s="7">
        <v>20</v>
      </c>
      <c r="D295" t="s">
        <v>9</v>
      </c>
      <c r="E295" t="s">
        <v>10</v>
      </c>
      <c r="F295" t="s">
        <v>11</v>
      </c>
      <c r="G295" t="str">
        <f t="shared" si="230"/>
        <v>bachelor or above</v>
      </c>
      <c r="H295" s="7">
        <f t="shared" si="188"/>
        <v>5</v>
      </c>
      <c r="I295" t="s">
        <v>14</v>
      </c>
      <c r="J295">
        <v>24</v>
      </c>
      <c r="K295">
        <v>4.1095890410958997</v>
      </c>
      <c r="L295">
        <v>5</v>
      </c>
      <c r="M295" s="5">
        <f t="shared" si="189"/>
        <v>39</v>
      </c>
      <c r="N295" s="5">
        <f>+IF(D295="male",VLOOKUP(BG295,'Key node cluster'!$L$3:$N$24,3,0),VLOOKUP(BG295,'Key node cluster'!$R$3:$T$15,3,0))</f>
        <v>0</v>
      </c>
      <c r="O295" s="1">
        <v>0</v>
      </c>
      <c r="P295" s="1">
        <f t="shared" si="190"/>
        <v>26</v>
      </c>
      <c r="Q295" s="1">
        <f t="shared" si="191"/>
        <v>26</v>
      </c>
      <c r="R295" s="1">
        <f t="shared" si="192"/>
        <v>26</v>
      </c>
      <c r="S295" s="1">
        <f t="shared" si="193"/>
        <v>26</v>
      </c>
      <c r="T295" s="1">
        <f t="shared" si="194"/>
        <v>26</v>
      </c>
      <c r="U295" s="1">
        <f t="shared" si="195"/>
        <v>26</v>
      </c>
      <c r="V295" s="1">
        <f t="shared" si="196"/>
        <v>26</v>
      </c>
      <c r="W295" s="1">
        <f t="shared" si="197"/>
        <v>26</v>
      </c>
      <c r="X295" s="1">
        <f t="shared" si="198"/>
        <v>26</v>
      </c>
      <c r="Y295" s="1">
        <f t="shared" si="199"/>
        <v>26</v>
      </c>
      <c r="Z295" s="1">
        <f t="shared" si="200"/>
        <v>26</v>
      </c>
      <c r="AA295" s="1">
        <f t="shared" si="201"/>
        <v>26</v>
      </c>
      <c r="AB295" s="1">
        <f t="shared" si="202"/>
        <v>26</v>
      </c>
      <c r="AC295" s="1">
        <f t="shared" si="203"/>
        <v>26</v>
      </c>
      <c r="AD295" s="1">
        <f t="shared" si="204"/>
        <v>26</v>
      </c>
      <c r="AE295" s="1">
        <f t="shared" si="205"/>
        <v>26</v>
      </c>
      <c r="AF295" s="1">
        <f t="shared" si="206"/>
        <v>26</v>
      </c>
      <c r="AG295" s="1">
        <f t="shared" si="207"/>
        <v>26</v>
      </c>
      <c r="AH295" s="1">
        <f t="shared" si="208"/>
        <v>26</v>
      </c>
      <c r="AI295" s="1">
        <f t="shared" si="209"/>
        <v>26</v>
      </c>
      <c r="AJ295" s="1">
        <f t="shared" si="210"/>
        <v>26</v>
      </c>
      <c r="AK295" s="1">
        <f t="shared" si="211"/>
        <v>26</v>
      </c>
      <c r="AL295" s="1">
        <f t="shared" si="212"/>
        <v>26</v>
      </c>
      <c r="AM295" s="1">
        <f t="shared" si="213"/>
        <v>26</v>
      </c>
      <c r="AN295" s="1">
        <f t="shared" si="214"/>
        <v>26</v>
      </c>
      <c r="AO295" s="1">
        <f t="shared" si="215"/>
        <v>26</v>
      </c>
      <c r="AP295" s="7">
        <f t="shared" si="231"/>
        <v>38</v>
      </c>
      <c r="AQ295" s="7">
        <f t="shared" si="232"/>
        <v>38</v>
      </c>
      <c r="AR295" s="1">
        <f t="shared" si="216"/>
        <v>38</v>
      </c>
      <c r="AS295" s="7">
        <f t="shared" si="233"/>
        <v>38</v>
      </c>
      <c r="AT295" s="1">
        <f t="shared" si="217"/>
        <v>38</v>
      </c>
      <c r="AU295" s="1">
        <f t="shared" si="218"/>
        <v>38</v>
      </c>
      <c r="AV295" s="1">
        <f t="shared" si="219"/>
        <v>38</v>
      </c>
      <c r="AW295" s="1">
        <f t="shared" si="220"/>
        <v>38</v>
      </c>
      <c r="AX295" s="1">
        <f t="shared" si="221"/>
        <v>38</v>
      </c>
      <c r="AY295" s="1">
        <f t="shared" si="222"/>
        <v>38</v>
      </c>
      <c r="AZ295" s="1">
        <f t="shared" si="223"/>
        <v>38</v>
      </c>
      <c r="BA295" s="1">
        <f t="shared" si="224"/>
        <v>38</v>
      </c>
      <c r="BB295" s="1">
        <f t="shared" si="225"/>
        <v>39</v>
      </c>
      <c r="BC295" s="1">
        <f t="shared" si="226"/>
        <v>39</v>
      </c>
      <c r="BD295" s="1">
        <f t="shared" si="227"/>
        <v>39</v>
      </c>
      <c r="BE295" s="1">
        <f t="shared" si="228"/>
        <v>39</v>
      </c>
      <c r="BF295" s="1">
        <f t="shared" si="229"/>
        <v>39</v>
      </c>
      <c r="BG295" s="1">
        <f>+IF(D295="male",VLOOKUP(M295,'Key node cluster'!$A$3:$C$45,3,0),VLOOKUP(M295,'Key node cluster'!$F$3:$H$27,3,0))</f>
        <v>39</v>
      </c>
    </row>
    <row r="296" spans="1:59" x14ac:dyDescent="0.25">
      <c r="A296" t="s">
        <v>1777</v>
      </c>
      <c r="B296">
        <v>9961043597</v>
      </c>
      <c r="C296" s="7">
        <v>20</v>
      </c>
      <c r="D296" t="s">
        <v>9</v>
      </c>
      <c r="E296" t="s">
        <v>10</v>
      </c>
      <c r="F296" t="s">
        <v>11</v>
      </c>
      <c r="G296" t="str">
        <f t="shared" si="230"/>
        <v>bachelor or above</v>
      </c>
      <c r="H296" s="7">
        <f t="shared" si="188"/>
        <v>1</v>
      </c>
      <c r="I296" t="s">
        <v>14</v>
      </c>
      <c r="J296">
        <v>25</v>
      </c>
      <c r="K296">
        <v>0.6027397260274</v>
      </c>
      <c r="L296">
        <v>1</v>
      </c>
      <c r="M296" s="5">
        <f t="shared" si="189"/>
        <v>25</v>
      </c>
      <c r="N296" s="5">
        <f>+IF(D296="male",VLOOKUP(BG296,'Key node cluster'!$L$3:$N$24,3,0),VLOOKUP(BG296,'Key node cluster'!$R$3:$T$15,3,0))</f>
        <v>1</v>
      </c>
      <c r="O296" s="1">
        <v>0</v>
      </c>
      <c r="P296" s="1">
        <f t="shared" si="190"/>
        <v>1</v>
      </c>
      <c r="Q296" s="1">
        <f t="shared" si="191"/>
        <v>17</v>
      </c>
      <c r="R296" s="1">
        <f t="shared" si="192"/>
        <v>17</v>
      </c>
      <c r="S296" s="1">
        <f t="shared" si="193"/>
        <v>17</v>
      </c>
      <c r="T296" s="1">
        <f t="shared" si="194"/>
        <v>17</v>
      </c>
      <c r="U296" s="1">
        <f t="shared" si="195"/>
        <v>17</v>
      </c>
      <c r="V296" s="1">
        <f t="shared" si="196"/>
        <v>17</v>
      </c>
      <c r="W296" s="1">
        <f t="shared" si="197"/>
        <v>17</v>
      </c>
      <c r="X296" s="1">
        <f t="shared" si="198"/>
        <v>17</v>
      </c>
      <c r="Y296" s="1">
        <f t="shared" si="199"/>
        <v>17</v>
      </c>
      <c r="Z296" s="1">
        <f t="shared" si="200"/>
        <v>17</v>
      </c>
      <c r="AA296" s="1">
        <f t="shared" si="201"/>
        <v>17</v>
      </c>
      <c r="AB296" s="1">
        <f t="shared" si="202"/>
        <v>17</v>
      </c>
      <c r="AC296" s="1">
        <f t="shared" si="203"/>
        <v>17</v>
      </c>
      <c r="AD296" s="1">
        <f t="shared" si="204"/>
        <v>17</v>
      </c>
      <c r="AE296" s="1">
        <f t="shared" si="205"/>
        <v>17</v>
      </c>
      <c r="AF296" s="1">
        <f t="shared" si="206"/>
        <v>17</v>
      </c>
      <c r="AG296" s="1">
        <f t="shared" si="207"/>
        <v>25</v>
      </c>
      <c r="AH296" s="1">
        <f t="shared" si="208"/>
        <v>25</v>
      </c>
      <c r="AI296" s="1">
        <f t="shared" si="209"/>
        <v>25</v>
      </c>
      <c r="AJ296" s="1">
        <f t="shared" si="210"/>
        <v>25</v>
      </c>
      <c r="AK296" s="1">
        <f t="shared" si="211"/>
        <v>25</v>
      </c>
      <c r="AL296" s="1">
        <f t="shared" si="212"/>
        <v>25</v>
      </c>
      <c r="AM296" s="1">
        <f t="shared" si="213"/>
        <v>25</v>
      </c>
      <c r="AN296" s="1">
        <f t="shared" si="214"/>
        <v>25</v>
      </c>
      <c r="AO296" s="1">
        <f t="shared" si="215"/>
        <v>25</v>
      </c>
      <c r="AP296" s="7">
        <f t="shared" si="231"/>
        <v>25</v>
      </c>
      <c r="AQ296" s="7">
        <f t="shared" si="232"/>
        <v>25</v>
      </c>
      <c r="AR296" s="1">
        <f t="shared" si="216"/>
        <v>25</v>
      </c>
      <c r="AS296" s="7">
        <f t="shared" si="233"/>
        <v>25</v>
      </c>
      <c r="AT296" s="1">
        <f t="shared" si="217"/>
        <v>25</v>
      </c>
      <c r="AU296" s="1">
        <f t="shared" si="218"/>
        <v>25</v>
      </c>
      <c r="AV296" s="1">
        <f t="shared" si="219"/>
        <v>25</v>
      </c>
      <c r="AW296" s="1">
        <f t="shared" si="220"/>
        <v>25</v>
      </c>
      <c r="AX296" s="1">
        <f t="shared" si="221"/>
        <v>25</v>
      </c>
      <c r="AY296" s="1">
        <f t="shared" si="222"/>
        <v>25</v>
      </c>
      <c r="AZ296" s="1">
        <f t="shared" si="223"/>
        <v>25</v>
      </c>
      <c r="BA296" s="1">
        <f t="shared" si="224"/>
        <v>25</v>
      </c>
      <c r="BB296" s="1">
        <f t="shared" si="225"/>
        <v>25</v>
      </c>
      <c r="BC296" s="1">
        <f t="shared" si="226"/>
        <v>25</v>
      </c>
      <c r="BD296" s="1">
        <f t="shared" si="227"/>
        <v>25</v>
      </c>
      <c r="BE296" s="1">
        <f t="shared" si="228"/>
        <v>25</v>
      </c>
      <c r="BF296" s="1">
        <f t="shared" si="229"/>
        <v>25</v>
      </c>
      <c r="BG296" s="1">
        <f>+IF(D296="male",VLOOKUP(M296,'Key node cluster'!$A$3:$C$45,3,0),VLOOKUP(M296,'Key node cluster'!$F$3:$H$27,3,0))</f>
        <v>25</v>
      </c>
    </row>
    <row r="297" spans="1:59" x14ac:dyDescent="0.25">
      <c r="A297" t="s">
        <v>1782</v>
      </c>
      <c r="B297">
        <v>9911026324</v>
      </c>
      <c r="C297" s="7">
        <v>30</v>
      </c>
      <c r="D297" t="s">
        <v>9</v>
      </c>
      <c r="E297" t="s">
        <v>10</v>
      </c>
      <c r="G297" t="str">
        <f t="shared" si="230"/>
        <v>bachelor or above</v>
      </c>
      <c r="H297" s="7">
        <f t="shared" si="188"/>
        <v>1</v>
      </c>
      <c r="I297" t="s">
        <v>127</v>
      </c>
      <c r="J297">
        <v>30</v>
      </c>
      <c r="K297">
        <v>7.6712328767123E-2</v>
      </c>
      <c r="L297">
        <v>1</v>
      </c>
      <c r="M297" s="5">
        <f t="shared" si="189"/>
        <v>17</v>
      </c>
      <c r="N297" s="5">
        <f>+IF(D297="male",VLOOKUP(BG297,'Key node cluster'!$L$3:$N$24,3,0),VLOOKUP(BG297,'Key node cluster'!$R$3:$T$15,3,0))</f>
        <v>1</v>
      </c>
      <c r="O297" s="1">
        <v>0</v>
      </c>
      <c r="P297" s="1">
        <f t="shared" si="190"/>
        <v>1</v>
      </c>
      <c r="Q297" s="1">
        <f t="shared" si="191"/>
        <v>17</v>
      </c>
      <c r="R297" s="1">
        <f t="shared" si="192"/>
        <v>17</v>
      </c>
      <c r="S297" s="1">
        <f t="shared" si="193"/>
        <v>17</v>
      </c>
      <c r="T297" s="1">
        <f t="shared" si="194"/>
        <v>17</v>
      </c>
      <c r="U297" s="1">
        <f t="shared" si="195"/>
        <v>17</v>
      </c>
      <c r="V297" s="1">
        <f t="shared" si="196"/>
        <v>17</v>
      </c>
      <c r="W297" s="1">
        <f t="shared" si="197"/>
        <v>17</v>
      </c>
      <c r="X297" s="1">
        <f t="shared" si="198"/>
        <v>17</v>
      </c>
      <c r="Y297" s="1">
        <f t="shared" si="199"/>
        <v>17</v>
      </c>
      <c r="Z297" s="1">
        <f t="shared" si="200"/>
        <v>17</v>
      </c>
      <c r="AA297" s="1">
        <f t="shared" si="201"/>
        <v>17</v>
      </c>
      <c r="AB297" s="1">
        <f t="shared" si="202"/>
        <v>17</v>
      </c>
      <c r="AC297" s="1">
        <f t="shared" si="203"/>
        <v>17</v>
      </c>
      <c r="AD297" s="1">
        <f t="shared" si="204"/>
        <v>17</v>
      </c>
      <c r="AE297" s="1">
        <f t="shared" si="205"/>
        <v>17</v>
      </c>
      <c r="AF297" s="1">
        <f t="shared" si="206"/>
        <v>17</v>
      </c>
      <c r="AG297" s="1">
        <f t="shared" si="207"/>
        <v>17</v>
      </c>
      <c r="AH297" s="1">
        <f t="shared" si="208"/>
        <v>17</v>
      </c>
      <c r="AI297" s="1">
        <f t="shared" si="209"/>
        <v>17</v>
      </c>
      <c r="AJ297" s="1">
        <f t="shared" si="210"/>
        <v>17</v>
      </c>
      <c r="AK297" s="1">
        <f t="shared" si="211"/>
        <v>17</v>
      </c>
      <c r="AL297" s="1">
        <f t="shared" si="212"/>
        <v>17</v>
      </c>
      <c r="AM297" s="1">
        <f t="shared" si="213"/>
        <v>17</v>
      </c>
      <c r="AN297" s="1">
        <f t="shared" si="214"/>
        <v>17</v>
      </c>
      <c r="AO297" s="1">
        <f t="shared" si="215"/>
        <v>17</v>
      </c>
      <c r="AP297" s="7">
        <f t="shared" si="231"/>
        <v>17</v>
      </c>
      <c r="AQ297" s="7">
        <f t="shared" si="232"/>
        <v>17</v>
      </c>
      <c r="AR297" s="1">
        <f t="shared" si="216"/>
        <v>17</v>
      </c>
      <c r="AS297" s="7">
        <f t="shared" si="233"/>
        <v>17</v>
      </c>
      <c r="AT297" s="1">
        <f t="shared" si="217"/>
        <v>17</v>
      </c>
      <c r="AU297" s="1">
        <f t="shared" si="218"/>
        <v>17</v>
      </c>
      <c r="AV297" s="1">
        <f t="shared" si="219"/>
        <v>17</v>
      </c>
      <c r="AW297" s="1">
        <f t="shared" si="220"/>
        <v>17</v>
      </c>
      <c r="AX297" s="1">
        <f t="shared" si="221"/>
        <v>17</v>
      </c>
      <c r="AY297" s="1">
        <f t="shared" si="222"/>
        <v>17</v>
      </c>
      <c r="AZ297" s="1">
        <f t="shared" si="223"/>
        <v>17</v>
      </c>
      <c r="BA297" s="1">
        <f t="shared" si="224"/>
        <v>17</v>
      </c>
      <c r="BB297" s="1">
        <f t="shared" si="225"/>
        <v>17</v>
      </c>
      <c r="BC297" s="1">
        <f t="shared" si="226"/>
        <v>17</v>
      </c>
      <c r="BD297" s="1">
        <f t="shared" si="227"/>
        <v>17</v>
      </c>
      <c r="BE297" s="1">
        <f t="shared" si="228"/>
        <v>17</v>
      </c>
      <c r="BF297" s="1">
        <f t="shared" si="229"/>
        <v>17</v>
      </c>
      <c r="BG297" s="1">
        <f>+IF(D297="male",VLOOKUP(M297,'Key node cluster'!$A$3:$C$45,3,0),VLOOKUP(M297,'Key node cluster'!$F$3:$H$27,3,0))</f>
        <v>22</v>
      </c>
    </row>
    <row r="298" spans="1:59" x14ac:dyDescent="0.25">
      <c r="A298" t="s">
        <v>1795</v>
      </c>
      <c r="B298">
        <v>9951017699</v>
      </c>
      <c r="C298" s="7">
        <v>30</v>
      </c>
      <c r="D298" t="s">
        <v>9</v>
      </c>
      <c r="E298" t="s">
        <v>10</v>
      </c>
      <c r="F298" t="s">
        <v>11</v>
      </c>
      <c r="G298" t="str">
        <f t="shared" si="230"/>
        <v>vocational training</v>
      </c>
      <c r="H298" s="7">
        <f t="shared" si="188"/>
        <v>5</v>
      </c>
      <c r="I298" t="s">
        <v>22</v>
      </c>
      <c r="J298">
        <v>27</v>
      </c>
      <c r="K298">
        <v>1.5150684931506999</v>
      </c>
      <c r="L298">
        <v>3</v>
      </c>
      <c r="M298" s="5">
        <f t="shared" si="189"/>
        <v>41</v>
      </c>
      <c r="N298" s="5">
        <f>+IF(D298="male",VLOOKUP(BG298,'Key node cluster'!$L$3:$N$24,3,0),VLOOKUP(BG298,'Key node cluster'!$R$3:$T$15,3,0))</f>
        <v>1</v>
      </c>
      <c r="O298" s="1">
        <v>0</v>
      </c>
      <c r="P298" s="1">
        <f t="shared" si="190"/>
        <v>26</v>
      </c>
      <c r="Q298" s="1">
        <f t="shared" si="191"/>
        <v>26</v>
      </c>
      <c r="R298" s="1">
        <f t="shared" si="192"/>
        <v>26</v>
      </c>
      <c r="S298" s="1">
        <f t="shared" si="193"/>
        <v>26</v>
      </c>
      <c r="T298" s="1">
        <f t="shared" si="194"/>
        <v>26</v>
      </c>
      <c r="U298" s="1">
        <f t="shared" si="195"/>
        <v>26</v>
      </c>
      <c r="V298" s="1">
        <f t="shared" si="196"/>
        <v>26</v>
      </c>
      <c r="W298" s="1">
        <f t="shared" si="197"/>
        <v>26</v>
      </c>
      <c r="X298" s="1">
        <f t="shared" si="198"/>
        <v>26</v>
      </c>
      <c r="Y298" s="1">
        <f t="shared" si="199"/>
        <v>26</v>
      </c>
      <c r="Z298" s="1">
        <f t="shared" si="200"/>
        <v>26</v>
      </c>
      <c r="AA298" s="1">
        <f t="shared" si="201"/>
        <v>26</v>
      </c>
      <c r="AB298" s="1">
        <f t="shared" si="202"/>
        <v>26</v>
      </c>
      <c r="AC298" s="1">
        <f t="shared" si="203"/>
        <v>26</v>
      </c>
      <c r="AD298" s="1">
        <f t="shared" si="204"/>
        <v>26</v>
      </c>
      <c r="AE298" s="1">
        <f t="shared" si="205"/>
        <v>26</v>
      </c>
      <c r="AF298" s="1">
        <f t="shared" si="206"/>
        <v>26</v>
      </c>
      <c r="AG298" s="1">
        <f t="shared" si="207"/>
        <v>26</v>
      </c>
      <c r="AH298" s="1">
        <f t="shared" si="208"/>
        <v>26</v>
      </c>
      <c r="AI298" s="1">
        <f t="shared" si="209"/>
        <v>26</v>
      </c>
      <c r="AJ298" s="1">
        <f t="shared" si="210"/>
        <v>26</v>
      </c>
      <c r="AK298" s="1">
        <f t="shared" si="211"/>
        <v>26</v>
      </c>
      <c r="AL298" s="1">
        <f t="shared" si="212"/>
        <v>26</v>
      </c>
      <c r="AM298" s="1">
        <f t="shared" si="213"/>
        <v>26</v>
      </c>
      <c r="AN298" s="1">
        <f t="shared" si="214"/>
        <v>26</v>
      </c>
      <c r="AO298" s="1">
        <f t="shared" si="215"/>
        <v>26</v>
      </c>
      <c r="AP298" s="7">
        <f t="shared" si="231"/>
        <v>38</v>
      </c>
      <c r="AQ298" s="7">
        <f t="shared" si="232"/>
        <v>38</v>
      </c>
      <c r="AR298" s="1">
        <f t="shared" si="216"/>
        <v>38</v>
      </c>
      <c r="AS298" s="7">
        <f t="shared" si="233"/>
        <v>38</v>
      </c>
      <c r="AT298" s="1">
        <f t="shared" si="217"/>
        <v>38</v>
      </c>
      <c r="AU298" s="1">
        <f t="shared" si="218"/>
        <v>38</v>
      </c>
      <c r="AV298" s="1">
        <f t="shared" si="219"/>
        <v>38</v>
      </c>
      <c r="AW298" s="1">
        <f t="shared" si="220"/>
        <v>38</v>
      </c>
      <c r="AX298" s="1">
        <f t="shared" si="221"/>
        <v>38</v>
      </c>
      <c r="AY298" s="1">
        <f t="shared" si="222"/>
        <v>38</v>
      </c>
      <c r="AZ298" s="1">
        <f t="shared" si="223"/>
        <v>38</v>
      </c>
      <c r="BA298" s="1">
        <f t="shared" si="224"/>
        <v>38</v>
      </c>
      <c r="BB298" s="1">
        <f t="shared" si="225"/>
        <v>40</v>
      </c>
      <c r="BC298" s="1">
        <f t="shared" si="226"/>
        <v>40</v>
      </c>
      <c r="BD298" s="1">
        <f t="shared" si="227"/>
        <v>41</v>
      </c>
      <c r="BE298" s="1">
        <f t="shared" si="228"/>
        <v>41</v>
      </c>
      <c r="BF298" s="1">
        <f t="shared" si="229"/>
        <v>41</v>
      </c>
      <c r="BG298" s="1">
        <f>+IF(D298="male",VLOOKUP(M298,'Key node cluster'!$A$3:$C$45,3,0),VLOOKUP(M298,'Key node cluster'!$F$3:$H$27,3,0))</f>
        <v>41</v>
      </c>
    </row>
    <row r="299" spans="1:59" x14ac:dyDescent="0.25">
      <c r="A299" t="s">
        <v>1799</v>
      </c>
      <c r="B299">
        <v>9791032923</v>
      </c>
      <c r="C299" s="7">
        <v>40</v>
      </c>
      <c r="D299" t="s">
        <v>9</v>
      </c>
      <c r="E299" t="s">
        <v>10</v>
      </c>
      <c r="F299" t="s">
        <v>11</v>
      </c>
      <c r="G299" t="str">
        <f t="shared" si="230"/>
        <v>secondary or below</v>
      </c>
      <c r="H299" s="7">
        <f t="shared" si="188"/>
        <v>1</v>
      </c>
      <c r="I299" t="s">
        <v>12</v>
      </c>
      <c r="J299">
        <v>42</v>
      </c>
      <c r="K299">
        <v>0.49589041095890002</v>
      </c>
      <c r="L299">
        <v>1</v>
      </c>
      <c r="M299" s="5">
        <f t="shared" si="189"/>
        <v>25</v>
      </c>
      <c r="N299" s="5">
        <f>+IF(D299="male",VLOOKUP(BG299,'Key node cluster'!$L$3:$N$24,3,0),VLOOKUP(BG299,'Key node cluster'!$R$3:$T$15,3,0))</f>
        <v>1</v>
      </c>
      <c r="O299" s="1">
        <v>0</v>
      </c>
      <c r="P299" s="1">
        <f t="shared" si="190"/>
        <v>1</v>
      </c>
      <c r="Q299" s="1">
        <f t="shared" si="191"/>
        <v>17</v>
      </c>
      <c r="R299" s="1">
        <f t="shared" si="192"/>
        <v>17</v>
      </c>
      <c r="S299" s="1">
        <f t="shared" si="193"/>
        <v>17</v>
      </c>
      <c r="T299" s="1">
        <f t="shared" si="194"/>
        <v>17</v>
      </c>
      <c r="U299" s="1">
        <f t="shared" si="195"/>
        <v>17</v>
      </c>
      <c r="V299" s="1">
        <f t="shared" si="196"/>
        <v>17</v>
      </c>
      <c r="W299" s="1">
        <f t="shared" si="197"/>
        <v>17</v>
      </c>
      <c r="X299" s="1">
        <f t="shared" si="198"/>
        <v>17</v>
      </c>
      <c r="Y299" s="1">
        <f t="shared" si="199"/>
        <v>17</v>
      </c>
      <c r="Z299" s="1">
        <f t="shared" si="200"/>
        <v>17</v>
      </c>
      <c r="AA299" s="1">
        <f t="shared" si="201"/>
        <v>17</v>
      </c>
      <c r="AB299" s="1">
        <f t="shared" si="202"/>
        <v>17</v>
      </c>
      <c r="AC299" s="1">
        <f t="shared" si="203"/>
        <v>17</v>
      </c>
      <c r="AD299" s="1">
        <f t="shared" si="204"/>
        <v>17</v>
      </c>
      <c r="AE299" s="1">
        <f t="shared" si="205"/>
        <v>17</v>
      </c>
      <c r="AF299" s="1">
        <f t="shared" si="206"/>
        <v>17</v>
      </c>
      <c r="AG299" s="1">
        <f t="shared" si="207"/>
        <v>25</v>
      </c>
      <c r="AH299" s="1">
        <f t="shared" si="208"/>
        <v>25</v>
      </c>
      <c r="AI299" s="1">
        <f t="shared" si="209"/>
        <v>25</v>
      </c>
      <c r="AJ299" s="1">
        <f t="shared" si="210"/>
        <v>25</v>
      </c>
      <c r="AK299" s="1">
        <f t="shared" si="211"/>
        <v>25</v>
      </c>
      <c r="AL299" s="1">
        <f t="shared" si="212"/>
        <v>25</v>
      </c>
      <c r="AM299" s="1">
        <f t="shared" si="213"/>
        <v>25</v>
      </c>
      <c r="AN299" s="1">
        <f t="shared" si="214"/>
        <v>25</v>
      </c>
      <c r="AO299" s="1">
        <f t="shared" si="215"/>
        <v>25</v>
      </c>
      <c r="AP299" s="7">
        <f t="shared" si="231"/>
        <v>25</v>
      </c>
      <c r="AQ299" s="7">
        <f t="shared" si="232"/>
        <v>25</v>
      </c>
      <c r="AR299" s="1">
        <f t="shared" si="216"/>
        <v>25</v>
      </c>
      <c r="AS299" s="7">
        <f t="shared" si="233"/>
        <v>25</v>
      </c>
      <c r="AT299" s="1">
        <f t="shared" si="217"/>
        <v>25</v>
      </c>
      <c r="AU299" s="1">
        <f t="shared" si="218"/>
        <v>25</v>
      </c>
      <c r="AV299" s="1">
        <f t="shared" si="219"/>
        <v>25</v>
      </c>
      <c r="AW299" s="1">
        <f t="shared" si="220"/>
        <v>25</v>
      </c>
      <c r="AX299" s="1">
        <f t="shared" si="221"/>
        <v>25</v>
      </c>
      <c r="AY299" s="1">
        <f t="shared" si="222"/>
        <v>25</v>
      </c>
      <c r="AZ299" s="1">
        <f t="shared" si="223"/>
        <v>25</v>
      </c>
      <c r="BA299" s="1">
        <f t="shared" si="224"/>
        <v>25</v>
      </c>
      <c r="BB299" s="1">
        <f t="shared" si="225"/>
        <v>25</v>
      </c>
      <c r="BC299" s="1">
        <f t="shared" si="226"/>
        <v>25</v>
      </c>
      <c r="BD299" s="1">
        <f t="shared" si="227"/>
        <v>25</v>
      </c>
      <c r="BE299" s="1">
        <f t="shared" si="228"/>
        <v>25</v>
      </c>
      <c r="BF299" s="1">
        <f t="shared" si="229"/>
        <v>25</v>
      </c>
      <c r="BG299" s="1">
        <f>+IF(D299="male",VLOOKUP(M299,'Key node cluster'!$A$3:$C$45,3,0),VLOOKUP(M299,'Key node cluster'!$F$3:$H$27,3,0))</f>
        <v>25</v>
      </c>
    </row>
    <row r="300" spans="1:59" x14ac:dyDescent="0.25">
      <c r="A300" t="s">
        <v>1802</v>
      </c>
      <c r="B300">
        <v>9971055443</v>
      </c>
      <c r="C300" s="7">
        <v>20</v>
      </c>
      <c r="D300" t="s">
        <v>9</v>
      </c>
      <c r="E300" t="s">
        <v>10</v>
      </c>
      <c r="F300" t="s">
        <v>11</v>
      </c>
      <c r="G300" t="str">
        <f t="shared" si="230"/>
        <v>bachelor or above</v>
      </c>
      <c r="H300" s="7">
        <f t="shared" si="188"/>
        <v>5</v>
      </c>
      <c r="I300" t="s">
        <v>14</v>
      </c>
      <c r="J300">
        <v>24</v>
      </c>
      <c r="K300">
        <v>2.4356164383561998</v>
      </c>
      <c r="L300">
        <v>2</v>
      </c>
      <c r="M300" s="5">
        <f t="shared" si="189"/>
        <v>39</v>
      </c>
      <c r="N300" s="5">
        <f>+IF(D300="male",VLOOKUP(BG300,'Key node cluster'!$L$3:$N$24,3,0),VLOOKUP(BG300,'Key node cluster'!$R$3:$T$15,3,0))</f>
        <v>0</v>
      </c>
      <c r="O300" s="1">
        <v>0</v>
      </c>
      <c r="P300" s="1">
        <f t="shared" si="190"/>
        <v>26</v>
      </c>
      <c r="Q300" s="1">
        <f t="shared" si="191"/>
        <v>26</v>
      </c>
      <c r="R300" s="1">
        <f t="shared" si="192"/>
        <v>26</v>
      </c>
      <c r="S300" s="1">
        <f t="shared" si="193"/>
        <v>26</v>
      </c>
      <c r="T300" s="1">
        <f t="shared" si="194"/>
        <v>26</v>
      </c>
      <c r="U300" s="1">
        <f t="shared" si="195"/>
        <v>26</v>
      </c>
      <c r="V300" s="1">
        <f t="shared" si="196"/>
        <v>26</v>
      </c>
      <c r="W300" s="1">
        <f t="shared" si="197"/>
        <v>26</v>
      </c>
      <c r="X300" s="1">
        <f t="shared" si="198"/>
        <v>26</v>
      </c>
      <c r="Y300" s="1">
        <f t="shared" si="199"/>
        <v>26</v>
      </c>
      <c r="Z300" s="1">
        <f t="shared" si="200"/>
        <v>26</v>
      </c>
      <c r="AA300" s="1">
        <f t="shared" si="201"/>
        <v>26</v>
      </c>
      <c r="AB300" s="1">
        <f t="shared" si="202"/>
        <v>26</v>
      </c>
      <c r="AC300" s="1">
        <f t="shared" si="203"/>
        <v>26</v>
      </c>
      <c r="AD300" s="1">
        <f t="shared" si="204"/>
        <v>26</v>
      </c>
      <c r="AE300" s="1">
        <f t="shared" si="205"/>
        <v>26</v>
      </c>
      <c r="AF300" s="1">
        <f t="shared" si="206"/>
        <v>26</v>
      </c>
      <c r="AG300" s="1">
        <f t="shared" si="207"/>
        <v>26</v>
      </c>
      <c r="AH300" s="1">
        <f t="shared" si="208"/>
        <v>26</v>
      </c>
      <c r="AI300" s="1">
        <f t="shared" si="209"/>
        <v>26</v>
      </c>
      <c r="AJ300" s="1">
        <f t="shared" si="210"/>
        <v>26</v>
      </c>
      <c r="AK300" s="1">
        <f t="shared" si="211"/>
        <v>26</v>
      </c>
      <c r="AL300" s="1">
        <f t="shared" si="212"/>
        <v>26</v>
      </c>
      <c r="AM300" s="1">
        <f t="shared" si="213"/>
        <v>26</v>
      </c>
      <c r="AN300" s="1">
        <f t="shared" si="214"/>
        <v>26</v>
      </c>
      <c r="AO300" s="1">
        <f t="shared" si="215"/>
        <v>26</v>
      </c>
      <c r="AP300" s="7">
        <f t="shared" si="231"/>
        <v>38</v>
      </c>
      <c r="AQ300" s="7">
        <f t="shared" si="232"/>
        <v>38</v>
      </c>
      <c r="AR300" s="1">
        <f t="shared" si="216"/>
        <v>38</v>
      </c>
      <c r="AS300" s="7">
        <f t="shared" si="233"/>
        <v>38</v>
      </c>
      <c r="AT300" s="1">
        <f t="shared" si="217"/>
        <v>38</v>
      </c>
      <c r="AU300" s="1">
        <f t="shared" si="218"/>
        <v>38</v>
      </c>
      <c r="AV300" s="1">
        <f t="shared" si="219"/>
        <v>38</v>
      </c>
      <c r="AW300" s="1">
        <f t="shared" si="220"/>
        <v>38</v>
      </c>
      <c r="AX300" s="1">
        <f t="shared" si="221"/>
        <v>38</v>
      </c>
      <c r="AY300" s="1">
        <f t="shared" si="222"/>
        <v>38</v>
      </c>
      <c r="AZ300" s="1">
        <f t="shared" si="223"/>
        <v>38</v>
      </c>
      <c r="BA300" s="1">
        <f t="shared" si="224"/>
        <v>38</v>
      </c>
      <c r="BB300" s="1">
        <f t="shared" si="225"/>
        <v>39</v>
      </c>
      <c r="BC300" s="1">
        <f t="shared" si="226"/>
        <v>39</v>
      </c>
      <c r="BD300" s="1">
        <f t="shared" si="227"/>
        <v>39</v>
      </c>
      <c r="BE300" s="1">
        <f t="shared" si="228"/>
        <v>39</v>
      </c>
      <c r="BF300" s="1">
        <f t="shared" si="229"/>
        <v>39</v>
      </c>
      <c r="BG300" s="1">
        <f>+IF(D300="male",VLOOKUP(M300,'Key node cluster'!$A$3:$C$45,3,0),VLOOKUP(M300,'Key node cluster'!$F$3:$H$27,3,0))</f>
        <v>39</v>
      </c>
    </row>
    <row r="301" spans="1:59" x14ac:dyDescent="0.25">
      <c r="A301" t="s">
        <v>1805</v>
      </c>
      <c r="B301">
        <v>9841002260</v>
      </c>
      <c r="C301" s="7">
        <v>40</v>
      </c>
      <c r="D301" t="s">
        <v>9</v>
      </c>
      <c r="E301" t="s">
        <v>10</v>
      </c>
      <c r="F301" t="s">
        <v>11</v>
      </c>
      <c r="G301" t="str">
        <f t="shared" si="230"/>
        <v>secondary or below</v>
      </c>
      <c r="H301" s="7">
        <f t="shared" si="188"/>
        <v>5</v>
      </c>
      <c r="I301" t="s">
        <v>18</v>
      </c>
      <c r="J301">
        <v>37</v>
      </c>
      <c r="K301">
        <v>1.0849315068493</v>
      </c>
      <c r="L301">
        <v>1</v>
      </c>
      <c r="M301" s="5">
        <f t="shared" si="189"/>
        <v>41</v>
      </c>
      <c r="N301" s="5">
        <f>+IF(D301="male",VLOOKUP(BG301,'Key node cluster'!$L$3:$N$24,3,0),VLOOKUP(BG301,'Key node cluster'!$R$3:$T$15,3,0))</f>
        <v>1</v>
      </c>
      <c r="O301" s="1">
        <v>0</v>
      </c>
      <c r="P301" s="1">
        <f t="shared" si="190"/>
        <v>26</v>
      </c>
      <c r="Q301" s="1">
        <f t="shared" si="191"/>
        <v>26</v>
      </c>
      <c r="R301" s="1">
        <f t="shared" si="192"/>
        <v>26</v>
      </c>
      <c r="S301" s="1">
        <f t="shared" si="193"/>
        <v>26</v>
      </c>
      <c r="T301" s="1">
        <f t="shared" si="194"/>
        <v>26</v>
      </c>
      <c r="U301" s="1">
        <f t="shared" si="195"/>
        <v>26</v>
      </c>
      <c r="V301" s="1">
        <f t="shared" si="196"/>
        <v>26</v>
      </c>
      <c r="W301" s="1">
        <f t="shared" si="197"/>
        <v>26</v>
      </c>
      <c r="X301" s="1">
        <f t="shared" si="198"/>
        <v>26</v>
      </c>
      <c r="Y301" s="1">
        <f t="shared" si="199"/>
        <v>26</v>
      </c>
      <c r="Z301" s="1">
        <f t="shared" si="200"/>
        <v>26</v>
      </c>
      <c r="AA301" s="1">
        <f t="shared" si="201"/>
        <v>26</v>
      </c>
      <c r="AB301" s="1">
        <f t="shared" si="202"/>
        <v>26</v>
      </c>
      <c r="AC301" s="1">
        <f t="shared" si="203"/>
        <v>26</v>
      </c>
      <c r="AD301" s="1">
        <f t="shared" si="204"/>
        <v>26</v>
      </c>
      <c r="AE301" s="1">
        <f t="shared" si="205"/>
        <v>26</v>
      </c>
      <c r="AF301" s="1">
        <f t="shared" si="206"/>
        <v>26</v>
      </c>
      <c r="AG301" s="1">
        <f t="shared" si="207"/>
        <v>26</v>
      </c>
      <c r="AH301" s="1">
        <f t="shared" si="208"/>
        <v>26</v>
      </c>
      <c r="AI301" s="1">
        <f t="shared" si="209"/>
        <v>26</v>
      </c>
      <c r="AJ301" s="1">
        <f t="shared" si="210"/>
        <v>26</v>
      </c>
      <c r="AK301" s="1">
        <f t="shared" si="211"/>
        <v>26</v>
      </c>
      <c r="AL301" s="1">
        <f t="shared" si="212"/>
        <v>26</v>
      </c>
      <c r="AM301" s="1">
        <f t="shared" si="213"/>
        <v>26</v>
      </c>
      <c r="AN301" s="1">
        <f t="shared" si="214"/>
        <v>26</v>
      </c>
      <c r="AO301" s="1">
        <f t="shared" si="215"/>
        <v>26</v>
      </c>
      <c r="AP301" s="7">
        <f t="shared" si="231"/>
        <v>38</v>
      </c>
      <c r="AQ301" s="7">
        <f t="shared" si="232"/>
        <v>38</v>
      </c>
      <c r="AR301" s="1">
        <f t="shared" si="216"/>
        <v>38</v>
      </c>
      <c r="AS301" s="7">
        <f t="shared" si="233"/>
        <v>38</v>
      </c>
      <c r="AT301" s="1">
        <f t="shared" si="217"/>
        <v>38</v>
      </c>
      <c r="AU301" s="1">
        <f t="shared" si="218"/>
        <v>38</v>
      </c>
      <c r="AV301" s="1">
        <f t="shared" si="219"/>
        <v>38</v>
      </c>
      <c r="AW301" s="1">
        <f t="shared" si="220"/>
        <v>38</v>
      </c>
      <c r="AX301" s="1">
        <f t="shared" si="221"/>
        <v>38</v>
      </c>
      <c r="AY301" s="1">
        <f t="shared" si="222"/>
        <v>38</v>
      </c>
      <c r="AZ301" s="1">
        <f t="shared" si="223"/>
        <v>38</v>
      </c>
      <c r="BA301" s="1">
        <f t="shared" si="224"/>
        <v>38</v>
      </c>
      <c r="BB301" s="1">
        <f t="shared" si="225"/>
        <v>40</v>
      </c>
      <c r="BC301" s="1">
        <f t="shared" si="226"/>
        <v>40</v>
      </c>
      <c r="BD301" s="1">
        <f t="shared" si="227"/>
        <v>41</v>
      </c>
      <c r="BE301" s="1">
        <f t="shared" si="228"/>
        <v>41</v>
      </c>
      <c r="BF301" s="1">
        <f t="shared" si="229"/>
        <v>41</v>
      </c>
      <c r="BG301" s="1">
        <f>+IF(D301="male",VLOOKUP(M301,'Key node cluster'!$A$3:$C$45,3,0),VLOOKUP(M301,'Key node cluster'!$F$3:$H$27,3,0))</f>
        <v>41</v>
      </c>
    </row>
    <row r="302" spans="1:59" x14ac:dyDescent="0.25">
      <c r="A302" t="s">
        <v>1810</v>
      </c>
      <c r="B302">
        <v>2000021422</v>
      </c>
      <c r="C302" s="7">
        <v>20</v>
      </c>
      <c r="D302" t="s">
        <v>9</v>
      </c>
      <c r="E302" t="s">
        <v>10</v>
      </c>
      <c r="F302" t="s">
        <v>11</v>
      </c>
      <c r="G302" t="str">
        <f t="shared" si="230"/>
        <v>secondary or below</v>
      </c>
      <c r="H302" s="7">
        <f t="shared" si="188"/>
        <v>5</v>
      </c>
      <c r="I302" t="s">
        <v>12</v>
      </c>
      <c r="J302">
        <v>22</v>
      </c>
      <c r="K302">
        <v>3.5232876712329002</v>
      </c>
      <c r="L302">
        <v>18</v>
      </c>
      <c r="M302" s="5">
        <f t="shared" si="189"/>
        <v>39</v>
      </c>
      <c r="N302" s="5">
        <f>+IF(D302="male",VLOOKUP(BG302,'Key node cluster'!$L$3:$N$24,3,0),VLOOKUP(BG302,'Key node cluster'!$R$3:$T$15,3,0))</f>
        <v>0</v>
      </c>
      <c r="O302" s="1">
        <v>0</v>
      </c>
      <c r="P302" s="1">
        <f t="shared" si="190"/>
        <v>26</v>
      </c>
      <c r="Q302" s="1">
        <f t="shared" si="191"/>
        <v>26</v>
      </c>
      <c r="R302" s="1">
        <f t="shared" si="192"/>
        <v>26</v>
      </c>
      <c r="S302" s="1">
        <f t="shared" si="193"/>
        <v>26</v>
      </c>
      <c r="T302" s="1">
        <f t="shared" si="194"/>
        <v>26</v>
      </c>
      <c r="U302" s="1">
        <f t="shared" si="195"/>
        <v>26</v>
      </c>
      <c r="V302" s="1">
        <f t="shared" si="196"/>
        <v>26</v>
      </c>
      <c r="W302" s="1">
        <f t="shared" si="197"/>
        <v>26</v>
      </c>
      <c r="X302" s="1">
        <f t="shared" si="198"/>
        <v>26</v>
      </c>
      <c r="Y302" s="1">
        <f t="shared" si="199"/>
        <v>26</v>
      </c>
      <c r="Z302" s="1">
        <f t="shared" si="200"/>
        <v>26</v>
      </c>
      <c r="AA302" s="1">
        <f t="shared" si="201"/>
        <v>26</v>
      </c>
      <c r="AB302" s="1">
        <f t="shared" si="202"/>
        <v>26</v>
      </c>
      <c r="AC302" s="1">
        <f t="shared" si="203"/>
        <v>26</v>
      </c>
      <c r="AD302" s="1">
        <f t="shared" si="204"/>
        <v>26</v>
      </c>
      <c r="AE302" s="1">
        <f t="shared" si="205"/>
        <v>26</v>
      </c>
      <c r="AF302" s="1">
        <f t="shared" si="206"/>
        <v>26</v>
      </c>
      <c r="AG302" s="1">
        <f t="shared" si="207"/>
        <v>26</v>
      </c>
      <c r="AH302" s="1">
        <f t="shared" si="208"/>
        <v>26</v>
      </c>
      <c r="AI302" s="1">
        <f t="shared" si="209"/>
        <v>26</v>
      </c>
      <c r="AJ302" s="1">
        <f t="shared" si="210"/>
        <v>26</v>
      </c>
      <c r="AK302" s="1">
        <f t="shared" si="211"/>
        <v>26</v>
      </c>
      <c r="AL302" s="1">
        <f t="shared" si="212"/>
        <v>26</v>
      </c>
      <c r="AM302" s="1">
        <f t="shared" si="213"/>
        <v>26</v>
      </c>
      <c r="AN302" s="1">
        <f t="shared" si="214"/>
        <v>26</v>
      </c>
      <c r="AO302" s="1">
        <f t="shared" si="215"/>
        <v>26</v>
      </c>
      <c r="AP302" s="7">
        <f t="shared" si="231"/>
        <v>38</v>
      </c>
      <c r="AQ302" s="7">
        <f t="shared" si="232"/>
        <v>38</v>
      </c>
      <c r="AR302" s="1">
        <f t="shared" si="216"/>
        <v>38</v>
      </c>
      <c r="AS302" s="7">
        <f t="shared" si="233"/>
        <v>38</v>
      </c>
      <c r="AT302" s="1">
        <f t="shared" si="217"/>
        <v>38</v>
      </c>
      <c r="AU302" s="1">
        <f t="shared" si="218"/>
        <v>38</v>
      </c>
      <c r="AV302" s="1">
        <f t="shared" si="219"/>
        <v>38</v>
      </c>
      <c r="AW302" s="1">
        <f t="shared" si="220"/>
        <v>38</v>
      </c>
      <c r="AX302" s="1">
        <f t="shared" si="221"/>
        <v>38</v>
      </c>
      <c r="AY302" s="1">
        <f t="shared" si="222"/>
        <v>38</v>
      </c>
      <c r="AZ302" s="1">
        <f t="shared" si="223"/>
        <v>38</v>
      </c>
      <c r="BA302" s="1">
        <f t="shared" si="224"/>
        <v>38</v>
      </c>
      <c r="BB302" s="1">
        <f t="shared" si="225"/>
        <v>39</v>
      </c>
      <c r="BC302" s="1">
        <f t="shared" si="226"/>
        <v>39</v>
      </c>
      <c r="BD302" s="1">
        <f t="shared" si="227"/>
        <v>39</v>
      </c>
      <c r="BE302" s="1">
        <f t="shared" si="228"/>
        <v>39</v>
      </c>
      <c r="BF302" s="1">
        <f t="shared" si="229"/>
        <v>39</v>
      </c>
      <c r="BG302" s="1">
        <f>+IF(D302="male",VLOOKUP(M302,'Key node cluster'!$A$3:$C$45,3,0),VLOOKUP(M302,'Key node cluster'!$F$3:$H$27,3,0))</f>
        <v>39</v>
      </c>
    </row>
    <row r="303" spans="1:59" x14ac:dyDescent="0.25">
      <c r="A303" t="s">
        <v>1820</v>
      </c>
      <c r="B303">
        <v>9971062403</v>
      </c>
      <c r="C303" s="7">
        <v>20</v>
      </c>
      <c r="D303" t="s">
        <v>9</v>
      </c>
      <c r="E303" t="s">
        <v>10</v>
      </c>
      <c r="F303" t="s">
        <v>273</v>
      </c>
      <c r="G303" t="str">
        <f t="shared" si="230"/>
        <v>bachelor or above</v>
      </c>
      <c r="H303" s="7">
        <f t="shared" si="188"/>
        <v>1</v>
      </c>
      <c r="I303" t="s">
        <v>14</v>
      </c>
      <c r="J303">
        <v>24</v>
      </c>
      <c r="K303">
        <v>0.16712328767123</v>
      </c>
      <c r="L303">
        <v>1</v>
      </c>
      <c r="M303" s="5">
        <f t="shared" si="189"/>
        <v>19</v>
      </c>
      <c r="N303" s="5">
        <f>+IF(D303="male",VLOOKUP(BG303,'Key node cluster'!$L$3:$N$24,3,0),VLOOKUP(BG303,'Key node cluster'!$R$3:$T$15,3,0))</f>
        <v>0</v>
      </c>
      <c r="O303" s="1">
        <v>0</v>
      </c>
      <c r="P303" s="1">
        <f t="shared" si="190"/>
        <v>1</v>
      </c>
      <c r="Q303" s="1">
        <f t="shared" si="191"/>
        <v>17</v>
      </c>
      <c r="R303" s="1">
        <f t="shared" si="192"/>
        <v>17</v>
      </c>
      <c r="S303" s="1">
        <f t="shared" si="193"/>
        <v>17</v>
      </c>
      <c r="T303" s="1">
        <f t="shared" si="194"/>
        <v>17</v>
      </c>
      <c r="U303" s="1">
        <f t="shared" si="195"/>
        <v>17</v>
      </c>
      <c r="V303" s="1">
        <f t="shared" si="196"/>
        <v>17</v>
      </c>
      <c r="W303" s="1">
        <f t="shared" si="197"/>
        <v>17</v>
      </c>
      <c r="X303" s="1">
        <f t="shared" si="198"/>
        <v>17</v>
      </c>
      <c r="Y303" s="1">
        <f t="shared" si="199"/>
        <v>17</v>
      </c>
      <c r="Z303" s="1">
        <f t="shared" si="200"/>
        <v>17</v>
      </c>
      <c r="AA303" s="1">
        <f t="shared" si="201"/>
        <v>17</v>
      </c>
      <c r="AB303" s="1">
        <f t="shared" si="202"/>
        <v>17</v>
      </c>
      <c r="AC303" s="1">
        <f t="shared" si="203"/>
        <v>17</v>
      </c>
      <c r="AD303" s="1">
        <f t="shared" si="204"/>
        <v>17</v>
      </c>
      <c r="AE303" s="1">
        <f t="shared" si="205"/>
        <v>17</v>
      </c>
      <c r="AF303" s="1">
        <f t="shared" si="206"/>
        <v>17</v>
      </c>
      <c r="AG303" s="1">
        <f t="shared" si="207"/>
        <v>18</v>
      </c>
      <c r="AH303" s="1">
        <f t="shared" si="208"/>
        <v>19</v>
      </c>
      <c r="AI303" s="1">
        <f t="shared" si="209"/>
        <v>19</v>
      </c>
      <c r="AJ303" s="1">
        <f t="shared" si="210"/>
        <v>19</v>
      </c>
      <c r="AK303" s="1">
        <f t="shared" si="211"/>
        <v>19</v>
      </c>
      <c r="AL303" s="1">
        <f t="shared" si="212"/>
        <v>19</v>
      </c>
      <c r="AM303" s="1">
        <f t="shared" si="213"/>
        <v>19</v>
      </c>
      <c r="AN303" s="1">
        <f t="shared" si="214"/>
        <v>19</v>
      </c>
      <c r="AO303" s="1">
        <f t="shared" si="215"/>
        <v>19</v>
      </c>
      <c r="AP303" s="7">
        <f t="shared" si="231"/>
        <v>19</v>
      </c>
      <c r="AQ303" s="7">
        <f t="shared" si="232"/>
        <v>19</v>
      </c>
      <c r="AR303" s="1">
        <f t="shared" si="216"/>
        <v>19</v>
      </c>
      <c r="AS303" s="7">
        <f t="shared" si="233"/>
        <v>19</v>
      </c>
      <c r="AT303" s="1">
        <f t="shared" si="217"/>
        <v>19</v>
      </c>
      <c r="AU303" s="1">
        <f t="shared" si="218"/>
        <v>19</v>
      </c>
      <c r="AV303" s="1">
        <f t="shared" si="219"/>
        <v>19</v>
      </c>
      <c r="AW303" s="1">
        <f t="shared" si="220"/>
        <v>19</v>
      </c>
      <c r="AX303" s="1">
        <f t="shared" si="221"/>
        <v>19</v>
      </c>
      <c r="AY303" s="1">
        <f t="shared" si="222"/>
        <v>19</v>
      </c>
      <c r="AZ303" s="1">
        <f t="shared" si="223"/>
        <v>19</v>
      </c>
      <c r="BA303" s="1">
        <f t="shared" si="224"/>
        <v>19</v>
      </c>
      <c r="BB303" s="1">
        <f t="shared" si="225"/>
        <v>19</v>
      </c>
      <c r="BC303" s="1">
        <f t="shared" si="226"/>
        <v>19</v>
      </c>
      <c r="BD303" s="1">
        <f t="shared" si="227"/>
        <v>19</v>
      </c>
      <c r="BE303" s="1">
        <f t="shared" si="228"/>
        <v>19</v>
      </c>
      <c r="BF303" s="1">
        <f t="shared" si="229"/>
        <v>19</v>
      </c>
      <c r="BG303" s="1">
        <f>+IF(D303="male",VLOOKUP(M303,'Key node cluster'!$A$3:$C$45,3,0),VLOOKUP(M303,'Key node cluster'!$F$3:$H$27,3,0))</f>
        <v>19</v>
      </c>
    </row>
    <row r="304" spans="1:59" x14ac:dyDescent="0.25">
      <c r="A304" t="s">
        <v>1825</v>
      </c>
      <c r="B304">
        <v>9971004950</v>
      </c>
      <c r="C304" s="7">
        <v>20</v>
      </c>
      <c r="D304" t="s">
        <v>9</v>
      </c>
      <c r="E304" t="s">
        <v>10</v>
      </c>
      <c r="F304" t="s">
        <v>25</v>
      </c>
      <c r="G304" t="str">
        <f t="shared" si="230"/>
        <v>bachelor or above</v>
      </c>
      <c r="H304" s="7">
        <f t="shared" si="188"/>
        <v>1</v>
      </c>
      <c r="I304" t="s">
        <v>14</v>
      </c>
      <c r="J304">
        <v>25</v>
      </c>
      <c r="K304">
        <v>0.33424657534246999</v>
      </c>
      <c r="L304">
        <v>1</v>
      </c>
      <c r="M304" s="5">
        <f t="shared" si="189"/>
        <v>19</v>
      </c>
      <c r="N304" s="5">
        <f>+IF(D304="male",VLOOKUP(BG304,'Key node cluster'!$L$3:$N$24,3,0),VLOOKUP(BG304,'Key node cluster'!$R$3:$T$15,3,0))</f>
        <v>0</v>
      </c>
      <c r="O304" s="1">
        <v>0</v>
      </c>
      <c r="P304" s="1">
        <f t="shared" si="190"/>
        <v>1</v>
      </c>
      <c r="Q304" s="1">
        <f t="shared" si="191"/>
        <v>17</v>
      </c>
      <c r="R304" s="1">
        <f t="shared" si="192"/>
        <v>17</v>
      </c>
      <c r="S304" s="1">
        <f t="shared" si="193"/>
        <v>17</v>
      </c>
      <c r="T304" s="1">
        <f t="shared" si="194"/>
        <v>17</v>
      </c>
      <c r="U304" s="1">
        <f t="shared" si="195"/>
        <v>17</v>
      </c>
      <c r="V304" s="1">
        <f t="shared" si="196"/>
        <v>17</v>
      </c>
      <c r="W304" s="1">
        <f t="shared" si="197"/>
        <v>17</v>
      </c>
      <c r="X304" s="1">
        <f t="shared" si="198"/>
        <v>17</v>
      </c>
      <c r="Y304" s="1">
        <f t="shared" si="199"/>
        <v>17</v>
      </c>
      <c r="Z304" s="1">
        <f t="shared" si="200"/>
        <v>17</v>
      </c>
      <c r="AA304" s="1">
        <f t="shared" si="201"/>
        <v>17</v>
      </c>
      <c r="AB304" s="1">
        <f t="shared" si="202"/>
        <v>17</v>
      </c>
      <c r="AC304" s="1">
        <f t="shared" si="203"/>
        <v>17</v>
      </c>
      <c r="AD304" s="1">
        <f t="shared" si="204"/>
        <v>17</v>
      </c>
      <c r="AE304" s="1">
        <f t="shared" si="205"/>
        <v>17</v>
      </c>
      <c r="AF304" s="1">
        <f t="shared" si="206"/>
        <v>17</v>
      </c>
      <c r="AG304" s="1">
        <f t="shared" si="207"/>
        <v>18</v>
      </c>
      <c r="AH304" s="1">
        <f t="shared" si="208"/>
        <v>19</v>
      </c>
      <c r="AI304" s="1">
        <f t="shared" si="209"/>
        <v>19</v>
      </c>
      <c r="AJ304" s="1">
        <f t="shared" si="210"/>
        <v>19</v>
      </c>
      <c r="AK304" s="1">
        <f t="shared" si="211"/>
        <v>19</v>
      </c>
      <c r="AL304" s="1">
        <f t="shared" si="212"/>
        <v>19</v>
      </c>
      <c r="AM304" s="1">
        <f t="shared" si="213"/>
        <v>19</v>
      </c>
      <c r="AN304" s="1">
        <f t="shared" si="214"/>
        <v>19</v>
      </c>
      <c r="AO304" s="1">
        <f t="shared" si="215"/>
        <v>19</v>
      </c>
      <c r="AP304" s="7">
        <f t="shared" si="231"/>
        <v>19</v>
      </c>
      <c r="AQ304" s="7">
        <f t="shared" si="232"/>
        <v>19</v>
      </c>
      <c r="AR304" s="1">
        <f t="shared" si="216"/>
        <v>19</v>
      </c>
      <c r="AS304" s="7">
        <f t="shared" si="233"/>
        <v>19</v>
      </c>
      <c r="AT304" s="1">
        <f t="shared" si="217"/>
        <v>19</v>
      </c>
      <c r="AU304" s="1">
        <f t="shared" si="218"/>
        <v>19</v>
      </c>
      <c r="AV304" s="1">
        <f t="shared" si="219"/>
        <v>19</v>
      </c>
      <c r="AW304" s="1">
        <f t="shared" si="220"/>
        <v>19</v>
      </c>
      <c r="AX304" s="1">
        <f t="shared" si="221"/>
        <v>19</v>
      </c>
      <c r="AY304" s="1">
        <f t="shared" si="222"/>
        <v>19</v>
      </c>
      <c r="AZ304" s="1">
        <f t="shared" si="223"/>
        <v>19</v>
      </c>
      <c r="BA304" s="1">
        <f t="shared" si="224"/>
        <v>19</v>
      </c>
      <c r="BB304" s="1">
        <f t="shared" si="225"/>
        <v>19</v>
      </c>
      <c r="BC304" s="1">
        <f t="shared" si="226"/>
        <v>19</v>
      </c>
      <c r="BD304" s="1">
        <f t="shared" si="227"/>
        <v>19</v>
      </c>
      <c r="BE304" s="1">
        <f t="shared" si="228"/>
        <v>19</v>
      </c>
      <c r="BF304" s="1">
        <f t="shared" si="229"/>
        <v>19</v>
      </c>
      <c r="BG304" s="1">
        <f>+IF(D304="male",VLOOKUP(M304,'Key node cluster'!$A$3:$C$45,3,0),VLOOKUP(M304,'Key node cluster'!$F$3:$H$27,3,0))</f>
        <v>19</v>
      </c>
    </row>
    <row r="305" spans="1:59" x14ac:dyDescent="0.25">
      <c r="A305" t="s">
        <v>1829</v>
      </c>
      <c r="B305">
        <v>9941044496</v>
      </c>
      <c r="C305" s="7">
        <v>30</v>
      </c>
      <c r="D305" t="s">
        <v>9</v>
      </c>
      <c r="E305" t="s">
        <v>10</v>
      </c>
      <c r="G305" t="str">
        <f t="shared" si="230"/>
        <v/>
      </c>
      <c r="H305" s="7">
        <f t="shared" si="188"/>
        <v>1</v>
      </c>
      <c r="J305">
        <v>27</v>
      </c>
      <c r="K305">
        <v>8.2191780821917998E-2</v>
      </c>
      <c r="L305">
        <v>1</v>
      </c>
      <c r="M305" s="5">
        <f t="shared" si="189"/>
        <v>17</v>
      </c>
      <c r="N305" s="5">
        <f>+IF(D305="male",VLOOKUP(BG305,'Key node cluster'!$L$3:$N$24,3,0),VLOOKUP(BG305,'Key node cluster'!$R$3:$T$15,3,0))</f>
        <v>1</v>
      </c>
      <c r="O305" s="1">
        <v>0</v>
      </c>
      <c r="P305" s="1">
        <f t="shared" si="190"/>
        <v>1</v>
      </c>
      <c r="Q305" s="1">
        <f t="shared" si="191"/>
        <v>17</v>
      </c>
      <c r="R305" s="1">
        <f t="shared" si="192"/>
        <v>17</v>
      </c>
      <c r="S305" s="1">
        <f t="shared" si="193"/>
        <v>17</v>
      </c>
      <c r="T305" s="1">
        <f t="shared" si="194"/>
        <v>17</v>
      </c>
      <c r="U305" s="1">
        <f t="shared" si="195"/>
        <v>17</v>
      </c>
      <c r="V305" s="1">
        <f t="shared" si="196"/>
        <v>17</v>
      </c>
      <c r="W305" s="1">
        <f t="shared" si="197"/>
        <v>17</v>
      </c>
      <c r="X305" s="1">
        <f t="shared" si="198"/>
        <v>17</v>
      </c>
      <c r="Y305" s="1">
        <f t="shared" si="199"/>
        <v>17</v>
      </c>
      <c r="Z305" s="1">
        <f t="shared" si="200"/>
        <v>17</v>
      </c>
      <c r="AA305" s="1">
        <f t="shared" si="201"/>
        <v>17</v>
      </c>
      <c r="AB305" s="1">
        <f t="shared" si="202"/>
        <v>17</v>
      </c>
      <c r="AC305" s="1">
        <f t="shared" si="203"/>
        <v>17</v>
      </c>
      <c r="AD305" s="1">
        <f t="shared" si="204"/>
        <v>17</v>
      </c>
      <c r="AE305" s="1">
        <f t="shared" si="205"/>
        <v>17</v>
      </c>
      <c r="AF305" s="1">
        <f t="shared" si="206"/>
        <v>17</v>
      </c>
      <c r="AG305" s="1">
        <f t="shared" si="207"/>
        <v>17</v>
      </c>
      <c r="AH305" s="1">
        <f t="shared" si="208"/>
        <v>17</v>
      </c>
      <c r="AI305" s="1">
        <f t="shared" si="209"/>
        <v>17</v>
      </c>
      <c r="AJ305" s="1">
        <f t="shared" si="210"/>
        <v>17</v>
      </c>
      <c r="AK305" s="1">
        <f t="shared" si="211"/>
        <v>17</v>
      </c>
      <c r="AL305" s="1">
        <f t="shared" si="212"/>
        <v>17</v>
      </c>
      <c r="AM305" s="1">
        <f t="shared" si="213"/>
        <v>17</v>
      </c>
      <c r="AN305" s="1">
        <f t="shared" si="214"/>
        <v>17</v>
      </c>
      <c r="AO305" s="1">
        <f t="shared" si="215"/>
        <v>17</v>
      </c>
      <c r="AP305" s="7">
        <f t="shared" si="231"/>
        <v>17</v>
      </c>
      <c r="AQ305" s="7">
        <f t="shared" si="232"/>
        <v>17</v>
      </c>
      <c r="AR305" s="1">
        <f t="shared" si="216"/>
        <v>17</v>
      </c>
      <c r="AS305" s="7">
        <f t="shared" si="233"/>
        <v>17</v>
      </c>
      <c r="AT305" s="1">
        <f t="shared" si="217"/>
        <v>17</v>
      </c>
      <c r="AU305" s="1">
        <f t="shared" si="218"/>
        <v>17</v>
      </c>
      <c r="AV305" s="1">
        <f t="shared" si="219"/>
        <v>17</v>
      </c>
      <c r="AW305" s="1">
        <f t="shared" si="220"/>
        <v>17</v>
      </c>
      <c r="AX305" s="1">
        <f t="shared" si="221"/>
        <v>17</v>
      </c>
      <c r="AY305" s="1">
        <f t="shared" si="222"/>
        <v>17</v>
      </c>
      <c r="AZ305" s="1">
        <f t="shared" si="223"/>
        <v>17</v>
      </c>
      <c r="BA305" s="1">
        <f t="shared" si="224"/>
        <v>17</v>
      </c>
      <c r="BB305" s="1">
        <f t="shared" si="225"/>
        <v>17</v>
      </c>
      <c r="BC305" s="1">
        <f t="shared" si="226"/>
        <v>17</v>
      </c>
      <c r="BD305" s="1">
        <f t="shared" si="227"/>
        <v>17</v>
      </c>
      <c r="BE305" s="1">
        <f t="shared" si="228"/>
        <v>17</v>
      </c>
      <c r="BF305" s="1">
        <f t="shared" si="229"/>
        <v>17</v>
      </c>
      <c r="BG305" s="1">
        <f>+IF(D305="male",VLOOKUP(M305,'Key node cluster'!$A$3:$C$45,3,0),VLOOKUP(M305,'Key node cluster'!$F$3:$H$27,3,0))</f>
        <v>22</v>
      </c>
    </row>
    <row r="306" spans="1:59" x14ac:dyDescent="0.25">
      <c r="A306" t="s">
        <v>1830</v>
      </c>
      <c r="B306">
        <v>9991020265</v>
      </c>
      <c r="C306" s="7">
        <v>20</v>
      </c>
      <c r="D306" t="s">
        <v>9</v>
      </c>
      <c r="E306" t="s">
        <v>10</v>
      </c>
      <c r="G306" t="str">
        <f t="shared" si="230"/>
        <v>secondary or below</v>
      </c>
      <c r="H306" s="7">
        <f t="shared" si="188"/>
        <v>1</v>
      </c>
      <c r="I306" t="s">
        <v>18</v>
      </c>
      <c r="J306">
        <v>23</v>
      </c>
      <c r="K306">
        <v>8.2191780821917998E-2</v>
      </c>
      <c r="L306">
        <v>1</v>
      </c>
      <c r="M306" s="5">
        <f t="shared" si="189"/>
        <v>17</v>
      </c>
      <c r="N306" s="5">
        <f>+IF(D306="male",VLOOKUP(BG306,'Key node cluster'!$L$3:$N$24,3,0),VLOOKUP(BG306,'Key node cluster'!$R$3:$T$15,3,0))</f>
        <v>1</v>
      </c>
      <c r="O306" s="1">
        <v>0</v>
      </c>
      <c r="P306" s="1">
        <f t="shared" si="190"/>
        <v>1</v>
      </c>
      <c r="Q306" s="1">
        <f t="shared" si="191"/>
        <v>17</v>
      </c>
      <c r="R306" s="1">
        <f t="shared" si="192"/>
        <v>17</v>
      </c>
      <c r="S306" s="1">
        <f t="shared" si="193"/>
        <v>17</v>
      </c>
      <c r="T306" s="1">
        <f t="shared" si="194"/>
        <v>17</v>
      </c>
      <c r="U306" s="1">
        <f t="shared" si="195"/>
        <v>17</v>
      </c>
      <c r="V306" s="1">
        <f t="shared" si="196"/>
        <v>17</v>
      </c>
      <c r="W306" s="1">
        <f t="shared" si="197"/>
        <v>17</v>
      </c>
      <c r="X306" s="1">
        <f t="shared" si="198"/>
        <v>17</v>
      </c>
      <c r="Y306" s="1">
        <f t="shared" si="199"/>
        <v>17</v>
      </c>
      <c r="Z306" s="1">
        <f t="shared" si="200"/>
        <v>17</v>
      </c>
      <c r="AA306" s="1">
        <f t="shared" si="201"/>
        <v>17</v>
      </c>
      <c r="AB306" s="1">
        <f t="shared" si="202"/>
        <v>17</v>
      </c>
      <c r="AC306" s="1">
        <f t="shared" si="203"/>
        <v>17</v>
      </c>
      <c r="AD306" s="1">
        <f t="shared" si="204"/>
        <v>17</v>
      </c>
      <c r="AE306" s="1">
        <f t="shared" si="205"/>
        <v>17</v>
      </c>
      <c r="AF306" s="1">
        <f t="shared" si="206"/>
        <v>17</v>
      </c>
      <c r="AG306" s="1">
        <f t="shared" si="207"/>
        <v>17</v>
      </c>
      <c r="AH306" s="1">
        <f t="shared" si="208"/>
        <v>17</v>
      </c>
      <c r="AI306" s="1">
        <f t="shared" si="209"/>
        <v>17</v>
      </c>
      <c r="AJ306" s="1">
        <f t="shared" si="210"/>
        <v>17</v>
      </c>
      <c r="AK306" s="1">
        <f t="shared" si="211"/>
        <v>17</v>
      </c>
      <c r="AL306" s="1">
        <f t="shared" si="212"/>
        <v>17</v>
      </c>
      <c r="AM306" s="1">
        <f t="shared" si="213"/>
        <v>17</v>
      </c>
      <c r="AN306" s="1">
        <f t="shared" si="214"/>
        <v>17</v>
      </c>
      <c r="AO306" s="1">
        <f t="shared" si="215"/>
        <v>17</v>
      </c>
      <c r="AP306" s="7">
        <f t="shared" si="231"/>
        <v>17</v>
      </c>
      <c r="AQ306" s="7">
        <f t="shared" si="232"/>
        <v>17</v>
      </c>
      <c r="AR306" s="1">
        <f t="shared" si="216"/>
        <v>17</v>
      </c>
      <c r="AS306" s="7">
        <f t="shared" si="233"/>
        <v>17</v>
      </c>
      <c r="AT306" s="1">
        <f t="shared" si="217"/>
        <v>17</v>
      </c>
      <c r="AU306" s="1">
        <f t="shared" si="218"/>
        <v>17</v>
      </c>
      <c r="AV306" s="1">
        <f t="shared" si="219"/>
        <v>17</v>
      </c>
      <c r="AW306" s="1">
        <f t="shared" si="220"/>
        <v>17</v>
      </c>
      <c r="AX306" s="1">
        <f t="shared" si="221"/>
        <v>17</v>
      </c>
      <c r="AY306" s="1">
        <f t="shared" si="222"/>
        <v>17</v>
      </c>
      <c r="AZ306" s="1">
        <f t="shared" si="223"/>
        <v>17</v>
      </c>
      <c r="BA306" s="1">
        <f t="shared" si="224"/>
        <v>17</v>
      </c>
      <c r="BB306" s="1">
        <f t="shared" si="225"/>
        <v>17</v>
      </c>
      <c r="BC306" s="1">
        <f t="shared" si="226"/>
        <v>17</v>
      </c>
      <c r="BD306" s="1">
        <f t="shared" si="227"/>
        <v>17</v>
      </c>
      <c r="BE306" s="1">
        <f t="shared" si="228"/>
        <v>17</v>
      </c>
      <c r="BF306" s="1">
        <f t="shared" si="229"/>
        <v>17</v>
      </c>
      <c r="BG306" s="1">
        <f>+IF(D306="male",VLOOKUP(M306,'Key node cluster'!$A$3:$C$45,3,0),VLOOKUP(M306,'Key node cluster'!$F$3:$H$27,3,0))</f>
        <v>22</v>
      </c>
    </row>
    <row r="307" spans="1:59" x14ac:dyDescent="0.25">
      <c r="A307" t="s">
        <v>1832</v>
      </c>
      <c r="B307">
        <v>9951044206</v>
      </c>
      <c r="C307" s="7">
        <v>30</v>
      </c>
      <c r="D307" t="s">
        <v>9</v>
      </c>
      <c r="E307" t="s">
        <v>10</v>
      </c>
      <c r="G307" t="str">
        <f t="shared" si="230"/>
        <v>bachelor or above</v>
      </c>
      <c r="H307" s="7">
        <f t="shared" si="188"/>
        <v>1</v>
      </c>
      <c r="I307" t="s">
        <v>14</v>
      </c>
      <c r="J307">
        <v>26</v>
      </c>
      <c r="K307">
        <v>0.24931506849314999</v>
      </c>
      <c r="L307">
        <v>1</v>
      </c>
      <c r="M307" s="5">
        <f t="shared" si="189"/>
        <v>17</v>
      </c>
      <c r="N307" s="5">
        <f>+IF(D307="male",VLOOKUP(BG307,'Key node cluster'!$L$3:$N$24,3,0),VLOOKUP(BG307,'Key node cluster'!$R$3:$T$15,3,0))</f>
        <v>1</v>
      </c>
      <c r="O307" s="1">
        <v>0</v>
      </c>
      <c r="P307" s="1">
        <f t="shared" si="190"/>
        <v>1</v>
      </c>
      <c r="Q307" s="1">
        <f t="shared" si="191"/>
        <v>17</v>
      </c>
      <c r="R307" s="1">
        <f t="shared" si="192"/>
        <v>17</v>
      </c>
      <c r="S307" s="1">
        <f t="shared" si="193"/>
        <v>17</v>
      </c>
      <c r="T307" s="1">
        <f t="shared" si="194"/>
        <v>17</v>
      </c>
      <c r="U307" s="1">
        <f t="shared" si="195"/>
        <v>17</v>
      </c>
      <c r="V307" s="1">
        <f t="shared" si="196"/>
        <v>17</v>
      </c>
      <c r="W307" s="1">
        <f t="shared" si="197"/>
        <v>17</v>
      </c>
      <c r="X307" s="1">
        <f t="shared" si="198"/>
        <v>17</v>
      </c>
      <c r="Y307" s="1">
        <f t="shared" si="199"/>
        <v>17</v>
      </c>
      <c r="Z307" s="1">
        <f t="shared" si="200"/>
        <v>17</v>
      </c>
      <c r="AA307" s="1">
        <f t="shared" si="201"/>
        <v>17</v>
      </c>
      <c r="AB307" s="1">
        <f t="shared" si="202"/>
        <v>17</v>
      </c>
      <c r="AC307" s="1">
        <f t="shared" si="203"/>
        <v>17</v>
      </c>
      <c r="AD307" s="1">
        <f t="shared" si="204"/>
        <v>17</v>
      </c>
      <c r="AE307" s="1">
        <f t="shared" si="205"/>
        <v>17</v>
      </c>
      <c r="AF307" s="1">
        <f t="shared" si="206"/>
        <v>17</v>
      </c>
      <c r="AG307" s="1">
        <f t="shared" si="207"/>
        <v>17</v>
      </c>
      <c r="AH307" s="1">
        <f t="shared" si="208"/>
        <v>17</v>
      </c>
      <c r="AI307" s="1">
        <f t="shared" si="209"/>
        <v>17</v>
      </c>
      <c r="AJ307" s="1">
        <f t="shared" si="210"/>
        <v>17</v>
      </c>
      <c r="AK307" s="1">
        <f t="shared" si="211"/>
        <v>17</v>
      </c>
      <c r="AL307" s="1">
        <f t="shared" si="212"/>
        <v>17</v>
      </c>
      <c r="AM307" s="1">
        <f t="shared" si="213"/>
        <v>17</v>
      </c>
      <c r="AN307" s="1">
        <f t="shared" si="214"/>
        <v>17</v>
      </c>
      <c r="AO307" s="1">
        <f t="shared" si="215"/>
        <v>17</v>
      </c>
      <c r="AP307" s="7">
        <f t="shared" si="231"/>
        <v>17</v>
      </c>
      <c r="AQ307" s="7">
        <f t="shared" si="232"/>
        <v>17</v>
      </c>
      <c r="AR307" s="1">
        <f t="shared" si="216"/>
        <v>17</v>
      </c>
      <c r="AS307" s="7">
        <f t="shared" si="233"/>
        <v>17</v>
      </c>
      <c r="AT307" s="1">
        <f t="shared" si="217"/>
        <v>17</v>
      </c>
      <c r="AU307" s="1">
        <f t="shared" si="218"/>
        <v>17</v>
      </c>
      <c r="AV307" s="1">
        <f t="shared" si="219"/>
        <v>17</v>
      </c>
      <c r="AW307" s="1">
        <f t="shared" si="220"/>
        <v>17</v>
      </c>
      <c r="AX307" s="1">
        <f t="shared" si="221"/>
        <v>17</v>
      </c>
      <c r="AY307" s="1">
        <f t="shared" si="222"/>
        <v>17</v>
      </c>
      <c r="AZ307" s="1">
        <f t="shared" si="223"/>
        <v>17</v>
      </c>
      <c r="BA307" s="1">
        <f t="shared" si="224"/>
        <v>17</v>
      </c>
      <c r="BB307" s="1">
        <f t="shared" si="225"/>
        <v>17</v>
      </c>
      <c r="BC307" s="1">
        <f t="shared" si="226"/>
        <v>17</v>
      </c>
      <c r="BD307" s="1">
        <f t="shared" si="227"/>
        <v>17</v>
      </c>
      <c r="BE307" s="1">
        <f t="shared" si="228"/>
        <v>17</v>
      </c>
      <c r="BF307" s="1">
        <f t="shared" si="229"/>
        <v>17</v>
      </c>
      <c r="BG307" s="1">
        <f>+IF(D307="male",VLOOKUP(M307,'Key node cluster'!$A$3:$C$45,3,0),VLOOKUP(M307,'Key node cluster'!$F$3:$H$27,3,0))</f>
        <v>22</v>
      </c>
    </row>
    <row r="308" spans="1:59" x14ac:dyDescent="0.25">
      <c r="A308" t="s">
        <v>1836</v>
      </c>
      <c r="B308">
        <v>9971023261</v>
      </c>
      <c r="C308" s="7">
        <v>20</v>
      </c>
      <c r="D308" t="s">
        <v>9</v>
      </c>
      <c r="E308" t="s">
        <v>10</v>
      </c>
      <c r="F308" t="s">
        <v>11</v>
      </c>
      <c r="G308" t="str">
        <f t="shared" si="230"/>
        <v>secondary or below</v>
      </c>
      <c r="H308" s="7">
        <f t="shared" si="188"/>
        <v>5</v>
      </c>
      <c r="I308" t="s">
        <v>12</v>
      </c>
      <c r="J308">
        <v>25</v>
      </c>
      <c r="K308">
        <v>1.9397260273973</v>
      </c>
      <c r="L308">
        <v>10</v>
      </c>
      <c r="M308" s="5">
        <f t="shared" si="189"/>
        <v>39</v>
      </c>
      <c r="N308" s="5">
        <f>+IF(D308="male",VLOOKUP(BG308,'Key node cluster'!$L$3:$N$24,3,0),VLOOKUP(BG308,'Key node cluster'!$R$3:$T$15,3,0))</f>
        <v>0</v>
      </c>
      <c r="O308" s="1">
        <v>0</v>
      </c>
      <c r="P308" s="1">
        <f t="shared" si="190"/>
        <v>26</v>
      </c>
      <c r="Q308" s="1">
        <f t="shared" si="191"/>
        <v>26</v>
      </c>
      <c r="R308" s="1">
        <f t="shared" si="192"/>
        <v>26</v>
      </c>
      <c r="S308" s="1">
        <f t="shared" si="193"/>
        <v>26</v>
      </c>
      <c r="T308" s="1">
        <f t="shared" si="194"/>
        <v>26</v>
      </c>
      <c r="U308" s="1">
        <f t="shared" si="195"/>
        <v>26</v>
      </c>
      <c r="V308" s="1">
        <f t="shared" si="196"/>
        <v>26</v>
      </c>
      <c r="W308" s="1">
        <f t="shared" si="197"/>
        <v>26</v>
      </c>
      <c r="X308" s="1">
        <f t="shared" si="198"/>
        <v>26</v>
      </c>
      <c r="Y308" s="1">
        <f t="shared" si="199"/>
        <v>26</v>
      </c>
      <c r="Z308" s="1">
        <f t="shared" si="200"/>
        <v>26</v>
      </c>
      <c r="AA308" s="1">
        <f t="shared" si="201"/>
        <v>26</v>
      </c>
      <c r="AB308" s="1">
        <f t="shared" si="202"/>
        <v>26</v>
      </c>
      <c r="AC308" s="1">
        <f t="shared" si="203"/>
        <v>26</v>
      </c>
      <c r="AD308" s="1">
        <f t="shared" si="204"/>
        <v>26</v>
      </c>
      <c r="AE308" s="1">
        <f t="shared" si="205"/>
        <v>26</v>
      </c>
      <c r="AF308" s="1">
        <f t="shared" si="206"/>
        <v>26</v>
      </c>
      <c r="AG308" s="1">
        <f t="shared" si="207"/>
        <v>26</v>
      </c>
      <c r="AH308" s="1">
        <f t="shared" si="208"/>
        <v>26</v>
      </c>
      <c r="AI308" s="1">
        <f t="shared" si="209"/>
        <v>26</v>
      </c>
      <c r="AJ308" s="1">
        <f t="shared" si="210"/>
        <v>26</v>
      </c>
      <c r="AK308" s="1">
        <f t="shared" si="211"/>
        <v>26</v>
      </c>
      <c r="AL308" s="1">
        <f t="shared" si="212"/>
        <v>26</v>
      </c>
      <c r="AM308" s="1">
        <f t="shared" si="213"/>
        <v>26</v>
      </c>
      <c r="AN308" s="1">
        <f t="shared" si="214"/>
        <v>26</v>
      </c>
      <c r="AO308" s="1">
        <f t="shared" si="215"/>
        <v>26</v>
      </c>
      <c r="AP308" s="7">
        <f t="shared" si="231"/>
        <v>38</v>
      </c>
      <c r="AQ308" s="7">
        <f t="shared" si="232"/>
        <v>38</v>
      </c>
      <c r="AR308" s="1">
        <f t="shared" si="216"/>
        <v>38</v>
      </c>
      <c r="AS308" s="7">
        <f t="shared" si="233"/>
        <v>38</v>
      </c>
      <c r="AT308" s="1">
        <f t="shared" si="217"/>
        <v>38</v>
      </c>
      <c r="AU308" s="1">
        <f t="shared" si="218"/>
        <v>38</v>
      </c>
      <c r="AV308" s="1">
        <f t="shared" si="219"/>
        <v>38</v>
      </c>
      <c r="AW308" s="1">
        <f t="shared" si="220"/>
        <v>38</v>
      </c>
      <c r="AX308" s="1">
        <f t="shared" si="221"/>
        <v>38</v>
      </c>
      <c r="AY308" s="1">
        <f t="shared" si="222"/>
        <v>38</v>
      </c>
      <c r="AZ308" s="1">
        <f t="shared" si="223"/>
        <v>38</v>
      </c>
      <c r="BA308" s="1">
        <f t="shared" si="224"/>
        <v>38</v>
      </c>
      <c r="BB308" s="1">
        <f t="shared" si="225"/>
        <v>39</v>
      </c>
      <c r="BC308" s="1">
        <f t="shared" si="226"/>
        <v>39</v>
      </c>
      <c r="BD308" s="1">
        <f t="shared" si="227"/>
        <v>39</v>
      </c>
      <c r="BE308" s="1">
        <f t="shared" si="228"/>
        <v>39</v>
      </c>
      <c r="BF308" s="1">
        <f t="shared" si="229"/>
        <v>39</v>
      </c>
      <c r="BG308" s="1">
        <f>+IF(D308="male",VLOOKUP(M308,'Key node cluster'!$A$3:$C$45,3,0),VLOOKUP(M308,'Key node cluster'!$F$3:$H$27,3,0))</f>
        <v>39</v>
      </c>
    </row>
    <row r="309" spans="1:59" x14ac:dyDescent="0.25">
      <c r="A309" t="s">
        <v>1839</v>
      </c>
      <c r="B309">
        <v>9841033209</v>
      </c>
      <c r="C309" s="7">
        <v>40</v>
      </c>
      <c r="D309" t="s">
        <v>9</v>
      </c>
      <c r="E309" t="s">
        <v>10</v>
      </c>
      <c r="F309" t="s">
        <v>11</v>
      </c>
      <c r="G309" t="str">
        <f t="shared" si="230"/>
        <v>bachelor or above</v>
      </c>
      <c r="H309" s="7">
        <f t="shared" si="188"/>
        <v>5</v>
      </c>
      <c r="I309" t="s">
        <v>14</v>
      </c>
      <c r="J309">
        <v>38</v>
      </c>
      <c r="K309">
        <v>1.2520547945205001</v>
      </c>
      <c r="L309">
        <v>1</v>
      </c>
      <c r="M309" s="5">
        <f t="shared" si="189"/>
        <v>41</v>
      </c>
      <c r="N309" s="5">
        <f>+IF(D309="male",VLOOKUP(BG309,'Key node cluster'!$L$3:$N$24,3,0),VLOOKUP(BG309,'Key node cluster'!$R$3:$T$15,3,0))</f>
        <v>1</v>
      </c>
      <c r="O309" s="1">
        <v>0</v>
      </c>
      <c r="P309" s="1">
        <f t="shared" si="190"/>
        <v>26</v>
      </c>
      <c r="Q309" s="1">
        <f t="shared" si="191"/>
        <v>26</v>
      </c>
      <c r="R309" s="1">
        <f t="shared" si="192"/>
        <v>26</v>
      </c>
      <c r="S309" s="1">
        <f t="shared" si="193"/>
        <v>26</v>
      </c>
      <c r="T309" s="1">
        <f t="shared" si="194"/>
        <v>26</v>
      </c>
      <c r="U309" s="1">
        <f t="shared" si="195"/>
        <v>26</v>
      </c>
      <c r="V309" s="1">
        <f t="shared" si="196"/>
        <v>26</v>
      </c>
      <c r="W309" s="1">
        <f t="shared" si="197"/>
        <v>26</v>
      </c>
      <c r="X309" s="1">
        <f t="shared" si="198"/>
        <v>26</v>
      </c>
      <c r="Y309" s="1">
        <f t="shared" si="199"/>
        <v>26</v>
      </c>
      <c r="Z309" s="1">
        <f t="shared" si="200"/>
        <v>26</v>
      </c>
      <c r="AA309" s="1">
        <f t="shared" si="201"/>
        <v>26</v>
      </c>
      <c r="AB309" s="1">
        <f t="shared" si="202"/>
        <v>26</v>
      </c>
      <c r="AC309" s="1">
        <f t="shared" si="203"/>
        <v>26</v>
      </c>
      <c r="AD309" s="1">
        <f t="shared" si="204"/>
        <v>26</v>
      </c>
      <c r="AE309" s="1">
        <f t="shared" si="205"/>
        <v>26</v>
      </c>
      <c r="AF309" s="1">
        <f t="shared" si="206"/>
        <v>26</v>
      </c>
      <c r="AG309" s="1">
        <f t="shared" si="207"/>
        <v>26</v>
      </c>
      <c r="AH309" s="1">
        <f t="shared" si="208"/>
        <v>26</v>
      </c>
      <c r="AI309" s="1">
        <f t="shared" si="209"/>
        <v>26</v>
      </c>
      <c r="AJ309" s="1">
        <f t="shared" si="210"/>
        <v>26</v>
      </c>
      <c r="AK309" s="1">
        <f t="shared" si="211"/>
        <v>26</v>
      </c>
      <c r="AL309" s="1">
        <f t="shared" si="212"/>
        <v>26</v>
      </c>
      <c r="AM309" s="1">
        <f t="shared" si="213"/>
        <v>26</v>
      </c>
      <c r="AN309" s="1">
        <f t="shared" si="214"/>
        <v>26</v>
      </c>
      <c r="AO309" s="1">
        <f t="shared" si="215"/>
        <v>26</v>
      </c>
      <c r="AP309" s="7">
        <f t="shared" si="231"/>
        <v>38</v>
      </c>
      <c r="AQ309" s="7">
        <f t="shared" si="232"/>
        <v>38</v>
      </c>
      <c r="AR309" s="1">
        <f t="shared" si="216"/>
        <v>38</v>
      </c>
      <c r="AS309" s="7">
        <f t="shared" si="233"/>
        <v>38</v>
      </c>
      <c r="AT309" s="1">
        <f t="shared" si="217"/>
        <v>38</v>
      </c>
      <c r="AU309" s="1">
        <f t="shared" si="218"/>
        <v>38</v>
      </c>
      <c r="AV309" s="1">
        <f t="shared" si="219"/>
        <v>38</v>
      </c>
      <c r="AW309" s="1">
        <f t="shared" si="220"/>
        <v>38</v>
      </c>
      <c r="AX309" s="1">
        <f t="shared" si="221"/>
        <v>38</v>
      </c>
      <c r="AY309" s="1">
        <f t="shared" si="222"/>
        <v>38</v>
      </c>
      <c r="AZ309" s="1">
        <f t="shared" si="223"/>
        <v>38</v>
      </c>
      <c r="BA309" s="1">
        <f t="shared" si="224"/>
        <v>38</v>
      </c>
      <c r="BB309" s="1">
        <f t="shared" si="225"/>
        <v>40</v>
      </c>
      <c r="BC309" s="1">
        <f t="shared" si="226"/>
        <v>40</v>
      </c>
      <c r="BD309" s="1">
        <f t="shared" si="227"/>
        <v>41</v>
      </c>
      <c r="BE309" s="1">
        <f t="shared" si="228"/>
        <v>41</v>
      </c>
      <c r="BF309" s="1">
        <f t="shared" si="229"/>
        <v>41</v>
      </c>
      <c r="BG309" s="1">
        <f>+IF(D309="male",VLOOKUP(M309,'Key node cluster'!$A$3:$C$45,3,0),VLOOKUP(M309,'Key node cluster'!$F$3:$H$27,3,0))</f>
        <v>41</v>
      </c>
    </row>
    <row r="310" spans="1:59" x14ac:dyDescent="0.25">
      <c r="A310" t="s">
        <v>1840</v>
      </c>
      <c r="B310">
        <v>9921035370</v>
      </c>
      <c r="C310" s="7">
        <v>30</v>
      </c>
      <c r="D310" t="s">
        <v>9</v>
      </c>
      <c r="E310" t="s">
        <v>10</v>
      </c>
      <c r="F310" t="s">
        <v>11</v>
      </c>
      <c r="G310" t="str">
        <f t="shared" si="230"/>
        <v>bachelor or above</v>
      </c>
      <c r="H310" s="7">
        <f t="shared" si="188"/>
        <v>5</v>
      </c>
      <c r="I310" t="s">
        <v>14</v>
      </c>
      <c r="J310">
        <v>29</v>
      </c>
      <c r="K310">
        <v>2.0246575342466002</v>
      </c>
      <c r="L310">
        <v>3</v>
      </c>
      <c r="M310" s="5">
        <f t="shared" si="189"/>
        <v>41</v>
      </c>
      <c r="N310" s="5">
        <f>+IF(D310="male",VLOOKUP(BG310,'Key node cluster'!$L$3:$N$24,3,0),VLOOKUP(BG310,'Key node cluster'!$R$3:$T$15,3,0))</f>
        <v>1</v>
      </c>
      <c r="O310" s="1">
        <v>0</v>
      </c>
      <c r="P310" s="1">
        <f t="shared" si="190"/>
        <v>26</v>
      </c>
      <c r="Q310" s="1">
        <f t="shared" si="191"/>
        <v>26</v>
      </c>
      <c r="R310" s="1">
        <f t="shared" si="192"/>
        <v>26</v>
      </c>
      <c r="S310" s="1">
        <f t="shared" si="193"/>
        <v>26</v>
      </c>
      <c r="T310" s="1">
        <f t="shared" si="194"/>
        <v>26</v>
      </c>
      <c r="U310" s="1">
        <f t="shared" si="195"/>
        <v>26</v>
      </c>
      <c r="V310" s="1">
        <f t="shared" si="196"/>
        <v>26</v>
      </c>
      <c r="W310" s="1">
        <f t="shared" si="197"/>
        <v>26</v>
      </c>
      <c r="X310" s="1">
        <f t="shared" si="198"/>
        <v>26</v>
      </c>
      <c r="Y310" s="1">
        <f t="shared" si="199"/>
        <v>26</v>
      </c>
      <c r="Z310" s="1">
        <f t="shared" si="200"/>
        <v>26</v>
      </c>
      <c r="AA310" s="1">
        <f t="shared" si="201"/>
        <v>26</v>
      </c>
      <c r="AB310" s="1">
        <f t="shared" si="202"/>
        <v>26</v>
      </c>
      <c r="AC310" s="1">
        <f t="shared" si="203"/>
        <v>26</v>
      </c>
      <c r="AD310" s="1">
        <f t="shared" si="204"/>
        <v>26</v>
      </c>
      <c r="AE310" s="1">
        <f t="shared" si="205"/>
        <v>26</v>
      </c>
      <c r="AF310" s="1">
        <f t="shared" si="206"/>
        <v>26</v>
      </c>
      <c r="AG310" s="1">
        <f t="shared" si="207"/>
        <v>26</v>
      </c>
      <c r="AH310" s="1">
        <f t="shared" si="208"/>
        <v>26</v>
      </c>
      <c r="AI310" s="1">
        <f t="shared" si="209"/>
        <v>26</v>
      </c>
      <c r="AJ310" s="1">
        <f t="shared" si="210"/>
        <v>26</v>
      </c>
      <c r="AK310" s="1">
        <f t="shared" si="211"/>
        <v>26</v>
      </c>
      <c r="AL310" s="1">
        <f t="shared" si="212"/>
        <v>26</v>
      </c>
      <c r="AM310" s="1">
        <f t="shared" si="213"/>
        <v>26</v>
      </c>
      <c r="AN310" s="1">
        <f t="shared" si="214"/>
        <v>26</v>
      </c>
      <c r="AO310" s="1">
        <f t="shared" si="215"/>
        <v>26</v>
      </c>
      <c r="AP310" s="7">
        <f t="shared" si="231"/>
        <v>38</v>
      </c>
      <c r="AQ310" s="7">
        <f t="shared" si="232"/>
        <v>38</v>
      </c>
      <c r="AR310" s="1">
        <f t="shared" si="216"/>
        <v>38</v>
      </c>
      <c r="AS310" s="7">
        <f t="shared" si="233"/>
        <v>38</v>
      </c>
      <c r="AT310" s="1">
        <f t="shared" si="217"/>
        <v>38</v>
      </c>
      <c r="AU310" s="1">
        <f t="shared" si="218"/>
        <v>38</v>
      </c>
      <c r="AV310" s="1">
        <f t="shared" si="219"/>
        <v>38</v>
      </c>
      <c r="AW310" s="1">
        <f t="shared" si="220"/>
        <v>38</v>
      </c>
      <c r="AX310" s="1">
        <f t="shared" si="221"/>
        <v>38</v>
      </c>
      <c r="AY310" s="1">
        <f t="shared" si="222"/>
        <v>38</v>
      </c>
      <c r="AZ310" s="1">
        <f t="shared" si="223"/>
        <v>38</v>
      </c>
      <c r="BA310" s="1">
        <f t="shared" si="224"/>
        <v>38</v>
      </c>
      <c r="BB310" s="1">
        <f t="shared" si="225"/>
        <v>40</v>
      </c>
      <c r="BC310" s="1">
        <f t="shared" si="226"/>
        <v>40</v>
      </c>
      <c r="BD310" s="1">
        <f t="shared" si="227"/>
        <v>41</v>
      </c>
      <c r="BE310" s="1">
        <f t="shared" si="228"/>
        <v>41</v>
      </c>
      <c r="BF310" s="1">
        <f t="shared" si="229"/>
        <v>41</v>
      </c>
      <c r="BG310" s="1">
        <f>+IF(D310="male",VLOOKUP(M310,'Key node cluster'!$A$3:$C$45,3,0),VLOOKUP(M310,'Key node cluster'!$F$3:$H$27,3,0))</f>
        <v>41</v>
      </c>
    </row>
    <row r="311" spans="1:59" x14ac:dyDescent="0.25">
      <c r="A311" t="s">
        <v>1854</v>
      </c>
      <c r="B311">
        <v>9721035398</v>
      </c>
      <c r="C311" s="7">
        <v>50</v>
      </c>
      <c r="D311" t="s">
        <v>9</v>
      </c>
      <c r="E311" t="s">
        <v>10</v>
      </c>
      <c r="G311" t="str">
        <f t="shared" si="230"/>
        <v/>
      </c>
      <c r="H311" s="7">
        <f t="shared" si="188"/>
        <v>1</v>
      </c>
      <c r="J311">
        <v>50</v>
      </c>
      <c r="K311">
        <v>0.41643835616438002</v>
      </c>
      <c r="L311">
        <v>2</v>
      </c>
      <c r="M311" s="5">
        <f t="shared" si="189"/>
        <v>17</v>
      </c>
      <c r="N311" s="5">
        <f>+IF(D311="male",VLOOKUP(BG311,'Key node cluster'!$L$3:$N$24,3,0),VLOOKUP(BG311,'Key node cluster'!$R$3:$T$15,3,0))</f>
        <v>1</v>
      </c>
      <c r="O311" s="1">
        <v>0</v>
      </c>
      <c r="P311" s="1">
        <f t="shared" si="190"/>
        <v>1</v>
      </c>
      <c r="Q311" s="1">
        <f t="shared" si="191"/>
        <v>17</v>
      </c>
      <c r="R311" s="1">
        <f t="shared" si="192"/>
        <v>17</v>
      </c>
      <c r="S311" s="1">
        <f t="shared" si="193"/>
        <v>17</v>
      </c>
      <c r="T311" s="1">
        <f t="shared" si="194"/>
        <v>17</v>
      </c>
      <c r="U311" s="1">
        <f t="shared" si="195"/>
        <v>17</v>
      </c>
      <c r="V311" s="1">
        <f t="shared" si="196"/>
        <v>17</v>
      </c>
      <c r="W311" s="1">
        <f t="shared" si="197"/>
        <v>17</v>
      </c>
      <c r="X311" s="1">
        <f t="shared" si="198"/>
        <v>17</v>
      </c>
      <c r="Y311" s="1">
        <f t="shared" si="199"/>
        <v>17</v>
      </c>
      <c r="Z311" s="1">
        <f t="shared" si="200"/>
        <v>17</v>
      </c>
      <c r="AA311" s="1">
        <f t="shared" si="201"/>
        <v>17</v>
      </c>
      <c r="AB311" s="1">
        <f t="shared" si="202"/>
        <v>17</v>
      </c>
      <c r="AC311" s="1">
        <f t="shared" si="203"/>
        <v>17</v>
      </c>
      <c r="AD311" s="1">
        <f t="shared" si="204"/>
        <v>17</v>
      </c>
      <c r="AE311" s="1">
        <f t="shared" si="205"/>
        <v>17</v>
      </c>
      <c r="AF311" s="1">
        <f t="shared" si="206"/>
        <v>17</v>
      </c>
      <c r="AG311" s="1">
        <f t="shared" si="207"/>
        <v>17</v>
      </c>
      <c r="AH311" s="1">
        <f t="shared" si="208"/>
        <v>17</v>
      </c>
      <c r="AI311" s="1">
        <f t="shared" si="209"/>
        <v>17</v>
      </c>
      <c r="AJ311" s="1">
        <f t="shared" si="210"/>
        <v>17</v>
      </c>
      <c r="AK311" s="1">
        <f t="shared" si="211"/>
        <v>17</v>
      </c>
      <c r="AL311" s="1">
        <f t="shared" si="212"/>
        <v>17</v>
      </c>
      <c r="AM311" s="1">
        <f t="shared" si="213"/>
        <v>17</v>
      </c>
      <c r="AN311" s="1">
        <f t="shared" si="214"/>
        <v>17</v>
      </c>
      <c r="AO311" s="1">
        <f t="shared" si="215"/>
        <v>17</v>
      </c>
      <c r="AP311" s="7">
        <f t="shared" si="231"/>
        <v>17</v>
      </c>
      <c r="AQ311" s="7">
        <f t="shared" si="232"/>
        <v>17</v>
      </c>
      <c r="AR311" s="1">
        <f t="shared" si="216"/>
        <v>17</v>
      </c>
      <c r="AS311" s="7">
        <f t="shared" si="233"/>
        <v>17</v>
      </c>
      <c r="AT311" s="1">
        <f t="shared" si="217"/>
        <v>17</v>
      </c>
      <c r="AU311" s="1">
        <f t="shared" si="218"/>
        <v>17</v>
      </c>
      <c r="AV311" s="1">
        <f t="shared" si="219"/>
        <v>17</v>
      </c>
      <c r="AW311" s="1">
        <f t="shared" si="220"/>
        <v>17</v>
      </c>
      <c r="AX311" s="1">
        <f t="shared" si="221"/>
        <v>17</v>
      </c>
      <c r="AY311" s="1">
        <f t="shared" si="222"/>
        <v>17</v>
      </c>
      <c r="AZ311" s="1">
        <f t="shared" si="223"/>
        <v>17</v>
      </c>
      <c r="BA311" s="1">
        <f t="shared" si="224"/>
        <v>17</v>
      </c>
      <c r="BB311" s="1">
        <f t="shared" si="225"/>
        <v>17</v>
      </c>
      <c r="BC311" s="1">
        <f t="shared" si="226"/>
        <v>17</v>
      </c>
      <c r="BD311" s="1">
        <f t="shared" si="227"/>
        <v>17</v>
      </c>
      <c r="BE311" s="1">
        <f t="shared" si="228"/>
        <v>17</v>
      </c>
      <c r="BF311" s="1">
        <f t="shared" si="229"/>
        <v>17</v>
      </c>
      <c r="BG311" s="1">
        <f>+IF(D311="male",VLOOKUP(M311,'Key node cluster'!$A$3:$C$45,3,0),VLOOKUP(M311,'Key node cluster'!$F$3:$H$27,3,0))</f>
        <v>22</v>
      </c>
    </row>
    <row r="312" spans="1:59" x14ac:dyDescent="0.25">
      <c r="A312" t="s">
        <v>1855</v>
      </c>
      <c r="B312">
        <v>9741007247</v>
      </c>
      <c r="C312" s="7">
        <v>50</v>
      </c>
      <c r="D312" t="s">
        <v>9</v>
      </c>
      <c r="E312" t="s">
        <v>10</v>
      </c>
      <c r="F312" t="s">
        <v>25</v>
      </c>
      <c r="G312" t="str">
        <f t="shared" si="230"/>
        <v>secondary or below</v>
      </c>
      <c r="H312" s="7">
        <f t="shared" si="188"/>
        <v>1</v>
      </c>
      <c r="I312" t="s">
        <v>12</v>
      </c>
      <c r="J312">
        <v>47</v>
      </c>
      <c r="K312">
        <v>8.4931506849314997E-2</v>
      </c>
      <c r="L312">
        <v>1</v>
      </c>
      <c r="M312" s="5">
        <f t="shared" si="189"/>
        <v>24</v>
      </c>
      <c r="N312" s="5">
        <f>+IF(D312="male",VLOOKUP(BG312,'Key node cluster'!$L$3:$N$24,3,0),VLOOKUP(BG312,'Key node cluster'!$R$3:$T$15,3,0))</f>
        <v>2</v>
      </c>
      <c r="O312" s="1">
        <v>0</v>
      </c>
      <c r="P312" s="1">
        <f t="shared" si="190"/>
        <v>1</v>
      </c>
      <c r="Q312" s="1">
        <f t="shared" si="191"/>
        <v>17</v>
      </c>
      <c r="R312" s="1">
        <f t="shared" si="192"/>
        <v>17</v>
      </c>
      <c r="S312" s="1">
        <f t="shared" si="193"/>
        <v>17</v>
      </c>
      <c r="T312" s="1">
        <f t="shared" si="194"/>
        <v>17</v>
      </c>
      <c r="U312" s="1">
        <f t="shared" si="195"/>
        <v>17</v>
      </c>
      <c r="V312" s="1">
        <f t="shared" si="196"/>
        <v>17</v>
      </c>
      <c r="W312" s="1">
        <f t="shared" si="197"/>
        <v>17</v>
      </c>
      <c r="X312" s="1">
        <f t="shared" si="198"/>
        <v>17</v>
      </c>
      <c r="Y312" s="1">
        <f t="shared" si="199"/>
        <v>17</v>
      </c>
      <c r="Z312" s="1">
        <f t="shared" si="200"/>
        <v>17</v>
      </c>
      <c r="AA312" s="1">
        <f t="shared" si="201"/>
        <v>17</v>
      </c>
      <c r="AB312" s="1">
        <f t="shared" si="202"/>
        <v>17</v>
      </c>
      <c r="AC312" s="1">
        <f t="shared" si="203"/>
        <v>17</v>
      </c>
      <c r="AD312" s="1">
        <f t="shared" si="204"/>
        <v>17</v>
      </c>
      <c r="AE312" s="1">
        <f t="shared" si="205"/>
        <v>17</v>
      </c>
      <c r="AF312" s="1">
        <f t="shared" si="206"/>
        <v>17</v>
      </c>
      <c r="AG312" s="1">
        <f t="shared" si="207"/>
        <v>18</v>
      </c>
      <c r="AH312" s="1">
        <f t="shared" si="208"/>
        <v>20</v>
      </c>
      <c r="AI312" s="1">
        <f t="shared" si="209"/>
        <v>20</v>
      </c>
      <c r="AJ312" s="1">
        <f t="shared" si="210"/>
        <v>24</v>
      </c>
      <c r="AK312" s="1">
        <f t="shared" si="211"/>
        <v>24</v>
      </c>
      <c r="AL312" s="1">
        <f t="shared" si="212"/>
        <v>24</v>
      </c>
      <c r="AM312" s="1">
        <f t="shared" si="213"/>
        <v>24</v>
      </c>
      <c r="AN312" s="1">
        <f t="shared" si="214"/>
        <v>24</v>
      </c>
      <c r="AO312" s="1">
        <f t="shared" si="215"/>
        <v>24</v>
      </c>
      <c r="AP312" s="7">
        <f t="shared" si="231"/>
        <v>24</v>
      </c>
      <c r="AQ312" s="7">
        <f t="shared" si="232"/>
        <v>24</v>
      </c>
      <c r="AR312" s="1">
        <f t="shared" si="216"/>
        <v>24</v>
      </c>
      <c r="AS312" s="7">
        <f t="shared" si="233"/>
        <v>24</v>
      </c>
      <c r="AT312" s="1">
        <f t="shared" si="217"/>
        <v>24</v>
      </c>
      <c r="AU312" s="1">
        <f t="shared" si="218"/>
        <v>24</v>
      </c>
      <c r="AV312" s="1">
        <f t="shared" si="219"/>
        <v>24</v>
      </c>
      <c r="AW312" s="1">
        <f t="shared" si="220"/>
        <v>24</v>
      </c>
      <c r="AX312" s="1">
        <f t="shared" si="221"/>
        <v>24</v>
      </c>
      <c r="AY312" s="1">
        <f t="shared" si="222"/>
        <v>24</v>
      </c>
      <c r="AZ312" s="1">
        <f t="shared" si="223"/>
        <v>24</v>
      </c>
      <c r="BA312" s="1">
        <f t="shared" si="224"/>
        <v>24</v>
      </c>
      <c r="BB312" s="1">
        <f t="shared" si="225"/>
        <v>24</v>
      </c>
      <c r="BC312" s="1">
        <f t="shared" si="226"/>
        <v>24</v>
      </c>
      <c r="BD312" s="1">
        <f t="shared" si="227"/>
        <v>24</v>
      </c>
      <c r="BE312" s="1">
        <f t="shared" si="228"/>
        <v>24</v>
      </c>
      <c r="BF312" s="1">
        <f t="shared" si="229"/>
        <v>24</v>
      </c>
      <c r="BG312" s="1">
        <f>+IF(D312="male",VLOOKUP(M312,'Key node cluster'!$A$3:$C$45,3,0),VLOOKUP(M312,'Key node cluster'!$F$3:$H$27,3,0))</f>
        <v>24</v>
      </c>
    </row>
    <row r="313" spans="1:59" x14ac:dyDescent="0.25">
      <c r="A313" t="s">
        <v>1862</v>
      </c>
      <c r="B313">
        <v>9951014537</v>
      </c>
      <c r="C313" s="7">
        <v>30</v>
      </c>
      <c r="D313" t="s">
        <v>9</v>
      </c>
      <c r="E313" t="s">
        <v>10</v>
      </c>
      <c r="F313" t="s">
        <v>11</v>
      </c>
      <c r="G313" t="str">
        <f t="shared" si="230"/>
        <v>bachelor or above</v>
      </c>
      <c r="H313" s="7">
        <f t="shared" si="188"/>
        <v>5</v>
      </c>
      <c r="I313" t="s">
        <v>14</v>
      </c>
      <c r="J313">
        <v>27</v>
      </c>
      <c r="K313">
        <v>2.9315068493151002</v>
      </c>
      <c r="L313">
        <v>9</v>
      </c>
      <c r="M313" s="5">
        <f t="shared" si="189"/>
        <v>41</v>
      </c>
      <c r="N313" s="5">
        <f>+IF(D313="male",VLOOKUP(BG313,'Key node cluster'!$L$3:$N$24,3,0),VLOOKUP(BG313,'Key node cluster'!$R$3:$T$15,3,0))</f>
        <v>1</v>
      </c>
      <c r="O313" s="1">
        <v>0</v>
      </c>
      <c r="P313" s="1">
        <f t="shared" si="190"/>
        <v>26</v>
      </c>
      <c r="Q313" s="1">
        <f t="shared" si="191"/>
        <v>26</v>
      </c>
      <c r="R313" s="1">
        <f t="shared" si="192"/>
        <v>26</v>
      </c>
      <c r="S313" s="1">
        <f t="shared" si="193"/>
        <v>26</v>
      </c>
      <c r="T313" s="1">
        <f t="shared" si="194"/>
        <v>26</v>
      </c>
      <c r="U313" s="1">
        <f t="shared" si="195"/>
        <v>26</v>
      </c>
      <c r="V313" s="1">
        <f t="shared" si="196"/>
        <v>26</v>
      </c>
      <c r="W313" s="1">
        <f t="shared" si="197"/>
        <v>26</v>
      </c>
      <c r="X313" s="1">
        <f t="shared" si="198"/>
        <v>26</v>
      </c>
      <c r="Y313" s="1">
        <f t="shared" si="199"/>
        <v>26</v>
      </c>
      <c r="Z313" s="1">
        <f t="shared" si="200"/>
        <v>26</v>
      </c>
      <c r="AA313" s="1">
        <f t="shared" si="201"/>
        <v>26</v>
      </c>
      <c r="AB313" s="1">
        <f t="shared" si="202"/>
        <v>26</v>
      </c>
      <c r="AC313" s="1">
        <f t="shared" si="203"/>
        <v>26</v>
      </c>
      <c r="AD313" s="1">
        <f t="shared" si="204"/>
        <v>26</v>
      </c>
      <c r="AE313" s="1">
        <f t="shared" si="205"/>
        <v>26</v>
      </c>
      <c r="AF313" s="1">
        <f t="shared" si="206"/>
        <v>26</v>
      </c>
      <c r="AG313" s="1">
        <f t="shared" si="207"/>
        <v>26</v>
      </c>
      <c r="AH313" s="1">
        <f t="shared" si="208"/>
        <v>26</v>
      </c>
      <c r="AI313" s="1">
        <f t="shared" si="209"/>
        <v>26</v>
      </c>
      <c r="AJ313" s="1">
        <f t="shared" si="210"/>
        <v>26</v>
      </c>
      <c r="AK313" s="1">
        <f t="shared" si="211"/>
        <v>26</v>
      </c>
      <c r="AL313" s="1">
        <f t="shared" si="212"/>
        <v>26</v>
      </c>
      <c r="AM313" s="1">
        <f t="shared" si="213"/>
        <v>26</v>
      </c>
      <c r="AN313" s="1">
        <f t="shared" si="214"/>
        <v>26</v>
      </c>
      <c r="AO313" s="1">
        <f t="shared" si="215"/>
        <v>26</v>
      </c>
      <c r="AP313" s="7">
        <f t="shared" si="231"/>
        <v>38</v>
      </c>
      <c r="AQ313" s="7">
        <f t="shared" si="232"/>
        <v>38</v>
      </c>
      <c r="AR313" s="1">
        <f t="shared" si="216"/>
        <v>38</v>
      </c>
      <c r="AS313" s="7">
        <f t="shared" si="233"/>
        <v>38</v>
      </c>
      <c r="AT313" s="1">
        <f t="shared" si="217"/>
        <v>38</v>
      </c>
      <c r="AU313" s="1">
        <f t="shared" si="218"/>
        <v>38</v>
      </c>
      <c r="AV313" s="1">
        <f t="shared" si="219"/>
        <v>38</v>
      </c>
      <c r="AW313" s="1">
        <f t="shared" si="220"/>
        <v>38</v>
      </c>
      <c r="AX313" s="1">
        <f t="shared" si="221"/>
        <v>38</v>
      </c>
      <c r="AY313" s="1">
        <f t="shared" si="222"/>
        <v>38</v>
      </c>
      <c r="AZ313" s="1">
        <f t="shared" si="223"/>
        <v>38</v>
      </c>
      <c r="BA313" s="1">
        <f t="shared" si="224"/>
        <v>38</v>
      </c>
      <c r="BB313" s="1">
        <f t="shared" si="225"/>
        <v>40</v>
      </c>
      <c r="BC313" s="1">
        <f t="shared" si="226"/>
        <v>40</v>
      </c>
      <c r="BD313" s="1">
        <f t="shared" si="227"/>
        <v>41</v>
      </c>
      <c r="BE313" s="1">
        <f t="shared" si="228"/>
        <v>41</v>
      </c>
      <c r="BF313" s="1">
        <f t="shared" si="229"/>
        <v>41</v>
      </c>
      <c r="BG313" s="1">
        <f>+IF(D313="male",VLOOKUP(M313,'Key node cluster'!$A$3:$C$45,3,0),VLOOKUP(M313,'Key node cluster'!$F$3:$H$27,3,0))</f>
        <v>41</v>
      </c>
    </row>
    <row r="314" spans="1:59" x14ac:dyDescent="0.25">
      <c r="A314" t="s">
        <v>1876</v>
      </c>
      <c r="B314">
        <v>9991015266</v>
      </c>
      <c r="C314" s="7">
        <v>20</v>
      </c>
      <c r="D314" t="s">
        <v>9</v>
      </c>
      <c r="E314" t="s">
        <v>10</v>
      </c>
      <c r="F314" t="s">
        <v>11</v>
      </c>
      <c r="G314" t="str">
        <f t="shared" si="230"/>
        <v>bachelor or above</v>
      </c>
      <c r="H314" s="7">
        <f t="shared" si="188"/>
        <v>1</v>
      </c>
      <c r="I314" t="s">
        <v>14</v>
      </c>
      <c r="J314">
        <v>23</v>
      </c>
      <c r="K314">
        <v>0.35616438356163999</v>
      </c>
      <c r="L314">
        <v>2</v>
      </c>
      <c r="M314" s="5">
        <f t="shared" si="189"/>
        <v>25</v>
      </c>
      <c r="N314" s="5">
        <f>+IF(D314="male",VLOOKUP(BG314,'Key node cluster'!$L$3:$N$24,3,0),VLOOKUP(BG314,'Key node cluster'!$R$3:$T$15,3,0))</f>
        <v>1</v>
      </c>
      <c r="O314" s="1">
        <v>0</v>
      </c>
      <c r="P314" s="1">
        <f t="shared" si="190"/>
        <v>1</v>
      </c>
      <c r="Q314" s="1">
        <f t="shared" si="191"/>
        <v>17</v>
      </c>
      <c r="R314" s="1">
        <f t="shared" si="192"/>
        <v>17</v>
      </c>
      <c r="S314" s="1">
        <f t="shared" si="193"/>
        <v>17</v>
      </c>
      <c r="T314" s="1">
        <f t="shared" si="194"/>
        <v>17</v>
      </c>
      <c r="U314" s="1">
        <f t="shared" si="195"/>
        <v>17</v>
      </c>
      <c r="V314" s="1">
        <f t="shared" si="196"/>
        <v>17</v>
      </c>
      <c r="W314" s="1">
        <f t="shared" si="197"/>
        <v>17</v>
      </c>
      <c r="X314" s="1">
        <f t="shared" si="198"/>
        <v>17</v>
      </c>
      <c r="Y314" s="1">
        <f t="shared" si="199"/>
        <v>17</v>
      </c>
      <c r="Z314" s="1">
        <f t="shared" si="200"/>
        <v>17</v>
      </c>
      <c r="AA314" s="1">
        <f t="shared" si="201"/>
        <v>17</v>
      </c>
      <c r="AB314" s="1">
        <f t="shared" si="202"/>
        <v>17</v>
      </c>
      <c r="AC314" s="1">
        <f t="shared" si="203"/>
        <v>17</v>
      </c>
      <c r="AD314" s="1">
        <f t="shared" si="204"/>
        <v>17</v>
      </c>
      <c r="AE314" s="1">
        <f t="shared" si="205"/>
        <v>17</v>
      </c>
      <c r="AF314" s="1">
        <f t="shared" si="206"/>
        <v>17</v>
      </c>
      <c r="AG314" s="1">
        <f t="shared" si="207"/>
        <v>25</v>
      </c>
      <c r="AH314" s="1">
        <f t="shared" si="208"/>
        <v>25</v>
      </c>
      <c r="AI314" s="1">
        <f t="shared" si="209"/>
        <v>25</v>
      </c>
      <c r="AJ314" s="1">
        <f t="shared" si="210"/>
        <v>25</v>
      </c>
      <c r="AK314" s="1">
        <f t="shared" si="211"/>
        <v>25</v>
      </c>
      <c r="AL314" s="1">
        <f t="shared" si="212"/>
        <v>25</v>
      </c>
      <c r="AM314" s="1">
        <f t="shared" si="213"/>
        <v>25</v>
      </c>
      <c r="AN314" s="1">
        <f t="shared" si="214"/>
        <v>25</v>
      </c>
      <c r="AO314" s="1">
        <f t="shared" si="215"/>
        <v>25</v>
      </c>
      <c r="AP314" s="7">
        <f t="shared" si="231"/>
        <v>25</v>
      </c>
      <c r="AQ314" s="7">
        <f t="shared" si="232"/>
        <v>25</v>
      </c>
      <c r="AR314" s="1">
        <f t="shared" si="216"/>
        <v>25</v>
      </c>
      <c r="AS314" s="7">
        <f t="shared" si="233"/>
        <v>25</v>
      </c>
      <c r="AT314" s="1">
        <f t="shared" si="217"/>
        <v>25</v>
      </c>
      <c r="AU314" s="1">
        <f t="shared" si="218"/>
        <v>25</v>
      </c>
      <c r="AV314" s="1">
        <f t="shared" si="219"/>
        <v>25</v>
      </c>
      <c r="AW314" s="1">
        <f t="shared" si="220"/>
        <v>25</v>
      </c>
      <c r="AX314" s="1">
        <f t="shared" si="221"/>
        <v>25</v>
      </c>
      <c r="AY314" s="1">
        <f t="shared" si="222"/>
        <v>25</v>
      </c>
      <c r="AZ314" s="1">
        <f t="shared" si="223"/>
        <v>25</v>
      </c>
      <c r="BA314" s="1">
        <f t="shared" si="224"/>
        <v>25</v>
      </c>
      <c r="BB314" s="1">
        <f t="shared" si="225"/>
        <v>25</v>
      </c>
      <c r="BC314" s="1">
        <f t="shared" si="226"/>
        <v>25</v>
      </c>
      <c r="BD314" s="1">
        <f t="shared" si="227"/>
        <v>25</v>
      </c>
      <c r="BE314" s="1">
        <f t="shared" si="228"/>
        <v>25</v>
      </c>
      <c r="BF314" s="1">
        <f t="shared" si="229"/>
        <v>25</v>
      </c>
      <c r="BG314" s="1">
        <f>+IF(D314="male",VLOOKUP(M314,'Key node cluster'!$A$3:$C$45,3,0),VLOOKUP(M314,'Key node cluster'!$F$3:$H$27,3,0))</f>
        <v>25</v>
      </c>
    </row>
    <row r="315" spans="1:59" x14ac:dyDescent="0.25">
      <c r="A315" t="s">
        <v>1884</v>
      </c>
      <c r="B315">
        <v>9981011198</v>
      </c>
      <c r="C315" s="7">
        <v>20</v>
      </c>
      <c r="D315" t="s">
        <v>9</v>
      </c>
      <c r="E315" t="s">
        <v>10</v>
      </c>
      <c r="F315" t="s">
        <v>11</v>
      </c>
      <c r="G315" t="str">
        <f t="shared" si="230"/>
        <v>secondary or below</v>
      </c>
      <c r="H315" s="7">
        <f t="shared" si="188"/>
        <v>5</v>
      </c>
      <c r="I315" t="s">
        <v>12</v>
      </c>
      <c r="J315">
        <v>24</v>
      </c>
      <c r="K315">
        <v>4.0219178082192002</v>
      </c>
      <c r="L315">
        <v>27</v>
      </c>
      <c r="M315" s="5">
        <f t="shared" si="189"/>
        <v>39</v>
      </c>
      <c r="N315" s="5">
        <f>+IF(D315="male",VLOOKUP(BG315,'Key node cluster'!$L$3:$N$24,3,0),VLOOKUP(BG315,'Key node cluster'!$R$3:$T$15,3,0))</f>
        <v>0</v>
      </c>
      <c r="O315" s="1">
        <v>0</v>
      </c>
      <c r="P315" s="1">
        <f t="shared" si="190"/>
        <v>26</v>
      </c>
      <c r="Q315" s="1">
        <f t="shared" si="191"/>
        <v>26</v>
      </c>
      <c r="R315" s="1">
        <f t="shared" si="192"/>
        <v>26</v>
      </c>
      <c r="S315" s="1">
        <f t="shared" si="193"/>
        <v>26</v>
      </c>
      <c r="T315" s="1">
        <f t="shared" si="194"/>
        <v>26</v>
      </c>
      <c r="U315" s="1">
        <f t="shared" si="195"/>
        <v>26</v>
      </c>
      <c r="V315" s="1">
        <f t="shared" si="196"/>
        <v>26</v>
      </c>
      <c r="W315" s="1">
        <f t="shared" si="197"/>
        <v>26</v>
      </c>
      <c r="X315" s="1">
        <f t="shared" si="198"/>
        <v>26</v>
      </c>
      <c r="Y315" s="1">
        <f t="shared" si="199"/>
        <v>26</v>
      </c>
      <c r="Z315" s="1">
        <f t="shared" si="200"/>
        <v>26</v>
      </c>
      <c r="AA315" s="1">
        <f t="shared" si="201"/>
        <v>26</v>
      </c>
      <c r="AB315" s="1">
        <f t="shared" si="202"/>
        <v>26</v>
      </c>
      <c r="AC315" s="1">
        <f t="shared" si="203"/>
        <v>26</v>
      </c>
      <c r="AD315" s="1">
        <f t="shared" si="204"/>
        <v>26</v>
      </c>
      <c r="AE315" s="1">
        <f t="shared" si="205"/>
        <v>26</v>
      </c>
      <c r="AF315" s="1">
        <f t="shared" si="206"/>
        <v>26</v>
      </c>
      <c r="AG315" s="1">
        <f t="shared" si="207"/>
        <v>26</v>
      </c>
      <c r="AH315" s="1">
        <f t="shared" si="208"/>
        <v>26</v>
      </c>
      <c r="AI315" s="1">
        <f t="shared" si="209"/>
        <v>26</v>
      </c>
      <c r="AJ315" s="1">
        <f t="shared" si="210"/>
        <v>26</v>
      </c>
      <c r="AK315" s="1">
        <f t="shared" si="211"/>
        <v>26</v>
      </c>
      <c r="AL315" s="1">
        <f t="shared" si="212"/>
        <v>26</v>
      </c>
      <c r="AM315" s="1">
        <f t="shared" si="213"/>
        <v>26</v>
      </c>
      <c r="AN315" s="1">
        <f t="shared" si="214"/>
        <v>26</v>
      </c>
      <c r="AO315" s="1">
        <f t="shared" si="215"/>
        <v>26</v>
      </c>
      <c r="AP315" s="7">
        <f t="shared" si="231"/>
        <v>38</v>
      </c>
      <c r="AQ315" s="7">
        <f t="shared" si="232"/>
        <v>38</v>
      </c>
      <c r="AR315" s="1">
        <f t="shared" si="216"/>
        <v>38</v>
      </c>
      <c r="AS315" s="7">
        <f t="shared" si="233"/>
        <v>38</v>
      </c>
      <c r="AT315" s="1">
        <f t="shared" si="217"/>
        <v>38</v>
      </c>
      <c r="AU315" s="1">
        <f t="shared" si="218"/>
        <v>38</v>
      </c>
      <c r="AV315" s="1">
        <f t="shared" si="219"/>
        <v>38</v>
      </c>
      <c r="AW315" s="1">
        <f t="shared" si="220"/>
        <v>38</v>
      </c>
      <c r="AX315" s="1">
        <f t="shared" si="221"/>
        <v>38</v>
      </c>
      <c r="AY315" s="1">
        <f t="shared" si="222"/>
        <v>38</v>
      </c>
      <c r="AZ315" s="1">
        <f t="shared" si="223"/>
        <v>38</v>
      </c>
      <c r="BA315" s="1">
        <f t="shared" si="224"/>
        <v>38</v>
      </c>
      <c r="BB315" s="1">
        <f t="shared" si="225"/>
        <v>39</v>
      </c>
      <c r="BC315" s="1">
        <f t="shared" si="226"/>
        <v>39</v>
      </c>
      <c r="BD315" s="1">
        <f t="shared" si="227"/>
        <v>39</v>
      </c>
      <c r="BE315" s="1">
        <f t="shared" si="228"/>
        <v>39</v>
      </c>
      <c r="BF315" s="1">
        <f t="shared" si="229"/>
        <v>39</v>
      </c>
      <c r="BG315" s="1">
        <f>+IF(D315="male",VLOOKUP(M315,'Key node cluster'!$A$3:$C$45,3,0),VLOOKUP(M315,'Key node cluster'!$F$3:$H$27,3,0))</f>
        <v>39</v>
      </c>
    </row>
    <row r="316" spans="1:59" x14ac:dyDescent="0.25">
      <c r="A316" t="s">
        <v>1888</v>
      </c>
      <c r="B316">
        <v>9951014628</v>
      </c>
      <c r="C316" s="7">
        <v>30</v>
      </c>
      <c r="D316" t="s">
        <v>9</v>
      </c>
      <c r="E316" t="s">
        <v>10</v>
      </c>
      <c r="F316" t="s">
        <v>11</v>
      </c>
      <c r="G316" t="str">
        <f t="shared" si="230"/>
        <v>bachelor or above</v>
      </c>
      <c r="H316" s="7">
        <f t="shared" si="188"/>
        <v>5</v>
      </c>
      <c r="I316" t="s">
        <v>14</v>
      </c>
      <c r="J316">
        <v>27</v>
      </c>
      <c r="K316">
        <v>1.0767123287671001</v>
      </c>
      <c r="L316">
        <v>2</v>
      </c>
      <c r="M316" s="5">
        <f t="shared" si="189"/>
        <v>41</v>
      </c>
      <c r="N316" s="5">
        <f>+IF(D316="male",VLOOKUP(BG316,'Key node cluster'!$L$3:$N$24,3,0),VLOOKUP(BG316,'Key node cluster'!$R$3:$T$15,3,0))</f>
        <v>1</v>
      </c>
      <c r="O316" s="1">
        <v>0</v>
      </c>
      <c r="P316" s="1">
        <f t="shared" si="190"/>
        <v>26</v>
      </c>
      <c r="Q316" s="1">
        <f t="shared" si="191"/>
        <v>26</v>
      </c>
      <c r="R316" s="1">
        <f t="shared" si="192"/>
        <v>26</v>
      </c>
      <c r="S316" s="1">
        <f t="shared" si="193"/>
        <v>26</v>
      </c>
      <c r="T316" s="1">
        <f t="shared" si="194"/>
        <v>26</v>
      </c>
      <c r="U316" s="1">
        <f t="shared" si="195"/>
        <v>26</v>
      </c>
      <c r="V316" s="1">
        <f t="shared" si="196"/>
        <v>26</v>
      </c>
      <c r="W316" s="1">
        <f t="shared" si="197"/>
        <v>26</v>
      </c>
      <c r="X316" s="1">
        <f t="shared" si="198"/>
        <v>26</v>
      </c>
      <c r="Y316" s="1">
        <f t="shared" si="199"/>
        <v>26</v>
      </c>
      <c r="Z316" s="1">
        <f t="shared" si="200"/>
        <v>26</v>
      </c>
      <c r="AA316" s="1">
        <f t="shared" si="201"/>
        <v>26</v>
      </c>
      <c r="AB316" s="1">
        <f t="shared" si="202"/>
        <v>26</v>
      </c>
      <c r="AC316" s="1">
        <f t="shared" si="203"/>
        <v>26</v>
      </c>
      <c r="AD316" s="1">
        <f t="shared" si="204"/>
        <v>26</v>
      </c>
      <c r="AE316" s="1">
        <f t="shared" si="205"/>
        <v>26</v>
      </c>
      <c r="AF316" s="1">
        <f t="shared" si="206"/>
        <v>26</v>
      </c>
      <c r="AG316" s="1">
        <f t="shared" si="207"/>
        <v>26</v>
      </c>
      <c r="AH316" s="1">
        <f t="shared" si="208"/>
        <v>26</v>
      </c>
      <c r="AI316" s="1">
        <f t="shared" si="209"/>
        <v>26</v>
      </c>
      <c r="AJ316" s="1">
        <f t="shared" si="210"/>
        <v>26</v>
      </c>
      <c r="AK316" s="1">
        <f t="shared" si="211"/>
        <v>26</v>
      </c>
      <c r="AL316" s="1">
        <f t="shared" si="212"/>
        <v>26</v>
      </c>
      <c r="AM316" s="1">
        <f t="shared" si="213"/>
        <v>26</v>
      </c>
      <c r="AN316" s="1">
        <f t="shared" si="214"/>
        <v>26</v>
      </c>
      <c r="AO316" s="1">
        <f t="shared" si="215"/>
        <v>26</v>
      </c>
      <c r="AP316" s="7">
        <f t="shared" si="231"/>
        <v>38</v>
      </c>
      <c r="AQ316" s="7">
        <f t="shared" si="232"/>
        <v>38</v>
      </c>
      <c r="AR316" s="1">
        <f t="shared" si="216"/>
        <v>38</v>
      </c>
      <c r="AS316" s="7">
        <f t="shared" si="233"/>
        <v>38</v>
      </c>
      <c r="AT316" s="1">
        <f t="shared" si="217"/>
        <v>38</v>
      </c>
      <c r="AU316" s="1">
        <f t="shared" si="218"/>
        <v>38</v>
      </c>
      <c r="AV316" s="1">
        <f t="shared" si="219"/>
        <v>38</v>
      </c>
      <c r="AW316" s="1">
        <f t="shared" si="220"/>
        <v>38</v>
      </c>
      <c r="AX316" s="1">
        <f t="shared" si="221"/>
        <v>38</v>
      </c>
      <c r="AY316" s="1">
        <f t="shared" si="222"/>
        <v>38</v>
      </c>
      <c r="AZ316" s="1">
        <f t="shared" si="223"/>
        <v>38</v>
      </c>
      <c r="BA316" s="1">
        <f t="shared" si="224"/>
        <v>38</v>
      </c>
      <c r="BB316" s="1">
        <f t="shared" si="225"/>
        <v>40</v>
      </c>
      <c r="BC316" s="1">
        <f t="shared" si="226"/>
        <v>40</v>
      </c>
      <c r="BD316" s="1">
        <f t="shared" si="227"/>
        <v>41</v>
      </c>
      <c r="BE316" s="1">
        <f t="shared" si="228"/>
        <v>41</v>
      </c>
      <c r="BF316" s="1">
        <f t="shared" si="229"/>
        <v>41</v>
      </c>
      <c r="BG316" s="1">
        <f>+IF(D316="male",VLOOKUP(M316,'Key node cluster'!$A$3:$C$45,3,0),VLOOKUP(M316,'Key node cluster'!$F$3:$H$27,3,0))</f>
        <v>41</v>
      </c>
    </row>
    <row r="317" spans="1:59" x14ac:dyDescent="0.25">
      <c r="A317" t="s">
        <v>1890</v>
      </c>
      <c r="B317">
        <v>9951052303</v>
      </c>
      <c r="C317" s="7">
        <v>30</v>
      </c>
      <c r="D317" t="s">
        <v>9</v>
      </c>
      <c r="E317" t="s">
        <v>10</v>
      </c>
      <c r="F317" t="s">
        <v>11</v>
      </c>
      <c r="G317" t="str">
        <f t="shared" si="230"/>
        <v>bachelor or above</v>
      </c>
      <c r="H317" s="7">
        <f t="shared" si="188"/>
        <v>1</v>
      </c>
      <c r="I317" t="s">
        <v>14</v>
      </c>
      <c r="J317">
        <v>26</v>
      </c>
      <c r="K317">
        <v>0.50136986301370001</v>
      </c>
      <c r="L317">
        <v>6</v>
      </c>
      <c r="M317" s="5">
        <f t="shared" si="189"/>
        <v>25</v>
      </c>
      <c r="N317" s="5">
        <f>+IF(D317="male",VLOOKUP(BG317,'Key node cluster'!$L$3:$N$24,3,0),VLOOKUP(BG317,'Key node cluster'!$R$3:$T$15,3,0))</f>
        <v>1</v>
      </c>
      <c r="O317" s="1">
        <v>0</v>
      </c>
      <c r="P317" s="1">
        <f t="shared" si="190"/>
        <v>1</v>
      </c>
      <c r="Q317" s="1">
        <f t="shared" si="191"/>
        <v>17</v>
      </c>
      <c r="R317" s="1">
        <f t="shared" si="192"/>
        <v>17</v>
      </c>
      <c r="S317" s="1">
        <f t="shared" si="193"/>
        <v>17</v>
      </c>
      <c r="T317" s="1">
        <f t="shared" si="194"/>
        <v>17</v>
      </c>
      <c r="U317" s="1">
        <f t="shared" si="195"/>
        <v>17</v>
      </c>
      <c r="V317" s="1">
        <f t="shared" si="196"/>
        <v>17</v>
      </c>
      <c r="W317" s="1">
        <f t="shared" si="197"/>
        <v>17</v>
      </c>
      <c r="X317" s="1">
        <f t="shared" si="198"/>
        <v>17</v>
      </c>
      <c r="Y317" s="1">
        <f t="shared" si="199"/>
        <v>17</v>
      </c>
      <c r="Z317" s="1">
        <f t="shared" si="200"/>
        <v>17</v>
      </c>
      <c r="AA317" s="1">
        <f t="shared" si="201"/>
        <v>17</v>
      </c>
      <c r="AB317" s="1">
        <f t="shared" si="202"/>
        <v>17</v>
      </c>
      <c r="AC317" s="1">
        <f t="shared" si="203"/>
        <v>17</v>
      </c>
      <c r="AD317" s="1">
        <f t="shared" si="204"/>
        <v>17</v>
      </c>
      <c r="AE317" s="1">
        <f t="shared" si="205"/>
        <v>17</v>
      </c>
      <c r="AF317" s="1">
        <f t="shared" si="206"/>
        <v>17</v>
      </c>
      <c r="AG317" s="1">
        <f t="shared" si="207"/>
        <v>25</v>
      </c>
      <c r="AH317" s="1">
        <f t="shared" si="208"/>
        <v>25</v>
      </c>
      <c r="AI317" s="1">
        <f t="shared" si="209"/>
        <v>25</v>
      </c>
      <c r="AJ317" s="1">
        <f t="shared" si="210"/>
        <v>25</v>
      </c>
      <c r="AK317" s="1">
        <f t="shared" si="211"/>
        <v>25</v>
      </c>
      <c r="AL317" s="1">
        <f t="shared" si="212"/>
        <v>25</v>
      </c>
      <c r="AM317" s="1">
        <f t="shared" si="213"/>
        <v>25</v>
      </c>
      <c r="AN317" s="1">
        <f t="shared" si="214"/>
        <v>25</v>
      </c>
      <c r="AO317" s="1">
        <f t="shared" si="215"/>
        <v>25</v>
      </c>
      <c r="AP317" s="7">
        <f t="shared" si="231"/>
        <v>25</v>
      </c>
      <c r="AQ317" s="7">
        <f t="shared" si="232"/>
        <v>25</v>
      </c>
      <c r="AR317" s="1">
        <f t="shared" si="216"/>
        <v>25</v>
      </c>
      <c r="AS317" s="7">
        <f t="shared" si="233"/>
        <v>25</v>
      </c>
      <c r="AT317" s="1">
        <f t="shared" si="217"/>
        <v>25</v>
      </c>
      <c r="AU317" s="1">
        <f t="shared" si="218"/>
        <v>25</v>
      </c>
      <c r="AV317" s="1">
        <f t="shared" si="219"/>
        <v>25</v>
      </c>
      <c r="AW317" s="1">
        <f t="shared" si="220"/>
        <v>25</v>
      </c>
      <c r="AX317" s="1">
        <f t="shared" si="221"/>
        <v>25</v>
      </c>
      <c r="AY317" s="1">
        <f t="shared" si="222"/>
        <v>25</v>
      </c>
      <c r="AZ317" s="1">
        <f t="shared" si="223"/>
        <v>25</v>
      </c>
      <c r="BA317" s="1">
        <f t="shared" si="224"/>
        <v>25</v>
      </c>
      <c r="BB317" s="1">
        <f t="shared" si="225"/>
        <v>25</v>
      </c>
      <c r="BC317" s="1">
        <f t="shared" si="226"/>
        <v>25</v>
      </c>
      <c r="BD317" s="1">
        <f t="shared" si="227"/>
        <v>25</v>
      </c>
      <c r="BE317" s="1">
        <f t="shared" si="228"/>
        <v>25</v>
      </c>
      <c r="BF317" s="1">
        <f t="shared" si="229"/>
        <v>25</v>
      </c>
      <c r="BG317" s="1">
        <f>+IF(D317="male",VLOOKUP(M317,'Key node cluster'!$A$3:$C$45,3,0),VLOOKUP(M317,'Key node cluster'!$F$3:$H$27,3,0))</f>
        <v>25</v>
      </c>
    </row>
    <row r="318" spans="1:59" x14ac:dyDescent="0.25">
      <c r="A318" t="s">
        <v>1891</v>
      </c>
      <c r="B318">
        <v>9741005862</v>
      </c>
      <c r="C318" s="7">
        <v>50</v>
      </c>
      <c r="D318" t="s">
        <v>9</v>
      </c>
      <c r="E318" t="s">
        <v>10</v>
      </c>
      <c r="G318" t="str">
        <f t="shared" si="230"/>
        <v>bachelor or above</v>
      </c>
      <c r="H318" s="7">
        <f t="shared" si="188"/>
        <v>1</v>
      </c>
      <c r="I318" t="s">
        <v>14</v>
      </c>
      <c r="J318">
        <v>48</v>
      </c>
      <c r="K318">
        <v>0.16712328767123</v>
      </c>
      <c r="L318">
        <v>1</v>
      </c>
      <c r="M318" s="5">
        <f t="shared" si="189"/>
        <v>17</v>
      </c>
      <c r="N318" s="5">
        <f>+IF(D318="male",VLOOKUP(BG318,'Key node cluster'!$L$3:$N$24,3,0),VLOOKUP(BG318,'Key node cluster'!$R$3:$T$15,3,0))</f>
        <v>1</v>
      </c>
      <c r="O318" s="1">
        <v>0</v>
      </c>
      <c r="P318" s="1">
        <f t="shared" si="190"/>
        <v>1</v>
      </c>
      <c r="Q318" s="1">
        <f t="shared" si="191"/>
        <v>17</v>
      </c>
      <c r="R318" s="1">
        <f t="shared" si="192"/>
        <v>17</v>
      </c>
      <c r="S318" s="1">
        <f t="shared" si="193"/>
        <v>17</v>
      </c>
      <c r="T318" s="1">
        <f t="shared" si="194"/>
        <v>17</v>
      </c>
      <c r="U318" s="1">
        <f t="shared" si="195"/>
        <v>17</v>
      </c>
      <c r="V318" s="1">
        <f t="shared" si="196"/>
        <v>17</v>
      </c>
      <c r="W318" s="1">
        <f t="shared" si="197"/>
        <v>17</v>
      </c>
      <c r="X318" s="1">
        <f t="shared" si="198"/>
        <v>17</v>
      </c>
      <c r="Y318" s="1">
        <f t="shared" si="199"/>
        <v>17</v>
      </c>
      <c r="Z318" s="1">
        <f t="shared" si="200"/>
        <v>17</v>
      </c>
      <c r="AA318" s="1">
        <f t="shared" si="201"/>
        <v>17</v>
      </c>
      <c r="AB318" s="1">
        <f t="shared" si="202"/>
        <v>17</v>
      </c>
      <c r="AC318" s="1">
        <f t="shared" si="203"/>
        <v>17</v>
      </c>
      <c r="AD318" s="1">
        <f t="shared" si="204"/>
        <v>17</v>
      </c>
      <c r="AE318" s="1">
        <f t="shared" si="205"/>
        <v>17</v>
      </c>
      <c r="AF318" s="1">
        <f t="shared" si="206"/>
        <v>17</v>
      </c>
      <c r="AG318" s="1">
        <f t="shared" si="207"/>
        <v>17</v>
      </c>
      <c r="AH318" s="1">
        <f t="shared" si="208"/>
        <v>17</v>
      </c>
      <c r="AI318" s="1">
        <f t="shared" si="209"/>
        <v>17</v>
      </c>
      <c r="AJ318" s="1">
        <f t="shared" si="210"/>
        <v>17</v>
      </c>
      <c r="AK318" s="1">
        <f t="shared" si="211"/>
        <v>17</v>
      </c>
      <c r="AL318" s="1">
        <f t="shared" si="212"/>
        <v>17</v>
      </c>
      <c r="AM318" s="1">
        <f t="shared" si="213"/>
        <v>17</v>
      </c>
      <c r="AN318" s="1">
        <f t="shared" si="214"/>
        <v>17</v>
      </c>
      <c r="AO318" s="1">
        <f t="shared" si="215"/>
        <v>17</v>
      </c>
      <c r="AP318" s="7">
        <f t="shared" si="231"/>
        <v>17</v>
      </c>
      <c r="AQ318" s="7">
        <f t="shared" si="232"/>
        <v>17</v>
      </c>
      <c r="AR318" s="1">
        <f t="shared" si="216"/>
        <v>17</v>
      </c>
      <c r="AS318" s="7">
        <f t="shared" si="233"/>
        <v>17</v>
      </c>
      <c r="AT318" s="1">
        <f t="shared" si="217"/>
        <v>17</v>
      </c>
      <c r="AU318" s="1">
        <f t="shared" si="218"/>
        <v>17</v>
      </c>
      <c r="AV318" s="1">
        <f t="shared" si="219"/>
        <v>17</v>
      </c>
      <c r="AW318" s="1">
        <f t="shared" si="220"/>
        <v>17</v>
      </c>
      <c r="AX318" s="1">
        <f t="shared" si="221"/>
        <v>17</v>
      </c>
      <c r="AY318" s="1">
        <f t="shared" si="222"/>
        <v>17</v>
      </c>
      <c r="AZ318" s="1">
        <f t="shared" si="223"/>
        <v>17</v>
      </c>
      <c r="BA318" s="1">
        <f t="shared" si="224"/>
        <v>17</v>
      </c>
      <c r="BB318" s="1">
        <f t="shared" si="225"/>
        <v>17</v>
      </c>
      <c r="BC318" s="1">
        <f t="shared" si="226"/>
        <v>17</v>
      </c>
      <c r="BD318" s="1">
        <f t="shared" si="227"/>
        <v>17</v>
      </c>
      <c r="BE318" s="1">
        <f t="shared" si="228"/>
        <v>17</v>
      </c>
      <c r="BF318" s="1">
        <f t="shared" si="229"/>
        <v>17</v>
      </c>
      <c r="BG318" s="1">
        <f>+IF(D318="male",VLOOKUP(M318,'Key node cluster'!$A$3:$C$45,3,0),VLOOKUP(M318,'Key node cluster'!$F$3:$H$27,3,0))</f>
        <v>22</v>
      </c>
    </row>
    <row r="319" spans="1:59" x14ac:dyDescent="0.25">
      <c r="A319" t="s">
        <v>1895</v>
      </c>
      <c r="B319">
        <v>9821020655</v>
      </c>
      <c r="C319" s="7">
        <v>40</v>
      </c>
      <c r="D319" t="s">
        <v>9</v>
      </c>
      <c r="E319" t="s">
        <v>10</v>
      </c>
      <c r="G319" t="str">
        <f t="shared" si="230"/>
        <v>bachelor or above</v>
      </c>
      <c r="H319" s="7">
        <f t="shared" si="188"/>
        <v>1</v>
      </c>
      <c r="I319" t="s">
        <v>14</v>
      </c>
      <c r="J319">
        <v>39</v>
      </c>
      <c r="K319">
        <v>0.25205479452055002</v>
      </c>
      <c r="L319">
        <v>1</v>
      </c>
      <c r="M319" s="5">
        <f t="shared" si="189"/>
        <v>17</v>
      </c>
      <c r="N319" s="5">
        <f>+IF(D319="male",VLOOKUP(BG319,'Key node cluster'!$L$3:$N$24,3,0),VLOOKUP(BG319,'Key node cluster'!$R$3:$T$15,3,0))</f>
        <v>1</v>
      </c>
      <c r="O319" s="1">
        <v>0</v>
      </c>
      <c r="P319" s="1">
        <f t="shared" si="190"/>
        <v>1</v>
      </c>
      <c r="Q319" s="1">
        <f t="shared" si="191"/>
        <v>17</v>
      </c>
      <c r="R319" s="1">
        <f t="shared" si="192"/>
        <v>17</v>
      </c>
      <c r="S319" s="1">
        <f t="shared" si="193"/>
        <v>17</v>
      </c>
      <c r="T319" s="1">
        <f t="shared" si="194"/>
        <v>17</v>
      </c>
      <c r="U319" s="1">
        <f t="shared" si="195"/>
        <v>17</v>
      </c>
      <c r="V319" s="1">
        <f t="shared" si="196"/>
        <v>17</v>
      </c>
      <c r="W319" s="1">
        <f t="shared" si="197"/>
        <v>17</v>
      </c>
      <c r="X319" s="1">
        <f t="shared" si="198"/>
        <v>17</v>
      </c>
      <c r="Y319" s="1">
        <f t="shared" si="199"/>
        <v>17</v>
      </c>
      <c r="Z319" s="1">
        <f t="shared" si="200"/>
        <v>17</v>
      </c>
      <c r="AA319" s="1">
        <f t="shared" si="201"/>
        <v>17</v>
      </c>
      <c r="AB319" s="1">
        <f t="shared" si="202"/>
        <v>17</v>
      </c>
      <c r="AC319" s="1">
        <f t="shared" si="203"/>
        <v>17</v>
      </c>
      <c r="AD319" s="1">
        <f t="shared" si="204"/>
        <v>17</v>
      </c>
      <c r="AE319" s="1">
        <f t="shared" si="205"/>
        <v>17</v>
      </c>
      <c r="AF319" s="1">
        <f t="shared" si="206"/>
        <v>17</v>
      </c>
      <c r="AG319" s="1">
        <f t="shared" si="207"/>
        <v>17</v>
      </c>
      <c r="AH319" s="1">
        <f t="shared" si="208"/>
        <v>17</v>
      </c>
      <c r="AI319" s="1">
        <f t="shared" si="209"/>
        <v>17</v>
      </c>
      <c r="AJ319" s="1">
        <f t="shared" si="210"/>
        <v>17</v>
      </c>
      <c r="AK319" s="1">
        <f t="shared" si="211"/>
        <v>17</v>
      </c>
      <c r="AL319" s="1">
        <f t="shared" si="212"/>
        <v>17</v>
      </c>
      <c r="AM319" s="1">
        <f t="shared" si="213"/>
        <v>17</v>
      </c>
      <c r="AN319" s="1">
        <f t="shared" si="214"/>
        <v>17</v>
      </c>
      <c r="AO319" s="1">
        <f t="shared" si="215"/>
        <v>17</v>
      </c>
      <c r="AP319" s="7">
        <f t="shared" si="231"/>
        <v>17</v>
      </c>
      <c r="AQ319" s="7">
        <f t="shared" si="232"/>
        <v>17</v>
      </c>
      <c r="AR319" s="1">
        <f t="shared" si="216"/>
        <v>17</v>
      </c>
      <c r="AS319" s="7">
        <f t="shared" si="233"/>
        <v>17</v>
      </c>
      <c r="AT319" s="1">
        <f t="shared" si="217"/>
        <v>17</v>
      </c>
      <c r="AU319" s="1">
        <f t="shared" si="218"/>
        <v>17</v>
      </c>
      <c r="AV319" s="1">
        <f t="shared" si="219"/>
        <v>17</v>
      </c>
      <c r="AW319" s="1">
        <f t="shared" si="220"/>
        <v>17</v>
      </c>
      <c r="AX319" s="1">
        <f t="shared" si="221"/>
        <v>17</v>
      </c>
      <c r="AY319" s="1">
        <f t="shared" si="222"/>
        <v>17</v>
      </c>
      <c r="AZ319" s="1">
        <f t="shared" si="223"/>
        <v>17</v>
      </c>
      <c r="BA319" s="1">
        <f t="shared" si="224"/>
        <v>17</v>
      </c>
      <c r="BB319" s="1">
        <f t="shared" si="225"/>
        <v>17</v>
      </c>
      <c r="BC319" s="1">
        <f t="shared" si="226"/>
        <v>17</v>
      </c>
      <c r="BD319" s="1">
        <f t="shared" si="227"/>
        <v>17</v>
      </c>
      <c r="BE319" s="1">
        <f t="shared" si="228"/>
        <v>17</v>
      </c>
      <c r="BF319" s="1">
        <f t="shared" si="229"/>
        <v>17</v>
      </c>
      <c r="BG319" s="1">
        <f>+IF(D319="male",VLOOKUP(M319,'Key node cluster'!$A$3:$C$45,3,0),VLOOKUP(M319,'Key node cluster'!$F$3:$H$27,3,0))</f>
        <v>22</v>
      </c>
    </row>
    <row r="320" spans="1:59" x14ac:dyDescent="0.25">
      <c r="A320" t="s">
        <v>1904</v>
      </c>
      <c r="B320">
        <v>9651012354</v>
      </c>
      <c r="C320" s="7">
        <v>60</v>
      </c>
      <c r="D320" t="s">
        <v>9</v>
      </c>
      <c r="E320" t="s">
        <v>10</v>
      </c>
      <c r="F320" t="s">
        <v>11</v>
      </c>
      <c r="G320" t="str">
        <f t="shared" si="230"/>
        <v>bachelor or above</v>
      </c>
      <c r="H320" s="7">
        <f t="shared" si="188"/>
        <v>5</v>
      </c>
      <c r="I320" t="s">
        <v>14</v>
      </c>
      <c r="J320">
        <v>57</v>
      </c>
      <c r="K320">
        <v>1.4164383561644001</v>
      </c>
      <c r="L320">
        <v>1</v>
      </c>
      <c r="M320" s="5">
        <f t="shared" si="189"/>
        <v>41</v>
      </c>
      <c r="N320" s="5">
        <f>+IF(D320="male",VLOOKUP(BG320,'Key node cluster'!$L$3:$N$24,3,0),VLOOKUP(BG320,'Key node cluster'!$R$3:$T$15,3,0))</f>
        <v>1</v>
      </c>
      <c r="O320" s="1">
        <v>0</v>
      </c>
      <c r="P320" s="1">
        <f t="shared" si="190"/>
        <v>26</v>
      </c>
      <c r="Q320" s="1">
        <f t="shared" si="191"/>
        <v>26</v>
      </c>
      <c r="R320" s="1">
        <f t="shared" si="192"/>
        <v>26</v>
      </c>
      <c r="S320" s="1">
        <f t="shared" si="193"/>
        <v>26</v>
      </c>
      <c r="T320" s="1">
        <f t="shared" si="194"/>
        <v>26</v>
      </c>
      <c r="U320" s="1">
        <f t="shared" si="195"/>
        <v>26</v>
      </c>
      <c r="V320" s="1">
        <f t="shared" si="196"/>
        <v>26</v>
      </c>
      <c r="W320" s="1">
        <f t="shared" si="197"/>
        <v>26</v>
      </c>
      <c r="X320" s="1">
        <f t="shared" si="198"/>
        <v>26</v>
      </c>
      <c r="Y320" s="1">
        <f t="shared" si="199"/>
        <v>26</v>
      </c>
      <c r="Z320" s="1">
        <f t="shared" si="200"/>
        <v>26</v>
      </c>
      <c r="AA320" s="1">
        <f t="shared" si="201"/>
        <v>26</v>
      </c>
      <c r="AB320" s="1">
        <f t="shared" si="202"/>
        <v>26</v>
      </c>
      <c r="AC320" s="1">
        <f t="shared" si="203"/>
        <v>26</v>
      </c>
      <c r="AD320" s="1">
        <f t="shared" si="204"/>
        <v>26</v>
      </c>
      <c r="AE320" s="1">
        <f t="shared" si="205"/>
        <v>26</v>
      </c>
      <c r="AF320" s="1">
        <f t="shared" si="206"/>
        <v>26</v>
      </c>
      <c r="AG320" s="1">
        <f t="shared" si="207"/>
        <v>26</v>
      </c>
      <c r="AH320" s="1">
        <f t="shared" si="208"/>
        <v>26</v>
      </c>
      <c r="AI320" s="1">
        <f t="shared" si="209"/>
        <v>26</v>
      </c>
      <c r="AJ320" s="1">
        <f t="shared" si="210"/>
        <v>26</v>
      </c>
      <c r="AK320" s="1">
        <f t="shared" si="211"/>
        <v>26</v>
      </c>
      <c r="AL320" s="1">
        <f t="shared" si="212"/>
        <v>26</v>
      </c>
      <c r="AM320" s="1">
        <f t="shared" si="213"/>
        <v>26</v>
      </c>
      <c r="AN320" s="1">
        <f t="shared" si="214"/>
        <v>26</v>
      </c>
      <c r="AO320" s="1">
        <f t="shared" si="215"/>
        <v>26</v>
      </c>
      <c r="AP320" s="7">
        <f t="shared" si="231"/>
        <v>38</v>
      </c>
      <c r="AQ320" s="7">
        <f t="shared" si="232"/>
        <v>38</v>
      </c>
      <c r="AR320" s="1">
        <f t="shared" si="216"/>
        <v>38</v>
      </c>
      <c r="AS320" s="7">
        <f t="shared" si="233"/>
        <v>38</v>
      </c>
      <c r="AT320" s="1">
        <f t="shared" si="217"/>
        <v>38</v>
      </c>
      <c r="AU320" s="1">
        <f t="shared" si="218"/>
        <v>38</v>
      </c>
      <c r="AV320" s="1">
        <f t="shared" si="219"/>
        <v>38</v>
      </c>
      <c r="AW320" s="1">
        <f t="shared" si="220"/>
        <v>38</v>
      </c>
      <c r="AX320" s="1">
        <f t="shared" si="221"/>
        <v>38</v>
      </c>
      <c r="AY320" s="1">
        <f t="shared" si="222"/>
        <v>38</v>
      </c>
      <c r="AZ320" s="1">
        <f t="shared" si="223"/>
        <v>38</v>
      </c>
      <c r="BA320" s="1">
        <f t="shared" si="224"/>
        <v>38</v>
      </c>
      <c r="BB320" s="1">
        <f t="shared" si="225"/>
        <v>40</v>
      </c>
      <c r="BC320" s="1">
        <f t="shared" si="226"/>
        <v>40</v>
      </c>
      <c r="BD320" s="1">
        <f t="shared" si="227"/>
        <v>41</v>
      </c>
      <c r="BE320" s="1">
        <f t="shared" si="228"/>
        <v>41</v>
      </c>
      <c r="BF320" s="1">
        <f t="shared" si="229"/>
        <v>41</v>
      </c>
      <c r="BG320" s="1">
        <f>+IF(D320="male",VLOOKUP(M320,'Key node cluster'!$A$3:$C$45,3,0),VLOOKUP(M320,'Key node cluster'!$F$3:$H$27,3,0))</f>
        <v>41</v>
      </c>
    </row>
    <row r="321" spans="1:59" x14ac:dyDescent="0.25">
      <c r="A321" t="s">
        <v>1905</v>
      </c>
      <c r="B321">
        <v>9991004122</v>
      </c>
      <c r="C321" s="7">
        <v>20</v>
      </c>
      <c r="D321" t="s">
        <v>9</v>
      </c>
      <c r="E321" t="s">
        <v>10</v>
      </c>
      <c r="G321" t="str">
        <f t="shared" si="230"/>
        <v>secondary or below</v>
      </c>
      <c r="H321" s="7">
        <f t="shared" si="188"/>
        <v>1</v>
      </c>
      <c r="I321" t="s">
        <v>18</v>
      </c>
      <c r="J321">
        <v>23</v>
      </c>
      <c r="K321">
        <v>0.33698630136986002</v>
      </c>
      <c r="L321">
        <v>1</v>
      </c>
      <c r="M321" s="5">
        <f t="shared" si="189"/>
        <v>17</v>
      </c>
      <c r="N321" s="5">
        <f>+IF(D321="male",VLOOKUP(BG321,'Key node cluster'!$L$3:$N$24,3,0),VLOOKUP(BG321,'Key node cluster'!$R$3:$T$15,3,0))</f>
        <v>1</v>
      </c>
      <c r="O321" s="1">
        <v>0</v>
      </c>
      <c r="P321" s="1">
        <f t="shared" si="190"/>
        <v>1</v>
      </c>
      <c r="Q321" s="1">
        <f t="shared" si="191"/>
        <v>17</v>
      </c>
      <c r="R321" s="1">
        <f t="shared" si="192"/>
        <v>17</v>
      </c>
      <c r="S321" s="1">
        <f t="shared" si="193"/>
        <v>17</v>
      </c>
      <c r="T321" s="1">
        <f t="shared" si="194"/>
        <v>17</v>
      </c>
      <c r="U321" s="1">
        <f t="shared" si="195"/>
        <v>17</v>
      </c>
      <c r="V321" s="1">
        <f t="shared" si="196"/>
        <v>17</v>
      </c>
      <c r="W321" s="1">
        <f t="shared" si="197"/>
        <v>17</v>
      </c>
      <c r="X321" s="1">
        <f t="shared" si="198"/>
        <v>17</v>
      </c>
      <c r="Y321" s="1">
        <f t="shared" si="199"/>
        <v>17</v>
      </c>
      <c r="Z321" s="1">
        <f t="shared" si="200"/>
        <v>17</v>
      </c>
      <c r="AA321" s="1">
        <f t="shared" si="201"/>
        <v>17</v>
      </c>
      <c r="AB321" s="1">
        <f t="shared" si="202"/>
        <v>17</v>
      </c>
      <c r="AC321" s="1">
        <f t="shared" si="203"/>
        <v>17</v>
      </c>
      <c r="AD321" s="1">
        <f t="shared" si="204"/>
        <v>17</v>
      </c>
      <c r="AE321" s="1">
        <f t="shared" si="205"/>
        <v>17</v>
      </c>
      <c r="AF321" s="1">
        <f t="shared" si="206"/>
        <v>17</v>
      </c>
      <c r="AG321" s="1">
        <f t="shared" si="207"/>
        <v>17</v>
      </c>
      <c r="AH321" s="1">
        <f t="shared" si="208"/>
        <v>17</v>
      </c>
      <c r="AI321" s="1">
        <f t="shared" si="209"/>
        <v>17</v>
      </c>
      <c r="AJ321" s="1">
        <f t="shared" si="210"/>
        <v>17</v>
      </c>
      <c r="AK321" s="1">
        <f t="shared" si="211"/>
        <v>17</v>
      </c>
      <c r="AL321" s="1">
        <f t="shared" si="212"/>
        <v>17</v>
      </c>
      <c r="AM321" s="1">
        <f t="shared" si="213"/>
        <v>17</v>
      </c>
      <c r="AN321" s="1">
        <f t="shared" si="214"/>
        <v>17</v>
      </c>
      <c r="AO321" s="1">
        <f t="shared" si="215"/>
        <v>17</v>
      </c>
      <c r="AP321" s="7">
        <f t="shared" si="231"/>
        <v>17</v>
      </c>
      <c r="AQ321" s="7">
        <f t="shared" si="232"/>
        <v>17</v>
      </c>
      <c r="AR321" s="1">
        <f t="shared" si="216"/>
        <v>17</v>
      </c>
      <c r="AS321" s="7">
        <f t="shared" si="233"/>
        <v>17</v>
      </c>
      <c r="AT321" s="1">
        <f t="shared" si="217"/>
        <v>17</v>
      </c>
      <c r="AU321" s="1">
        <f t="shared" si="218"/>
        <v>17</v>
      </c>
      <c r="AV321" s="1">
        <f t="shared" si="219"/>
        <v>17</v>
      </c>
      <c r="AW321" s="1">
        <f t="shared" si="220"/>
        <v>17</v>
      </c>
      <c r="AX321" s="1">
        <f t="shared" si="221"/>
        <v>17</v>
      </c>
      <c r="AY321" s="1">
        <f t="shared" si="222"/>
        <v>17</v>
      </c>
      <c r="AZ321" s="1">
        <f t="shared" si="223"/>
        <v>17</v>
      </c>
      <c r="BA321" s="1">
        <f t="shared" si="224"/>
        <v>17</v>
      </c>
      <c r="BB321" s="1">
        <f t="shared" si="225"/>
        <v>17</v>
      </c>
      <c r="BC321" s="1">
        <f t="shared" si="226"/>
        <v>17</v>
      </c>
      <c r="BD321" s="1">
        <f t="shared" si="227"/>
        <v>17</v>
      </c>
      <c r="BE321" s="1">
        <f t="shared" si="228"/>
        <v>17</v>
      </c>
      <c r="BF321" s="1">
        <f t="shared" si="229"/>
        <v>17</v>
      </c>
      <c r="BG321" s="1">
        <f>+IF(D321="male",VLOOKUP(M321,'Key node cluster'!$A$3:$C$45,3,0),VLOOKUP(M321,'Key node cluster'!$F$3:$H$27,3,0))</f>
        <v>22</v>
      </c>
    </row>
    <row r="322" spans="1:59" x14ac:dyDescent="0.25">
      <c r="A322" t="s">
        <v>1909</v>
      </c>
      <c r="B322">
        <v>9981061770</v>
      </c>
      <c r="C322" s="7">
        <v>20</v>
      </c>
      <c r="D322" t="s">
        <v>9</v>
      </c>
      <c r="E322" t="s">
        <v>10</v>
      </c>
      <c r="F322" t="s">
        <v>11</v>
      </c>
      <c r="G322" t="str">
        <f t="shared" si="230"/>
        <v>bachelor or above</v>
      </c>
      <c r="H322" s="7">
        <f t="shared" ref="H322:H385" si="234">IF(K322 &gt; 15, 20, IF(K322 &gt; 10, 15, IF(K322 &gt; 5, 10, IF(K322 &gt; 1, 5, IF(K322 &gt; 0, 1, 0)))))</f>
        <v>5</v>
      </c>
      <c r="I322" t="s">
        <v>14</v>
      </c>
      <c r="J322">
        <v>23</v>
      </c>
      <c r="K322">
        <v>2.7753424657534</v>
      </c>
      <c r="L322">
        <v>10</v>
      </c>
      <c r="M322" s="5">
        <f t="shared" ref="M322:M385" si="235">+BF322</f>
        <v>39</v>
      </c>
      <c r="N322" s="5">
        <f>+IF(D322="male",VLOOKUP(BG322,'Key node cluster'!$L$3:$N$24,3,0),VLOOKUP(BG322,'Key node cluster'!$R$3:$T$15,3,0))</f>
        <v>0</v>
      </c>
      <c r="O322" s="1">
        <v>0</v>
      </c>
      <c r="P322" s="1">
        <f t="shared" ref="P322:P385" si="236">+IF($D322="male",IF(H322="",O322,IF(H322&lt;=3,1,26)),IF($D322="female",IF(H322="",O322,IF(H322&lt;=0.5,1,12)),O322))</f>
        <v>26</v>
      </c>
      <c r="Q322" s="1">
        <f t="shared" ref="Q322:Q385" si="237">IF($D322="male",IF(P322&lt;&gt;1,P322,IF(H322="",P322,IF(H322&lt;=0.5,2,17))),IF($D322="female",IF(P322&lt;&gt;1,P322,IF(F322="",P322,IF(F322&lt;&gt;"amman",2,11))),P322))</f>
        <v>26</v>
      </c>
      <c r="R322" s="1">
        <f t="shared" ref="R322:R385" si="238">IF($D322="male",IF(Q322&lt;&gt;2,Q322,IF(F322="",Q322,IF(F322&lt;&gt;"irbed",3,14))),IF($D322="female",IF(Q322&lt;&gt;2,Q322,IF(C322="",Q322,IF(C322&lt;=25,3,8))),Q322))</f>
        <v>26</v>
      </c>
      <c r="S322" s="1">
        <f t="shared" ref="S322:S385" si="239">IF($D322="male",IF(R322&lt;&gt;3,R322,IF(F322="",R322,IF(F322&lt;&gt;"amman",4,11))),IF($D322="female",IF(R322&lt;&gt;3,R322,IF(F322="",R322,IF(F322&lt;&gt;"irbed",4,7))),R322))</f>
        <v>26</v>
      </c>
      <c r="T322" s="1">
        <f t="shared" ref="T322:T385" si="240">IF($D322="male",IF(S322&lt;&gt;4,S322,IF(C322="",S322,IF(C322&lt;=25,5,10))),IF($D322="female",IF(S322&lt;&gt;4,S322,IF(C322="",S322,IF(G322&lt;&gt;"secondary or below",5,6))),R322))</f>
        <v>26</v>
      </c>
      <c r="U322" s="1">
        <f t="shared" ref="U322:U385" si="241">IF($D322="male",IF(T322&lt;&gt;5,T322,IF(F322="",T322,IF(F322&lt;&gt;"zarqa",6,9))),IF($D322="female",IF(T322&lt;&gt;5,T322,5),T322))</f>
        <v>26</v>
      </c>
      <c r="V322" s="1">
        <f t="shared" ref="V322:V385" si="242">IF($D322="male",IF(U322&lt;&gt;6,U322,IF(G322="",U322,IF(G322&lt;&gt;"secondary or below",7,8))),IF($D322="female",IF(T322&lt;&gt;6,U322,6),U322))</f>
        <v>26</v>
      </c>
      <c r="W322" s="1">
        <f t="shared" ref="W322:W385" si="243">IF($D322="male",IF(V322&lt;&gt;7,V322,7),IF($D322="female",IF(S322&lt;&gt;7,V322,7),V322))</f>
        <v>26</v>
      </c>
      <c r="X322" s="1">
        <f t="shared" ref="X322:X385" si="244">IF($D322="male",IF(V322&lt;&gt;8,W322,8),IF($D322="female",IF(R322&lt;&gt;8,R322,IF(G322="",W322,IF(G322&lt;&gt;"bachelor or above",9,10)))))</f>
        <v>26</v>
      </c>
      <c r="Y322" s="1">
        <f t="shared" ref="Y322:Y385" si="245">IF($D322="male",IF(U322&lt;&gt;9,X322,9),IF($D322="female",IF(X322&lt;&gt;9,X322,9),X322))</f>
        <v>26</v>
      </c>
      <c r="Z322" s="1">
        <f t="shared" ref="Z322:Z385" si="246">IF($D322="male",IF(T322&lt;&gt;10,Y322,10),IF($D322="female",IF(X322&lt;&gt;10,Y322,10),Y322))</f>
        <v>26</v>
      </c>
      <c r="AA322" s="1">
        <f t="shared" ref="AA322:AA385" si="247">IF($D322="male",IF(S322&lt;&gt;11,Z322,IF(G322="",Z322,IF(G322&lt;&gt;"secondary or below",12,13))),IF($D322="female",IF(Q322&lt;&gt;11,Z322,11),Z322))</f>
        <v>26</v>
      </c>
      <c r="AB322" s="1">
        <f t="shared" ref="AB322:AB385" si="248">IF($D322="male",IF(AA322&lt;&gt;12,AA322,12),IF($D322="female",IF(P322&lt;&gt;12,P322,IF(G322="",AA322,IF(G322&lt;&gt;"bachelor or above",13,20)))))</f>
        <v>26</v>
      </c>
      <c r="AC322" s="1">
        <f t="shared" ref="AC322:AC385" si="249">IF($D322="male",IF(AA322&lt;&gt;13,AB322,13),IF($D322="female",IF(AB322&lt;&gt;13,AB322,IF(H322&lt;=3,14,17))))</f>
        <v>26</v>
      </c>
      <c r="AD322" s="1">
        <f t="shared" ref="AD322:AD385" si="250">IF($D322="male",IF(R322&lt;&gt;14,AC322,IF(G322="",AC322,IF(G322&lt;&gt;"bachelor or above",15,16))),IF($D322="female",IF(AC322&lt;&gt;14,AC322,IF(C322="",AC322,IF(C322&lt;=25,15,16))),AC322))</f>
        <v>26</v>
      </c>
      <c r="AE322" s="1">
        <f t="shared" ref="AE322:AE385" si="251">IF($D322="male",IF(AD322&lt;&gt;15,AD322,15),IF($D322="female",IF(AD322&lt;&gt;15,AD322,15),AD322))</f>
        <v>26</v>
      </c>
      <c r="AF322" s="1">
        <f t="shared" ref="AF322:AF385" si="252">IF($D322="male",IF(AD322&lt;&gt;16,AE322,16),IF($D322="female",IF(AD322&lt;&gt;16,AE322,16),AE322))</f>
        <v>26</v>
      </c>
      <c r="AG322" s="1">
        <f t="shared" ref="AG322:AG385" si="253">IF($D322="male",IF(Q322&lt;&gt;17,AF322,IF(F322="",AF322,IF(F322&lt;&gt;"amman",18,25))),IF($D322="female",IF(AC322&lt;&gt;17,AF322,IF(F322="",AF322,IF(F322&lt;&gt;"irbed",18,19))),AF322))</f>
        <v>26</v>
      </c>
      <c r="AH322" s="1">
        <f t="shared" ref="AH322:AH385" si="254">IF($D322="male",IF(AG322&lt;&gt;18,AG322,IF(G322="",AG322,IF(G322&lt;&gt;"secondary or below",19,20))),IF($D322="female",IF(AG322&lt;&gt;18,AG322,18),AG322))</f>
        <v>26</v>
      </c>
      <c r="AI322" s="1">
        <f t="shared" ref="AI322:AI385" si="255">IF($D322="male",IF(AH322&lt;&gt;19,AH322,19),IF($D322="female",IF(AG322&lt;&gt;19,AH322,19),AH322))</f>
        <v>26</v>
      </c>
      <c r="AJ322" s="1">
        <f t="shared" ref="AJ322:AJ385" si="256">IF($D322="male",IF(AH322&lt;&gt;20,AI322,IF(F322="",AI322,IF(F322&lt;&gt;"irbed",21,24))),IF($D322="female",IF(AB322&lt;&gt;20,AI322,IF(H322&lt;=3,21,24))))</f>
        <v>26</v>
      </c>
      <c r="AK322" s="1">
        <f t="shared" ref="AK322:AK385" si="257">IF($D322="male",IF(AJ322&lt;&gt;21,AJ322,IF(F322="",AJ322,IF(F322&lt;&gt;"zarqa",22,23))),IF($D322="female",IF(AJ322&lt;&gt;21,AJ322,IF(C322&lt;=25,22,23))))</f>
        <v>26</v>
      </c>
      <c r="AL322" s="1">
        <f t="shared" ref="AL322:AL385" si="258">IF($D322="male",IF(AK322&lt;&gt;22,AK322,22),IF($D322="female",IF(AK322&lt;&gt;22,AK322,22),AK322))</f>
        <v>26</v>
      </c>
      <c r="AM322" s="1">
        <f t="shared" ref="AM322:AM385" si="259">IF($D322="male",IF(AK322&lt;&gt;23,AL322,23),IF($D322="female",IF(AK322&lt;&gt;23,AL322,23),AL322))</f>
        <v>26</v>
      </c>
      <c r="AN322" s="1">
        <f t="shared" ref="AN322:AN385" si="260">IF($D322="male",IF(AJ322&lt;&gt;24,AM322,24),IF($D322="female",IF(AJ322&lt;&gt;24,AM322,24),AM322))</f>
        <v>26</v>
      </c>
      <c r="AO322" s="1">
        <f t="shared" ref="AO322:AO385" si="261">IF($D322="male",IF(AG322&lt;&gt;25,AN322,25),AN322)</f>
        <v>26</v>
      </c>
      <c r="AP322" s="7">
        <f t="shared" si="231"/>
        <v>38</v>
      </c>
      <c r="AQ322" s="7">
        <f t="shared" si="232"/>
        <v>38</v>
      </c>
      <c r="AR322" s="1">
        <f t="shared" ref="AR322:AR385" si="262">IF($D322="male",IF(AQ322&lt;&gt;28,AQ322,IF(C322&lt;=35,29,32)),AQ322)</f>
        <v>38</v>
      </c>
      <c r="AS322" s="7">
        <f t="shared" si="233"/>
        <v>38</v>
      </c>
      <c r="AT322" s="1">
        <f t="shared" ref="AT322:AT385" si="263">IF($D322="male",IF(AS322&lt;&gt;30,AS322,30),AS322)</f>
        <v>38</v>
      </c>
      <c r="AU322" s="1">
        <f t="shared" ref="AU322:AU385" si="264">IF($D322="male",IF(AS322&lt;&gt;31,AT322,31),AT322)</f>
        <v>38</v>
      </c>
      <c r="AV322" s="1">
        <f t="shared" ref="AV322:AV385" si="265">IF($D322="male",IF(AR322&lt;&gt;32,AU322,32),AU322)</f>
        <v>38</v>
      </c>
      <c r="AW322" s="1">
        <f t="shared" ref="AW322:AW385" si="266">IF($D322="male",IF(AQ322&lt;&gt;33,AV322,IF(H322="",AV322,IF(H322&lt;=7.5,34,37))),AV322)</f>
        <v>38</v>
      </c>
      <c r="AX322" s="1">
        <f t="shared" ref="AX322:AX385" si="267">IF($D322="male",IF(AW322&lt;&gt;34,AW322,IF(C322&lt;=25,35,36)),AW322)</f>
        <v>38</v>
      </c>
      <c r="AY322" s="1">
        <f t="shared" ref="AY322:AY385" si="268">IF($D322="male",IF(AX322&lt;&gt;35,AX322,35),AX322)</f>
        <v>38</v>
      </c>
      <c r="AZ322" s="1">
        <f t="shared" ref="AZ322:AZ385" si="269">IF($D322="male",IF(AX322&lt;&gt;36,AY322,36),AY322)</f>
        <v>38</v>
      </c>
      <c r="BA322" s="1">
        <f t="shared" ref="BA322:BA385" si="270">IF($D322="male",IF(AW322&lt;&gt;37,AZ322,37),AZ322)</f>
        <v>38</v>
      </c>
      <c r="BB322" s="1">
        <f t="shared" ref="BB322:BB385" si="271">IF($D322="male",IF(AP322&lt;&gt;38,BA322,IF(C322&lt;=25,39,40)),BA322)</f>
        <v>39</v>
      </c>
      <c r="BC322" s="1">
        <f t="shared" ref="BC322:BC385" si="272">IF($D322="male",IF(BB322&lt;&gt;39,BB322,39),BB322)</f>
        <v>39</v>
      </c>
      <c r="BD322" s="1">
        <f t="shared" ref="BD322:BD385" si="273">IF($D322="male",IF(BB322&lt;&gt;40,BC322,IF(H322="",BC322,IF(H322&lt;=7.5,41,42))),BC322)</f>
        <v>39</v>
      </c>
      <c r="BE322" s="1">
        <f t="shared" ref="BE322:BE385" si="274">IF($D322="male",IF(BD322&lt;&gt;41,BD322,41),BD322)</f>
        <v>39</v>
      </c>
      <c r="BF322" s="1">
        <f t="shared" ref="BF322:BF385" si="275">IF($D322="male",IF(BD322&lt;&gt;42,BE322,42),BE322)</f>
        <v>39</v>
      </c>
      <c r="BG322" s="1">
        <f>+IF(D322="male",VLOOKUP(M322,'Key node cluster'!$A$3:$C$45,3,0),VLOOKUP(M322,'Key node cluster'!$F$3:$H$27,3,0))</f>
        <v>39</v>
      </c>
    </row>
    <row r="323" spans="1:59" x14ac:dyDescent="0.25">
      <c r="A323" t="s">
        <v>1912</v>
      </c>
      <c r="B323">
        <v>9761034668</v>
      </c>
      <c r="C323" s="7">
        <v>50</v>
      </c>
      <c r="D323" t="s">
        <v>9</v>
      </c>
      <c r="E323" t="s">
        <v>10</v>
      </c>
      <c r="F323" t="s">
        <v>11</v>
      </c>
      <c r="G323" t="str">
        <f t="shared" si="230"/>
        <v>bachelor or above</v>
      </c>
      <c r="H323" s="7">
        <f t="shared" si="234"/>
        <v>5</v>
      </c>
      <c r="I323" t="s">
        <v>14</v>
      </c>
      <c r="J323">
        <v>46</v>
      </c>
      <c r="K323">
        <v>2.9178082191781001</v>
      </c>
      <c r="L323">
        <v>4</v>
      </c>
      <c r="M323" s="5">
        <f t="shared" si="235"/>
        <v>41</v>
      </c>
      <c r="N323" s="5">
        <f>+IF(D323="male",VLOOKUP(BG323,'Key node cluster'!$L$3:$N$24,3,0),VLOOKUP(BG323,'Key node cluster'!$R$3:$T$15,3,0))</f>
        <v>1</v>
      </c>
      <c r="O323" s="1">
        <v>0</v>
      </c>
      <c r="P323" s="1">
        <f t="shared" si="236"/>
        <v>26</v>
      </c>
      <c r="Q323" s="1">
        <f t="shared" si="237"/>
        <v>26</v>
      </c>
      <c r="R323" s="1">
        <f t="shared" si="238"/>
        <v>26</v>
      </c>
      <c r="S323" s="1">
        <f t="shared" si="239"/>
        <v>26</v>
      </c>
      <c r="T323" s="1">
        <f t="shared" si="240"/>
        <v>26</v>
      </c>
      <c r="U323" s="1">
        <f t="shared" si="241"/>
        <v>26</v>
      </c>
      <c r="V323" s="1">
        <f t="shared" si="242"/>
        <v>26</v>
      </c>
      <c r="W323" s="1">
        <f t="shared" si="243"/>
        <v>26</v>
      </c>
      <c r="X323" s="1">
        <f t="shared" si="244"/>
        <v>26</v>
      </c>
      <c r="Y323" s="1">
        <f t="shared" si="245"/>
        <v>26</v>
      </c>
      <c r="Z323" s="1">
        <f t="shared" si="246"/>
        <v>26</v>
      </c>
      <c r="AA323" s="1">
        <f t="shared" si="247"/>
        <v>26</v>
      </c>
      <c r="AB323" s="1">
        <f t="shared" si="248"/>
        <v>26</v>
      </c>
      <c r="AC323" s="1">
        <f t="shared" si="249"/>
        <v>26</v>
      </c>
      <c r="AD323" s="1">
        <f t="shared" si="250"/>
        <v>26</v>
      </c>
      <c r="AE323" s="1">
        <f t="shared" si="251"/>
        <v>26</v>
      </c>
      <c r="AF323" s="1">
        <f t="shared" si="252"/>
        <v>26</v>
      </c>
      <c r="AG323" s="1">
        <f t="shared" si="253"/>
        <v>26</v>
      </c>
      <c r="AH323" s="1">
        <f t="shared" si="254"/>
        <v>26</v>
      </c>
      <c r="AI323" s="1">
        <f t="shared" si="255"/>
        <v>26</v>
      </c>
      <c r="AJ323" s="1">
        <f t="shared" si="256"/>
        <v>26</v>
      </c>
      <c r="AK323" s="1">
        <f t="shared" si="257"/>
        <v>26</v>
      </c>
      <c r="AL323" s="1">
        <f t="shared" si="258"/>
        <v>26</v>
      </c>
      <c r="AM323" s="1">
        <f t="shared" si="259"/>
        <v>26</v>
      </c>
      <c r="AN323" s="1">
        <f t="shared" si="260"/>
        <v>26</v>
      </c>
      <c r="AO323" s="1">
        <f t="shared" si="261"/>
        <v>26</v>
      </c>
      <c r="AP323" s="7">
        <f t="shared" si="231"/>
        <v>38</v>
      </c>
      <c r="AQ323" s="7">
        <f t="shared" si="232"/>
        <v>38</v>
      </c>
      <c r="AR323" s="1">
        <f t="shared" si="262"/>
        <v>38</v>
      </c>
      <c r="AS323" s="7">
        <f t="shared" si="233"/>
        <v>38</v>
      </c>
      <c r="AT323" s="1">
        <f t="shared" si="263"/>
        <v>38</v>
      </c>
      <c r="AU323" s="1">
        <f t="shared" si="264"/>
        <v>38</v>
      </c>
      <c r="AV323" s="1">
        <f t="shared" si="265"/>
        <v>38</v>
      </c>
      <c r="AW323" s="1">
        <f t="shared" si="266"/>
        <v>38</v>
      </c>
      <c r="AX323" s="1">
        <f t="shared" si="267"/>
        <v>38</v>
      </c>
      <c r="AY323" s="1">
        <f t="shared" si="268"/>
        <v>38</v>
      </c>
      <c r="AZ323" s="1">
        <f t="shared" si="269"/>
        <v>38</v>
      </c>
      <c r="BA323" s="1">
        <f t="shared" si="270"/>
        <v>38</v>
      </c>
      <c r="BB323" s="1">
        <f t="shared" si="271"/>
        <v>40</v>
      </c>
      <c r="BC323" s="1">
        <f t="shared" si="272"/>
        <v>40</v>
      </c>
      <c r="BD323" s="1">
        <f t="shared" si="273"/>
        <v>41</v>
      </c>
      <c r="BE323" s="1">
        <f t="shared" si="274"/>
        <v>41</v>
      </c>
      <c r="BF323" s="1">
        <f t="shared" si="275"/>
        <v>41</v>
      </c>
      <c r="BG323" s="1">
        <f>+IF(D323="male",VLOOKUP(M323,'Key node cluster'!$A$3:$C$45,3,0),VLOOKUP(M323,'Key node cluster'!$F$3:$H$27,3,0))</f>
        <v>41</v>
      </c>
    </row>
    <row r="324" spans="1:59" x14ac:dyDescent="0.25">
      <c r="A324" t="s">
        <v>1915</v>
      </c>
      <c r="B324">
        <v>9951015446</v>
      </c>
      <c r="C324" s="7">
        <v>30</v>
      </c>
      <c r="D324" t="s">
        <v>9</v>
      </c>
      <c r="E324" t="s">
        <v>10</v>
      </c>
      <c r="F324" t="s">
        <v>11</v>
      </c>
      <c r="G324" t="str">
        <f t="shared" si="230"/>
        <v>bachelor or above</v>
      </c>
      <c r="H324" s="7">
        <f t="shared" si="234"/>
        <v>5</v>
      </c>
      <c r="I324" t="s">
        <v>46</v>
      </c>
      <c r="J324">
        <v>27</v>
      </c>
      <c r="K324">
        <v>2.2794520547945001</v>
      </c>
      <c r="L324">
        <v>6</v>
      </c>
      <c r="M324" s="5">
        <f t="shared" si="235"/>
        <v>41</v>
      </c>
      <c r="N324" s="5">
        <f>+IF(D324="male",VLOOKUP(BG324,'Key node cluster'!$L$3:$N$24,3,0),VLOOKUP(BG324,'Key node cluster'!$R$3:$T$15,3,0))</f>
        <v>1</v>
      </c>
      <c r="O324" s="1">
        <v>0</v>
      </c>
      <c r="P324" s="1">
        <f t="shared" si="236"/>
        <v>26</v>
      </c>
      <c r="Q324" s="1">
        <f t="shared" si="237"/>
        <v>26</v>
      </c>
      <c r="R324" s="1">
        <f t="shared" si="238"/>
        <v>26</v>
      </c>
      <c r="S324" s="1">
        <f t="shared" si="239"/>
        <v>26</v>
      </c>
      <c r="T324" s="1">
        <f t="shared" si="240"/>
        <v>26</v>
      </c>
      <c r="U324" s="1">
        <f t="shared" si="241"/>
        <v>26</v>
      </c>
      <c r="V324" s="1">
        <f t="shared" si="242"/>
        <v>26</v>
      </c>
      <c r="W324" s="1">
        <f t="shared" si="243"/>
        <v>26</v>
      </c>
      <c r="X324" s="1">
        <f t="shared" si="244"/>
        <v>26</v>
      </c>
      <c r="Y324" s="1">
        <f t="shared" si="245"/>
        <v>26</v>
      </c>
      <c r="Z324" s="1">
        <f t="shared" si="246"/>
        <v>26</v>
      </c>
      <c r="AA324" s="1">
        <f t="shared" si="247"/>
        <v>26</v>
      </c>
      <c r="AB324" s="1">
        <f t="shared" si="248"/>
        <v>26</v>
      </c>
      <c r="AC324" s="1">
        <f t="shared" si="249"/>
        <v>26</v>
      </c>
      <c r="AD324" s="1">
        <f t="shared" si="250"/>
        <v>26</v>
      </c>
      <c r="AE324" s="1">
        <f t="shared" si="251"/>
        <v>26</v>
      </c>
      <c r="AF324" s="1">
        <f t="shared" si="252"/>
        <v>26</v>
      </c>
      <c r="AG324" s="1">
        <f t="shared" si="253"/>
        <v>26</v>
      </c>
      <c r="AH324" s="1">
        <f t="shared" si="254"/>
        <v>26</v>
      </c>
      <c r="AI324" s="1">
        <f t="shared" si="255"/>
        <v>26</v>
      </c>
      <c r="AJ324" s="1">
        <f t="shared" si="256"/>
        <v>26</v>
      </c>
      <c r="AK324" s="1">
        <f t="shared" si="257"/>
        <v>26</v>
      </c>
      <c r="AL324" s="1">
        <f t="shared" si="258"/>
        <v>26</v>
      </c>
      <c r="AM324" s="1">
        <f t="shared" si="259"/>
        <v>26</v>
      </c>
      <c r="AN324" s="1">
        <f t="shared" si="260"/>
        <v>26</v>
      </c>
      <c r="AO324" s="1">
        <f t="shared" si="261"/>
        <v>26</v>
      </c>
      <c r="AP324" s="7">
        <f t="shared" si="231"/>
        <v>38</v>
      </c>
      <c r="AQ324" s="7">
        <f t="shared" si="232"/>
        <v>38</v>
      </c>
      <c r="AR324" s="1">
        <f t="shared" si="262"/>
        <v>38</v>
      </c>
      <c r="AS324" s="7">
        <f t="shared" si="233"/>
        <v>38</v>
      </c>
      <c r="AT324" s="1">
        <f t="shared" si="263"/>
        <v>38</v>
      </c>
      <c r="AU324" s="1">
        <f t="shared" si="264"/>
        <v>38</v>
      </c>
      <c r="AV324" s="1">
        <f t="shared" si="265"/>
        <v>38</v>
      </c>
      <c r="AW324" s="1">
        <f t="shared" si="266"/>
        <v>38</v>
      </c>
      <c r="AX324" s="1">
        <f t="shared" si="267"/>
        <v>38</v>
      </c>
      <c r="AY324" s="1">
        <f t="shared" si="268"/>
        <v>38</v>
      </c>
      <c r="AZ324" s="1">
        <f t="shared" si="269"/>
        <v>38</v>
      </c>
      <c r="BA324" s="1">
        <f t="shared" si="270"/>
        <v>38</v>
      </c>
      <c r="BB324" s="1">
        <f t="shared" si="271"/>
        <v>40</v>
      </c>
      <c r="BC324" s="1">
        <f t="shared" si="272"/>
        <v>40</v>
      </c>
      <c r="BD324" s="1">
        <f t="shared" si="273"/>
        <v>41</v>
      </c>
      <c r="BE324" s="1">
        <f t="shared" si="274"/>
        <v>41</v>
      </c>
      <c r="BF324" s="1">
        <f t="shared" si="275"/>
        <v>41</v>
      </c>
      <c r="BG324" s="1">
        <f>+IF(D324="male",VLOOKUP(M324,'Key node cluster'!$A$3:$C$45,3,0),VLOOKUP(M324,'Key node cluster'!$F$3:$H$27,3,0))</f>
        <v>41</v>
      </c>
    </row>
    <row r="325" spans="1:59" x14ac:dyDescent="0.25">
      <c r="A325" t="s">
        <v>1916</v>
      </c>
      <c r="B325">
        <v>9981051764</v>
      </c>
      <c r="C325" s="7">
        <v>20</v>
      </c>
      <c r="D325" t="s">
        <v>9</v>
      </c>
      <c r="E325" t="s">
        <v>10</v>
      </c>
      <c r="G325" t="str">
        <f t="shared" ref="G325:G346" si="276">IF(I325="","",IF(OR(I325="high_school",I325="secondary_or_below"),"secondary or below",IF(OR(I325="bachelor",I325="master",I325="phd"),"bachelor or above", "vocational training")))</f>
        <v>bachelor or above</v>
      </c>
      <c r="H325" s="7">
        <f t="shared" si="234"/>
        <v>1</v>
      </c>
      <c r="I325" t="s">
        <v>14</v>
      </c>
      <c r="J325">
        <v>23</v>
      </c>
      <c r="K325">
        <v>0.16986301369862999</v>
      </c>
      <c r="L325">
        <v>1</v>
      </c>
      <c r="M325" s="5">
        <f t="shared" si="235"/>
        <v>17</v>
      </c>
      <c r="N325" s="5">
        <f>+IF(D325="male",VLOOKUP(BG325,'Key node cluster'!$L$3:$N$24,3,0),VLOOKUP(BG325,'Key node cluster'!$R$3:$T$15,3,0))</f>
        <v>1</v>
      </c>
      <c r="O325" s="1">
        <v>0</v>
      </c>
      <c r="P325" s="1">
        <f t="shared" si="236"/>
        <v>1</v>
      </c>
      <c r="Q325" s="1">
        <f t="shared" si="237"/>
        <v>17</v>
      </c>
      <c r="R325" s="1">
        <f t="shared" si="238"/>
        <v>17</v>
      </c>
      <c r="S325" s="1">
        <f t="shared" si="239"/>
        <v>17</v>
      </c>
      <c r="T325" s="1">
        <f t="shared" si="240"/>
        <v>17</v>
      </c>
      <c r="U325" s="1">
        <f t="shared" si="241"/>
        <v>17</v>
      </c>
      <c r="V325" s="1">
        <f t="shared" si="242"/>
        <v>17</v>
      </c>
      <c r="W325" s="1">
        <f t="shared" si="243"/>
        <v>17</v>
      </c>
      <c r="X325" s="1">
        <f t="shared" si="244"/>
        <v>17</v>
      </c>
      <c r="Y325" s="1">
        <f t="shared" si="245"/>
        <v>17</v>
      </c>
      <c r="Z325" s="1">
        <f t="shared" si="246"/>
        <v>17</v>
      </c>
      <c r="AA325" s="1">
        <f t="shared" si="247"/>
        <v>17</v>
      </c>
      <c r="AB325" s="1">
        <f t="shared" si="248"/>
        <v>17</v>
      </c>
      <c r="AC325" s="1">
        <f t="shared" si="249"/>
        <v>17</v>
      </c>
      <c r="AD325" s="1">
        <f t="shared" si="250"/>
        <v>17</v>
      </c>
      <c r="AE325" s="1">
        <f t="shared" si="251"/>
        <v>17</v>
      </c>
      <c r="AF325" s="1">
        <f t="shared" si="252"/>
        <v>17</v>
      </c>
      <c r="AG325" s="1">
        <f t="shared" si="253"/>
        <v>17</v>
      </c>
      <c r="AH325" s="1">
        <f t="shared" si="254"/>
        <v>17</v>
      </c>
      <c r="AI325" s="1">
        <f t="shared" si="255"/>
        <v>17</v>
      </c>
      <c r="AJ325" s="1">
        <f t="shared" si="256"/>
        <v>17</v>
      </c>
      <c r="AK325" s="1">
        <f t="shared" si="257"/>
        <v>17</v>
      </c>
      <c r="AL325" s="1">
        <f t="shared" si="258"/>
        <v>17</v>
      </c>
      <c r="AM325" s="1">
        <f t="shared" si="259"/>
        <v>17</v>
      </c>
      <c r="AN325" s="1">
        <f t="shared" si="260"/>
        <v>17</v>
      </c>
      <c r="AO325" s="1">
        <f t="shared" si="261"/>
        <v>17</v>
      </c>
      <c r="AP325" s="7">
        <f t="shared" si="231"/>
        <v>17</v>
      </c>
      <c r="AQ325" s="7">
        <f t="shared" si="232"/>
        <v>17</v>
      </c>
      <c r="AR325" s="1">
        <f t="shared" si="262"/>
        <v>17</v>
      </c>
      <c r="AS325" s="7">
        <f t="shared" si="233"/>
        <v>17</v>
      </c>
      <c r="AT325" s="1">
        <f t="shared" si="263"/>
        <v>17</v>
      </c>
      <c r="AU325" s="1">
        <f t="shared" si="264"/>
        <v>17</v>
      </c>
      <c r="AV325" s="1">
        <f t="shared" si="265"/>
        <v>17</v>
      </c>
      <c r="AW325" s="1">
        <f t="shared" si="266"/>
        <v>17</v>
      </c>
      <c r="AX325" s="1">
        <f t="shared" si="267"/>
        <v>17</v>
      </c>
      <c r="AY325" s="1">
        <f t="shared" si="268"/>
        <v>17</v>
      </c>
      <c r="AZ325" s="1">
        <f t="shared" si="269"/>
        <v>17</v>
      </c>
      <c r="BA325" s="1">
        <f t="shared" si="270"/>
        <v>17</v>
      </c>
      <c r="BB325" s="1">
        <f t="shared" si="271"/>
        <v>17</v>
      </c>
      <c r="BC325" s="1">
        <f t="shared" si="272"/>
        <v>17</v>
      </c>
      <c r="BD325" s="1">
        <f t="shared" si="273"/>
        <v>17</v>
      </c>
      <c r="BE325" s="1">
        <f t="shared" si="274"/>
        <v>17</v>
      </c>
      <c r="BF325" s="1">
        <f t="shared" si="275"/>
        <v>17</v>
      </c>
      <c r="BG325" s="1">
        <f>+IF(D325="male",VLOOKUP(M325,'Key node cluster'!$A$3:$C$45,3,0),VLOOKUP(M325,'Key node cluster'!$F$3:$H$27,3,0))</f>
        <v>22</v>
      </c>
    </row>
    <row r="326" spans="1:59" x14ac:dyDescent="0.25">
      <c r="A326" t="s">
        <v>1927</v>
      </c>
      <c r="B326">
        <v>9961029983</v>
      </c>
      <c r="C326" s="7">
        <v>20</v>
      </c>
      <c r="D326" t="s">
        <v>9</v>
      </c>
      <c r="E326" t="s">
        <v>10</v>
      </c>
      <c r="F326" t="s">
        <v>11</v>
      </c>
      <c r="G326" t="str">
        <f t="shared" si="276"/>
        <v>vocational training</v>
      </c>
      <c r="H326" s="7">
        <f t="shared" si="234"/>
        <v>1</v>
      </c>
      <c r="I326" t="s">
        <v>193</v>
      </c>
      <c r="J326">
        <v>25</v>
      </c>
      <c r="K326">
        <v>0.66301369863014004</v>
      </c>
      <c r="L326">
        <v>2</v>
      </c>
      <c r="M326" s="5">
        <f t="shared" si="235"/>
        <v>25</v>
      </c>
      <c r="N326" s="5">
        <f>+IF(D326="male",VLOOKUP(BG326,'Key node cluster'!$L$3:$N$24,3,0),VLOOKUP(BG326,'Key node cluster'!$R$3:$T$15,3,0))</f>
        <v>1</v>
      </c>
      <c r="O326" s="1">
        <v>0</v>
      </c>
      <c r="P326" s="1">
        <f t="shared" si="236"/>
        <v>1</v>
      </c>
      <c r="Q326" s="1">
        <f t="shared" si="237"/>
        <v>17</v>
      </c>
      <c r="R326" s="1">
        <f t="shared" si="238"/>
        <v>17</v>
      </c>
      <c r="S326" s="1">
        <f t="shared" si="239"/>
        <v>17</v>
      </c>
      <c r="T326" s="1">
        <f t="shared" si="240"/>
        <v>17</v>
      </c>
      <c r="U326" s="1">
        <f t="shared" si="241"/>
        <v>17</v>
      </c>
      <c r="V326" s="1">
        <f t="shared" si="242"/>
        <v>17</v>
      </c>
      <c r="W326" s="1">
        <f t="shared" si="243"/>
        <v>17</v>
      </c>
      <c r="X326" s="1">
        <f t="shared" si="244"/>
        <v>17</v>
      </c>
      <c r="Y326" s="1">
        <f t="shared" si="245"/>
        <v>17</v>
      </c>
      <c r="Z326" s="1">
        <f t="shared" si="246"/>
        <v>17</v>
      </c>
      <c r="AA326" s="1">
        <f t="shared" si="247"/>
        <v>17</v>
      </c>
      <c r="AB326" s="1">
        <f t="shared" si="248"/>
        <v>17</v>
      </c>
      <c r="AC326" s="1">
        <f t="shared" si="249"/>
        <v>17</v>
      </c>
      <c r="AD326" s="1">
        <f t="shared" si="250"/>
        <v>17</v>
      </c>
      <c r="AE326" s="1">
        <f t="shared" si="251"/>
        <v>17</v>
      </c>
      <c r="AF326" s="1">
        <f t="shared" si="252"/>
        <v>17</v>
      </c>
      <c r="AG326" s="1">
        <f t="shared" si="253"/>
        <v>25</v>
      </c>
      <c r="AH326" s="1">
        <f t="shared" si="254"/>
        <v>25</v>
      </c>
      <c r="AI326" s="1">
        <f t="shared" si="255"/>
        <v>25</v>
      </c>
      <c r="AJ326" s="1">
        <f t="shared" si="256"/>
        <v>25</v>
      </c>
      <c r="AK326" s="1">
        <f t="shared" si="257"/>
        <v>25</v>
      </c>
      <c r="AL326" s="1">
        <f t="shared" si="258"/>
        <v>25</v>
      </c>
      <c r="AM326" s="1">
        <f t="shared" si="259"/>
        <v>25</v>
      </c>
      <c r="AN326" s="1">
        <f t="shared" si="260"/>
        <v>25</v>
      </c>
      <c r="AO326" s="1">
        <f t="shared" si="261"/>
        <v>25</v>
      </c>
      <c r="AP326" s="7">
        <f t="shared" si="231"/>
        <v>25</v>
      </c>
      <c r="AQ326" s="7">
        <f t="shared" si="232"/>
        <v>25</v>
      </c>
      <c r="AR326" s="1">
        <f t="shared" si="262"/>
        <v>25</v>
      </c>
      <c r="AS326" s="7">
        <f t="shared" si="233"/>
        <v>25</v>
      </c>
      <c r="AT326" s="1">
        <f t="shared" si="263"/>
        <v>25</v>
      </c>
      <c r="AU326" s="1">
        <f t="shared" si="264"/>
        <v>25</v>
      </c>
      <c r="AV326" s="1">
        <f t="shared" si="265"/>
        <v>25</v>
      </c>
      <c r="AW326" s="1">
        <f t="shared" si="266"/>
        <v>25</v>
      </c>
      <c r="AX326" s="1">
        <f t="shared" si="267"/>
        <v>25</v>
      </c>
      <c r="AY326" s="1">
        <f t="shared" si="268"/>
        <v>25</v>
      </c>
      <c r="AZ326" s="1">
        <f t="shared" si="269"/>
        <v>25</v>
      </c>
      <c r="BA326" s="1">
        <f t="shared" si="270"/>
        <v>25</v>
      </c>
      <c r="BB326" s="1">
        <f t="shared" si="271"/>
        <v>25</v>
      </c>
      <c r="BC326" s="1">
        <f t="shared" si="272"/>
        <v>25</v>
      </c>
      <c r="BD326" s="1">
        <f t="shared" si="273"/>
        <v>25</v>
      </c>
      <c r="BE326" s="1">
        <f t="shared" si="274"/>
        <v>25</v>
      </c>
      <c r="BF326" s="1">
        <f t="shared" si="275"/>
        <v>25</v>
      </c>
      <c r="BG326" s="1">
        <f>+IF(D326="male",VLOOKUP(M326,'Key node cluster'!$A$3:$C$45,3,0),VLOOKUP(M326,'Key node cluster'!$F$3:$H$27,3,0))</f>
        <v>25</v>
      </c>
    </row>
    <row r="327" spans="1:59" x14ac:dyDescent="0.25">
      <c r="A327" t="s">
        <v>1930</v>
      </c>
      <c r="B327">
        <v>9891064670</v>
      </c>
      <c r="C327" s="7">
        <v>30</v>
      </c>
      <c r="D327" t="s">
        <v>9</v>
      </c>
      <c r="E327" t="s">
        <v>10</v>
      </c>
      <c r="F327" t="s">
        <v>11</v>
      </c>
      <c r="G327" t="str">
        <f t="shared" si="276"/>
        <v>bachelor or above</v>
      </c>
      <c r="H327" s="7">
        <f t="shared" si="234"/>
        <v>1</v>
      </c>
      <c r="I327" t="s">
        <v>14</v>
      </c>
      <c r="J327">
        <v>32</v>
      </c>
      <c r="K327">
        <v>0.51780821917807995</v>
      </c>
      <c r="L327">
        <v>2</v>
      </c>
      <c r="M327" s="5">
        <f t="shared" si="235"/>
        <v>25</v>
      </c>
      <c r="N327" s="5">
        <f>+IF(D327="male",VLOOKUP(BG327,'Key node cluster'!$L$3:$N$24,3,0),VLOOKUP(BG327,'Key node cluster'!$R$3:$T$15,3,0))</f>
        <v>1</v>
      </c>
      <c r="O327" s="1">
        <v>0</v>
      </c>
      <c r="P327" s="1">
        <f t="shared" si="236"/>
        <v>1</v>
      </c>
      <c r="Q327" s="1">
        <f t="shared" si="237"/>
        <v>17</v>
      </c>
      <c r="R327" s="1">
        <f t="shared" si="238"/>
        <v>17</v>
      </c>
      <c r="S327" s="1">
        <f t="shared" si="239"/>
        <v>17</v>
      </c>
      <c r="T327" s="1">
        <f t="shared" si="240"/>
        <v>17</v>
      </c>
      <c r="U327" s="1">
        <f t="shared" si="241"/>
        <v>17</v>
      </c>
      <c r="V327" s="1">
        <f t="shared" si="242"/>
        <v>17</v>
      </c>
      <c r="W327" s="1">
        <f t="shared" si="243"/>
        <v>17</v>
      </c>
      <c r="X327" s="1">
        <f t="shared" si="244"/>
        <v>17</v>
      </c>
      <c r="Y327" s="1">
        <f t="shared" si="245"/>
        <v>17</v>
      </c>
      <c r="Z327" s="1">
        <f t="shared" si="246"/>
        <v>17</v>
      </c>
      <c r="AA327" s="1">
        <f t="shared" si="247"/>
        <v>17</v>
      </c>
      <c r="AB327" s="1">
        <f t="shared" si="248"/>
        <v>17</v>
      </c>
      <c r="AC327" s="1">
        <f t="shared" si="249"/>
        <v>17</v>
      </c>
      <c r="AD327" s="1">
        <f t="shared" si="250"/>
        <v>17</v>
      </c>
      <c r="AE327" s="1">
        <f t="shared" si="251"/>
        <v>17</v>
      </c>
      <c r="AF327" s="1">
        <f t="shared" si="252"/>
        <v>17</v>
      </c>
      <c r="AG327" s="1">
        <f t="shared" si="253"/>
        <v>25</v>
      </c>
      <c r="AH327" s="1">
        <f t="shared" si="254"/>
        <v>25</v>
      </c>
      <c r="AI327" s="1">
        <f t="shared" si="255"/>
        <v>25</v>
      </c>
      <c r="AJ327" s="1">
        <f t="shared" si="256"/>
        <v>25</v>
      </c>
      <c r="AK327" s="1">
        <f t="shared" si="257"/>
        <v>25</v>
      </c>
      <c r="AL327" s="1">
        <f t="shared" si="258"/>
        <v>25</v>
      </c>
      <c r="AM327" s="1">
        <f t="shared" si="259"/>
        <v>25</v>
      </c>
      <c r="AN327" s="1">
        <f t="shared" si="260"/>
        <v>25</v>
      </c>
      <c r="AO327" s="1">
        <f t="shared" si="261"/>
        <v>25</v>
      </c>
      <c r="AP327" s="7">
        <f t="shared" si="231"/>
        <v>25</v>
      </c>
      <c r="AQ327" s="7">
        <f t="shared" si="232"/>
        <v>25</v>
      </c>
      <c r="AR327" s="1">
        <f t="shared" si="262"/>
        <v>25</v>
      </c>
      <c r="AS327" s="7">
        <f t="shared" si="233"/>
        <v>25</v>
      </c>
      <c r="AT327" s="1">
        <f t="shared" si="263"/>
        <v>25</v>
      </c>
      <c r="AU327" s="1">
        <f t="shared" si="264"/>
        <v>25</v>
      </c>
      <c r="AV327" s="1">
        <f t="shared" si="265"/>
        <v>25</v>
      </c>
      <c r="AW327" s="1">
        <f t="shared" si="266"/>
        <v>25</v>
      </c>
      <c r="AX327" s="1">
        <f t="shared" si="267"/>
        <v>25</v>
      </c>
      <c r="AY327" s="1">
        <f t="shared" si="268"/>
        <v>25</v>
      </c>
      <c r="AZ327" s="1">
        <f t="shared" si="269"/>
        <v>25</v>
      </c>
      <c r="BA327" s="1">
        <f t="shared" si="270"/>
        <v>25</v>
      </c>
      <c r="BB327" s="1">
        <f t="shared" si="271"/>
        <v>25</v>
      </c>
      <c r="BC327" s="1">
        <f t="shared" si="272"/>
        <v>25</v>
      </c>
      <c r="BD327" s="1">
        <f t="shared" si="273"/>
        <v>25</v>
      </c>
      <c r="BE327" s="1">
        <f t="shared" si="274"/>
        <v>25</v>
      </c>
      <c r="BF327" s="1">
        <f t="shared" si="275"/>
        <v>25</v>
      </c>
      <c r="BG327" s="1">
        <f>+IF(D327="male",VLOOKUP(M327,'Key node cluster'!$A$3:$C$45,3,0),VLOOKUP(M327,'Key node cluster'!$F$3:$H$27,3,0))</f>
        <v>25</v>
      </c>
    </row>
    <row r="328" spans="1:59" x14ac:dyDescent="0.25">
      <c r="A328" t="s">
        <v>1931</v>
      </c>
      <c r="B328">
        <v>9981039876</v>
      </c>
      <c r="C328" s="7">
        <v>20</v>
      </c>
      <c r="D328" t="s">
        <v>9</v>
      </c>
      <c r="E328" t="s">
        <v>10</v>
      </c>
      <c r="F328" t="s">
        <v>11</v>
      </c>
      <c r="G328" t="str">
        <f t="shared" si="276"/>
        <v/>
      </c>
      <c r="H328" s="7">
        <f t="shared" si="234"/>
        <v>5</v>
      </c>
      <c r="J328">
        <v>23</v>
      </c>
      <c r="K328">
        <v>1.6876712328767001</v>
      </c>
      <c r="L328">
        <v>1</v>
      </c>
      <c r="M328" s="5">
        <f t="shared" si="235"/>
        <v>39</v>
      </c>
      <c r="N328" s="5">
        <f>+IF(D328="male",VLOOKUP(BG328,'Key node cluster'!$L$3:$N$24,3,0),VLOOKUP(BG328,'Key node cluster'!$R$3:$T$15,3,0))</f>
        <v>0</v>
      </c>
      <c r="O328" s="1">
        <v>0</v>
      </c>
      <c r="P328" s="1">
        <f t="shared" si="236"/>
        <v>26</v>
      </c>
      <c r="Q328" s="1">
        <f t="shared" si="237"/>
        <v>26</v>
      </c>
      <c r="R328" s="1">
        <f t="shared" si="238"/>
        <v>26</v>
      </c>
      <c r="S328" s="1">
        <f t="shared" si="239"/>
        <v>26</v>
      </c>
      <c r="T328" s="1">
        <f t="shared" si="240"/>
        <v>26</v>
      </c>
      <c r="U328" s="1">
        <f t="shared" si="241"/>
        <v>26</v>
      </c>
      <c r="V328" s="1">
        <f t="shared" si="242"/>
        <v>26</v>
      </c>
      <c r="W328" s="1">
        <f t="shared" si="243"/>
        <v>26</v>
      </c>
      <c r="X328" s="1">
        <f t="shared" si="244"/>
        <v>26</v>
      </c>
      <c r="Y328" s="1">
        <f t="shared" si="245"/>
        <v>26</v>
      </c>
      <c r="Z328" s="1">
        <f t="shared" si="246"/>
        <v>26</v>
      </c>
      <c r="AA328" s="1">
        <f t="shared" si="247"/>
        <v>26</v>
      </c>
      <c r="AB328" s="1">
        <f t="shared" si="248"/>
        <v>26</v>
      </c>
      <c r="AC328" s="1">
        <f t="shared" si="249"/>
        <v>26</v>
      </c>
      <c r="AD328" s="1">
        <f t="shared" si="250"/>
        <v>26</v>
      </c>
      <c r="AE328" s="1">
        <f t="shared" si="251"/>
        <v>26</v>
      </c>
      <c r="AF328" s="1">
        <f t="shared" si="252"/>
        <v>26</v>
      </c>
      <c r="AG328" s="1">
        <f t="shared" si="253"/>
        <v>26</v>
      </c>
      <c r="AH328" s="1">
        <f t="shared" si="254"/>
        <v>26</v>
      </c>
      <c r="AI328" s="1">
        <f t="shared" si="255"/>
        <v>26</v>
      </c>
      <c r="AJ328" s="1">
        <f t="shared" si="256"/>
        <v>26</v>
      </c>
      <c r="AK328" s="1">
        <f t="shared" si="257"/>
        <v>26</v>
      </c>
      <c r="AL328" s="1">
        <f t="shared" si="258"/>
        <v>26</v>
      </c>
      <c r="AM328" s="1">
        <f t="shared" si="259"/>
        <v>26</v>
      </c>
      <c r="AN328" s="1">
        <f t="shared" si="260"/>
        <v>26</v>
      </c>
      <c r="AO328" s="1">
        <f t="shared" si="261"/>
        <v>26</v>
      </c>
      <c r="AP328" s="7">
        <f t="shared" si="231"/>
        <v>38</v>
      </c>
      <c r="AQ328" s="7">
        <f t="shared" si="232"/>
        <v>38</v>
      </c>
      <c r="AR328" s="1">
        <f t="shared" si="262"/>
        <v>38</v>
      </c>
      <c r="AS328" s="7">
        <f t="shared" si="233"/>
        <v>38</v>
      </c>
      <c r="AT328" s="1">
        <f t="shared" si="263"/>
        <v>38</v>
      </c>
      <c r="AU328" s="1">
        <f t="shared" si="264"/>
        <v>38</v>
      </c>
      <c r="AV328" s="1">
        <f t="shared" si="265"/>
        <v>38</v>
      </c>
      <c r="AW328" s="1">
        <f t="shared" si="266"/>
        <v>38</v>
      </c>
      <c r="AX328" s="1">
        <f t="shared" si="267"/>
        <v>38</v>
      </c>
      <c r="AY328" s="1">
        <f t="shared" si="268"/>
        <v>38</v>
      </c>
      <c r="AZ328" s="1">
        <f t="shared" si="269"/>
        <v>38</v>
      </c>
      <c r="BA328" s="1">
        <f t="shared" si="270"/>
        <v>38</v>
      </c>
      <c r="BB328" s="1">
        <f t="shared" si="271"/>
        <v>39</v>
      </c>
      <c r="BC328" s="1">
        <f t="shared" si="272"/>
        <v>39</v>
      </c>
      <c r="BD328" s="1">
        <f t="shared" si="273"/>
        <v>39</v>
      </c>
      <c r="BE328" s="1">
        <f t="shared" si="274"/>
        <v>39</v>
      </c>
      <c r="BF328" s="1">
        <f t="shared" si="275"/>
        <v>39</v>
      </c>
      <c r="BG328" s="1">
        <f>+IF(D328="male",VLOOKUP(M328,'Key node cluster'!$A$3:$C$45,3,0),VLOOKUP(M328,'Key node cluster'!$F$3:$H$27,3,0))</f>
        <v>39</v>
      </c>
    </row>
    <row r="329" spans="1:59" x14ac:dyDescent="0.25">
      <c r="A329" t="s">
        <v>1933</v>
      </c>
      <c r="B329">
        <v>9981046164</v>
      </c>
      <c r="C329" s="7">
        <v>20</v>
      </c>
      <c r="D329" t="s">
        <v>9</v>
      </c>
      <c r="E329" t="s">
        <v>10</v>
      </c>
      <c r="F329" t="s">
        <v>11</v>
      </c>
      <c r="G329" t="str">
        <f t="shared" si="276"/>
        <v>vocational training</v>
      </c>
      <c r="H329" s="7">
        <f t="shared" si="234"/>
        <v>5</v>
      </c>
      <c r="I329" t="s">
        <v>22</v>
      </c>
      <c r="J329">
        <v>23</v>
      </c>
      <c r="K329">
        <v>1.6027397260273999</v>
      </c>
      <c r="L329">
        <v>10</v>
      </c>
      <c r="M329" s="5">
        <f t="shared" si="235"/>
        <v>39</v>
      </c>
      <c r="N329" s="5">
        <f>+IF(D329="male",VLOOKUP(BG329,'Key node cluster'!$L$3:$N$24,3,0),VLOOKUP(BG329,'Key node cluster'!$R$3:$T$15,3,0))</f>
        <v>0</v>
      </c>
      <c r="O329" s="1">
        <v>0</v>
      </c>
      <c r="P329" s="1">
        <f t="shared" si="236"/>
        <v>26</v>
      </c>
      <c r="Q329" s="1">
        <f t="shared" si="237"/>
        <v>26</v>
      </c>
      <c r="R329" s="1">
        <f t="shared" si="238"/>
        <v>26</v>
      </c>
      <c r="S329" s="1">
        <f t="shared" si="239"/>
        <v>26</v>
      </c>
      <c r="T329" s="1">
        <f t="shared" si="240"/>
        <v>26</v>
      </c>
      <c r="U329" s="1">
        <f t="shared" si="241"/>
        <v>26</v>
      </c>
      <c r="V329" s="1">
        <f t="shared" si="242"/>
        <v>26</v>
      </c>
      <c r="W329" s="1">
        <f t="shared" si="243"/>
        <v>26</v>
      </c>
      <c r="X329" s="1">
        <f t="shared" si="244"/>
        <v>26</v>
      </c>
      <c r="Y329" s="1">
        <f t="shared" si="245"/>
        <v>26</v>
      </c>
      <c r="Z329" s="1">
        <f t="shared" si="246"/>
        <v>26</v>
      </c>
      <c r="AA329" s="1">
        <f t="shared" si="247"/>
        <v>26</v>
      </c>
      <c r="AB329" s="1">
        <f t="shared" si="248"/>
        <v>26</v>
      </c>
      <c r="AC329" s="1">
        <f t="shared" si="249"/>
        <v>26</v>
      </c>
      <c r="AD329" s="1">
        <f t="shared" si="250"/>
        <v>26</v>
      </c>
      <c r="AE329" s="1">
        <f t="shared" si="251"/>
        <v>26</v>
      </c>
      <c r="AF329" s="1">
        <f t="shared" si="252"/>
        <v>26</v>
      </c>
      <c r="AG329" s="1">
        <f t="shared" si="253"/>
        <v>26</v>
      </c>
      <c r="AH329" s="1">
        <f t="shared" si="254"/>
        <v>26</v>
      </c>
      <c r="AI329" s="1">
        <f t="shared" si="255"/>
        <v>26</v>
      </c>
      <c r="AJ329" s="1">
        <f t="shared" si="256"/>
        <v>26</v>
      </c>
      <c r="AK329" s="1">
        <f t="shared" si="257"/>
        <v>26</v>
      </c>
      <c r="AL329" s="1">
        <f t="shared" si="258"/>
        <v>26</v>
      </c>
      <c r="AM329" s="1">
        <f t="shared" si="259"/>
        <v>26</v>
      </c>
      <c r="AN329" s="1">
        <f t="shared" si="260"/>
        <v>26</v>
      </c>
      <c r="AO329" s="1">
        <f t="shared" si="261"/>
        <v>26</v>
      </c>
      <c r="AP329" s="7">
        <f t="shared" si="231"/>
        <v>38</v>
      </c>
      <c r="AQ329" s="7">
        <f t="shared" si="232"/>
        <v>38</v>
      </c>
      <c r="AR329" s="1">
        <f t="shared" si="262"/>
        <v>38</v>
      </c>
      <c r="AS329" s="7">
        <f t="shared" si="233"/>
        <v>38</v>
      </c>
      <c r="AT329" s="1">
        <f t="shared" si="263"/>
        <v>38</v>
      </c>
      <c r="AU329" s="1">
        <f t="shared" si="264"/>
        <v>38</v>
      </c>
      <c r="AV329" s="1">
        <f t="shared" si="265"/>
        <v>38</v>
      </c>
      <c r="AW329" s="1">
        <f t="shared" si="266"/>
        <v>38</v>
      </c>
      <c r="AX329" s="1">
        <f t="shared" si="267"/>
        <v>38</v>
      </c>
      <c r="AY329" s="1">
        <f t="shared" si="268"/>
        <v>38</v>
      </c>
      <c r="AZ329" s="1">
        <f t="shared" si="269"/>
        <v>38</v>
      </c>
      <c r="BA329" s="1">
        <f t="shared" si="270"/>
        <v>38</v>
      </c>
      <c r="BB329" s="1">
        <f t="shared" si="271"/>
        <v>39</v>
      </c>
      <c r="BC329" s="1">
        <f t="shared" si="272"/>
        <v>39</v>
      </c>
      <c r="BD329" s="1">
        <f t="shared" si="273"/>
        <v>39</v>
      </c>
      <c r="BE329" s="1">
        <f t="shared" si="274"/>
        <v>39</v>
      </c>
      <c r="BF329" s="1">
        <f t="shared" si="275"/>
        <v>39</v>
      </c>
      <c r="BG329" s="1">
        <f>+IF(D329="male",VLOOKUP(M329,'Key node cluster'!$A$3:$C$45,3,0),VLOOKUP(M329,'Key node cluster'!$F$3:$H$27,3,0))</f>
        <v>39</v>
      </c>
    </row>
    <row r="330" spans="1:59" x14ac:dyDescent="0.25">
      <c r="A330" t="s">
        <v>1935</v>
      </c>
      <c r="B330">
        <v>9981045246</v>
      </c>
      <c r="C330" s="7">
        <v>20</v>
      </c>
      <c r="D330" t="s">
        <v>9</v>
      </c>
      <c r="E330" t="s">
        <v>10</v>
      </c>
      <c r="F330" t="s">
        <v>25</v>
      </c>
      <c r="G330" t="str">
        <f t="shared" si="276"/>
        <v>bachelor or above</v>
      </c>
      <c r="H330" s="7">
        <f t="shared" si="234"/>
        <v>1</v>
      </c>
      <c r="I330" t="s">
        <v>14</v>
      </c>
      <c r="J330">
        <v>23</v>
      </c>
      <c r="K330">
        <v>0.32876712328766999</v>
      </c>
      <c r="L330">
        <v>1</v>
      </c>
      <c r="M330" s="5">
        <f t="shared" si="235"/>
        <v>19</v>
      </c>
      <c r="N330" s="5">
        <f>+IF(D330="male",VLOOKUP(BG330,'Key node cluster'!$L$3:$N$24,3,0),VLOOKUP(BG330,'Key node cluster'!$R$3:$T$15,3,0))</f>
        <v>0</v>
      </c>
      <c r="O330" s="1">
        <v>0</v>
      </c>
      <c r="P330" s="1">
        <f t="shared" si="236"/>
        <v>1</v>
      </c>
      <c r="Q330" s="1">
        <f t="shared" si="237"/>
        <v>17</v>
      </c>
      <c r="R330" s="1">
        <f t="shared" si="238"/>
        <v>17</v>
      </c>
      <c r="S330" s="1">
        <f t="shared" si="239"/>
        <v>17</v>
      </c>
      <c r="T330" s="1">
        <f t="shared" si="240"/>
        <v>17</v>
      </c>
      <c r="U330" s="1">
        <f t="shared" si="241"/>
        <v>17</v>
      </c>
      <c r="V330" s="1">
        <f t="shared" si="242"/>
        <v>17</v>
      </c>
      <c r="W330" s="1">
        <f t="shared" si="243"/>
        <v>17</v>
      </c>
      <c r="X330" s="1">
        <f t="shared" si="244"/>
        <v>17</v>
      </c>
      <c r="Y330" s="1">
        <f t="shared" si="245"/>
        <v>17</v>
      </c>
      <c r="Z330" s="1">
        <f t="shared" si="246"/>
        <v>17</v>
      </c>
      <c r="AA330" s="1">
        <f t="shared" si="247"/>
        <v>17</v>
      </c>
      <c r="AB330" s="1">
        <f t="shared" si="248"/>
        <v>17</v>
      </c>
      <c r="AC330" s="1">
        <f t="shared" si="249"/>
        <v>17</v>
      </c>
      <c r="AD330" s="1">
        <f t="shared" si="250"/>
        <v>17</v>
      </c>
      <c r="AE330" s="1">
        <f t="shared" si="251"/>
        <v>17</v>
      </c>
      <c r="AF330" s="1">
        <f t="shared" si="252"/>
        <v>17</v>
      </c>
      <c r="AG330" s="1">
        <f t="shared" si="253"/>
        <v>18</v>
      </c>
      <c r="AH330" s="1">
        <f t="shared" si="254"/>
        <v>19</v>
      </c>
      <c r="AI330" s="1">
        <f t="shared" si="255"/>
        <v>19</v>
      </c>
      <c r="AJ330" s="1">
        <f t="shared" si="256"/>
        <v>19</v>
      </c>
      <c r="AK330" s="1">
        <f t="shared" si="257"/>
        <v>19</v>
      </c>
      <c r="AL330" s="1">
        <f t="shared" si="258"/>
        <v>19</v>
      </c>
      <c r="AM330" s="1">
        <f t="shared" si="259"/>
        <v>19</v>
      </c>
      <c r="AN330" s="1">
        <f t="shared" si="260"/>
        <v>19</v>
      </c>
      <c r="AO330" s="1">
        <f t="shared" si="261"/>
        <v>19</v>
      </c>
      <c r="AP330" s="7">
        <f t="shared" si="231"/>
        <v>19</v>
      </c>
      <c r="AQ330" s="7">
        <f t="shared" si="232"/>
        <v>19</v>
      </c>
      <c r="AR330" s="1">
        <f t="shared" si="262"/>
        <v>19</v>
      </c>
      <c r="AS330" s="7">
        <f t="shared" si="233"/>
        <v>19</v>
      </c>
      <c r="AT330" s="1">
        <f t="shared" si="263"/>
        <v>19</v>
      </c>
      <c r="AU330" s="1">
        <f t="shared" si="264"/>
        <v>19</v>
      </c>
      <c r="AV330" s="1">
        <f t="shared" si="265"/>
        <v>19</v>
      </c>
      <c r="AW330" s="1">
        <f t="shared" si="266"/>
        <v>19</v>
      </c>
      <c r="AX330" s="1">
        <f t="shared" si="267"/>
        <v>19</v>
      </c>
      <c r="AY330" s="1">
        <f t="shared" si="268"/>
        <v>19</v>
      </c>
      <c r="AZ330" s="1">
        <f t="shared" si="269"/>
        <v>19</v>
      </c>
      <c r="BA330" s="1">
        <f t="shared" si="270"/>
        <v>19</v>
      </c>
      <c r="BB330" s="1">
        <f t="shared" si="271"/>
        <v>19</v>
      </c>
      <c r="BC330" s="1">
        <f t="shared" si="272"/>
        <v>19</v>
      </c>
      <c r="BD330" s="1">
        <f t="shared" si="273"/>
        <v>19</v>
      </c>
      <c r="BE330" s="1">
        <f t="shared" si="274"/>
        <v>19</v>
      </c>
      <c r="BF330" s="1">
        <f t="shared" si="275"/>
        <v>19</v>
      </c>
      <c r="BG330" s="1">
        <f>+IF(D330="male",VLOOKUP(M330,'Key node cluster'!$A$3:$C$45,3,0),VLOOKUP(M330,'Key node cluster'!$F$3:$H$27,3,0))</f>
        <v>19</v>
      </c>
    </row>
    <row r="331" spans="1:59" x14ac:dyDescent="0.25">
      <c r="A331" t="s">
        <v>1936</v>
      </c>
      <c r="B331">
        <v>9981062163</v>
      </c>
      <c r="C331" s="7">
        <v>20</v>
      </c>
      <c r="D331" t="s">
        <v>9</v>
      </c>
      <c r="E331" t="s">
        <v>10</v>
      </c>
      <c r="F331" t="s">
        <v>11</v>
      </c>
      <c r="G331" t="str">
        <f t="shared" si="276"/>
        <v>vocational training</v>
      </c>
      <c r="H331" s="7">
        <f t="shared" si="234"/>
        <v>1</v>
      </c>
      <c r="I331" t="s">
        <v>316</v>
      </c>
      <c r="J331">
        <v>23</v>
      </c>
      <c r="K331">
        <v>8.4931506849314997E-2</v>
      </c>
      <c r="L331">
        <v>1</v>
      </c>
      <c r="M331" s="5">
        <f t="shared" si="235"/>
        <v>25</v>
      </c>
      <c r="N331" s="5">
        <f>+IF(D331="male",VLOOKUP(BG331,'Key node cluster'!$L$3:$N$24,3,0),VLOOKUP(BG331,'Key node cluster'!$R$3:$T$15,3,0))</f>
        <v>1</v>
      </c>
      <c r="O331" s="1">
        <v>0</v>
      </c>
      <c r="P331" s="1">
        <f t="shared" si="236"/>
        <v>1</v>
      </c>
      <c r="Q331" s="1">
        <f t="shared" si="237"/>
        <v>17</v>
      </c>
      <c r="R331" s="1">
        <f t="shared" si="238"/>
        <v>17</v>
      </c>
      <c r="S331" s="1">
        <f t="shared" si="239"/>
        <v>17</v>
      </c>
      <c r="T331" s="1">
        <f t="shared" si="240"/>
        <v>17</v>
      </c>
      <c r="U331" s="1">
        <f t="shared" si="241"/>
        <v>17</v>
      </c>
      <c r="V331" s="1">
        <f t="shared" si="242"/>
        <v>17</v>
      </c>
      <c r="W331" s="1">
        <f t="shared" si="243"/>
        <v>17</v>
      </c>
      <c r="X331" s="1">
        <f t="shared" si="244"/>
        <v>17</v>
      </c>
      <c r="Y331" s="1">
        <f t="shared" si="245"/>
        <v>17</v>
      </c>
      <c r="Z331" s="1">
        <f t="shared" si="246"/>
        <v>17</v>
      </c>
      <c r="AA331" s="1">
        <f t="shared" si="247"/>
        <v>17</v>
      </c>
      <c r="AB331" s="1">
        <f t="shared" si="248"/>
        <v>17</v>
      </c>
      <c r="AC331" s="1">
        <f t="shared" si="249"/>
        <v>17</v>
      </c>
      <c r="AD331" s="1">
        <f t="shared" si="250"/>
        <v>17</v>
      </c>
      <c r="AE331" s="1">
        <f t="shared" si="251"/>
        <v>17</v>
      </c>
      <c r="AF331" s="1">
        <f t="shared" si="252"/>
        <v>17</v>
      </c>
      <c r="AG331" s="1">
        <f t="shared" si="253"/>
        <v>25</v>
      </c>
      <c r="AH331" s="1">
        <f t="shared" si="254"/>
        <v>25</v>
      </c>
      <c r="AI331" s="1">
        <f t="shared" si="255"/>
        <v>25</v>
      </c>
      <c r="AJ331" s="1">
        <f t="shared" si="256"/>
        <v>25</v>
      </c>
      <c r="AK331" s="1">
        <f t="shared" si="257"/>
        <v>25</v>
      </c>
      <c r="AL331" s="1">
        <f t="shared" si="258"/>
        <v>25</v>
      </c>
      <c r="AM331" s="1">
        <f t="shared" si="259"/>
        <v>25</v>
      </c>
      <c r="AN331" s="1">
        <f t="shared" si="260"/>
        <v>25</v>
      </c>
      <c r="AO331" s="1">
        <f t="shared" si="261"/>
        <v>25</v>
      </c>
      <c r="AP331" s="7">
        <f t="shared" si="231"/>
        <v>25</v>
      </c>
      <c r="AQ331" s="7">
        <f t="shared" si="232"/>
        <v>25</v>
      </c>
      <c r="AR331" s="1">
        <f t="shared" si="262"/>
        <v>25</v>
      </c>
      <c r="AS331" s="7">
        <f t="shared" si="233"/>
        <v>25</v>
      </c>
      <c r="AT331" s="1">
        <f t="shared" si="263"/>
        <v>25</v>
      </c>
      <c r="AU331" s="1">
        <f t="shared" si="264"/>
        <v>25</v>
      </c>
      <c r="AV331" s="1">
        <f t="shared" si="265"/>
        <v>25</v>
      </c>
      <c r="AW331" s="1">
        <f t="shared" si="266"/>
        <v>25</v>
      </c>
      <c r="AX331" s="1">
        <f t="shared" si="267"/>
        <v>25</v>
      </c>
      <c r="AY331" s="1">
        <f t="shared" si="268"/>
        <v>25</v>
      </c>
      <c r="AZ331" s="1">
        <f t="shared" si="269"/>
        <v>25</v>
      </c>
      <c r="BA331" s="1">
        <f t="shared" si="270"/>
        <v>25</v>
      </c>
      <c r="BB331" s="1">
        <f t="shared" si="271"/>
        <v>25</v>
      </c>
      <c r="BC331" s="1">
        <f t="shared" si="272"/>
        <v>25</v>
      </c>
      <c r="BD331" s="1">
        <f t="shared" si="273"/>
        <v>25</v>
      </c>
      <c r="BE331" s="1">
        <f t="shared" si="274"/>
        <v>25</v>
      </c>
      <c r="BF331" s="1">
        <f t="shared" si="275"/>
        <v>25</v>
      </c>
      <c r="BG331" s="1">
        <f>+IF(D331="male",VLOOKUP(M331,'Key node cluster'!$A$3:$C$45,3,0),VLOOKUP(M331,'Key node cluster'!$F$3:$H$27,3,0))</f>
        <v>25</v>
      </c>
    </row>
    <row r="332" spans="1:59" x14ac:dyDescent="0.25">
      <c r="A332" t="s">
        <v>1945</v>
      </c>
      <c r="B332">
        <v>9921039581</v>
      </c>
      <c r="C332" s="7">
        <v>30</v>
      </c>
      <c r="D332" t="s">
        <v>9</v>
      </c>
      <c r="E332" t="s">
        <v>10</v>
      </c>
      <c r="F332" t="s">
        <v>11</v>
      </c>
      <c r="G332" t="str">
        <f t="shared" si="276"/>
        <v>bachelor or above</v>
      </c>
      <c r="H332" s="7">
        <f t="shared" si="234"/>
        <v>1</v>
      </c>
      <c r="I332" t="s">
        <v>14</v>
      </c>
      <c r="J332">
        <v>29</v>
      </c>
      <c r="K332">
        <v>0.16986301369862999</v>
      </c>
      <c r="L332">
        <v>1</v>
      </c>
      <c r="M332" s="5">
        <f t="shared" si="235"/>
        <v>25</v>
      </c>
      <c r="N332" s="5">
        <f>+IF(D332="male",VLOOKUP(BG332,'Key node cluster'!$L$3:$N$24,3,0),VLOOKUP(BG332,'Key node cluster'!$R$3:$T$15,3,0))</f>
        <v>1</v>
      </c>
      <c r="O332" s="1">
        <v>0</v>
      </c>
      <c r="P332" s="1">
        <f t="shared" si="236"/>
        <v>1</v>
      </c>
      <c r="Q332" s="1">
        <f t="shared" si="237"/>
        <v>17</v>
      </c>
      <c r="R332" s="1">
        <f t="shared" si="238"/>
        <v>17</v>
      </c>
      <c r="S332" s="1">
        <f t="shared" si="239"/>
        <v>17</v>
      </c>
      <c r="T332" s="1">
        <f t="shared" si="240"/>
        <v>17</v>
      </c>
      <c r="U332" s="1">
        <f t="shared" si="241"/>
        <v>17</v>
      </c>
      <c r="V332" s="1">
        <f t="shared" si="242"/>
        <v>17</v>
      </c>
      <c r="W332" s="1">
        <f t="shared" si="243"/>
        <v>17</v>
      </c>
      <c r="X332" s="1">
        <f t="shared" si="244"/>
        <v>17</v>
      </c>
      <c r="Y332" s="1">
        <f t="shared" si="245"/>
        <v>17</v>
      </c>
      <c r="Z332" s="1">
        <f t="shared" si="246"/>
        <v>17</v>
      </c>
      <c r="AA332" s="1">
        <f t="shared" si="247"/>
        <v>17</v>
      </c>
      <c r="AB332" s="1">
        <f t="shared" si="248"/>
        <v>17</v>
      </c>
      <c r="AC332" s="1">
        <f t="shared" si="249"/>
        <v>17</v>
      </c>
      <c r="AD332" s="1">
        <f t="shared" si="250"/>
        <v>17</v>
      </c>
      <c r="AE332" s="1">
        <f t="shared" si="251"/>
        <v>17</v>
      </c>
      <c r="AF332" s="1">
        <f t="shared" si="252"/>
        <v>17</v>
      </c>
      <c r="AG332" s="1">
        <f t="shared" si="253"/>
        <v>25</v>
      </c>
      <c r="AH332" s="1">
        <f t="shared" si="254"/>
        <v>25</v>
      </c>
      <c r="AI332" s="1">
        <f t="shared" si="255"/>
        <v>25</v>
      </c>
      <c r="AJ332" s="1">
        <f t="shared" si="256"/>
        <v>25</v>
      </c>
      <c r="AK332" s="1">
        <f t="shared" si="257"/>
        <v>25</v>
      </c>
      <c r="AL332" s="1">
        <f t="shared" si="258"/>
        <v>25</v>
      </c>
      <c r="AM332" s="1">
        <f t="shared" si="259"/>
        <v>25</v>
      </c>
      <c r="AN332" s="1">
        <f t="shared" si="260"/>
        <v>25</v>
      </c>
      <c r="AO332" s="1">
        <f t="shared" si="261"/>
        <v>25</v>
      </c>
      <c r="AP332" s="7">
        <f t="shared" si="231"/>
        <v>25</v>
      </c>
      <c r="AQ332" s="7">
        <f t="shared" si="232"/>
        <v>25</v>
      </c>
      <c r="AR332" s="1">
        <f t="shared" si="262"/>
        <v>25</v>
      </c>
      <c r="AS332" s="7">
        <f t="shared" si="233"/>
        <v>25</v>
      </c>
      <c r="AT332" s="1">
        <f t="shared" si="263"/>
        <v>25</v>
      </c>
      <c r="AU332" s="1">
        <f t="shared" si="264"/>
        <v>25</v>
      </c>
      <c r="AV332" s="1">
        <f t="shared" si="265"/>
        <v>25</v>
      </c>
      <c r="AW332" s="1">
        <f t="shared" si="266"/>
        <v>25</v>
      </c>
      <c r="AX332" s="1">
        <f t="shared" si="267"/>
        <v>25</v>
      </c>
      <c r="AY332" s="1">
        <f t="shared" si="268"/>
        <v>25</v>
      </c>
      <c r="AZ332" s="1">
        <f t="shared" si="269"/>
        <v>25</v>
      </c>
      <c r="BA332" s="1">
        <f t="shared" si="270"/>
        <v>25</v>
      </c>
      <c r="BB332" s="1">
        <f t="shared" si="271"/>
        <v>25</v>
      </c>
      <c r="BC332" s="1">
        <f t="shared" si="272"/>
        <v>25</v>
      </c>
      <c r="BD332" s="1">
        <f t="shared" si="273"/>
        <v>25</v>
      </c>
      <c r="BE332" s="1">
        <f t="shared" si="274"/>
        <v>25</v>
      </c>
      <c r="BF332" s="1">
        <f t="shared" si="275"/>
        <v>25</v>
      </c>
      <c r="BG332" s="1">
        <f>+IF(D332="male",VLOOKUP(M332,'Key node cluster'!$A$3:$C$45,3,0),VLOOKUP(M332,'Key node cluster'!$F$3:$H$27,3,0))</f>
        <v>25</v>
      </c>
    </row>
    <row r="333" spans="1:59" x14ac:dyDescent="0.25">
      <c r="A333" t="s">
        <v>1960</v>
      </c>
      <c r="B333">
        <v>9981037166</v>
      </c>
      <c r="C333" s="7">
        <v>20</v>
      </c>
      <c r="D333" t="s">
        <v>9</v>
      </c>
      <c r="E333" t="s">
        <v>10</v>
      </c>
      <c r="F333" t="s">
        <v>45</v>
      </c>
      <c r="G333" t="str">
        <f t="shared" si="276"/>
        <v>vocational training</v>
      </c>
      <c r="H333" s="7">
        <f t="shared" si="234"/>
        <v>1</v>
      </c>
      <c r="I333" t="s">
        <v>22</v>
      </c>
      <c r="J333">
        <v>23</v>
      </c>
      <c r="K333">
        <v>0.16712328767123</v>
      </c>
      <c r="L333">
        <v>1</v>
      </c>
      <c r="M333" s="5">
        <f t="shared" si="235"/>
        <v>19</v>
      </c>
      <c r="N333" s="5">
        <f>+IF(D333="male",VLOOKUP(BG333,'Key node cluster'!$L$3:$N$24,3,0),VLOOKUP(BG333,'Key node cluster'!$R$3:$T$15,3,0))</f>
        <v>0</v>
      </c>
      <c r="O333" s="1">
        <v>0</v>
      </c>
      <c r="P333" s="1">
        <f t="shared" si="236"/>
        <v>1</v>
      </c>
      <c r="Q333" s="1">
        <f t="shared" si="237"/>
        <v>17</v>
      </c>
      <c r="R333" s="1">
        <f t="shared" si="238"/>
        <v>17</v>
      </c>
      <c r="S333" s="1">
        <f t="shared" si="239"/>
        <v>17</v>
      </c>
      <c r="T333" s="1">
        <f t="shared" si="240"/>
        <v>17</v>
      </c>
      <c r="U333" s="1">
        <f t="shared" si="241"/>
        <v>17</v>
      </c>
      <c r="V333" s="1">
        <f t="shared" si="242"/>
        <v>17</v>
      </c>
      <c r="W333" s="1">
        <f t="shared" si="243"/>
        <v>17</v>
      </c>
      <c r="X333" s="1">
        <f t="shared" si="244"/>
        <v>17</v>
      </c>
      <c r="Y333" s="1">
        <f t="shared" si="245"/>
        <v>17</v>
      </c>
      <c r="Z333" s="1">
        <f t="shared" si="246"/>
        <v>17</v>
      </c>
      <c r="AA333" s="1">
        <f t="shared" si="247"/>
        <v>17</v>
      </c>
      <c r="AB333" s="1">
        <f t="shared" si="248"/>
        <v>17</v>
      </c>
      <c r="AC333" s="1">
        <f t="shared" si="249"/>
        <v>17</v>
      </c>
      <c r="AD333" s="1">
        <f t="shared" si="250"/>
        <v>17</v>
      </c>
      <c r="AE333" s="1">
        <f t="shared" si="251"/>
        <v>17</v>
      </c>
      <c r="AF333" s="1">
        <f t="shared" si="252"/>
        <v>17</v>
      </c>
      <c r="AG333" s="1">
        <f t="shared" si="253"/>
        <v>18</v>
      </c>
      <c r="AH333" s="1">
        <f t="shared" si="254"/>
        <v>19</v>
      </c>
      <c r="AI333" s="1">
        <f t="shared" si="255"/>
        <v>19</v>
      </c>
      <c r="AJ333" s="1">
        <f t="shared" si="256"/>
        <v>19</v>
      </c>
      <c r="AK333" s="1">
        <f t="shared" si="257"/>
        <v>19</v>
      </c>
      <c r="AL333" s="1">
        <f t="shared" si="258"/>
        <v>19</v>
      </c>
      <c r="AM333" s="1">
        <f t="shared" si="259"/>
        <v>19</v>
      </c>
      <c r="AN333" s="1">
        <f t="shared" si="260"/>
        <v>19</v>
      </c>
      <c r="AO333" s="1">
        <f t="shared" si="261"/>
        <v>19</v>
      </c>
      <c r="AP333" s="7">
        <f t="shared" si="231"/>
        <v>19</v>
      </c>
      <c r="AQ333" s="7">
        <f t="shared" si="232"/>
        <v>19</v>
      </c>
      <c r="AR333" s="1">
        <f t="shared" si="262"/>
        <v>19</v>
      </c>
      <c r="AS333" s="7">
        <f t="shared" si="233"/>
        <v>19</v>
      </c>
      <c r="AT333" s="1">
        <f t="shared" si="263"/>
        <v>19</v>
      </c>
      <c r="AU333" s="1">
        <f t="shared" si="264"/>
        <v>19</v>
      </c>
      <c r="AV333" s="1">
        <f t="shared" si="265"/>
        <v>19</v>
      </c>
      <c r="AW333" s="1">
        <f t="shared" si="266"/>
        <v>19</v>
      </c>
      <c r="AX333" s="1">
        <f t="shared" si="267"/>
        <v>19</v>
      </c>
      <c r="AY333" s="1">
        <f t="shared" si="268"/>
        <v>19</v>
      </c>
      <c r="AZ333" s="1">
        <f t="shared" si="269"/>
        <v>19</v>
      </c>
      <c r="BA333" s="1">
        <f t="shared" si="270"/>
        <v>19</v>
      </c>
      <c r="BB333" s="1">
        <f t="shared" si="271"/>
        <v>19</v>
      </c>
      <c r="BC333" s="1">
        <f t="shared" si="272"/>
        <v>19</v>
      </c>
      <c r="BD333" s="1">
        <f t="shared" si="273"/>
        <v>19</v>
      </c>
      <c r="BE333" s="1">
        <f t="shared" si="274"/>
        <v>19</v>
      </c>
      <c r="BF333" s="1">
        <f t="shared" si="275"/>
        <v>19</v>
      </c>
      <c r="BG333" s="1">
        <f>+IF(D333="male",VLOOKUP(M333,'Key node cluster'!$A$3:$C$45,3,0),VLOOKUP(M333,'Key node cluster'!$F$3:$H$27,3,0))</f>
        <v>19</v>
      </c>
    </row>
    <row r="334" spans="1:59" x14ac:dyDescent="0.25">
      <c r="A334" t="s">
        <v>1980</v>
      </c>
      <c r="B334">
        <v>9841019587</v>
      </c>
      <c r="C334" s="7">
        <v>40</v>
      </c>
      <c r="D334" t="s">
        <v>9</v>
      </c>
      <c r="E334" t="s">
        <v>10</v>
      </c>
      <c r="F334" t="s">
        <v>11</v>
      </c>
      <c r="G334" t="str">
        <f t="shared" si="276"/>
        <v>vocational training</v>
      </c>
      <c r="H334" s="7">
        <f t="shared" si="234"/>
        <v>5</v>
      </c>
      <c r="I334" t="s">
        <v>22</v>
      </c>
      <c r="J334">
        <v>38</v>
      </c>
      <c r="K334">
        <v>2.1698630136985999</v>
      </c>
      <c r="L334">
        <v>2</v>
      </c>
      <c r="M334" s="5">
        <f t="shared" si="235"/>
        <v>41</v>
      </c>
      <c r="N334" s="5">
        <f>+IF(D334="male",VLOOKUP(BG334,'Key node cluster'!$L$3:$N$24,3,0),VLOOKUP(BG334,'Key node cluster'!$R$3:$T$15,3,0))</f>
        <v>1</v>
      </c>
      <c r="O334" s="1">
        <v>0</v>
      </c>
      <c r="P334" s="1">
        <f t="shared" si="236"/>
        <v>26</v>
      </c>
      <c r="Q334" s="1">
        <f t="shared" si="237"/>
        <v>26</v>
      </c>
      <c r="R334" s="1">
        <f t="shared" si="238"/>
        <v>26</v>
      </c>
      <c r="S334" s="1">
        <f t="shared" si="239"/>
        <v>26</v>
      </c>
      <c r="T334" s="1">
        <f t="shared" si="240"/>
        <v>26</v>
      </c>
      <c r="U334" s="1">
        <f t="shared" si="241"/>
        <v>26</v>
      </c>
      <c r="V334" s="1">
        <f t="shared" si="242"/>
        <v>26</v>
      </c>
      <c r="W334" s="1">
        <f t="shared" si="243"/>
        <v>26</v>
      </c>
      <c r="X334" s="1">
        <f t="shared" si="244"/>
        <v>26</v>
      </c>
      <c r="Y334" s="1">
        <f t="shared" si="245"/>
        <v>26</v>
      </c>
      <c r="Z334" s="1">
        <f t="shared" si="246"/>
        <v>26</v>
      </c>
      <c r="AA334" s="1">
        <f t="shared" si="247"/>
        <v>26</v>
      </c>
      <c r="AB334" s="1">
        <f t="shared" si="248"/>
        <v>26</v>
      </c>
      <c r="AC334" s="1">
        <f t="shared" si="249"/>
        <v>26</v>
      </c>
      <c r="AD334" s="1">
        <f t="shared" si="250"/>
        <v>26</v>
      </c>
      <c r="AE334" s="1">
        <f t="shared" si="251"/>
        <v>26</v>
      </c>
      <c r="AF334" s="1">
        <f t="shared" si="252"/>
        <v>26</v>
      </c>
      <c r="AG334" s="1">
        <f t="shared" si="253"/>
        <v>26</v>
      </c>
      <c r="AH334" s="1">
        <f t="shared" si="254"/>
        <v>26</v>
      </c>
      <c r="AI334" s="1">
        <f t="shared" si="255"/>
        <v>26</v>
      </c>
      <c r="AJ334" s="1">
        <f t="shared" si="256"/>
        <v>26</v>
      </c>
      <c r="AK334" s="1">
        <f t="shared" si="257"/>
        <v>26</v>
      </c>
      <c r="AL334" s="1">
        <f t="shared" si="258"/>
        <v>26</v>
      </c>
      <c r="AM334" s="1">
        <f t="shared" si="259"/>
        <v>26</v>
      </c>
      <c r="AN334" s="1">
        <f t="shared" si="260"/>
        <v>26</v>
      </c>
      <c r="AO334" s="1">
        <f t="shared" si="261"/>
        <v>26</v>
      </c>
      <c r="AP334" s="7">
        <f t="shared" si="231"/>
        <v>38</v>
      </c>
      <c r="AQ334" s="7">
        <f t="shared" si="232"/>
        <v>38</v>
      </c>
      <c r="AR334" s="1">
        <f t="shared" si="262"/>
        <v>38</v>
      </c>
      <c r="AS334" s="7">
        <f t="shared" si="233"/>
        <v>38</v>
      </c>
      <c r="AT334" s="1">
        <f t="shared" si="263"/>
        <v>38</v>
      </c>
      <c r="AU334" s="1">
        <f t="shared" si="264"/>
        <v>38</v>
      </c>
      <c r="AV334" s="1">
        <f t="shared" si="265"/>
        <v>38</v>
      </c>
      <c r="AW334" s="1">
        <f t="shared" si="266"/>
        <v>38</v>
      </c>
      <c r="AX334" s="1">
        <f t="shared" si="267"/>
        <v>38</v>
      </c>
      <c r="AY334" s="1">
        <f t="shared" si="268"/>
        <v>38</v>
      </c>
      <c r="AZ334" s="1">
        <f t="shared" si="269"/>
        <v>38</v>
      </c>
      <c r="BA334" s="1">
        <f t="shared" si="270"/>
        <v>38</v>
      </c>
      <c r="BB334" s="1">
        <f t="shared" si="271"/>
        <v>40</v>
      </c>
      <c r="BC334" s="1">
        <f t="shared" si="272"/>
        <v>40</v>
      </c>
      <c r="BD334" s="1">
        <f t="shared" si="273"/>
        <v>41</v>
      </c>
      <c r="BE334" s="1">
        <f t="shared" si="274"/>
        <v>41</v>
      </c>
      <c r="BF334" s="1">
        <f t="shared" si="275"/>
        <v>41</v>
      </c>
      <c r="BG334" s="1">
        <f>+IF(D334="male",VLOOKUP(M334,'Key node cluster'!$A$3:$C$45,3,0),VLOOKUP(M334,'Key node cluster'!$F$3:$H$27,3,0))</f>
        <v>41</v>
      </c>
    </row>
    <row r="335" spans="1:59" x14ac:dyDescent="0.25">
      <c r="A335" t="s">
        <v>1983</v>
      </c>
      <c r="B335">
        <v>9971041851</v>
      </c>
      <c r="C335" s="7">
        <v>20</v>
      </c>
      <c r="D335" t="s">
        <v>9</v>
      </c>
      <c r="E335" t="s">
        <v>10</v>
      </c>
      <c r="F335" t="s">
        <v>11</v>
      </c>
      <c r="G335" t="str">
        <f t="shared" si="276"/>
        <v>bachelor or above</v>
      </c>
      <c r="H335" s="7">
        <f t="shared" si="234"/>
        <v>1</v>
      </c>
      <c r="I335" t="s">
        <v>14</v>
      </c>
      <c r="J335">
        <v>24</v>
      </c>
      <c r="K335">
        <v>0.50410958904110004</v>
      </c>
      <c r="L335">
        <v>1</v>
      </c>
      <c r="M335" s="5">
        <f t="shared" si="235"/>
        <v>25</v>
      </c>
      <c r="N335" s="5">
        <f>+IF(D335="male",VLOOKUP(BG335,'Key node cluster'!$L$3:$N$24,3,0),VLOOKUP(BG335,'Key node cluster'!$R$3:$T$15,3,0))</f>
        <v>1</v>
      </c>
      <c r="O335" s="1">
        <v>0</v>
      </c>
      <c r="P335" s="1">
        <f t="shared" si="236"/>
        <v>1</v>
      </c>
      <c r="Q335" s="1">
        <f t="shared" si="237"/>
        <v>17</v>
      </c>
      <c r="R335" s="1">
        <f t="shared" si="238"/>
        <v>17</v>
      </c>
      <c r="S335" s="1">
        <f t="shared" si="239"/>
        <v>17</v>
      </c>
      <c r="T335" s="1">
        <f t="shared" si="240"/>
        <v>17</v>
      </c>
      <c r="U335" s="1">
        <f t="shared" si="241"/>
        <v>17</v>
      </c>
      <c r="V335" s="1">
        <f t="shared" si="242"/>
        <v>17</v>
      </c>
      <c r="W335" s="1">
        <f t="shared" si="243"/>
        <v>17</v>
      </c>
      <c r="X335" s="1">
        <f t="shared" si="244"/>
        <v>17</v>
      </c>
      <c r="Y335" s="1">
        <f t="shared" si="245"/>
        <v>17</v>
      </c>
      <c r="Z335" s="1">
        <f t="shared" si="246"/>
        <v>17</v>
      </c>
      <c r="AA335" s="1">
        <f t="shared" si="247"/>
        <v>17</v>
      </c>
      <c r="AB335" s="1">
        <f t="shared" si="248"/>
        <v>17</v>
      </c>
      <c r="AC335" s="1">
        <f t="shared" si="249"/>
        <v>17</v>
      </c>
      <c r="AD335" s="1">
        <f t="shared" si="250"/>
        <v>17</v>
      </c>
      <c r="AE335" s="1">
        <f t="shared" si="251"/>
        <v>17</v>
      </c>
      <c r="AF335" s="1">
        <f t="shared" si="252"/>
        <v>17</v>
      </c>
      <c r="AG335" s="1">
        <f t="shared" si="253"/>
        <v>25</v>
      </c>
      <c r="AH335" s="1">
        <f t="shared" si="254"/>
        <v>25</v>
      </c>
      <c r="AI335" s="1">
        <f t="shared" si="255"/>
        <v>25</v>
      </c>
      <c r="AJ335" s="1">
        <f t="shared" si="256"/>
        <v>25</v>
      </c>
      <c r="AK335" s="1">
        <f t="shared" si="257"/>
        <v>25</v>
      </c>
      <c r="AL335" s="1">
        <f t="shared" si="258"/>
        <v>25</v>
      </c>
      <c r="AM335" s="1">
        <f t="shared" si="259"/>
        <v>25</v>
      </c>
      <c r="AN335" s="1">
        <f t="shared" si="260"/>
        <v>25</v>
      </c>
      <c r="AO335" s="1">
        <f t="shared" si="261"/>
        <v>25</v>
      </c>
      <c r="AP335" s="7">
        <f t="shared" si="231"/>
        <v>25</v>
      </c>
      <c r="AQ335" s="7">
        <f t="shared" si="232"/>
        <v>25</v>
      </c>
      <c r="AR335" s="1">
        <f t="shared" si="262"/>
        <v>25</v>
      </c>
      <c r="AS335" s="7">
        <f t="shared" si="233"/>
        <v>25</v>
      </c>
      <c r="AT335" s="1">
        <f t="shared" si="263"/>
        <v>25</v>
      </c>
      <c r="AU335" s="1">
        <f t="shared" si="264"/>
        <v>25</v>
      </c>
      <c r="AV335" s="1">
        <f t="shared" si="265"/>
        <v>25</v>
      </c>
      <c r="AW335" s="1">
        <f t="shared" si="266"/>
        <v>25</v>
      </c>
      <c r="AX335" s="1">
        <f t="shared" si="267"/>
        <v>25</v>
      </c>
      <c r="AY335" s="1">
        <f t="shared" si="268"/>
        <v>25</v>
      </c>
      <c r="AZ335" s="1">
        <f t="shared" si="269"/>
        <v>25</v>
      </c>
      <c r="BA335" s="1">
        <f t="shared" si="270"/>
        <v>25</v>
      </c>
      <c r="BB335" s="1">
        <f t="shared" si="271"/>
        <v>25</v>
      </c>
      <c r="BC335" s="1">
        <f t="shared" si="272"/>
        <v>25</v>
      </c>
      <c r="BD335" s="1">
        <f t="shared" si="273"/>
        <v>25</v>
      </c>
      <c r="BE335" s="1">
        <f t="shared" si="274"/>
        <v>25</v>
      </c>
      <c r="BF335" s="1">
        <f t="shared" si="275"/>
        <v>25</v>
      </c>
      <c r="BG335" s="1">
        <f>+IF(D335="male",VLOOKUP(M335,'Key node cluster'!$A$3:$C$45,3,0),VLOOKUP(M335,'Key node cluster'!$F$3:$H$27,3,0))</f>
        <v>25</v>
      </c>
    </row>
    <row r="336" spans="1:59" x14ac:dyDescent="0.25">
      <c r="A336" t="s">
        <v>1986</v>
      </c>
      <c r="B336">
        <v>9981018527</v>
      </c>
      <c r="C336" s="7">
        <v>20</v>
      </c>
      <c r="D336" t="s">
        <v>9</v>
      </c>
      <c r="E336" t="s">
        <v>10</v>
      </c>
      <c r="F336" t="s">
        <v>11</v>
      </c>
      <c r="G336" t="str">
        <f t="shared" si="276"/>
        <v>bachelor or above</v>
      </c>
      <c r="H336" s="7">
        <f t="shared" si="234"/>
        <v>5</v>
      </c>
      <c r="I336" t="s">
        <v>14</v>
      </c>
      <c r="J336">
        <v>24</v>
      </c>
      <c r="K336">
        <v>2.0739726027396999</v>
      </c>
      <c r="L336">
        <v>4</v>
      </c>
      <c r="M336" s="5">
        <f t="shared" si="235"/>
        <v>39</v>
      </c>
      <c r="N336" s="5">
        <f>+IF(D336="male",VLOOKUP(BG336,'Key node cluster'!$L$3:$N$24,3,0),VLOOKUP(BG336,'Key node cluster'!$R$3:$T$15,3,0))</f>
        <v>0</v>
      </c>
      <c r="O336" s="1">
        <v>0</v>
      </c>
      <c r="P336" s="1">
        <f t="shared" si="236"/>
        <v>26</v>
      </c>
      <c r="Q336" s="1">
        <f t="shared" si="237"/>
        <v>26</v>
      </c>
      <c r="R336" s="1">
        <f t="shared" si="238"/>
        <v>26</v>
      </c>
      <c r="S336" s="1">
        <f t="shared" si="239"/>
        <v>26</v>
      </c>
      <c r="T336" s="1">
        <f t="shared" si="240"/>
        <v>26</v>
      </c>
      <c r="U336" s="1">
        <f t="shared" si="241"/>
        <v>26</v>
      </c>
      <c r="V336" s="1">
        <f t="shared" si="242"/>
        <v>26</v>
      </c>
      <c r="W336" s="1">
        <f t="shared" si="243"/>
        <v>26</v>
      </c>
      <c r="X336" s="1">
        <f t="shared" si="244"/>
        <v>26</v>
      </c>
      <c r="Y336" s="1">
        <f t="shared" si="245"/>
        <v>26</v>
      </c>
      <c r="Z336" s="1">
        <f t="shared" si="246"/>
        <v>26</v>
      </c>
      <c r="AA336" s="1">
        <f t="shared" si="247"/>
        <v>26</v>
      </c>
      <c r="AB336" s="1">
        <f t="shared" si="248"/>
        <v>26</v>
      </c>
      <c r="AC336" s="1">
        <f t="shared" si="249"/>
        <v>26</v>
      </c>
      <c r="AD336" s="1">
        <f t="shared" si="250"/>
        <v>26</v>
      </c>
      <c r="AE336" s="1">
        <f t="shared" si="251"/>
        <v>26</v>
      </c>
      <c r="AF336" s="1">
        <f t="shared" si="252"/>
        <v>26</v>
      </c>
      <c r="AG336" s="1">
        <f t="shared" si="253"/>
        <v>26</v>
      </c>
      <c r="AH336" s="1">
        <f t="shared" si="254"/>
        <v>26</v>
      </c>
      <c r="AI336" s="1">
        <f t="shared" si="255"/>
        <v>26</v>
      </c>
      <c r="AJ336" s="1">
        <f t="shared" si="256"/>
        <v>26</v>
      </c>
      <c r="AK336" s="1">
        <f t="shared" si="257"/>
        <v>26</v>
      </c>
      <c r="AL336" s="1">
        <f t="shared" si="258"/>
        <v>26</v>
      </c>
      <c r="AM336" s="1">
        <f t="shared" si="259"/>
        <v>26</v>
      </c>
      <c r="AN336" s="1">
        <f t="shared" si="260"/>
        <v>26</v>
      </c>
      <c r="AO336" s="1">
        <f t="shared" si="261"/>
        <v>26</v>
      </c>
      <c r="AP336" s="7">
        <f t="shared" si="231"/>
        <v>38</v>
      </c>
      <c r="AQ336" s="7">
        <f t="shared" si="232"/>
        <v>38</v>
      </c>
      <c r="AR336" s="1">
        <f t="shared" si="262"/>
        <v>38</v>
      </c>
      <c r="AS336" s="7">
        <f t="shared" si="233"/>
        <v>38</v>
      </c>
      <c r="AT336" s="1">
        <f t="shared" si="263"/>
        <v>38</v>
      </c>
      <c r="AU336" s="1">
        <f t="shared" si="264"/>
        <v>38</v>
      </c>
      <c r="AV336" s="1">
        <f t="shared" si="265"/>
        <v>38</v>
      </c>
      <c r="AW336" s="1">
        <f t="shared" si="266"/>
        <v>38</v>
      </c>
      <c r="AX336" s="1">
        <f t="shared" si="267"/>
        <v>38</v>
      </c>
      <c r="AY336" s="1">
        <f t="shared" si="268"/>
        <v>38</v>
      </c>
      <c r="AZ336" s="1">
        <f t="shared" si="269"/>
        <v>38</v>
      </c>
      <c r="BA336" s="1">
        <f t="shared" si="270"/>
        <v>38</v>
      </c>
      <c r="BB336" s="1">
        <f t="shared" si="271"/>
        <v>39</v>
      </c>
      <c r="BC336" s="1">
        <f t="shared" si="272"/>
        <v>39</v>
      </c>
      <c r="BD336" s="1">
        <f t="shared" si="273"/>
        <v>39</v>
      </c>
      <c r="BE336" s="1">
        <f t="shared" si="274"/>
        <v>39</v>
      </c>
      <c r="BF336" s="1">
        <f t="shared" si="275"/>
        <v>39</v>
      </c>
      <c r="BG336" s="1">
        <f>+IF(D336="male",VLOOKUP(M336,'Key node cluster'!$A$3:$C$45,3,0),VLOOKUP(M336,'Key node cluster'!$F$3:$H$27,3,0))</f>
        <v>39</v>
      </c>
    </row>
    <row r="337" spans="1:59" x14ac:dyDescent="0.25">
      <c r="A337" t="s">
        <v>1987</v>
      </c>
      <c r="B337">
        <v>9971062048</v>
      </c>
      <c r="C337" s="7">
        <v>20</v>
      </c>
      <c r="D337" t="s">
        <v>9</v>
      </c>
      <c r="E337" t="s">
        <v>10</v>
      </c>
      <c r="F337" t="s">
        <v>11</v>
      </c>
      <c r="G337" t="str">
        <f t="shared" si="276"/>
        <v>bachelor or above</v>
      </c>
      <c r="H337" s="7">
        <f t="shared" si="234"/>
        <v>5</v>
      </c>
      <c r="I337" t="s">
        <v>14</v>
      </c>
      <c r="J337">
        <v>24</v>
      </c>
      <c r="K337">
        <v>4.1041095890410997</v>
      </c>
      <c r="L337">
        <v>7</v>
      </c>
      <c r="M337" s="5">
        <f t="shared" si="235"/>
        <v>39</v>
      </c>
      <c r="N337" s="5">
        <f>+IF(D337="male",VLOOKUP(BG337,'Key node cluster'!$L$3:$N$24,3,0),VLOOKUP(BG337,'Key node cluster'!$R$3:$T$15,3,0))</f>
        <v>0</v>
      </c>
      <c r="O337" s="1">
        <v>0</v>
      </c>
      <c r="P337" s="1">
        <f t="shared" si="236"/>
        <v>26</v>
      </c>
      <c r="Q337" s="1">
        <f t="shared" si="237"/>
        <v>26</v>
      </c>
      <c r="R337" s="1">
        <f t="shared" si="238"/>
        <v>26</v>
      </c>
      <c r="S337" s="1">
        <f t="shared" si="239"/>
        <v>26</v>
      </c>
      <c r="T337" s="1">
        <f t="shared" si="240"/>
        <v>26</v>
      </c>
      <c r="U337" s="1">
        <f t="shared" si="241"/>
        <v>26</v>
      </c>
      <c r="V337" s="1">
        <f t="shared" si="242"/>
        <v>26</v>
      </c>
      <c r="W337" s="1">
        <f t="shared" si="243"/>
        <v>26</v>
      </c>
      <c r="X337" s="1">
        <f t="shared" si="244"/>
        <v>26</v>
      </c>
      <c r="Y337" s="1">
        <f t="shared" si="245"/>
        <v>26</v>
      </c>
      <c r="Z337" s="1">
        <f t="shared" si="246"/>
        <v>26</v>
      </c>
      <c r="AA337" s="1">
        <f t="shared" si="247"/>
        <v>26</v>
      </c>
      <c r="AB337" s="1">
        <f t="shared" si="248"/>
        <v>26</v>
      </c>
      <c r="AC337" s="1">
        <f t="shared" si="249"/>
        <v>26</v>
      </c>
      <c r="AD337" s="1">
        <f t="shared" si="250"/>
        <v>26</v>
      </c>
      <c r="AE337" s="1">
        <f t="shared" si="251"/>
        <v>26</v>
      </c>
      <c r="AF337" s="1">
        <f t="shared" si="252"/>
        <v>26</v>
      </c>
      <c r="AG337" s="1">
        <f t="shared" si="253"/>
        <v>26</v>
      </c>
      <c r="AH337" s="1">
        <f t="shared" si="254"/>
        <v>26</v>
      </c>
      <c r="AI337" s="1">
        <f t="shared" si="255"/>
        <v>26</v>
      </c>
      <c r="AJ337" s="1">
        <f t="shared" si="256"/>
        <v>26</v>
      </c>
      <c r="AK337" s="1">
        <f t="shared" si="257"/>
        <v>26</v>
      </c>
      <c r="AL337" s="1">
        <f t="shared" si="258"/>
        <v>26</v>
      </c>
      <c r="AM337" s="1">
        <f t="shared" si="259"/>
        <v>26</v>
      </c>
      <c r="AN337" s="1">
        <f t="shared" si="260"/>
        <v>26</v>
      </c>
      <c r="AO337" s="1">
        <f t="shared" si="261"/>
        <v>26</v>
      </c>
      <c r="AP337" s="7">
        <f t="shared" si="231"/>
        <v>38</v>
      </c>
      <c r="AQ337" s="7">
        <f t="shared" si="232"/>
        <v>38</v>
      </c>
      <c r="AR337" s="1">
        <f t="shared" si="262"/>
        <v>38</v>
      </c>
      <c r="AS337" s="7">
        <f t="shared" si="233"/>
        <v>38</v>
      </c>
      <c r="AT337" s="1">
        <f t="shared" si="263"/>
        <v>38</v>
      </c>
      <c r="AU337" s="1">
        <f t="shared" si="264"/>
        <v>38</v>
      </c>
      <c r="AV337" s="1">
        <f t="shared" si="265"/>
        <v>38</v>
      </c>
      <c r="AW337" s="1">
        <f t="shared" si="266"/>
        <v>38</v>
      </c>
      <c r="AX337" s="1">
        <f t="shared" si="267"/>
        <v>38</v>
      </c>
      <c r="AY337" s="1">
        <f t="shared" si="268"/>
        <v>38</v>
      </c>
      <c r="AZ337" s="1">
        <f t="shared" si="269"/>
        <v>38</v>
      </c>
      <c r="BA337" s="1">
        <f t="shared" si="270"/>
        <v>38</v>
      </c>
      <c r="BB337" s="1">
        <f t="shared" si="271"/>
        <v>39</v>
      </c>
      <c r="BC337" s="1">
        <f t="shared" si="272"/>
        <v>39</v>
      </c>
      <c r="BD337" s="1">
        <f t="shared" si="273"/>
        <v>39</v>
      </c>
      <c r="BE337" s="1">
        <f t="shared" si="274"/>
        <v>39</v>
      </c>
      <c r="BF337" s="1">
        <f t="shared" si="275"/>
        <v>39</v>
      </c>
      <c r="BG337" s="1">
        <f>+IF(D337="male",VLOOKUP(M337,'Key node cluster'!$A$3:$C$45,3,0),VLOOKUP(M337,'Key node cluster'!$F$3:$H$27,3,0))</f>
        <v>39</v>
      </c>
    </row>
    <row r="338" spans="1:59" x14ac:dyDescent="0.25">
      <c r="A338" t="s">
        <v>1991</v>
      </c>
      <c r="B338">
        <v>9951001730</v>
      </c>
      <c r="C338" s="7">
        <v>30</v>
      </c>
      <c r="D338" t="s">
        <v>9</v>
      </c>
      <c r="E338" t="s">
        <v>10</v>
      </c>
      <c r="F338" t="s">
        <v>11</v>
      </c>
      <c r="G338" t="str">
        <f t="shared" si="276"/>
        <v/>
      </c>
      <c r="H338" s="7">
        <f t="shared" si="234"/>
        <v>5</v>
      </c>
      <c r="J338">
        <v>27</v>
      </c>
      <c r="K338">
        <v>2.6931506849315001</v>
      </c>
      <c r="L338">
        <v>13</v>
      </c>
      <c r="M338" s="5">
        <f t="shared" si="235"/>
        <v>41</v>
      </c>
      <c r="N338" s="5">
        <f>+IF(D338="male",VLOOKUP(BG338,'Key node cluster'!$L$3:$N$24,3,0),VLOOKUP(BG338,'Key node cluster'!$R$3:$T$15,3,0))</f>
        <v>1</v>
      </c>
      <c r="O338" s="1">
        <v>0</v>
      </c>
      <c r="P338" s="1">
        <f t="shared" si="236"/>
        <v>26</v>
      </c>
      <c r="Q338" s="1">
        <f t="shared" si="237"/>
        <v>26</v>
      </c>
      <c r="R338" s="1">
        <f t="shared" si="238"/>
        <v>26</v>
      </c>
      <c r="S338" s="1">
        <f t="shared" si="239"/>
        <v>26</v>
      </c>
      <c r="T338" s="1">
        <f t="shared" si="240"/>
        <v>26</v>
      </c>
      <c r="U338" s="1">
        <f t="shared" si="241"/>
        <v>26</v>
      </c>
      <c r="V338" s="1">
        <f t="shared" si="242"/>
        <v>26</v>
      </c>
      <c r="W338" s="1">
        <f t="shared" si="243"/>
        <v>26</v>
      </c>
      <c r="X338" s="1">
        <f t="shared" si="244"/>
        <v>26</v>
      </c>
      <c r="Y338" s="1">
        <f t="shared" si="245"/>
        <v>26</v>
      </c>
      <c r="Z338" s="1">
        <f t="shared" si="246"/>
        <v>26</v>
      </c>
      <c r="AA338" s="1">
        <f t="shared" si="247"/>
        <v>26</v>
      </c>
      <c r="AB338" s="1">
        <f t="shared" si="248"/>
        <v>26</v>
      </c>
      <c r="AC338" s="1">
        <f t="shared" si="249"/>
        <v>26</v>
      </c>
      <c r="AD338" s="1">
        <f t="shared" si="250"/>
        <v>26</v>
      </c>
      <c r="AE338" s="1">
        <f t="shared" si="251"/>
        <v>26</v>
      </c>
      <c r="AF338" s="1">
        <f t="shared" si="252"/>
        <v>26</v>
      </c>
      <c r="AG338" s="1">
        <f t="shared" si="253"/>
        <v>26</v>
      </c>
      <c r="AH338" s="1">
        <f t="shared" si="254"/>
        <v>26</v>
      </c>
      <c r="AI338" s="1">
        <f t="shared" si="255"/>
        <v>26</v>
      </c>
      <c r="AJ338" s="1">
        <f t="shared" si="256"/>
        <v>26</v>
      </c>
      <c r="AK338" s="1">
        <f t="shared" si="257"/>
        <v>26</v>
      </c>
      <c r="AL338" s="1">
        <f t="shared" si="258"/>
        <v>26</v>
      </c>
      <c r="AM338" s="1">
        <f t="shared" si="259"/>
        <v>26</v>
      </c>
      <c r="AN338" s="1">
        <f t="shared" si="260"/>
        <v>26</v>
      </c>
      <c r="AO338" s="1">
        <f t="shared" si="261"/>
        <v>26</v>
      </c>
      <c r="AP338" s="7">
        <f t="shared" si="231"/>
        <v>38</v>
      </c>
      <c r="AQ338" s="7">
        <f t="shared" si="232"/>
        <v>38</v>
      </c>
      <c r="AR338" s="1">
        <f t="shared" si="262"/>
        <v>38</v>
      </c>
      <c r="AS338" s="7">
        <f t="shared" si="233"/>
        <v>38</v>
      </c>
      <c r="AT338" s="1">
        <f t="shared" si="263"/>
        <v>38</v>
      </c>
      <c r="AU338" s="1">
        <f t="shared" si="264"/>
        <v>38</v>
      </c>
      <c r="AV338" s="1">
        <f t="shared" si="265"/>
        <v>38</v>
      </c>
      <c r="AW338" s="1">
        <f t="shared" si="266"/>
        <v>38</v>
      </c>
      <c r="AX338" s="1">
        <f t="shared" si="267"/>
        <v>38</v>
      </c>
      <c r="AY338" s="1">
        <f t="shared" si="268"/>
        <v>38</v>
      </c>
      <c r="AZ338" s="1">
        <f t="shared" si="269"/>
        <v>38</v>
      </c>
      <c r="BA338" s="1">
        <f t="shared" si="270"/>
        <v>38</v>
      </c>
      <c r="BB338" s="1">
        <f t="shared" si="271"/>
        <v>40</v>
      </c>
      <c r="BC338" s="1">
        <f t="shared" si="272"/>
        <v>40</v>
      </c>
      <c r="BD338" s="1">
        <f t="shared" si="273"/>
        <v>41</v>
      </c>
      <c r="BE338" s="1">
        <f t="shared" si="274"/>
        <v>41</v>
      </c>
      <c r="BF338" s="1">
        <f t="shared" si="275"/>
        <v>41</v>
      </c>
      <c r="BG338" s="1">
        <f>+IF(D338="male",VLOOKUP(M338,'Key node cluster'!$A$3:$C$45,3,0),VLOOKUP(M338,'Key node cluster'!$F$3:$H$27,3,0))</f>
        <v>41</v>
      </c>
    </row>
    <row r="339" spans="1:59" x14ac:dyDescent="0.25">
      <c r="A339" t="s">
        <v>1992</v>
      </c>
      <c r="B339">
        <v>9941024456</v>
      </c>
      <c r="C339" s="7">
        <v>30</v>
      </c>
      <c r="D339" t="s">
        <v>9</v>
      </c>
      <c r="E339" t="s">
        <v>10</v>
      </c>
      <c r="F339" t="s">
        <v>11</v>
      </c>
      <c r="G339" t="str">
        <f t="shared" si="276"/>
        <v>bachelor or above</v>
      </c>
      <c r="H339" s="7">
        <f t="shared" si="234"/>
        <v>5</v>
      </c>
      <c r="I339" t="s">
        <v>14</v>
      </c>
      <c r="J339">
        <v>27</v>
      </c>
      <c r="K339">
        <v>2.5068493150685001</v>
      </c>
      <c r="L339">
        <v>11</v>
      </c>
      <c r="M339" s="5">
        <f t="shared" si="235"/>
        <v>41</v>
      </c>
      <c r="N339" s="5">
        <f>+IF(D339="male",VLOOKUP(BG339,'Key node cluster'!$L$3:$N$24,3,0),VLOOKUP(BG339,'Key node cluster'!$R$3:$T$15,3,0))</f>
        <v>1</v>
      </c>
      <c r="O339" s="1">
        <v>0</v>
      </c>
      <c r="P339" s="1">
        <f t="shared" si="236"/>
        <v>26</v>
      </c>
      <c r="Q339" s="1">
        <f t="shared" si="237"/>
        <v>26</v>
      </c>
      <c r="R339" s="1">
        <f t="shared" si="238"/>
        <v>26</v>
      </c>
      <c r="S339" s="1">
        <f t="shared" si="239"/>
        <v>26</v>
      </c>
      <c r="T339" s="1">
        <f t="shared" si="240"/>
        <v>26</v>
      </c>
      <c r="U339" s="1">
        <f t="shared" si="241"/>
        <v>26</v>
      </c>
      <c r="V339" s="1">
        <f t="shared" si="242"/>
        <v>26</v>
      </c>
      <c r="W339" s="1">
        <f t="shared" si="243"/>
        <v>26</v>
      </c>
      <c r="X339" s="1">
        <f t="shared" si="244"/>
        <v>26</v>
      </c>
      <c r="Y339" s="1">
        <f t="shared" si="245"/>
        <v>26</v>
      </c>
      <c r="Z339" s="1">
        <f t="shared" si="246"/>
        <v>26</v>
      </c>
      <c r="AA339" s="1">
        <f t="shared" si="247"/>
        <v>26</v>
      </c>
      <c r="AB339" s="1">
        <f t="shared" si="248"/>
        <v>26</v>
      </c>
      <c r="AC339" s="1">
        <f t="shared" si="249"/>
        <v>26</v>
      </c>
      <c r="AD339" s="1">
        <f t="shared" si="250"/>
        <v>26</v>
      </c>
      <c r="AE339" s="1">
        <f t="shared" si="251"/>
        <v>26</v>
      </c>
      <c r="AF339" s="1">
        <f t="shared" si="252"/>
        <v>26</v>
      </c>
      <c r="AG339" s="1">
        <f t="shared" si="253"/>
        <v>26</v>
      </c>
      <c r="AH339" s="1">
        <f t="shared" si="254"/>
        <v>26</v>
      </c>
      <c r="AI339" s="1">
        <f t="shared" si="255"/>
        <v>26</v>
      </c>
      <c r="AJ339" s="1">
        <f t="shared" si="256"/>
        <v>26</v>
      </c>
      <c r="AK339" s="1">
        <f t="shared" si="257"/>
        <v>26</v>
      </c>
      <c r="AL339" s="1">
        <f t="shared" si="258"/>
        <v>26</v>
      </c>
      <c r="AM339" s="1">
        <f t="shared" si="259"/>
        <v>26</v>
      </c>
      <c r="AN339" s="1">
        <f t="shared" si="260"/>
        <v>26</v>
      </c>
      <c r="AO339" s="1">
        <f t="shared" si="261"/>
        <v>26</v>
      </c>
      <c r="AP339" s="7">
        <f t="shared" si="231"/>
        <v>38</v>
      </c>
      <c r="AQ339" s="7">
        <f t="shared" si="232"/>
        <v>38</v>
      </c>
      <c r="AR339" s="1">
        <f t="shared" si="262"/>
        <v>38</v>
      </c>
      <c r="AS339" s="7">
        <f t="shared" si="233"/>
        <v>38</v>
      </c>
      <c r="AT339" s="1">
        <f t="shared" si="263"/>
        <v>38</v>
      </c>
      <c r="AU339" s="1">
        <f t="shared" si="264"/>
        <v>38</v>
      </c>
      <c r="AV339" s="1">
        <f t="shared" si="265"/>
        <v>38</v>
      </c>
      <c r="AW339" s="1">
        <f t="shared" si="266"/>
        <v>38</v>
      </c>
      <c r="AX339" s="1">
        <f t="shared" si="267"/>
        <v>38</v>
      </c>
      <c r="AY339" s="1">
        <f t="shared" si="268"/>
        <v>38</v>
      </c>
      <c r="AZ339" s="1">
        <f t="shared" si="269"/>
        <v>38</v>
      </c>
      <c r="BA339" s="1">
        <f t="shared" si="270"/>
        <v>38</v>
      </c>
      <c r="BB339" s="1">
        <f t="shared" si="271"/>
        <v>40</v>
      </c>
      <c r="BC339" s="1">
        <f t="shared" si="272"/>
        <v>40</v>
      </c>
      <c r="BD339" s="1">
        <f t="shared" si="273"/>
        <v>41</v>
      </c>
      <c r="BE339" s="1">
        <f t="shared" si="274"/>
        <v>41</v>
      </c>
      <c r="BF339" s="1">
        <f t="shared" si="275"/>
        <v>41</v>
      </c>
      <c r="BG339" s="1">
        <f>+IF(D339="male",VLOOKUP(M339,'Key node cluster'!$A$3:$C$45,3,0),VLOOKUP(M339,'Key node cluster'!$F$3:$H$27,3,0))</f>
        <v>41</v>
      </c>
    </row>
    <row r="340" spans="1:59" x14ac:dyDescent="0.25">
      <c r="A340" t="s">
        <v>1996</v>
      </c>
      <c r="B340">
        <v>9861060743</v>
      </c>
      <c r="C340" s="7">
        <v>30</v>
      </c>
      <c r="D340" t="s">
        <v>9</v>
      </c>
      <c r="E340" t="s">
        <v>10</v>
      </c>
      <c r="F340" t="s">
        <v>25</v>
      </c>
      <c r="G340" t="str">
        <f t="shared" si="276"/>
        <v>secondary or below</v>
      </c>
      <c r="H340" s="7">
        <f t="shared" si="234"/>
        <v>5</v>
      </c>
      <c r="I340" t="s">
        <v>18</v>
      </c>
      <c r="J340">
        <v>35</v>
      </c>
      <c r="K340">
        <v>1.1068493150684999</v>
      </c>
      <c r="L340">
        <v>3</v>
      </c>
      <c r="M340" s="5">
        <f t="shared" si="235"/>
        <v>31</v>
      </c>
      <c r="N340" s="5">
        <f>+IF(D340="male",VLOOKUP(BG340,'Key node cluster'!$L$3:$N$24,3,0),VLOOKUP(BG340,'Key node cluster'!$R$3:$T$15,3,0))</f>
        <v>1</v>
      </c>
      <c r="O340" s="1">
        <v>0</v>
      </c>
      <c r="P340" s="1">
        <f t="shared" si="236"/>
        <v>26</v>
      </c>
      <c r="Q340" s="1">
        <f t="shared" si="237"/>
        <v>26</v>
      </c>
      <c r="R340" s="1">
        <f t="shared" si="238"/>
        <v>26</v>
      </c>
      <c r="S340" s="1">
        <f t="shared" si="239"/>
        <v>26</v>
      </c>
      <c r="T340" s="1">
        <f t="shared" si="240"/>
        <v>26</v>
      </c>
      <c r="U340" s="1">
        <f t="shared" si="241"/>
        <v>26</v>
      </c>
      <c r="V340" s="1">
        <f t="shared" si="242"/>
        <v>26</v>
      </c>
      <c r="W340" s="1">
        <f t="shared" si="243"/>
        <v>26</v>
      </c>
      <c r="X340" s="1">
        <f t="shared" si="244"/>
        <v>26</v>
      </c>
      <c r="Y340" s="1">
        <f t="shared" si="245"/>
        <v>26</v>
      </c>
      <c r="Z340" s="1">
        <f t="shared" si="246"/>
        <v>26</v>
      </c>
      <c r="AA340" s="1">
        <f t="shared" si="247"/>
        <v>26</v>
      </c>
      <c r="AB340" s="1">
        <f t="shared" si="248"/>
        <v>26</v>
      </c>
      <c r="AC340" s="1">
        <f t="shared" si="249"/>
        <v>26</v>
      </c>
      <c r="AD340" s="1">
        <f t="shared" si="250"/>
        <v>26</v>
      </c>
      <c r="AE340" s="1">
        <f t="shared" si="251"/>
        <v>26</v>
      </c>
      <c r="AF340" s="1">
        <f t="shared" si="252"/>
        <v>26</v>
      </c>
      <c r="AG340" s="1">
        <f t="shared" si="253"/>
        <v>26</v>
      </c>
      <c r="AH340" s="1">
        <f t="shared" si="254"/>
        <v>26</v>
      </c>
      <c r="AI340" s="1">
        <f t="shared" si="255"/>
        <v>26</v>
      </c>
      <c r="AJ340" s="1">
        <f t="shared" si="256"/>
        <v>26</v>
      </c>
      <c r="AK340" s="1">
        <f t="shared" si="257"/>
        <v>26</v>
      </c>
      <c r="AL340" s="1">
        <f t="shared" si="258"/>
        <v>26</v>
      </c>
      <c r="AM340" s="1">
        <f t="shared" si="259"/>
        <v>26</v>
      </c>
      <c r="AN340" s="1">
        <f t="shared" si="260"/>
        <v>26</v>
      </c>
      <c r="AO340" s="1">
        <f t="shared" si="261"/>
        <v>26</v>
      </c>
      <c r="AP340" s="7">
        <f t="shared" si="231"/>
        <v>27</v>
      </c>
      <c r="AQ340" s="7">
        <f t="shared" si="232"/>
        <v>28</v>
      </c>
      <c r="AR340" s="1">
        <f t="shared" si="262"/>
        <v>29</v>
      </c>
      <c r="AS340" s="7">
        <f t="shared" si="233"/>
        <v>31</v>
      </c>
      <c r="AT340" s="1">
        <f t="shared" si="263"/>
        <v>31</v>
      </c>
      <c r="AU340" s="1">
        <f t="shared" si="264"/>
        <v>31</v>
      </c>
      <c r="AV340" s="1">
        <f t="shared" si="265"/>
        <v>31</v>
      </c>
      <c r="AW340" s="1">
        <f t="shared" si="266"/>
        <v>31</v>
      </c>
      <c r="AX340" s="1">
        <f t="shared" si="267"/>
        <v>31</v>
      </c>
      <c r="AY340" s="1">
        <f t="shared" si="268"/>
        <v>31</v>
      </c>
      <c r="AZ340" s="1">
        <f t="shared" si="269"/>
        <v>31</v>
      </c>
      <c r="BA340" s="1">
        <f t="shared" si="270"/>
        <v>31</v>
      </c>
      <c r="BB340" s="1">
        <f t="shared" si="271"/>
        <v>31</v>
      </c>
      <c r="BC340" s="1">
        <f t="shared" si="272"/>
        <v>31</v>
      </c>
      <c r="BD340" s="1">
        <f t="shared" si="273"/>
        <v>31</v>
      </c>
      <c r="BE340" s="1">
        <f t="shared" si="274"/>
        <v>31</v>
      </c>
      <c r="BF340" s="1">
        <f t="shared" si="275"/>
        <v>31</v>
      </c>
      <c r="BG340" s="1">
        <f>+IF(D340="male",VLOOKUP(M340,'Key node cluster'!$A$3:$C$45,3,0),VLOOKUP(M340,'Key node cluster'!$F$3:$H$27,3,0))</f>
        <v>31</v>
      </c>
    </row>
    <row r="341" spans="1:59" x14ac:dyDescent="0.25">
      <c r="A341" t="s">
        <v>1997</v>
      </c>
      <c r="B341">
        <v>9971070633</v>
      </c>
      <c r="C341" s="7">
        <v>20</v>
      </c>
      <c r="D341" t="s">
        <v>9</v>
      </c>
      <c r="E341" t="s">
        <v>10</v>
      </c>
      <c r="G341" t="str">
        <f t="shared" si="276"/>
        <v>bachelor or above</v>
      </c>
      <c r="H341" s="7">
        <f t="shared" si="234"/>
        <v>1</v>
      </c>
      <c r="I341" t="s">
        <v>14</v>
      </c>
      <c r="J341">
        <v>24</v>
      </c>
      <c r="K341">
        <v>0.49863013698629999</v>
      </c>
      <c r="L341">
        <v>2</v>
      </c>
      <c r="M341" s="5">
        <f t="shared" si="235"/>
        <v>17</v>
      </c>
      <c r="N341" s="5">
        <f>+IF(D341="male",VLOOKUP(BG341,'Key node cluster'!$L$3:$N$24,3,0),VLOOKUP(BG341,'Key node cluster'!$R$3:$T$15,3,0))</f>
        <v>1</v>
      </c>
      <c r="O341" s="1">
        <v>0</v>
      </c>
      <c r="P341" s="1">
        <f t="shared" si="236"/>
        <v>1</v>
      </c>
      <c r="Q341" s="1">
        <f t="shared" si="237"/>
        <v>17</v>
      </c>
      <c r="R341" s="1">
        <f t="shared" si="238"/>
        <v>17</v>
      </c>
      <c r="S341" s="1">
        <f t="shared" si="239"/>
        <v>17</v>
      </c>
      <c r="T341" s="1">
        <f t="shared" si="240"/>
        <v>17</v>
      </c>
      <c r="U341" s="1">
        <f t="shared" si="241"/>
        <v>17</v>
      </c>
      <c r="V341" s="1">
        <f t="shared" si="242"/>
        <v>17</v>
      </c>
      <c r="W341" s="1">
        <f t="shared" si="243"/>
        <v>17</v>
      </c>
      <c r="X341" s="1">
        <f t="shared" si="244"/>
        <v>17</v>
      </c>
      <c r="Y341" s="1">
        <f t="shared" si="245"/>
        <v>17</v>
      </c>
      <c r="Z341" s="1">
        <f t="shared" si="246"/>
        <v>17</v>
      </c>
      <c r="AA341" s="1">
        <f t="shared" si="247"/>
        <v>17</v>
      </c>
      <c r="AB341" s="1">
        <f t="shared" si="248"/>
        <v>17</v>
      </c>
      <c r="AC341" s="1">
        <f t="shared" si="249"/>
        <v>17</v>
      </c>
      <c r="AD341" s="1">
        <f t="shared" si="250"/>
        <v>17</v>
      </c>
      <c r="AE341" s="1">
        <f t="shared" si="251"/>
        <v>17</v>
      </c>
      <c r="AF341" s="1">
        <f t="shared" si="252"/>
        <v>17</v>
      </c>
      <c r="AG341" s="1">
        <f t="shared" si="253"/>
        <v>17</v>
      </c>
      <c r="AH341" s="1">
        <f t="shared" si="254"/>
        <v>17</v>
      </c>
      <c r="AI341" s="1">
        <f t="shared" si="255"/>
        <v>17</v>
      </c>
      <c r="AJ341" s="1">
        <f t="shared" si="256"/>
        <v>17</v>
      </c>
      <c r="AK341" s="1">
        <f t="shared" si="257"/>
        <v>17</v>
      </c>
      <c r="AL341" s="1">
        <f t="shared" si="258"/>
        <v>17</v>
      </c>
      <c r="AM341" s="1">
        <f t="shared" si="259"/>
        <v>17</v>
      </c>
      <c r="AN341" s="1">
        <f t="shared" si="260"/>
        <v>17</v>
      </c>
      <c r="AO341" s="1">
        <f t="shared" si="261"/>
        <v>17</v>
      </c>
      <c r="AP341" s="7">
        <f t="shared" si="231"/>
        <v>17</v>
      </c>
      <c r="AQ341" s="7">
        <f t="shared" si="232"/>
        <v>17</v>
      </c>
      <c r="AR341" s="1">
        <f t="shared" si="262"/>
        <v>17</v>
      </c>
      <c r="AS341" s="7">
        <f t="shared" si="233"/>
        <v>17</v>
      </c>
      <c r="AT341" s="1">
        <f t="shared" si="263"/>
        <v>17</v>
      </c>
      <c r="AU341" s="1">
        <f t="shared" si="264"/>
        <v>17</v>
      </c>
      <c r="AV341" s="1">
        <f t="shared" si="265"/>
        <v>17</v>
      </c>
      <c r="AW341" s="1">
        <f t="shared" si="266"/>
        <v>17</v>
      </c>
      <c r="AX341" s="1">
        <f t="shared" si="267"/>
        <v>17</v>
      </c>
      <c r="AY341" s="1">
        <f t="shared" si="268"/>
        <v>17</v>
      </c>
      <c r="AZ341" s="1">
        <f t="shared" si="269"/>
        <v>17</v>
      </c>
      <c r="BA341" s="1">
        <f t="shared" si="270"/>
        <v>17</v>
      </c>
      <c r="BB341" s="1">
        <f t="shared" si="271"/>
        <v>17</v>
      </c>
      <c r="BC341" s="1">
        <f t="shared" si="272"/>
        <v>17</v>
      </c>
      <c r="BD341" s="1">
        <f t="shared" si="273"/>
        <v>17</v>
      </c>
      <c r="BE341" s="1">
        <f t="shared" si="274"/>
        <v>17</v>
      </c>
      <c r="BF341" s="1">
        <f t="shared" si="275"/>
        <v>17</v>
      </c>
      <c r="BG341" s="1">
        <f>+IF(D341="male",VLOOKUP(M341,'Key node cluster'!$A$3:$C$45,3,0),VLOOKUP(M341,'Key node cluster'!$F$3:$H$27,3,0))</f>
        <v>22</v>
      </c>
    </row>
    <row r="342" spans="1:59" x14ac:dyDescent="0.25">
      <c r="A342" t="s">
        <v>2000</v>
      </c>
      <c r="B342">
        <v>9961022222</v>
      </c>
      <c r="C342" s="7">
        <v>20</v>
      </c>
      <c r="D342" t="s">
        <v>9</v>
      </c>
      <c r="E342" t="s">
        <v>10</v>
      </c>
      <c r="F342" t="s">
        <v>11</v>
      </c>
      <c r="G342" t="str">
        <f t="shared" si="276"/>
        <v>bachelor or above</v>
      </c>
      <c r="H342" s="7">
        <f t="shared" si="234"/>
        <v>5</v>
      </c>
      <c r="I342" t="s">
        <v>14</v>
      </c>
      <c r="J342">
        <v>25</v>
      </c>
      <c r="K342">
        <v>1.6684931506848999</v>
      </c>
      <c r="L342">
        <v>4</v>
      </c>
      <c r="M342" s="5">
        <f t="shared" si="235"/>
        <v>39</v>
      </c>
      <c r="N342" s="5">
        <f>+IF(D342="male",VLOOKUP(BG342,'Key node cluster'!$L$3:$N$24,3,0),VLOOKUP(BG342,'Key node cluster'!$R$3:$T$15,3,0))</f>
        <v>0</v>
      </c>
      <c r="O342" s="1">
        <v>0</v>
      </c>
      <c r="P342" s="1">
        <f t="shared" si="236"/>
        <v>26</v>
      </c>
      <c r="Q342" s="1">
        <f t="shared" si="237"/>
        <v>26</v>
      </c>
      <c r="R342" s="1">
        <f t="shared" si="238"/>
        <v>26</v>
      </c>
      <c r="S342" s="1">
        <f t="shared" si="239"/>
        <v>26</v>
      </c>
      <c r="T342" s="1">
        <f t="shared" si="240"/>
        <v>26</v>
      </c>
      <c r="U342" s="1">
        <f t="shared" si="241"/>
        <v>26</v>
      </c>
      <c r="V342" s="1">
        <f t="shared" si="242"/>
        <v>26</v>
      </c>
      <c r="W342" s="1">
        <f t="shared" si="243"/>
        <v>26</v>
      </c>
      <c r="X342" s="1">
        <f t="shared" si="244"/>
        <v>26</v>
      </c>
      <c r="Y342" s="1">
        <f t="shared" si="245"/>
        <v>26</v>
      </c>
      <c r="Z342" s="1">
        <f t="shared" si="246"/>
        <v>26</v>
      </c>
      <c r="AA342" s="1">
        <f t="shared" si="247"/>
        <v>26</v>
      </c>
      <c r="AB342" s="1">
        <f t="shared" si="248"/>
        <v>26</v>
      </c>
      <c r="AC342" s="1">
        <f t="shared" si="249"/>
        <v>26</v>
      </c>
      <c r="AD342" s="1">
        <f t="shared" si="250"/>
        <v>26</v>
      </c>
      <c r="AE342" s="1">
        <f t="shared" si="251"/>
        <v>26</v>
      </c>
      <c r="AF342" s="1">
        <f t="shared" si="252"/>
        <v>26</v>
      </c>
      <c r="AG342" s="1">
        <f t="shared" si="253"/>
        <v>26</v>
      </c>
      <c r="AH342" s="1">
        <f t="shared" si="254"/>
        <v>26</v>
      </c>
      <c r="AI342" s="1">
        <f t="shared" si="255"/>
        <v>26</v>
      </c>
      <c r="AJ342" s="1">
        <f t="shared" si="256"/>
        <v>26</v>
      </c>
      <c r="AK342" s="1">
        <f t="shared" si="257"/>
        <v>26</v>
      </c>
      <c r="AL342" s="1">
        <f t="shared" si="258"/>
        <v>26</v>
      </c>
      <c r="AM342" s="1">
        <f t="shared" si="259"/>
        <v>26</v>
      </c>
      <c r="AN342" s="1">
        <f t="shared" si="260"/>
        <v>26</v>
      </c>
      <c r="AO342" s="1">
        <f t="shared" si="261"/>
        <v>26</v>
      </c>
      <c r="AP342" s="7">
        <f t="shared" si="231"/>
        <v>38</v>
      </c>
      <c r="AQ342" s="7">
        <f t="shared" si="232"/>
        <v>38</v>
      </c>
      <c r="AR342" s="1">
        <f t="shared" si="262"/>
        <v>38</v>
      </c>
      <c r="AS342" s="7">
        <f t="shared" si="233"/>
        <v>38</v>
      </c>
      <c r="AT342" s="1">
        <f t="shared" si="263"/>
        <v>38</v>
      </c>
      <c r="AU342" s="1">
        <f t="shared" si="264"/>
        <v>38</v>
      </c>
      <c r="AV342" s="1">
        <f t="shared" si="265"/>
        <v>38</v>
      </c>
      <c r="AW342" s="1">
        <f t="shared" si="266"/>
        <v>38</v>
      </c>
      <c r="AX342" s="1">
        <f t="shared" si="267"/>
        <v>38</v>
      </c>
      <c r="AY342" s="1">
        <f t="shared" si="268"/>
        <v>38</v>
      </c>
      <c r="AZ342" s="1">
        <f t="shared" si="269"/>
        <v>38</v>
      </c>
      <c r="BA342" s="1">
        <f t="shared" si="270"/>
        <v>38</v>
      </c>
      <c r="BB342" s="1">
        <f t="shared" si="271"/>
        <v>39</v>
      </c>
      <c r="BC342" s="1">
        <f t="shared" si="272"/>
        <v>39</v>
      </c>
      <c r="BD342" s="1">
        <f t="shared" si="273"/>
        <v>39</v>
      </c>
      <c r="BE342" s="1">
        <f t="shared" si="274"/>
        <v>39</v>
      </c>
      <c r="BF342" s="1">
        <f t="shared" si="275"/>
        <v>39</v>
      </c>
      <c r="BG342" s="1">
        <f>+IF(D342="male",VLOOKUP(M342,'Key node cluster'!$A$3:$C$45,3,0),VLOOKUP(M342,'Key node cluster'!$F$3:$H$27,3,0))</f>
        <v>39</v>
      </c>
    </row>
    <row r="343" spans="1:59" x14ac:dyDescent="0.25">
      <c r="A343" t="s">
        <v>2002</v>
      </c>
      <c r="B343">
        <v>9761000959</v>
      </c>
      <c r="C343" s="7">
        <v>40</v>
      </c>
      <c r="D343" t="s">
        <v>9</v>
      </c>
      <c r="E343" t="s">
        <v>10</v>
      </c>
      <c r="F343" t="s">
        <v>11</v>
      </c>
      <c r="G343" t="str">
        <f t="shared" si="276"/>
        <v>vocational training</v>
      </c>
      <c r="H343" s="7">
        <f t="shared" si="234"/>
        <v>1</v>
      </c>
      <c r="I343" t="s">
        <v>316</v>
      </c>
      <c r="J343">
        <v>45</v>
      </c>
      <c r="K343">
        <v>0.58630136986300996</v>
      </c>
      <c r="L343">
        <v>1</v>
      </c>
      <c r="M343" s="5">
        <f t="shared" si="235"/>
        <v>25</v>
      </c>
      <c r="N343" s="5">
        <f>+IF(D343="male",VLOOKUP(BG343,'Key node cluster'!$L$3:$N$24,3,0),VLOOKUP(BG343,'Key node cluster'!$R$3:$T$15,3,0))</f>
        <v>1</v>
      </c>
      <c r="O343" s="1">
        <v>0</v>
      </c>
      <c r="P343" s="1">
        <f t="shared" si="236"/>
        <v>1</v>
      </c>
      <c r="Q343" s="1">
        <f t="shared" si="237"/>
        <v>17</v>
      </c>
      <c r="R343" s="1">
        <f t="shared" si="238"/>
        <v>17</v>
      </c>
      <c r="S343" s="1">
        <f t="shared" si="239"/>
        <v>17</v>
      </c>
      <c r="T343" s="1">
        <f t="shared" si="240"/>
        <v>17</v>
      </c>
      <c r="U343" s="1">
        <f t="shared" si="241"/>
        <v>17</v>
      </c>
      <c r="V343" s="1">
        <f t="shared" si="242"/>
        <v>17</v>
      </c>
      <c r="W343" s="1">
        <f t="shared" si="243"/>
        <v>17</v>
      </c>
      <c r="X343" s="1">
        <f t="shared" si="244"/>
        <v>17</v>
      </c>
      <c r="Y343" s="1">
        <f t="shared" si="245"/>
        <v>17</v>
      </c>
      <c r="Z343" s="1">
        <f t="shared" si="246"/>
        <v>17</v>
      </c>
      <c r="AA343" s="1">
        <f t="shared" si="247"/>
        <v>17</v>
      </c>
      <c r="AB343" s="1">
        <f t="shared" si="248"/>
        <v>17</v>
      </c>
      <c r="AC343" s="1">
        <f t="shared" si="249"/>
        <v>17</v>
      </c>
      <c r="AD343" s="1">
        <f t="shared" si="250"/>
        <v>17</v>
      </c>
      <c r="AE343" s="1">
        <f t="shared" si="251"/>
        <v>17</v>
      </c>
      <c r="AF343" s="1">
        <f t="shared" si="252"/>
        <v>17</v>
      </c>
      <c r="AG343" s="1">
        <f t="shared" si="253"/>
        <v>25</v>
      </c>
      <c r="AH343" s="1">
        <f t="shared" si="254"/>
        <v>25</v>
      </c>
      <c r="AI343" s="1">
        <f t="shared" si="255"/>
        <v>25</v>
      </c>
      <c r="AJ343" s="1">
        <f t="shared" si="256"/>
        <v>25</v>
      </c>
      <c r="AK343" s="1">
        <f t="shared" si="257"/>
        <v>25</v>
      </c>
      <c r="AL343" s="1">
        <f t="shared" si="258"/>
        <v>25</v>
      </c>
      <c r="AM343" s="1">
        <f t="shared" si="259"/>
        <v>25</v>
      </c>
      <c r="AN343" s="1">
        <f t="shared" si="260"/>
        <v>25</v>
      </c>
      <c r="AO343" s="1">
        <f t="shared" si="261"/>
        <v>25</v>
      </c>
      <c r="AP343" s="7">
        <f t="shared" si="231"/>
        <v>25</v>
      </c>
      <c r="AQ343" s="7">
        <f t="shared" si="232"/>
        <v>25</v>
      </c>
      <c r="AR343" s="1">
        <f t="shared" si="262"/>
        <v>25</v>
      </c>
      <c r="AS343" s="7">
        <f t="shared" si="233"/>
        <v>25</v>
      </c>
      <c r="AT343" s="1">
        <f t="shared" si="263"/>
        <v>25</v>
      </c>
      <c r="AU343" s="1">
        <f t="shared" si="264"/>
        <v>25</v>
      </c>
      <c r="AV343" s="1">
        <f t="shared" si="265"/>
        <v>25</v>
      </c>
      <c r="AW343" s="1">
        <f t="shared" si="266"/>
        <v>25</v>
      </c>
      <c r="AX343" s="1">
        <f t="shared" si="267"/>
        <v>25</v>
      </c>
      <c r="AY343" s="1">
        <f t="shared" si="268"/>
        <v>25</v>
      </c>
      <c r="AZ343" s="1">
        <f t="shared" si="269"/>
        <v>25</v>
      </c>
      <c r="BA343" s="1">
        <f t="shared" si="270"/>
        <v>25</v>
      </c>
      <c r="BB343" s="1">
        <f t="shared" si="271"/>
        <v>25</v>
      </c>
      <c r="BC343" s="1">
        <f t="shared" si="272"/>
        <v>25</v>
      </c>
      <c r="BD343" s="1">
        <f t="shared" si="273"/>
        <v>25</v>
      </c>
      <c r="BE343" s="1">
        <f t="shared" si="274"/>
        <v>25</v>
      </c>
      <c r="BF343" s="1">
        <f t="shared" si="275"/>
        <v>25</v>
      </c>
      <c r="BG343" s="1">
        <f>+IF(D343="male",VLOOKUP(M343,'Key node cluster'!$A$3:$C$45,3,0),VLOOKUP(M343,'Key node cluster'!$F$3:$H$27,3,0))</f>
        <v>25</v>
      </c>
    </row>
    <row r="344" spans="1:59" x14ac:dyDescent="0.25">
      <c r="A344" t="s">
        <v>2005</v>
      </c>
      <c r="B344">
        <v>9971031442</v>
      </c>
      <c r="C344" s="7">
        <v>20</v>
      </c>
      <c r="D344" t="s">
        <v>9</v>
      </c>
      <c r="E344" t="s">
        <v>10</v>
      </c>
      <c r="G344" t="str">
        <f t="shared" si="276"/>
        <v/>
      </c>
      <c r="H344" s="7">
        <f t="shared" si="234"/>
        <v>1</v>
      </c>
      <c r="J344">
        <v>24</v>
      </c>
      <c r="K344">
        <v>0.33698630136986002</v>
      </c>
      <c r="L344">
        <v>4</v>
      </c>
      <c r="M344" s="5">
        <f t="shared" si="235"/>
        <v>17</v>
      </c>
      <c r="N344" s="5">
        <f>+IF(D344="male",VLOOKUP(BG344,'Key node cluster'!$L$3:$N$24,3,0),VLOOKUP(BG344,'Key node cluster'!$R$3:$T$15,3,0))</f>
        <v>1</v>
      </c>
      <c r="O344" s="1">
        <v>0</v>
      </c>
      <c r="P344" s="1">
        <f t="shared" si="236"/>
        <v>1</v>
      </c>
      <c r="Q344" s="1">
        <f t="shared" si="237"/>
        <v>17</v>
      </c>
      <c r="R344" s="1">
        <f t="shared" si="238"/>
        <v>17</v>
      </c>
      <c r="S344" s="1">
        <f t="shared" si="239"/>
        <v>17</v>
      </c>
      <c r="T344" s="1">
        <f t="shared" si="240"/>
        <v>17</v>
      </c>
      <c r="U344" s="1">
        <f t="shared" si="241"/>
        <v>17</v>
      </c>
      <c r="V344" s="1">
        <f t="shared" si="242"/>
        <v>17</v>
      </c>
      <c r="W344" s="1">
        <f t="shared" si="243"/>
        <v>17</v>
      </c>
      <c r="X344" s="1">
        <f t="shared" si="244"/>
        <v>17</v>
      </c>
      <c r="Y344" s="1">
        <f t="shared" si="245"/>
        <v>17</v>
      </c>
      <c r="Z344" s="1">
        <f t="shared" si="246"/>
        <v>17</v>
      </c>
      <c r="AA344" s="1">
        <f t="shared" si="247"/>
        <v>17</v>
      </c>
      <c r="AB344" s="1">
        <f t="shared" si="248"/>
        <v>17</v>
      </c>
      <c r="AC344" s="1">
        <f t="shared" si="249"/>
        <v>17</v>
      </c>
      <c r="AD344" s="1">
        <f t="shared" si="250"/>
        <v>17</v>
      </c>
      <c r="AE344" s="1">
        <f t="shared" si="251"/>
        <v>17</v>
      </c>
      <c r="AF344" s="1">
        <f t="shared" si="252"/>
        <v>17</v>
      </c>
      <c r="AG344" s="1">
        <f t="shared" si="253"/>
        <v>17</v>
      </c>
      <c r="AH344" s="1">
        <f t="shared" si="254"/>
        <v>17</v>
      </c>
      <c r="AI344" s="1">
        <f t="shared" si="255"/>
        <v>17</v>
      </c>
      <c r="AJ344" s="1">
        <f t="shared" si="256"/>
        <v>17</v>
      </c>
      <c r="AK344" s="1">
        <f t="shared" si="257"/>
        <v>17</v>
      </c>
      <c r="AL344" s="1">
        <f t="shared" si="258"/>
        <v>17</v>
      </c>
      <c r="AM344" s="1">
        <f t="shared" si="259"/>
        <v>17</v>
      </c>
      <c r="AN344" s="1">
        <f t="shared" si="260"/>
        <v>17</v>
      </c>
      <c r="AO344" s="1">
        <f t="shared" si="261"/>
        <v>17</v>
      </c>
      <c r="AP344" s="7">
        <f t="shared" si="231"/>
        <v>17</v>
      </c>
      <c r="AQ344" s="7">
        <f t="shared" si="232"/>
        <v>17</v>
      </c>
      <c r="AR344" s="1">
        <f t="shared" si="262"/>
        <v>17</v>
      </c>
      <c r="AS344" s="7">
        <f t="shared" si="233"/>
        <v>17</v>
      </c>
      <c r="AT344" s="1">
        <f t="shared" si="263"/>
        <v>17</v>
      </c>
      <c r="AU344" s="1">
        <f t="shared" si="264"/>
        <v>17</v>
      </c>
      <c r="AV344" s="1">
        <f t="shared" si="265"/>
        <v>17</v>
      </c>
      <c r="AW344" s="1">
        <f t="shared" si="266"/>
        <v>17</v>
      </c>
      <c r="AX344" s="1">
        <f t="shared" si="267"/>
        <v>17</v>
      </c>
      <c r="AY344" s="1">
        <f t="shared" si="268"/>
        <v>17</v>
      </c>
      <c r="AZ344" s="1">
        <f t="shared" si="269"/>
        <v>17</v>
      </c>
      <c r="BA344" s="1">
        <f t="shared" si="270"/>
        <v>17</v>
      </c>
      <c r="BB344" s="1">
        <f t="shared" si="271"/>
        <v>17</v>
      </c>
      <c r="BC344" s="1">
        <f t="shared" si="272"/>
        <v>17</v>
      </c>
      <c r="BD344" s="1">
        <f t="shared" si="273"/>
        <v>17</v>
      </c>
      <c r="BE344" s="1">
        <f t="shared" si="274"/>
        <v>17</v>
      </c>
      <c r="BF344" s="1">
        <f t="shared" si="275"/>
        <v>17</v>
      </c>
      <c r="BG344" s="1">
        <f>+IF(D344="male",VLOOKUP(M344,'Key node cluster'!$A$3:$C$45,3,0),VLOOKUP(M344,'Key node cluster'!$F$3:$H$27,3,0))</f>
        <v>22</v>
      </c>
    </row>
    <row r="345" spans="1:59" x14ac:dyDescent="0.25">
      <c r="A345" t="s">
        <v>2017</v>
      </c>
      <c r="B345">
        <v>9951008212</v>
      </c>
      <c r="C345" s="7">
        <v>30</v>
      </c>
      <c r="D345" t="s">
        <v>9</v>
      </c>
      <c r="E345" t="s">
        <v>10</v>
      </c>
      <c r="F345" t="s">
        <v>25</v>
      </c>
      <c r="G345" t="str">
        <f t="shared" si="276"/>
        <v>secondary or below</v>
      </c>
      <c r="H345" s="7">
        <f t="shared" si="234"/>
        <v>1</v>
      </c>
      <c r="I345" t="s">
        <v>12</v>
      </c>
      <c r="J345">
        <v>27</v>
      </c>
      <c r="K345">
        <v>0.25205479452055002</v>
      </c>
      <c r="L345">
        <v>3</v>
      </c>
      <c r="M345" s="5">
        <f t="shared" si="235"/>
        <v>24</v>
      </c>
      <c r="N345" s="5">
        <f>+IF(D345="male",VLOOKUP(BG345,'Key node cluster'!$L$3:$N$24,3,0),VLOOKUP(BG345,'Key node cluster'!$R$3:$T$15,3,0))</f>
        <v>2</v>
      </c>
      <c r="O345" s="1">
        <v>0</v>
      </c>
      <c r="P345" s="1">
        <f t="shared" si="236"/>
        <v>1</v>
      </c>
      <c r="Q345" s="1">
        <f t="shared" si="237"/>
        <v>17</v>
      </c>
      <c r="R345" s="1">
        <f t="shared" si="238"/>
        <v>17</v>
      </c>
      <c r="S345" s="1">
        <f t="shared" si="239"/>
        <v>17</v>
      </c>
      <c r="T345" s="1">
        <f t="shared" si="240"/>
        <v>17</v>
      </c>
      <c r="U345" s="1">
        <f t="shared" si="241"/>
        <v>17</v>
      </c>
      <c r="V345" s="1">
        <f t="shared" si="242"/>
        <v>17</v>
      </c>
      <c r="W345" s="1">
        <f t="shared" si="243"/>
        <v>17</v>
      </c>
      <c r="X345" s="1">
        <f t="shared" si="244"/>
        <v>17</v>
      </c>
      <c r="Y345" s="1">
        <f t="shared" si="245"/>
        <v>17</v>
      </c>
      <c r="Z345" s="1">
        <f t="shared" si="246"/>
        <v>17</v>
      </c>
      <c r="AA345" s="1">
        <f t="shared" si="247"/>
        <v>17</v>
      </c>
      <c r="AB345" s="1">
        <f t="shared" si="248"/>
        <v>17</v>
      </c>
      <c r="AC345" s="1">
        <f t="shared" si="249"/>
        <v>17</v>
      </c>
      <c r="AD345" s="1">
        <f t="shared" si="250"/>
        <v>17</v>
      </c>
      <c r="AE345" s="1">
        <f t="shared" si="251"/>
        <v>17</v>
      </c>
      <c r="AF345" s="1">
        <f t="shared" si="252"/>
        <v>17</v>
      </c>
      <c r="AG345" s="1">
        <f t="shared" si="253"/>
        <v>18</v>
      </c>
      <c r="AH345" s="1">
        <f t="shared" si="254"/>
        <v>20</v>
      </c>
      <c r="AI345" s="1">
        <f t="shared" si="255"/>
        <v>20</v>
      </c>
      <c r="AJ345" s="1">
        <f t="shared" si="256"/>
        <v>24</v>
      </c>
      <c r="AK345" s="1">
        <f t="shared" si="257"/>
        <v>24</v>
      </c>
      <c r="AL345" s="1">
        <f t="shared" si="258"/>
        <v>24</v>
      </c>
      <c r="AM345" s="1">
        <f t="shared" si="259"/>
        <v>24</v>
      </c>
      <c r="AN345" s="1">
        <f t="shared" si="260"/>
        <v>24</v>
      </c>
      <c r="AO345" s="1">
        <f t="shared" si="261"/>
        <v>24</v>
      </c>
      <c r="AP345" s="7">
        <f t="shared" si="231"/>
        <v>24</v>
      </c>
      <c r="AQ345" s="7">
        <f t="shared" si="232"/>
        <v>24</v>
      </c>
      <c r="AR345" s="1">
        <f t="shared" si="262"/>
        <v>24</v>
      </c>
      <c r="AS345" s="7">
        <f t="shared" si="233"/>
        <v>24</v>
      </c>
      <c r="AT345" s="1">
        <f t="shared" si="263"/>
        <v>24</v>
      </c>
      <c r="AU345" s="1">
        <f t="shared" si="264"/>
        <v>24</v>
      </c>
      <c r="AV345" s="1">
        <f t="shared" si="265"/>
        <v>24</v>
      </c>
      <c r="AW345" s="1">
        <f t="shared" si="266"/>
        <v>24</v>
      </c>
      <c r="AX345" s="1">
        <f t="shared" si="267"/>
        <v>24</v>
      </c>
      <c r="AY345" s="1">
        <f t="shared" si="268"/>
        <v>24</v>
      </c>
      <c r="AZ345" s="1">
        <f t="shared" si="269"/>
        <v>24</v>
      </c>
      <c r="BA345" s="1">
        <f t="shared" si="270"/>
        <v>24</v>
      </c>
      <c r="BB345" s="1">
        <f t="shared" si="271"/>
        <v>24</v>
      </c>
      <c r="BC345" s="1">
        <f t="shared" si="272"/>
        <v>24</v>
      </c>
      <c r="BD345" s="1">
        <f t="shared" si="273"/>
        <v>24</v>
      </c>
      <c r="BE345" s="1">
        <f t="shared" si="274"/>
        <v>24</v>
      </c>
      <c r="BF345" s="1">
        <f t="shared" si="275"/>
        <v>24</v>
      </c>
      <c r="BG345" s="1">
        <f>+IF(D345="male",VLOOKUP(M345,'Key node cluster'!$A$3:$C$45,3,0),VLOOKUP(M345,'Key node cluster'!$F$3:$H$27,3,0))</f>
        <v>24</v>
      </c>
    </row>
    <row r="346" spans="1:59" x14ac:dyDescent="0.25">
      <c r="A346" t="s">
        <v>2022</v>
      </c>
      <c r="B346">
        <v>9991063699</v>
      </c>
      <c r="C346" s="7">
        <v>20</v>
      </c>
      <c r="D346" t="s">
        <v>9</v>
      </c>
      <c r="E346" t="s">
        <v>10</v>
      </c>
      <c r="F346" t="s">
        <v>11</v>
      </c>
      <c r="G346" t="str">
        <f t="shared" si="276"/>
        <v>secondary or below</v>
      </c>
      <c r="H346" s="7">
        <f t="shared" si="234"/>
        <v>10</v>
      </c>
      <c r="I346" t="s">
        <v>18</v>
      </c>
      <c r="J346">
        <v>22</v>
      </c>
      <c r="K346">
        <v>5.0027397260274</v>
      </c>
      <c r="L346">
        <v>6</v>
      </c>
      <c r="M346" s="5">
        <f t="shared" si="235"/>
        <v>39</v>
      </c>
      <c r="N346" s="5">
        <f>+IF(D346="male",VLOOKUP(BG346,'Key node cluster'!$L$3:$N$24,3,0),VLOOKUP(BG346,'Key node cluster'!$R$3:$T$15,3,0))</f>
        <v>0</v>
      </c>
      <c r="O346" s="1">
        <v>0</v>
      </c>
      <c r="P346" s="1">
        <f t="shared" si="236"/>
        <v>26</v>
      </c>
      <c r="Q346" s="1">
        <f t="shared" si="237"/>
        <v>26</v>
      </c>
      <c r="R346" s="1">
        <f t="shared" si="238"/>
        <v>26</v>
      </c>
      <c r="S346" s="1">
        <f t="shared" si="239"/>
        <v>26</v>
      </c>
      <c r="T346" s="1">
        <f t="shared" si="240"/>
        <v>26</v>
      </c>
      <c r="U346" s="1">
        <f t="shared" si="241"/>
        <v>26</v>
      </c>
      <c r="V346" s="1">
        <f t="shared" si="242"/>
        <v>26</v>
      </c>
      <c r="W346" s="1">
        <f t="shared" si="243"/>
        <v>26</v>
      </c>
      <c r="X346" s="1">
        <f t="shared" si="244"/>
        <v>26</v>
      </c>
      <c r="Y346" s="1">
        <f t="shared" si="245"/>
        <v>26</v>
      </c>
      <c r="Z346" s="1">
        <f t="shared" si="246"/>
        <v>26</v>
      </c>
      <c r="AA346" s="1">
        <f t="shared" si="247"/>
        <v>26</v>
      </c>
      <c r="AB346" s="1">
        <f t="shared" si="248"/>
        <v>26</v>
      </c>
      <c r="AC346" s="1">
        <f t="shared" si="249"/>
        <v>26</v>
      </c>
      <c r="AD346" s="1">
        <f t="shared" si="250"/>
        <v>26</v>
      </c>
      <c r="AE346" s="1">
        <f t="shared" si="251"/>
        <v>26</v>
      </c>
      <c r="AF346" s="1">
        <f t="shared" si="252"/>
        <v>26</v>
      </c>
      <c r="AG346" s="1">
        <f t="shared" si="253"/>
        <v>26</v>
      </c>
      <c r="AH346" s="1">
        <f t="shared" si="254"/>
        <v>26</v>
      </c>
      <c r="AI346" s="1">
        <f t="shared" si="255"/>
        <v>26</v>
      </c>
      <c r="AJ346" s="1">
        <f t="shared" si="256"/>
        <v>26</v>
      </c>
      <c r="AK346" s="1">
        <f t="shared" si="257"/>
        <v>26</v>
      </c>
      <c r="AL346" s="1">
        <f t="shared" si="258"/>
        <v>26</v>
      </c>
      <c r="AM346" s="1">
        <f t="shared" si="259"/>
        <v>26</v>
      </c>
      <c r="AN346" s="1">
        <f t="shared" si="260"/>
        <v>26</v>
      </c>
      <c r="AO346" s="1">
        <f t="shared" si="261"/>
        <v>26</v>
      </c>
      <c r="AP346" s="7">
        <f t="shared" si="231"/>
        <v>38</v>
      </c>
      <c r="AQ346" s="7">
        <f t="shared" si="232"/>
        <v>38</v>
      </c>
      <c r="AR346" s="1">
        <f t="shared" si="262"/>
        <v>38</v>
      </c>
      <c r="AS346" s="7">
        <f t="shared" si="233"/>
        <v>38</v>
      </c>
      <c r="AT346" s="1">
        <f t="shared" si="263"/>
        <v>38</v>
      </c>
      <c r="AU346" s="1">
        <f t="shared" si="264"/>
        <v>38</v>
      </c>
      <c r="AV346" s="1">
        <f t="shared" si="265"/>
        <v>38</v>
      </c>
      <c r="AW346" s="1">
        <f t="shared" si="266"/>
        <v>38</v>
      </c>
      <c r="AX346" s="1">
        <f t="shared" si="267"/>
        <v>38</v>
      </c>
      <c r="AY346" s="1">
        <f t="shared" si="268"/>
        <v>38</v>
      </c>
      <c r="AZ346" s="1">
        <f t="shared" si="269"/>
        <v>38</v>
      </c>
      <c r="BA346" s="1">
        <f t="shared" si="270"/>
        <v>38</v>
      </c>
      <c r="BB346" s="1">
        <f t="shared" si="271"/>
        <v>39</v>
      </c>
      <c r="BC346" s="1">
        <f t="shared" si="272"/>
        <v>39</v>
      </c>
      <c r="BD346" s="1">
        <f t="shared" si="273"/>
        <v>39</v>
      </c>
      <c r="BE346" s="1">
        <f t="shared" si="274"/>
        <v>39</v>
      </c>
      <c r="BF346" s="1">
        <f t="shared" si="275"/>
        <v>39</v>
      </c>
      <c r="BG346" s="1">
        <f>+IF(D346="male",VLOOKUP(M346,'Key node cluster'!$A$3:$C$45,3,0),VLOOKUP(M346,'Key node cluster'!$F$3:$H$27,3,0))</f>
        <v>39</v>
      </c>
    </row>
    <row r="347" spans="1:59" x14ac:dyDescent="0.25">
      <c r="A347" t="s">
        <v>296</v>
      </c>
      <c r="B347">
        <v>2000738012</v>
      </c>
      <c r="C347" s="7">
        <v>20</v>
      </c>
      <c r="D347" t="s">
        <v>9</v>
      </c>
      <c r="E347" t="s">
        <v>10</v>
      </c>
      <c r="F347" t="s">
        <v>43</v>
      </c>
      <c r="H347" s="7">
        <f t="shared" si="234"/>
        <v>1</v>
      </c>
      <c r="J347">
        <v>18</v>
      </c>
      <c r="K347">
        <v>8.4931506849314997E-2</v>
      </c>
      <c r="L347">
        <v>1</v>
      </c>
      <c r="M347" s="5">
        <f t="shared" si="235"/>
        <v>18</v>
      </c>
      <c r="N347" s="5">
        <f>+IF(D347="male",VLOOKUP(BG347,'Key node cluster'!$L$3:$N$24,3,0),VLOOKUP(BG347,'Key node cluster'!$R$3:$T$15,3,0))</f>
        <v>1</v>
      </c>
      <c r="O347" s="1">
        <v>1</v>
      </c>
      <c r="P347" s="1">
        <f t="shared" si="236"/>
        <v>1</v>
      </c>
      <c r="Q347" s="1">
        <f t="shared" si="237"/>
        <v>17</v>
      </c>
      <c r="R347" s="1">
        <f t="shared" si="238"/>
        <v>17</v>
      </c>
      <c r="S347" s="1">
        <f t="shared" si="239"/>
        <v>17</v>
      </c>
      <c r="T347" s="1">
        <f t="shared" si="240"/>
        <v>17</v>
      </c>
      <c r="U347" s="1">
        <f t="shared" si="241"/>
        <v>17</v>
      </c>
      <c r="V347" s="1">
        <f t="shared" si="242"/>
        <v>17</v>
      </c>
      <c r="W347" s="1">
        <f t="shared" si="243"/>
        <v>17</v>
      </c>
      <c r="X347" s="1">
        <f t="shared" si="244"/>
        <v>17</v>
      </c>
      <c r="Y347" s="1">
        <f t="shared" si="245"/>
        <v>17</v>
      </c>
      <c r="Z347" s="1">
        <f t="shared" si="246"/>
        <v>17</v>
      </c>
      <c r="AA347" s="1">
        <f t="shared" si="247"/>
        <v>17</v>
      </c>
      <c r="AB347" s="1">
        <f t="shared" si="248"/>
        <v>17</v>
      </c>
      <c r="AC347" s="1">
        <f t="shared" si="249"/>
        <v>17</v>
      </c>
      <c r="AD347" s="1">
        <f t="shared" si="250"/>
        <v>17</v>
      </c>
      <c r="AE347" s="1">
        <f t="shared" si="251"/>
        <v>17</v>
      </c>
      <c r="AF347" s="1">
        <f t="shared" si="252"/>
        <v>17</v>
      </c>
      <c r="AG347" s="1">
        <f t="shared" si="253"/>
        <v>18</v>
      </c>
      <c r="AH347" s="1">
        <f t="shared" si="254"/>
        <v>18</v>
      </c>
      <c r="AI347" s="1">
        <f t="shared" si="255"/>
        <v>18</v>
      </c>
      <c r="AJ347" s="1">
        <f t="shared" si="256"/>
        <v>18</v>
      </c>
      <c r="AK347" s="1">
        <f t="shared" si="257"/>
        <v>18</v>
      </c>
      <c r="AL347" s="1">
        <f t="shared" si="258"/>
        <v>18</v>
      </c>
      <c r="AM347" s="1">
        <f t="shared" si="259"/>
        <v>18</v>
      </c>
      <c r="AN347" s="1">
        <f t="shared" si="260"/>
        <v>18</v>
      </c>
      <c r="AO347" s="1">
        <f t="shared" si="261"/>
        <v>18</v>
      </c>
      <c r="AP347" s="7">
        <f t="shared" si="231"/>
        <v>18</v>
      </c>
      <c r="AQ347" s="7">
        <f t="shared" si="232"/>
        <v>18</v>
      </c>
      <c r="AR347" s="1">
        <f t="shared" si="262"/>
        <v>18</v>
      </c>
      <c r="AS347" s="7">
        <f t="shared" si="233"/>
        <v>18</v>
      </c>
      <c r="AT347" s="1">
        <f t="shared" si="263"/>
        <v>18</v>
      </c>
      <c r="AU347" s="1">
        <f t="shared" si="264"/>
        <v>18</v>
      </c>
      <c r="AV347" s="1">
        <f t="shared" si="265"/>
        <v>18</v>
      </c>
      <c r="AW347" s="1">
        <f t="shared" si="266"/>
        <v>18</v>
      </c>
      <c r="AX347" s="1">
        <f t="shared" si="267"/>
        <v>18</v>
      </c>
      <c r="AY347" s="1">
        <f t="shared" si="268"/>
        <v>18</v>
      </c>
      <c r="AZ347" s="1">
        <f t="shared" si="269"/>
        <v>18</v>
      </c>
      <c r="BA347" s="1">
        <f t="shared" si="270"/>
        <v>18</v>
      </c>
      <c r="BB347" s="1">
        <f t="shared" si="271"/>
        <v>18</v>
      </c>
      <c r="BC347" s="1">
        <f t="shared" si="272"/>
        <v>18</v>
      </c>
      <c r="BD347" s="1">
        <f t="shared" si="273"/>
        <v>18</v>
      </c>
      <c r="BE347" s="1">
        <f t="shared" si="274"/>
        <v>18</v>
      </c>
      <c r="BF347" s="1">
        <f t="shared" si="275"/>
        <v>18</v>
      </c>
      <c r="BG347" s="1">
        <f>+IF(D347="male",VLOOKUP(M347,'Key node cluster'!$A$3:$C$45,3,0),VLOOKUP(M347,'Key node cluster'!$F$3:$H$27,3,0))</f>
        <v>22</v>
      </c>
    </row>
    <row r="348" spans="1:59" x14ac:dyDescent="0.25">
      <c r="A348" t="s">
        <v>959</v>
      </c>
      <c r="B348">
        <v>2000236943</v>
      </c>
      <c r="C348" s="7">
        <v>20</v>
      </c>
      <c r="D348" t="s">
        <v>9</v>
      </c>
      <c r="E348" t="s">
        <v>10</v>
      </c>
      <c r="F348" t="s">
        <v>43</v>
      </c>
      <c r="H348" s="7">
        <f t="shared" si="234"/>
        <v>1</v>
      </c>
      <c r="J348">
        <v>21</v>
      </c>
      <c r="K348">
        <v>0.25205479452055002</v>
      </c>
      <c r="L348">
        <v>2</v>
      </c>
      <c r="M348" s="5">
        <f t="shared" si="235"/>
        <v>18</v>
      </c>
      <c r="N348" s="5">
        <f>+IF(D348="male",VLOOKUP(BG348,'Key node cluster'!$L$3:$N$24,3,0),VLOOKUP(BG348,'Key node cluster'!$R$3:$T$15,3,0))</f>
        <v>1</v>
      </c>
      <c r="O348" s="1">
        <v>2</v>
      </c>
      <c r="P348" s="1">
        <f t="shared" si="236"/>
        <v>1</v>
      </c>
      <c r="Q348" s="1">
        <f t="shared" si="237"/>
        <v>17</v>
      </c>
      <c r="R348" s="1">
        <f t="shared" si="238"/>
        <v>17</v>
      </c>
      <c r="S348" s="1">
        <f t="shared" si="239"/>
        <v>17</v>
      </c>
      <c r="T348" s="1">
        <f t="shared" si="240"/>
        <v>17</v>
      </c>
      <c r="U348" s="1">
        <f t="shared" si="241"/>
        <v>17</v>
      </c>
      <c r="V348" s="1">
        <f t="shared" si="242"/>
        <v>17</v>
      </c>
      <c r="W348" s="1">
        <f t="shared" si="243"/>
        <v>17</v>
      </c>
      <c r="X348" s="1">
        <f t="shared" si="244"/>
        <v>17</v>
      </c>
      <c r="Y348" s="1">
        <f t="shared" si="245"/>
        <v>17</v>
      </c>
      <c r="Z348" s="1">
        <f t="shared" si="246"/>
        <v>17</v>
      </c>
      <c r="AA348" s="1">
        <f t="shared" si="247"/>
        <v>17</v>
      </c>
      <c r="AB348" s="1">
        <f t="shared" si="248"/>
        <v>17</v>
      </c>
      <c r="AC348" s="1">
        <f t="shared" si="249"/>
        <v>17</v>
      </c>
      <c r="AD348" s="1">
        <f t="shared" si="250"/>
        <v>17</v>
      </c>
      <c r="AE348" s="1">
        <f t="shared" si="251"/>
        <v>17</v>
      </c>
      <c r="AF348" s="1">
        <f t="shared" si="252"/>
        <v>17</v>
      </c>
      <c r="AG348" s="1">
        <f t="shared" si="253"/>
        <v>18</v>
      </c>
      <c r="AH348" s="1">
        <f t="shared" si="254"/>
        <v>18</v>
      </c>
      <c r="AI348" s="1">
        <f t="shared" si="255"/>
        <v>18</v>
      </c>
      <c r="AJ348" s="1">
        <f t="shared" si="256"/>
        <v>18</v>
      </c>
      <c r="AK348" s="1">
        <f t="shared" si="257"/>
        <v>18</v>
      </c>
      <c r="AL348" s="1">
        <f t="shared" si="258"/>
        <v>18</v>
      </c>
      <c r="AM348" s="1">
        <f t="shared" si="259"/>
        <v>18</v>
      </c>
      <c r="AN348" s="1">
        <f t="shared" si="260"/>
        <v>18</v>
      </c>
      <c r="AO348" s="1">
        <f t="shared" si="261"/>
        <v>18</v>
      </c>
      <c r="AP348" s="7">
        <f t="shared" si="231"/>
        <v>18</v>
      </c>
      <c r="AQ348" s="7">
        <f t="shared" si="232"/>
        <v>18</v>
      </c>
      <c r="AR348" s="1">
        <f t="shared" si="262"/>
        <v>18</v>
      </c>
      <c r="AS348" s="7">
        <f t="shared" si="233"/>
        <v>18</v>
      </c>
      <c r="AT348" s="1">
        <f t="shared" si="263"/>
        <v>18</v>
      </c>
      <c r="AU348" s="1">
        <f t="shared" si="264"/>
        <v>18</v>
      </c>
      <c r="AV348" s="1">
        <f t="shared" si="265"/>
        <v>18</v>
      </c>
      <c r="AW348" s="1">
        <f t="shared" si="266"/>
        <v>18</v>
      </c>
      <c r="AX348" s="1">
        <f t="shared" si="267"/>
        <v>18</v>
      </c>
      <c r="AY348" s="1">
        <f t="shared" si="268"/>
        <v>18</v>
      </c>
      <c r="AZ348" s="1">
        <f t="shared" si="269"/>
        <v>18</v>
      </c>
      <c r="BA348" s="1">
        <f t="shared" si="270"/>
        <v>18</v>
      </c>
      <c r="BB348" s="1">
        <f t="shared" si="271"/>
        <v>18</v>
      </c>
      <c r="BC348" s="1">
        <f t="shared" si="272"/>
        <v>18</v>
      </c>
      <c r="BD348" s="1">
        <f t="shared" si="273"/>
        <v>18</v>
      </c>
      <c r="BE348" s="1">
        <f t="shared" si="274"/>
        <v>18</v>
      </c>
      <c r="BF348" s="1">
        <f t="shared" si="275"/>
        <v>18</v>
      </c>
      <c r="BG348" s="1">
        <f>+IF(D348="male",VLOOKUP(M348,'Key node cluster'!$A$3:$C$45,3,0),VLOOKUP(M348,'Key node cluster'!$F$3:$H$27,3,0))</f>
        <v>22</v>
      </c>
    </row>
    <row r="349" spans="1:59" x14ac:dyDescent="0.25">
      <c r="A349" t="s">
        <v>1796</v>
      </c>
      <c r="B349">
        <v>9971003880</v>
      </c>
      <c r="C349" s="7">
        <v>20</v>
      </c>
      <c r="D349" t="s">
        <v>9</v>
      </c>
      <c r="E349" t="s">
        <v>10</v>
      </c>
      <c r="F349" t="s">
        <v>31</v>
      </c>
      <c r="H349" s="7">
        <f t="shared" si="234"/>
        <v>1</v>
      </c>
      <c r="J349">
        <v>25</v>
      </c>
      <c r="K349">
        <v>8.4931506849314997E-2</v>
      </c>
      <c r="L349">
        <v>2</v>
      </c>
      <c r="M349" s="5">
        <f t="shared" si="235"/>
        <v>18</v>
      </c>
      <c r="N349" s="5">
        <f>+IF(D349="male",VLOOKUP(BG349,'Key node cluster'!$L$3:$N$24,3,0),VLOOKUP(BG349,'Key node cluster'!$R$3:$T$15,3,0))</f>
        <v>1</v>
      </c>
      <c r="O349" s="1">
        <v>3</v>
      </c>
      <c r="P349" s="1">
        <f t="shared" si="236"/>
        <v>1</v>
      </c>
      <c r="Q349" s="1">
        <f t="shared" si="237"/>
        <v>17</v>
      </c>
      <c r="R349" s="1">
        <f t="shared" si="238"/>
        <v>17</v>
      </c>
      <c r="S349" s="1">
        <f t="shared" si="239"/>
        <v>17</v>
      </c>
      <c r="T349" s="1">
        <f t="shared" si="240"/>
        <v>17</v>
      </c>
      <c r="U349" s="1">
        <f t="shared" si="241"/>
        <v>17</v>
      </c>
      <c r="V349" s="1">
        <f t="shared" si="242"/>
        <v>17</v>
      </c>
      <c r="W349" s="1">
        <f t="shared" si="243"/>
        <v>17</v>
      </c>
      <c r="X349" s="1">
        <f t="shared" si="244"/>
        <v>17</v>
      </c>
      <c r="Y349" s="1">
        <f t="shared" si="245"/>
        <v>17</v>
      </c>
      <c r="Z349" s="1">
        <f t="shared" si="246"/>
        <v>17</v>
      </c>
      <c r="AA349" s="1">
        <f t="shared" si="247"/>
        <v>17</v>
      </c>
      <c r="AB349" s="1">
        <f t="shared" si="248"/>
        <v>17</v>
      </c>
      <c r="AC349" s="1">
        <f t="shared" si="249"/>
        <v>17</v>
      </c>
      <c r="AD349" s="1">
        <f t="shared" si="250"/>
        <v>17</v>
      </c>
      <c r="AE349" s="1">
        <f t="shared" si="251"/>
        <v>17</v>
      </c>
      <c r="AF349" s="1">
        <f t="shared" si="252"/>
        <v>17</v>
      </c>
      <c r="AG349" s="1">
        <f t="shared" si="253"/>
        <v>18</v>
      </c>
      <c r="AH349" s="1">
        <f t="shared" si="254"/>
        <v>18</v>
      </c>
      <c r="AI349" s="1">
        <f t="shared" si="255"/>
        <v>18</v>
      </c>
      <c r="AJ349" s="1">
        <f t="shared" si="256"/>
        <v>18</v>
      </c>
      <c r="AK349" s="1">
        <f t="shared" si="257"/>
        <v>18</v>
      </c>
      <c r="AL349" s="1">
        <f t="shared" si="258"/>
        <v>18</v>
      </c>
      <c r="AM349" s="1">
        <f t="shared" si="259"/>
        <v>18</v>
      </c>
      <c r="AN349" s="1">
        <f t="shared" si="260"/>
        <v>18</v>
      </c>
      <c r="AO349" s="1">
        <f t="shared" si="261"/>
        <v>18</v>
      </c>
      <c r="AP349" s="7">
        <f t="shared" si="231"/>
        <v>18</v>
      </c>
      <c r="AQ349" s="7">
        <f t="shared" si="232"/>
        <v>18</v>
      </c>
      <c r="AR349" s="1">
        <f t="shared" si="262"/>
        <v>18</v>
      </c>
      <c r="AS349" s="7">
        <f t="shared" si="233"/>
        <v>18</v>
      </c>
      <c r="AT349" s="1">
        <f t="shared" si="263"/>
        <v>18</v>
      </c>
      <c r="AU349" s="1">
        <f t="shared" si="264"/>
        <v>18</v>
      </c>
      <c r="AV349" s="1">
        <f t="shared" si="265"/>
        <v>18</v>
      </c>
      <c r="AW349" s="1">
        <f t="shared" si="266"/>
        <v>18</v>
      </c>
      <c r="AX349" s="1">
        <f t="shared" si="267"/>
        <v>18</v>
      </c>
      <c r="AY349" s="1">
        <f t="shared" si="268"/>
        <v>18</v>
      </c>
      <c r="AZ349" s="1">
        <f t="shared" si="269"/>
        <v>18</v>
      </c>
      <c r="BA349" s="1">
        <f t="shared" si="270"/>
        <v>18</v>
      </c>
      <c r="BB349" s="1">
        <f t="shared" si="271"/>
        <v>18</v>
      </c>
      <c r="BC349" s="1">
        <f t="shared" si="272"/>
        <v>18</v>
      </c>
      <c r="BD349" s="1">
        <f t="shared" si="273"/>
        <v>18</v>
      </c>
      <c r="BE349" s="1">
        <f t="shared" si="274"/>
        <v>18</v>
      </c>
      <c r="BF349" s="1">
        <f t="shared" si="275"/>
        <v>18</v>
      </c>
      <c r="BG349" s="1">
        <f>+IF(D349="male",VLOOKUP(M349,'Key node cluster'!$A$3:$C$45,3,0),VLOOKUP(M349,'Key node cluster'!$F$3:$H$27,3,0))</f>
        <v>22</v>
      </c>
    </row>
    <row r="350" spans="1:59" x14ac:dyDescent="0.25">
      <c r="A350" t="s">
        <v>41</v>
      </c>
      <c r="B350">
        <v>9981061188</v>
      </c>
      <c r="C350" s="7">
        <v>20</v>
      </c>
      <c r="D350" t="s">
        <v>9</v>
      </c>
      <c r="E350" t="s">
        <v>10</v>
      </c>
      <c r="G350" t="str">
        <f t="shared" ref="G350:G413" si="277">IF(I350="","",IF(OR(I350="high_school",I350="secondary_or_below"),"secondary or below",IF(OR(I350="bachelor",I350="master",I350="phd"),"bachelor or above", "tvet")))</f>
        <v/>
      </c>
      <c r="H350" s="7">
        <f t="shared" si="234"/>
        <v>5</v>
      </c>
      <c r="J350">
        <v>23</v>
      </c>
      <c r="K350">
        <v>1.1643835616438001</v>
      </c>
      <c r="L350">
        <v>14</v>
      </c>
      <c r="M350" s="5">
        <f t="shared" si="235"/>
        <v>26</v>
      </c>
      <c r="N350" s="5">
        <f>+IF(D350="male",VLOOKUP(BG350,'Key node cluster'!$L$3:$N$24,3,0),VLOOKUP(BG350,'Key node cluster'!$R$3:$T$15,3,0))</f>
        <v>1</v>
      </c>
      <c r="O350" s="1">
        <v>0</v>
      </c>
      <c r="P350" s="1">
        <f t="shared" si="236"/>
        <v>26</v>
      </c>
      <c r="Q350" s="1">
        <f t="shared" si="237"/>
        <v>26</v>
      </c>
      <c r="R350" s="1">
        <f t="shared" si="238"/>
        <v>26</v>
      </c>
      <c r="S350" s="1">
        <f t="shared" si="239"/>
        <v>26</v>
      </c>
      <c r="T350" s="1">
        <f t="shared" si="240"/>
        <v>26</v>
      </c>
      <c r="U350" s="1">
        <f t="shared" si="241"/>
        <v>26</v>
      </c>
      <c r="V350" s="1">
        <f t="shared" si="242"/>
        <v>26</v>
      </c>
      <c r="W350" s="1">
        <f t="shared" si="243"/>
        <v>26</v>
      </c>
      <c r="X350" s="1">
        <f t="shared" si="244"/>
        <v>26</v>
      </c>
      <c r="Y350" s="1">
        <f t="shared" si="245"/>
        <v>26</v>
      </c>
      <c r="Z350" s="1">
        <f t="shared" si="246"/>
        <v>26</v>
      </c>
      <c r="AA350" s="1">
        <f t="shared" si="247"/>
        <v>26</v>
      </c>
      <c r="AB350" s="1">
        <f t="shared" si="248"/>
        <v>26</v>
      </c>
      <c r="AC350" s="1">
        <f t="shared" si="249"/>
        <v>26</v>
      </c>
      <c r="AD350" s="1">
        <f t="shared" si="250"/>
        <v>26</v>
      </c>
      <c r="AE350" s="1">
        <f t="shared" si="251"/>
        <v>26</v>
      </c>
      <c r="AF350" s="1">
        <f t="shared" si="252"/>
        <v>26</v>
      </c>
      <c r="AG350" s="1">
        <f t="shared" si="253"/>
        <v>26</v>
      </c>
      <c r="AH350" s="1">
        <f t="shared" si="254"/>
        <v>26</v>
      </c>
      <c r="AI350" s="1">
        <f t="shared" si="255"/>
        <v>26</v>
      </c>
      <c r="AJ350" s="1">
        <f t="shared" si="256"/>
        <v>26</v>
      </c>
      <c r="AK350" s="1">
        <f t="shared" si="257"/>
        <v>26</v>
      </c>
      <c r="AL350" s="1">
        <f t="shared" si="258"/>
        <v>26</v>
      </c>
      <c r="AM350" s="1">
        <f t="shared" si="259"/>
        <v>26</v>
      </c>
      <c r="AN350" s="1">
        <f t="shared" si="260"/>
        <v>26</v>
      </c>
      <c r="AO350" s="1">
        <f t="shared" si="261"/>
        <v>26</v>
      </c>
      <c r="AP350" s="7">
        <f t="shared" si="231"/>
        <v>26</v>
      </c>
      <c r="AQ350" s="7">
        <f t="shared" si="232"/>
        <v>26</v>
      </c>
      <c r="AR350" s="1">
        <f t="shared" si="262"/>
        <v>26</v>
      </c>
      <c r="AS350" s="7">
        <f t="shared" si="233"/>
        <v>26</v>
      </c>
      <c r="AT350" s="1">
        <f t="shared" si="263"/>
        <v>26</v>
      </c>
      <c r="AU350" s="1">
        <f t="shared" si="264"/>
        <v>26</v>
      </c>
      <c r="AV350" s="1">
        <f t="shared" si="265"/>
        <v>26</v>
      </c>
      <c r="AW350" s="1">
        <f t="shared" si="266"/>
        <v>26</v>
      </c>
      <c r="AX350" s="1">
        <f t="shared" si="267"/>
        <v>26</v>
      </c>
      <c r="AY350" s="1">
        <f t="shared" si="268"/>
        <v>26</v>
      </c>
      <c r="AZ350" s="1">
        <f t="shared" si="269"/>
        <v>26</v>
      </c>
      <c r="BA350" s="1">
        <f t="shared" si="270"/>
        <v>26</v>
      </c>
      <c r="BB350" s="1">
        <f t="shared" si="271"/>
        <v>26</v>
      </c>
      <c r="BC350" s="1">
        <f t="shared" si="272"/>
        <v>26</v>
      </c>
      <c r="BD350" s="1">
        <f t="shared" si="273"/>
        <v>26</v>
      </c>
      <c r="BE350" s="1">
        <f t="shared" si="274"/>
        <v>26</v>
      </c>
      <c r="BF350" s="1">
        <f t="shared" si="275"/>
        <v>26</v>
      </c>
      <c r="BG350" s="1">
        <f>+IF(D350="male",VLOOKUP(M350,'Key node cluster'!$A$3:$C$45,3,0),VLOOKUP(M350,'Key node cluster'!$F$3:$H$27,3,0))</f>
        <v>31</v>
      </c>
    </row>
    <row r="351" spans="1:59" x14ac:dyDescent="0.25">
      <c r="A351" t="s">
        <v>57</v>
      </c>
      <c r="B351">
        <v>9901037285</v>
      </c>
      <c r="C351" s="7">
        <v>30</v>
      </c>
      <c r="D351" t="s">
        <v>9</v>
      </c>
      <c r="E351" t="s">
        <v>10</v>
      </c>
      <c r="G351" t="str">
        <f t="shared" si="277"/>
        <v/>
      </c>
      <c r="H351" s="7">
        <f t="shared" si="234"/>
        <v>1</v>
      </c>
      <c r="J351">
        <v>32</v>
      </c>
      <c r="K351">
        <v>0.74794520547944998</v>
      </c>
      <c r="L351">
        <v>2</v>
      </c>
      <c r="M351" s="5">
        <f t="shared" si="235"/>
        <v>17</v>
      </c>
      <c r="N351" s="5">
        <f>+IF(D351="male",VLOOKUP(BG351,'Key node cluster'!$L$3:$N$24,3,0),VLOOKUP(BG351,'Key node cluster'!$R$3:$T$15,3,0))</f>
        <v>1</v>
      </c>
      <c r="O351" s="1">
        <v>0</v>
      </c>
      <c r="P351" s="1">
        <f t="shared" si="236"/>
        <v>1</v>
      </c>
      <c r="Q351" s="1">
        <f t="shared" si="237"/>
        <v>17</v>
      </c>
      <c r="R351" s="1">
        <f t="shared" si="238"/>
        <v>17</v>
      </c>
      <c r="S351" s="1">
        <f t="shared" si="239"/>
        <v>17</v>
      </c>
      <c r="T351" s="1">
        <f t="shared" si="240"/>
        <v>17</v>
      </c>
      <c r="U351" s="1">
        <f t="shared" si="241"/>
        <v>17</v>
      </c>
      <c r="V351" s="1">
        <f t="shared" si="242"/>
        <v>17</v>
      </c>
      <c r="W351" s="1">
        <f t="shared" si="243"/>
        <v>17</v>
      </c>
      <c r="X351" s="1">
        <f t="shared" si="244"/>
        <v>17</v>
      </c>
      <c r="Y351" s="1">
        <f t="shared" si="245"/>
        <v>17</v>
      </c>
      <c r="Z351" s="1">
        <f t="shared" si="246"/>
        <v>17</v>
      </c>
      <c r="AA351" s="1">
        <f t="shared" si="247"/>
        <v>17</v>
      </c>
      <c r="AB351" s="1">
        <f t="shared" si="248"/>
        <v>17</v>
      </c>
      <c r="AC351" s="1">
        <f t="shared" si="249"/>
        <v>17</v>
      </c>
      <c r="AD351" s="1">
        <f t="shared" si="250"/>
        <v>17</v>
      </c>
      <c r="AE351" s="1">
        <f t="shared" si="251"/>
        <v>17</v>
      </c>
      <c r="AF351" s="1">
        <f t="shared" si="252"/>
        <v>17</v>
      </c>
      <c r="AG351" s="1">
        <f t="shared" si="253"/>
        <v>17</v>
      </c>
      <c r="AH351" s="1">
        <f t="shared" si="254"/>
        <v>17</v>
      </c>
      <c r="AI351" s="1">
        <f t="shared" si="255"/>
        <v>17</v>
      </c>
      <c r="AJ351" s="1">
        <f t="shared" si="256"/>
        <v>17</v>
      </c>
      <c r="AK351" s="1">
        <f t="shared" si="257"/>
        <v>17</v>
      </c>
      <c r="AL351" s="1">
        <f t="shared" si="258"/>
        <v>17</v>
      </c>
      <c r="AM351" s="1">
        <f t="shared" si="259"/>
        <v>17</v>
      </c>
      <c r="AN351" s="1">
        <f t="shared" si="260"/>
        <v>17</v>
      </c>
      <c r="AO351" s="1">
        <f t="shared" si="261"/>
        <v>17</v>
      </c>
      <c r="AP351" s="7">
        <f t="shared" si="231"/>
        <v>17</v>
      </c>
      <c r="AQ351" s="7">
        <f t="shared" si="232"/>
        <v>17</v>
      </c>
      <c r="AR351" s="1">
        <f t="shared" si="262"/>
        <v>17</v>
      </c>
      <c r="AS351" s="7">
        <f t="shared" si="233"/>
        <v>17</v>
      </c>
      <c r="AT351" s="1">
        <f t="shared" si="263"/>
        <v>17</v>
      </c>
      <c r="AU351" s="1">
        <f t="shared" si="264"/>
        <v>17</v>
      </c>
      <c r="AV351" s="1">
        <f t="shared" si="265"/>
        <v>17</v>
      </c>
      <c r="AW351" s="1">
        <f t="shared" si="266"/>
        <v>17</v>
      </c>
      <c r="AX351" s="1">
        <f t="shared" si="267"/>
        <v>17</v>
      </c>
      <c r="AY351" s="1">
        <f t="shared" si="268"/>
        <v>17</v>
      </c>
      <c r="AZ351" s="1">
        <f t="shared" si="269"/>
        <v>17</v>
      </c>
      <c r="BA351" s="1">
        <f t="shared" si="270"/>
        <v>17</v>
      </c>
      <c r="BB351" s="1">
        <f t="shared" si="271"/>
        <v>17</v>
      </c>
      <c r="BC351" s="1">
        <f t="shared" si="272"/>
        <v>17</v>
      </c>
      <c r="BD351" s="1">
        <f t="shared" si="273"/>
        <v>17</v>
      </c>
      <c r="BE351" s="1">
        <f t="shared" si="274"/>
        <v>17</v>
      </c>
      <c r="BF351" s="1">
        <f t="shared" si="275"/>
        <v>17</v>
      </c>
      <c r="BG351" s="1">
        <f>+IF(D351="male",VLOOKUP(M351,'Key node cluster'!$A$3:$C$45,3,0),VLOOKUP(M351,'Key node cluster'!$F$3:$H$27,3,0))</f>
        <v>22</v>
      </c>
    </row>
    <row r="352" spans="1:59" x14ac:dyDescent="0.25">
      <c r="A352" t="s">
        <v>69</v>
      </c>
      <c r="B352">
        <v>9971017544</v>
      </c>
      <c r="C352" s="7">
        <v>20</v>
      </c>
      <c r="D352" t="s">
        <v>9</v>
      </c>
      <c r="E352" t="s">
        <v>10</v>
      </c>
      <c r="G352" t="str">
        <f t="shared" si="277"/>
        <v/>
      </c>
      <c r="H352" s="7">
        <f t="shared" si="234"/>
        <v>5</v>
      </c>
      <c r="J352">
        <v>25</v>
      </c>
      <c r="K352">
        <v>1.4356164383562</v>
      </c>
      <c r="L352">
        <v>10</v>
      </c>
      <c r="M352" s="5">
        <f t="shared" si="235"/>
        <v>26</v>
      </c>
      <c r="N352" s="5">
        <f>+IF(D352="male",VLOOKUP(BG352,'Key node cluster'!$L$3:$N$24,3,0),VLOOKUP(BG352,'Key node cluster'!$R$3:$T$15,3,0))</f>
        <v>1</v>
      </c>
      <c r="O352" s="1">
        <v>0</v>
      </c>
      <c r="P352" s="1">
        <f t="shared" si="236"/>
        <v>26</v>
      </c>
      <c r="Q352" s="1">
        <f t="shared" si="237"/>
        <v>26</v>
      </c>
      <c r="R352" s="1">
        <f t="shared" si="238"/>
        <v>26</v>
      </c>
      <c r="S352" s="1">
        <f t="shared" si="239"/>
        <v>26</v>
      </c>
      <c r="T352" s="1">
        <f t="shared" si="240"/>
        <v>26</v>
      </c>
      <c r="U352" s="1">
        <f t="shared" si="241"/>
        <v>26</v>
      </c>
      <c r="V352" s="1">
        <f t="shared" si="242"/>
        <v>26</v>
      </c>
      <c r="W352" s="1">
        <f t="shared" si="243"/>
        <v>26</v>
      </c>
      <c r="X352" s="1">
        <f t="shared" si="244"/>
        <v>26</v>
      </c>
      <c r="Y352" s="1">
        <f t="shared" si="245"/>
        <v>26</v>
      </c>
      <c r="Z352" s="1">
        <f t="shared" si="246"/>
        <v>26</v>
      </c>
      <c r="AA352" s="1">
        <f t="shared" si="247"/>
        <v>26</v>
      </c>
      <c r="AB352" s="1">
        <f t="shared" si="248"/>
        <v>26</v>
      </c>
      <c r="AC352" s="1">
        <f t="shared" si="249"/>
        <v>26</v>
      </c>
      <c r="AD352" s="1">
        <f t="shared" si="250"/>
        <v>26</v>
      </c>
      <c r="AE352" s="1">
        <f t="shared" si="251"/>
        <v>26</v>
      </c>
      <c r="AF352" s="1">
        <f t="shared" si="252"/>
        <v>26</v>
      </c>
      <c r="AG352" s="1">
        <f t="shared" si="253"/>
        <v>26</v>
      </c>
      <c r="AH352" s="1">
        <f t="shared" si="254"/>
        <v>26</v>
      </c>
      <c r="AI352" s="1">
        <f t="shared" si="255"/>
        <v>26</v>
      </c>
      <c r="AJ352" s="1">
        <f t="shared" si="256"/>
        <v>26</v>
      </c>
      <c r="AK352" s="1">
        <f t="shared" si="257"/>
        <v>26</v>
      </c>
      <c r="AL352" s="1">
        <f t="shared" si="258"/>
        <v>26</v>
      </c>
      <c r="AM352" s="1">
        <f t="shared" si="259"/>
        <v>26</v>
      </c>
      <c r="AN352" s="1">
        <f t="shared" si="260"/>
        <v>26</v>
      </c>
      <c r="AO352" s="1">
        <f t="shared" si="261"/>
        <v>26</v>
      </c>
      <c r="AP352" s="7">
        <f t="shared" si="231"/>
        <v>26</v>
      </c>
      <c r="AQ352" s="7">
        <f t="shared" si="232"/>
        <v>26</v>
      </c>
      <c r="AR352" s="1">
        <f t="shared" si="262"/>
        <v>26</v>
      </c>
      <c r="AS352" s="7">
        <f t="shared" si="233"/>
        <v>26</v>
      </c>
      <c r="AT352" s="1">
        <f t="shared" si="263"/>
        <v>26</v>
      </c>
      <c r="AU352" s="1">
        <f t="shared" si="264"/>
        <v>26</v>
      </c>
      <c r="AV352" s="1">
        <f t="shared" si="265"/>
        <v>26</v>
      </c>
      <c r="AW352" s="1">
        <f t="shared" si="266"/>
        <v>26</v>
      </c>
      <c r="AX352" s="1">
        <f t="shared" si="267"/>
        <v>26</v>
      </c>
      <c r="AY352" s="1">
        <f t="shared" si="268"/>
        <v>26</v>
      </c>
      <c r="AZ352" s="1">
        <f t="shared" si="269"/>
        <v>26</v>
      </c>
      <c r="BA352" s="1">
        <f t="shared" si="270"/>
        <v>26</v>
      </c>
      <c r="BB352" s="1">
        <f t="shared" si="271"/>
        <v>26</v>
      </c>
      <c r="BC352" s="1">
        <f t="shared" si="272"/>
        <v>26</v>
      </c>
      <c r="BD352" s="1">
        <f t="shared" si="273"/>
        <v>26</v>
      </c>
      <c r="BE352" s="1">
        <f t="shared" si="274"/>
        <v>26</v>
      </c>
      <c r="BF352" s="1">
        <f t="shared" si="275"/>
        <v>26</v>
      </c>
      <c r="BG352" s="1">
        <f>+IF(D352="male",VLOOKUP(M352,'Key node cluster'!$A$3:$C$45,3,0),VLOOKUP(M352,'Key node cluster'!$F$3:$H$27,3,0))</f>
        <v>31</v>
      </c>
    </row>
    <row r="353" spans="1:59" x14ac:dyDescent="0.25">
      <c r="A353" t="s">
        <v>70</v>
      </c>
      <c r="B353">
        <v>9971038523</v>
      </c>
      <c r="C353" s="7">
        <v>20</v>
      </c>
      <c r="D353" t="s">
        <v>9</v>
      </c>
      <c r="E353" t="s">
        <v>10</v>
      </c>
      <c r="G353" t="str">
        <f t="shared" si="277"/>
        <v/>
      </c>
      <c r="H353" s="7">
        <f t="shared" si="234"/>
        <v>5</v>
      </c>
      <c r="J353">
        <v>24</v>
      </c>
      <c r="K353">
        <v>2.9424657534246998</v>
      </c>
      <c r="L353">
        <v>1</v>
      </c>
      <c r="M353" s="5">
        <f t="shared" si="235"/>
        <v>26</v>
      </c>
      <c r="N353" s="5">
        <f>+IF(D353="male",VLOOKUP(BG353,'Key node cluster'!$L$3:$N$24,3,0),VLOOKUP(BG353,'Key node cluster'!$R$3:$T$15,3,0))</f>
        <v>1</v>
      </c>
      <c r="O353" s="1">
        <v>0</v>
      </c>
      <c r="P353" s="1">
        <f t="shared" si="236"/>
        <v>26</v>
      </c>
      <c r="Q353" s="1">
        <f t="shared" si="237"/>
        <v>26</v>
      </c>
      <c r="R353" s="1">
        <f t="shared" si="238"/>
        <v>26</v>
      </c>
      <c r="S353" s="1">
        <f t="shared" si="239"/>
        <v>26</v>
      </c>
      <c r="T353" s="1">
        <f t="shared" si="240"/>
        <v>26</v>
      </c>
      <c r="U353" s="1">
        <f t="shared" si="241"/>
        <v>26</v>
      </c>
      <c r="V353" s="1">
        <f t="shared" si="242"/>
        <v>26</v>
      </c>
      <c r="W353" s="1">
        <f t="shared" si="243"/>
        <v>26</v>
      </c>
      <c r="X353" s="1">
        <f t="shared" si="244"/>
        <v>26</v>
      </c>
      <c r="Y353" s="1">
        <f t="shared" si="245"/>
        <v>26</v>
      </c>
      <c r="Z353" s="1">
        <f t="shared" si="246"/>
        <v>26</v>
      </c>
      <c r="AA353" s="1">
        <f t="shared" si="247"/>
        <v>26</v>
      </c>
      <c r="AB353" s="1">
        <f t="shared" si="248"/>
        <v>26</v>
      </c>
      <c r="AC353" s="1">
        <f t="shared" si="249"/>
        <v>26</v>
      </c>
      <c r="AD353" s="1">
        <f t="shared" si="250"/>
        <v>26</v>
      </c>
      <c r="AE353" s="1">
        <f t="shared" si="251"/>
        <v>26</v>
      </c>
      <c r="AF353" s="1">
        <f t="shared" si="252"/>
        <v>26</v>
      </c>
      <c r="AG353" s="1">
        <f t="shared" si="253"/>
        <v>26</v>
      </c>
      <c r="AH353" s="1">
        <f t="shared" si="254"/>
        <v>26</v>
      </c>
      <c r="AI353" s="1">
        <f t="shared" si="255"/>
        <v>26</v>
      </c>
      <c r="AJ353" s="1">
        <f t="shared" si="256"/>
        <v>26</v>
      </c>
      <c r="AK353" s="1">
        <f t="shared" si="257"/>
        <v>26</v>
      </c>
      <c r="AL353" s="1">
        <f t="shared" si="258"/>
        <v>26</v>
      </c>
      <c r="AM353" s="1">
        <f t="shared" si="259"/>
        <v>26</v>
      </c>
      <c r="AN353" s="1">
        <f t="shared" si="260"/>
        <v>26</v>
      </c>
      <c r="AO353" s="1">
        <f t="shared" si="261"/>
        <v>26</v>
      </c>
      <c r="AP353" s="7">
        <f t="shared" si="231"/>
        <v>26</v>
      </c>
      <c r="AQ353" s="7">
        <f t="shared" si="232"/>
        <v>26</v>
      </c>
      <c r="AR353" s="1">
        <f t="shared" si="262"/>
        <v>26</v>
      </c>
      <c r="AS353" s="7">
        <f t="shared" si="233"/>
        <v>26</v>
      </c>
      <c r="AT353" s="1">
        <f t="shared" si="263"/>
        <v>26</v>
      </c>
      <c r="AU353" s="1">
        <f t="shared" si="264"/>
        <v>26</v>
      </c>
      <c r="AV353" s="1">
        <f t="shared" si="265"/>
        <v>26</v>
      </c>
      <c r="AW353" s="1">
        <f t="shared" si="266"/>
        <v>26</v>
      </c>
      <c r="AX353" s="1">
        <f t="shared" si="267"/>
        <v>26</v>
      </c>
      <c r="AY353" s="1">
        <f t="shared" si="268"/>
        <v>26</v>
      </c>
      <c r="AZ353" s="1">
        <f t="shared" si="269"/>
        <v>26</v>
      </c>
      <c r="BA353" s="1">
        <f t="shared" si="270"/>
        <v>26</v>
      </c>
      <c r="BB353" s="1">
        <f t="shared" si="271"/>
        <v>26</v>
      </c>
      <c r="BC353" s="1">
        <f t="shared" si="272"/>
        <v>26</v>
      </c>
      <c r="BD353" s="1">
        <f t="shared" si="273"/>
        <v>26</v>
      </c>
      <c r="BE353" s="1">
        <f t="shared" si="274"/>
        <v>26</v>
      </c>
      <c r="BF353" s="1">
        <f t="shared" si="275"/>
        <v>26</v>
      </c>
      <c r="BG353" s="1">
        <f>+IF(D353="male",VLOOKUP(M353,'Key node cluster'!$A$3:$C$45,3,0),VLOOKUP(M353,'Key node cluster'!$F$3:$H$27,3,0))</f>
        <v>31</v>
      </c>
    </row>
    <row r="354" spans="1:59" x14ac:dyDescent="0.25">
      <c r="A354" t="s">
        <v>85</v>
      </c>
      <c r="B354">
        <v>9961007382</v>
      </c>
      <c r="C354" s="7">
        <v>30</v>
      </c>
      <c r="D354" t="s">
        <v>9</v>
      </c>
      <c r="E354" t="s">
        <v>10</v>
      </c>
      <c r="G354" t="str">
        <f t="shared" si="277"/>
        <v/>
      </c>
      <c r="H354" s="7">
        <f t="shared" si="234"/>
        <v>5</v>
      </c>
      <c r="J354">
        <v>26</v>
      </c>
      <c r="K354">
        <v>1.5835616438355999</v>
      </c>
      <c r="L354">
        <v>18</v>
      </c>
      <c r="M354" s="5">
        <f t="shared" si="235"/>
        <v>26</v>
      </c>
      <c r="N354" s="5">
        <f>+IF(D354="male",VLOOKUP(BG354,'Key node cluster'!$L$3:$N$24,3,0),VLOOKUP(BG354,'Key node cluster'!$R$3:$T$15,3,0))</f>
        <v>1</v>
      </c>
      <c r="O354" s="1">
        <v>0</v>
      </c>
      <c r="P354" s="1">
        <f t="shared" si="236"/>
        <v>26</v>
      </c>
      <c r="Q354" s="1">
        <f t="shared" si="237"/>
        <v>26</v>
      </c>
      <c r="R354" s="1">
        <f t="shared" si="238"/>
        <v>26</v>
      </c>
      <c r="S354" s="1">
        <f t="shared" si="239"/>
        <v>26</v>
      </c>
      <c r="T354" s="1">
        <f t="shared" si="240"/>
        <v>26</v>
      </c>
      <c r="U354" s="1">
        <f t="shared" si="241"/>
        <v>26</v>
      </c>
      <c r="V354" s="1">
        <f t="shared" si="242"/>
        <v>26</v>
      </c>
      <c r="W354" s="1">
        <f t="shared" si="243"/>
        <v>26</v>
      </c>
      <c r="X354" s="1">
        <f t="shared" si="244"/>
        <v>26</v>
      </c>
      <c r="Y354" s="1">
        <f t="shared" si="245"/>
        <v>26</v>
      </c>
      <c r="Z354" s="1">
        <f t="shared" si="246"/>
        <v>26</v>
      </c>
      <c r="AA354" s="1">
        <f t="shared" si="247"/>
        <v>26</v>
      </c>
      <c r="AB354" s="1">
        <f t="shared" si="248"/>
        <v>26</v>
      </c>
      <c r="AC354" s="1">
        <f t="shared" si="249"/>
        <v>26</v>
      </c>
      <c r="AD354" s="1">
        <f t="shared" si="250"/>
        <v>26</v>
      </c>
      <c r="AE354" s="1">
        <f t="shared" si="251"/>
        <v>26</v>
      </c>
      <c r="AF354" s="1">
        <f t="shared" si="252"/>
        <v>26</v>
      </c>
      <c r="AG354" s="1">
        <f t="shared" si="253"/>
        <v>26</v>
      </c>
      <c r="AH354" s="1">
        <f t="shared" si="254"/>
        <v>26</v>
      </c>
      <c r="AI354" s="1">
        <f t="shared" si="255"/>
        <v>26</v>
      </c>
      <c r="AJ354" s="1">
        <f t="shared" si="256"/>
        <v>26</v>
      </c>
      <c r="AK354" s="1">
        <f t="shared" si="257"/>
        <v>26</v>
      </c>
      <c r="AL354" s="1">
        <f t="shared" si="258"/>
        <v>26</v>
      </c>
      <c r="AM354" s="1">
        <f t="shared" si="259"/>
        <v>26</v>
      </c>
      <c r="AN354" s="1">
        <f t="shared" si="260"/>
        <v>26</v>
      </c>
      <c r="AO354" s="1">
        <f t="shared" si="261"/>
        <v>26</v>
      </c>
      <c r="AP354" s="7">
        <f t="shared" si="231"/>
        <v>26</v>
      </c>
      <c r="AQ354" s="7">
        <f t="shared" si="232"/>
        <v>26</v>
      </c>
      <c r="AR354" s="1">
        <f t="shared" si="262"/>
        <v>26</v>
      </c>
      <c r="AS354" s="7">
        <f t="shared" si="233"/>
        <v>26</v>
      </c>
      <c r="AT354" s="1">
        <f t="shared" si="263"/>
        <v>26</v>
      </c>
      <c r="AU354" s="1">
        <f t="shared" si="264"/>
        <v>26</v>
      </c>
      <c r="AV354" s="1">
        <f t="shared" si="265"/>
        <v>26</v>
      </c>
      <c r="AW354" s="1">
        <f t="shared" si="266"/>
        <v>26</v>
      </c>
      <c r="AX354" s="1">
        <f t="shared" si="267"/>
        <v>26</v>
      </c>
      <c r="AY354" s="1">
        <f t="shared" si="268"/>
        <v>26</v>
      </c>
      <c r="AZ354" s="1">
        <f t="shared" si="269"/>
        <v>26</v>
      </c>
      <c r="BA354" s="1">
        <f t="shared" si="270"/>
        <v>26</v>
      </c>
      <c r="BB354" s="1">
        <f t="shared" si="271"/>
        <v>26</v>
      </c>
      <c r="BC354" s="1">
        <f t="shared" si="272"/>
        <v>26</v>
      </c>
      <c r="BD354" s="1">
        <f t="shared" si="273"/>
        <v>26</v>
      </c>
      <c r="BE354" s="1">
        <f t="shared" si="274"/>
        <v>26</v>
      </c>
      <c r="BF354" s="1">
        <f t="shared" si="275"/>
        <v>26</v>
      </c>
      <c r="BG354" s="1">
        <f>+IF(D354="male",VLOOKUP(M354,'Key node cluster'!$A$3:$C$45,3,0),VLOOKUP(M354,'Key node cluster'!$F$3:$H$27,3,0))</f>
        <v>31</v>
      </c>
    </row>
    <row r="355" spans="1:59" x14ac:dyDescent="0.25">
      <c r="A355" t="s">
        <v>89</v>
      </c>
      <c r="B355">
        <v>9861011830</v>
      </c>
      <c r="C355" s="7">
        <v>40</v>
      </c>
      <c r="D355" t="s">
        <v>9</v>
      </c>
      <c r="E355" t="s">
        <v>10</v>
      </c>
      <c r="G355" t="str">
        <f t="shared" si="277"/>
        <v/>
      </c>
      <c r="H355" s="7">
        <f t="shared" si="234"/>
        <v>5</v>
      </c>
      <c r="J355">
        <v>36</v>
      </c>
      <c r="K355">
        <v>2.1917808219178001</v>
      </c>
      <c r="L355">
        <v>3</v>
      </c>
      <c r="M355" s="5">
        <f t="shared" si="235"/>
        <v>26</v>
      </c>
      <c r="N355" s="5">
        <f>+IF(D355="male",VLOOKUP(BG355,'Key node cluster'!$L$3:$N$24,3,0),VLOOKUP(BG355,'Key node cluster'!$R$3:$T$15,3,0))</f>
        <v>1</v>
      </c>
      <c r="O355" s="1">
        <v>0</v>
      </c>
      <c r="P355" s="1">
        <f t="shared" si="236"/>
        <v>26</v>
      </c>
      <c r="Q355" s="1">
        <f t="shared" si="237"/>
        <v>26</v>
      </c>
      <c r="R355" s="1">
        <f t="shared" si="238"/>
        <v>26</v>
      </c>
      <c r="S355" s="1">
        <f t="shared" si="239"/>
        <v>26</v>
      </c>
      <c r="T355" s="1">
        <f t="shared" si="240"/>
        <v>26</v>
      </c>
      <c r="U355" s="1">
        <f t="shared" si="241"/>
        <v>26</v>
      </c>
      <c r="V355" s="1">
        <f t="shared" si="242"/>
        <v>26</v>
      </c>
      <c r="W355" s="1">
        <f t="shared" si="243"/>
        <v>26</v>
      </c>
      <c r="X355" s="1">
        <f t="shared" si="244"/>
        <v>26</v>
      </c>
      <c r="Y355" s="1">
        <f t="shared" si="245"/>
        <v>26</v>
      </c>
      <c r="Z355" s="1">
        <f t="shared" si="246"/>
        <v>26</v>
      </c>
      <c r="AA355" s="1">
        <f t="shared" si="247"/>
        <v>26</v>
      </c>
      <c r="AB355" s="1">
        <f t="shared" si="248"/>
        <v>26</v>
      </c>
      <c r="AC355" s="1">
        <f t="shared" si="249"/>
        <v>26</v>
      </c>
      <c r="AD355" s="1">
        <f t="shared" si="250"/>
        <v>26</v>
      </c>
      <c r="AE355" s="1">
        <f t="shared" si="251"/>
        <v>26</v>
      </c>
      <c r="AF355" s="1">
        <f t="shared" si="252"/>
        <v>26</v>
      </c>
      <c r="AG355" s="1">
        <f t="shared" si="253"/>
        <v>26</v>
      </c>
      <c r="AH355" s="1">
        <f t="shared" si="254"/>
        <v>26</v>
      </c>
      <c r="AI355" s="1">
        <f t="shared" si="255"/>
        <v>26</v>
      </c>
      <c r="AJ355" s="1">
        <f t="shared" si="256"/>
        <v>26</v>
      </c>
      <c r="AK355" s="1">
        <f t="shared" si="257"/>
        <v>26</v>
      </c>
      <c r="AL355" s="1">
        <f t="shared" si="258"/>
        <v>26</v>
      </c>
      <c r="AM355" s="1">
        <f t="shared" si="259"/>
        <v>26</v>
      </c>
      <c r="AN355" s="1">
        <f t="shared" si="260"/>
        <v>26</v>
      </c>
      <c r="AO355" s="1">
        <f t="shared" si="261"/>
        <v>26</v>
      </c>
      <c r="AP355" s="7">
        <f t="shared" si="231"/>
        <v>26</v>
      </c>
      <c r="AQ355" s="7">
        <f t="shared" si="232"/>
        <v>26</v>
      </c>
      <c r="AR355" s="1">
        <f t="shared" si="262"/>
        <v>26</v>
      </c>
      <c r="AS355" s="7">
        <f t="shared" si="233"/>
        <v>26</v>
      </c>
      <c r="AT355" s="1">
        <f t="shared" si="263"/>
        <v>26</v>
      </c>
      <c r="AU355" s="1">
        <f t="shared" si="264"/>
        <v>26</v>
      </c>
      <c r="AV355" s="1">
        <f t="shared" si="265"/>
        <v>26</v>
      </c>
      <c r="AW355" s="1">
        <f t="shared" si="266"/>
        <v>26</v>
      </c>
      <c r="AX355" s="1">
        <f t="shared" si="267"/>
        <v>26</v>
      </c>
      <c r="AY355" s="1">
        <f t="shared" si="268"/>
        <v>26</v>
      </c>
      <c r="AZ355" s="1">
        <f t="shared" si="269"/>
        <v>26</v>
      </c>
      <c r="BA355" s="1">
        <f t="shared" si="270"/>
        <v>26</v>
      </c>
      <c r="BB355" s="1">
        <f t="shared" si="271"/>
        <v>26</v>
      </c>
      <c r="BC355" s="1">
        <f t="shared" si="272"/>
        <v>26</v>
      </c>
      <c r="BD355" s="1">
        <f t="shared" si="273"/>
        <v>26</v>
      </c>
      <c r="BE355" s="1">
        <f t="shared" si="274"/>
        <v>26</v>
      </c>
      <c r="BF355" s="1">
        <f t="shared" si="275"/>
        <v>26</v>
      </c>
      <c r="BG355" s="1">
        <f>+IF(D355="male",VLOOKUP(M355,'Key node cluster'!$A$3:$C$45,3,0),VLOOKUP(M355,'Key node cluster'!$F$3:$H$27,3,0))</f>
        <v>31</v>
      </c>
    </row>
    <row r="356" spans="1:59" x14ac:dyDescent="0.25">
      <c r="A356" t="s">
        <v>95</v>
      </c>
      <c r="B356">
        <v>9831035267</v>
      </c>
      <c r="C356" s="7">
        <v>40</v>
      </c>
      <c r="D356" t="s">
        <v>9</v>
      </c>
      <c r="E356" t="s">
        <v>10</v>
      </c>
      <c r="G356" t="str">
        <f t="shared" si="277"/>
        <v/>
      </c>
      <c r="H356" s="7">
        <f t="shared" si="234"/>
        <v>1</v>
      </c>
      <c r="J356">
        <v>38</v>
      </c>
      <c r="K356">
        <v>0.66575342465752996</v>
      </c>
      <c r="L356">
        <v>1</v>
      </c>
      <c r="M356" s="5">
        <f t="shared" si="235"/>
        <v>17</v>
      </c>
      <c r="N356" s="5">
        <f>+IF(D356="male",VLOOKUP(BG356,'Key node cluster'!$L$3:$N$24,3,0),VLOOKUP(BG356,'Key node cluster'!$R$3:$T$15,3,0))</f>
        <v>1</v>
      </c>
      <c r="O356" s="1">
        <v>0</v>
      </c>
      <c r="P356" s="1">
        <f t="shared" si="236"/>
        <v>1</v>
      </c>
      <c r="Q356" s="1">
        <f t="shared" si="237"/>
        <v>17</v>
      </c>
      <c r="R356" s="1">
        <f t="shared" si="238"/>
        <v>17</v>
      </c>
      <c r="S356" s="1">
        <f t="shared" si="239"/>
        <v>17</v>
      </c>
      <c r="T356" s="1">
        <f t="shared" si="240"/>
        <v>17</v>
      </c>
      <c r="U356" s="1">
        <f t="shared" si="241"/>
        <v>17</v>
      </c>
      <c r="V356" s="1">
        <f t="shared" si="242"/>
        <v>17</v>
      </c>
      <c r="W356" s="1">
        <f t="shared" si="243"/>
        <v>17</v>
      </c>
      <c r="X356" s="1">
        <f t="shared" si="244"/>
        <v>17</v>
      </c>
      <c r="Y356" s="1">
        <f t="shared" si="245"/>
        <v>17</v>
      </c>
      <c r="Z356" s="1">
        <f t="shared" si="246"/>
        <v>17</v>
      </c>
      <c r="AA356" s="1">
        <f t="shared" si="247"/>
        <v>17</v>
      </c>
      <c r="AB356" s="1">
        <f t="shared" si="248"/>
        <v>17</v>
      </c>
      <c r="AC356" s="1">
        <f t="shared" si="249"/>
        <v>17</v>
      </c>
      <c r="AD356" s="1">
        <f t="shared" si="250"/>
        <v>17</v>
      </c>
      <c r="AE356" s="1">
        <f t="shared" si="251"/>
        <v>17</v>
      </c>
      <c r="AF356" s="1">
        <f t="shared" si="252"/>
        <v>17</v>
      </c>
      <c r="AG356" s="1">
        <f t="shared" si="253"/>
        <v>17</v>
      </c>
      <c r="AH356" s="1">
        <f t="shared" si="254"/>
        <v>17</v>
      </c>
      <c r="AI356" s="1">
        <f t="shared" si="255"/>
        <v>17</v>
      </c>
      <c r="AJ356" s="1">
        <f t="shared" si="256"/>
        <v>17</v>
      </c>
      <c r="AK356" s="1">
        <f t="shared" si="257"/>
        <v>17</v>
      </c>
      <c r="AL356" s="1">
        <f t="shared" si="258"/>
        <v>17</v>
      </c>
      <c r="AM356" s="1">
        <f t="shared" si="259"/>
        <v>17</v>
      </c>
      <c r="AN356" s="1">
        <f t="shared" si="260"/>
        <v>17</v>
      </c>
      <c r="AO356" s="1">
        <f t="shared" si="261"/>
        <v>17</v>
      </c>
      <c r="AP356" s="7">
        <f t="shared" ref="AP356:AP419" si="278">IF($D356="male",IF(P356&lt;&gt;26,AO356,IF(F356="",AO356,IF(F356&lt;&gt;"amman",27,38))),AO356)</f>
        <v>17</v>
      </c>
      <c r="AQ356" s="7">
        <f t="shared" ref="AQ356:AQ419" si="279">IF($D356="male",IF(AP356&lt;&gt;27,AP356,IF(F356="",AP356,IF(F356&lt;&gt;"zarqa",28,33))),AP356)</f>
        <v>17</v>
      </c>
      <c r="AR356" s="1">
        <f t="shared" si="262"/>
        <v>17</v>
      </c>
      <c r="AS356" s="7">
        <f t="shared" ref="AS356:AS419" si="280">IF($D356="male",IF(AR356&lt;&gt;29,AR356,IF(C356&lt;=25,30,31)),AR356)</f>
        <v>17</v>
      </c>
      <c r="AT356" s="1">
        <f t="shared" si="263"/>
        <v>17</v>
      </c>
      <c r="AU356" s="1">
        <f t="shared" si="264"/>
        <v>17</v>
      </c>
      <c r="AV356" s="1">
        <f t="shared" si="265"/>
        <v>17</v>
      </c>
      <c r="AW356" s="1">
        <f t="shared" si="266"/>
        <v>17</v>
      </c>
      <c r="AX356" s="1">
        <f t="shared" si="267"/>
        <v>17</v>
      </c>
      <c r="AY356" s="1">
        <f t="shared" si="268"/>
        <v>17</v>
      </c>
      <c r="AZ356" s="1">
        <f t="shared" si="269"/>
        <v>17</v>
      </c>
      <c r="BA356" s="1">
        <f t="shared" si="270"/>
        <v>17</v>
      </c>
      <c r="BB356" s="1">
        <f t="shared" si="271"/>
        <v>17</v>
      </c>
      <c r="BC356" s="1">
        <f t="shared" si="272"/>
        <v>17</v>
      </c>
      <c r="BD356" s="1">
        <f t="shared" si="273"/>
        <v>17</v>
      </c>
      <c r="BE356" s="1">
        <f t="shared" si="274"/>
        <v>17</v>
      </c>
      <c r="BF356" s="1">
        <f t="shared" si="275"/>
        <v>17</v>
      </c>
      <c r="BG356" s="1">
        <f>+IF(D356="male",VLOOKUP(M356,'Key node cluster'!$A$3:$C$45,3,0),VLOOKUP(M356,'Key node cluster'!$F$3:$H$27,3,0))</f>
        <v>22</v>
      </c>
    </row>
    <row r="357" spans="1:59" x14ac:dyDescent="0.25">
      <c r="A357" t="s">
        <v>100</v>
      </c>
      <c r="B357">
        <v>9941002641</v>
      </c>
      <c r="C357" s="7">
        <v>30</v>
      </c>
      <c r="D357" t="s">
        <v>9</v>
      </c>
      <c r="E357" t="s">
        <v>10</v>
      </c>
      <c r="G357" t="str">
        <f t="shared" si="277"/>
        <v/>
      </c>
      <c r="H357" s="7">
        <f t="shared" si="234"/>
        <v>5</v>
      </c>
      <c r="J357">
        <v>28</v>
      </c>
      <c r="K357">
        <v>2.8356164383562001</v>
      </c>
      <c r="L357">
        <v>8</v>
      </c>
      <c r="M357" s="5">
        <f t="shared" si="235"/>
        <v>26</v>
      </c>
      <c r="N357" s="5">
        <f>+IF(D357="male",VLOOKUP(BG357,'Key node cluster'!$L$3:$N$24,3,0),VLOOKUP(BG357,'Key node cluster'!$R$3:$T$15,3,0))</f>
        <v>1</v>
      </c>
      <c r="O357" s="1">
        <v>0</v>
      </c>
      <c r="P357" s="1">
        <f t="shared" si="236"/>
        <v>26</v>
      </c>
      <c r="Q357" s="1">
        <f t="shared" si="237"/>
        <v>26</v>
      </c>
      <c r="R357" s="1">
        <f t="shared" si="238"/>
        <v>26</v>
      </c>
      <c r="S357" s="1">
        <f t="shared" si="239"/>
        <v>26</v>
      </c>
      <c r="T357" s="1">
        <f t="shared" si="240"/>
        <v>26</v>
      </c>
      <c r="U357" s="1">
        <f t="shared" si="241"/>
        <v>26</v>
      </c>
      <c r="V357" s="1">
        <f t="shared" si="242"/>
        <v>26</v>
      </c>
      <c r="W357" s="1">
        <f t="shared" si="243"/>
        <v>26</v>
      </c>
      <c r="X357" s="1">
        <f t="shared" si="244"/>
        <v>26</v>
      </c>
      <c r="Y357" s="1">
        <f t="shared" si="245"/>
        <v>26</v>
      </c>
      <c r="Z357" s="1">
        <f t="shared" si="246"/>
        <v>26</v>
      </c>
      <c r="AA357" s="1">
        <f t="shared" si="247"/>
        <v>26</v>
      </c>
      <c r="AB357" s="1">
        <f t="shared" si="248"/>
        <v>26</v>
      </c>
      <c r="AC357" s="1">
        <f t="shared" si="249"/>
        <v>26</v>
      </c>
      <c r="AD357" s="1">
        <f t="shared" si="250"/>
        <v>26</v>
      </c>
      <c r="AE357" s="1">
        <f t="shared" si="251"/>
        <v>26</v>
      </c>
      <c r="AF357" s="1">
        <f t="shared" si="252"/>
        <v>26</v>
      </c>
      <c r="AG357" s="1">
        <f t="shared" si="253"/>
        <v>26</v>
      </c>
      <c r="AH357" s="1">
        <f t="shared" si="254"/>
        <v>26</v>
      </c>
      <c r="AI357" s="1">
        <f t="shared" si="255"/>
        <v>26</v>
      </c>
      <c r="AJ357" s="1">
        <f t="shared" si="256"/>
        <v>26</v>
      </c>
      <c r="AK357" s="1">
        <f t="shared" si="257"/>
        <v>26</v>
      </c>
      <c r="AL357" s="1">
        <f t="shared" si="258"/>
        <v>26</v>
      </c>
      <c r="AM357" s="1">
        <f t="shared" si="259"/>
        <v>26</v>
      </c>
      <c r="AN357" s="1">
        <f t="shared" si="260"/>
        <v>26</v>
      </c>
      <c r="AO357" s="1">
        <f t="shared" si="261"/>
        <v>26</v>
      </c>
      <c r="AP357" s="7">
        <f t="shared" si="278"/>
        <v>26</v>
      </c>
      <c r="AQ357" s="7">
        <f t="shared" si="279"/>
        <v>26</v>
      </c>
      <c r="AR357" s="1">
        <f t="shared" si="262"/>
        <v>26</v>
      </c>
      <c r="AS357" s="7">
        <f t="shared" si="280"/>
        <v>26</v>
      </c>
      <c r="AT357" s="1">
        <f t="shared" si="263"/>
        <v>26</v>
      </c>
      <c r="AU357" s="1">
        <f t="shared" si="264"/>
        <v>26</v>
      </c>
      <c r="AV357" s="1">
        <f t="shared" si="265"/>
        <v>26</v>
      </c>
      <c r="AW357" s="1">
        <f t="shared" si="266"/>
        <v>26</v>
      </c>
      <c r="AX357" s="1">
        <f t="shared" si="267"/>
        <v>26</v>
      </c>
      <c r="AY357" s="1">
        <f t="shared" si="268"/>
        <v>26</v>
      </c>
      <c r="AZ357" s="1">
        <f t="shared" si="269"/>
        <v>26</v>
      </c>
      <c r="BA357" s="1">
        <f t="shared" si="270"/>
        <v>26</v>
      </c>
      <c r="BB357" s="1">
        <f t="shared" si="271"/>
        <v>26</v>
      </c>
      <c r="BC357" s="1">
        <f t="shared" si="272"/>
        <v>26</v>
      </c>
      <c r="BD357" s="1">
        <f t="shared" si="273"/>
        <v>26</v>
      </c>
      <c r="BE357" s="1">
        <f t="shared" si="274"/>
        <v>26</v>
      </c>
      <c r="BF357" s="1">
        <f t="shared" si="275"/>
        <v>26</v>
      </c>
      <c r="BG357" s="1">
        <f>+IF(D357="male",VLOOKUP(M357,'Key node cluster'!$A$3:$C$45,3,0),VLOOKUP(M357,'Key node cluster'!$F$3:$H$27,3,0))</f>
        <v>31</v>
      </c>
    </row>
    <row r="358" spans="1:59" x14ac:dyDescent="0.25">
      <c r="A358" t="s">
        <v>107</v>
      </c>
      <c r="B358">
        <v>9981026547</v>
      </c>
      <c r="C358" s="7">
        <v>20</v>
      </c>
      <c r="D358" t="s">
        <v>9</v>
      </c>
      <c r="E358" t="s">
        <v>10</v>
      </c>
      <c r="G358" t="str">
        <f t="shared" si="277"/>
        <v/>
      </c>
      <c r="H358" s="7">
        <f t="shared" si="234"/>
        <v>1</v>
      </c>
      <c r="J358">
        <v>24</v>
      </c>
      <c r="K358">
        <v>0.83835616438355998</v>
      </c>
      <c r="L358">
        <v>3</v>
      </c>
      <c r="M358" s="5">
        <f t="shared" si="235"/>
        <v>17</v>
      </c>
      <c r="N358" s="5">
        <f>+IF(D358="male",VLOOKUP(BG358,'Key node cluster'!$L$3:$N$24,3,0),VLOOKUP(BG358,'Key node cluster'!$R$3:$T$15,3,0))</f>
        <v>1</v>
      </c>
      <c r="O358" s="1">
        <v>0</v>
      </c>
      <c r="P358" s="1">
        <f t="shared" si="236"/>
        <v>1</v>
      </c>
      <c r="Q358" s="1">
        <f t="shared" si="237"/>
        <v>17</v>
      </c>
      <c r="R358" s="1">
        <f t="shared" si="238"/>
        <v>17</v>
      </c>
      <c r="S358" s="1">
        <f t="shared" si="239"/>
        <v>17</v>
      </c>
      <c r="T358" s="1">
        <f t="shared" si="240"/>
        <v>17</v>
      </c>
      <c r="U358" s="1">
        <f t="shared" si="241"/>
        <v>17</v>
      </c>
      <c r="V358" s="1">
        <f t="shared" si="242"/>
        <v>17</v>
      </c>
      <c r="W358" s="1">
        <f t="shared" si="243"/>
        <v>17</v>
      </c>
      <c r="X358" s="1">
        <f t="shared" si="244"/>
        <v>17</v>
      </c>
      <c r="Y358" s="1">
        <f t="shared" si="245"/>
        <v>17</v>
      </c>
      <c r="Z358" s="1">
        <f t="shared" si="246"/>
        <v>17</v>
      </c>
      <c r="AA358" s="1">
        <f t="shared" si="247"/>
        <v>17</v>
      </c>
      <c r="AB358" s="1">
        <f t="shared" si="248"/>
        <v>17</v>
      </c>
      <c r="AC358" s="1">
        <f t="shared" si="249"/>
        <v>17</v>
      </c>
      <c r="AD358" s="1">
        <f t="shared" si="250"/>
        <v>17</v>
      </c>
      <c r="AE358" s="1">
        <f t="shared" si="251"/>
        <v>17</v>
      </c>
      <c r="AF358" s="1">
        <f t="shared" si="252"/>
        <v>17</v>
      </c>
      <c r="AG358" s="1">
        <f t="shared" si="253"/>
        <v>17</v>
      </c>
      <c r="AH358" s="1">
        <f t="shared" si="254"/>
        <v>17</v>
      </c>
      <c r="AI358" s="1">
        <f t="shared" si="255"/>
        <v>17</v>
      </c>
      <c r="AJ358" s="1">
        <f t="shared" si="256"/>
        <v>17</v>
      </c>
      <c r="AK358" s="1">
        <f t="shared" si="257"/>
        <v>17</v>
      </c>
      <c r="AL358" s="1">
        <f t="shared" si="258"/>
        <v>17</v>
      </c>
      <c r="AM358" s="1">
        <f t="shared" si="259"/>
        <v>17</v>
      </c>
      <c r="AN358" s="1">
        <f t="shared" si="260"/>
        <v>17</v>
      </c>
      <c r="AO358" s="1">
        <f t="shared" si="261"/>
        <v>17</v>
      </c>
      <c r="AP358" s="7">
        <f t="shared" si="278"/>
        <v>17</v>
      </c>
      <c r="AQ358" s="7">
        <f t="shared" si="279"/>
        <v>17</v>
      </c>
      <c r="AR358" s="1">
        <f t="shared" si="262"/>
        <v>17</v>
      </c>
      <c r="AS358" s="7">
        <f t="shared" si="280"/>
        <v>17</v>
      </c>
      <c r="AT358" s="1">
        <f t="shared" si="263"/>
        <v>17</v>
      </c>
      <c r="AU358" s="1">
        <f t="shared" si="264"/>
        <v>17</v>
      </c>
      <c r="AV358" s="1">
        <f t="shared" si="265"/>
        <v>17</v>
      </c>
      <c r="AW358" s="1">
        <f t="shared" si="266"/>
        <v>17</v>
      </c>
      <c r="AX358" s="1">
        <f t="shared" si="267"/>
        <v>17</v>
      </c>
      <c r="AY358" s="1">
        <f t="shared" si="268"/>
        <v>17</v>
      </c>
      <c r="AZ358" s="1">
        <f t="shared" si="269"/>
        <v>17</v>
      </c>
      <c r="BA358" s="1">
        <f t="shared" si="270"/>
        <v>17</v>
      </c>
      <c r="BB358" s="1">
        <f t="shared" si="271"/>
        <v>17</v>
      </c>
      <c r="BC358" s="1">
        <f t="shared" si="272"/>
        <v>17</v>
      </c>
      <c r="BD358" s="1">
        <f t="shared" si="273"/>
        <v>17</v>
      </c>
      <c r="BE358" s="1">
        <f t="shared" si="274"/>
        <v>17</v>
      </c>
      <c r="BF358" s="1">
        <f t="shared" si="275"/>
        <v>17</v>
      </c>
      <c r="BG358" s="1">
        <f>+IF(D358="male",VLOOKUP(M358,'Key node cluster'!$A$3:$C$45,3,0),VLOOKUP(M358,'Key node cluster'!$F$3:$H$27,3,0))</f>
        <v>22</v>
      </c>
    </row>
    <row r="359" spans="1:59" x14ac:dyDescent="0.25">
      <c r="A359" t="s">
        <v>111</v>
      </c>
      <c r="B359">
        <v>9931034991</v>
      </c>
      <c r="C359" s="7">
        <v>30</v>
      </c>
      <c r="D359" t="s">
        <v>9</v>
      </c>
      <c r="E359" t="s">
        <v>10</v>
      </c>
      <c r="G359" t="str">
        <f t="shared" si="277"/>
        <v/>
      </c>
      <c r="H359" s="7">
        <f t="shared" si="234"/>
        <v>1</v>
      </c>
      <c r="J359">
        <v>29</v>
      </c>
      <c r="K359">
        <v>0.82739726027396998</v>
      </c>
      <c r="L359">
        <v>2</v>
      </c>
      <c r="M359" s="5">
        <f t="shared" si="235"/>
        <v>17</v>
      </c>
      <c r="N359" s="5">
        <f>+IF(D359="male",VLOOKUP(BG359,'Key node cluster'!$L$3:$N$24,3,0),VLOOKUP(BG359,'Key node cluster'!$R$3:$T$15,3,0))</f>
        <v>1</v>
      </c>
      <c r="O359" s="1">
        <v>0</v>
      </c>
      <c r="P359" s="1">
        <f t="shared" si="236"/>
        <v>1</v>
      </c>
      <c r="Q359" s="1">
        <f t="shared" si="237"/>
        <v>17</v>
      </c>
      <c r="R359" s="1">
        <f t="shared" si="238"/>
        <v>17</v>
      </c>
      <c r="S359" s="1">
        <f t="shared" si="239"/>
        <v>17</v>
      </c>
      <c r="T359" s="1">
        <f t="shared" si="240"/>
        <v>17</v>
      </c>
      <c r="U359" s="1">
        <f t="shared" si="241"/>
        <v>17</v>
      </c>
      <c r="V359" s="1">
        <f t="shared" si="242"/>
        <v>17</v>
      </c>
      <c r="W359" s="1">
        <f t="shared" si="243"/>
        <v>17</v>
      </c>
      <c r="X359" s="1">
        <f t="shared" si="244"/>
        <v>17</v>
      </c>
      <c r="Y359" s="1">
        <f t="shared" si="245"/>
        <v>17</v>
      </c>
      <c r="Z359" s="1">
        <f t="shared" si="246"/>
        <v>17</v>
      </c>
      <c r="AA359" s="1">
        <f t="shared" si="247"/>
        <v>17</v>
      </c>
      <c r="AB359" s="1">
        <f t="shared" si="248"/>
        <v>17</v>
      </c>
      <c r="AC359" s="1">
        <f t="shared" si="249"/>
        <v>17</v>
      </c>
      <c r="AD359" s="1">
        <f t="shared" si="250"/>
        <v>17</v>
      </c>
      <c r="AE359" s="1">
        <f t="shared" si="251"/>
        <v>17</v>
      </c>
      <c r="AF359" s="1">
        <f t="shared" si="252"/>
        <v>17</v>
      </c>
      <c r="AG359" s="1">
        <f t="shared" si="253"/>
        <v>17</v>
      </c>
      <c r="AH359" s="1">
        <f t="shared" si="254"/>
        <v>17</v>
      </c>
      <c r="AI359" s="1">
        <f t="shared" si="255"/>
        <v>17</v>
      </c>
      <c r="AJ359" s="1">
        <f t="shared" si="256"/>
        <v>17</v>
      </c>
      <c r="AK359" s="1">
        <f t="shared" si="257"/>
        <v>17</v>
      </c>
      <c r="AL359" s="1">
        <f t="shared" si="258"/>
        <v>17</v>
      </c>
      <c r="AM359" s="1">
        <f t="shared" si="259"/>
        <v>17</v>
      </c>
      <c r="AN359" s="1">
        <f t="shared" si="260"/>
        <v>17</v>
      </c>
      <c r="AO359" s="1">
        <f t="shared" si="261"/>
        <v>17</v>
      </c>
      <c r="AP359" s="7">
        <f t="shared" si="278"/>
        <v>17</v>
      </c>
      <c r="AQ359" s="7">
        <f t="shared" si="279"/>
        <v>17</v>
      </c>
      <c r="AR359" s="1">
        <f t="shared" si="262"/>
        <v>17</v>
      </c>
      <c r="AS359" s="7">
        <f t="shared" si="280"/>
        <v>17</v>
      </c>
      <c r="AT359" s="1">
        <f t="shared" si="263"/>
        <v>17</v>
      </c>
      <c r="AU359" s="1">
        <f t="shared" si="264"/>
        <v>17</v>
      </c>
      <c r="AV359" s="1">
        <f t="shared" si="265"/>
        <v>17</v>
      </c>
      <c r="AW359" s="1">
        <f t="shared" si="266"/>
        <v>17</v>
      </c>
      <c r="AX359" s="1">
        <f t="shared" si="267"/>
        <v>17</v>
      </c>
      <c r="AY359" s="1">
        <f t="shared" si="268"/>
        <v>17</v>
      </c>
      <c r="AZ359" s="1">
        <f t="shared" si="269"/>
        <v>17</v>
      </c>
      <c r="BA359" s="1">
        <f t="shared" si="270"/>
        <v>17</v>
      </c>
      <c r="BB359" s="1">
        <f t="shared" si="271"/>
        <v>17</v>
      </c>
      <c r="BC359" s="1">
        <f t="shared" si="272"/>
        <v>17</v>
      </c>
      <c r="BD359" s="1">
        <f t="shared" si="273"/>
        <v>17</v>
      </c>
      <c r="BE359" s="1">
        <f t="shared" si="274"/>
        <v>17</v>
      </c>
      <c r="BF359" s="1">
        <f t="shared" si="275"/>
        <v>17</v>
      </c>
      <c r="BG359" s="1">
        <f>+IF(D359="male",VLOOKUP(M359,'Key node cluster'!$A$3:$C$45,3,0),VLOOKUP(M359,'Key node cluster'!$F$3:$H$27,3,0))</f>
        <v>22</v>
      </c>
    </row>
    <row r="360" spans="1:59" x14ac:dyDescent="0.25">
      <c r="A360" t="s">
        <v>113</v>
      </c>
      <c r="B360">
        <v>9961077408</v>
      </c>
      <c r="C360" s="7">
        <v>30</v>
      </c>
      <c r="D360" t="s">
        <v>9</v>
      </c>
      <c r="E360" t="s">
        <v>10</v>
      </c>
      <c r="G360" t="str">
        <f t="shared" si="277"/>
        <v>bachelor or above</v>
      </c>
      <c r="H360" s="7">
        <f t="shared" si="234"/>
        <v>5</v>
      </c>
      <c r="I360" t="s">
        <v>14</v>
      </c>
      <c r="J360">
        <v>26</v>
      </c>
      <c r="K360">
        <v>1.2520547945205001</v>
      </c>
      <c r="L360">
        <v>7</v>
      </c>
      <c r="M360" s="5">
        <f t="shared" si="235"/>
        <v>26</v>
      </c>
      <c r="N360" s="5">
        <f>+IF(D360="male",VLOOKUP(BG360,'Key node cluster'!$L$3:$N$24,3,0),VLOOKUP(BG360,'Key node cluster'!$R$3:$T$15,3,0))</f>
        <v>1</v>
      </c>
      <c r="O360" s="1">
        <v>0</v>
      </c>
      <c r="P360" s="1">
        <f t="shared" si="236"/>
        <v>26</v>
      </c>
      <c r="Q360" s="1">
        <f t="shared" si="237"/>
        <v>26</v>
      </c>
      <c r="R360" s="1">
        <f t="shared" si="238"/>
        <v>26</v>
      </c>
      <c r="S360" s="1">
        <f t="shared" si="239"/>
        <v>26</v>
      </c>
      <c r="T360" s="1">
        <f t="shared" si="240"/>
        <v>26</v>
      </c>
      <c r="U360" s="1">
        <f t="shared" si="241"/>
        <v>26</v>
      </c>
      <c r="V360" s="1">
        <f t="shared" si="242"/>
        <v>26</v>
      </c>
      <c r="W360" s="1">
        <f t="shared" si="243"/>
        <v>26</v>
      </c>
      <c r="X360" s="1">
        <f t="shared" si="244"/>
        <v>26</v>
      </c>
      <c r="Y360" s="1">
        <f t="shared" si="245"/>
        <v>26</v>
      </c>
      <c r="Z360" s="1">
        <f t="shared" si="246"/>
        <v>26</v>
      </c>
      <c r="AA360" s="1">
        <f t="shared" si="247"/>
        <v>26</v>
      </c>
      <c r="AB360" s="1">
        <f t="shared" si="248"/>
        <v>26</v>
      </c>
      <c r="AC360" s="1">
        <f t="shared" si="249"/>
        <v>26</v>
      </c>
      <c r="AD360" s="1">
        <f t="shared" si="250"/>
        <v>26</v>
      </c>
      <c r="AE360" s="1">
        <f t="shared" si="251"/>
        <v>26</v>
      </c>
      <c r="AF360" s="1">
        <f t="shared" si="252"/>
        <v>26</v>
      </c>
      <c r="AG360" s="1">
        <f t="shared" si="253"/>
        <v>26</v>
      </c>
      <c r="AH360" s="1">
        <f t="shared" si="254"/>
        <v>26</v>
      </c>
      <c r="AI360" s="1">
        <f t="shared" si="255"/>
        <v>26</v>
      </c>
      <c r="AJ360" s="1">
        <f t="shared" si="256"/>
        <v>26</v>
      </c>
      <c r="AK360" s="1">
        <f t="shared" si="257"/>
        <v>26</v>
      </c>
      <c r="AL360" s="1">
        <f t="shared" si="258"/>
        <v>26</v>
      </c>
      <c r="AM360" s="1">
        <f t="shared" si="259"/>
        <v>26</v>
      </c>
      <c r="AN360" s="1">
        <f t="shared" si="260"/>
        <v>26</v>
      </c>
      <c r="AO360" s="1">
        <f t="shared" si="261"/>
        <v>26</v>
      </c>
      <c r="AP360" s="7">
        <f t="shared" si="278"/>
        <v>26</v>
      </c>
      <c r="AQ360" s="7">
        <f t="shared" si="279"/>
        <v>26</v>
      </c>
      <c r="AR360" s="1">
        <f t="shared" si="262"/>
        <v>26</v>
      </c>
      <c r="AS360" s="7">
        <f t="shared" si="280"/>
        <v>26</v>
      </c>
      <c r="AT360" s="1">
        <f t="shared" si="263"/>
        <v>26</v>
      </c>
      <c r="AU360" s="1">
        <f t="shared" si="264"/>
        <v>26</v>
      </c>
      <c r="AV360" s="1">
        <f t="shared" si="265"/>
        <v>26</v>
      </c>
      <c r="AW360" s="1">
        <f t="shared" si="266"/>
        <v>26</v>
      </c>
      <c r="AX360" s="1">
        <f t="shared" si="267"/>
        <v>26</v>
      </c>
      <c r="AY360" s="1">
        <f t="shared" si="268"/>
        <v>26</v>
      </c>
      <c r="AZ360" s="1">
        <f t="shared" si="269"/>
        <v>26</v>
      </c>
      <c r="BA360" s="1">
        <f t="shared" si="270"/>
        <v>26</v>
      </c>
      <c r="BB360" s="1">
        <f t="shared" si="271"/>
        <v>26</v>
      </c>
      <c r="BC360" s="1">
        <f t="shared" si="272"/>
        <v>26</v>
      </c>
      <c r="BD360" s="1">
        <f t="shared" si="273"/>
        <v>26</v>
      </c>
      <c r="BE360" s="1">
        <f t="shared" si="274"/>
        <v>26</v>
      </c>
      <c r="BF360" s="1">
        <f t="shared" si="275"/>
        <v>26</v>
      </c>
      <c r="BG360" s="1">
        <f>+IF(D360="male",VLOOKUP(M360,'Key node cluster'!$A$3:$C$45,3,0),VLOOKUP(M360,'Key node cluster'!$F$3:$H$27,3,0))</f>
        <v>31</v>
      </c>
    </row>
    <row r="361" spans="1:59" x14ac:dyDescent="0.25">
      <c r="A361" t="s">
        <v>118</v>
      </c>
      <c r="B361">
        <v>9921002576</v>
      </c>
      <c r="C361" s="7">
        <v>30</v>
      </c>
      <c r="D361" t="s">
        <v>9</v>
      </c>
      <c r="E361" t="s">
        <v>10</v>
      </c>
      <c r="G361" t="str">
        <f t="shared" si="277"/>
        <v/>
      </c>
      <c r="H361" s="7">
        <f t="shared" si="234"/>
        <v>5</v>
      </c>
      <c r="J361">
        <v>29</v>
      </c>
      <c r="K361">
        <v>1.8383561643835999</v>
      </c>
      <c r="L361">
        <v>3</v>
      </c>
      <c r="M361" s="5">
        <f t="shared" si="235"/>
        <v>26</v>
      </c>
      <c r="N361" s="5">
        <f>+IF(D361="male",VLOOKUP(BG361,'Key node cluster'!$L$3:$N$24,3,0),VLOOKUP(BG361,'Key node cluster'!$R$3:$T$15,3,0))</f>
        <v>1</v>
      </c>
      <c r="O361" s="1">
        <v>0</v>
      </c>
      <c r="P361" s="1">
        <f t="shared" si="236"/>
        <v>26</v>
      </c>
      <c r="Q361" s="1">
        <f t="shared" si="237"/>
        <v>26</v>
      </c>
      <c r="R361" s="1">
        <f t="shared" si="238"/>
        <v>26</v>
      </c>
      <c r="S361" s="1">
        <f t="shared" si="239"/>
        <v>26</v>
      </c>
      <c r="T361" s="1">
        <f t="shared" si="240"/>
        <v>26</v>
      </c>
      <c r="U361" s="1">
        <f t="shared" si="241"/>
        <v>26</v>
      </c>
      <c r="V361" s="1">
        <f t="shared" si="242"/>
        <v>26</v>
      </c>
      <c r="W361" s="1">
        <f t="shared" si="243"/>
        <v>26</v>
      </c>
      <c r="X361" s="1">
        <f t="shared" si="244"/>
        <v>26</v>
      </c>
      <c r="Y361" s="1">
        <f t="shared" si="245"/>
        <v>26</v>
      </c>
      <c r="Z361" s="1">
        <f t="shared" si="246"/>
        <v>26</v>
      </c>
      <c r="AA361" s="1">
        <f t="shared" si="247"/>
        <v>26</v>
      </c>
      <c r="AB361" s="1">
        <f t="shared" si="248"/>
        <v>26</v>
      </c>
      <c r="AC361" s="1">
        <f t="shared" si="249"/>
        <v>26</v>
      </c>
      <c r="AD361" s="1">
        <f t="shared" si="250"/>
        <v>26</v>
      </c>
      <c r="AE361" s="1">
        <f t="shared" si="251"/>
        <v>26</v>
      </c>
      <c r="AF361" s="1">
        <f t="shared" si="252"/>
        <v>26</v>
      </c>
      <c r="AG361" s="1">
        <f t="shared" si="253"/>
        <v>26</v>
      </c>
      <c r="AH361" s="1">
        <f t="shared" si="254"/>
        <v>26</v>
      </c>
      <c r="AI361" s="1">
        <f t="shared" si="255"/>
        <v>26</v>
      </c>
      <c r="AJ361" s="1">
        <f t="shared" si="256"/>
        <v>26</v>
      </c>
      <c r="AK361" s="1">
        <f t="shared" si="257"/>
        <v>26</v>
      </c>
      <c r="AL361" s="1">
        <f t="shared" si="258"/>
        <v>26</v>
      </c>
      <c r="AM361" s="1">
        <f t="shared" si="259"/>
        <v>26</v>
      </c>
      <c r="AN361" s="1">
        <f t="shared" si="260"/>
        <v>26</v>
      </c>
      <c r="AO361" s="1">
        <f t="shared" si="261"/>
        <v>26</v>
      </c>
      <c r="AP361" s="7">
        <f t="shared" si="278"/>
        <v>26</v>
      </c>
      <c r="AQ361" s="7">
        <f t="shared" si="279"/>
        <v>26</v>
      </c>
      <c r="AR361" s="1">
        <f t="shared" si="262"/>
        <v>26</v>
      </c>
      <c r="AS361" s="7">
        <f t="shared" si="280"/>
        <v>26</v>
      </c>
      <c r="AT361" s="1">
        <f t="shared" si="263"/>
        <v>26</v>
      </c>
      <c r="AU361" s="1">
        <f t="shared" si="264"/>
        <v>26</v>
      </c>
      <c r="AV361" s="1">
        <f t="shared" si="265"/>
        <v>26</v>
      </c>
      <c r="AW361" s="1">
        <f t="shared" si="266"/>
        <v>26</v>
      </c>
      <c r="AX361" s="1">
        <f t="shared" si="267"/>
        <v>26</v>
      </c>
      <c r="AY361" s="1">
        <f t="shared" si="268"/>
        <v>26</v>
      </c>
      <c r="AZ361" s="1">
        <f t="shared" si="269"/>
        <v>26</v>
      </c>
      <c r="BA361" s="1">
        <f t="shared" si="270"/>
        <v>26</v>
      </c>
      <c r="BB361" s="1">
        <f t="shared" si="271"/>
        <v>26</v>
      </c>
      <c r="BC361" s="1">
        <f t="shared" si="272"/>
        <v>26</v>
      </c>
      <c r="BD361" s="1">
        <f t="shared" si="273"/>
        <v>26</v>
      </c>
      <c r="BE361" s="1">
        <f t="shared" si="274"/>
        <v>26</v>
      </c>
      <c r="BF361" s="1">
        <f t="shared" si="275"/>
        <v>26</v>
      </c>
      <c r="BG361" s="1">
        <f>+IF(D361="male",VLOOKUP(M361,'Key node cluster'!$A$3:$C$45,3,0),VLOOKUP(M361,'Key node cluster'!$F$3:$H$27,3,0))</f>
        <v>31</v>
      </c>
    </row>
    <row r="362" spans="1:59" x14ac:dyDescent="0.25">
      <c r="A362" t="s">
        <v>119</v>
      </c>
      <c r="B362">
        <v>9791045871</v>
      </c>
      <c r="C362" s="7">
        <v>40</v>
      </c>
      <c r="D362" t="s">
        <v>9</v>
      </c>
      <c r="E362" t="s">
        <v>10</v>
      </c>
      <c r="F362" t="s">
        <v>28</v>
      </c>
      <c r="G362" t="str">
        <f t="shared" si="277"/>
        <v>secondary or below</v>
      </c>
      <c r="H362" s="7">
        <f t="shared" si="234"/>
        <v>1</v>
      </c>
      <c r="I362" t="s">
        <v>18</v>
      </c>
      <c r="J362">
        <v>43</v>
      </c>
      <c r="K362">
        <v>0.16712328767123</v>
      </c>
      <c r="L362">
        <v>1</v>
      </c>
      <c r="M362" s="5">
        <f t="shared" si="235"/>
        <v>23</v>
      </c>
      <c r="N362" s="5">
        <f>+IF(D362="male",VLOOKUP(BG362,'Key node cluster'!$L$3:$N$24,3,0),VLOOKUP(BG362,'Key node cluster'!$R$3:$T$15,3,0))</f>
        <v>1</v>
      </c>
      <c r="O362" s="1">
        <v>0</v>
      </c>
      <c r="P362" s="1">
        <f t="shared" si="236"/>
        <v>1</v>
      </c>
      <c r="Q362" s="1">
        <f t="shared" si="237"/>
        <v>17</v>
      </c>
      <c r="R362" s="1">
        <f t="shared" si="238"/>
        <v>17</v>
      </c>
      <c r="S362" s="1">
        <f t="shared" si="239"/>
        <v>17</v>
      </c>
      <c r="T362" s="1">
        <f t="shared" si="240"/>
        <v>17</v>
      </c>
      <c r="U362" s="1">
        <f t="shared" si="241"/>
        <v>17</v>
      </c>
      <c r="V362" s="1">
        <f t="shared" si="242"/>
        <v>17</v>
      </c>
      <c r="W362" s="1">
        <f t="shared" si="243"/>
        <v>17</v>
      </c>
      <c r="X362" s="1">
        <f t="shared" si="244"/>
        <v>17</v>
      </c>
      <c r="Y362" s="1">
        <f t="shared" si="245"/>
        <v>17</v>
      </c>
      <c r="Z362" s="1">
        <f t="shared" si="246"/>
        <v>17</v>
      </c>
      <c r="AA362" s="1">
        <f t="shared" si="247"/>
        <v>17</v>
      </c>
      <c r="AB362" s="1">
        <f t="shared" si="248"/>
        <v>17</v>
      </c>
      <c r="AC362" s="1">
        <f t="shared" si="249"/>
        <v>17</v>
      </c>
      <c r="AD362" s="1">
        <f t="shared" si="250"/>
        <v>17</v>
      </c>
      <c r="AE362" s="1">
        <f t="shared" si="251"/>
        <v>17</v>
      </c>
      <c r="AF362" s="1">
        <f t="shared" si="252"/>
        <v>17</v>
      </c>
      <c r="AG362" s="1">
        <f t="shared" si="253"/>
        <v>18</v>
      </c>
      <c r="AH362" s="1">
        <f t="shared" si="254"/>
        <v>20</v>
      </c>
      <c r="AI362" s="1">
        <f t="shared" si="255"/>
        <v>20</v>
      </c>
      <c r="AJ362" s="1">
        <f t="shared" si="256"/>
        <v>21</v>
      </c>
      <c r="AK362" s="1">
        <f t="shared" si="257"/>
        <v>23</v>
      </c>
      <c r="AL362" s="1">
        <f t="shared" si="258"/>
        <v>23</v>
      </c>
      <c r="AM362" s="1">
        <f t="shared" si="259"/>
        <v>23</v>
      </c>
      <c r="AN362" s="1">
        <f t="shared" si="260"/>
        <v>23</v>
      </c>
      <c r="AO362" s="1">
        <f t="shared" si="261"/>
        <v>23</v>
      </c>
      <c r="AP362" s="7">
        <f t="shared" si="278"/>
        <v>23</v>
      </c>
      <c r="AQ362" s="7">
        <f t="shared" si="279"/>
        <v>23</v>
      </c>
      <c r="AR362" s="1">
        <f t="shared" si="262"/>
        <v>23</v>
      </c>
      <c r="AS362" s="7">
        <f t="shared" si="280"/>
        <v>23</v>
      </c>
      <c r="AT362" s="1">
        <f t="shared" si="263"/>
        <v>23</v>
      </c>
      <c r="AU362" s="1">
        <f t="shared" si="264"/>
        <v>23</v>
      </c>
      <c r="AV362" s="1">
        <f t="shared" si="265"/>
        <v>23</v>
      </c>
      <c r="AW362" s="1">
        <f t="shared" si="266"/>
        <v>23</v>
      </c>
      <c r="AX362" s="1">
        <f t="shared" si="267"/>
        <v>23</v>
      </c>
      <c r="AY362" s="1">
        <f t="shared" si="268"/>
        <v>23</v>
      </c>
      <c r="AZ362" s="1">
        <f t="shared" si="269"/>
        <v>23</v>
      </c>
      <c r="BA362" s="1">
        <f t="shared" si="270"/>
        <v>23</v>
      </c>
      <c r="BB362" s="1">
        <f t="shared" si="271"/>
        <v>23</v>
      </c>
      <c r="BC362" s="1">
        <f t="shared" si="272"/>
        <v>23</v>
      </c>
      <c r="BD362" s="1">
        <f t="shared" si="273"/>
        <v>23</v>
      </c>
      <c r="BE362" s="1">
        <f t="shared" si="274"/>
        <v>23</v>
      </c>
      <c r="BF362" s="1">
        <f t="shared" si="275"/>
        <v>23</v>
      </c>
      <c r="BG362" s="1">
        <f>+IF(D362="male",VLOOKUP(M362,'Key node cluster'!$A$3:$C$45,3,0),VLOOKUP(M362,'Key node cluster'!$F$3:$H$27,3,0))</f>
        <v>23</v>
      </c>
    </row>
    <row r="363" spans="1:59" x14ac:dyDescent="0.25">
      <c r="A363" t="s">
        <v>128</v>
      </c>
      <c r="B363">
        <v>9961035083</v>
      </c>
      <c r="C363" s="7">
        <v>20</v>
      </c>
      <c r="D363" t="s">
        <v>9</v>
      </c>
      <c r="E363" t="s">
        <v>10</v>
      </c>
      <c r="G363" t="str">
        <f t="shared" si="277"/>
        <v/>
      </c>
      <c r="H363" s="7">
        <f t="shared" si="234"/>
        <v>1</v>
      </c>
      <c r="J363">
        <v>25</v>
      </c>
      <c r="K363">
        <v>0.93972602739725997</v>
      </c>
      <c r="L363">
        <v>1</v>
      </c>
      <c r="M363" s="5">
        <f t="shared" si="235"/>
        <v>17</v>
      </c>
      <c r="N363" s="5">
        <f>+IF(D363="male",VLOOKUP(BG363,'Key node cluster'!$L$3:$N$24,3,0),VLOOKUP(BG363,'Key node cluster'!$R$3:$T$15,3,0))</f>
        <v>1</v>
      </c>
      <c r="O363" s="1">
        <v>0</v>
      </c>
      <c r="P363" s="1">
        <f t="shared" si="236"/>
        <v>1</v>
      </c>
      <c r="Q363" s="1">
        <f t="shared" si="237"/>
        <v>17</v>
      </c>
      <c r="R363" s="1">
        <f t="shared" si="238"/>
        <v>17</v>
      </c>
      <c r="S363" s="1">
        <f t="shared" si="239"/>
        <v>17</v>
      </c>
      <c r="T363" s="1">
        <f t="shared" si="240"/>
        <v>17</v>
      </c>
      <c r="U363" s="1">
        <f t="shared" si="241"/>
        <v>17</v>
      </c>
      <c r="V363" s="1">
        <f t="shared" si="242"/>
        <v>17</v>
      </c>
      <c r="W363" s="1">
        <f t="shared" si="243"/>
        <v>17</v>
      </c>
      <c r="X363" s="1">
        <f t="shared" si="244"/>
        <v>17</v>
      </c>
      <c r="Y363" s="1">
        <f t="shared" si="245"/>
        <v>17</v>
      </c>
      <c r="Z363" s="1">
        <f t="shared" si="246"/>
        <v>17</v>
      </c>
      <c r="AA363" s="1">
        <f t="shared" si="247"/>
        <v>17</v>
      </c>
      <c r="AB363" s="1">
        <f t="shared" si="248"/>
        <v>17</v>
      </c>
      <c r="AC363" s="1">
        <f t="shared" si="249"/>
        <v>17</v>
      </c>
      <c r="AD363" s="1">
        <f t="shared" si="250"/>
        <v>17</v>
      </c>
      <c r="AE363" s="1">
        <f t="shared" si="251"/>
        <v>17</v>
      </c>
      <c r="AF363" s="1">
        <f t="shared" si="252"/>
        <v>17</v>
      </c>
      <c r="AG363" s="1">
        <f t="shared" si="253"/>
        <v>17</v>
      </c>
      <c r="AH363" s="1">
        <f t="shared" si="254"/>
        <v>17</v>
      </c>
      <c r="AI363" s="1">
        <f t="shared" si="255"/>
        <v>17</v>
      </c>
      <c r="AJ363" s="1">
        <f t="shared" si="256"/>
        <v>17</v>
      </c>
      <c r="AK363" s="1">
        <f t="shared" si="257"/>
        <v>17</v>
      </c>
      <c r="AL363" s="1">
        <f t="shared" si="258"/>
        <v>17</v>
      </c>
      <c r="AM363" s="1">
        <f t="shared" si="259"/>
        <v>17</v>
      </c>
      <c r="AN363" s="1">
        <f t="shared" si="260"/>
        <v>17</v>
      </c>
      <c r="AO363" s="1">
        <f t="shared" si="261"/>
        <v>17</v>
      </c>
      <c r="AP363" s="7">
        <f t="shared" si="278"/>
        <v>17</v>
      </c>
      <c r="AQ363" s="7">
        <f t="shared" si="279"/>
        <v>17</v>
      </c>
      <c r="AR363" s="1">
        <f t="shared" si="262"/>
        <v>17</v>
      </c>
      <c r="AS363" s="7">
        <f t="shared" si="280"/>
        <v>17</v>
      </c>
      <c r="AT363" s="1">
        <f t="shared" si="263"/>
        <v>17</v>
      </c>
      <c r="AU363" s="1">
        <f t="shared" si="264"/>
        <v>17</v>
      </c>
      <c r="AV363" s="1">
        <f t="shared" si="265"/>
        <v>17</v>
      </c>
      <c r="AW363" s="1">
        <f t="shared" si="266"/>
        <v>17</v>
      </c>
      <c r="AX363" s="1">
        <f t="shared" si="267"/>
        <v>17</v>
      </c>
      <c r="AY363" s="1">
        <f t="shared" si="268"/>
        <v>17</v>
      </c>
      <c r="AZ363" s="1">
        <f t="shared" si="269"/>
        <v>17</v>
      </c>
      <c r="BA363" s="1">
        <f t="shared" si="270"/>
        <v>17</v>
      </c>
      <c r="BB363" s="1">
        <f t="shared" si="271"/>
        <v>17</v>
      </c>
      <c r="BC363" s="1">
        <f t="shared" si="272"/>
        <v>17</v>
      </c>
      <c r="BD363" s="1">
        <f t="shared" si="273"/>
        <v>17</v>
      </c>
      <c r="BE363" s="1">
        <f t="shared" si="274"/>
        <v>17</v>
      </c>
      <c r="BF363" s="1">
        <f t="shared" si="275"/>
        <v>17</v>
      </c>
      <c r="BG363" s="1">
        <f>+IF(D363="male",VLOOKUP(M363,'Key node cluster'!$A$3:$C$45,3,0),VLOOKUP(M363,'Key node cluster'!$F$3:$H$27,3,0))</f>
        <v>22</v>
      </c>
    </row>
    <row r="364" spans="1:59" x14ac:dyDescent="0.25">
      <c r="A364" t="s">
        <v>130</v>
      </c>
      <c r="B364">
        <v>9941060935</v>
      </c>
      <c r="C364" s="7">
        <v>30</v>
      </c>
      <c r="D364" t="s">
        <v>9</v>
      </c>
      <c r="E364" t="s">
        <v>10</v>
      </c>
      <c r="G364" t="str">
        <f t="shared" si="277"/>
        <v/>
      </c>
      <c r="H364" s="7">
        <f t="shared" si="234"/>
        <v>5</v>
      </c>
      <c r="J364">
        <v>27</v>
      </c>
      <c r="K364">
        <v>1.3506849315067999</v>
      </c>
      <c r="L364">
        <v>4</v>
      </c>
      <c r="M364" s="5">
        <f t="shared" si="235"/>
        <v>26</v>
      </c>
      <c r="N364" s="5">
        <f>+IF(D364="male",VLOOKUP(BG364,'Key node cluster'!$L$3:$N$24,3,0),VLOOKUP(BG364,'Key node cluster'!$R$3:$T$15,3,0))</f>
        <v>1</v>
      </c>
      <c r="O364" s="1">
        <v>0</v>
      </c>
      <c r="P364" s="1">
        <f t="shared" si="236"/>
        <v>26</v>
      </c>
      <c r="Q364" s="1">
        <f t="shared" si="237"/>
        <v>26</v>
      </c>
      <c r="R364" s="1">
        <f t="shared" si="238"/>
        <v>26</v>
      </c>
      <c r="S364" s="1">
        <f t="shared" si="239"/>
        <v>26</v>
      </c>
      <c r="T364" s="1">
        <f t="shared" si="240"/>
        <v>26</v>
      </c>
      <c r="U364" s="1">
        <f t="shared" si="241"/>
        <v>26</v>
      </c>
      <c r="V364" s="1">
        <f t="shared" si="242"/>
        <v>26</v>
      </c>
      <c r="W364" s="1">
        <f t="shared" si="243"/>
        <v>26</v>
      </c>
      <c r="X364" s="1">
        <f t="shared" si="244"/>
        <v>26</v>
      </c>
      <c r="Y364" s="1">
        <f t="shared" si="245"/>
        <v>26</v>
      </c>
      <c r="Z364" s="1">
        <f t="shared" si="246"/>
        <v>26</v>
      </c>
      <c r="AA364" s="1">
        <f t="shared" si="247"/>
        <v>26</v>
      </c>
      <c r="AB364" s="1">
        <f t="shared" si="248"/>
        <v>26</v>
      </c>
      <c r="AC364" s="1">
        <f t="shared" si="249"/>
        <v>26</v>
      </c>
      <c r="AD364" s="1">
        <f t="shared" si="250"/>
        <v>26</v>
      </c>
      <c r="AE364" s="1">
        <f t="shared" si="251"/>
        <v>26</v>
      </c>
      <c r="AF364" s="1">
        <f t="shared" si="252"/>
        <v>26</v>
      </c>
      <c r="AG364" s="1">
        <f t="shared" si="253"/>
        <v>26</v>
      </c>
      <c r="AH364" s="1">
        <f t="shared" si="254"/>
        <v>26</v>
      </c>
      <c r="AI364" s="1">
        <f t="shared" si="255"/>
        <v>26</v>
      </c>
      <c r="AJ364" s="1">
        <f t="shared" si="256"/>
        <v>26</v>
      </c>
      <c r="AK364" s="1">
        <f t="shared" si="257"/>
        <v>26</v>
      </c>
      <c r="AL364" s="1">
        <f t="shared" si="258"/>
        <v>26</v>
      </c>
      <c r="AM364" s="1">
        <f t="shared" si="259"/>
        <v>26</v>
      </c>
      <c r="AN364" s="1">
        <f t="shared" si="260"/>
        <v>26</v>
      </c>
      <c r="AO364" s="1">
        <f t="shared" si="261"/>
        <v>26</v>
      </c>
      <c r="AP364" s="7">
        <f t="shared" si="278"/>
        <v>26</v>
      </c>
      <c r="AQ364" s="7">
        <f t="shared" si="279"/>
        <v>26</v>
      </c>
      <c r="AR364" s="1">
        <f t="shared" si="262"/>
        <v>26</v>
      </c>
      <c r="AS364" s="7">
        <f t="shared" si="280"/>
        <v>26</v>
      </c>
      <c r="AT364" s="1">
        <f t="shared" si="263"/>
        <v>26</v>
      </c>
      <c r="AU364" s="1">
        <f t="shared" si="264"/>
        <v>26</v>
      </c>
      <c r="AV364" s="1">
        <f t="shared" si="265"/>
        <v>26</v>
      </c>
      <c r="AW364" s="1">
        <f t="shared" si="266"/>
        <v>26</v>
      </c>
      <c r="AX364" s="1">
        <f t="shared" si="267"/>
        <v>26</v>
      </c>
      <c r="AY364" s="1">
        <f t="shared" si="268"/>
        <v>26</v>
      </c>
      <c r="AZ364" s="1">
        <f t="shared" si="269"/>
        <v>26</v>
      </c>
      <c r="BA364" s="1">
        <f t="shared" si="270"/>
        <v>26</v>
      </c>
      <c r="BB364" s="1">
        <f t="shared" si="271"/>
        <v>26</v>
      </c>
      <c r="BC364" s="1">
        <f t="shared" si="272"/>
        <v>26</v>
      </c>
      <c r="BD364" s="1">
        <f t="shared" si="273"/>
        <v>26</v>
      </c>
      <c r="BE364" s="1">
        <f t="shared" si="274"/>
        <v>26</v>
      </c>
      <c r="BF364" s="1">
        <f t="shared" si="275"/>
        <v>26</v>
      </c>
      <c r="BG364" s="1">
        <f>+IF(D364="male",VLOOKUP(M364,'Key node cluster'!$A$3:$C$45,3,0),VLOOKUP(M364,'Key node cluster'!$F$3:$H$27,3,0))</f>
        <v>31</v>
      </c>
    </row>
    <row r="365" spans="1:59" x14ac:dyDescent="0.25">
      <c r="A365" t="s">
        <v>137</v>
      </c>
      <c r="B365">
        <v>9961049507</v>
      </c>
      <c r="C365" s="7">
        <v>20</v>
      </c>
      <c r="D365" t="s">
        <v>9</v>
      </c>
      <c r="E365" t="s">
        <v>10</v>
      </c>
      <c r="F365" t="s">
        <v>28</v>
      </c>
      <c r="G365" t="str">
        <f t="shared" si="277"/>
        <v>bachelor or above</v>
      </c>
      <c r="H365" s="7">
        <f t="shared" si="234"/>
        <v>1</v>
      </c>
      <c r="I365" t="s">
        <v>14</v>
      </c>
      <c r="J365">
        <v>25</v>
      </c>
      <c r="K365">
        <v>0.24657534246575</v>
      </c>
      <c r="L365">
        <v>2</v>
      </c>
      <c r="M365" s="5">
        <f t="shared" si="235"/>
        <v>19</v>
      </c>
      <c r="N365" s="5">
        <f>+IF(D365="male",VLOOKUP(BG365,'Key node cluster'!$L$3:$N$24,3,0),VLOOKUP(BG365,'Key node cluster'!$R$3:$T$15,3,0))</f>
        <v>0</v>
      </c>
      <c r="O365" s="1">
        <v>0</v>
      </c>
      <c r="P365" s="1">
        <f t="shared" si="236"/>
        <v>1</v>
      </c>
      <c r="Q365" s="1">
        <f t="shared" si="237"/>
        <v>17</v>
      </c>
      <c r="R365" s="1">
        <f t="shared" si="238"/>
        <v>17</v>
      </c>
      <c r="S365" s="1">
        <f t="shared" si="239"/>
        <v>17</v>
      </c>
      <c r="T365" s="1">
        <f t="shared" si="240"/>
        <v>17</v>
      </c>
      <c r="U365" s="1">
        <f t="shared" si="241"/>
        <v>17</v>
      </c>
      <c r="V365" s="1">
        <f t="shared" si="242"/>
        <v>17</v>
      </c>
      <c r="W365" s="1">
        <f t="shared" si="243"/>
        <v>17</v>
      </c>
      <c r="X365" s="1">
        <f t="shared" si="244"/>
        <v>17</v>
      </c>
      <c r="Y365" s="1">
        <f t="shared" si="245"/>
        <v>17</v>
      </c>
      <c r="Z365" s="1">
        <f t="shared" si="246"/>
        <v>17</v>
      </c>
      <c r="AA365" s="1">
        <f t="shared" si="247"/>
        <v>17</v>
      </c>
      <c r="AB365" s="1">
        <f t="shared" si="248"/>
        <v>17</v>
      </c>
      <c r="AC365" s="1">
        <f t="shared" si="249"/>
        <v>17</v>
      </c>
      <c r="AD365" s="1">
        <f t="shared" si="250"/>
        <v>17</v>
      </c>
      <c r="AE365" s="1">
        <f t="shared" si="251"/>
        <v>17</v>
      </c>
      <c r="AF365" s="1">
        <f t="shared" si="252"/>
        <v>17</v>
      </c>
      <c r="AG365" s="1">
        <f t="shared" si="253"/>
        <v>18</v>
      </c>
      <c r="AH365" s="1">
        <f t="shared" si="254"/>
        <v>19</v>
      </c>
      <c r="AI365" s="1">
        <f t="shared" si="255"/>
        <v>19</v>
      </c>
      <c r="AJ365" s="1">
        <f t="shared" si="256"/>
        <v>19</v>
      </c>
      <c r="AK365" s="1">
        <f t="shared" si="257"/>
        <v>19</v>
      </c>
      <c r="AL365" s="1">
        <f t="shared" si="258"/>
        <v>19</v>
      </c>
      <c r="AM365" s="1">
        <f t="shared" si="259"/>
        <v>19</v>
      </c>
      <c r="AN365" s="1">
        <f t="shared" si="260"/>
        <v>19</v>
      </c>
      <c r="AO365" s="1">
        <f t="shared" si="261"/>
        <v>19</v>
      </c>
      <c r="AP365" s="7">
        <f t="shared" si="278"/>
        <v>19</v>
      </c>
      <c r="AQ365" s="7">
        <f t="shared" si="279"/>
        <v>19</v>
      </c>
      <c r="AR365" s="1">
        <f t="shared" si="262"/>
        <v>19</v>
      </c>
      <c r="AS365" s="7">
        <f t="shared" si="280"/>
        <v>19</v>
      </c>
      <c r="AT365" s="1">
        <f t="shared" si="263"/>
        <v>19</v>
      </c>
      <c r="AU365" s="1">
        <f t="shared" si="264"/>
        <v>19</v>
      </c>
      <c r="AV365" s="1">
        <f t="shared" si="265"/>
        <v>19</v>
      </c>
      <c r="AW365" s="1">
        <f t="shared" si="266"/>
        <v>19</v>
      </c>
      <c r="AX365" s="1">
        <f t="shared" si="267"/>
        <v>19</v>
      </c>
      <c r="AY365" s="1">
        <f t="shared" si="268"/>
        <v>19</v>
      </c>
      <c r="AZ365" s="1">
        <f t="shared" si="269"/>
        <v>19</v>
      </c>
      <c r="BA365" s="1">
        <f t="shared" si="270"/>
        <v>19</v>
      </c>
      <c r="BB365" s="1">
        <f t="shared" si="271"/>
        <v>19</v>
      </c>
      <c r="BC365" s="1">
        <f t="shared" si="272"/>
        <v>19</v>
      </c>
      <c r="BD365" s="1">
        <f t="shared" si="273"/>
        <v>19</v>
      </c>
      <c r="BE365" s="1">
        <f t="shared" si="274"/>
        <v>19</v>
      </c>
      <c r="BF365" s="1">
        <f t="shared" si="275"/>
        <v>19</v>
      </c>
      <c r="BG365" s="1">
        <f>+IF(D365="male",VLOOKUP(M365,'Key node cluster'!$A$3:$C$45,3,0),VLOOKUP(M365,'Key node cluster'!$F$3:$H$27,3,0))</f>
        <v>19</v>
      </c>
    </row>
    <row r="366" spans="1:59" x14ac:dyDescent="0.25">
      <c r="A366" t="s">
        <v>138</v>
      </c>
      <c r="B366">
        <v>9931049165</v>
      </c>
      <c r="C366" s="7">
        <v>30</v>
      </c>
      <c r="D366" t="s">
        <v>9</v>
      </c>
      <c r="E366" t="s">
        <v>10</v>
      </c>
      <c r="G366" t="str">
        <f t="shared" si="277"/>
        <v/>
      </c>
      <c r="H366" s="7">
        <f t="shared" si="234"/>
        <v>5</v>
      </c>
      <c r="J366">
        <v>28</v>
      </c>
      <c r="K366">
        <v>1.7506849315068</v>
      </c>
      <c r="L366">
        <v>4</v>
      </c>
      <c r="M366" s="5">
        <f t="shared" si="235"/>
        <v>26</v>
      </c>
      <c r="N366" s="5">
        <f>+IF(D366="male",VLOOKUP(BG366,'Key node cluster'!$L$3:$N$24,3,0),VLOOKUP(BG366,'Key node cluster'!$R$3:$T$15,3,0))</f>
        <v>1</v>
      </c>
      <c r="O366" s="1">
        <v>0</v>
      </c>
      <c r="P366" s="1">
        <f t="shared" si="236"/>
        <v>26</v>
      </c>
      <c r="Q366" s="1">
        <f t="shared" si="237"/>
        <v>26</v>
      </c>
      <c r="R366" s="1">
        <f t="shared" si="238"/>
        <v>26</v>
      </c>
      <c r="S366" s="1">
        <f t="shared" si="239"/>
        <v>26</v>
      </c>
      <c r="T366" s="1">
        <f t="shared" si="240"/>
        <v>26</v>
      </c>
      <c r="U366" s="1">
        <f t="shared" si="241"/>
        <v>26</v>
      </c>
      <c r="V366" s="1">
        <f t="shared" si="242"/>
        <v>26</v>
      </c>
      <c r="W366" s="1">
        <f t="shared" si="243"/>
        <v>26</v>
      </c>
      <c r="X366" s="1">
        <f t="shared" si="244"/>
        <v>26</v>
      </c>
      <c r="Y366" s="1">
        <f t="shared" si="245"/>
        <v>26</v>
      </c>
      <c r="Z366" s="1">
        <f t="shared" si="246"/>
        <v>26</v>
      </c>
      <c r="AA366" s="1">
        <f t="shared" si="247"/>
        <v>26</v>
      </c>
      <c r="AB366" s="1">
        <f t="shared" si="248"/>
        <v>26</v>
      </c>
      <c r="AC366" s="1">
        <f t="shared" si="249"/>
        <v>26</v>
      </c>
      <c r="AD366" s="1">
        <f t="shared" si="250"/>
        <v>26</v>
      </c>
      <c r="AE366" s="1">
        <f t="shared" si="251"/>
        <v>26</v>
      </c>
      <c r="AF366" s="1">
        <f t="shared" si="252"/>
        <v>26</v>
      </c>
      <c r="AG366" s="1">
        <f t="shared" si="253"/>
        <v>26</v>
      </c>
      <c r="AH366" s="1">
        <f t="shared" si="254"/>
        <v>26</v>
      </c>
      <c r="AI366" s="1">
        <f t="shared" si="255"/>
        <v>26</v>
      </c>
      <c r="AJ366" s="1">
        <f t="shared" si="256"/>
        <v>26</v>
      </c>
      <c r="AK366" s="1">
        <f t="shared" si="257"/>
        <v>26</v>
      </c>
      <c r="AL366" s="1">
        <f t="shared" si="258"/>
        <v>26</v>
      </c>
      <c r="AM366" s="1">
        <f t="shared" si="259"/>
        <v>26</v>
      </c>
      <c r="AN366" s="1">
        <f t="shared" si="260"/>
        <v>26</v>
      </c>
      <c r="AO366" s="1">
        <f t="shared" si="261"/>
        <v>26</v>
      </c>
      <c r="AP366" s="7">
        <f t="shared" si="278"/>
        <v>26</v>
      </c>
      <c r="AQ366" s="7">
        <f t="shared" si="279"/>
        <v>26</v>
      </c>
      <c r="AR366" s="1">
        <f t="shared" si="262"/>
        <v>26</v>
      </c>
      <c r="AS366" s="7">
        <f t="shared" si="280"/>
        <v>26</v>
      </c>
      <c r="AT366" s="1">
        <f t="shared" si="263"/>
        <v>26</v>
      </c>
      <c r="AU366" s="1">
        <f t="shared" si="264"/>
        <v>26</v>
      </c>
      <c r="AV366" s="1">
        <f t="shared" si="265"/>
        <v>26</v>
      </c>
      <c r="AW366" s="1">
        <f t="shared" si="266"/>
        <v>26</v>
      </c>
      <c r="AX366" s="1">
        <f t="shared" si="267"/>
        <v>26</v>
      </c>
      <c r="AY366" s="1">
        <f t="shared" si="268"/>
        <v>26</v>
      </c>
      <c r="AZ366" s="1">
        <f t="shared" si="269"/>
        <v>26</v>
      </c>
      <c r="BA366" s="1">
        <f t="shared" si="270"/>
        <v>26</v>
      </c>
      <c r="BB366" s="1">
        <f t="shared" si="271"/>
        <v>26</v>
      </c>
      <c r="BC366" s="1">
        <f t="shared" si="272"/>
        <v>26</v>
      </c>
      <c r="BD366" s="1">
        <f t="shared" si="273"/>
        <v>26</v>
      </c>
      <c r="BE366" s="1">
        <f t="shared" si="274"/>
        <v>26</v>
      </c>
      <c r="BF366" s="1">
        <f t="shared" si="275"/>
        <v>26</v>
      </c>
      <c r="BG366" s="1">
        <f>+IF(D366="male",VLOOKUP(M366,'Key node cluster'!$A$3:$C$45,3,0),VLOOKUP(M366,'Key node cluster'!$F$3:$H$27,3,0))</f>
        <v>31</v>
      </c>
    </row>
    <row r="367" spans="1:59" x14ac:dyDescent="0.25">
      <c r="A367" t="s">
        <v>142</v>
      </c>
      <c r="B367">
        <v>2000385651</v>
      </c>
      <c r="C367" s="7">
        <v>20</v>
      </c>
      <c r="D367" t="s">
        <v>9</v>
      </c>
      <c r="E367" t="s">
        <v>10</v>
      </c>
      <c r="G367" t="str">
        <f t="shared" si="277"/>
        <v/>
      </c>
      <c r="H367" s="7">
        <f t="shared" si="234"/>
        <v>5</v>
      </c>
      <c r="J367">
        <v>21</v>
      </c>
      <c r="K367">
        <v>2.6739726027396999</v>
      </c>
      <c r="L367">
        <v>12</v>
      </c>
      <c r="M367" s="5">
        <f t="shared" si="235"/>
        <v>26</v>
      </c>
      <c r="N367" s="5">
        <f>+IF(D367="male",VLOOKUP(BG367,'Key node cluster'!$L$3:$N$24,3,0),VLOOKUP(BG367,'Key node cluster'!$R$3:$T$15,3,0))</f>
        <v>1</v>
      </c>
      <c r="O367" s="1">
        <v>0</v>
      </c>
      <c r="P367" s="1">
        <f t="shared" si="236"/>
        <v>26</v>
      </c>
      <c r="Q367" s="1">
        <f t="shared" si="237"/>
        <v>26</v>
      </c>
      <c r="R367" s="1">
        <f t="shared" si="238"/>
        <v>26</v>
      </c>
      <c r="S367" s="1">
        <f t="shared" si="239"/>
        <v>26</v>
      </c>
      <c r="T367" s="1">
        <f t="shared" si="240"/>
        <v>26</v>
      </c>
      <c r="U367" s="1">
        <f t="shared" si="241"/>
        <v>26</v>
      </c>
      <c r="V367" s="1">
        <f t="shared" si="242"/>
        <v>26</v>
      </c>
      <c r="W367" s="1">
        <f t="shared" si="243"/>
        <v>26</v>
      </c>
      <c r="X367" s="1">
        <f t="shared" si="244"/>
        <v>26</v>
      </c>
      <c r="Y367" s="1">
        <f t="shared" si="245"/>
        <v>26</v>
      </c>
      <c r="Z367" s="1">
        <f t="shared" si="246"/>
        <v>26</v>
      </c>
      <c r="AA367" s="1">
        <f t="shared" si="247"/>
        <v>26</v>
      </c>
      <c r="AB367" s="1">
        <f t="shared" si="248"/>
        <v>26</v>
      </c>
      <c r="AC367" s="1">
        <f t="shared" si="249"/>
        <v>26</v>
      </c>
      <c r="AD367" s="1">
        <f t="shared" si="250"/>
        <v>26</v>
      </c>
      <c r="AE367" s="1">
        <f t="shared" si="251"/>
        <v>26</v>
      </c>
      <c r="AF367" s="1">
        <f t="shared" si="252"/>
        <v>26</v>
      </c>
      <c r="AG367" s="1">
        <f t="shared" si="253"/>
        <v>26</v>
      </c>
      <c r="AH367" s="1">
        <f t="shared" si="254"/>
        <v>26</v>
      </c>
      <c r="AI367" s="1">
        <f t="shared" si="255"/>
        <v>26</v>
      </c>
      <c r="AJ367" s="1">
        <f t="shared" si="256"/>
        <v>26</v>
      </c>
      <c r="AK367" s="1">
        <f t="shared" si="257"/>
        <v>26</v>
      </c>
      <c r="AL367" s="1">
        <f t="shared" si="258"/>
        <v>26</v>
      </c>
      <c r="AM367" s="1">
        <f t="shared" si="259"/>
        <v>26</v>
      </c>
      <c r="AN367" s="1">
        <f t="shared" si="260"/>
        <v>26</v>
      </c>
      <c r="AO367" s="1">
        <f t="shared" si="261"/>
        <v>26</v>
      </c>
      <c r="AP367" s="7">
        <f t="shared" si="278"/>
        <v>26</v>
      </c>
      <c r="AQ367" s="7">
        <f t="shared" si="279"/>
        <v>26</v>
      </c>
      <c r="AR367" s="1">
        <f t="shared" si="262"/>
        <v>26</v>
      </c>
      <c r="AS367" s="7">
        <f t="shared" si="280"/>
        <v>26</v>
      </c>
      <c r="AT367" s="1">
        <f t="shared" si="263"/>
        <v>26</v>
      </c>
      <c r="AU367" s="1">
        <f t="shared" si="264"/>
        <v>26</v>
      </c>
      <c r="AV367" s="1">
        <f t="shared" si="265"/>
        <v>26</v>
      </c>
      <c r="AW367" s="1">
        <f t="shared" si="266"/>
        <v>26</v>
      </c>
      <c r="AX367" s="1">
        <f t="shared" si="267"/>
        <v>26</v>
      </c>
      <c r="AY367" s="1">
        <f t="shared" si="268"/>
        <v>26</v>
      </c>
      <c r="AZ367" s="1">
        <f t="shared" si="269"/>
        <v>26</v>
      </c>
      <c r="BA367" s="1">
        <f t="shared" si="270"/>
        <v>26</v>
      </c>
      <c r="BB367" s="1">
        <f t="shared" si="271"/>
        <v>26</v>
      </c>
      <c r="BC367" s="1">
        <f t="shared" si="272"/>
        <v>26</v>
      </c>
      <c r="BD367" s="1">
        <f t="shared" si="273"/>
        <v>26</v>
      </c>
      <c r="BE367" s="1">
        <f t="shared" si="274"/>
        <v>26</v>
      </c>
      <c r="BF367" s="1">
        <f t="shared" si="275"/>
        <v>26</v>
      </c>
      <c r="BG367" s="1">
        <f>+IF(D367="male",VLOOKUP(M367,'Key node cluster'!$A$3:$C$45,3,0),VLOOKUP(M367,'Key node cluster'!$F$3:$H$27,3,0))</f>
        <v>31</v>
      </c>
    </row>
    <row r="368" spans="1:59" x14ac:dyDescent="0.25">
      <c r="A368" t="s">
        <v>151</v>
      </c>
      <c r="B368">
        <v>9841051942</v>
      </c>
      <c r="C368" s="7">
        <v>40</v>
      </c>
      <c r="D368" t="s">
        <v>9</v>
      </c>
      <c r="E368" t="s">
        <v>10</v>
      </c>
      <c r="G368" t="str">
        <f t="shared" si="277"/>
        <v/>
      </c>
      <c r="H368" s="7">
        <f t="shared" si="234"/>
        <v>1</v>
      </c>
      <c r="J368">
        <v>37</v>
      </c>
      <c r="K368">
        <v>0.93698630136986005</v>
      </c>
      <c r="L368">
        <v>6</v>
      </c>
      <c r="M368" s="5">
        <f t="shared" si="235"/>
        <v>17</v>
      </c>
      <c r="N368" s="5">
        <f>+IF(D368="male",VLOOKUP(BG368,'Key node cluster'!$L$3:$N$24,3,0),VLOOKUP(BG368,'Key node cluster'!$R$3:$T$15,3,0))</f>
        <v>1</v>
      </c>
      <c r="O368" s="1">
        <v>0</v>
      </c>
      <c r="P368" s="1">
        <f t="shared" si="236"/>
        <v>1</v>
      </c>
      <c r="Q368" s="1">
        <f t="shared" si="237"/>
        <v>17</v>
      </c>
      <c r="R368" s="1">
        <f t="shared" si="238"/>
        <v>17</v>
      </c>
      <c r="S368" s="1">
        <f t="shared" si="239"/>
        <v>17</v>
      </c>
      <c r="T368" s="1">
        <f t="shared" si="240"/>
        <v>17</v>
      </c>
      <c r="U368" s="1">
        <f t="shared" si="241"/>
        <v>17</v>
      </c>
      <c r="V368" s="1">
        <f t="shared" si="242"/>
        <v>17</v>
      </c>
      <c r="W368" s="1">
        <f t="shared" si="243"/>
        <v>17</v>
      </c>
      <c r="X368" s="1">
        <f t="shared" si="244"/>
        <v>17</v>
      </c>
      <c r="Y368" s="1">
        <f t="shared" si="245"/>
        <v>17</v>
      </c>
      <c r="Z368" s="1">
        <f t="shared" si="246"/>
        <v>17</v>
      </c>
      <c r="AA368" s="1">
        <f t="shared" si="247"/>
        <v>17</v>
      </c>
      <c r="AB368" s="1">
        <f t="shared" si="248"/>
        <v>17</v>
      </c>
      <c r="AC368" s="1">
        <f t="shared" si="249"/>
        <v>17</v>
      </c>
      <c r="AD368" s="1">
        <f t="shared" si="250"/>
        <v>17</v>
      </c>
      <c r="AE368" s="1">
        <f t="shared" si="251"/>
        <v>17</v>
      </c>
      <c r="AF368" s="1">
        <f t="shared" si="252"/>
        <v>17</v>
      </c>
      <c r="AG368" s="1">
        <f t="shared" si="253"/>
        <v>17</v>
      </c>
      <c r="AH368" s="1">
        <f t="shared" si="254"/>
        <v>17</v>
      </c>
      <c r="AI368" s="1">
        <f t="shared" si="255"/>
        <v>17</v>
      </c>
      <c r="AJ368" s="1">
        <f t="shared" si="256"/>
        <v>17</v>
      </c>
      <c r="AK368" s="1">
        <f t="shared" si="257"/>
        <v>17</v>
      </c>
      <c r="AL368" s="1">
        <f t="shared" si="258"/>
        <v>17</v>
      </c>
      <c r="AM368" s="1">
        <f t="shared" si="259"/>
        <v>17</v>
      </c>
      <c r="AN368" s="1">
        <f t="shared" si="260"/>
        <v>17</v>
      </c>
      <c r="AO368" s="1">
        <f t="shared" si="261"/>
        <v>17</v>
      </c>
      <c r="AP368" s="7">
        <f t="shared" si="278"/>
        <v>17</v>
      </c>
      <c r="AQ368" s="7">
        <f t="shared" si="279"/>
        <v>17</v>
      </c>
      <c r="AR368" s="1">
        <f t="shared" si="262"/>
        <v>17</v>
      </c>
      <c r="AS368" s="7">
        <f t="shared" si="280"/>
        <v>17</v>
      </c>
      <c r="AT368" s="1">
        <f t="shared" si="263"/>
        <v>17</v>
      </c>
      <c r="AU368" s="1">
        <f t="shared" si="264"/>
        <v>17</v>
      </c>
      <c r="AV368" s="1">
        <f t="shared" si="265"/>
        <v>17</v>
      </c>
      <c r="AW368" s="1">
        <f t="shared" si="266"/>
        <v>17</v>
      </c>
      <c r="AX368" s="1">
        <f t="shared" si="267"/>
        <v>17</v>
      </c>
      <c r="AY368" s="1">
        <f t="shared" si="268"/>
        <v>17</v>
      </c>
      <c r="AZ368" s="1">
        <f t="shared" si="269"/>
        <v>17</v>
      </c>
      <c r="BA368" s="1">
        <f t="shared" si="270"/>
        <v>17</v>
      </c>
      <c r="BB368" s="1">
        <f t="shared" si="271"/>
        <v>17</v>
      </c>
      <c r="BC368" s="1">
        <f t="shared" si="272"/>
        <v>17</v>
      </c>
      <c r="BD368" s="1">
        <f t="shared" si="273"/>
        <v>17</v>
      </c>
      <c r="BE368" s="1">
        <f t="shared" si="274"/>
        <v>17</v>
      </c>
      <c r="BF368" s="1">
        <f t="shared" si="275"/>
        <v>17</v>
      </c>
      <c r="BG368" s="1">
        <f>+IF(D368="male",VLOOKUP(M368,'Key node cluster'!$A$3:$C$45,3,0),VLOOKUP(M368,'Key node cluster'!$F$3:$H$27,3,0))</f>
        <v>22</v>
      </c>
    </row>
    <row r="369" spans="1:59" x14ac:dyDescent="0.25">
      <c r="A369" t="s">
        <v>153</v>
      </c>
      <c r="B369">
        <v>9951030817</v>
      </c>
      <c r="C369" s="7">
        <v>30</v>
      </c>
      <c r="D369" t="s">
        <v>9</v>
      </c>
      <c r="E369" t="s">
        <v>10</v>
      </c>
      <c r="G369" t="str">
        <f t="shared" si="277"/>
        <v>bachelor or above</v>
      </c>
      <c r="H369" s="7">
        <f t="shared" si="234"/>
        <v>5</v>
      </c>
      <c r="I369" t="s">
        <v>14</v>
      </c>
      <c r="J369">
        <v>26</v>
      </c>
      <c r="K369">
        <v>1.7561643835616001</v>
      </c>
      <c r="L369">
        <v>15</v>
      </c>
      <c r="M369" s="5">
        <f t="shared" si="235"/>
        <v>26</v>
      </c>
      <c r="N369" s="5">
        <f>+IF(D369="male",VLOOKUP(BG369,'Key node cluster'!$L$3:$N$24,3,0),VLOOKUP(BG369,'Key node cluster'!$R$3:$T$15,3,0))</f>
        <v>1</v>
      </c>
      <c r="O369" s="1">
        <v>0</v>
      </c>
      <c r="P369" s="1">
        <f t="shared" si="236"/>
        <v>26</v>
      </c>
      <c r="Q369" s="1">
        <f t="shared" si="237"/>
        <v>26</v>
      </c>
      <c r="R369" s="1">
        <f t="shared" si="238"/>
        <v>26</v>
      </c>
      <c r="S369" s="1">
        <f t="shared" si="239"/>
        <v>26</v>
      </c>
      <c r="T369" s="1">
        <f t="shared" si="240"/>
        <v>26</v>
      </c>
      <c r="U369" s="1">
        <f t="shared" si="241"/>
        <v>26</v>
      </c>
      <c r="V369" s="1">
        <f t="shared" si="242"/>
        <v>26</v>
      </c>
      <c r="W369" s="1">
        <f t="shared" si="243"/>
        <v>26</v>
      </c>
      <c r="X369" s="1">
        <f t="shared" si="244"/>
        <v>26</v>
      </c>
      <c r="Y369" s="1">
        <f t="shared" si="245"/>
        <v>26</v>
      </c>
      <c r="Z369" s="1">
        <f t="shared" si="246"/>
        <v>26</v>
      </c>
      <c r="AA369" s="1">
        <f t="shared" si="247"/>
        <v>26</v>
      </c>
      <c r="AB369" s="1">
        <f t="shared" si="248"/>
        <v>26</v>
      </c>
      <c r="AC369" s="1">
        <f t="shared" si="249"/>
        <v>26</v>
      </c>
      <c r="AD369" s="1">
        <f t="shared" si="250"/>
        <v>26</v>
      </c>
      <c r="AE369" s="1">
        <f t="shared" si="251"/>
        <v>26</v>
      </c>
      <c r="AF369" s="1">
        <f t="shared" si="252"/>
        <v>26</v>
      </c>
      <c r="AG369" s="1">
        <f t="shared" si="253"/>
        <v>26</v>
      </c>
      <c r="AH369" s="1">
        <f t="shared" si="254"/>
        <v>26</v>
      </c>
      <c r="AI369" s="1">
        <f t="shared" si="255"/>
        <v>26</v>
      </c>
      <c r="AJ369" s="1">
        <f t="shared" si="256"/>
        <v>26</v>
      </c>
      <c r="AK369" s="1">
        <f t="shared" si="257"/>
        <v>26</v>
      </c>
      <c r="AL369" s="1">
        <f t="shared" si="258"/>
        <v>26</v>
      </c>
      <c r="AM369" s="1">
        <f t="shared" si="259"/>
        <v>26</v>
      </c>
      <c r="AN369" s="1">
        <f t="shared" si="260"/>
        <v>26</v>
      </c>
      <c r="AO369" s="1">
        <f t="shared" si="261"/>
        <v>26</v>
      </c>
      <c r="AP369" s="7">
        <f t="shared" si="278"/>
        <v>26</v>
      </c>
      <c r="AQ369" s="7">
        <f t="shared" si="279"/>
        <v>26</v>
      </c>
      <c r="AR369" s="1">
        <f t="shared" si="262"/>
        <v>26</v>
      </c>
      <c r="AS369" s="7">
        <f t="shared" si="280"/>
        <v>26</v>
      </c>
      <c r="AT369" s="1">
        <f t="shared" si="263"/>
        <v>26</v>
      </c>
      <c r="AU369" s="1">
        <f t="shared" si="264"/>
        <v>26</v>
      </c>
      <c r="AV369" s="1">
        <f t="shared" si="265"/>
        <v>26</v>
      </c>
      <c r="AW369" s="1">
        <f t="shared" si="266"/>
        <v>26</v>
      </c>
      <c r="AX369" s="1">
        <f t="shared" si="267"/>
        <v>26</v>
      </c>
      <c r="AY369" s="1">
        <f t="shared" si="268"/>
        <v>26</v>
      </c>
      <c r="AZ369" s="1">
        <f t="shared" si="269"/>
        <v>26</v>
      </c>
      <c r="BA369" s="1">
        <f t="shared" si="270"/>
        <v>26</v>
      </c>
      <c r="BB369" s="1">
        <f t="shared" si="271"/>
        <v>26</v>
      </c>
      <c r="BC369" s="1">
        <f t="shared" si="272"/>
        <v>26</v>
      </c>
      <c r="BD369" s="1">
        <f t="shared" si="273"/>
        <v>26</v>
      </c>
      <c r="BE369" s="1">
        <f t="shared" si="274"/>
        <v>26</v>
      </c>
      <c r="BF369" s="1">
        <f t="shared" si="275"/>
        <v>26</v>
      </c>
      <c r="BG369" s="1">
        <f>+IF(D369="male",VLOOKUP(M369,'Key node cluster'!$A$3:$C$45,3,0),VLOOKUP(M369,'Key node cluster'!$F$3:$H$27,3,0))</f>
        <v>31</v>
      </c>
    </row>
    <row r="370" spans="1:59" x14ac:dyDescent="0.25">
      <c r="A370" t="s">
        <v>155</v>
      </c>
      <c r="B370">
        <v>9951003646</v>
      </c>
      <c r="C370" s="7">
        <v>30</v>
      </c>
      <c r="D370" t="s">
        <v>9</v>
      </c>
      <c r="E370" t="s">
        <v>10</v>
      </c>
      <c r="G370" t="str">
        <f t="shared" si="277"/>
        <v/>
      </c>
      <c r="H370" s="7">
        <f t="shared" si="234"/>
        <v>1</v>
      </c>
      <c r="J370">
        <v>27</v>
      </c>
      <c r="K370">
        <v>0.6027397260274</v>
      </c>
      <c r="L370">
        <v>3</v>
      </c>
      <c r="M370" s="5">
        <f t="shared" si="235"/>
        <v>17</v>
      </c>
      <c r="N370" s="5">
        <f>+IF(D370="male",VLOOKUP(BG370,'Key node cluster'!$L$3:$N$24,3,0),VLOOKUP(BG370,'Key node cluster'!$R$3:$T$15,3,0))</f>
        <v>1</v>
      </c>
      <c r="O370" s="1">
        <v>0</v>
      </c>
      <c r="P370" s="1">
        <f t="shared" si="236"/>
        <v>1</v>
      </c>
      <c r="Q370" s="1">
        <f t="shared" si="237"/>
        <v>17</v>
      </c>
      <c r="R370" s="1">
        <f t="shared" si="238"/>
        <v>17</v>
      </c>
      <c r="S370" s="1">
        <f t="shared" si="239"/>
        <v>17</v>
      </c>
      <c r="T370" s="1">
        <f t="shared" si="240"/>
        <v>17</v>
      </c>
      <c r="U370" s="1">
        <f t="shared" si="241"/>
        <v>17</v>
      </c>
      <c r="V370" s="1">
        <f t="shared" si="242"/>
        <v>17</v>
      </c>
      <c r="W370" s="1">
        <f t="shared" si="243"/>
        <v>17</v>
      </c>
      <c r="X370" s="1">
        <f t="shared" si="244"/>
        <v>17</v>
      </c>
      <c r="Y370" s="1">
        <f t="shared" si="245"/>
        <v>17</v>
      </c>
      <c r="Z370" s="1">
        <f t="shared" si="246"/>
        <v>17</v>
      </c>
      <c r="AA370" s="1">
        <f t="shared" si="247"/>
        <v>17</v>
      </c>
      <c r="AB370" s="1">
        <f t="shared" si="248"/>
        <v>17</v>
      </c>
      <c r="AC370" s="1">
        <f t="shared" si="249"/>
        <v>17</v>
      </c>
      <c r="AD370" s="1">
        <f t="shared" si="250"/>
        <v>17</v>
      </c>
      <c r="AE370" s="1">
        <f t="shared" si="251"/>
        <v>17</v>
      </c>
      <c r="AF370" s="1">
        <f t="shared" si="252"/>
        <v>17</v>
      </c>
      <c r="AG370" s="1">
        <f t="shared" si="253"/>
        <v>17</v>
      </c>
      <c r="AH370" s="1">
        <f t="shared" si="254"/>
        <v>17</v>
      </c>
      <c r="AI370" s="1">
        <f t="shared" si="255"/>
        <v>17</v>
      </c>
      <c r="AJ370" s="1">
        <f t="shared" si="256"/>
        <v>17</v>
      </c>
      <c r="AK370" s="1">
        <f t="shared" si="257"/>
        <v>17</v>
      </c>
      <c r="AL370" s="1">
        <f t="shared" si="258"/>
        <v>17</v>
      </c>
      <c r="AM370" s="1">
        <f t="shared" si="259"/>
        <v>17</v>
      </c>
      <c r="AN370" s="1">
        <f t="shared" si="260"/>
        <v>17</v>
      </c>
      <c r="AO370" s="1">
        <f t="shared" si="261"/>
        <v>17</v>
      </c>
      <c r="AP370" s="7">
        <f t="shared" si="278"/>
        <v>17</v>
      </c>
      <c r="AQ370" s="7">
        <f t="shared" si="279"/>
        <v>17</v>
      </c>
      <c r="AR370" s="1">
        <f t="shared" si="262"/>
        <v>17</v>
      </c>
      <c r="AS370" s="7">
        <f t="shared" si="280"/>
        <v>17</v>
      </c>
      <c r="AT370" s="1">
        <f t="shared" si="263"/>
        <v>17</v>
      </c>
      <c r="AU370" s="1">
        <f t="shared" si="264"/>
        <v>17</v>
      </c>
      <c r="AV370" s="1">
        <f t="shared" si="265"/>
        <v>17</v>
      </c>
      <c r="AW370" s="1">
        <f t="shared" si="266"/>
        <v>17</v>
      </c>
      <c r="AX370" s="1">
        <f t="shared" si="267"/>
        <v>17</v>
      </c>
      <c r="AY370" s="1">
        <f t="shared" si="268"/>
        <v>17</v>
      </c>
      <c r="AZ370" s="1">
        <f t="shared" si="269"/>
        <v>17</v>
      </c>
      <c r="BA370" s="1">
        <f t="shared" si="270"/>
        <v>17</v>
      </c>
      <c r="BB370" s="1">
        <f t="shared" si="271"/>
        <v>17</v>
      </c>
      <c r="BC370" s="1">
        <f t="shared" si="272"/>
        <v>17</v>
      </c>
      <c r="BD370" s="1">
        <f t="shared" si="273"/>
        <v>17</v>
      </c>
      <c r="BE370" s="1">
        <f t="shared" si="274"/>
        <v>17</v>
      </c>
      <c r="BF370" s="1">
        <f t="shared" si="275"/>
        <v>17</v>
      </c>
      <c r="BG370" s="1">
        <f>+IF(D370="male",VLOOKUP(M370,'Key node cluster'!$A$3:$C$45,3,0),VLOOKUP(M370,'Key node cluster'!$F$3:$H$27,3,0))</f>
        <v>22</v>
      </c>
    </row>
    <row r="371" spans="1:59" x14ac:dyDescent="0.25">
      <c r="A371" t="s">
        <v>172</v>
      </c>
      <c r="B371">
        <v>9741004959</v>
      </c>
      <c r="C371" s="7">
        <v>50</v>
      </c>
      <c r="D371" t="s">
        <v>9</v>
      </c>
      <c r="E371" t="s">
        <v>10</v>
      </c>
      <c r="G371" t="str">
        <f t="shared" si="277"/>
        <v/>
      </c>
      <c r="H371" s="7">
        <f t="shared" si="234"/>
        <v>5</v>
      </c>
      <c r="J371">
        <v>47</v>
      </c>
      <c r="K371">
        <v>1.2493150684932</v>
      </c>
      <c r="L371">
        <v>5</v>
      </c>
      <c r="M371" s="5">
        <f t="shared" si="235"/>
        <v>26</v>
      </c>
      <c r="N371" s="5">
        <f>+IF(D371="male",VLOOKUP(BG371,'Key node cluster'!$L$3:$N$24,3,0),VLOOKUP(BG371,'Key node cluster'!$R$3:$T$15,3,0))</f>
        <v>1</v>
      </c>
      <c r="O371" s="1">
        <v>0</v>
      </c>
      <c r="P371" s="1">
        <f t="shared" si="236"/>
        <v>26</v>
      </c>
      <c r="Q371" s="1">
        <f t="shared" si="237"/>
        <v>26</v>
      </c>
      <c r="R371" s="1">
        <f t="shared" si="238"/>
        <v>26</v>
      </c>
      <c r="S371" s="1">
        <f t="shared" si="239"/>
        <v>26</v>
      </c>
      <c r="T371" s="1">
        <f t="shared" si="240"/>
        <v>26</v>
      </c>
      <c r="U371" s="1">
        <f t="shared" si="241"/>
        <v>26</v>
      </c>
      <c r="V371" s="1">
        <f t="shared" si="242"/>
        <v>26</v>
      </c>
      <c r="W371" s="1">
        <f t="shared" si="243"/>
        <v>26</v>
      </c>
      <c r="X371" s="1">
        <f t="shared" si="244"/>
        <v>26</v>
      </c>
      <c r="Y371" s="1">
        <f t="shared" si="245"/>
        <v>26</v>
      </c>
      <c r="Z371" s="1">
        <f t="shared" si="246"/>
        <v>26</v>
      </c>
      <c r="AA371" s="1">
        <f t="shared" si="247"/>
        <v>26</v>
      </c>
      <c r="AB371" s="1">
        <f t="shared" si="248"/>
        <v>26</v>
      </c>
      <c r="AC371" s="1">
        <f t="shared" si="249"/>
        <v>26</v>
      </c>
      <c r="AD371" s="1">
        <f t="shared" si="250"/>
        <v>26</v>
      </c>
      <c r="AE371" s="1">
        <f t="shared" si="251"/>
        <v>26</v>
      </c>
      <c r="AF371" s="1">
        <f t="shared" si="252"/>
        <v>26</v>
      </c>
      <c r="AG371" s="1">
        <f t="shared" si="253"/>
        <v>26</v>
      </c>
      <c r="AH371" s="1">
        <f t="shared" si="254"/>
        <v>26</v>
      </c>
      <c r="AI371" s="1">
        <f t="shared" si="255"/>
        <v>26</v>
      </c>
      <c r="AJ371" s="1">
        <f t="shared" si="256"/>
        <v>26</v>
      </c>
      <c r="AK371" s="1">
        <f t="shared" si="257"/>
        <v>26</v>
      </c>
      <c r="AL371" s="1">
        <f t="shared" si="258"/>
        <v>26</v>
      </c>
      <c r="AM371" s="1">
        <f t="shared" si="259"/>
        <v>26</v>
      </c>
      <c r="AN371" s="1">
        <f t="shared" si="260"/>
        <v>26</v>
      </c>
      <c r="AO371" s="1">
        <f t="shared" si="261"/>
        <v>26</v>
      </c>
      <c r="AP371" s="7">
        <f t="shared" si="278"/>
        <v>26</v>
      </c>
      <c r="AQ371" s="7">
        <f t="shared" si="279"/>
        <v>26</v>
      </c>
      <c r="AR371" s="1">
        <f t="shared" si="262"/>
        <v>26</v>
      </c>
      <c r="AS371" s="7">
        <f t="shared" si="280"/>
        <v>26</v>
      </c>
      <c r="AT371" s="1">
        <f t="shared" si="263"/>
        <v>26</v>
      </c>
      <c r="AU371" s="1">
        <f t="shared" si="264"/>
        <v>26</v>
      </c>
      <c r="AV371" s="1">
        <f t="shared" si="265"/>
        <v>26</v>
      </c>
      <c r="AW371" s="1">
        <f t="shared" si="266"/>
        <v>26</v>
      </c>
      <c r="AX371" s="1">
        <f t="shared" si="267"/>
        <v>26</v>
      </c>
      <c r="AY371" s="1">
        <f t="shared" si="268"/>
        <v>26</v>
      </c>
      <c r="AZ371" s="1">
        <f t="shared" si="269"/>
        <v>26</v>
      </c>
      <c r="BA371" s="1">
        <f t="shared" si="270"/>
        <v>26</v>
      </c>
      <c r="BB371" s="1">
        <f t="shared" si="271"/>
        <v>26</v>
      </c>
      <c r="BC371" s="1">
        <f t="shared" si="272"/>
        <v>26</v>
      </c>
      <c r="BD371" s="1">
        <f t="shared" si="273"/>
        <v>26</v>
      </c>
      <c r="BE371" s="1">
        <f t="shared" si="274"/>
        <v>26</v>
      </c>
      <c r="BF371" s="1">
        <f t="shared" si="275"/>
        <v>26</v>
      </c>
      <c r="BG371" s="1">
        <f>+IF(D371="male",VLOOKUP(M371,'Key node cluster'!$A$3:$C$45,3,0),VLOOKUP(M371,'Key node cluster'!$F$3:$H$27,3,0))</f>
        <v>31</v>
      </c>
    </row>
    <row r="372" spans="1:59" x14ac:dyDescent="0.25">
      <c r="A372" t="s">
        <v>178</v>
      </c>
      <c r="B372">
        <v>9941049845</v>
      </c>
      <c r="C372" s="7">
        <v>30</v>
      </c>
      <c r="D372" t="s">
        <v>9</v>
      </c>
      <c r="E372" t="s">
        <v>10</v>
      </c>
      <c r="G372" t="str">
        <f t="shared" si="277"/>
        <v>bachelor or above</v>
      </c>
      <c r="H372" s="7">
        <f t="shared" si="234"/>
        <v>5</v>
      </c>
      <c r="I372" t="s">
        <v>14</v>
      </c>
      <c r="J372">
        <v>27</v>
      </c>
      <c r="K372">
        <v>1.5013698630137</v>
      </c>
      <c r="L372">
        <v>5</v>
      </c>
      <c r="M372" s="5">
        <f t="shared" si="235"/>
        <v>26</v>
      </c>
      <c r="N372" s="5">
        <f>+IF(D372="male",VLOOKUP(BG372,'Key node cluster'!$L$3:$N$24,3,0),VLOOKUP(BG372,'Key node cluster'!$R$3:$T$15,3,0))</f>
        <v>1</v>
      </c>
      <c r="O372" s="1">
        <v>0</v>
      </c>
      <c r="P372" s="1">
        <f t="shared" si="236"/>
        <v>26</v>
      </c>
      <c r="Q372" s="1">
        <f t="shared" si="237"/>
        <v>26</v>
      </c>
      <c r="R372" s="1">
        <f t="shared" si="238"/>
        <v>26</v>
      </c>
      <c r="S372" s="1">
        <f t="shared" si="239"/>
        <v>26</v>
      </c>
      <c r="T372" s="1">
        <f t="shared" si="240"/>
        <v>26</v>
      </c>
      <c r="U372" s="1">
        <f t="shared" si="241"/>
        <v>26</v>
      </c>
      <c r="V372" s="1">
        <f t="shared" si="242"/>
        <v>26</v>
      </c>
      <c r="W372" s="1">
        <f t="shared" si="243"/>
        <v>26</v>
      </c>
      <c r="X372" s="1">
        <f t="shared" si="244"/>
        <v>26</v>
      </c>
      <c r="Y372" s="1">
        <f t="shared" si="245"/>
        <v>26</v>
      </c>
      <c r="Z372" s="1">
        <f t="shared" si="246"/>
        <v>26</v>
      </c>
      <c r="AA372" s="1">
        <f t="shared" si="247"/>
        <v>26</v>
      </c>
      <c r="AB372" s="1">
        <f t="shared" si="248"/>
        <v>26</v>
      </c>
      <c r="AC372" s="1">
        <f t="shared" si="249"/>
        <v>26</v>
      </c>
      <c r="AD372" s="1">
        <f t="shared" si="250"/>
        <v>26</v>
      </c>
      <c r="AE372" s="1">
        <f t="shared" si="251"/>
        <v>26</v>
      </c>
      <c r="AF372" s="1">
        <f t="shared" si="252"/>
        <v>26</v>
      </c>
      <c r="AG372" s="1">
        <f t="shared" si="253"/>
        <v>26</v>
      </c>
      <c r="AH372" s="1">
        <f t="shared" si="254"/>
        <v>26</v>
      </c>
      <c r="AI372" s="1">
        <f t="shared" si="255"/>
        <v>26</v>
      </c>
      <c r="AJ372" s="1">
        <f t="shared" si="256"/>
        <v>26</v>
      </c>
      <c r="AK372" s="1">
        <f t="shared" si="257"/>
        <v>26</v>
      </c>
      <c r="AL372" s="1">
        <f t="shared" si="258"/>
        <v>26</v>
      </c>
      <c r="AM372" s="1">
        <f t="shared" si="259"/>
        <v>26</v>
      </c>
      <c r="AN372" s="1">
        <f t="shared" si="260"/>
        <v>26</v>
      </c>
      <c r="AO372" s="1">
        <f t="shared" si="261"/>
        <v>26</v>
      </c>
      <c r="AP372" s="7">
        <f t="shared" si="278"/>
        <v>26</v>
      </c>
      <c r="AQ372" s="7">
        <f t="shared" si="279"/>
        <v>26</v>
      </c>
      <c r="AR372" s="1">
        <f t="shared" si="262"/>
        <v>26</v>
      </c>
      <c r="AS372" s="7">
        <f t="shared" si="280"/>
        <v>26</v>
      </c>
      <c r="AT372" s="1">
        <f t="shared" si="263"/>
        <v>26</v>
      </c>
      <c r="AU372" s="1">
        <f t="shared" si="264"/>
        <v>26</v>
      </c>
      <c r="AV372" s="1">
        <f t="shared" si="265"/>
        <v>26</v>
      </c>
      <c r="AW372" s="1">
        <f t="shared" si="266"/>
        <v>26</v>
      </c>
      <c r="AX372" s="1">
        <f t="shared" si="267"/>
        <v>26</v>
      </c>
      <c r="AY372" s="1">
        <f t="shared" si="268"/>
        <v>26</v>
      </c>
      <c r="AZ372" s="1">
        <f t="shared" si="269"/>
        <v>26</v>
      </c>
      <c r="BA372" s="1">
        <f t="shared" si="270"/>
        <v>26</v>
      </c>
      <c r="BB372" s="1">
        <f t="shared" si="271"/>
        <v>26</v>
      </c>
      <c r="BC372" s="1">
        <f t="shared" si="272"/>
        <v>26</v>
      </c>
      <c r="BD372" s="1">
        <f t="shared" si="273"/>
        <v>26</v>
      </c>
      <c r="BE372" s="1">
        <f t="shared" si="274"/>
        <v>26</v>
      </c>
      <c r="BF372" s="1">
        <f t="shared" si="275"/>
        <v>26</v>
      </c>
      <c r="BG372" s="1">
        <f>+IF(D372="male",VLOOKUP(M372,'Key node cluster'!$A$3:$C$45,3,0),VLOOKUP(M372,'Key node cluster'!$F$3:$H$27,3,0))</f>
        <v>31</v>
      </c>
    </row>
    <row r="373" spans="1:59" x14ac:dyDescent="0.25">
      <c r="A373" t="s">
        <v>183</v>
      </c>
      <c r="B373">
        <v>9761000523</v>
      </c>
      <c r="C373" s="7">
        <v>50</v>
      </c>
      <c r="D373" t="s">
        <v>9</v>
      </c>
      <c r="E373" t="s">
        <v>10</v>
      </c>
      <c r="G373" t="str">
        <f t="shared" si="277"/>
        <v/>
      </c>
      <c r="H373" s="7">
        <f t="shared" si="234"/>
        <v>1</v>
      </c>
      <c r="J373">
        <v>46</v>
      </c>
      <c r="K373">
        <v>0.66301369863014004</v>
      </c>
      <c r="L373">
        <v>2</v>
      </c>
      <c r="M373" s="5">
        <f t="shared" si="235"/>
        <v>17</v>
      </c>
      <c r="N373" s="5">
        <f>+IF(D373="male",VLOOKUP(BG373,'Key node cluster'!$L$3:$N$24,3,0),VLOOKUP(BG373,'Key node cluster'!$R$3:$T$15,3,0))</f>
        <v>1</v>
      </c>
      <c r="O373" s="1">
        <v>0</v>
      </c>
      <c r="P373" s="1">
        <f t="shared" si="236"/>
        <v>1</v>
      </c>
      <c r="Q373" s="1">
        <f t="shared" si="237"/>
        <v>17</v>
      </c>
      <c r="R373" s="1">
        <f t="shared" si="238"/>
        <v>17</v>
      </c>
      <c r="S373" s="1">
        <f t="shared" si="239"/>
        <v>17</v>
      </c>
      <c r="T373" s="1">
        <f t="shared" si="240"/>
        <v>17</v>
      </c>
      <c r="U373" s="1">
        <f t="shared" si="241"/>
        <v>17</v>
      </c>
      <c r="V373" s="1">
        <f t="shared" si="242"/>
        <v>17</v>
      </c>
      <c r="W373" s="1">
        <f t="shared" si="243"/>
        <v>17</v>
      </c>
      <c r="X373" s="1">
        <f t="shared" si="244"/>
        <v>17</v>
      </c>
      <c r="Y373" s="1">
        <f t="shared" si="245"/>
        <v>17</v>
      </c>
      <c r="Z373" s="1">
        <f t="shared" si="246"/>
        <v>17</v>
      </c>
      <c r="AA373" s="1">
        <f t="shared" si="247"/>
        <v>17</v>
      </c>
      <c r="AB373" s="1">
        <f t="shared" si="248"/>
        <v>17</v>
      </c>
      <c r="AC373" s="1">
        <f t="shared" si="249"/>
        <v>17</v>
      </c>
      <c r="AD373" s="1">
        <f t="shared" si="250"/>
        <v>17</v>
      </c>
      <c r="AE373" s="1">
        <f t="shared" si="251"/>
        <v>17</v>
      </c>
      <c r="AF373" s="1">
        <f t="shared" si="252"/>
        <v>17</v>
      </c>
      <c r="AG373" s="1">
        <f t="shared" si="253"/>
        <v>17</v>
      </c>
      <c r="AH373" s="1">
        <f t="shared" si="254"/>
        <v>17</v>
      </c>
      <c r="AI373" s="1">
        <f t="shared" si="255"/>
        <v>17</v>
      </c>
      <c r="AJ373" s="1">
        <f t="shared" si="256"/>
        <v>17</v>
      </c>
      <c r="AK373" s="1">
        <f t="shared" si="257"/>
        <v>17</v>
      </c>
      <c r="AL373" s="1">
        <f t="shared" si="258"/>
        <v>17</v>
      </c>
      <c r="AM373" s="1">
        <f t="shared" si="259"/>
        <v>17</v>
      </c>
      <c r="AN373" s="1">
        <f t="shared" si="260"/>
        <v>17</v>
      </c>
      <c r="AO373" s="1">
        <f t="shared" si="261"/>
        <v>17</v>
      </c>
      <c r="AP373" s="7">
        <f t="shared" si="278"/>
        <v>17</v>
      </c>
      <c r="AQ373" s="7">
        <f t="shared" si="279"/>
        <v>17</v>
      </c>
      <c r="AR373" s="1">
        <f t="shared" si="262"/>
        <v>17</v>
      </c>
      <c r="AS373" s="7">
        <f t="shared" si="280"/>
        <v>17</v>
      </c>
      <c r="AT373" s="1">
        <f t="shared" si="263"/>
        <v>17</v>
      </c>
      <c r="AU373" s="1">
        <f t="shared" si="264"/>
        <v>17</v>
      </c>
      <c r="AV373" s="1">
        <f t="shared" si="265"/>
        <v>17</v>
      </c>
      <c r="AW373" s="1">
        <f t="shared" si="266"/>
        <v>17</v>
      </c>
      <c r="AX373" s="1">
        <f t="shared" si="267"/>
        <v>17</v>
      </c>
      <c r="AY373" s="1">
        <f t="shared" si="268"/>
        <v>17</v>
      </c>
      <c r="AZ373" s="1">
        <f t="shared" si="269"/>
        <v>17</v>
      </c>
      <c r="BA373" s="1">
        <f t="shared" si="270"/>
        <v>17</v>
      </c>
      <c r="BB373" s="1">
        <f t="shared" si="271"/>
        <v>17</v>
      </c>
      <c r="BC373" s="1">
        <f t="shared" si="272"/>
        <v>17</v>
      </c>
      <c r="BD373" s="1">
        <f t="shared" si="273"/>
        <v>17</v>
      </c>
      <c r="BE373" s="1">
        <f t="shared" si="274"/>
        <v>17</v>
      </c>
      <c r="BF373" s="1">
        <f t="shared" si="275"/>
        <v>17</v>
      </c>
      <c r="BG373" s="1">
        <f>+IF(D373="male",VLOOKUP(M373,'Key node cluster'!$A$3:$C$45,3,0),VLOOKUP(M373,'Key node cluster'!$F$3:$H$27,3,0))</f>
        <v>22</v>
      </c>
    </row>
    <row r="374" spans="1:59" x14ac:dyDescent="0.25">
      <c r="A374" t="s">
        <v>202</v>
      </c>
      <c r="B374">
        <v>9951035049</v>
      </c>
      <c r="C374" s="7">
        <v>30</v>
      </c>
      <c r="D374" t="s">
        <v>9</v>
      </c>
      <c r="E374" t="s">
        <v>10</v>
      </c>
      <c r="G374" t="str">
        <f t="shared" si="277"/>
        <v/>
      </c>
      <c r="H374" s="7">
        <f t="shared" si="234"/>
        <v>5</v>
      </c>
      <c r="J374">
        <v>26</v>
      </c>
      <c r="K374">
        <v>1.5835616438355999</v>
      </c>
      <c r="L374">
        <v>12</v>
      </c>
      <c r="M374" s="5">
        <f t="shared" si="235"/>
        <v>26</v>
      </c>
      <c r="N374" s="5">
        <f>+IF(D374="male",VLOOKUP(BG374,'Key node cluster'!$L$3:$N$24,3,0),VLOOKUP(BG374,'Key node cluster'!$R$3:$T$15,3,0))</f>
        <v>1</v>
      </c>
      <c r="O374" s="1">
        <v>0</v>
      </c>
      <c r="P374" s="1">
        <f t="shared" si="236"/>
        <v>26</v>
      </c>
      <c r="Q374" s="1">
        <f t="shared" si="237"/>
        <v>26</v>
      </c>
      <c r="R374" s="1">
        <f t="shared" si="238"/>
        <v>26</v>
      </c>
      <c r="S374" s="1">
        <f t="shared" si="239"/>
        <v>26</v>
      </c>
      <c r="T374" s="1">
        <f t="shared" si="240"/>
        <v>26</v>
      </c>
      <c r="U374" s="1">
        <f t="shared" si="241"/>
        <v>26</v>
      </c>
      <c r="V374" s="1">
        <f t="shared" si="242"/>
        <v>26</v>
      </c>
      <c r="W374" s="1">
        <f t="shared" si="243"/>
        <v>26</v>
      </c>
      <c r="X374" s="1">
        <f t="shared" si="244"/>
        <v>26</v>
      </c>
      <c r="Y374" s="1">
        <f t="shared" si="245"/>
        <v>26</v>
      </c>
      <c r="Z374" s="1">
        <f t="shared" si="246"/>
        <v>26</v>
      </c>
      <c r="AA374" s="1">
        <f t="shared" si="247"/>
        <v>26</v>
      </c>
      <c r="AB374" s="1">
        <f t="shared" si="248"/>
        <v>26</v>
      </c>
      <c r="AC374" s="1">
        <f t="shared" si="249"/>
        <v>26</v>
      </c>
      <c r="AD374" s="1">
        <f t="shared" si="250"/>
        <v>26</v>
      </c>
      <c r="AE374" s="1">
        <f t="shared" si="251"/>
        <v>26</v>
      </c>
      <c r="AF374" s="1">
        <f t="shared" si="252"/>
        <v>26</v>
      </c>
      <c r="AG374" s="1">
        <f t="shared" si="253"/>
        <v>26</v>
      </c>
      <c r="AH374" s="1">
        <f t="shared" si="254"/>
        <v>26</v>
      </c>
      <c r="AI374" s="1">
        <f t="shared" si="255"/>
        <v>26</v>
      </c>
      <c r="AJ374" s="1">
        <f t="shared" si="256"/>
        <v>26</v>
      </c>
      <c r="AK374" s="1">
        <f t="shared" si="257"/>
        <v>26</v>
      </c>
      <c r="AL374" s="1">
        <f t="shared" si="258"/>
        <v>26</v>
      </c>
      <c r="AM374" s="1">
        <f t="shared" si="259"/>
        <v>26</v>
      </c>
      <c r="AN374" s="1">
        <f t="shared" si="260"/>
        <v>26</v>
      </c>
      <c r="AO374" s="1">
        <f t="shared" si="261"/>
        <v>26</v>
      </c>
      <c r="AP374" s="7">
        <f t="shared" si="278"/>
        <v>26</v>
      </c>
      <c r="AQ374" s="7">
        <f t="shared" si="279"/>
        <v>26</v>
      </c>
      <c r="AR374" s="1">
        <f t="shared" si="262"/>
        <v>26</v>
      </c>
      <c r="AS374" s="7">
        <f t="shared" si="280"/>
        <v>26</v>
      </c>
      <c r="AT374" s="1">
        <f t="shared" si="263"/>
        <v>26</v>
      </c>
      <c r="AU374" s="1">
        <f t="shared" si="264"/>
        <v>26</v>
      </c>
      <c r="AV374" s="1">
        <f t="shared" si="265"/>
        <v>26</v>
      </c>
      <c r="AW374" s="1">
        <f t="shared" si="266"/>
        <v>26</v>
      </c>
      <c r="AX374" s="1">
        <f t="shared" si="267"/>
        <v>26</v>
      </c>
      <c r="AY374" s="1">
        <f t="shared" si="268"/>
        <v>26</v>
      </c>
      <c r="AZ374" s="1">
        <f t="shared" si="269"/>
        <v>26</v>
      </c>
      <c r="BA374" s="1">
        <f t="shared" si="270"/>
        <v>26</v>
      </c>
      <c r="BB374" s="1">
        <f t="shared" si="271"/>
        <v>26</v>
      </c>
      <c r="BC374" s="1">
        <f t="shared" si="272"/>
        <v>26</v>
      </c>
      <c r="BD374" s="1">
        <f t="shared" si="273"/>
        <v>26</v>
      </c>
      <c r="BE374" s="1">
        <f t="shared" si="274"/>
        <v>26</v>
      </c>
      <c r="BF374" s="1">
        <f t="shared" si="275"/>
        <v>26</v>
      </c>
      <c r="BG374" s="1">
        <f>+IF(D374="male",VLOOKUP(M374,'Key node cluster'!$A$3:$C$45,3,0),VLOOKUP(M374,'Key node cluster'!$F$3:$H$27,3,0))</f>
        <v>31</v>
      </c>
    </row>
    <row r="375" spans="1:59" x14ac:dyDescent="0.25">
      <c r="A375" t="s">
        <v>203</v>
      </c>
      <c r="B375">
        <v>9721047278</v>
      </c>
      <c r="C375" s="7">
        <v>50</v>
      </c>
      <c r="D375" t="s">
        <v>9</v>
      </c>
      <c r="E375" t="s">
        <v>10</v>
      </c>
      <c r="G375" t="str">
        <f t="shared" si="277"/>
        <v/>
      </c>
      <c r="H375" s="7">
        <f t="shared" si="234"/>
        <v>5</v>
      </c>
      <c r="J375">
        <v>50</v>
      </c>
      <c r="K375">
        <v>2.0821917808218999</v>
      </c>
      <c r="L375">
        <v>1</v>
      </c>
      <c r="M375" s="5">
        <f t="shared" si="235"/>
        <v>26</v>
      </c>
      <c r="N375" s="5">
        <f>+IF(D375="male",VLOOKUP(BG375,'Key node cluster'!$L$3:$N$24,3,0),VLOOKUP(BG375,'Key node cluster'!$R$3:$T$15,3,0))</f>
        <v>1</v>
      </c>
      <c r="O375" s="1">
        <v>0</v>
      </c>
      <c r="P375" s="1">
        <f t="shared" si="236"/>
        <v>26</v>
      </c>
      <c r="Q375" s="1">
        <f t="shared" si="237"/>
        <v>26</v>
      </c>
      <c r="R375" s="1">
        <f t="shared" si="238"/>
        <v>26</v>
      </c>
      <c r="S375" s="1">
        <f t="shared" si="239"/>
        <v>26</v>
      </c>
      <c r="T375" s="1">
        <f t="shared" si="240"/>
        <v>26</v>
      </c>
      <c r="U375" s="1">
        <f t="shared" si="241"/>
        <v>26</v>
      </c>
      <c r="V375" s="1">
        <f t="shared" si="242"/>
        <v>26</v>
      </c>
      <c r="W375" s="1">
        <f t="shared" si="243"/>
        <v>26</v>
      </c>
      <c r="X375" s="1">
        <f t="shared" si="244"/>
        <v>26</v>
      </c>
      <c r="Y375" s="1">
        <f t="shared" si="245"/>
        <v>26</v>
      </c>
      <c r="Z375" s="1">
        <f t="shared" si="246"/>
        <v>26</v>
      </c>
      <c r="AA375" s="1">
        <f t="shared" si="247"/>
        <v>26</v>
      </c>
      <c r="AB375" s="1">
        <f t="shared" si="248"/>
        <v>26</v>
      </c>
      <c r="AC375" s="1">
        <f t="shared" si="249"/>
        <v>26</v>
      </c>
      <c r="AD375" s="1">
        <f t="shared" si="250"/>
        <v>26</v>
      </c>
      <c r="AE375" s="1">
        <f t="shared" si="251"/>
        <v>26</v>
      </c>
      <c r="AF375" s="1">
        <f t="shared" si="252"/>
        <v>26</v>
      </c>
      <c r="AG375" s="1">
        <f t="shared" si="253"/>
        <v>26</v>
      </c>
      <c r="AH375" s="1">
        <f t="shared" si="254"/>
        <v>26</v>
      </c>
      <c r="AI375" s="1">
        <f t="shared" si="255"/>
        <v>26</v>
      </c>
      <c r="AJ375" s="1">
        <f t="shared" si="256"/>
        <v>26</v>
      </c>
      <c r="AK375" s="1">
        <f t="shared" si="257"/>
        <v>26</v>
      </c>
      <c r="AL375" s="1">
        <f t="shared" si="258"/>
        <v>26</v>
      </c>
      <c r="AM375" s="1">
        <f t="shared" si="259"/>
        <v>26</v>
      </c>
      <c r="AN375" s="1">
        <f t="shared" si="260"/>
        <v>26</v>
      </c>
      <c r="AO375" s="1">
        <f t="shared" si="261"/>
        <v>26</v>
      </c>
      <c r="AP375" s="7">
        <f t="shared" si="278"/>
        <v>26</v>
      </c>
      <c r="AQ375" s="7">
        <f t="shared" si="279"/>
        <v>26</v>
      </c>
      <c r="AR375" s="1">
        <f t="shared" si="262"/>
        <v>26</v>
      </c>
      <c r="AS375" s="7">
        <f t="shared" si="280"/>
        <v>26</v>
      </c>
      <c r="AT375" s="1">
        <f t="shared" si="263"/>
        <v>26</v>
      </c>
      <c r="AU375" s="1">
        <f t="shared" si="264"/>
        <v>26</v>
      </c>
      <c r="AV375" s="1">
        <f t="shared" si="265"/>
        <v>26</v>
      </c>
      <c r="AW375" s="1">
        <f t="shared" si="266"/>
        <v>26</v>
      </c>
      <c r="AX375" s="1">
        <f t="shared" si="267"/>
        <v>26</v>
      </c>
      <c r="AY375" s="1">
        <f t="shared" si="268"/>
        <v>26</v>
      </c>
      <c r="AZ375" s="1">
        <f t="shared" si="269"/>
        <v>26</v>
      </c>
      <c r="BA375" s="1">
        <f t="shared" si="270"/>
        <v>26</v>
      </c>
      <c r="BB375" s="1">
        <f t="shared" si="271"/>
        <v>26</v>
      </c>
      <c r="BC375" s="1">
        <f t="shared" si="272"/>
        <v>26</v>
      </c>
      <c r="BD375" s="1">
        <f t="shared" si="273"/>
        <v>26</v>
      </c>
      <c r="BE375" s="1">
        <f t="shared" si="274"/>
        <v>26</v>
      </c>
      <c r="BF375" s="1">
        <f t="shared" si="275"/>
        <v>26</v>
      </c>
      <c r="BG375" s="1">
        <f>+IF(D375="male",VLOOKUP(M375,'Key node cluster'!$A$3:$C$45,3,0),VLOOKUP(M375,'Key node cluster'!$F$3:$H$27,3,0))</f>
        <v>31</v>
      </c>
    </row>
    <row r="376" spans="1:59" x14ac:dyDescent="0.25">
      <c r="A376" t="s">
        <v>204</v>
      </c>
      <c r="B376">
        <v>9951052434</v>
      </c>
      <c r="C376" s="7">
        <v>30</v>
      </c>
      <c r="D376" t="s">
        <v>9</v>
      </c>
      <c r="E376" t="s">
        <v>10</v>
      </c>
      <c r="F376" t="s">
        <v>28</v>
      </c>
      <c r="G376" t="str">
        <f t="shared" si="277"/>
        <v/>
      </c>
      <c r="H376" s="7">
        <f t="shared" si="234"/>
        <v>1</v>
      </c>
      <c r="J376">
        <v>26</v>
      </c>
      <c r="K376">
        <v>0.35068493150684998</v>
      </c>
      <c r="L376">
        <v>1</v>
      </c>
      <c r="M376" s="5">
        <f t="shared" si="235"/>
        <v>18</v>
      </c>
      <c r="N376" s="5">
        <f>+IF(D376="male",VLOOKUP(BG376,'Key node cluster'!$L$3:$N$24,3,0),VLOOKUP(BG376,'Key node cluster'!$R$3:$T$15,3,0))</f>
        <v>1</v>
      </c>
      <c r="O376" s="1">
        <v>0</v>
      </c>
      <c r="P376" s="1">
        <f t="shared" si="236"/>
        <v>1</v>
      </c>
      <c r="Q376" s="1">
        <f t="shared" si="237"/>
        <v>17</v>
      </c>
      <c r="R376" s="1">
        <f t="shared" si="238"/>
        <v>17</v>
      </c>
      <c r="S376" s="1">
        <f t="shared" si="239"/>
        <v>17</v>
      </c>
      <c r="T376" s="1">
        <f t="shared" si="240"/>
        <v>17</v>
      </c>
      <c r="U376" s="1">
        <f t="shared" si="241"/>
        <v>17</v>
      </c>
      <c r="V376" s="1">
        <f t="shared" si="242"/>
        <v>17</v>
      </c>
      <c r="W376" s="1">
        <f t="shared" si="243"/>
        <v>17</v>
      </c>
      <c r="X376" s="1">
        <f t="shared" si="244"/>
        <v>17</v>
      </c>
      <c r="Y376" s="1">
        <f t="shared" si="245"/>
        <v>17</v>
      </c>
      <c r="Z376" s="1">
        <f t="shared" si="246"/>
        <v>17</v>
      </c>
      <c r="AA376" s="1">
        <f t="shared" si="247"/>
        <v>17</v>
      </c>
      <c r="AB376" s="1">
        <f t="shared" si="248"/>
        <v>17</v>
      </c>
      <c r="AC376" s="1">
        <f t="shared" si="249"/>
        <v>17</v>
      </c>
      <c r="AD376" s="1">
        <f t="shared" si="250"/>
        <v>17</v>
      </c>
      <c r="AE376" s="1">
        <f t="shared" si="251"/>
        <v>17</v>
      </c>
      <c r="AF376" s="1">
        <f t="shared" si="252"/>
        <v>17</v>
      </c>
      <c r="AG376" s="1">
        <f t="shared" si="253"/>
        <v>18</v>
      </c>
      <c r="AH376" s="1">
        <f t="shared" si="254"/>
        <v>18</v>
      </c>
      <c r="AI376" s="1">
        <f t="shared" si="255"/>
        <v>18</v>
      </c>
      <c r="AJ376" s="1">
        <f t="shared" si="256"/>
        <v>18</v>
      </c>
      <c r="AK376" s="1">
        <f t="shared" si="257"/>
        <v>18</v>
      </c>
      <c r="AL376" s="1">
        <f t="shared" si="258"/>
        <v>18</v>
      </c>
      <c r="AM376" s="1">
        <f t="shared" si="259"/>
        <v>18</v>
      </c>
      <c r="AN376" s="1">
        <f t="shared" si="260"/>
        <v>18</v>
      </c>
      <c r="AO376" s="1">
        <f t="shared" si="261"/>
        <v>18</v>
      </c>
      <c r="AP376" s="7">
        <f t="shared" si="278"/>
        <v>18</v>
      </c>
      <c r="AQ376" s="7">
        <f t="shared" si="279"/>
        <v>18</v>
      </c>
      <c r="AR376" s="1">
        <f t="shared" si="262"/>
        <v>18</v>
      </c>
      <c r="AS376" s="7">
        <f t="shared" si="280"/>
        <v>18</v>
      </c>
      <c r="AT376" s="1">
        <f t="shared" si="263"/>
        <v>18</v>
      </c>
      <c r="AU376" s="1">
        <f t="shared" si="264"/>
        <v>18</v>
      </c>
      <c r="AV376" s="1">
        <f t="shared" si="265"/>
        <v>18</v>
      </c>
      <c r="AW376" s="1">
        <f t="shared" si="266"/>
        <v>18</v>
      </c>
      <c r="AX376" s="1">
        <f t="shared" si="267"/>
        <v>18</v>
      </c>
      <c r="AY376" s="1">
        <f t="shared" si="268"/>
        <v>18</v>
      </c>
      <c r="AZ376" s="1">
        <f t="shared" si="269"/>
        <v>18</v>
      </c>
      <c r="BA376" s="1">
        <f t="shared" si="270"/>
        <v>18</v>
      </c>
      <c r="BB376" s="1">
        <f t="shared" si="271"/>
        <v>18</v>
      </c>
      <c r="BC376" s="1">
        <f t="shared" si="272"/>
        <v>18</v>
      </c>
      <c r="BD376" s="1">
        <f t="shared" si="273"/>
        <v>18</v>
      </c>
      <c r="BE376" s="1">
        <f t="shared" si="274"/>
        <v>18</v>
      </c>
      <c r="BF376" s="1">
        <f t="shared" si="275"/>
        <v>18</v>
      </c>
      <c r="BG376" s="1">
        <f>+IF(D376="male",VLOOKUP(M376,'Key node cluster'!$A$3:$C$45,3,0),VLOOKUP(M376,'Key node cluster'!$F$3:$H$27,3,0))</f>
        <v>22</v>
      </c>
    </row>
    <row r="377" spans="1:59" x14ac:dyDescent="0.25">
      <c r="A377" t="s">
        <v>207</v>
      </c>
      <c r="B377">
        <v>9971019053</v>
      </c>
      <c r="C377" s="7">
        <v>20</v>
      </c>
      <c r="D377" t="s">
        <v>9</v>
      </c>
      <c r="E377" t="s">
        <v>10</v>
      </c>
      <c r="G377" t="str">
        <f t="shared" si="277"/>
        <v/>
      </c>
      <c r="H377" s="7">
        <f t="shared" si="234"/>
        <v>1</v>
      </c>
      <c r="J377">
        <v>25</v>
      </c>
      <c r="K377">
        <v>0.75616438356163995</v>
      </c>
      <c r="L377">
        <v>3</v>
      </c>
      <c r="M377" s="5">
        <f t="shared" si="235"/>
        <v>17</v>
      </c>
      <c r="N377" s="5">
        <f>+IF(D377="male",VLOOKUP(BG377,'Key node cluster'!$L$3:$N$24,3,0),VLOOKUP(BG377,'Key node cluster'!$R$3:$T$15,3,0))</f>
        <v>1</v>
      </c>
      <c r="O377" s="1">
        <v>0</v>
      </c>
      <c r="P377" s="1">
        <f t="shared" si="236"/>
        <v>1</v>
      </c>
      <c r="Q377" s="1">
        <f t="shared" si="237"/>
        <v>17</v>
      </c>
      <c r="R377" s="1">
        <f t="shared" si="238"/>
        <v>17</v>
      </c>
      <c r="S377" s="1">
        <f t="shared" si="239"/>
        <v>17</v>
      </c>
      <c r="T377" s="1">
        <f t="shared" si="240"/>
        <v>17</v>
      </c>
      <c r="U377" s="1">
        <f t="shared" si="241"/>
        <v>17</v>
      </c>
      <c r="V377" s="1">
        <f t="shared" si="242"/>
        <v>17</v>
      </c>
      <c r="W377" s="1">
        <f t="shared" si="243"/>
        <v>17</v>
      </c>
      <c r="X377" s="1">
        <f t="shared" si="244"/>
        <v>17</v>
      </c>
      <c r="Y377" s="1">
        <f t="shared" si="245"/>
        <v>17</v>
      </c>
      <c r="Z377" s="1">
        <f t="shared" si="246"/>
        <v>17</v>
      </c>
      <c r="AA377" s="1">
        <f t="shared" si="247"/>
        <v>17</v>
      </c>
      <c r="AB377" s="1">
        <f t="shared" si="248"/>
        <v>17</v>
      </c>
      <c r="AC377" s="1">
        <f t="shared" si="249"/>
        <v>17</v>
      </c>
      <c r="AD377" s="1">
        <f t="shared" si="250"/>
        <v>17</v>
      </c>
      <c r="AE377" s="1">
        <f t="shared" si="251"/>
        <v>17</v>
      </c>
      <c r="AF377" s="1">
        <f t="shared" si="252"/>
        <v>17</v>
      </c>
      <c r="AG377" s="1">
        <f t="shared" si="253"/>
        <v>17</v>
      </c>
      <c r="AH377" s="1">
        <f t="shared" si="254"/>
        <v>17</v>
      </c>
      <c r="AI377" s="1">
        <f t="shared" si="255"/>
        <v>17</v>
      </c>
      <c r="AJ377" s="1">
        <f t="shared" si="256"/>
        <v>17</v>
      </c>
      <c r="AK377" s="1">
        <f t="shared" si="257"/>
        <v>17</v>
      </c>
      <c r="AL377" s="1">
        <f t="shared" si="258"/>
        <v>17</v>
      </c>
      <c r="AM377" s="1">
        <f t="shared" si="259"/>
        <v>17</v>
      </c>
      <c r="AN377" s="1">
        <f t="shared" si="260"/>
        <v>17</v>
      </c>
      <c r="AO377" s="1">
        <f t="shared" si="261"/>
        <v>17</v>
      </c>
      <c r="AP377" s="7">
        <f t="shared" si="278"/>
        <v>17</v>
      </c>
      <c r="AQ377" s="7">
        <f t="shared" si="279"/>
        <v>17</v>
      </c>
      <c r="AR377" s="1">
        <f t="shared" si="262"/>
        <v>17</v>
      </c>
      <c r="AS377" s="7">
        <f t="shared" si="280"/>
        <v>17</v>
      </c>
      <c r="AT377" s="1">
        <f t="shared" si="263"/>
        <v>17</v>
      </c>
      <c r="AU377" s="1">
        <f t="shared" si="264"/>
        <v>17</v>
      </c>
      <c r="AV377" s="1">
        <f t="shared" si="265"/>
        <v>17</v>
      </c>
      <c r="AW377" s="1">
        <f t="shared" si="266"/>
        <v>17</v>
      </c>
      <c r="AX377" s="1">
        <f t="shared" si="267"/>
        <v>17</v>
      </c>
      <c r="AY377" s="1">
        <f t="shared" si="268"/>
        <v>17</v>
      </c>
      <c r="AZ377" s="1">
        <f t="shared" si="269"/>
        <v>17</v>
      </c>
      <c r="BA377" s="1">
        <f t="shared" si="270"/>
        <v>17</v>
      </c>
      <c r="BB377" s="1">
        <f t="shared" si="271"/>
        <v>17</v>
      </c>
      <c r="BC377" s="1">
        <f t="shared" si="272"/>
        <v>17</v>
      </c>
      <c r="BD377" s="1">
        <f t="shared" si="273"/>
        <v>17</v>
      </c>
      <c r="BE377" s="1">
        <f t="shared" si="274"/>
        <v>17</v>
      </c>
      <c r="BF377" s="1">
        <f t="shared" si="275"/>
        <v>17</v>
      </c>
      <c r="BG377" s="1">
        <f>+IF(D377="male",VLOOKUP(M377,'Key node cluster'!$A$3:$C$45,3,0),VLOOKUP(M377,'Key node cluster'!$F$3:$H$27,3,0))</f>
        <v>22</v>
      </c>
    </row>
    <row r="378" spans="1:59" x14ac:dyDescent="0.25">
      <c r="A378" t="s">
        <v>213</v>
      </c>
      <c r="B378">
        <v>9911038334</v>
      </c>
      <c r="C378" s="7">
        <v>30</v>
      </c>
      <c r="D378" t="s">
        <v>9</v>
      </c>
      <c r="E378" t="s">
        <v>10</v>
      </c>
      <c r="G378" t="str">
        <f t="shared" si="277"/>
        <v>bachelor or above</v>
      </c>
      <c r="H378" s="7">
        <f t="shared" si="234"/>
        <v>5</v>
      </c>
      <c r="I378" t="s">
        <v>14</v>
      </c>
      <c r="J378">
        <v>30</v>
      </c>
      <c r="K378">
        <v>2.9178082191781001</v>
      </c>
      <c r="L378">
        <v>4</v>
      </c>
      <c r="M378" s="5">
        <f t="shared" si="235"/>
        <v>26</v>
      </c>
      <c r="N378" s="5">
        <f>+IF(D378="male",VLOOKUP(BG378,'Key node cluster'!$L$3:$N$24,3,0),VLOOKUP(BG378,'Key node cluster'!$R$3:$T$15,3,0))</f>
        <v>1</v>
      </c>
      <c r="O378" s="1">
        <v>0</v>
      </c>
      <c r="P378" s="1">
        <f t="shared" si="236"/>
        <v>26</v>
      </c>
      <c r="Q378" s="1">
        <f t="shared" si="237"/>
        <v>26</v>
      </c>
      <c r="R378" s="1">
        <f t="shared" si="238"/>
        <v>26</v>
      </c>
      <c r="S378" s="1">
        <f t="shared" si="239"/>
        <v>26</v>
      </c>
      <c r="T378" s="1">
        <f t="shared" si="240"/>
        <v>26</v>
      </c>
      <c r="U378" s="1">
        <f t="shared" si="241"/>
        <v>26</v>
      </c>
      <c r="V378" s="1">
        <f t="shared" si="242"/>
        <v>26</v>
      </c>
      <c r="W378" s="1">
        <f t="shared" si="243"/>
        <v>26</v>
      </c>
      <c r="X378" s="1">
        <f t="shared" si="244"/>
        <v>26</v>
      </c>
      <c r="Y378" s="1">
        <f t="shared" si="245"/>
        <v>26</v>
      </c>
      <c r="Z378" s="1">
        <f t="shared" si="246"/>
        <v>26</v>
      </c>
      <c r="AA378" s="1">
        <f t="shared" si="247"/>
        <v>26</v>
      </c>
      <c r="AB378" s="1">
        <f t="shared" si="248"/>
        <v>26</v>
      </c>
      <c r="AC378" s="1">
        <f t="shared" si="249"/>
        <v>26</v>
      </c>
      <c r="AD378" s="1">
        <f t="shared" si="250"/>
        <v>26</v>
      </c>
      <c r="AE378" s="1">
        <f t="shared" si="251"/>
        <v>26</v>
      </c>
      <c r="AF378" s="1">
        <f t="shared" si="252"/>
        <v>26</v>
      </c>
      <c r="AG378" s="1">
        <f t="shared" si="253"/>
        <v>26</v>
      </c>
      <c r="AH378" s="1">
        <f t="shared" si="254"/>
        <v>26</v>
      </c>
      <c r="AI378" s="1">
        <f t="shared" si="255"/>
        <v>26</v>
      </c>
      <c r="AJ378" s="1">
        <f t="shared" si="256"/>
        <v>26</v>
      </c>
      <c r="AK378" s="1">
        <f t="shared" si="257"/>
        <v>26</v>
      </c>
      <c r="AL378" s="1">
        <f t="shared" si="258"/>
        <v>26</v>
      </c>
      <c r="AM378" s="1">
        <f t="shared" si="259"/>
        <v>26</v>
      </c>
      <c r="AN378" s="1">
        <f t="shared" si="260"/>
        <v>26</v>
      </c>
      <c r="AO378" s="1">
        <f t="shared" si="261"/>
        <v>26</v>
      </c>
      <c r="AP378" s="7">
        <f t="shared" si="278"/>
        <v>26</v>
      </c>
      <c r="AQ378" s="7">
        <f t="shared" si="279"/>
        <v>26</v>
      </c>
      <c r="AR378" s="1">
        <f t="shared" si="262"/>
        <v>26</v>
      </c>
      <c r="AS378" s="7">
        <f t="shared" si="280"/>
        <v>26</v>
      </c>
      <c r="AT378" s="1">
        <f t="shared" si="263"/>
        <v>26</v>
      </c>
      <c r="AU378" s="1">
        <f t="shared" si="264"/>
        <v>26</v>
      </c>
      <c r="AV378" s="1">
        <f t="shared" si="265"/>
        <v>26</v>
      </c>
      <c r="AW378" s="1">
        <f t="shared" si="266"/>
        <v>26</v>
      </c>
      <c r="AX378" s="1">
        <f t="shared" si="267"/>
        <v>26</v>
      </c>
      <c r="AY378" s="1">
        <f t="shared" si="268"/>
        <v>26</v>
      </c>
      <c r="AZ378" s="1">
        <f t="shared" si="269"/>
        <v>26</v>
      </c>
      <c r="BA378" s="1">
        <f t="shared" si="270"/>
        <v>26</v>
      </c>
      <c r="BB378" s="1">
        <f t="shared" si="271"/>
        <v>26</v>
      </c>
      <c r="BC378" s="1">
        <f t="shared" si="272"/>
        <v>26</v>
      </c>
      <c r="BD378" s="1">
        <f t="shared" si="273"/>
        <v>26</v>
      </c>
      <c r="BE378" s="1">
        <f t="shared" si="274"/>
        <v>26</v>
      </c>
      <c r="BF378" s="1">
        <f t="shared" si="275"/>
        <v>26</v>
      </c>
      <c r="BG378" s="1">
        <f>+IF(D378="male",VLOOKUP(M378,'Key node cluster'!$A$3:$C$45,3,0),VLOOKUP(M378,'Key node cluster'!$F$3:$H$27,3,0))</f>
        <v>31</v>
      </c>
    </row>
    <row r="379" spans="1:59" x14ac:dyDescent="0.25">
      <c r="A379" t="s">
        <v>218</v>
      </c>
      <c r="B379">
        <v>9941046216</v>
      </c>
      <c r="C379" s="7">
        <v>30</v>
      </c>
      <c r="D379" t="s">
        <v>9</v>
      </c>
      <c r="E379" t="s">
        <v>10</v>
      </c>
      <c r="F379" t="s">
        <v>45</v>
      </c>
      <c r="G379" t="str">
        <f t="shared" si="277"/>
        <v>bachelor or above</v>
      </c>
      <c r="H379" s="7">
        <f t="shared" si="234"/>
        <v>1</v>
      </c>
      <c r="I379" t="s">
        <v>14</v>
      </c>
      <c r="J379">
        <v>28</v>
      </c>
      <c r="K379">
        <v>0.33424657534246999</v>
      </c>
      <c r="L379">
        <v>1</v>
      </c>
      <c r="M379" s="5">
        <f t="shared" si="235"/>
        <v>19</v>
      </c>
      <c r="N379" s="5">
        <f>+IF(D379="male",VLOOKUP(BG379,'Key node cluster'!$L$3:$N$24,3,0),VLOOKUP(BG379,'Key node cluster'!$R$3:$T$15,3,0))</f>
        <v>0</v>
      </c>
      <c r="O379" s="1">
        <v>0</v>
      </c>
      <c r="P379" s="1">
        <f t="shared" si="236"/>
        <v>1</v>
      </c>
      <c r="Q379" s="1">
        <f t="shared" si="237"/>
        <v>17</v>
      </c>
      <c r="R379" s="1">
        <f t="shared" si="238"/>
        <v>17</v>
      </c>
      <c r="S379" s="1">
        <f t="shared" si="239"/>
        <v>17</v>
      </c>
      <c r="T379" s="1">
        <f t="shared" si="240"/>
        <v>17</v>
      </c>
      <c r="U379" s="1">
        <f t="shared" si="241"/>
        <v>17</v>
      </c>
      <c r="V379" s="1">
        <f t="shared" si="242"/>
        <v>17</v>
      </c>
      <c r="W379" s="1">
        <f t="shared" si="243"/>
        <v>17</v>
      </c>
      <c r="X379" s="1">
        <f t="shared" si="244"/>
        <v>17</v>
      </c>
      <c r="Y379" s="1">
        <f t="shared" si="245"/>
        <v>17</v>
      </c>
      <c r="Z379" s="1">
        <f t="shared" si="246"/>
        <v>17</v>
      </c>
      <c r="AA379" s="1">
        <f t="shared" si="247"/>
        <v>17</v>
      </c>
      <c r="AB379" s="1">
        <f t="shared" si="248"/>
        <v>17</v>
      </c>
      <c r="AC379" s="1">
        <f t="shared" si="249"/>
        <v>17</v>
      </c>
      <c r="AD379" s="1">
        <f t="shared" si="250"/>
        <v>17</v>
      </c>
      <c r="AE379" s="1">
        <f t="shared" si="251"/>
        <v>17</v>
      </c>
      <c r="AF379" s="1">
        <f t="shared" si="252"/>
        <v>17</v>
      </c>
      <c r="AG379" s="1">
        <f t="shared" si="253"/>
        <v>18</v>
      </c>
      <c r="AH379" s="1">
        <f t="shared" si="254"/>
        <v>19</v>
      </c>
      <c r="AI379" s="1">
        <f t="shared" si="255"/>
        <v>19</v>
      </c>
      <c r="AJ379" s="1">
        <f t="shared" si="256"/>
        <v>19</v>
      </c>
      <c r="AK379" s="1">
        <f t="shared" si="257"/>
        <v>19</v>
      </c>
      <c r="AL379" s="1">
        <f t="shared" si="258"/>
        <v>19</v>
      </c>
      <c r="AM379" s="1">
        <f t="shared" si="259"/>
        <v>19</v>
      </c>
      <c r="AN379" s="1">
        <f t="shared" si="260"/>
        <v>19</v>
      </c>
      <c r="AO379" s="1">
        <f t="shared" si="261"/>
        <v>19</v>
      </c>
      <c r="AP379" s="7">
        <f t="shared" si="278"/>
        <v>19</v>
      </c>
      <c r="AQ379" s="7">
        <f t="shared" si="279"/>
        <v>19</v>
      </c>
      <c r="AR379" s="1">
        <f t="shared" si="262"/>
        <v>19</v>
      </c>
      <c r="AS379" s="7">
        <f t="shared" si="280"/>
        <v>19</v>
      </c>
      <c r="AT379" s="1">
        <f t="shared" si="263"/>
        <v>19</v>
      </c>
      <c r="AU379" s="1">
        <f t="shared" si="264"/>
        <v>19</v>
      </c>
      <c r="AV379" s="1">
        <f t="shared" si="265"/>
        <v>19</v>
      </c>
      <c r="AW379" s="1">
        <f t="shared" si="266"/>
        <v>19</v>
      </c>
      <c r="AX379" s="1">
        <f t="shared" si="267"/>
        <v>19</v>
      </c>
      <c r="AY379" s="1">
        <f t="shared" si="268"/>
        <v>19</v>
      </c>
      <c r="AZ379" s="1">
        <f t="shared" si="269"/>
        <v>19</v>
      </c>
      <c r="BA379" s="1">
        <f t="shared" si="270"/>
        <v>19</v>
      </c>
      <c r="BB379" s="1">
        <f t="shared" si="271"/>
        <v>19</v>
      </c>
      <c r="BC379" s="1">
        <f t="shared" si="272"/>
        <v>19</v>
      </c>
      <c r="BD379" s="1">
        <f t="shared" si="273"/>
        <v>19</v>
      </c>
      <c r="BE379" s="1">
        <f t="shared" si="274"/>
        <v>19</v>
      </c>
      <c r="BF379" s="1">
        <f t="shared" si="275"/>
        <v>19</v>
      </c>
      <c r="BG379" s="1">
        <f>+IF(D379="male",VLOOKUP(M379,'Key node cluster'!$A$3:$C$45,3,0),VLOOKUP(M379,'Key node cluster'!$F$3:$H$27,3,0))</f>
        <v>19</v>
      </c>
    </row>
    <row r="380" spans="1:59" x14ac:dyDescent="0.25">
      <c r="A380" t="s">
        <v>222</v>
      </c>
      <c r="B380">
        <v>9941027572</v>
      </c>
      <c r="C380" s="7">
        <v>30</v>
      </c>
      <c r="D380" t="s">
        <v>9</v>
      </c>
      <c r="E380" t="s">
        <v>10</v>
      </c>
      <c r="G380" t="str">
        <f t="shared" si="277"/>
        <v/>
      </c>
      <c r="H380" s="7">
        <f t="shared" si="234"/>
        <v>1</v>
      </c>
      <c r="J380">
        <v>27</v>
      </c>
      <c r="K380">
        <v>0.75616438356163995</v>
      </c>
      <c r="L380">
        <v>1</v>
      </c>
      <c r="M380" s="5">
        <f t="shared" si="235"/>
        <v>17</v>
      </c>
      <c r="N380" s="5">
        <f>+IF(D380="male",VLOOKUP(BG380,'Key node cluster'!$L$3:$N$24,3,0),VLOOKUP(BG380,'Key node cluster'!$R$3:$T$15,3,0))</f>
        <v>1</v>
      </c>
      <c r="O380" s="1">
        <v>0</v>
      </c>
      <c r="P380" s="1">
        <f t="shared" si="236"/>
        <v>1</v>
      </c>
      <c r="Q380" s="1">
        <f t="shared" si="237"/>
        <v>17</v>
      </c>
      <c r="R380" s="1">
        <f t="shared" si="238"/>
        <v>17</v>
      </c>
      <c r="S380" s="1">
        <f t="shared" si="239"/>
        <v>17</v>
      </c>
      <c r="T380" s="1">
        <f t="shared" si="240"/>
        <v>17</v>
      </c>
      <c r="U380" s="1">
        <f t="shared" si="241"/>
        <v>17</v>
      </c>
      <c r="V380" s="1">
        <f t="shared" si="242"/>
        <v>17</v>
      </c>
      <c r="W380" s="1">
        <f t="shared" si="243"/>
        <v>17</v>
      </c>
      <c r="X380" s="1">
        <f t="shared" si="244"/>
        <v>17</v>
      </c>
      <c r="Y380" s="1">
        <f t="shared" si="245"/>
        <v>17</v>
      </c>
      <c r="Z380" s="1">
        <f t="shared" si="246"/>
        <v>17</v>
      </c>
      <c r="AA380" s="1">
        <f t="shared" si="247"/>
        <v>17</v>
      </c>
      <c r="AB380" s="1">
        <f t="shared" si="248"/>
        <v>17</v>
      </c>
      <c r="AC380" s="1">
        <f t="shared" si="249"/>
        <v>17</v>
      </c>
      <c r="AD380" s="1">
        <f t="shared" si="250"/>
        <v>17</v>
      </c>
      <c r="AE380" s="1">
        <f t="shared" si="251"/>
        <v>17</v>
      </c>
      <c r="AF380" s="1">
        <f t="shared" si="252"/>
        <v>17</v>
      </c>
      <c r="AG380" s="1">
        <f t="shared" si="253"/>
        <v>17</v>
      </c>
      <c r="AH380" s="1">
        <f t="shared" si="254"/>
        <v>17</v>
      </c>
      <c r="AI380" s="1">
        <f t="shared" si="255"/>
        <v>17</v>
      </c>
      <c r="AJ380" s="1">
        <f t="shared" si="256"/>
        <v>17</v>
      </c>
      <c r="AK380" s="1">
        <f t="shared" si="257"/>
        <v>17</v>
      </c>
      <c r="AL380" s="1">
        <f t="shared" si="258"/>
        <v>17</v>
      </c>
      <c r="AM380" s="1">
        <f t="shared" si="259"/>
        <v>17</v>
      </c>
      <c r="AN380" s="1">
        <f t="shared" si="260"/>
        <v>17</v>
      </c>
      <c r="AO380" s="1">
        <f t="shared" si="261"/>
        <v>17</v>
      </c>
      <c r="AP380" s="7">
        <f t="shared" si="278"/>
        <v>17</v>
      </c>
      <c r="AQ380" s="7">
        <f t="shared" si="279"/>
        <v>17</v>
      </c>
      <c r="AR380" s="1">
        <f t="shared" si="262"/>
        <v>17</v>
      </c>
      <c r="AS380" s="7">
        <f t="shared" si="280"/>
        <v>17</v>
      </c>
      <c r="AT380" s="1">
        <f t="shared" si="263"/>
        <v>17</v>
      </c>
      <c r="AU380" s="1">
        <f t="shared" si="264"/>
        <v>17</v>
      </c>
      <c r="AV380" s="1">
        <f t="shared" si="265"/>
        <v>17</v>
      </c>
      <c r="AW380" s="1">
        <f t="shared" si="266"/>
        <v>17</v>
      </c>
      <c r="AX380" s="1">
        <f t="shared" si="267"/>
        <v>17</v>
      </c>
      <c r="AY380" s="1">
        <f t="shared" si="268"/>
        <v>17</v>
      </c>
      <c r="AZ380" s="1">
        <f t="shared" si="269"/>
        <v>17</v>
      </c>
      <c r="BA380" s="1">
        <f t="shared" si="270"/>
        <v>17</v>
      </c>
      <c r="BB380" s="1">
        <f t="shared" si="271"/>
        <v>17</v>
      </c>
      <c r="BC380" s="1">
        <f t="shared" si="272"/>
        <v>17</v>
      </c>
      <c r="BD380" s="1">
        <f t="shared" si="273"/>
        <v>17</v>
      </c>
      <c r="BE380" s="1">
        <f t="shared" si="274"/>
        <v>17</v>
      </c>
      <c r="BF380" s="1">
        <f t="shared" si="275"/>
        <v>17</v>
      </c>
      <c r="BG380" s="1">
        <f>+IF(D380="male",VLOOKUP(M380,'Key node cluster'!$A$3:$C$45,3,0),VLOOKUP(M380,'Key node cluster'!$F$3:$H$27,3,0))</f>
        <v>22</v>
      </c>
    </row>
    <row r="381" spans="1:59" x14ac:dyDescent="0.25">
      <c r="A381" t="s">
        <v>224</v>
      </c>
      <c r="B381">
        <v>9981058277</v>
      </c>
      <c r="C381" s="7">
        <v>20</v>
      </c>
      <c r="D381" t="s">
        <v>9</v>
      </c>
      <c r="E381" t="s">
        <v>10</v>
      </c>
      <c r="G381" t="str">
        <f t="shared" si="277"/>
        <v>bachelor or above</v>
      </c>
      <c r="H381" s="7">
        <f t="shared" si="234"/>
        <v>1</v>
      </c>
      <c r="I381" t="s">
        <v>14</v>
      </c>
      <c r="J381">
        <v>23</v>
      </c>
      <c r="K381">
        <v>0.50136986301370001</v>
      </c>
      <c r="L381">
        <v>2</v>
      </c>
      <c r="M381" s="5">
        <f t="shared" si="235"/>
        <v>17</v>
      </c>
      <c r="N381" s="5">
        <f>+IF(D381="male",VLOOKUP(BG381,'Key node cluster'!$L$3:$N$24,3,0),VLOOKUP(BG381,'Key node cluster'!$R$3:$T$15,3,0))</f>
        <v>1</v>
      </c>
      <c r="O381" s="1">
        <v>0</v>
      </c>
      <c r="P381" s="1">
        <f t="shared" si="236"/>
        <v>1</v>
      </c>
      <c r="Q381" s="1">
        <f t="shared" si="237"/>
        <v>17</v>
      </c>
      <c r="R381" s="1">
        <f t="shared" si="238"/>
        <v>17</v>
      </c>
      <c r="S381" s="1">
        <f t="shared" si="239"/>
        <v>17</v>
      </c>
      <c r="T381" s="1">
        <f t="shared" si="240"/>
        <v>17</v>
      </c>
      <c r="U381" s="1">
        <f t="shared" si="241"/>
        <v>17</v>
      </c>
      <c r="V381" s="1">
        <f t="shared" si="242"/>
        <v>17</v>
      </c>
      <c r="W381" s="1">
        <f t="shared" si="243"/>
        <v>17</v>
      </c>
      <c r="X381" s="1">
        <f t="shared" si="244"/>
        <v>17</v>
      </c>
      <c r="Y381" s="1">
        <f t="shared" si="245"/>
        <v>17</v>
      </c>
      <c r="Z381" s="1">
        <f t="shared" si="246"/>
        <v>17</v>
      </c>
      <c r="AA381" s="1">
        <f t="shared" si="247"/>
        <v>17</v>
      </c>
      <c r="AB381" s="1">
        <f t="shared" si="248"/>
        <v>17</v>
      </c>
      <c r="AC381" s="1">
        <f t="shared" si="249"/>
        <v>17</v>
      </c>
      <c r="AD381" s="1">
        <f t="shared" si="250"/>
        <v>17</v>
      </c>
      <c r="AE381" s="1">
        <f t="shared" si="251"/>
        <v>17</v>
      </c>
      <c r="AF381" s="1">
        <f t="shared" si="252"/>
        <v>17</v>
      </c>
      <c r="AG381" s="1">
        <f t="shared" si="253"/>
        <v>17</v>
      </c>
      <c r="AH381" s="1">
        <f t="shared" si="254"/>
        <v>17</v>
      </c>
      <c r="AI381" s="1">
        <f t="shared" si="255"/>
        <v>17</v>
      </c>
      <c r="AJ381" s="1">
        <f t="shared" si="256"/>
        <v>17</v>
      </c>
      <c r="AK381" s="1">
        <f t="shared" si="257"/>
        <v>17</v>
      </c>
      <c r="AL381" s="1">
        <f t="shared" si="258"/>
        <v>17</v>
      </c>
      <c r="AM381" s="1">
        <f t="shared" si="259"/>
        <v>17</v>
      </c>
      <c r="AN381" s="1">
        <f t="shared" si="260"/>
        <v>17</v>
      </c>
      <c r="AO381" s="1">
        <f t="shared" si="261"/>
        <v>17</v>
      </c>
      <c r="AP381" s="7">
        <f t="shared" si="278"/>
        <v>17</v>
      </c>
      <c r="AQ381" s="7">
        <f t="shared" si="279"/>
        <v>17</v>
      </c>
      <c r="AR381" s="1">
        <f t="shared" si="262"/>
        <v>17</v>
      </c>
      <c r="AS381" s="7">
        <f t="shared" si="280"/>
        <v>17</v>
      </c>
      <c r="AT381" s="1">
        <f t="shared" si="263"/>
        <v>17</v>
      </c>
      <c r="AU381" s="1">
        <f t="shared" si="264"/>
        <v>17</v>
      </c>
      <c r="AV381" s="1">
        <f t="shared" si="265"/>
        <v>17</v>
      </c>
      <c r="AW381" s="1">
        <f t="shared" si="266"/>
        <v>17</v>
      </c>
      <c r="AX381" s="1">
        <f t="shared" si="267"/>
        <v>17</v>
      </c>
      <c r="AY381" s="1">
        <f t="shared" si="268"/>
        <v>17</v>
      </c>
      <c r="AZ381" s="1">
        <f t="shared" si="269"/>
        <v>17</v>
      </c>
      <c r="BA381" s="1">
        <f t="shared" si="270"/>
        <v>17</v>
      </c>
      <c r="BB381" s="1">
        <f t="shared" si="271"/>
        <v>17</v>
      </c>
      <c r="BC381" s="1">
        <f t="shared" si="272"/>
        <v>17</v>
      </c>
      <c r="BD381" s="1">
        <f t="shared" si="273"/>
        <v>17</v>
      </c>
      <c r="BE381" s="1">
        <f t="shared" si="274"/>
        <v>17</v>
      </c>
      <c r="BF381" s="1">
        <f t="shared" si="275"/>
        <v>17</v>
      </c>
      <c r="BG381" s="1">
        <f>+IF(D381="male",VLOOKUP(M381,'Key node cluster'!$A$3:$C$45,3,0),VLOOKUP(M381,'Key node cluster'!$F$3:$H$27,3,0))</f>
        <v>22</v>
      </c>
    </row>
    <row r="382" spans="1:59" x14ac:dyDescent="0.25">
      <c r="A382" t="s">
        <v>227</v>
      </c>
      <c r="B382">
        <v>2000285649</v>
      </c>
      <c r="C382" s="7">
        <v>20</v>
      </c>
      <c r="D382" t="s">
        <v>9</v>
      </c>
      <c r="E382" t="s">
        <v>10</v>
      </c>
      <c r="F382" t="s">
        <v>31</v>
      </c>
      <c r="G382" t="str">
        <f t="shared" si="277"/>
        <v>secondary or below</v>
      </c>
      <c r="H382" s="7">
        <f t="shared" si="234"/>
        <v>1</v>
      </c>
      <c r="I382" t="s">
        <v>18</v>
      </c>
      <c r="J382">
        <v>21</v>
      </c>
      <c r="K382">
        <v>0.75342465753425003</v>
      </c>
      <c r="L382">
        <v>5</v>
      </c>
      <c r="M382" s="5">
        <f t="shared" si="235"/>
        <v>22</v>
      </c>
      <c r="N382" s="5">
        <f>+IF(D382="male",VLOOKUP(BG382,'Key node cluster'!$L$3:$N$24,3,0),VLOOKUP(BG382,'Key node cluster'!$R$3:$T$15,3,0))</f>
        <v>1</v>
      </c>
      <c r="O382" s="1">
        <v>0</v>
      </c>
      <c r="P382" s="1">
        <f t="shared" si="236"/>
        <v>1</v>
      </c>
      <c r="Q382" s="1">
        <f t="shared" si="237"/>
        <v>17</v>
      </c>
      <c r="R382" s="1">
        <f t="shared" si="238"/>
        <v>17</v>
      </c>
      <c r="S382" s="1">
        <f t="shared" si="239"/>
        <v>17</v>
      </c>
      <c r="T382" s="1">
        <f t="shared" si="240"/>
        <v>17</v>
      </c>
      <c r="U382" s="1">
        <f t="shared" si="241"/>
        <v>17</v>
      </c>
      <c r="V382" s="1">
        <f t="shared" si="242"/>
        <v>17</v>
      </c>
      <c r="W382" s="1">
        <f t="shared" si="243"/>
        <v>17</v>
      </c>
      <c r="X382" s="1">
        <f t="shared" si="244"/>
        <v>17</v>
      </c>
      <c r="Y382" s="1">
        <f t="shared" si="245"/>
        <v>17</v>
      </c>
      <c r="Z382" s="1">
        <f t="shared" si="246"/>
        <v>17</v>
      </c>
      <c r="AA382" s="1">
        <f t="shared" si="247"/>
        <v>17</v>
      </c>
      <c r="AB382" s="1">
        <f t="shared" si="248"/>
        <v>17</v>
      </c>
      <c r="AC382" s="1">
        <f t="shared" si="249"/>
        <v>17</v>
      </c>
      <c r="AD382" s="1">
        <f t="shared" si="250"/>
        <v>17</v>
      </c>
      <c r="AE382" s="1">
        <f t="shared" si="251"/>
        <v>17</v>
      </c>
      <c r="AF382" s="1">
        <f t="shared" si="252"/>
        <v>17</v>
      </c>
      <c r="AG382" s="1">
        <f t="shared" si="253"/>
        <v>18</v>
      </c>
      <c r="AH382" s="1">
        <f t="shared" si="254"/>
        <v>20</v>
      </c>
      <c r="AI382" s="1">
        <f t="shared" si="255"/>
        <v>20</v>
      </c>
      <c r="AJ382" s="1">
        <f t="shared" si="256"/>
        <v>21</v>
      </c>
      <c r="AK382" s="1">
        <f t="shared" si="257"/>
        <v>22</v>
      </c>
      <c r="AL382" s="1">
        <f t="shared" si="258"/>
        <v>22</v>
      </c>
      <c r="AM382" s="1">
        <f t="shared" si="259"/>
        <v>22</v>
      </c>
      <c r="AN382" s="1">
        <f t="shared" si="260"/>
        <v>22</v>
      </c>
      <c r="AO382" s="1">
        <f t="shared" si="261"/>
        <v>22</v>
      </c>
      <c r="AP382" s="7">
        <f t="shared" si="278"/>
        <v>22</v>
      </c>
      <c r="AQ382" s="7">
        <f t="shared" si="279"/>
        <v>22</v>
      </c>
      <c r="AR382" s="1">
        <f t="shared" si="262"/>
        <v>22</v>
      </c>
      <c r="AS382" s="7">
        <f t="shared" si="280"/>
        <v>22</v>
      </c>
      <c r="AT382" s="1">
        <f t="shared" si="263"/>
        <v>22</v>
      </c>
      <c r="AU382" s="1">
        <f t="shared" si="264"/>
        <v>22</v>
      </c>
      <c r="AV382" s="1">
        <f t="shared" si="265"/>
        <v>22</v>
      </c>
      <c r="AW382" s="1">
        <f t="shared" si="266"/>
        <v>22</v>
      </c>
      <c r="AX382" s="1">
        <f t="shared" si="267"/>
        <v>22</v>
      </c>
      <c r="AY382" s="1">
        <f t="shared" si="268"/>
        <v>22</v>
      </c>
      <c r="AZ382" s="1">
        <f t="shared" si="269"/>
        <v>22</v>
      </c>
      <c r="BA382" s="1">
        <f t="shared" si="270"/>
        <v>22</v>
      </c>
      <c r="BB382" s="1">
        <f t="shared" si="271"/>
        <v>22</v>
      </c>
      <c r="BC382" s="1">
        <f t="shared" si="272"/>
        <v>22</v>
      </c>
      <c r="BD382" s="1">
        <f t="shared" si="273"/>
        <v>22</v>
      </c>
      <c r="BE382" s="1">
        <f t="shared" si="274"/>
        <v>22</v>
      </c>
      <c r="BF382" s="1">
        <f t="shared" si="275"/>
        <v>22</v>
      </c>
      <c r="BG382" s="1">
        <f>+IF(D382="male",VLOOKUP(M382,'Key node cluster'!$A$3:$C$45,3,0),VLOOKUP(M382,'Key node cluster'!$F$3:$H$27,3,0))</f>
        <v>22</v>
      </c>
    </row>
    <row r="383" spans="1:59" x14ac:dyDescent="0.25">
      <c r="A383" t="s">
        <v>233</v>
      </c>
      <c r="B383">
        <v>9951015149</v>
      </c>
      <c r="C383" s="7">
        <v>30</v>
      </c>
      <c r="D383" t="s">
        <v>9</v>
      </c>
      <c r="E383" t="s">
        <v>10</v>
      </c>
      <c r="G383" t="str">
        <f t="shared" si="277"/>
        <v/>
      </c>
      <c r="H383" s="7">
        <f t="shared" si="234"/>
        <v>5</v>
      </c>
      <c r="J383">
        <v>27</v>
      </c>
      <c r="K383">
        <v>1.1808219178082</v>
      </c>
      <c r="L383">
        <v>5</v>
      </c>
      <c r="M383" s="5">
        <f t="shared" si="235"/>
        <v>26</v>
      </c>
      <c r="N383" s="5">
        <f>+IF(D383="male",VLOOKUP(BG383,'Key node cluster'!$L$3:$N$24,3,0),VLOOKUP(BG383,'Key node cluster'!$R$3:$T$15,3,0))</f>
        <v>1</v>
      </c>
      <c r="O383" s="1">
        <v>0</v>
      </c>
      <c r="P383" s="1">
        <f t="shared" si="236"/>
        <v>26</v>
      </c>
      <c r="Q383" s="1">
        <f t="shared" si="237"/>
        <v>26</v>
      </c>
      <c r="R383" s="1">
        <f t="shared" si="238"/>
        <v>26</v>
      </c>
      <c r="S383" s="1">
        <f t="shared" si="239"/>
        <v>26</v>
      </c>
      <c r="T383" s="1">
        <f t="shared" si="240"/>
        <v>26</v>
      </c>
      <c r="U383" s="1">
        <f t="shared" si="241"/>
        <v>26</v>
      </c>
      <c r="V383" s="1">
        <f t="shared" si="242"/>
        <v>26</v>
      </c>
      <c r="W383" s="1">
        <f t="shared" si="243"/>
        <v>26</v>
      </c>
      <c r="X383" s="1">
        <f t="shared" si="244"/>
        <v>26</v>
      </c>
      <c r="Y383" s="1">
        <f t="shared" si="245"/>
        <v>26</v>
      </c>
      <c r="Z383" s="1">
        <f t="shared" si="246"/>
        <v>26</v>
      </c>
      <c r="AA383" s="1">
        <f t="shared" si="247"/>
        <v>26</v>
      </c>
      <c r="AB383" s="1">
        <f t="shared" si="248"/>
        <v>26</v>
      </c>
      <c r="AC383" s="1">
        <f t="shared" si="249"/>
        <v>26</v>
      </c>
      <c r="AD383" s="1">
        <f t="shared" si="250"/>
        <v>26</v>
      </c>
      <c r="AE383" s="1">
        <f t="shared" si="251"/>
        <v>26</v>
      </c>
      <c r="AF383" s="1">
        <f t="shared" si="252"/>
        <v>26</v>
      </c>
      <c r="AG383" s="1">
        <f t="shared" si="253"/>
        <v>26</v>
      </c>
      <c r="AH383" s="1">
        <f t="shared" si="254"/>
        <v>26</v>
      </c>
      <c r="AI383" s="1">
        <f t="shared" si="255"/>
        <v>26</v>
      </c>
      <c r="AJ383" s="1">
        <f t="shared" si="256"/>
        <v>26</v>
      </c>
      <c r="AK383" s="1">
        <f t="shared" si="257"/>
        <v>26</v>
      </c>
      <c r="AL383" s="1">
        <f t="shared" si="258"/>
        <v>26</v>
      </c>
      <c r="AM383" s="1">
        <f t="shared" si="259"/>
        <v>26</v>
      </c>
      <c r="AN383" s="1">
        <f t="shared" si="260"/>
        <v>26</v>
      </c>
      <c r="AO383" s="1">
        <f t="shared" si="261"/>
        <v>26</v>
      </c>
      <c r="AP383" s="7">
        <f t="shared" si="278"/>
        <v>26</v>
      </c>
      <c r="AQ383" s="7">
        <f t="shared" si="279"/>
        <v>26</v>
      </c>
      <c r="AR383" s="1">
        <f t="shared" si="262"/>
        <v>26</v>
      </c>
      <c r="AS383" s="7">
        <f t="shared" si="280"/>
        <v>26</v>
      </c>
      <c r="AT383" s="1">
        <f t="shared" si="263"/>
        <v>26</v>
      </c>
      <c r="AU383" s="1">
        <f t="shared" si="264"/>
        <v>26</v>
      </c>
      <c r="AV383" s="1">
        <f t="shared" si="265"/>
        <v>26</v>
      </c>
      <c r="AW383" s="1">
        <f t="shared" si="266"/>
        <v>26</v>
      </c>
      <c r="AX383" s="1">
        <f t="shared" si="267"/>
        <v>26</v>
      </c>
      <c r="AY383" s="1">
        <f t="shared" si="268"/>
        <v>26</v>
      </c>
      <c r="AZ383" s="1">
        <f t="shared" si="269"/>
        <v>26</v>
      </c>
      <c r="BA383" s="1">
        <f t="shared" si="270"/>
        <v>26</v>
      </c>
      <c r="BB383" s="1">
        <f t="shared" si="271"/>
        <v>26</v>
      </c>
      <c r="BC383" s="1">
        <f t="shared" si="272"/>
        <v>26</v>
      </c>
      <c r="BD383" s="1">
        <f t="shared" si="273"/>
        <v>26</v>
      </c>
      <c r="BE383" s="1">
        <f t="shared" si="274"/>
        <v>26</v>
      </c>
      <c r="BF383" s="1">
        <f t="shared" si="275"/>
        <v>26</v>
      </c>
      <c r="BG383" s="1">
        <f>+IF(D383="male",VLOOKUP(M383,'Key node cluster'!$A$3:$C$45,3,0),VLOOKUP(M383,'Key node cluster'!$F$3:$H$27,3,0))</f>
        <v>31</v>
      </c>
    </row>
    <row r="384" spans="1:59" x14ac:dyDescent="0.25">
      <c r="A384" t="s">
        <v>234</v>
      </c>
      <c r="B384">
        <v>9981002008</v>
      </c>
      <c r="C384" s="7">
        <v>20</v>
      </c>
      <c r="D384" t="s">
        <v>9</v>
      </c>
      <c r="E384" t="s">
        <v>10</v>
      </c>
      <c r="G384" t="str">
        <f t="shared" si="277"/>
        <v/>
      </c>
      <c r="H384" s="7">
        <f t="shared" si="234"/>
        <v>5</v>
      </c>
      <c r="J384">
        <v>24</v>
      </c>
      <c r="K384">
        <v>1.0876712328767</v>
      </c>
      <c r="L384">
        <v>3</v>
      </c>
      <c r="M384" s="5">
        <f t="shared" si="235"/>
        <v>26</v>
      </c>
      <c r="N384" s="5">
        <f>+IF(D384="male",VLOOKUP(BG384,'Key node cluster'!$L$3:$N$24,3,0),VLOOKUP(BG384,'Key node cluster'!$R$3:$T$15,3,0))</f>
        <v>1</v>
      </c>
      <c r="O384" s="1">
        <v>0</v>
      </c>
      <c r="P384" s="1">
        <f t="shared" si="236"/>
        <v>26</v>
      </c>
      <c r="Q384" s="1">
        <f t="shared" si="237"/>
        <v>26</v>
      </c>
      <c r="R384" s="1">
        <f t="shared" si="238"/>
        <v>26</v>
      </c>
      <c r="S384" s="1">
        <f t="shared" si="239"/>
        <v>26</v>
      </c>
      <c r="T384" s="1">
        <f t="shared" si="240"/>
        <v>26</v>
      </c>
      <c r="U384" s="1">
        <f t="shared" si="241"/>
        <v>26</v>
      </c>
      <c r="V384" s="1">
        <f t="shared" si="242"/>
        <v>26</v>
      </c>
      <c r="W384" s="1">
        <f t="shared" si="243"/>
        <v>26</v>
      </c>
      <c r="X384" s="1">
        <f t="shared" si="244"/>
        <v>26</v>
      </c>
      <c r="Y384" s="1">
        <f t="shared" si="245"/>
        <v>26</v>
      </c>
      <c r="Z384" s="1">
        <f t="shared" si="246"/>
        <v>26</v>
      </c>
      <c r="AA384" s="1">
        <f t="shared" si="247"/>
        <v>26</v>
      </c>
      <c r="AB384" s="1">
        <f t="shared" si="248"/>
        <v>26</v>
      </c>
      <c r="AC384" s="1">
        <f t="shared" si="249"/>
        <v>26</v>
      </c>
      <c r="AD384" s="1">
        <f t="shared" si="250"/>
        <v>26</v>
      </c>
      <c r="AE384" s="1">
        <f t="shared" si="251"/>
        <v>26</v>
      </c>
      <c r="AF384" s="1">
        <f t="shared" si="252"/>
        <v>26</v>
      </c>
      <c r="AG384" s="1">
        <f t="shared" si="253"/>
        <v>26</v>
      </c>
      <c r="AH384" s="1">
        <f t="shared" si="254"/>
        <v>26</v>
      </c>
      <c r="AI384" s="1">
        <f t="shared" si="255"/>
        <v>26</v>
      </c>
      <c r="AJ384" s="1">
        <f t="shared" si="256"/>
        <v>26</v>
      </c>
      <c r="AK384" s="1">
        <f t="shared" si="257"/>
        <v>26</v>
      </c>
      <c r="AL384" s="1">
        <f t="shared" si="258"/>
        <v>26</v>
      </c>
      <c r="AM384" s="1">
        <f t="shared" si="259"/>
        <v>26</v>
      </c>
      <c r="AN384" s="1">
        <f t="shared" si="260"/>
        <v>26</v>
      </c>
      <c r="AO384" s="1">
        <f t="shared" si="261"/>
        <v>26</v>
      </c>
      <c r="AP384" s="7">
        <f t="shared" si="278"/>
        <v>26</v>
      </c>
      <c r="AQ384" s="7">
        <f t="shared" si="279"/>
        <v>26</v>
      </c>
      <c r="AR384" s="1">
        <f t="shared" si="262"/>
        <v>26</v>
      </c>
      <c r="AS384" s="7">
        <f t="shared" si="280"/>
        <v>26</v>
      </c>
      <c r="AT384" s="1">
        <f t="shared" si="263"/>
        <v>26</v>
      </c>
      <c r="AU384" s="1">
        <f t="shared" si="264"/>
        <v>26</v>
      </c>
      <c r="AV384" s="1">
        <f t="shared" si="265"/>
        <v>26</v>
      </c>
      <c r="AW384" s="1">
        <f t="shared" si="266"/>
        <v>26</v>
      </c>
      <c r="AX384" s="1">
        <f t="shared" si="267"/>
        <v>26</v>
      </c>
      <c r="AY384" s="1">
        <f t="shared" si="268"/>
        <v>26</v>
      </c>
      <c r="AZ384" s="1">
        <f t="shared" si="269"/>
        <v>26</v>
      </c>
      <c r="BA384" s="1">
        <f t="shared" si="270"/>
        <v>26</v>
      </c>
      <c r="BB384" s="1">
        <f t="shared" si="271"/>
        <v>26</v>
      </c>
      <c r="BC384" s="1">
        <f t="shared" si="272"/>
        <v>26</v>
      </c>
      <c r="BD384" s="1">
        <f t="shared" si="273"/>
        <v>26</v>
      </c>
      <c r="BE384" s="1">
        <f t="shared" si="274"/>
        <v>26</v>
      </c>
      <c r="BF384" s="1">
        <f t="shared" si="275"/>
        <v>26</v>
      </c>
      <c r="BG384" s="1">
        <f>+IF(D384="male",VLOOKUP(M384,'Key node cluster'!$A$3:$C$45,3,0),VLOOKUP(M384,'Key node cluster'!$F$3:$H$27,3,0))</f>
        <v>31</v>
      </c>
    </row>
    <row r="385" spans="1:59" x14ac:dyDescent="0.25">
      <c r="A385" t="s">
        <v>251</v>
      </c>
      <c r="B385">
        <v>9651001017</v>
      </c>
      <c r="C385" s="7">
        <v>60</v>
      </c>
      <c r="D385" t="s">
        <v>9</v>
      </c>
      <c r="E385" t="s">
        <v>10</v>
      </c>
      <c r="G385" t="str">
        <f t="shared" si="277"/>
        <v/>
      </c>
      <c r="H385" s="7">
        <f t="shared" si="234"/>
        <v>5</v>
      </c>
      <c r="J385">
        <v>57</v>
      </c>
      <c r="K385">
        <v>2.6657534246574999</v>
      </c>
      <c r="L385">
        <v>1</v>
      </c>
      <c r="M385" s="5">
        <f t="shared" si="235"/>
        <v>26</v>
      </c>
      <c r="N385" s="5">
        <f>+IF(D385="male",VLOOKUP(BG385,'Key node cluster'!$L$3:$N$24,3,0),VLOOKUP(BG385,'Key node cluster'!$R$3:$T$15,3,0))</f>
        <v>1</v>
      </c>
      <c r="O385" s="1">
        <v>0</v>
      </c>
      <c r="P385" s="1">
        <f t="shared" si="236"/>
        <v>26</v>
      </c>
      <c r="Q385" s="1">
        <f t="shared" si="237"/>
        <v>26</v>
      </c>
      <c r="R385" s="1">
        <f t="shared" si="238"/>
        <v>26</v>
      </c>
      <c r="S385" s="1">
        <f t="shared" si="239"/>
        <v>26</v>
      </c>
      <c r="T385" s="1">
        <f t="shared" si="240"/>
        <v>26</v>
      </c>
      <c r="U385" s="1">
        <f t="shared" si="241"/>
        <v>26</v>
      </c>
      <c r="V385" s="1">
        <f t="shared" si="242"/>
        <v>26</v>
      </c>
      <c r="W385" s="1">
        <f t="shared" si="243"/>
        <v>26</v>
      </c>
      <c r="X385" s="1">
        <f t="shared" si="244"/>
        <v>26</v>
      </c>
      <c r="Y385" s="1">
        <f t="shared" si="245"/>
        <v>26</v>
      </c>
      <c r="Z385" s="1">
        <f t="shared" si="246"/>
        <v>26</v>
      </c>
      <c r="AA385" s="1">
        <f t="shared" si="247"/>
        <v>26</v>
      </c>
      <c r="AB385" s="1">
        <f t="shared" si="248"/>
        <v>26</v>
      </c>
      <c r="AC385" s="1">
        <f t="shared" si="249"/>
        <v>26</v>
      </c>
      <c r="AD385" s="1">
        <f t="shared" si="250"/>
        <v>26</v>
      </c>
      <c r="AE385" s="1">
        <f t="shared" si="251"/>
        <v>26</v>
      </c>
      <c r="AF385" s="1">
        <f t="shared" si="252"/>
        <v>26</v>
      </c>
      <c r="AG385" s="1">
        <f t="shared" si="253"/>
        <v>26</v>
      </c>
      <c r="AH385" s="1">
        <f t="shared" si="254"/>
        <v>26</v>
      </c>
      <c r="AI385" s="1">
        <f t="shared" si="255"/>
        <v>26</v>
      </c>
      <c r="AJ385" s="1">
        <f t="shared" si="256"/>
        <v>26</v>
      </c>
      <c r="AK385" s="1">
        <f t="shared" si="257"/>
        <v>26</v>
      </c>
      <c r="AL385" s="1">
        <f t="shared" si="258"/>
        <v>26</v>
      </c>
      <c r="AM385" s="1">
        <f t="shared" si="259"/>
        <v>26</v>
      </c>
      <c r="AN385" s="1">
        <f t="shared" si="260"/>
        <v>26</v>
      </c>
      <c r="AO385" s="1">
        <f t="shared" si="261"/>
        <v>26</v>
      </c>
      <c r="AP385" s="7">
        <f t="shared" si="278"/>
        <v>26</v>
      </c>
      <c r="AQ385" s="7">
        <f t="shared" si="279"/>
        <v>26</v>
      </c>
      <c r="AR385" s="1">
        <f t="shared" si="262"/>
        <v>26</v>
      </c>
      <c r="AS385" s="7">
        <f t="shared" si="280"/>
        <v>26</v>
      </c>
      <c r="AT385" s="1">
        <f t="shared" si="263"/>
        <v>26</v>
      </c>
      <c r="AU385" s="1">
        <f t="shared" si="264"/>
        <v>26</v>
      </c>
      <c r="AV385" s="1">
        <f t="shared" si="265"/>
        <v>26</v>
      </c>
      <c r="AW385" s="1">
        <f t="shared" si="266"/>
        <v>26</v>
      </c>
      <c r="AX385" s="1">
        <f t="shared" si="267"/>
        <v>26</v>
      </c>
      <c r="AY385" s="1">
        <f t="shared" si="268"/>
        <v>26</v>
      </c>
      <c r="AZ385" s="1">
        <f t="shared" si="269"/>
        <v>26</v>
      </c>
      <c r="BA385" s="1">
        <f t="shared" si="270"/>
        <v>26</v>
      </c>
      <c r="BB385" s="1">
        <f t="shared" si="271"/>
        <v>26</v>
      </c>
      <c r="BC385" s="1">
        <f t="shared" si="272"/>
        <v>26</v>
      </c>
      <c r="BD385" s="1">
        <f t="shared" si="273"/>
        <v>26</v>
      </c>
      <c r="BE385" s="1">
        <f t="shared" si="274"/>
        <v>26</v>
      </c>
      <c r="BF385" s="1">
        <f t="shared" si="275"/>
        <v>26</v>
      </c>
      <c r="BG385" s="1">
        <f>+IF(D385="male",VLOOKUP(M385,'Key node cluster'!$A$3:$C$45,3,0),VLOOKUP(M385,'Key node cluster'!$F$3:$H$27,3,0))</f>
        <v>31</v>
      </c>
    </row>
    <row r="386" spans="1:59" x14ac:dyDescent="0.25">
      <c r="A386" t="s">
        <v>259</v>
      </c>
      <c r="B386">
        <v>9941023436</v>
      </c>
      <c r="C386" s="7">
        <v>30</v>
      </c>
      <c r="D386" t="s">
        <v>9</v>
      </c>
      <c r="E386" t="s">
        <v>10</v>
      </c>
      <c r="G386" t="str">
        <f t="shared" si="277"/>
        <v>bachelor or above</v>
      </c>
      <c r="H386" s="7">
        <f t="shared" ref="H386:H449" si="281">IF(K386 &gt; 15, 20, IF(K386 &gt; 10, 15, IF(K386 &gt; 5, 10, IF(K386 &gt; 1, 5, IF(K386 &gt; 0, 1, 0)))))</f>
        <v>5</v>
      </c>
      <c r="I386" t="s">
        <v>14</v>
      </c>
      <c r="J386">
        <v>28</v>
      </c>
      <c r="K386">
        <v>1.3561643835616</v>
      </c>
      <c r="L386">
        <v>3</v>
      </c>
      <c r="M386" s="5">
        <f t="shared" ref="M386:M449" si="282">+BF386</f>
        <v>26</v>
      </c>
      <c r="N386" s="5">
        <f>+IF(D386="male",VLOOKUP(BG386,'Key node cluster'!$L$3:$N$24,3,0),VLOOKUP(BG386,'Key node cluster'!$R$3:$T$15,3,0))</f>
        <v>1</v>
      </c>
      <c r="O386" s="1">
        <v>0</v>
      </c>
      <c r="P386" s="1">
        <f t="shared" ref="P386:P449" si="283">+IF($D386="male",IF(H386="",O386,IF(H386&lt;=3,1,26)),IF($D386="female",IF(H386="",O386,IF(H386&lt;=0.5,1,12)),O386))</f>
        <v>26</v>
      </c>
      <c r="Q386" s="1">
        <f t="shared" ref="Q386:Q449" si="284">IF($D386="male",IF(P386&lt;&gt;1,P386,IF(H386="",P386,IF(H386&lt;=0.5,2,17))),IF($D386="female",IF(P386&lt;&gt;1,P386,IF(F386="",P386,IF(F386&lt;&gt;"amman",2,11))),P386))</f>
        <v>26</v>
      </c>
      <c r="R386" s="1">
        <f t="shared" ref="R386:R449" si="285">IF($D386="male",IF(Q386&lt;&gt;2,Q386,IF(F386="",Q386,IF(F386&lt;&gt;"irbed",3,14))),IF($D386="female",IF(Q386&lt;&gt;2,Q386,IF(C386="",Q386,IF(C386&lt;=25,3,8))),Q386))</f>
        <v>26</v>
      </c>
      <c r="S386" s="1">
        <f t="shared" ref="S386:S449" si="286">IF($D386="male",IF(R386&lt;&gt;3,R386,IF(F386="",R386,IF(F386&lt;&gt;"amman",4,11))),IF($D386="female",IF(R386&lt;&gt;3,R386,IF(F386="",R386,IF(F386&lt;&gt;"irbed",4,7))),R386))</f>
        <v>26</v>
      </c>
      <c r="T386" s="1">
        <f t="shared" ref="T386:T449" si="287">IF($D386="male",IF(S386&lt;&gt;4,S386,IF(C386="",S386,IF(C386&lt;=25,5,10))),IF($D386="female",IF(S386&lt;&gt;4,S386,IF(C386="",S386,IF(G386&lt;&gt;"secondary or below",5,6))),R386))</f>
        <v>26</v>
      </c>
      <c r="U386" s="1">
        <f t="shared" ref="U386:U449" si="288">IF($D386="male",IF(T386&lt;&gt;5,T386,IF(F386="",T386,IF(F386&lt;&gt;"zarqa",6,9))),IF($D386="female",IF(T386&lt;&gt;5,T386,5),T386))</f>
        <v>26</v>
      </c>
      <c r="V386" s="1">
        <f t="shared" ref="V386:V449" si="289">IF($D386="male",IF(U386&lt;&gt;6,U386,IF(G386="",U386,IF(G386&lt;&gt;"secondary or below",7,8))),IF($D386="female",IF(T386&lt;&gt;6,U386,6),U386))</f>
        <v>26</v>
      </c>
      <c r="W386" s="1">
        <f t="shared" ref="W386:W449" si="290">IF($D386="male",IF(V386&lt;&gt;7,V386,7),IF($D386="female",IF(S386&lt;&gt;7,V386,7),V386))</f>
        <v>26</v>
      </c>
      <c r="X386" s="1">
        <f t="shared" ref="X386:X449" si="291">IF($D386="male",IF(V386&lt;&gt;8,W386,8),IF($D386="female",IF(R386&lt;&gt;8,R386,IF(G386="",W386,IF(G386&lt;&gt;"bachelor or above",9,10)))))</f>
        <v>26</v>
      </c>
      <c r="Y386" s="1">
        <f t="shared" ref="Y386:Y449" si="292">IF($D386="male",IF(U386&lt;&gt;9,X386,9),IF($D386="female",IF(X386&lt;&gt;9,X386,9),X386))</f>
        <v>26</v>
      </c>
      <c r="Z386" s="1">
        <f t="shared" ref="Z386:Z449" si="293">IF($D386="male",IF(T386&lt;&gt;10,Y386,10),IF($D386="female",IF(X386&lt;&gt;10,Y386,10),Y386))</f>
        <v>26</v>
      </c>
      <c r="AA386" s="1">
        <f t="shared" ref="AA386:AA449" si="294">IF($D386="male",IF(S386&lt;&gt;11,Z386,IF(G386="",Z386,IF(G386&lt;&gt;"secondary or below",12,13))),IF($D386="female",IF(Q386&lt;&gt;11,Z386,11),Z386))</f>
        <v>26</v>
      </c>
      <c r="AB386" s="1">
        <f t="shared" ref="AB386:AB449" si="295">IF($D386="male",IF(AA386&lt;&gt;12,AA386,12),IF($D386="female",IF(P386&lt;&gt;12,P386,IF(G386="",AA386,IF(G386&lt;&gt;"bachelor or above",13,20)))))</f>
        <v>26</v>
      </c>
      <c r="AC386" s="1">
        <f t="shared" ref="AC386:AC449" si="296">IF($D386="male",IF(AA386&lt;&gt;13,AB386,13),IF($D386="female",IF(AB386&lt;&gt;13,AB386,IF(H386&lt;=3,14,17))))</f>
        <v>26</v>
      </c>
      <c r="AD386" s="1">
        <f t="shared" ref="AD386:AD449" si="297">IF($D386="male",IF(R386&lt;&gt;14,AC386,IF(G386="",AC386,IF(G386&lt;&gt;"bachelor or above",15,16))),IF($D386="female",IF(AC386&lt;&gt;14,AC386,IF(C386="",AC386,IF(C386&lt;=25,15,16))),AC386))</f>
        <v>26</v>
      </c>
      <c r="AE386" s="1">
        <f t="shared" ref="AE386:AE449" si="298">IF($D386="male",IF(AD386&lt;&gt;15,AD386,15),IF($D386="female",IF(AD386&lt;&gt;15,AD386,15),AD386))</f>
        <v>26</v>
      </c>
      <c r="AF386" s="1">
        <f t="shared" ref="AF386:AF449" si="299">IF($D386="male",IF(AD386&lt;&gt;16,AE386,16),IF($D386="female",IF(AD386&lt;&gt;16,AE386,16),AE386))</f>
        <v>26</v>
      </c>
      <c r="AG386" s="1">
        <f t="shared" ref="AG386:AG449" si="300">IF($D386="male",IF(Q386&lt;&gt;17,AF386,IF(F386="",AF386,IF(F386&lt;&gt;"amman",18,25))),IF($D386="female",IF(AC386&lt;&gt;17,AF386,IF(F386="",AF386,IF(F386&lt;&gt;"irbed",18,19))),AF386))</f>
        <v>26</v>
      </c>
      <c r="AH386" s="1">
        <f t="shared" ref="AH386:AH449" si="301">IF($D386="male",IF(AG386&lt;&gt;18,AG386,IF(G386="",AG386,IF(G386&lt;&gt;"secondary or below",19,20))),IF($D386="female",IF(AG386&lt;&gt;18,AG386,18),AG386))</f>
        <v>26</v>
      </c>
      <c r="AI386" s="1">
        <f t="shared" ref="AI386:AI449" si="302">IF($D386="male",IF(AH386&lt;&gt;19,AH386,19),IF($D386="female",IF(AG386&lt;&gt;19,AH386,19),AH386))</f>
        <v>26</v>
      </c>
      <c r="AJ386" s="1">
        <f t="shared" ref="AJ386:AJ449" si="303">IF($D386="male",IF(AH386&lt;&gt;20,AI386,IF(F386="",AI386,IF(F386&lt;&gt;"irbed",21,24))),IF($D386="female",IF(AB386&lt;&gt;20,AI386,IF(H386&lt;=3,21,24))))</f>
        <v>26</v>
      </c>
      <c r="AK386" s="1">
        <f t="shared" ref="AK386:AK449" si="304">IF($D386="male",IF(AJ386&lt;&gt;21,AJ386,IF(F386="",AJ386,IF(F386&lt;&gt;"zarqa",22,23))),IF($D386="female",IF(AJ386&lt;&gt;21,AJ386,IF(C386&lt;=25,22,23))))</f>
        <v>26</v>
      </c>
      <c r="AL386" s="1">
        <f t="shared" ref="AL386:AL449" si="305">IF($D386="male",IF(AK386&lt;&gt;22,AK386,22),IF($D386="female",IF(AK386&lt;&gt;22,AK386,22),AK386))</f>
        <v>26</v>
      </c>
      <c r="AM386" s="1">
        <f t="shared" ref="AM386:AM449" si="306">IF($D386="male",IF(AK386&lt;&gt;23,AL386,23),IF($D386="female",IF(AK386&lt;&gt;23,AL386,23),AL386))</f>
        <v>26</v>
      </c>
      <c r="AN386" s="1">
        <f t="shared" ref="AN386:AN449" si="307">IF($D386="male",IF(AJ386&lt;&gt;24,AM386,24),IF($D386="female",IF(AJ386&lt;&gt;24,AM386,24),AM386))</f>
        <v>26</v>
      </c>
      <c r="AO386" s="1">
        <f t="shared" ref="AO386:AO449" si="308">IF($D386="male",IF(AG386&lt;&gt;25,AN386,25),AN386)</f>
        <v>26</v>
      </c>
      <c r="AP386" s="7">
        <f t="shared" si="278"/>
        <v>26</v>
      </c>
      <c r="AQ386" s="7">
        <f t="shared" si="279"/>
        <v>26</v>
      </c>
      <c r="AR386" s="1">
        <f t="shared" ref="AR386:AR449" si="309">IF($D386="male",IF(AQ386&lt;&gt;28,AQ386,IF(C386&lt;=35,29,32)),AQ386)</f>
        <v>26</v>
      </c>
      <c r="AS386" s="7">
        <f t="shared" si="280"/>
        <v>26</v>
      </c>
      <c r="AT386" s="1">
        <f t="shared" ref="AT386:AT449" si="310">IF($D386="male",IF(AS386&lt;&gt;30,AS386,30),AS386)</f>
        <v>26</v>
      </c>
      <c r="AU386" s="1">
        <f t="shared" ref="AU386:AU449" si="311">IF($D386="male",IF(AS386&lt;&gt;31,AT386,31),AT386)</f>
        <v>26</v>
      </c>
      <c r="AV386" s="1">
        <f t="shared" ref="AV386:AV449" si="312">IF($D386="male",IF(AR386&lt;&gt;32,AU386,32),AU386)</f>
        <v>26</v>
      </c>
      <c r="AW386" s="1">
        <f t="shared" ref="AW386:AW449" si="313">IF($D386="male",IF(AQ386&lt;&gt;33,AV386,IF(H386="",AV386,IF(H386&lt;=7.5,34,37))),AV386)</f>
        <v>26</v>
      </c>
      <c r="AX386" s="1">
        <f t="shared" ref="AX386:AX449" si="314">IF($D386="male",IF(AW386&lt;&gt;34,AW386,IF(C386&lt;=25,35,36)),AW386)</f>
        <v>26</v>
      </c>
      <c r="AY386" s="1">
        <f t="shared" ref="AY386:AY449" si="315">IF($D386="male",IF(AX386&lt;&gt;35,AX386,35),AX386)</f>
        <v>26</v>
      </c>
      <c r="AZ386" s="1">
        <f t="shared" ref="AZ386:AZ449" si="316">IF($D386="male",IF(AX386&lt;&gt;36,AY386,36),AY386)</f>
        <v>26</v>
      </c>
      <c r="BA386" s="1">
        <f t="shared" ref="BA386:BA449" si="317">IF($D386="male",IF(AW386&lt;&gt;37,AZ386,37),AZ386)</f>
        <v>26</v>
      </c>
      <c r="BB386" s="1">
        <f t="shared" ref="BB386:BB449" si="318">IF($D386="male",IF(AP386&lt;&gt;38,BA386,IF(C386&lt;=25,39,40)),BA386)</f>
        <v>26</v>
      </c>
      <c r="BC386" s="1">
        <f t="shared" ref="BC386:BC449" si="319">IF($D386="male",IF(BB386&lt;&gt;39,BB386,39),BB386)</f>
        <v>26</v>
      </c>
      <c r="BD386" s="1">
        <f t="shared" ref="BD386:BD449" si="320">IF($D386="male",IF(BB386&lt;&gt;40,BC386,IF(H386="",BC386,IF(H386&lt;=7.5,41,42))),BC386)</f>
        <v>26</v>
      </c>
      <c r="BE386" s="1">
        <f t="shared" ref="BE386:BE449" si="321">IF($D386="male",IF(BD386&lt;&gt;41,BD386,41),BD386)</f>
        <v>26</v>
      </c>
      <c r="BF386" s="1">
        <f t="shared" ref="BF386:BF449" si="322">IF($D386="male",IF(BD386&lt;&gt;42,BE386,42),BE386)</f>
        <v>26</v>
      </c>
      <c r="BG386" s="1">
        <f>+IF(D386="male",VLOOKUP(M386,'Key node cluster'!$A$3:$C$45,3,0),VLOOKUP(M386,'Key node cluster'!$F$3:$H$27,3,0))</f>
        <v>31</v>
      </c>
    </row>
    <row r="387" spans="1:59" x14ac:dyDescent="0.25">
      <c r="A387" t="s">
        <v>261</v>
      </c>
      <c r="B387">
        <v>9931048919</v>
      </c>
      <c r="C387" s="7">
        <v>30</v>
      </c>
      <c r="D387" t="s">
        <v>9</v>
      </c>
      <c r="E387" t="s">
        <v>10</v>
      </c>
      <c r="G387" t="str">
        <f t="shared" si="277"/>
        <v/>
      </c>
      <c r="H387" s="7">
        <f t="shared" si="281"/>
        <v>1</v>
      </c>
      <c r="J387">
        <v>29</v>
      </c>
      <c r="K387">
        <v>0.98630136986300998</v>
      </c>
      <c r="L387">
        <v>11</v>
      </c>
      <c r="M387" s="5">
        <f t="shared" si="282"/>
        <v>17</v>
      </c>
      <c r="N387" s="5">
        <f>+IF(D387="male",VLOOKUP(BG387,'Key node cluster'!$L$3:$N$24,3,0),VLOOKUP(BG387,'Key node cluster'!$R$3:$T$15,3,0))</f>
        <v>1</v>
      </c>
      <c r="O387" s="1">
        <v>0</v>
      </c>
      <c r="P387" s="1">
        <f t="shared" si="283"/>
        <v>1</v>
      </c>
      <c r="Q387" s="1">
        <f t="shared" si="284"/>
        <v>17</v>
      </c>
      <c r="R387" s="1">
        <f t="shared" si="285"/>
        <v>17</v>
      </c>
      <c r="S387" s="1">
        <f t="shared" si="286"/>
        <v>17</v>
      </c>
      <c r="T387" s="1">
        <f t="shared" si="287"/>
        <v>17</v>
      </c>
      <c r="U387" s="1">
        <f t="shared" si="288"/>
        <v>17</v>
      </c>
      <c r="V387" s="1">
        <f t="shared" si="289"/>
        <v>17</v>
      </c>
      <c r="W387" s="1">
        <f t="shared" si="290"/>
        <v>17</v>
      </c>
      <c r="X387" s="1">
        <f t="shared" si="291"/>
        <v>17</v>
      </c>
      <c r="Y387" s="1">
        <f t="shared" si="292"/>
        <v>17</v>
      </c>
      <c r="Z387" s="1">
        <f t="shared" si="293"/>
        <v>17</v>
      </c>
      <c r="AA387" s="1">
        <f t="shared" si="294"/>
        <v>17</v>
      </c>
      <c r="AB387" s="1">
        <f t="shared" si="295"/>
        <v>17</v>
      </c>
      <c r="AC387" s="1">
        <f t="shared" si="296"/>
        <v>17</v>
      </c>
      <c r="AD387" s="1">
        <f t="shared" si="297"/>
        <v>17</v>
      </c>
      <c r="AE387" s="1">
        <f t="shared" si="298"/>
        <v>17</v>
      </c>
      <c r="AF387" s="1">
        <f t="shared" si="299"/>
        <v>17</v>
      </c>
      <c r="AG387" s="1">
        <f t="shared" si="300"/>
        <v>17</v>
      </c>
      <c r="AH387" s="1">
        <f t="shared" si="301"/>
        <v>17</v>
      </c>
      <c r="AI387" s="1">
        <f t="shared" si="302"/>
        <v>17</v>
      </c>
      <c r="AJ387" s="1">
        <f t="shared" si="303"/>
        <v>17</v>
      </c>
      <c r="AK387" s="1">
        <f t="shared" si="304"/>
        <v>17</v>
      </c>
      <c r="AL387" s="1">
        <f t="shared" si="305"/>
        <v>17</v>
      </c>
      <c r="AM387" s="1">
        <f t="shared" si="306"/>
        <v>17</v>
      </c>
      <c r="AN387" s="1">
        <f t="shared" si="307"/>
        <v>17</v>
      </c>
      <c r="AO387" s="1">
        <f t="shared" si="308"/>
        <v>17</v>
      </c>
      <c r="AP387" s="7">
        <f t="shared" si="278"/>
        <v>17</v>
      </c>
      <c r="AQ387" s="7">
        <f t="shared" si="279"/>
        <v>17</v>
      </c>
      <c r="AR387" s="1">
        <f t="shared" si="309"/>
        <v>17</v>
      </c>
      <c r="AS387" s="7">
        <f t="shared" si="280"/>
        <v>17</v>
      </c>
      <c r="AT387" s="1">
        <f t="shared" si="310"/>
        <v>17</v>
      </c>
      <c r="AU387" s="1">
        <f t="shared" si="311"/>
        <v>17</v>
      </c>
      <c r="AV387" s="1">
        <f t="shared" si="312"/>
        <v>17</v>
      </c>
      <c r="AW387" s="1">
        <f t="shared" si="313"/>
        <v>17</v>
      </c>
      <c r="AX387" s="1">
        <f t="shared" si="314"/>
        <v>17</v>
      </c>
      <c r="AY387" s="1">
        <f t="shared" si="315"/>
        <v>17</v>
      </c>
      <c r="AZ387" s="1">
        <f t="shared" si="316"/>
        <v>17</v>
      </c>
      <c r="BA387" s="1">
        <f t="shared" si="317"/>
        <v>17</v>
      </c>
      <c r="BB387" s="1">
        <f t="shared" si="318"/>
        <v>17</v>
      </c>
      <c r="BC387" s="1">
        <f t="shared" si="319"/>
        <v>17</v>
      </c>
      <c r="BD387" s="1">
        <f t="shared" si="320"/>
        <v>17</v>
      </c>
      <c r="BE387" s="1">
        <f t="shared" si="321"/>
        <v>17</v>
      </c>
      <c r="BF387" s="1">
        <f t="shared" si="322"/>
        <v>17</v>
      </c>
      <c r="BG387" s="1">
        <f>+IF(D387="male",VLOOKUP(M387,'Key node cluster'!$A$3:$C$45,3,0),VLOOKUP(M387,'Key node cluster'!$F$3:$H$27,3,0))</f>
        <v>22</v>
      </c>
    </row>
    <row r="388" spans="1:59" x14ac:dyDescent="0.25">
      <c r="A388" t="s">
        <v>263</v>
      </c>
      <c r="B388">
        <v>9881008045</v>
      </c>
      <c r="C388" s="7">
        <v>30</v>
      </c>
      <c r="D388" t="s">
        <v>9</v>
      </c>
      <c r="E388" t="s">
        <v>10</v>
      </c>
      <c r="G388" t="str">
        <f t="shared" si="277"/>
        <v/>
      </c>
      <c r="H388" s="7">
        <f t="shared" si="281"/>
        <v>5</v>
      </c>
      <c r="J388">
        <v>34</v>
      </c>
      <c r="K388">
        <v>2.8356164383562001</v>
      </c>
      <c r="L388">
        <v>1</v>
      </c>
      <c r="M388" s="5">
        <f t="shared" si="282"/>
        <v>26</v>
      </c>
      <c r="N388" s="5">
        <f>+IF(D388="male",VLOOKUP(BG388,'Key node cluster'!$L$3:$N$24,3,0),VLOOKUP(BG388,'Key node cluster'!$R$3:$T$15,3,0))</f>
        <v>1</v>
      </c>
      <c r="O388" s="1">
        <v>0</v>
      </c>
      <c r="P388" s="1">
        <f t="shared" si="283"/>
        <v>26</v>
      </c>
      <c r="Q388" s="1">
        <f t="shared" si="284"/>
        <v>26</v>
      </c>
      <c r="R388" s="1">
        <f t="shared" si="285"/>
        <v>26</v>
      </c>
      <c r="S388" s="1">
        <f t="shared" si="286"/>
        <v>26</v>
      </c>
      <c r="T388" s="1">
        <f t="shared" si="287"/>
        <v>26</v>
      </c>
      <c r="U388" s="1">
        <f t="shared" si="288"/>
        <v>26</v>
      </c>
      <c r="V388" s="1">
        <f t="shared" si="289"/>
        <v>26</v>
      </c>
      <c r="W388" s="1">
        <f t="shared" si="290"/>
        <v>26</v>
      </c>
      <c r="X388" s="1">
        <f t="shared" si="291"/>
        <v>26</v>
      </c>
      <c r="Y388" s="1">
        <f t="shared" si="292"/>
        <v>26</v>
      </c>
      <c r="Z388" s="1">
        <f t="shared" si="293"/>
        <v>26</v>
      </c>
      <c r="AA388" s="1">
        <f t="shared" si="294"/>
        <v>26</v>
      </c>
      <c r="AB388" s="1">
        <f t="shared" si="295"/>
        <v>26</v>
      </c>
      <c r="AC388" s="1">
        <f t="shared" si="296"/>
        <v>26</v>
      </c>
      <c r="AD388" s="1">
        <f t="shared" si="297"/>
        <v>26</v>
      </c>
      <c r="AE388" s="1">
        <f t="shared" si="298"/>
        <v>26</v>
      </c>
      <c r="AF388" s="1">
        <f t="shared" si="299"/>
        <v>26</v>
      </c>
      <c r="AG388" s="1">
        <f t="shared" si="300"/>
        <v>26</v>
      </c>
      <c r="AH388" s="1">
        <f t="shared" si="301"/>
        <v>26</v>
      </c>
      <c r="AI388" s="1">
        <f t="shared" si="302"/>
        <v>26</v>
      </c>
      <c r="AJ388" s="1">
        <f t="shared" si="303"/>
        <v>26</v>
      </c>
      <c r="AK388" s="1">
        <f t="shared" si="304"/>
        <v>26</v>
      </c>
      <c r="AL388" s="1">
        <f t="shared" si="305"/>
        <v>26</v>
      </c>
      <c r="AM388" s="1">
        <f t="shared" si="306"/>
        <v>26</v>
      </c>
      <c r="AN388" s="1">
        <f t="shared" si="307"/>
        <v>26</v>
      </c>
      <c r="AO388" s="1">
        <f t="shared" si="308"/>
        <v>26</v>
      </c>
      <c r="AP388" s="7">
        <f t="shared" si="278"/>
        <v>26</v>
      </c>
      <c r="AQ388" s="7">
        <f t="shared" si="279"/>
        <v>26</v>
      </c>
      <c r="AR388" s="1">
        <f t="shared" si="309"/>
        <v>26</v>
      </c>
      <c r="AS388" s="7">
        <f t="shared" si="280"/>
        <v>26</v>
      </c>
      <c r="AT388" s="1">
        <f t="shared" si="310"/>
        <v>26</v>
      </c>
      <c r="AU388" s="1">
        <f t="shared" si="311"/>
        <v>26</v>
      </c>
      <c r="AV388" s="1">
        <f t="shared" si="312"/>
        <v>26</v>
      </c>
      <c r="AW388" s="1">
        <f t="shared" si="313"/>
        <v>26</v>
      </c>
      <c r="AX388" s="1">
        <f t="shared" si="314"/>
        <v>26</v>
      </c>
      <c r="AY388" s="1">
        <f t="shared" si="315"/>
        <v>26</v>
      </c>
      <c r="AZ388" s="1">
        <f t="shared" si="316"/>
        <v>26</v>
      </c>
      <c r="BA388" s="1">
        <f t="shared" si="317"/>
        <v>26</v>
      </c>
      <c r="BB388" s="1">
        <f t="shared" si="318"/>
        <v>26</v>
      </c>
      <c r="BC388" s="1">
        <f t="shared" si="319"/>
        <v>26</v>
      </c>
      <c r="BD388" s="1">
        <f t="shared" si="320"/>
        <v>26</v>
      </c>
      <c r="BE388" s="1">
        <f t="shared" si="321"/>
        <v>26</v>
      </c>
      <c r="BF388" s="1">
        <f t="shared" si="322"/>
        <v>26</v>
      </c>
      <c r="BG388" s="1">
        <f>+IF(D388="male",VLOOKUP(M388,'Key node cluster'!$A$3:$C$45,3,0),VLOOKUP(M388,'Key node cluster'!$F$3:$H$27,3,0))</f>
        <v>31</v>
      </c>
    </row>
    <row r="389" spans="1:59" x14ac:dyDescent="0.25">
      <c r="A389" t="s">
        <v>264</v>
      </c>
      <c r="B389">
        <v>9891013561</v>
      </c>
      <c r="C389" s="7">
        <v>30</v>
      </c>
      <c r="D389" t="s">
        <v>9</v>
      </c>
      <c r="E389" t="s">
        <v>10</v>
      </c>
      <c r="G389" t="str">
        <f t="shared" si="277"/>
        <v>tvet</v>
      </c>
      <c r="H389" s="7">
        <f t="shared" si="281"/>
        <v>5</v>
      </c>
      <c r="I389" t="s">
        <v>22</v>
      </c>
      <c r="J389">
        <v>32</v>
      </c>
      <c r="K389">
        <v>1.1671232876712001</v>
      </c>
      <c r="L389">
        <v>3</v>
      </c>
      <c r="M389" s="5">
        <f t="shared" si="282"/>
        <v>26</v>
      </c>
      <c r="N389" s="5">
        <f>+IF(D389="male",VLOOKUP(BG389,'Key node cluster'!$L$3:$N$24,3,0),VLOOKUP(BG389,'Key node cluster'!$R$3:$T$15,3,0))</f>
        <v>1</v>
      </c>
      <c r="O389" s="1">
        <v>0</v>
      </c>
      <c r="P389" s="1">
        <f t="shared" si="283"/>
        <v>26</v>
      </c>
      <c r="Q389" s="1">
        <f t="shared" si="284"/>
        <v>26</v>
      </c>
      <c r="R389" s="1">
        <f t="shared" si="285"/>
        <v>26</v>
      </c>
      <c r="S389" s="1">
        <f t="shared" si="286"/>
        <v>26</v>
      </c>
      <c r="T389" s="1">
        <f t="shared" si="287"/>
        <v>26</v>
      </c>
      <c r="U389" s="1">
        <f t="shared" si="288"/>
        <v>26</v>
      </c>
      <c r="V389" s="1">
        <f t="shared" si="289"/>
        <v>26</v>
      </c>
      <c r="W389" s="1">
        <f t="shared" si="290"/>
        <v>26</v>
      </c>
      <c r="X389" s="1">
        <f t="shared" si="291"/>
        <v>26</v>
      </c>
      <c r="Y389" s="1">
        <f t="shared" si="292"/>
        <v>26</v>
      </c>
      <c r="Z389" s="1">
        <f t="shared" si="293"/>
        <v>26</v>
      </c>
      <c r="AA389" s="1">
        <f t="shared" si="294"/>
        <v>26</v>
      </c>
      <c r="AB389" s="1">
        <f t="shared" si="295"/>
        <v>26</v>
      </c>
      <c r="AC389" s="1">
        <f t="shared" si="296"/>
        <v>26</v>
      </c>
      <c r="AD389" s="1">
        <f t="shared" si="297"/>
        <v>26</v>
      </c>
      <c r="AE389" s="1">
        <f t="shared" si="298"/>
        <v>26</v>
      </c>
      <c r="AF389" s="1">
        <f t="shared" si="299"/>
        <v>26</v>
      </c>
      <c r="AG389" s="1">
        <f t="shared" si="300"/>
        <v>26</v>
      </c>
      <c r="AH389" s="1">
        <f t="shared" si="301"/>
        <v>26</v>
      </c>
      <c r="AI389" s="1">
        <f t="shared" si="302"/>
        <v>26</v>
      </c>
      <c r="AJ389" s="1">
        <f t="shared" si="303"/>
        <v>26</v>
      </c>
      <c r="AK389" s="1">
        <f t="shared" si="304"/>
        <v>26</v>
      </c>
      <c r="AL389" s="1">
        <f t="shared" si="305"/>
        <v>26</v>
      </c>
      <c r="AM389" s="1">
        <f t="shared" si="306"/>
        <v>26</v>
      </c>
      <c r="AN389" s="1">
        <f t="shared" si="307"/>
        <v>26</v>
      </c>
      <c r="AO389" s="1">
        <f t="shared" si="308"/>
        <v>26</v>
      </c>
      <c r="AP389" s="7">
        <f t="shared" si="278"/>
        <v>26</v>
      </c>
      <c r="AQ389" s="7">
        <f t="shared" si="279"/>
        <v>26</v>
      </c>
      <c r="AR389" s="1">
        <f t="shared" si="309"/>
        <v>26</v>
      </c>
      <c r="AS389" s="7">
        <f t="shared" si="280"/>
        <v>26</v>
      </c>
      <c r="AT389" s="1">
        <f t="shared" si="310"/>
        <v>26</v>
      </c>
      <c r="AU389" s="1">
        <f t="shared" si="311"/>
        <v>26</v>
      </c>
      <c r="AV389" s="1">
        <f t="shared" si="312"/>
        <v>26</v>
      </c>
      <c r="AW389" s="1">
        <f t="shared" si="313"/>
        <v>26</v>
      </c>
      <c r="AX389" s="1">
        <f t="shared" si="314"/>
        <v>26</v>
      </c>
      <c r="AY389" s="1">
        <f t="shared" si="315"/>
        <v>26</v>
      </c>
      <c r="AZ389" s="1">
        <f t="shared" si="316"/>
        <v>26</v>
      </c>
      <c r="BA389" s="1">
        <f t="shared" si="317"/>
        <v>26</v>
      </c>
      <c r="BB389" s="1">
        <f t="shared" si="318"/>
        <v>26</v>
      </c>
      <c r="BC389" s="1">
        <f t="shared" si="319"/>
        <v>26</v>
      </c>
      <c r="BD389" s="1">
        <f t="shared" si="320"/>
        <v>26</v>
      </c>
      <c r="BE389" s="1">
        <f t="shared" si="321"/>
        <v>26</v>
      </c>
      <c r="BF389" s="1">
        <f t="shared" si="322"/>
        <v>26</v>
      </c>
      <c r="BG389" s="1">
        <f>+IF(D389="male",VLOOKUP(M389,'Key node cluster'!$A$3:$C$45,3,0),VLOOKUP(M389,'Key node cluster'!$F$3:$H$27,3,0))</f>
        <v>31</v>
      </c>
    </row>
    <row r="390" spans="1:59" x14ac:dyDescent="0.25">
      <c r="A390" t="s">
        <v>267</v>
      </c>
      <c r="B390">
        <v>9891003151</v>
      </c>
      <c r="C390" s="7">
        <v>30</v>
      </c>
      <c r="D390" t="s">
        <v>9</v>
      </c>
      <c r="E390" t="s">
        <v>10</v>
      </c>
      <c r="G390" t="str">
        <f t="shared" si="277"/>
        <v/>
      </c>
      <c r="H390" s="7">
        <f t="shared" si="281"/>
        <v>5</v>
      </c>
      <c r="J390">
        <v>32</v>
      </c>
      <c r="K390">
        <v>2.5178082191781002</v>
      </c>
      <c r="L390">
        <v>6</v>
      </c>
      <c r="M390" s="5">
        <f t="shared" si="282"/>
        <v>26</v>
      </c>
      <c r="N390" s="5">
        <f>+IF(D390="male",VLOOKUP(BG390,'Key node cluster'!$L$3:$N$24,3,0),VLOOKUP(BG390,'Key node cluster'!$R$3:$T$15,3,0))</f>
        <v>1</v>
      </c>
      <c r="O390" s="1">
        <v>0</v>
      </c>
      <c r="P390" s="1">
        <f t="shared" si="283"/>
        <v>26</v>
      </c>
      <c r="Q390" s="1">
        <f t="shared" si="284"/>
        <v>26</v>
      </c>
      <c r="R390" s="1">
        <f t="shared" si="285"/>
        <v>26</v>
      </c>
      <c r="S390" s="1">
        <f t="shared" si="286"/>
        <v>26</v>
      </c>
      <c r="T390" s="1">
        <f t="shared" si="287"/>
        <v>26</v>
      </c>
      <c r="U390" s="1">
        <f t="shared" si="288"/>
        <v>26</v>
      </c>
      <c r="V390" s="1">
        <f t="shared" si="289"/>
        <v>26</v>
      </c>
      <c r="W390" s="1">
        <f t="shared" si="290"/>
        <v>26</v>
      </c>
      <c r="X390" s="1">
        <f t="shared" si="291"/>
        <v>26</v>
      </c>
      <c r="Y390" s="1">
        <f t="shared" si="292"/>
        <v>26</v>
      </c>
      <c r="Z390" s="1">
        <f t="shared" si="293"/>
        <v>26</v>
      </c>
      <c r="AA390" s="1">
        <f t="shared" si="294"/>
        <v>26</v>
      </c>
      <c r="AB390" s="1">
        <f t="shared" si="295"/>
        <v>26</v>
      </c>
      <c r="AC390" s="1">
        <f t="shared" si="296"/>
        <v>26</v>
      </c>
      <c r="AD390" s="1">
        <f t="shared" si="297"/>
        <v>26</v>
      </c>
      <c r="AE390" s="1">
        <f t="shared" si="298"/>
        <v>26</v>
      </c>
      <c r="AF390" s="1">
        <f t="shared" si="299"/>
        <v>26</v>
      </c>
      <c r="AG390" s="1">
        <f t="shared" si="300"/>
        <v>26</v>
      </c>
      <c r="AH390" s="1">
        <f t="shared" si="301"/>
        <v>26</v>
      </c>
      <c r="AI390" s="1">
        <f t="shared" si="302"/>
        <v>26</v>
      </c>
      <c r="AJ390" s="1">
        <f t="shared" si="303"/>
        <v>26</v>
      </c>
      <c r="AK390" s="1">
        <f t="shared" si="304"/>
        <v>26</v>
      </c>
      <c r="AL390" s="1">
        <f t="shared" si="305"/>
        <v>26</v>
      </c>
      <c r="AM390" s="1">
        <f t="shared" si="306"/>
        <v>26</v>
      </c>
      <c r="AN390" s="1">
        <f t="shared" si="307"/>
        <v>26</v>
      </c>
      <c r="AO390" s="1">
        <f t="shared" si="308"/>
        <v>26</v>
      </c>
      <c r="AP390" s="7">
        <f t="shared" si="278"/>
        <v>26</v>
      </c>
      <c r="AQ390" s="7">
        <f t="shared" si="279"/>
        <v>26</v>
      </c>
      <c r="AR390" s="1">
        <f t="shared" si="309"/>
        <v>26</v>
      </c>
      <c r="AS390" s="7">
        <f t="shared" si="280"/>
        <v>26</v>
      </c>
      <c r="AT390" s="1">
        <f t="shared" si="310"/>
        <v>26</v>
      </c>
      <c r="AU390" s="1">
        <f t="shared" si="311"/>
        <v>26</v>
      </c>
      <c r="AV390" s="1">
        <f t="shared" si="312"/>
        <v>26</v>
      </c>
      <c r="AW390" s="1">
        <f t="shared" si="313"/>
        <v>26</v>
      </c>
      <c r="AX390" s="1">
        <f t="shared" si="314"/>
        <v>26</v>
      </c>
      <c r="AY390" s="1">
        <f t="shared" si="315"/>
        <v>26</v>
      </c>
      <c r="AZ390" s="1">
        <f t="shared" si="316"/>
        <v>26</v>
      </c>
      <c r="BA390" s="1">
        <f t="shared" si="317"/>
        <v>26</v>
      </c>
      <c r="BB390" s="1">
        <f t="shared" si="318"/>
        <v>26</v>
      </c>
      <c r="BC390" s="1">
        <f t="shared" si="319"/>
        <v>26</v>
      </c>
      <c r="BD390" s="1">
        <f t="shared" si="320"/>
        <v>26</v>
      </c>
      <c r="BE390" s="1">
        <f t="shared" si="321"/>
        <v>26</v>
      </c>
      <c r="BF390" s="1">
        <f t="shared" si="322"/>
        <v>26</v>
      </c>
      <c r="BG390" s="1">
        <f>+IF(D390="male",VLOOKUP(M390,'Key node cluster'!$A$3:$C$45,3,0),VLOOKUP(M390,'Key node cluster'!$F$3:$H$27,3,0))</f>
        <v>31</v>
      </c>
    </row>
    <row r="391" spans="1:59" x14ac:dyDescent="0.25">
      <c r="A391" t="s">
        <v>279</v>
      </c>
      <c r="B391">
        <v>9951045740</v>
      </c>
      <c r="C391" s="7">
        <v>30</v>
      </c>
      <c r="D391" t="s">
        <v>9</v>
      </c>
      <c r="E391" t="s">
        <v>10</v>
      </c>
      <c r="G391" t="str">
        <f t="shared" si="277"/>
        <v/>
      </c>
      <c r="H391" s="7">
        <f t="shared" si="281"/>
        <v>5</v>
      </c>
      <c r="J391">
        <v>26</v>
      </c>
      <c r="K391">
        <v>1.6054794520547999</v>
      </c>
      <c r="L391">
        <v>4</v>
      </c>
      <c r="M391" s="5">
        <f t="shared" si="282"/>
        <v>26</v>
      </c>
      <c r="N391" s="5">
        <f>+IF(D391="male",VLOOKUP(BG391,'Key node cluster'!$L$3:$N$24,3,0),VLOOKUP(BG391,'Key node cluster'!$R$3:$T$15,3,0))</f>
        <v>1</v>
      </c>
      <c r="O391" s="1">
        <v>0</v>
      </c>
      <c r="P391" s="1">
        <f t="shared" si="283"/>
        <v>26</v>
      </c>
      <c r="Q391" s="1">
        <f t="shared" si="284"/>
        <v>26</v>
      </c>
      <c r="R391" s="1">
        <f t="shared" si="285"/>
        <v>26</v>
      </c>
      <c r="S391" s="1">
        <f t="shared" si="286"/>
        <v>26</v>
      </c>
      <c r="T391" s="1">
        <f t="shared" si="287"/>
        <v>26</v>
      </c>
      <c r="U391" s="1">
        <f t="shared" si="288"/>
        <v>26</v>
      </c>
      <c r="V391" s="1">
        <f t="shared" si="289"/>
        <v>26</v>
      </c>
      <c r="W391" s="1">
        <f t="shared" si="290"/>
        <v>26</v>
      </c>
      <c r="X391" s="1">
        <f t="shared" si="291"/>
        <v>26</v>
      </c>
      <c r="Y391" s="1">
        <f t="shared" si="292"/>
        <v>26</v>
      </c>
      <c r="Z391" s="1">
        <f t="shared" si="293"/>
        <v>26</v>
      </c>
      <c r="AA391" s="1">
        <f t="shared" si="294"/>
        <v>26</v>
      </c>
      <c r="AB391" s="1">
        <f t="shared" si="295"/>
        <v>26</v>
      </c>
      <c r="AC391" s="1">
        <f t="shared" si="296"/>
        <v>26</v>
      </c>
      <c r="AD391" s="1">
        <f t="shared" si="297"/>
        <v>26</v>
      </c>
      <c r="AE391" s="1">
        <f t="shared" si="298"/>
        <v>26</v>
      </c>
      <c r="AF391" s="1">
        <f t="shared" si="299"/>
        <v>26</v>
      </c>
      <c r="AG391" s="1">
        <f t="shared" si="300"/>
        <v>26</v>
      </c>
      <c r="AH391" s="1">
        <f t="shared" si="301"/>
        <v>26</v>
      </c>
      <c r="AI391" s="1">
        <f t="shared" si="302"/>
        <v>26</v>
      </c>
      <c r="AJ391" s="1">
        <f t="shared" si="303"/>
        <v>26</v>
      </c>
      <c r="AK391" s="1">
        <f t="shared" si="304"/>
        <v>26</v>
      </c>
      <c r="AL391" s="1">
        <f t="shared" si="305"/>
        <v>26</v>
      </c>
      <c r="AM391" s="1">
        <f t="shared" si="306"/>
        <v>26</v>
      </c>
      <c r="AN391" s="1">
        <f t="shared" si="307"/>
        <v>26</v>
      </c>
      <c r="AO391" s="1">
        <f t="shared" si="308"/>
        <v>26</v>
      </c>
      <c r="AP391" s="7">
        <f t="shared" si="278"/>
        <v>26</v>
      </c>
      <c r="AQ391" s="7">
        <f t="shared" si="279"/>
        <v>26</v>
      </c>
      <c r="AR391" s="1">
        <f t="shared" si="309"/>
        <v>26</v>
      </c>
      <c r="AS391" s="7">
        <f t="shared" si="280"/>
        <v>26</v>
      </c>
      <c r="AT391" s="1">
        <f t="shared" si="310"/>
        <v>26</v>
      </c>
      <c r="AU391" s="1">
        <f t="shared" si="311"/>
        <v>26</v>
      </c>
      <c r="AV391" s="1">
        <f t="shared" si="312"/>
        <v>26</v>
      </c>
      <c r="AW391" s="1">
        <f t="shared" si="313"/>
        <v>26</v>
      </c>
      <c r="AX391" s="1">
        <f t="shared" si="314"/>
        <v>26</v>
      </c>
      <c r="AY391" s="1">
        <f t="shared" si="315"/>
        <v>26</v>
      </c>
      <c r="AZ391" s="1">
        <f t="shared" si="316"/>
        <v>26</v>
      </c>
      <c r="BA391" s="1">
        <f t="shared" si="317"/>
        <v>26</v>
      </c>
      <c r="BB391" s="1">
        <f t="shared" si="318"/>
        <v>26</v>
      </c>
      <c r="BC391" s="1">
        <f t="shared" si="319"/>
        <v>26</v>
      </c>
      <c r="BD391" s="1">
        <f t="shared" si="320"/>
        <v>26</v>
      </c>
      <c r="BE391" s="1">
        <f t="shared" si="321"/>
        <v>26</v>
      </c>
      <c r="BF391" s="1">
        <f t="shared" si="322"/>
        <v>26</v>
      </c>
      <c r="BG391" s="1">
        <f>+IF(D391="male",VLOOKUP(M391,'Key node cluster'!$A$3:$C$45,3,0),VLOOKUP(M391,'Key node cluster'!$F$3:$H$27,3,0))</f>
        <v>31</v>
      </c>
    </row>
    <row r="392" spans="1:59" x14ac:dyDescent="0.25">
      <c r="A392" t="s">
        <v>284</v>
      </c>
      <c r="B392">
        <v>9931064479</v>
      </c>
      <c r="C392" s="7">
        <v>30</v>
      </c>
      <c r="D392" t="s">
        <v>9</v>
      </c>
      <c r="E392" t="s">
        <v>10</v>
      </c>
      <c r="G392" t="str">
        <f t="shared" si="277"/>
        <v>bachelor or above</v>
      </c>
      <c r="H392" s="7">
        <f t="shared" si="281"/>
        <v>1</v>
      </c>
      <c r="I392" t="s">
        <v>14</v>
      </c>
      <c r="J392">
        <v>29</v>
      </c>
      <c r="K392">
        <v>0.74794520547944998</v>
      </c>
      <c r="L392">
        <v>2</v>
      </c>
      <c r="M392" s="5">
        <f t="shared" si="282"/>
        <v>17</v>
      </c>
      <c r="N392" s="5">
        <f>+IF(D392="male",VLOOKUP(BG392,'Key node cluster'!$L$3:$N$24,3,0),VLOOKUP(BG392,'Key node cluster'!$R$3:$T$15,3,0))</f>
        <v>1</v>
      </c>
      <c r="O392" s="1">
        <v>0</v>
      </c>
      <c r="P392" s="1">
        <f t="shared" si="283"/>
        <v>1</v>
      </c>
      <c r="Q392" s="1">
        <f t="shared" si="284"/>
        <v>17</v>
      </c>
      <c r="R392" s="1">
        <f t="shared" si="285"/>
        <v>17</v>
      </c>
      <c r="S392" s="1">
        <f t="shared" si="286"/>
        <v>17</v>
      </c>
      <c r="T392" s="1">
        <f t="shared" si="287"/>
        <v>17</v>
      </c>
      <c r="U392" s="1">
        <f t="shared" si="288"/>
        <v>17</v>
      </c>
      <c r="V392" s="1">
        <f t="shared" si="289"/>
        <v>17</v>
      </c>
      <c r="W392" s="1">
        <f t="shared" si="290"/>
        <v>17</v>
      </c>
      <c r="X392" s="1">
        <f t="shared" si="291"/>
        <v>17</v>
      </c>
      <c r="Y392" s="1">
        <f t="shared" si="292"/>
        <v>17</v>
      </c>
      <c r="Z392" s="1">
        <f t="shared" si="293"/>
        <v>17</v>
      </c>
      <c r="AA392" s="1">
        <f t="shared" si="294"/>
        <v>17</v>
      </c>
      <c r="AB392" s="1">
        <f t="shared" si="295"/>
        <v>17</v>
      </c>
      <c r="AC392" s="1">
        <f t="shared" si="296"/>
        <v>17</v>
      </c>
      <c r="AD392" s="1">
        <f t="shared" si="297"/>
        <v>17</v>
      </c>
      <c r="AE392" s="1">
        <f t="shared" si="298"/>
        <v>17</v>
      </c>
      <c r="AF392" s="1">
        <f t="shared" si="299"/>
        <v>17</v>
      </c>
      <c r="AG392" s="1">
        <f t="shared" si="300"/>
        <v>17</v>
      </c>
      <c r="AH392" s="1">
        <f t="shared" si="301"/>
        <v>17</v>
      </c>
      <c r="AI392" s="1">
        <f t="shared" si="302"/>
        <v>17</v>
      </c>
      <c r="AJ392" s="1">
        <f t="shared" si="303"/>
        <v>17</v>
      </c>
      <c r="AK392" s="1">
        <f t="shared" si="304"/>
        <v>17</v>
      </c>
      <c r="AL392" s="1">
        <f t="shared" si="305"/>
        <v>17</v>
      </c>
      <c r="AM392" s="1">
        <f t="shared" si="306"/>
        <v>17</v>
      </c>
      <c r="AN392" s="1">
        <f t="shared" si="307"/>
        <v>17</v>
      </c>
      <c r="AO392" s="1">
        <f t="shared" si="308"/>
        <v>17</v>
      </c>
      <c r="AP392" s="7">
        <f t="shared" si="278"/>
        <v>17</v>
      </c>
      <c r="AQ392" s="7">
        <f t="shared" si="279"/>
        <v>17</v>
      </c>
      <c r="AR392" s="1">
        <f t="shared" si="309"/>
        <v>17</v>
      </c>
      <c r="AS392" s="7">
        <f t="shared" si="280"/>
        <v>17</v>
      </c>
      <c r="AT392" s="1">
        <f t="shared" si="310"/>
        <v>17</v>
      </c>
      <c r="AU392" s="1">
        <f t="shared" si="311"/>
        <v>17</v>
      </c>
      <c r="AV392" s="1">
        <f t="shared" si="312"/>
        <v>17</v>
      </c>
      <c r="AW392" s="1">
        <f t="shared" si="313"/>
        <v>17</v>
      </c>
      <c r="AX392" s="1">
        <f t="shared" si="314"/>
        <v>17</v>
      </c>
      <c r="AY392" s="1">
        <f t="shared" si="315"/>
        <v>17</v>
      </c>
      <c r="AZ392" s="1">
        <f t="shared" si="316"/>
        <v>17</v>
      </c>
      <c r="BA392" s="1">
        <f t="shared" si="317"/>
        <v>17</v>
      </c>
      <c r="BB392" s="1">
        <f t="shared" si="318"/>
        <v>17</v>
      </c>
      <c r="BC392" s="1">
        <f t="shared" si="319"/>
        <v>17</v>
      </c>
      <c r="BD392" s="1">
        <f t="shared" si="320"/>
        <v>17</v>
      </c>
      <c r="BE392" s="1">
        <f t="shared" si="321"/>
        <v>17</v>
      </c>
      <c r="BF392" s="1">
        <f t="shared" si="322"/>
        <v>17</v>
      </c>
      <c r="BG392" s="1">
        <f>+IF(D392="male",VLOOKUP(M392,'Key node cluster'!$A$3:$C$45,3,0),VLOOKUP(M392,'Key node cluster'!$F$3:$H$27,3,0))</f>
        <v>22</v>
      </c>
    </row>
    <row r="393" spans="1:59" x14ac:dyDescent="0.25">
      <c r="A393" t="s">
        <v>288</v>
      </c>
      <c r="B393">
        <v>9801027334</v>
      </c>
      <c r="C393" s="7">
        <v>40</v>
      </c>
      <c r="D393" t="s">
        <v>9</v>
      </c>
      <c r="E393" t="s">
        <v>10</v>
      </c>
      <c r="F393" t="s">
        <v>25</v>
      </c>
      <c r="G393" t="str">
        <f t="shared" si="277"/>
        <v/>
      </c>
      <c r="H393" s="7">
        <f t="shared" si="281"/>
        <v>1</v>
      </c>
      <c r="J393">
        <v>41</v>
      </c>
      <c r="K393">
        <v>0.83287671232877003</v>
      </c>
      <c r="L393">
        <v>2</v>
      </c>
      <c r="M393" s="5">
        <f t="shared" si="282"/>
        <v>18</v>
      </c>
      <c r="N393" s="5">
        <f>+IF(D393="male",VLOOKUP(BG393,'Key node cluster'!$L$3:$N$24,3,0),VLOOKUP(BG393,'Key node cluster'!$R$3:$T$15,3,0))</f>
        <v>1</v>
      </c>
      <c r="O393" s="1">
        <v>0</v>
      </c>
      <c r="P393" s="1">
        <f t="shared" si="283"/>
        <v>1</v>
      </c>
      <c r="Q393" s="1">
        <f t="shared" si="284"/>
        <v>17</v>
      </c>
      <c r="R393" s="1">
        <f t="shared" si="285"/>
        <v>17</v>
      </c>
      <c r="S393" s="1">
        <f t="shared" si="286"/>
        <v>17</v>
      </c>
      <c r="T393" s="1">
        <f t="shared" si="287"/>
        <v>17</v>
      </c>
      <c r="U393" s="1">
        <f t="shared" si="288"/>
        <v>17</v>
      </c>
      <c r="V393" s="1">
        <f t="shared" si="289"/>
        <v>17</v>
      </c>
      <c r="W393" s="1">
        <f t="shared" si="290"/>
        <v>17</v>
      </c>
      <c r="X393" s="1">
        <f t="shared" si="291"/>
        <v>17</v>
      </c>
      <c r="Y393" s="1">
        <f t="shared" si="292"/>
        <v>17</v>
      </c>
      <c r="Z393" s="1">
        <f t="shared" si="293"/>
        <v>17</v>
      </c>
      <c r="AA393" s="1">
        <f t="shared" si="294"/>
        <v>17</v>
      </c>
      <c r="AB393" s="1">
        <f t="shared" si="295"/>
        <v>17</v>
      </c>
      <c r="AC393" s="1">
        <f t="shared" si="296"/>
        <v>17</v>
      </c>
      <c r="AD393" s="1">
        <f t="shared" si="297"/>
        <v>17</v>
      </c>
      <c r="AE393" s="1">
        <f t="shared" si="298"/>
        <v>17</v>
      </c>
      <c r="AF393" s="1">
        <f t="shared" si="299"/>
        <v>17</v>
      </c>
      <c r="AG393" s="1">
        <f t="shared" si="300"/>
        <v>18</v>
      </c>
      <c r="AH393" s="1">
        <f t="shared" si="301"/>
        <v>18</v>
      </c>
      <c r="AI393" s="1">
        <f t="shared" si="302"/>
        <v>18</v>
      </c>
      <c r="AJ393" s="1">
        <f t="shared" si="303"/>
        <v>18</v>
      </c>
      <c r="AK393" s="1">
        <f t="shared" si="304"/>
        <v>18</v>
      </c>
      <c r="AL393" s="1">
        <f t="shared" si="305"/>
        <v>18</v>
      </c>
      <c r="AM393" s="1">
        <f t="shared" si="306"/>
        <v>18</v>
      </c>
      <c r="AN393" s="1">
        <f t="shared" si="307"/>
        <v>18</v>
      </c>
      <c r="AO393" s="1">
        <f t="shared" si="308"/>
        <v>18</v>
      </c>
      <c r="AP393" s="7">
        <f t="shared" si="278"/>
        <v>18</v>
      </c>
      <c r="AQ393" s="7">
        <f t="shared" si="279"/>
        <v>18</v>
      </c>
      <c r="AR393" s="1">
        <f t="shared" si="309"/>
        <v>18</v>
      </c>
      <c r="AS393" s="7">
        <f t="shared" si="280"/>
        <v>18</v>
      </c>
      <c r="AT393" s="1">
        <f t="shared" si="310"/>
        <v>18</v>
      </c>
      <c r="AU393" s="1">
        <f t="shared" si="311"/>
        <v>18</v>
      </c>
      <c r="AV393" s="1">
        <f t="shared" si="312"/>
        <v>18</v>
      </c>
      <c r="AW393" s="1">
        <f t="shared" si="313"/>
        <v>18</v>
      </c>
      <c r="AX393" s="1">
        <f t="shared" si="314"/>
        <v>18</v>
      </c>
      <c r="AY393" s="1">
        <f t="shared" si="315"/>
        <v>18</v>
      </c>
      <c r="AZ393" s="1">
        <f t="shared" si="316"/>
        <v>18</v>
      </c>
      <c r="BA393" s="1">
        <f t="shared" si="317"/>
        <v>18</v>
      </c>
      <c r="BB393" s="1">
        <f t="shared" si="318"/>
        <v>18</v>
      </c>
      <c r="BC393" s="1">
        <f t="shared" si="319"/>
        <v>18</v>
      </c>
      <c r="BD393" s="1">
        <f t="shared" si="320"/>
        <v>18</v>
      </c>
      <c r="BE393" s="1">
        <f t="shared" si="321"/>
        <v>18</v>
      </c>
      <c r="BF393" s="1">
        <f t="shared" si="322"/>
        <v>18</v>
      </c>
      <c r="BG393" s="1">
        <f>+IF(D393="male",VLOOKUP(M393,'Key node cluster'!$A$3:$C$45,3,0),VLOOKUP(M393,'Key node cluster'!$F$3:$H$27,3,0))</f>
        <v>22</v>
      </c>
    </row>
    <row r="394" spans="1:59" x14ac:dyDescent="0.25">
      <c r="A394" t="s">
        <v>297</v>
      </c>
      <c r="B394">
        <v>9581001276</v>
      </c>
      <c r="C394" s="7">
        <v>60</v>
      </c>
      <c r="D394" t="s">
        <v>9</v>
      </c>
      <c r="E394" t="s">
        <v>10</v>
      </c>
      <c r="G394" t="str">
        <f t="shared" si="277"/>
        <v>bachelor or above</v>
      </c>
      <c r="H394" s="7">
        <f t="shared" si="281"/>
        <v>5</v>
      </c>
      <c r="I394" t="s">
        <v>127</v>
      </c>
      <c r="J394">
        <v>63</v>
      </c>
      <c r="K394">
        <v>2.7561643835615999</v>
      </c>
      <c r="L394">
        <v>2</v>
      </c>
      <c r="M394" s="5">
        <f t="shared" si="282"/>
        <v>26</v>
      </c>
      <c r="N394" s="5">
        <f>+IF(D394="male",VLOOKUP(BG394,'Key node cluster'!$L$3:$N$24,3,0),VLOOKUP(BG394,'Key node cluster'!$R$3:$T$15,3,0))</f>
        <v>1</v>
      </c>
      <c r="O394" s="1">
        <v>0</v>
      </c>
      <c r="P394" s="1">
        <f t="shared" si="283"/>
        <v>26</v>
      </c>
      <c r="Q394" s="1">
        <f t="shared" si="284"/>
        <v>26</v>
      </c>
      <c r="R394" s="1">
        <f t="shared" si="285"/>
        <v>26</v>
      </c>
      <c r="S394" s="1">
        <f t="shared" si="286"/>
        <v>26</v>
      </c>
      <c r="T394" s="1">
        <f t="shared" si="287"/>
        <v>26</v>
      </c>
      <c r="U394" s="1">
        <f t="shared" si="288"/>
        <v>26</v>
      </c>
      <c r="V394" s="1">
        <f t="shared" si="289"/>
        <v>26</v>
      </c>
      <c r="W394" s="1">
        <f t="shared" si="290"/>
        <v>26</v>
      </c>
      <c r="X394" s="1">
        <f t="shared" si="291"/>
        <v>26</v>
      </c>
      <c r="Y394" s="1">
        <f t="shared" si="292"/>
        <v>26</v>
      </c>
      <c r="Z394" s="1">
        <f t="shared" si="293"/>
        <v>26</v>
      </c>
      <c r="AA394" s="1">
        <f t="shared" si="294"/>
        <v>26</v>
      </c>
      <c r="AB394" s="1">
        <f t="shared" si="295"/>
        <v>26</v>
      </c>
      <c r="AC394" s="1">
        <f t="shared" si="296"/>
        <v>26</v>
      </c>
      <c r="AD394" s="1">
        <f t="shared" si="297"/>
        <v>26</v>
      </c>
      <c r="AE394" s="1">
        <f t="shared" si="298"/>
        <v>26</v>
      </c>
      <c r="AF394" s="1">
        <f t="shared" si="299"/>
        <v>26</v>
      </c>
      <c r="AG394" s="1">
        <f t="shared" si="300"/>
        <v>26</v>
      </c>
      <c r="AH394" s="1">
        <f t="shared" si="301"/>
        <v>26</v>
      </c>
      <c r="AI394" s="1">
        <f t="shared" si="302"/>
        <v>26</v>
      </c>
      <c r="AJ394" s="1">
        <f t="shared" si="303"/>
        <v>26</v>
      </c>
      <c r="AK394" s="1">
        <f t="shared" si="304"/>
        <v>26</v>
      </c>
      <c r="AL394" s="1">
        <f t="shared" si="305"/>
        <v>26</v>
      </c>
      <c r="AM394" s="1">
        <f t="shared" si="306"/>
        <v>26</v>
      </c>
      <c r="AN394" s="1">
        <f t="shared" si="307"/>
        <v>26</v>
      </c>
      <c r="AO394" s="1">
        <f t="shared" si="308"/>
        <v>26</v>
      </c>
      <c r="AP394" s="7">
        <f t="shared" si="278"/>
        <v>26</v>
      </c>
      <c r="AQ394" s="7">
        <f t="shared" si="279"/>
        <v>26</v>
      </c>
      <c r="AR394" s="1">
        <f t="shared" si="309"/>
        <v>26</v>
      </c>
      <c r="AS394" s="7">
        <f t="shared" si="280"/>
        <v>26</v>
      </c>
      <c r="AT394" s="1">
        <f t="shared" si="310"/>
        <v>26</v>
      </c>
      <c r="AU394" s="1">
        <f t="shared" si="311"/>
        <v>26</v>
      </c>
      <c r="AV394" s="1">
        <f t="shared" si="312"/>
        <v>26</v>
      </c>
      <c r="AW394" s="1">
        <f t="shared" si="313"/>
        <v>26</v>
      </c>
      <c r="AX394" s="1">
        <f t="shared" si="314"/>
        <v>26</v>
      </c>
      <c r="AY394" s="1">
        <f t="shared" si="315"/>
        <v>26</v>
      </c>
      <c r="AZ394" s="1">
        <f t="shared" si="316"/>
        <v>26</v>
      </c>
      <c r="BA394" s="1">
        <f t="shared" si="317"/>
        <v>26</v>
      </c>
      <c r="BB394" s="1">
        <f t="shared" si="318"/>
        <v>26</v>
      </c>
      <c r="BC394" s="1">
        <f t="shared" si="319"/>
        <v>26</v>
      </c>
      <c r="BD394" s="1">
        <f t="shared" si="320"/>
        <v>26</v>
      </c>
      <c r="BE394" s="1">
        <f t="shared" si="321"/>
        <v>26</v>
      </c>
      <c r="BF394" s="1">
        <f t="shared" si="322"/>
        <v>26</v>
      </c>
      <c r="BG394" s="1">
        <f>+IF(D394="male",VLOOKUP(M394,'Key node cluster'!$A$3:$C$45,3,0),VLOOKUP(M394,'Key node cluster'!$F$3:$H$27,3,0))</f>
        <v>31</v>
      </c>
    </row>
    <row r="395" spans="1:59" x14ac:dyDescent="0.25">
      <c r="A395" t="s">
        <v>310</v>
      </c>
      <c r="B395">
        <v>9611002999</v>
      </c>
      <c r="C395" s="7">
        <v>60</v>
      </c>
      <c r="D395" t="s">
        <v>9</v>
      </c>
      <c r="E395" t="s">
        <v>10</v>
      </c>
      <c r="G395" t="str">
        <f t="shared" si="277"/>
        <v/>
      </c>
      <c r="H395" s="7">
        <f t="shared" si="281"/>
        <v>1</v>
      </c>
      <c r="J395">
        <v>61</v>
      </c>
      <c r="K395">
        <v>1</v>
      </c>
      <c r="L395">
        <v>1</v>
      </c>
      <c r="M395" s="5">
        <f t="shared" si="282"/>
        <v>17</v>
      </c>
      <c r="N395" s="5">
        <f>+IF(D395="male",VLOOKUP(BG395,'Key node cluster'!$L$3:$N$24,3,0),VLOOKUP(BG395,'Key node cluster'!$R$3:$T$15,3,0))</f>
        <v>1</v>
      </c>
      <c r="O395" s="1">
        <v>0</v>
      </c>
      <c r="P395" s="1">
        <f t="shared" si="283"/>
        <v>1</v>
      </c>
      <c r="Q395" s="1">
        <f t="shared" si="284"/>
        <v>17</v>
      </c>
      <c r="R395" s="1">
        <f t="shared" si="285"/>
        <v>17</v>
      </c>
      <c r="S395" s="1">
        <f t="shared" si="286"/>
        <v>17</v>
      </c>
      <c r="T395" s="1">
        <f t="shared" si="287"/>
        <v>17</v>
      </c>
      <c r="U395" s="1">
        <f t="shared" si="288"/>
        <v>17</v>
      </c>
      <c r="V395" s="1">
        <f t="shared" si="289"/>
        <v>17</v>
      </c>
      <c r="W395" s="1">
        <f t="shared" si="290"/>
        <v>17</v>
      </c>
      <c r="X395" s="1">
        <f t="shared" si="291"/>
        <v>17</v>
      </c>
      <c r="Y395" s="1">
        <f t="shared" si="292"/>
        <v>17</v>
      </c>
      <c r="Z395" s="1">
        <f t="shared" si="293"/>
        <v>17</v>
      </c>
      <c r="AA395" s="1">
        <f t="shared" si="294"/>
        <v>17</v>
      </c>
      <c r="AB395" s="1">
        <f t="shared" si="295"/>
        <v>17</v>
      </c>
      <c r="AC395" s="1">
        <f t="shared" si="296"/>
        <v>17</v>
      </c>
      <c r="AD395" s="1">
        <f t="shared" si="297"/>
        <v>17</v>
      </c>
      <c r="AE395" s="1">
        <f t="shared" si="298"/>
        <v>17</v>
      </c>
      <c r="AF395" s="1">
        <f t="shared" si="299"/>
        <v>17</v>
      </c>
      <c r="AG395" s="1">
        <f t="shared" si="300"/>
        <v>17</v>
      </c>
      <c r="AH395" s="1">
        <f t="shared" si="301"/>
        <v>17</v>
      </c>
      <c r="AI395" s="1">
        <f t="shared" si="302"/>
        <v>17</v>
      </c>
      <c r="AJ395" s="1">
        <f t="shared" si="303"/>
        <v>17</v>
      </c>
      <c r="AK395" s="1">
        <f t="shared" si="304"/>
        <v>17</v>
      </c>
      <c r="AL395" s="1">
        <f t="shared" si="305"/>
        <v>17</v>
      </c>
      <c r="AM395" s="1">
        <f t="shared" si="306"/>
        <v>17</v>
      </c>
      <c r="AN395" s="1">
        <f t="shared" si="307"/>
        <v>17</v>
      </c>
      <c r="AO395" s="1">
        <f t="shared" si="308"/>
        <v>17</v>
      </c>
      <c r="AP395" s="7">
        <f t="shared" si="278"/>
        <v>17</v>
      </c>
      <c r="AQ395" s="7">
        <f t="shared" si="279"/>
        <v>17</v>
      </c>
      <c r="AR395" s="1">
        <f t="shared" si="309"/>
        <v>17</v>
      </c>
      <c r="AS395" s="7">
        <f t="shared" si="280"/>
        <v>17</v>
      </c>
      <c r="AT395" s="1">
        <f t="shared" si="310"/>
        <v>17</v>
      </c>
      <c r="AU395" s="1">
        <f t="shared" si="311"/>
        <v>17</v>
      </c>
      <c r="AV395" s="1">
        <f t="shared" si="312"/>
        <v>17</v>
      </c>
      <c r="AW395" s="1">
        <f t="shared" si="313"/>
        <v>17</v>
      </c>
      <c r="AX395" s="1">
        <f t="shared" si="314"/>
        <v>17</v>
      </c>
      <c r="AY395" s="1">
        <f t="shared" si="315"/>
        <v>17</v>
      </c>
      <c r="AZ395" s="1">
        <f t="shared" si="316"/>
        <v>17</v>
      </c>
      <c r="BA395" s="1">
        <f t="shared" si="317"/>
        <v>17</v>
      </c>
      <c r="BB395" s="1">
        <f t="shared" si="318"/>
        <v>17</v>
      </c>
      <c r="BC395" s="1">
        <f t="shared" si="319"/>
        <v>17</v>
      </c>
      <c r="BD395" s="1">
        <f t="shared" si="320"/>
        <v>17</v>
      </c>
      <c r="BE395" s="1">
        <f t="shared" si="321"/>
        <v>17</v>
      </c>
      <c r="BF395" s="1">
        <f t="shared" si="322"/>
        <v>17</v>
      </c>
      <c r="BG395" s="1">
        <f>+IF(D395="male",VLOOKUP(M395,'Key node cluster'!$A$3:$C$45,3,0),VLOOKUP(M395,'Key node cluster'!$F$3:$H$27,3,0))</f>
        <v>22</v>
      </c>
    </row>
    <row r="396" spans="1:59" x14ac:dyDescent="0.25">
      <c r="A396" t="s">
        <v>318</v>
      </c>
      <c r="B396">
        <v>9951041212</v>
      </c>
      <c r="C396" s="7">
        <v>30</v>
      </c>
      <c r="D396" t="s">
        <v>9</v>
      </c>
      <c r="E396" t="s">
        <v>10</v>
      </c>
      <c r="G396" t="str">
        <f t="shared" si="277"/>
        <v>bachelor or above</v>
      </c>
      <c r="H396" s="7">
        <f t="shared" si="281"/>
        <v>5</v>
      </c>
      <c r="I396" t="s">
        <v>14</v>
      </c>
      <c r="J396">
        <v>26</v>
      </c>
      <c r="K396">
        <v>1.0082191780822001</v>
      </c>
      <c r="L396">
        <v>6</v>
      </c>
      <c r="M396" s="5">
        <f t="shared" si="282"/>
        <v>26</v>
      </c>
      <c r="N396" s="5">
        <f>+IF(D396="male",VLOOKUP(BG396,'Key node cluster'!$L$3:$N$24,3,0),VLOOKUP(BG396,'Key node cluster'!$R$3:$T$15,3,0))</f>
        <v>1</v>
      </c>
      <c r="O396" s="1">
        <v>0</v>
      </c>
      <c r="P396" s="1">
        <f t="shared" si="283"/>
        <v>26</v>
      </c>
      <c r="Q396" s="1">
        <f t="shared" si="284"/>
        <v>26</v>
      </c>
      <c r="R396" s="1">
        <f t="shared" si="285"/>
        <v>26</v>
      </c>
      <c r="S396" s="1">
        <f t="shared" si="286"/>
        <v>26</v>
      </c>
      <c r="T396" s="1">
        <f t="shared" si="287"/>
        <v>26</v>
      </c>
      <c r="U396" s="1">
        <f t="shared" si="288"/>
        <v>26</v>
      </c>
      <c r="V396" s="1">
        <f t="shared" si="289"/>
        <v>26</v>
      </c>
      <c r="W396" s="1">
        <f t="shared" si="290"/>
        <v>26</v>
      </c>
      <c r="X396" s="1">
        <f t="shared" si="291"/>
        <v>26</v>
      </c>
      <c r="Y396" s="1">
        <f t="shared" si="292"/>
        <v>26</v>
      </c>
      <c r="Z396" s="1">
        <f t="shared" si="293"/>
        <v>26</v>
      </c>
      <c r="AA396" s="1">
        <f t="shared" si="294"/>
        <v>26</v>
      </c>
      <c r="AB396" s="1">
        <f t="shared" si="295"/>
        <v>26</v>
      </c>
      <c r="AC396" s="1">
        <f t="shared" si="296"/>
        <v>26</v>
      </c>
      <c r="AD396" s="1">
        <f t="shared" si="297"/>
        <v>26</v>
      </c>
      <c r="AE396" s="1">
        <f t="shared" si="298"/>
        <v>26</v>
      </c>
      <c r="AF396" s="1">
        <f t="shared" si="299"/>
        <v>26</v>
      </c>
      <c r="AG396" s="1">
        <f t="shared" si="300"/>
        <v>26</v>
      </c>
      <c r="AH396" s="1">
        <f t="shared" si="301"/>
        <v>26</v>
      </c>
      <c r="AI396" s="1">
        <f t="shared" si="302"/>
        <v>26</v>
      </c>
      <c r="AJ396" s="1">
        <f t="shared" si="303"/>
        <v>26</v>
      </c>
      <c r="AK396" s="1">
        <f t="shared" si="304"/>
        <v>26</v>
      </c>
      <c r="AL396" s="1">
        <f t="shared" si="305"/>
        <v>26</v>
      </c>
      <c r="AM396" s="1">
        <f t="shared" si="306"/>
        <v>26</v>
      </c>
      <c r="AN396" s="1">
        <f t="shared" si="307"/>
        <v>26</v>
      </c>
      <c r="AO396" s="1">
        <f t="shared" si="308"/>
        <v>26</v>
      </c>
      <c r="AP396" s="7">
        <f t="shared" si="278"/>
        <v>26</v>
      </c>
      <c r="AQ396" s="7">
        <f t="shared" si="279"/>
        <v>26</v>
      </c>
      <c r="AR396" s="1">
        <f t="shared" si="309"/>
        <v>26</v>
      </c>
      <c r="AS396" s="7">
        <f t="shared" si="280"/>
        <v>26</v>
      </c>
      <c r="AT396" s="1">
        <f t="shared" si="310"/>
        <v>26</v>
      </c>
      <c r="AU396" s="1">
        <f t="shared" si="311"/>
        <v>26</v>
      </c>
      <c r="AV396" s="1">
        <f t="shared" si="312"/>
        <v>26</v>
      </c>
      <c r="AW396" s="1">
        <f t="shared" si="313"/>
        <v>26</v>
      </c>
      <c r="AX396" s="1">
        <f t="shared" si="314"/>
        <v>26</v>
      </c>
      <c r="AY396" s="1">
        <f t="shared" si="315"/>
        <v>26</v>
      </c>
      <c r="AZ396" s="1">
        <f t="shared" si="316"/>
        <v>26</v>
      </c>
      <c r="BA396" s="1">
        <f t="shared" si="317"/>
        <v>26</v>
      </c>
      <c r="BB396" s="1">
        <f t="shared" si="318"/>
        <v>26</v>
      </c>
      <c r="BC396" s="1">
        <f t="shared" si="319"/>
        <v>26</v>
      </c>
      <c r="BD396" s="1">
        <f t="shared" si="320"/>
        <v>26</v>
      </c>
      <c r="BE396" s="1">
        <f t="shared" si="321"/>
        <v>26</v>
      </c>
      <c r="BF396" s="1">
        <f t="shared" si="322"/>
        <v>26</v>
      </c>
      <c r="BG396" s="1">
        <f>+IF(D396="male",VLOOKUP(M396,'Key node cluster'!$A$3:$C$45,3,0),VLOOKUP(M396,'Key node cluster'!$F$3:$H$27,3,0))</f>
        <v>31</v>
      </c>
    </row>
    <row r="397" spans="1:59" x14ac:dyDescent="0.25">
      <c r="A397" t="s">
        <v>323</v>
      </c>
      <c r="B397">
        <v>9901003914</v>
      </c>
      <c r="C397" s="7">
        <v>30</v>
      </c>
      <c r="D397" t="s">
        <v>9</v>
      </c>
      <c r="E397" t="s">
        <v>10</v>
      </c>
      <c r="F397" t="s">
        <v>266</v>
      </c>
      <c r="G397" t="str">
        <f t="shared" si="277"/>
        <v>secondary or below</v>
      </c>
      <c r="H397" s="7">
        <f t="shared" si="281"/>
        <v>1</v>
      </c>
      <c r="I397" t="s">
        <v>12</v>
      </c>
      <c r="J397">
        <v>32</v>
      </c>
      <c r="K397">
        <v>0.16712328767123</v>
      </c>
      <c r="L397">
        <v>2</v>
      </c>
      <c r="M397" s="5">
        <f t="shared" si="282"/>
        <v>22</v>
      </c>
      <c r="N397" s="5">
        <f>+IF(D397="male",VLOOKUP(BG397,'Key node cluster'!$L$3:$N$24,3,0),VLOOKUP(BG397,'Key node cluster'!$R$3:$T$15,3,0))</f>
        <v>1</v>
      </c>
      <c r="O397" s="1">
        <v>0</v>
      </c>
      <c r="P397" s="1">
        <f t="shared" si="283"/>
        <v>1</v>
      </c>
      <c r="Q397" s="1">
        <f t="shared" si="284"/>
        <v>17</v>
      </c>
      <c r="R397" s="1">
        <f t="shared" si="285"/>
        <v>17</v>
      </c>
      <c r="S397" s="1">
        <f t="shared" si="286"/>
        <v>17</v>
      </c>
      <c r="T397" s="1">
        <f t="shared" si="287"/>
        <v>17</v>
      </c>
      <c r="U397" s="1">
        <f t="shared" si="288"/>
        <v>17</v>
      </c>
      <c r="V397" s="1">
        <f t="shared" si="289"/>
        <v>17</v>
      </c>
      <c r="W397" s="1">
        <f t="shared" si="290"/>
        <v>17</v>
      </c>
      <c r="X397" s="1">
        <f t="shared" si="291"/>
        <v>17</v>
      </c>
      <c r="Y397" s="1">
        <f t="shared" si="292"/>
        <v>17</v>
      </c>
      <c r="Z397" s="1">
        <f t="shared" si="293"/>
        <v>17</v>
      </c>
      <c r="AA397" s="1">
        <f t="shared" si="294"/>
        <v>17</v>
      </c>
      <c r="AB397" s="1">
        <f t="shared" si="295"/>
        <v>17</v>
      </c>
      <c r="AC397" s="1">
        <f t="shared" si="296"/>
        <v>17</v>
      </c>
      <c r="AD397" s="1">
        <f t="shared" si="297"/>
        <v>17</v>
      </c>
      <c r="AE397" s="1">
        <f t="shared" si="298"/>
        <v>17</v>
      </c>
      <c r="AF397" s="1">
        <f t="shared" si="299"/>
        <v>17</v>
      </c>
      <c r="AG397" s="1">
        <f t="shared" si="300"/>
        <v>18</v>
      </c>
      <c r="AH397" s="1">
        <f t="shared" si="301"/>
        <v>20</v>
      </c>
      <c r="AI397" s="1">
        <f t="shared" si="302"/>
        <v>20</v>
      </c>
      <c r="AJ397" s="1">
        <f t="shared" si="303"/>
        <v>21</v>
      </c>
      <c r="AK397" s="1">
        <f t="shared" si="304"/>
        <v>22</v>
      </c>
      <c r="AL397" s="1">
        <f t="shared" si="305"/>
        <v>22</v>
      </c>
      <c r="AM397" s="1">
        <f t="shared" si="306"/>
        <v>22</v>
      </c>
      <c r="AN397" s="1">
        <f t="shared" si="307"/>
        <v>22</v>
      </c>
      <c r="AO397" s="1">
        <f t="shared" si="308"/>
        <v>22</v>
      </c>
      <c r="AP397" s="7">
        <f t="shared" si="278"/>
        <v>22</v>
      </c>
      <c r="AQ397" s="7">
        <f t="shared" si="279"/>
        <v>22</v>
      </c>
      <c r="AR397" s="1">
        <f t="shared" si="309"/>
        <v>22</v>
      </c>
      <c r="AS397" s="7">
        <f t="shared" si="280"/>
        <v>22</v>
      </c>
      <c r="AT397" s="1">
        <f t="shared" si="310"/>
        <v>22</v>
      </c>
      <c r="AU397" s="1">
        <f t="shared" si="311"/>
        <v>22</v>
      </c>
      <c r="AV397" s="1">
        <f t="shared" si="312"/>
        <v>22</v>
      </c>
      <c r="AW397" s="1">
        <f t="shared" si="313"/>
        <v>22</v>
      </c>
      <c r="AX397" s="1">
        <f t="shared" si="314"/>
        <v>22</v>
      </c>
      <c r="AY397" s="1">
        <f t="shared" si="315"/>
        <v>22</v>
      </c>
      <c r="AZ397" s="1">
        <f t="shared" si="316"/>
        <v>22</v>
      </c>
      <c r="BA397" s="1">
        <f t="shared" si="317"/>
        <v>22</v>
      </c>
      <c r="BB397" s="1">
        <f t="shared" si="318"/>
        <v>22</v>
      </c>
      <c r="BC397" s="1">
        <f t="shared" si="319"/>
        <v>22</v>
      </c>
      <c r="BD397" s="1">
        <f t="shared" si="320"/>
        <v>22</v>
      </c>
      <c r="BE397" s="1">
        <f t="shared" si="321"/>
        <v>22</v>
      </c>
      <c r="BF397" s="1">
        <f t="shared" si="322"/>
        <v>22</v>
      </c>
      <c r="BG397" s="1">
        <f>+IF(D397="male",VLOOKUP(M397,'Key node cluster'!$A$3:$C$45,3,0),VLOOKUP(M397,'Key node cluster'!$F$3:$H$27,3,0))</f>
        <v>22</v>
      </c>
    </row>
    <row r="398" spans="1:59" x14ac:dyDescent="0.25">
      <c r="A398" t="s">
        <v>327</v>
      </c>
      <c r="B398">
        <v>9971039020</v>
      </c>
      <c r="C398" s="7">
        <v>20</v>
      </c>
      <c r="D398" t="s">
        <v>9</v>
      </c>
      <c r="E398" t="s">
        <v>10</v>
      </c>
      <c r="F398" t="s">
        <v>28</v>
      </c>
      <c r="G398" t="str">
        <f t="shared" si="277"/>
        <v>bachelor or above</v>
      </c>
      <c r="H398" s="7">
        <f t="shared" si="281"/>
        <v>1</v>
      </c>
      <c r="I398" t="s">
        <v>14</v>
      </c>
      <c r="J398">
        <v>24</v>
      </c>
      <c r="K398">
        <v>8.4931506849314997E-2</v>
      </c>
      <c r="L398">
        <v>1</v>
      </c>
      <c r="M398" s="5">
        <f t="shared" si="282"/>
        <v>19</v>
      </c>
      <c r="N398" s="5">
        <f>+IF(D398="male",VLOOKUP(BG398,'Key node cluster'!$L$3:$N$24,3,0),VLOOKUP(BG398,'Key node cluster'!$R$3:$T$15,3,0))</f>
        <v>0</v>
      </c>
      <c r="O398" s="1">
        <v>0</v>
      </c>
      <c r="P398" s="1">
        <f t="shared" si="283"/>
        <v>1</v>
      </c>
      <c r="Q398" s="1">
        <f t="shared" si="284"/>
        <v>17</v>
      </c>
      <c r="R398" s="1">
        <f t="shared" si="285"/>
        <v>17</v>
      </c>
      <c r="S398" s="1">
        <f t="shared" si="286"/>
        <v>17</v>
      </c>
      <c r="T398" s="1">
        <f t="shared" si="287"/>
        <v>17</v>
      </c>
      <c r="U398" s="1">
        <f t="shared" si="288"/>
        <v>17</v>
      </c>
      <c r="V398" s="1">
        <f t="shared" si="289"/>
        <v>17</v>
      </c>
      <c r="W398" s="1">
        <f t="shared" si="290"/>
        <v>17</v>
      </c>
      <c r="X398" s="1">
        <f t="shared" si="291"/>
        <v>17</v>
      </c>
      <c r="Y398" s="1">
        <f t="shared" si="292"/>
        <v>17</v>
      </c>
      <c r="Z398" s="1">
        <f t="shared" si="293"/>
        <v>17</v>
      </c>
      <c r="AA398" s="1">
        <f t="shared" si="294"/>
        <v>17</v>
      </c>
      <c r="AB398" s="1">
        <f t="shared" si="295"/>
        <v>17</v>
      </c>
      <c r="AC398" s="1">
        <f t="shared" si="296"/>
        <v>17</v>
      </c>
      <c r="AD398" s="1">
        <f t="shared" si="297"/>
        <v>17</v>
      </c>
      <c r="AE398" s="1">
        <f t="shared" si="298"/>
        <v>17</v>
      </c>
      <c r="AF398" s="1">
        <f t="shared" si="299"/>
        <v>17</v>
      </c>
      <c r="AG398" s="1">
        <f t="shared" si="300"/>
        <v>18</v>
      </c>
      <c r="AH398" s="1">
        <f t="shared" si="301"/>
        <v>19</v>
      </c>
      <c r="AI398" s="1">
        <f t="shared" si="302"/>
        <v>19</v>
      </c>
      <c r="AJ398" s="1">
        <f t="shared" si="303"/>
        <v>19</v>
      </c>
      <c r="AK398" s="1">
        <f t="shared" si="304"/>
        <v>19</v>
      </c>
      <c r="AL398" s="1">
        <f t="shared" si="305"/>
        <v>19</v>
      </c>
      <c r="AM398" s="1">
        <f t="shared" si="306"/>
        <v>19</v>
      </c>
      <c r="AN398" s="1">
        <f t="shared" si="307"/>
        <v>19</v>
      </c>
      <c r="AO398" s="1">
        <f t="shared" si="308"/>
        <v>19</v>
      </c>
      <c r="AP398" s="7">
        <f t="shared" si="278"/>
        <v>19</v>
      </c>
      <c r="AQ398" s="7">
        <f t="shared" si="279"/>
        <v>19</v>
      </c>
      <c r="AR398" s="1">
        <f t="shared" si="309"/>
        <v>19</v>
      </c>
      <c r="AS398" s="7">
        <f t="shared" si="280"/>
        <v>19</v>
      </c>
      <c r="AT398" s="1">
        <f t="shared" si="310"/>
        <v>19</v>
      </c>
      <c r="AU398" s="1">
        <f t="shared" si="311"/>
        <v>19</v>
      </c>
      <c r="AV398" s="1">
        <f t="shared" si="312"/>
        <v>19</v>
      </c>
      <c r="AW398" s="1">
        <f t="shared" si="313"/>
        <v>19</v>
      </c>
      <c r="AX398" s="1">
        <f t="shared" si="314"/>
        <v>19</v>
      </c>
      <c r="AY398" s="1">
        <f t="shared" si="315"/>
        <v>19</v>
      </c>
      <c r="AZ398" s="1">
        <f t="shared" si="316"/>
        <v>19</v>
      </c>
      <c r="BA398" s="1">
        <f t="shared" si="317"/>
        <v>19</v>
      </c>
      <c r="BB398" s="1">
        <f t="shared" si="318"/>
        <v>19</v>
      </c>
      <c r="BC398" s="1">
        <f t="shared" si="319"/>
        <v>19</v>
      </c>
      <c r="BD398" s="1">
        <f t="shared" si="320"/>
        <v>19</v>
      </c>
      <c r="BE398" s="1">
        <f t="shared" si="321"/>
        <v>19</v>
      </c>
      <c r="BF398" s="1">
        <f t="shared" si="322"/>
        <v>19</v>
      </c>
      <c r="BG398" s="1">
        <f>+IF(D398="male",VLOOKUP(M398,'Key node cluster'!$A$3:$C$45,3,0),VLOOKUP(M398,'Key node cluster'!$F$3:$H$27,3,0))</f>
        <v>19</v>
      </c>
    </row>
    <row r="399" spans="1:59" x14ac:dyDescent="0.25">
      <c r="A399" t="s">
        <v>328</v>
      </c>
      <c r="B399">
        <v>9941012217</v>
      </c>
      <c r="C399" s="7">
        <v>30</v>
      </c>
      <c r="D399" t="s">
        <v>9</v>
      </c>
      <c r="E399" t="s">
        <v>10</v>
      </c>
      <c r="G399" t="str">
        <f t="shared" si="277"/>
        <v/>
      </c>
      <c r="H399" s="7">
        <f t="shared" si="281"/>
        <v>5</v>
      </c>
      <c r="J399">
        <v>27</v>
      </c>
      <c r="K399">
        <v>2.0246575342466002</v>
      </c>
      <c r="L399">
        <v>3</v>
      </c>
      <c r="M399" s="5">
        <f t="shared" si="282"/>
        <v>26</v>
      </c>
      <c r="N399" s="5">
        <f>+IF(D399="male",VLOOKUP(BG399,'Key node cluster'!$L$3:$N$24,3,0),VLOOKUP(BG399,'Key node cluster'!$R$3:$T$15,3,0))</f>
        <v>1</v>
      </c>
      <c r="O399" s="1">
        <v>0</v>
      </c>
      <c r="P399" s="1">
        <f t="shared" si="283"/>
        <v>26</v>
      </c>
      <c r="Q399" s="1">
        <f t="shared" si="284"/>
        <v>26</v>
      </c>
      <c r="R399" s="1">
        <f t="shared" si="285"/>
        <v>26</v>
      </c>
      <c r="S399" s="1">
        <f t="shared" si="286"/>
        <v>26</v>
      </c>
      <c r="T399" s="1">
        <f t="shared" si="287"/>
        <v>26</v>
      </c>
      <c r="U399" s="1">
        <f t="shared" si="288"/>
        <v>26</v>
      </c>
      <c r="V399" s="1">
        <f t="shared" si="289"/>
        <v>26</v>
      </c>
      <c r="W399" s="1">
        <f t="shared" si="290"/>
        <v>26</v>
      </c>
      <c r="X399" s="1">
        <f t="shared" si="291"/>
        <v>26</v>
      </c>
      <c r="Y399" s="1">
        <f t="shared" si="292"/>
        <v>26</v>
      </c>
      <c r="Z399" s="1">
        <f t="shared" si="293"/>
        <v>26</v>
      </c>
      <c r="AA399" s="1">
        <f t="shared" si="294"/>
        <v>26</v>
      </c>
      <c r="AB399" s="1">
        <f t="shared" si="295"/>
        <v>26</v>
      </c>
      <c r="AC399" s="1">
        <f t="shared" si="296"/>
        <v>26</v>
      </c>
      <c r="AD399" s="1">
        <f t="shared" si="297"/>
        <v>26</v>
      </c>
      <c r="AE399" s="1">
        <f t="shared" si="298"/>
        <v>26</v>
      </c>
      <c r="AF399" s="1">
        <f t="shared" si="299"/>
        <v>26</v>
      </c>
      <c r="AG399" s="1">
        <f t="shared" si="300"/>
        <v>26</v>
      </c>
      <c r="AH399" s="1">
        <f t="shared" si="301"/>
        <v>26</v>
      </c>
      <c r="AI399" s="1">
        <f t="shared" si="302"/>
        <v>26</v>
      </c>
      <c r="AJ399" s="1">
        <f t="shared" si="303"/>
        <v>26</v>
      </c>
      <c r="AK399" s="1">
        <f t="shared" si="304"/>
        <v>26</v>
      </c>
      <c r="AL399" s="1">
        <f t="shared" si="305"/>
        <v>26</v>
      </c>
      <c r="AM399" s="1">
        <f t="shared" si="306"/>
        <v>26</v>
      </c>
      <c r="AN399" s="1">
        <f t="shared" si="307"/>
        <v>26</v>
      </c>
      <c r="AO399" s="1">
        <f t="shared" si="308"/>
        <v>26</v>
      </c>
      <c r="AP399" s="7">
        <f t="shared" si="278"/>
        <v>26</v>
      </c>
      <c r="AQ399" s="7">
        <f t="shared" si="279"/>
        <v>26</v>
      </c>
      <c r="AR399" s="1">
        <f t="shared" si="309"/>
        <v>26</v>
      </c>
      <c r="AS399" s="7">
        <f t="shared" si="280"/>
        <v>26</v>
      </c>
      <c r="AT399" s="1">
        <f t="shared" si="310"/>
        <v>26</v>
      </c>
      <c r="AU399" s="1">
        <f t="shared" si="311"/>
        <v>26</v>
      </c>
      <c r="AV399" s="1">
        <f t="shared" si="312"/>
        <v>26</v>
      </c>
      <c r="AW399" s="1">
        <f t="shared" si="313"/>
        <v>26</v>
      </c>
      <c r="AX399" s="1">
        <f t="shared" si="314"/>
        <v>26</v>
      </c>
      <c r="AY399" s="1">
        <f t="shared" si="315"/>
        <v>26</v>
      </c>
      <c r="AZ399" s="1">
        <f t="shared" si="316"/>
        <v>26</v>
      </c>
      <c r="BA399" s="1">
        <f t="shared" si="317"/>
        <v>26</v>
      </c>
      <c r="BB399" s="1">
        <f t="shared" si="318"/>
        <v>26</v>
      </c>
      <c r="BC399" s="1">
        <f t="shared" si="319"/>
        <v>26</v>
      </c>
      <c r="BD399" s="1">
        <f t="shared" si="320"/>
        <v>26</v>
      </c>
      <c r="BE399" s="1">
        <f t="shared" si="321"/>
        <v>26</v>
      </c>
      <c r="BF399" s="1">
        <f t="shared" si="322"/>
        <v>26</v>
      </c>
      <c r="BG399" s="1">
        <f>+IF(D399="male",VLOOKUP(M399,'Key node cluster'!$A$3:$C$45,3,0),VLOOKUP(M399,'Key node cluster'!$F$3:$H$27,3,0))</f>
        <v>31</v>
      </c>
    </row>
    <row r="400" spans="1:59" x14ac:dyDescent="0.25">
      <c r="A400" t="s">
        <v>332</v>
      </c>
      <c r="B400">
        <v>9891042227</v>
      </c>
      <c r="C400" s="7">
        <v>30</v>
      </c>
      <c r="D400" t="s">
        <v>9</v>
      </c>
      <c r="E400" t="s">
        <v>10</v>
      </c>
      <c r="G400" t="str">
        <f t="shared" si="277"/>
        <v>bachelor or above</v>
      </c>
      <c r="H400" s="7">
        <f t="shared" si="281"/>
        <v>5</v>
      </c>
      <c r="I400" t="s">
        <v>14</v>
      </c>
      <c r="J400">
        <v>32</v>
      </c>
      <c r="K400">
        <v>2.3424657534247002</v>
      </c>
      <c r="L400">
        <v>6</v>
      </c>
      <c r="M400" s="5">
        <f t="shared" si="282"/>
        <v>26</v>
      </c>
      <c r="N400" s="5">
        <f>+IF(D400="male",VLOOKUP(BG400,'Key node cluster'!$L$3:$N$24,3,0),VLOOKUP(BG400,'Key node cluster'!$R$3:$T$15,3,0))</f>
        <v>1</v>
      </c>
      <c r="O400" s="1">
        <v>0</v>
      </c>
      <c r="P400" s="1">
        <f t="shared" si="283"/>
        <v>26</v>
      </c>
      <c r="Q400" s="1">
        <f t="shared" si="284"/>
        <v>26</v>
      </c>
      <c r="R400" s="1">
        <f t="shared" si="285"/>
        <v>26</v>
      </c>
      <c r="S400" s="1">
        <f t="shared" si="286"/>
        <v>26</v>
      </c>
      <c r="T400" s="1">
        <f t="shared" si="287"/>
        <v>26</v>
      </c>
      <c r="U400" s="1">
        <f t="shared" si="288"/>
        <v>26</v>
      </c>
      <c r="V400" s="1">
        <f t="shared" si="289"/>
        <v>26</v>
      </c>
      <c r="W400" s="1">
        <f t="shared" si="290"/>
        <v>26</v>
      </c>
      <c r="X400" s="1">
        <f t="shared" si="291"/>
        <v>26</v>
      </c>
      <c r="Y400" s="1">
        <f t="shared" si="292"/>
        <v>26</v>
      </c>
      <c r="Z400" s="1">
        <f t="shared" si="293"/>
        <v>26</v>
      </c>
      <c r="AA400" s="1">
        <f t="shared" si="294"/>
        <v>26</v>
      </c>
      <c r="AB400" s="1">
        <f t="shared" si="295"/>
        <v>26</v>
      </c>
      <c r="AC400" s="1">
        <f t="shared" si="296"/>
        <v>26</v>
      </c>
      <c r="AD400" s="1">
        <f t="shared" si="297"/>
        <v>26</v>
      </c>
      <c r="AE400" s="1">
        <f t="shared" si="298"/>
        <v>26</v>
      </c>
      <c r="AF400" s="1">
        <f t="shared" si="299"/>
        <v>26</v>
      </c>
      <c r="AG400" s="1">
        <f t="shared" si="300"/>
        <v>26</v>
      </c>
      <c r="AH400" s="1">
        <f t="shared" si="301"/>
        <v>26</v>
      </c>
      <c r="AI400" s="1">
        <f t="shared" si="302"/>
        <v>26</v>
      </c>
      <c r="AJ400" s="1">
        <f t="shared" si="303"/>
        <v>26</v>
      </c>
      <c r="AK400" s="1">
        <f t="shared" si="304"/>
        <v>26</v>
      </c>
      <c r="AL400" s="1">
        <f t="shared" si="305"/>
        <v>26</v>
      </c>
      <c r="AM400" s="1">
        <f t="shared" si="306"/>
        <v>26</v>
      </c>
      <c r="AN400" s="1">
        <f t="shared" si="307"/>
        <v>26</v>
      </c>
      <c r="AO400" s="1">
        <f t="shared" si="308"/>
        <v>26</v>
      </c>
      <c r="AP400" s="7">
        <f t="shared" si="278"/>
        <v>26</v>
      </c>
      <c r="AQ400" s="7">
        <f t="shared" si="279"/>
        <v>26</v>
      </c>
      <c r="AR400" s="1">
        <f t="shared" si="309"/>
        <v>26</v>
      </c>
      <c r="AS400" s="7">
        <f t="shared" si="280"/>
        <v>26</v>
      </c>
      <c r="AT400" s="1">
        <f t="shared" si="310"/>
        <v>26</v>
      </c>
      <c r="AU400" s="1">
        <f t="shared" si="311"/>
        <v>26</v>
      </c>
      <c r="AV400" s="1">
        <f t="shared" si="312"/>
        <v>26</v>
      </c>
      <c r="AW400" s="1">
        <f t="shared" si="313"/>
        <v>26</v>
      </c>
      <c r="AX400" s="1">
        <f t="shared" si="314"/>
        <v>26</v>
      </c>
      <c r="AY400" s="1">
        <f t="shared" si="315"/>
        <v>26</v>
      </c>
      <c r="AZ400" s="1">
        <f t="shared" si="316"/>
        <v>26</v>
      </c>
      <c r="BA400" s="1">
        <f t="shared" si="317"/>
        <v>26</v>
      </c>
      <c r="BB400" s="1">
        <f t="shared" si="318"/>
        <v>26</v>
      </c>
      <c r="BC400" s="1">
        <f t="shared" si="319"/>
        <v>26</v>
      </c>
      <c r="BD400" s="1">
        <f t="shared" si="320"/>
        <v>26</v>
      </c>
      <c r="BE400" s="1">
        <f t="shared" si="321"/>
        <v>26</v>
      </c>
      <c r="BF400" s="1">
        <f t="shared" si="322"/>
        <v>26</v>
      </c>
      <c r="BG400" s="1">
        <f>+IF(D400="male",VLOOKUP(M400,'Key node cluster'!$A$3:$C$45,3,0),VLOOKUP(M400,'Key node cluster'!$F$3:$H$27,3,0))</f>
        <v>31</v>
      </c>
    </row>
    <row r="401" spans="1:59" x14ac:dyDescent="0.25">
      <c r="A401" t="s">
        <v>336</v>
      </c>
      <c r="B401">
        <v>9841020488</v>
      </c>
      <c r="C401" s="7">
        <v>40</v>
      </c>
      <c r="D401" t="s">
        <v>9</v>
      </c>
      <c r="E401" t="s">
        <v>10</v>
      </c>
      <c r="G401" t="str">
        <f t="shared" si="277"/>
        <v>bachelor or above</v>
      </c>
      <c r="H401" s="7">
        <f t="shared" si="281"/>
        <v>1</v>
      </c>
      <c r="I401" t="s">
        <v>14</v>
      </c>
      <c r="J401">
        <v>37</v>
      </c>
      <c r="K401">
        <v>0.83287671232877003</v>
      </c>
      <c r="L401">
        <v>4</v>
      </c>
      <c r="M401" s="5">
        <f t="shared" si="282"/>
        <v>17</v>
      </c>
      <c r="N401" s="5">
        <f>+IF(D401="male",VLOOKUP(BG401,'Key node cluster'!$L$3:$N$24,3,0),VLOOKUP(BG401,'Key node cluster'!$R$3:$T$15,3,0))</f>
        <v>1</v>
      </c>
      <c r="O401" s="1">
        <v>0</v>
      </c>
      <c r="P401" s="1">
        <f t="shared" si="283"/>
        <v>1</v>
      </c>
      <c r="Q401" s="1">
        <f t="shared" si="284"/>
        <v>17</v>
      </c>
      <c r="R401" s="1">
        <f t="shared" si="285"/>
        <v>17</v>
      </c>
      <c r="S401" s="1">
        <f t="shared" si="286"/>
        <v>17</v>
      </c>
      <c r="T401" s="1">
        <f t="shared" si="287"/>
        <v>17</v>
      </c>
      <c r="U401" s="1">
        <f t="shared" si="288"/>
        <v>17</v>
      </c>
      <c r="V401" s="1">
        <f t="shared" si="289"/>
        <v>17</v>
      </c>
      <c r="W401" s="1">
        <f t="shared" si="290"/>
        <v>17</v>
      </c>
      <c r="X401" s="1">
        <f t="shared" si="291"/>
        <v>17</v>
      </c>
      <c r="Y401" s="1">
        <f t="shared" si="292"/>
        <v>17</v>
      </c>
      <c r="Z401" s="1">
        <f t="shared" si="293"/>
        <v>17</v>
      </c>
      <c r="AA401" s="1">
        <f t="shared" si="294"/>
        <v>17</v>
      </c>
      <c r="AB401" s="1">
        <f t="shared" si="295"/>
        <v>17</v>
      </c>
      <c r="AC401" s="1">
        <f t="shared" si="296"/>
        <v>17</v>
      </c>
      <c r="AD401" s="1">
        <f t="shared" si="297"/>
        <v>17</v>
      </c>
      <c r="AE401" s="1">
        <f t="shared" si="298"/>
        <v>17</v>
      </c>
      <c r="AF401" s="1">
        <f t="shared" si="299"/>
        <v>17</v>
      </c>
      <c r="AG401" s="1">
        <f t="shared" si="300"/>
        <v>17</v>
      </c>
      <c r="AH401" s="1">
        <f t="shared" si="301"/>
        <v>17</v>
      </c>
      <c r="AI401" s="1">
        <f t="shared" si="302"/>
        <v>17</v>
      </c>
      <c r="AJ401" s="1">
        <f t="shared" si="303"/>
        <v>17</v>
      </c>
      <c r="AK401" s="1">
        <f t="shared" si="304"/>
        <v>17</v>
      </c>
      <c r="AL401" s="1">
        <f t="shared" si="305"/>
        <v>17</v>
      </c>
      <c r="AM401" s="1">
        <f t="shared" si="306"/>
        <v>17</v>
      </c>
      <c r="AN401" s="1">
        <f t="shared" si="307"/>
        <v>17</v>
      </c>
      <c r="AO401" s="1">
        <f t="shared" si="308"/>
        <v>17</v>
      </c>
      <c r="AP401" s="7">
        <f t="shared" si="278"/>
        <v>17</v>
      </c>
      <c r="AQ401" s="7">
        <f t="shared" si="279"/>
        <v>17</v>
      </c>
      <c r="AR401" s="1">
        <f t="shared" si="309"/>
        <v>17</v>
      </c>
      <c r="AS401" s="7">
        <f t="shared" si="280"/>
        <v>17</v>
      </c>
      <c r="AT401" s="1">
        <f t="shared" si="310"/>
        <v>17</v>
      </c>
      <c r="AU401" s="1">
        <f t="shared" si="311"/>
        <v>17</v>
      </c>
      <c r="AV401" s="1">
        <f t="shared" si="312"/>
        <v>17</v>
      </c>
      <c r="AW401" s="1">
        <f t="shared" si="313"/>
        <v>17</v>
      </c>
      <c r="AX401" s="1">
        <f t="shared" si="314"/>
        <v>17</v>
      </c>
      <c r="AY401" s="1">
        <f t="shared" si="315"/>
        <v>17</v>
      </c>
      <c r="AZ401" s="1">
        <f t="shared" si="316"/>
        <v>17</v>
      </c>
      <c r="BA401" s="1">
        <f t="shared" si="317"/>
        <v>17</v>
      </c>
      <c r="BB401" s="1">
        <f t="shared" si="318"/>
        <v>17</v>
      </c>
      <c r="BC401" s="1">
        <f t="shared" si="319"/>
        <v>17</v>
      </c>
      <c r="BD401" s="1">
        <f t="shared" si="320"/>
        <v>17</v>
      </c>
      <c r="BE401" s="1">
        <f t="shared" si="321"/>
        <v>17</v>
      </c>
      <c r="BF401" s="1">
        <f t="shared" si="322"/>
        <v>17</v>
      </c>
      <c r="BG401" s="1">
        <f>+IF(D401="male",VLOOKUP(M401,'Key node cluster'!$A$3:$C$45,3,0),VLOOKUP(M401,'Key node cluster'!$F$3:$H$27,3,0))</f>
        <v>22</v>
      </c>
    </row>
    <row r="402" spans="1:59" x14ac:dyDescent="0.25">
      <c r="A402" t="s">
        <v>338</v>
      </c>
      <c r="B402">
        <v>9911058584</v>
      </c>
      <c r="C402" s="7">
        <v>30</v>
      </c>
      <c r="D402" t="s">
        <v>9</v>
      </c>
      <c r="E402" t="s">
        <v>10</v>
      </c>
      <c r="G402" t="str">
        <f t="shared" si="277"/>
        <v/>
      </c>
      <c r="H402" s="7">
        <f t="shared" si="281"/>
        <v>5</v>
      </c>
      <c r="J402">
        <v>30</v>
      </c>
      <c r="K402">
        <v>2.3452054794520998</v>
      </c>
      <c r="L402">
        <v>5</v>
      </c>
      <c r="M402" s="5">
        <f t="shared" si="282"/>
        <v>26</v>
      </c>
      <c r="N402" s="5">
        <f>+IF(D402="male",VLOOKUP(BG402,'Key node cluster'!$L$3:$N$24,3,0),VLOOKUP(BG402,'Key node cluster'!$R$3:$T$15,3,0))</f>
        <v>1</v>
      </c>
      <c r="O402" s="1">
        <v>0</v>
      </c>
      <c r="P402" s="1">
        <f t="shared" si="283"/>
        <v>26</v>
      </c>
      <c r="Q402" s="1">
        <f t="shared" si="284"/>
        <v>26</v>
      </c>
      <c r="R402" s="1">
        <f t="shared" si="285"/>
        <v>26</v>
      </c>
      <c r="S402" s="1">
        <f t="shared" si="286"/>
        <v>26</v>
      </c>
      <c r="T402" s="1">
        <f t="shared" si="287"/>
        <v>26</v>
      </c>
      <c r="U402" s="1">
        <f t="shared" si="288"/>
        <v>26</v>
      </c>
      <c r="V402" s="1">
        <f t="shared" si="289"/>
        <v>26</v>
      </c>
      <c r="W402" s="1">
        <f t="shared" si="290"/>
        <v>26</v>
      </c>
      <c r="X402" s="1">
        <f t="shared" si="291"/>
        <v>26</v>
      </c>
      <c r="Y402" s="1">
        <f t="shared" si="292"/>
        <v>26</v>
      </c>
      <c r="Z402" s="1">
        <f t="shared" si="293"/>
        <v>26</v>
      </c>
      <c r="AA402" s="1">
        <f t="shared" si="294"/>
        <v>26</v>
      </c>
      <c r="AB402" s="1">
        <f t="shared" si="295"/>
        <v>26</v>
      </c>
      <c r="AC402" s="1">
        <f t="shared" si="296"/>
        <v>26</v>
      </c>
      <c r="AD402" s="1">
        <f t="shared" si="297"/>
        <v>26</v>
      </c>
      <c r="AE402" s="1">
        <f t="shared" si="298"/>
        <v>26</v>
      </c>
      <c r="AF402" s="1">
        <f t="shared" si="299"/>
        <v>26</v>
      </c>
      <c r="AG402" s="1">
        <f t="shared" si="300"/>
        <v>26</v>
      </c>
      <c r="AH402" s="1">
        <f t="shared" si="301"/>
        <v>26</v>
      </c>
      <c r="AI402" s="1">
        <f t="shared" si="302"/>
        <v>26</v>
      </c>
      <c r="AJ402" s="1">
        <f t="shared" si="303"/>
        <v>26</v>
      </c>
      <c r="AK402" s="1">
        <f t="shared" si="304"/>
        <v>26</v>
      </c>
      <c r="AL402" s="1">
        <f t="shared" si="305"/>
        <v>26</v>
      </c>
      <c r="AM402" s="1">
        <f t="shared" si="306"/>
        <v>26</v>
      </c>
      <c r="AN402" s="1">
        <f t="shared" si="307"/>
        <v>26</v>
      </c>
      <c r="AO402" s="1">
        <f t="shared" si="308"/>
        <v>26</v>
      </c>
      <c r="AP402" s="7">
        <f t="shared" si="278"/>
        <v>26</v>
      </c>
      <c r="AQ402" s="7">
        <f t="shared" si="279"/>
        <v>26</v>
      </c>
      <c r="AR402" s="1">
        <f t="shared" si="309"/>
        <v>26</v>
      </c>
      <c r="AS402" s="7">
        <f t="shared" si="280"/>
        <v>26</v>
      </c>
      <c r="AT402" s="1">
        <f t="shared" si="310"/>
        <v>26</v>
      </c>
      <c r="AU402" s="1">
        <f t="shared" si="311"/>
        <v>26</v>
      </c>
      <c r="AV402" s="1">
        <f t="shared" si="312"/>
        <v>26</v>
      </c>
      <c r="AW402" s="1">
        <f t="shared" si="313"/>
        <v>26</v>
      </c>
      <c r="AX402" s="1">
        <f t="shared" si="314"/>
        <v>26</v>
      </c>
      <c r="AY402" s="1">
        <f t="shared" si="315"/>
        <v>26</v>
      </c>
      <c r="AZ402" s="1">
        <f t="shared" si="316"/>
        <v>26</v>
      </c>
      <c r="BA402" s="1">
        <f t="shared" si="317"/>
        <v>26</v>
      </c>
      <c r="BB402" s="1">
        <f t="shared" si="318"/>
        <v>26</v>
      </c>
      <c r="BC402" s="1">
        <f t="shared" si="319"/>
        <v>26</v>
      </c>
      <c r="BD402" s="1">
        <f t="shared" si="320"/>
        <v>26</v>
      </c>
      <c r="BE402" s="1">
        <f t="shared" si="321"/>
        <v>26</v>
      </c>
      <c r="BF402" s="1">
        <f t="shared" si="322"/>
        <v>26</v>
      </c>
      <c r="BG402" s="1">
        <f>+IF(D402="male",VLOOKUP(M402,'Key node cluster'!$A$3:$C$45,3,0),VLOOKUP(M402,'Key node cluster'!$F$3:$H$27,3,0))</f>
        <v>31</v>
      </c>
    </row>
    <row r="403" spans="1:59" x14ac:dyDescent="0.25">
      <c r="A403" t="s">
        <v>351</v>
      </c>
      <c r="B403">
        <v>9911049061</v>
      </c>
      <c r="C403" s="7">
        <v>30</v>
      </c>
      <c r="D403" t="s">
        <v>9</v>
      </c>
      <c r="E403" t="s">
        <v>10</v>
      </c>
      <c r="F403" t="s">
        <v>352</v>
      </c>
      <c r="G403" t="str">
        <f t="shared" si="277"/>
        <v/>
      </c>
      <c r="H403" s="7">
        <f t="shared" si="281"/>
        <v>5</v>
      </c>
      <c r="J403">
        <v>30</v>
      </c>
      <c r="K403">
        <v>1.6904109589041001</v>
      </c>
      <c r="L403">
        <v>5</v>
      </c>
      <c r="M403" s="5">
        <f t="shared" si="282"/>
        <v>31</v>
      </c>
      <c r="N403" s="5">
        <f>+IF(D403="male",VLOOKUP(BG403,'Key node cluster'!$L$3:$N$24,3,0),VLOOKUP(BG403,'Key node cluster'!$R$3:$T$15,3,0))</f>
        <v>1</v>
      </c>
      <c r="O403" s="1">
        <v>0</v>
      </c>
      <c r="P403" s="1">
        <f t="shared" si="283"/>
        <v>26</v>
      </c>
      <c r="Q403" s="1">
        <f t="shared" si="284"/>
        <v>26</v>
      </c>
      <c r="R403" s="1">
        <f t="shared" si="285"/>
        <v>26</v>
      </c>
      <c r="S403" s="1">
        <f t="shared" si="286"/>
        <v>26</v>
      </c>
      <c r="T403" s="1">
        <f t="shared" si="287"/>
        <v>26</v>
      </c>
      <c r="U403" s="1">
        <f t="shared" si="288"/>
        <v>26</v>
      </c>
      <c r="V403" s="1">
        <f t="shared" si="289"/>
        <v>26</v>
      </c>
      <c r="W403" s="1">
        <f t="shared" si="290"/>
        <v>26</v>
      </c>
      <c r="X403" s="1">
        <f t="shared" si="291"/>
        <v>26</v>
      </c>
      <c r="Y403" s="1">
        <f t="shared" si="292"/>
        <v>26</v>
      </c>
      <c r="Z403" s="1">
        <f t="shared" si="293"/>
        <v>26</v>
      </c>
      <c r="AA403" s="1">
        <f t="shared" si="294"/>
        <v>26</v>
      </c>
      <c r="AB403" s="1">
        <f t="shared" si="295"/>
        <v>26</v>
      </c>
      <c r="AC403" s="1">
        <f t="shared" si="296"/>
        <v>26</v>
      </c>
      <c r="AD403" s="1">
        <f t="shared" si="297"/>
        <v>26</v>
      </c>
      <c r="AE403" s="1">
        <f t="shared" si="298"/>
        <v>26</v>
      </c>
      <c r="AF403" s="1">
        <f t="shared" si="299"/>
        <v>26</v>
      </c>
      <c r="AG403" s="1">
        <f t="shared" si="300"/>
        <v>26</v>
      </c>
      <c r="AH403" s="1">
        <f t="shared" si="301"/>
        <v>26</v>
      </c>
      <c r="AI403" s="1">
        <f t="shared" si="302"/>
        <v>26</v>
      </c>
      <c r="AJ403" s="1">
        <f t="shared" si="303"/>
        <v>26</v>
      </c>
      <c r="AK403" s="1">
        <f t="shared" si="304"/>
        <v>26</v>
      </c>
      <c r="AL403" s="1">
        <f t="shared" si="305"/>
        <v>26</v>
      </c>
      <c r="AM403" s="1">
        <f t="shared" si="306"/>
        <v>26</v>
      </c>
      <c r="AN403" s="1">
        <f t="shared" si="307"/>
        <v>26</v>
      </c>
      <c r="AO403" s="1">
        <f t="shared" si="308"/>
        <v>26</v>
      </c>
      <c r="AP403" s="7">
        <f t="shared" si="278"/>
        <v>27</v>
      </c>
      <c r="AQ403" s="7">
        <f t="shared" si="279"/>
        <v>28</v>
      </c>
      <c r="AR403" s="1">
        <f t="shared" si="309"/>
        <v>29</v>
      </c>
      <c r="AS403" s="7">
        <f t="shared" si="280"/>
        <v>31</v>
      </c>
      <c r="AT403" s="1">
        <f t="shared" si="310"/>
        <v>31</v>
      </c>
      <c r="AU403" s="1">
        <f t="shared" si="311"/>
        <v>31</v>
      </c>
      <c r="AV403" s="1">
        <f t="shared" si="312"/>
        <v>31</v>
      </c>
      <c r="AW403" s="1">
        <f t="shared" si="313"/>
        <v>31</v>
      </c>
      <c r="AX403" s="1">
        <f t="shared" si="314"/>
        <v>31</v>
      </c>
      <c r="AY403" s="1">
        <f t="shared" si="315"/>
        <v>31</v>
      </c>
      <c r="AZ403" s="1">
        <f t="shared" si="316"/>
        <v>31</v>
      </c>
      <c r="BA403" s="1">
        <f t="shared" si="317"/>
        <v>31</v>
      </c>
      <c r="BB403" s="1">
        <f t="shared" si="318"/>
        <v>31</v>
      </c>
      <c r="BC403" s="1">
        <f t="shared" si="319"/>
        <v>31</v>
      </c>
      <c r="BD403" s="1">
        <f t="shared" si="320"/>
        <v>31</v>
      </c>
      <c r="BE403" s="1">
        <f t="shared" si="321"/>
        <v>31</v>
      </c>
      <c r="BF403" s="1">
        <f t="shared" si="322"/>
        <v>31</v>
      </c>
      <c r="BG403" s="1">
        <f>+IF(D403="male",VLOOKUP(M403,'Key node cluster'!$A$3:$C$45,3,0),VLOOKUP(M403,'Key node cluster'!$F$3:$H$27,3,0))</f>
        <v>31</v>
      </c>
    </row>
    <row r="404" spans="1:59" x14ac:dyDescent="0.25">
      <c r="A404" t="s">
        <v>358</v>
      </c>
      <c r="B404">
        <v>9861024056</v>
      </c>
      <c r="C404" s="7">
        <v>40</v>
      </c>
      <c r="D404" t="s">
        <v>9</v>
      </c>
      <c r="E404" t="s">
        <v>10</v>
      </c>
      <c r="G404" t="str">
        <f t="shared" si="277"/>
        <v>bachelor or above</v>
      </c>
      <c r="H404" s="7">
        <f t="shared" si="281"/>
        <v>5</v>
      </c>
      <c r="I404" t="s">
        <v>14</v>
      </c>
      <c r="J404">
        <v>36</v>
      </c>
      <c r="K404">
        <v>2.2465753424658002</v>
      </c>
      <c r="L404">
        <v>2</v>
      </c>
      <c r="M404" s="5">
        <f t="shared" si="282"/>
        <v>26</v>
      </c>
      <c r="N404" s="5">
        <f>+IF(D404="male",VLOOKUP(BG404,'Key node cluster'!$L$3:$N$24,3,0),VLOOKUP(BG404,'Key node cluster'!$R$3:$T$15,3,0))</f>
        <v>1</v>
      </c>
      <c r="O404" s="1">
        <v>0</v>
      </c>
      <c r="P404" s="1">
        <f t="shared" si="283"/>
        <v>26</v>
      </c>
      <c r="Q404" s="1">
        <f t="shared" si="284"/>
        <v>26</v>
      </c>
      <c r="R404" s="1">
        <f t="shared" si="285"/>
        <v>26</v>
      </c>
      <c r="S404" s="1">
        <f t="shared" si="286"/>
        <v>26</v>
      </c>
      <c r="T404" s="1">
        <f t="shared" si="287"/>
        <v>26</v>
      </c>
      <c r="U404" s="1">
        <f t="shared" si="288"/>
        <v>26</v>
      </c>
      <c r="V404" s="1">
        <f t="shared" si="289"/>
        <v>26</v>
      </c>
      <c r="W404" s="1">
        <f t="shared" si="290"/>
        <v>26</v>
      </c>
      <c r="X404" s="1">
        <f t="shared" si="291"/>
        <v>26</v>
      </c>
      <c r="Y404" s="1">
        <f t="shared" si="292"/>
        <v>26</v>
      </c>
      <c r="Z404" s="1">
        <f t="shared" si="293"/>
        <v>26</v>
      </c>
      <c r="AA404" s="1">
        <f t="shared" si="294"/>
        <v>26</v>
      </c>
      <c r="AB404" s="1">
        <f t="shared" si="295"/>
        <v>26</v>
      </c>
      <c r="AC404" s="1">
        <f t="shared" si="296"/>
        <v>26</v>
      </c>
      <c r="AD404" s="1">
        <f t="shared" si="297"/>
        <v>26</v>
      </c>
      <c r="AE404" s="1">
        <f t="shared" si="298"/>
        <v>26</v>
      </c>
      <c r="AF404" s="1">
        <f t="shared" si="299"/>
        <v>26</v>
      </c>
      <c r="AG404" s="1">
        <f t="shared" si="300"/>
        <v>26</v>
      </c>
      <c r="AH404" s="1">
        <f t="shared" si="301"/>
        <v>26</v>
      </c>
      <c r="AI404" s="1">
        <f t="shared" si="302"/>
        <v>26</v>
      </c>
      <c r="AJ404" s="1">
        <f t="shared" si="303"/>
        <v>26</v>
      </c>
      <c r="AK404" s="1">
        <f t="shared" si="304"/>
        <v>26</v>
      </c>
      <c r="AL404" s="1">
        <f t="shared" si="305"/>
        <v>26</v>
      </c>
      <c r="AM404" s="1">
        <f t="shared" si="306"/>
        <v>26</v>
      </c>
      <c r="AN404" s="1">
        <f t="shared" si="307"/>
        <v>26</v>
      </c>
      <c r="AO404" s="1">
        <f t="shared" si="308"/>
        <v>26</v>
      </c>
      <c r="AP404" s="7">
        <f t="shared" si="278"/>
        <v>26</v>
      </c>
      <c r="AQ404" s="7">
        <f t="shared" si="279"/>
        <v>26</v>
      </c>
      <c r="AR404" s="1">
        <f t="shared" si="309"/>
        <v>26</v>
      </c>
      <c r="AS404" s="7">
        <f t="shared" si="280"/>
        <v>26</v>
      </c>
      <c r="AT404" s="1">
        <f t="shared" si="310"/>
        <v>26</v>
      </c>
      <c r="AU404" s="1">
        <f t="shared" si="311"/>
        <v>26</v>
      </c>
      <c r="AV404" s="1">
        <f t="shared" si="312"/>
        <v>26</v>
      </c>
      <c r="AW404" s="1">
        <f t="shared" si="313"/>
        <v>26</v>
      </c>
      <c r="AX404" s="1">
        <f t="shared" si="314"/>
        <v>26</v>
      </c>
      <c r="AY404" s="1">
        <f t="shared" si="315"/>
        <v>26</v>
      </c>
      <c r="AZ404" s="1">
        <f t="shared" si="316"/>
        <v>26</v>
      </c>
      <c r="BA404" s="1">
        <f t="shared" si="317"/>
        <v>26</v>
      </c>
      <c r="BB404" s="1">
        <f t="shared" si="318"/>
        <v>26</v>
      </c>
      <c r="BC404" s="1">
        <f t="shared" si="319"/>
        <v>26</v>
      </c>
      <c r="BD404" s="1">
        <f t="shared" si="320"/>
        <v>26</v>
      </c>
      <c r="BE404" s="1">
        <f t="shared" si="321"/>
        <v>26</v>
      </c>
      <c r="BF404" s="1">
        <f t="shared" si="322"/>
        <v>26</v>
      </c>
      <c r="BG404" s="1">
        <f>+IF(D404="male",VLOOKUP(M404,'Key node cluster'!$A$3:$C$45,3,0),VLOOKUP(M404,'Key node cluster'!$F$3:$H$27,3,0))</f>
        <v>31</v>
      </c>
    </row>
    <row r="405" spans="1:59" x14ac:dyDescent="0.25">
      <c r="A405" t="s">
        <v>359</v>
      </c>
      <c r="B405">
        <v>9921064781</v>
      </c>
      <c r="C405" s="7">
        <v>30</v>
      </c>
      <c r="D405" t="s">
        <v>9</v>
      </c>
      <c r="E405" t="s">
        <v>10</v>
      </c>
      <c r="F405" t="s">
        <v>360</v>
      </c>
      <c r="G405" t="str">
        <f t="shared" si="277"/>
        <v>bachelor or above</v>
      </c>
      <c r="H405" s="7">
        <f t="shared" si="281"/>
        <v>1</v>
      </c>
      <c r="I405" t="s">
        <v>14</v>
      </c>
      <c r="J405">
        <v>29</v>
      </c>
      <c r="K405">
        <v>0.16712328767123</v>
      </c>
      <c r="L405">
        <v>1</v>
      </c>
      <c r="M405" s="5">
        <f t="shared" si="282"/>
        <v>19</v>
      </c>
      <c r="N405" s="5">
        <f>+IF(D405="male",VLOOKUP(BG405,'Key node cluster'!$L$3:$N$24,3,0),VLOOKUP(BG405,'Key node cluster'!$R$3:$T$15,3,0))</f>
        <v>0</v>
      </c>
      <c r="O405" s="1">
        <v>0</v>
      </c>
      <c r="P405" s="1">
        <f t="shared" si="283"/>
        <v>1</v>
      </c>
      <c r="Q405" s="1">
        <f t="shared" si="284"/>
        <v>17</v>
      </c>
      <c r="R405" s="1">
        <f t="shared" si="285"/>
        <v>17</v>
      </c>
      <c r="S405" s="1">
        <f t="shared" si="286"/>
        <v>17</v>
      </c>
      <c r="T405" s="1">
        <f t="shared" si="287"/>
        <v>17</v>
      </c>
      <c r="U405" s="1">
        <f t="shared" si="288"/>
        <v>17</v>
      </c>
      <c r="V405" s="1">
        <f t="shared" si="289"/>
        <v>17</v>
      </c>
      <c r="W405" s="1">
        <f t="shared" si="290"/>
        <v>17</v>
      </c>
      <c r="X405" s="1">
        <f t="shared" si="291"/>
        <v>17</v>
      </c>
      <c r="Y405" s="1">
        <f t="shared" si="292"/>
        <v>17</v>
      </c>
      <c r="Z405" s="1">
        <f t="shared" si="293"/>
        <v>17</v>
      </c>
      <c r="AA405" s="1">
        <f t="shared" si="294"/>
        <v>17</v>
      </c>
      <c r="AB405" s="1">
        <f t="shared" si="295"/>
        <v>17</v>
      </c>
      <c r="AC405" s="1">
        <f t="shared" si="296"/>
        <v>17</v>
      </c>
      <c r="AD405" s="1">
        <f t="shared" si="297"/>
        <v>17</v>
      </c>
      <c r="AE405" s="1">
        <f t="shared" si="298"/>
        <v>17</v>
      </c>
      <c r="AF405" s="1">
        <f t="shared" si="299"/>
        <v>17</v>
      </c>
      <c r="AG405" s="1">
        <f t="shared" si="300"/>
        <v>18</v>
      </c>
      <c r="AH405" s="1">
        <f t="shared" si="301"/>
        <v>19</v>
      </c>
      <c r="AI405" s="1">
        <f t="shared" si="302"/>
        <v>19</v>
      </c>
      <c r="AJ405" s="1">
        <f t="shared" si="303"/>
        <v>19</v>
      </c>
      <c r="AK405" s="1">
        <f t="shared" si="304"/>
        <v>19</v>
      </c>
      <c r="AL405" s="1">
        <f t="shared" si="305"/>
        <v>19</v>
      </c>
      <c r="AM405" s="1">
        <f t="shared" si="306"/>
        <v>19</v>
      </c>
      <c r="AN405" s="1">
        <f t="shared" si="307"/>
        <v>19</v>
      </c>
      <c r="AO405" s="1">
        <f t="shared" si="308"/>
        <v>19</v>
      </c>
      <c r="AP405" s="7">
        <f t="shared" si="278"/>
        <v>19</v>
      </c>
      <c r="AQ405" s="7">
        <f t="shared" si="279"/>
        <v>19</v>
      </c>
      <c r="AR405" s="1">
        <f t="shared" si="309"/>
        <v>19</v>
      </c>
      <c r="AS405" s="7">
        <f t="shared" si="280"/>
        <v>19</v>
      </c>
      <c r="AT405" s="1">
        <f t="shared" si="310"/>
        <v>19</v>
      </c>
      <c r="AU405" s="1">
        <f t="shared" si="311"/>
        <v>19</v>
      </c>
      <c r="AV405" s="1">
        <f t="shared" si="312"/>
        <v>19</v>
      </c>
      <c r="AW405" s="1">
        <f t="shared" si="313"/>
        <v>19</v>
      </c>
      <c r="AX405" s="1">
        <f t="shared" si="314"/>
        <v>19</v>
      </c>
      <c r="AY405" s="1">
        <f t="shared" si="315"/>
        <v>19</v>
      </c>
      <c r="AZ405" s="1">
        <f t="shared" si="316"/>
        <v>19</v>
      </c>
      <c r="BA405" s="1">
        <f t="shared" si="317"/>
        <v>19</v>
      </c>
      <c r="BB405" s="1">
        <f t="shared" si="318"/>
        <v>19</v>
      </c>
      <c r="BC405" s="1">
        <f t="shared" si="319"/>
        <v>19</v>
      </c>
      <c r="BD405" s="1">
        <f t="shared" si="320"/>
        <v>19</v>
      </c>
      <c r="BE405" s="1">
        <f t="shared" si="321"/>
        <v>19</v>
      </c>
      <c r="BF405" s="1">
        <f t="shared" si="322"/>
        <v>19</v>
      </c>
      <c r="BG405" s="1">
        <f>+IF(D405="male",VLOOKUP(M405,'Key node cluster'!$A$3:$C$45,3,0),VLOOKUP(M405,'Key node cluster'!$F$3:$H$27,3,0))</f>
        <v>19</v>
      </c>
    </row>
    <row r="406" spans="1:59" x14ac:dyDescent="0.25">
      <c r="A406" t="s">
        <v>366</v>
      </c>
      <c r="B406">
        <v>9771011238</v>
      </c>
      <c r="C406" s="7">
        <v>40</v>
      </c>
      <c r="D406" t="s">
        <v>9</v>
      </c>
      <c r="E406" t="s">
        <v>10</v>
      </c>
      <c r="G406" t="str">
        <f t="shared" si="277"/>
        <v>bachelor or above</v>
      </c>
      <c r="H406" s="7">
        <f t="shared" si="281"/>
        <v>5</v>
      </c>
      <c r="I406" t="s">
        <v>14</v>
      </c>
      <c r="J406">
        <v>45</v>
      </c>
      <c r="K406">
        <v>2.0219178082192002</v>
      </c>
      <c r="L406">
        <v>1</v>
      </c>
      <c r="M406" s="5">
        <f t="shared" si="282"/>
        <v>26</v>
      </c>
      <c r="N406" s="5">
        <f>+IF(D406="male",VLOOKUP(BG406,'Key node cluster'!$L$3:$N$24,3,0),VLOOKUP(BG406,'Key node cluster'!$R$3:$T$15,3,0))</f>
        <v>1</v>
      </c>
      <c r="O406" s="1">
        <v>0</v>
      </c>
      <c r="P406" s="1">
        <f t="shared" si="283"/>
        <v>26</v>
      </c>
      <c r="Q406" s="1">
        <f t="shared" si="284"/>
        <v>26</v>
      </c>
      <c r="R406" s="1">
        <f t="shared" si="285"/>
        <v>26</v>
      </c>
      <c r="S406" s="1">
        <f t="shared" si="286"/>
        <v>26</v>
      </c>
      <c r="T406" s="1">
        <f t="shared" si="287"/>
        <v>26</v>
      </c>
      <c r="U406" s="1">
        <f t="shared" si="288"/>
        <v>26</v>
      </c>
      <c r="V406" s="1">
        <f t="shared" si="289"/>
        <v>26</v>
      </c>
      <c r="W406" s="1">
        <f t="shared" si="290"/>
        <v>26</v>
      </c>
      <c r="X406" s="1">
        <f t="shared" si="291"/>
        <v>26</v>
      </c>
      <c r="Y406" s="1">
        <f t="shared" si="292"/>
        <v>26</v>
      </c>
      <c r="Z406" s="1">
        <f t="shared" si="293"/>
        <v>26</v>
      </c>
      <c r="AA406" s="1">
        <f t="shared" si="294"/>
        <v>26</v>
      </c>
      <c r="AB406" s="1">
        <f t="shared" si="295"/>
        <v>26</v>
      </c>
      <c r="AC406" s="1">
        <f t="shared" si="296"/>
        <v>26</v>
      </c>
      <c r="AD406" s="1">
        <f t="shared" si="297"/>
        <v>26</v>
      </c>
      <c r="AE406" s="1">
        <f t="shared" si="298"/>
        <v>26</v>
      </c>
      <c r="AF406" s="1">
        <f t="shared" si="299"/>
        <v>26</v>
      </c>
      <c r="AG406" s="1">
        <f t="shared" si="300"/>
        <v>26</v>
      </c>
      <c r="AH406" s="1">
        <f t="shared" si="301"/>
        <v>26</v>
      </c>
      <c r="AI406" s="1">
        <f t="shared" si="302"/>
        <v>26</v>
      </c>
      <c r="AJ406" s="1">
        <f t="shared" si="303"/>
        <v>26</v>
      </c>
      <c r="AK406" s="1">
        <f t="shared" si="304"/>
        <v>26</v>
      </c>
      <c r="AL406" s="1">
        <f t="shared" si="305"/>
        <v>26</v>
      </c>
      <c r="AM406" s="1">
        <f t="shared" si="306"/>
        <v>26</v>
      </c>
      <c r="AN406" s="1">
        <f t="shared" si="307"/>
        <v>26</v>
      </c>
      <c r="AO406" s="1">
        <f t="shared" si="308"/>
        <v>26</v>
      </c>
      <c r="AP406" s="7">
        <f t="shared" si="278"/>
        <v>26</v>
      </c>
      <c r="AQ406" s="7">
        <f t="shared" si="279"/>
        <v>26</v>
      </c>
      <c r="AR406" s="1">
        <f t="shared" si="309"/>
        <v>26</v>
      </c>
      <c r="AS406" s="7">
        <f t="shared" si="280"/>
        <v>26</v>
      </c>
      <c r="AT406" s="1">
        <f t="shared" si="310"/>
        <v>26</v>
      </c>
      <c r="AU406" s="1">
        <f t="shared" si="311"/>
        <v>26</v>
      </c>
      <c r="AV406" s="1">
        <f t="shared" si="312"/>
        <v>26</v>
      </c>
      <c r="AW406" s="1">
        <f t="shared" si="313"/>
        <v>26</v>
      </c>
      <c r="AX406" s="1">
        <f t="shared" si="314"/>
        <v>26</v>
      </c>
      <c r="AY406" s="1">
        <f t="shared" si="315"/>
        <v>26</v>
      </c>
      <c r="AZ406" s="1">
        <f t="shared" si="316"/>
        <v>26</v>
      </c>
      <c r="BA406" s="1">
        <f t="shared" si="317"/>
        <v>26</v>
      </c>
      <c r="BB406" s="1">
        <f t="shared" si="318"/>
        <v>26</v>
      </c>
      <c r="BC406" s="1">
        <f t="shared" si="319"/>
        <v>26</v>
      </c>
      <c r="BD406" s="1">
        <f t="shared" si="320"/>
        <v>26</v>
      </c>
      <c r="BE406" s="1">
        <f t="shared" si="321"/>
        <v>26</v>
      </c>
      <c r="BF406" s="1">
        <f t="shared" si="322"/>
        <v>26</v>
      </c>
      <c r="BG406" s="1">
        <f>+IF(D406="male",VLOOKUP(M406,'Key node cluster'!$A$3:$C$45,3,0),VLOOKUP(M406,'Key node cluster'!$F$3:$H$27,3,0))</f>
        <v>31</v>
      </c>
    </row>
    <row r="407" spans="1:59" x14ac:dyDescent="0.25">
      <c r="A407" t="s">
        <v>367</v>
      </c>
      <c r="B407">
        <v>9711042609</v>
      </c>
      <c r="C407" s="7">
        <v>50</v>
      </c>
      <c r="D407" t="s">
        <v>9</v>
      </c>
      <c r="E407" t="s">
        <v>10</v>
      </c>
      <c r="G407" t="str">
        <f t="shared" si="277"/>
        <v/>
      </c>
      <c r="H407" s="7">
        <f t="shared" si="281"/>
        <v>5</v>
      </c>
      <c r="J407">
        <v>50</v>
      </c>
      <c r="K407">
        <v>1.0794520547944999</v>
      </c>
      <c r="L407">
        <v>2</v>
      </c>
      <c r="M407" s="5">
        <f t="shared" si="282"/>
        <v>26</v>
      </c>
      <c r="N407" s="5">
        <f>+IF(D407="male",VLOOKUP(BG407,'Key node cluster'!$L$3:$N$24,3,0),VLOOKUP(BG407,'Key node cluster'!$R$3:$T$15,3,0))</f>
        <v>1</v>
      </c>
      <c r="O407" s="1">
        <v>0</v>
      </c>
      <c r="P407" s="1">
        <f t="shared" si="283"/>
        <v>26</v>
      </c>
      <c r="Q407" s="1">
        <f t="shared" si="284"/>
        <v>26</v>
      </c>
      <c r="R407" s="1">
        <f t="shared" si="285"/>
        <v>26</v>
      </c>
      <c r="S407" s="1">
        <f t="shared" si="286"/>
        <v>26</v>
      </c>
      <c r="T407" s="1">
        <f t="shared" si="287"/>
        <v>26</v>
      </c>
      <c r="U407" s="1">
        <f t="shared" si="288"/>
        <v>26</v>
      </c>
      <c r="V407" s="1">
        <f t="shared" si="289"/>
        <v>26</v>
      </c>
      <c r="W407" s="1">
        <f t="shared" si="290"/>
        <v>26</v>
      </c>
      <c r="X407" s="1">
        <f t="shared" si="291"/>
        <v>26</v>
      </c>
      <c r="Y407" s="1">
        <f t="shared" si="292"/>
        <v>26</v>
      </c>
      <c r="Z407" s="1">
        <f t="shared" si="293"/>
        <v>26</v>
      </c>
      <c r="AA407" s="1">
        <f t="shared" si="294"/>
        <v>26</v>
      </c>
      <c r="AB407" s="1">
        <f t="shared" si="295"/>
        <v>26</v>
      </c>
      <c r="AC407" s="1">
        <f t="shared" si="296"/>
        <v>26</v>
      </c>
      <c r="AD407" s="1">
        <f t="shared" si="297"/>
        <v>26</v>
      </c>
      <c r="AE407" s="1">
        <f t="shared" si="298"/>
        <v>26</v>
      </c>
      <c r="AF407" s="1">
        <f t="shared" si="299"/>
        <v>26</v>
      </c>
      <c r="AG407" s="1">
        <f t="shared" si="300"/>
        <v>26</v>
      </c>
      <c r="AH407" s="1">
        <f t="shared" si="301"/>
        <v>26</v>
      </c>
      <c r="AI407" s="1">
        <f t="shared" si="302"/>
        <v>26</v>
      </c>
      <c r="AJ407" s="1">
        <f t="shared" si="303"/>
        <v>26</v>
      </c>
      <c r="AK407" s="1">
        <f t="shared" si="304"/>
        <v>26</v>
      </c>
      <c r="AL407" s="1">
        <f t="shared" si="305"/>
        <v>26</v>
      </c>
      <c r="AM407" s="1">
        <f t="shared" si="306"/>
        <v>26</v>
      </c>
      <c r="AN407" s="1">
        <f t="shared" si="307"/>
        <v>26</v>
      </c>
      <c r="AO407" s="1">
        <f t="shared" si="308"/>
        <v>26</v>
      </c>
      <c r="AP407" s="7">
        <f t="shared" si="278"/>
        <v>26</v>
      </c>
      <c r="AQ407" s="7">
        <f t="shared" si="279"/>
        <v>26</v>
      </c>
      <c r="AR407" s="1">
        <f t="shared" si="309"/>
        <v>26</v>
      </c>
      <c r="AS407" s="7">
        <f t="shared" si="280"/>
        <v>26</v>
      </c>
      <c r="AT407" s="1">
        <f t="shared" si="310"/>
        <v>26</v>
      </c>
      <c r="AU407" s="1">
        <f t="shared" si="311"/>
        <v>26</v>
      </c>
      <c r="AV407" s="1">
        <f t="shared" si="312"/>
        <v>26</v>
      </c>
      <c r="AW407" s="1">
        <f t="shared" si="313"/>
        <v>26</v>
      </c>
      <c r="AX407" s="1">
        <f t="shared" si="314"/>
        <v>26</v>
      </c>
      <c r="AY407" s="1">
        <f t="shared" si="315"/>
        <v>26</v>
      </c>
      <c r="AZ407" s="1">
        <f t="shared" si="316"/>
        <v>26</v>
      </c>
      <c r="BA407" s="1">
        <f t="shared" si="317"/>
        <v>26</v>
      </c>
      <c r="BB407" s="1">
        <f t="shared" si="318"/>
        <v>26</v>
      </c>
      <c r="BC407" s="1">
        <f t="shared" si="319"/>
        <v>26</v>
      </c>
      <c r="BD407" s="1">
        <f t="shared" si="320"/>
        <v>26</v>
      </c>
      <c r="BE407" s="1">
        <f t="shared" si="321"/>
        <v>26</v>
      </c>
      <c r="BF407" s="1">
        <f t="shared" si="322"/>
        <v>26</v>
      </c>
      <c r="BG407" s="1">
        <f>+IF(D407="male",VLOOKUP(M407,'Key node cluster'!$A$3:$C$45,3,0),VLOOKUP(M407,'Key node cluster'!$F$3:$H$27,3,0))</f>
        <v>31</v>
      </c>
    </row>
    <row r="408" spans="1:59" x14ac:dyDescent="0.25">
      <c r="A408" t="s">
        <v>370</v>
      </c>
      <c r="B408">
        <v>2000335091</v>
      </c>
      <c r="C408" s="7">
        <v>20</v>
      </c>
      <c r="D408" t="s">
        <v>9</v>
      </c>
      <c r="E408" t="s">
        <v>10</v>
      </c>
      <c r="G408" t="str">
        <f t="shared" si="277"/>
        <v>secondary or below</v>
      </c>
      <c r="H408" s="7">
        <f t="shared" si="281"/>
        <v>5</v>
      </c>
      <c r="I408" t="s">
        <v>12</v>
      </c>
      <c r="J408">
        <v>20</v>
      </c>
      <c r="K408">
        <v>1.4438356164384001</v>
      </c>
      <c r="L408">
        <v>3</v>
      </c>
      <c r="M408" s="5">
        <f t="shared" si="282"/>
        <v>26</v>
      </c>
      <c r="N408" s="5">
        <f>+IF(D408="male",VLOOKUP(BG408,'Key node cluster'!$L$3:$N$24,3,0),VLOOKUP(BG408,'Key node cluster'!$R$3:$T$15,3,0))</f>
        <v>1</v>
      </c>
      <c r="O408" s="1">
        <v>0</v>
      </c>
      <c r="P408" s="1">
        <f t="shared" si="283"/>
        <v>26</v>
      </c>
      <c r="Q408" s="1">
        <f t="shared" si="284"/>
        <v>26</v>
      </c>
      <c r="R408" s="1">
        <f t="shared" si="285"/>
        <v>26</v>
      </c>
      <c r="S408" s="1">
        <f t="shared" si="286"/>
        <v>26</v>
      </c>
      <c r="T408" s="1">
        <f t="shared" si="287"/>
        <v>26</v>
      </c>
      <c r="U408" s="1">
        <f t="shared" si="288"/>
        <v>26</v>
      </c>
      <c r="V408" s="1">
        <f t="shared" si="289"/>
        <v>26</v>
      </c>
      <c r="W408" s="1">
        <f t="shared" si="290"/>
        <v>26</v>
      </c>
      <c r="X408" s="1">
        <f t="shared" si="291"/>
        <v>26</v>
      </c>
      <c r="Y408" s="1">
        <f t="shared" si="292"/>
        <v>26</v>
      </c>
      <c r="Z408" s="1">
        <f t="shared" si="293"/>
        <v>26</v>
      </c>
      <c r="AA408" s="1">
        <f t="shared" si="294"/>
        <v>26</v>
      </c>
      <c r="AB408" s="1">
        <f t="shared" si="295"/>
        <v>26</v>
      </c>
      <c r="AC408" s="1">
        <f t="shared" si="296"/>
        <v>26</v>
      </c>
      <c r="AD408" s="1">
        <f t="shared" si="297"/>
        <v>26</v>
      </c>
      <c r="AE408" s="1">
        <f t="shared" si="298"/>
        <v>26</v>
      </c>
      <c r="AF408" s="1">
        <f t="shared" si="299"/>
        <v>26</v>
      </c>
      <c r="AG408" s="1">
        <f t="shared" si="300"/>
        <v>26</v>
      </c>
      <c r="AH408" s="1">
        <f t="shared" si="301"/>
        <v>26</v>
      </c>
      <c r="AI408" s="1">
        <f t="shared" si="302"/>
        <v>26</v>
      </c>
      <c r="AJ408" s="1">
        <f t="shared" si="303"/>
        <v>26</v>
      </c>
      <c r="AK408" s="1">
        <f t="shared" si="304"/>
        <v>26</v>
      </c>
      <c r="AL408" s="1">
        <f t="shared" si="305"/>
        <v>26</v>
      </c>
      <c r="AM408" s="1">
        <f t="shared" si="306"/>
        <v>26</v>
      </c>
      <c r="AN408" s="1">
        <f t="shared" si="307"/>
        <v>26</v>
      </c>
      <c r="AO408" s="1">
        <f t="shared" si="308"/>
        <v>26</v>
      </c>
      <c r="AP408" s="7">
        <f t="shared" si="278"/>
        <v>26</v>
      </c>
      <c r="AQ408" s="7">
        <f t="shared" si="279"/>
        <v>26</v>
      </c>
      <c r="AR408" s="1">
        <f t="shared" si="309"/>
        <v>26</v>
      </c>
      <c r="AS408" s="7">
        <f t="shared" si="280"/>
        <v>26</v>
      </c>
      <c r="AT408" s="1">
        <f t="shared" si="310"/>
        <v>26</v>
      </c>
      <c r="AU408" s="1">
        <f t="shared" si="311"/>
        <v>26</v>
      </c>
      <c r="AV408" s="1">
        <f t="shared" si="312"/>
        <v>26</v>
      </c>
      <c r="AW408" s="1">
        <f t="shared" si="313"/>
        <v>26</v>
      </c>
      <c r="AX408" s="1">
        <f t="shared" si="314"/>
        <v>26</v>
      </c>
      <c r="AY408" s="1">
        <f t="shared" si="315"/>
        <v>26</v>
      </c>
      <c r="AZ408" s="1">
        <f t="shared" si="316"/>
        <v>26</v>
      </c>
      <c r="BA408" s="1">
        <f t="shared" si="317"/>
        <v>26</v>
      </c>
      <c r="BB408" s="1">
        <f t="shared" si="318"/>
        <v>26</v>
      </c>
      <c r="BC408" s="1">
        <f t="shared" si="319"/>
        <v>26</v>
      </c>
      <c r="BD408" s="1">
        <f t="shared" si="320"/>
        <v>26</v>
      </c>
      <c r="BE408" s="1">
        <f t="shared" si="321"/>
        <v>26</v>
      </c>
      <c r="BF408" s="1">
        <f t="shared" si="322"/>
        <v>26</v>
      </c>
      <c r="BG408" s="1">
        <f>+IF(D408="male",VLOOKUP(M408,'Key node cluster'!$A$3:$C$45,3,0),VLOOKUP(M408,'Key node cluster'!$F$3:$H$27,3,0))</f>
        <v>31</v>
      </c>
    </row>
    <row r="409" spans="1:59" x14ac:dyDescent="0.25">
      <c r="A409" t="s">
        <v>381</v>
      </c>
      <c r="B409">
        <v>9991037975</v>
      </c>
      <c r="C409" s="7">
        <v>20</v>
      </c>
      <c r="D409" t="s">
        <v>9</v>
      </c>
      <c r="E409" t="s">
        <v>10</v>
      </c>
      <c r="G409" t="str">
        <f t="shared" si="277"/>
        <v/>
      </c>
      <c r="H409" s="7">
        <f t="shared" si="281"/>
        <v>5</v>
      </c>
      <c r="J409">
        <v>22</v>
      </c>
      <c r="K409">
        <v>2.1643835616437999</v>
      </c>
      <c r="L409">
        <v>16</v>
      </c>
      <c r="M409" s="5">
        <f t="shared" si="282"/>
        <v>26</v>
      </c>
      <c r="N409" s="5">
        <f>+IF(D409="male",VLOOKUP(BG409,'Key node cluster'!$L$3:$N$24,3,0),VLOOKUP(BG409,'Key node cluster'!$R$3:$T$15,3,0))</f>
        <v>1</v>
      </c>
      <c r="O409" s="1">
        <v>0</v>
      </c>
      <c r="P409" s="1">
        <f t="shared" si="283"/>
        <v>26</v>
      </c>
      <c r="Q409" s="1">
        <f t="shared" si="284"/>
        <v>26</v>
      </c>
      <c r="R409" s="1">
        <f t="shared" si="285"/>
        <v>26</v>
      </c>
      <c r="S409" s="1">
        <f t="shared" si="286"/>
        <v>26</v>
      </c>
      <c r="T409" s="1">
        <f t="shared" si="287"/>
        <v>26</v>
      </c>
      <c r="U409" s="1">
        <f t="shared" si="288"/>
        <v>26</v>
      </c>
      <c r="V409" s="1">
        <f t="shared" si="289"/>
        <v>26</v>
      </c>
      <c r="W409" s="1">
        <f t="shared" si="290"/>
        <v>26</v>
      </c>
      <c r="X409" s="1">
        <f t="shared" si="291"/>
        <v>26</v>
      </c>
      <c r="Y409" s="1">
        <f t="shared" si="292"/>
        <v>26</v>
      </c>
      <c r="Z409" s="1">
        <f t="shared" si="293"/>
        <v>26</v>
      </c>
      <c r="AA409" s="1">
        <f t="shared" si="294"/>
        <v>26</v>
      </c>
      <c r="AB409" s="1">
        <f t="shared" si="295"/>
        <v>26</v>
      </c>
      <c r="AC409" s="1">
        <f t="shared" si="296"/>
        <v>26</v>
      </c>
      <c r="AD409" s="1">
        <f t="shared" si="297"/>
        <v>26</v>
      </c>
      <c r="AE409" s="1">
        <f t="shared" si="298"/>
        <v>26</v>
      </c>
      <c r="AF409" s="1">
        <f t="shared" si="299"/>
        <v>26</v>
      </c>
      <c r="AG409" s="1">
        <f t="shared" si="300"/>
        <v>26</v>
      </c>
      <c r="AH409" s="1">
        <f t="shared" si="301"/>
        <v>26</v>
      </c>
      <c r="AI409" s="1">
        <f t="shared" si="302"/>
        <v>26</v>
      </c>
      <c r="AJ409" s="1">
        <f t="shared" si="303"/>
        <v>26</v>
      </c>
      <c r="AK409" s="1">
        <f t="shared" si="304"/>
        <v>26</v>
      </c>
      <c r="AL409" s="1">
        <f t="shared" si="305"/>
        <v>26</v>
      </c>
      <c r="AM409" s="1">
        <f t="shared" si="306"/>
        <v>26</v>
      </c>
      <c r="AN409" s="1">
        <f t="shared" si="307"/>
        <v>26</v>
      </c>
      <c r="AO409" s="1">
        <f t="shared" si="308"/>
        <v>26</v>
      </c>
      <c r="AP409" s="7">
        <f t="shared" si="278"/>
        <v>26</v>
      </c>
      <c r="AQ409" s="7">
        <f t="shared" si="279"/>
        <v>26</v>
      </c>
      <c r="AR409" s="1">
        <f t="shared" si="309"/>
        <v>26</v>
      </c>
      <c r="AS409" s="7">
        <f t="shared" si="280"/>
        <v>26</v>
      </c>
      <c r="AT409" s="1">
        <f t="shared" si="310"/>
        <v>26</v>
      </c>
      <c r="AU409" s="1">
        <f t="shared" si="311"/>
        <v>26</v>
      </c>
      <c r="AV409" s="1">
        <f t="shared" si="312"/>
        <v>26</v>
      </c>
      <c r="AW409" s="1">
        <f t="shared" si="313"/>
        <v>26</v>
      </c>
      <c r="AX409" s="1">
        <f t="shared" si="314"/>
        <v>26</v>
      </c>
      <c r="AY409" s="1">
        <f t="shared" si="315"/>
        <v>26</v>
      </c>
      <c r="AZ409" s="1">
        <f t="shared" si="316"/>
        <v>26</v>
      </c>
      <c r="BA409" s="1">
        <f t="shared" si="317"/>
        <v>26</v>
      </c>
      <c r="BB409" s="1">
        <f t="shared" si="318"/>
        <v>26</v>
      </c>
      <c r="BC409" s="1">
        <f t="shared" si="319"/>
        <v>26</v>
      </c>
      <c r="BD409" s="1">
        <f t="shared" si="320"/>
        <v>26</v>
      </c>
      <c r="BE409" s="1">
        <f t="shared" si="321"/>
        <v>26</v>
      </c>
      <c r="BF409" s="1">
        <f t="shared" si="322"/>
        <v>26</v>
      </c>
      <c r="BG409" s="1">
        <f>+IF(D409="male",VLOOKUP(M409,'Key node cluster'!$A$3:$C$45,3,0),VLOOKUP(M409,'Key node cluster'!$F$3:$H$27,3,0))</f>
        <v>31</v>
      </c>
    </row>
    <row r="410" spans="1:59" x14ac:dyDescent="0.25">
      <c r="A410" t="s">
        <v>420</v>
      </c>
      <c r="B410">
        <v>9931022335</v>
      </c>
      <c r="C410" s="7">
        <v>30</v>
      </c>
      <c r="D410" t="s">
        <v>9</v>
      </c>
      <c r="E410" t="s">
        <v>10</v>
      </c>
      <c r="G410" t="str">
        <f t="shared" si="277"/>
        <v>bachelor or above</v>
      </c>
      <c r="H410" s="7">
        <f t="shared" si="281"/>
        <v>5</v>
      </c>
      <c r="I410" t="s">
        <v>14</v>
      </c>
      <c r="J410">
        <v>28</v>
      </c>
      <c r="K410">
        <v>2.5287671232876998</v>
      </c>
      <c r="L410">
        <v>9</v>
      </c>
      <c r="M410" s="5">
        <f t="shared" si="282"/>
        <v>26</v>
      </c>
      <c r="N410" s="5">
        <f>+IF(D410="male",VLOOKUP(BG410,'Key node cluster'!$L$3:$N$24,3,0),VLOOKUP(BG410,'Key node cluster'!$R$3:$T$15,3,0))</f>
        <v>1</v>
      </c>
      <c r="O410" s="1">
        <v>0</v>
      </c>
      <c r="P410" s="1">
        <f t="shared" si="283"/>
        <v>26</v>
      </c>
      <c r="Q410" s="1">
        <f t="shared" si="284"/>
        <v>26</v>
      </c>
      <c r="R410" s="1">
        <f t="shared" si="285"/>
        <v>26</v>
      </c>
      <c r="S410" s="1">
        <f t="shared" si="286"/>
        <v>26</v>
      </c>
      <c r="T410" s="1">
        <f t="shared" si="287"/>
        <v>26</v>
      </c>
      <c r="U410" s="1">
        <f t="shared" si="288"/>
        <v>26</v>
      </c>
      <c r="V410" s="1">
        <f t="shared" si="289"/>
        <v>26</v>
      </c>
      <c r="W410" s="1">
        <f t="shared" si="290"/>
        <v>26</v>
      </c>
      <c r="X410" s="1">
        <f t="shared" si="291"/>
        <v>26</v>
      </c>
      <c r="Y410" s="1">
        <f t="shared" si="292"/>
        <v>26</v>
      </c>
      <c r="Z410" s="1">
        <f t="shared" si="293"/>
        <v>26</v>
      </c>
      <c r="AA410" s="1">
        <f t="shared" si="294"/>
        <v>26</v>
      </c>
      <c r="AB410" s="1">
        <f t="shared" si="295"/>
        <v>26</v>
      </c>
      <c r="AC410" s="1">
        <f t="shared" si="296"/>
        <v>26</v>
      </c>
      <c r="AD410" s="1">
        <f t="shared" si="297"/>
        <v>26</v>
      </c>
      <c r="AE410" s="1">
        <f t="shared" si="298"/>
        <v>26</v>
      </c>
      <c r="AF410" s="1">
        <f t="shared" si="299"/>
        <v>26</v>
      </c>
      <c r="AG410" s="1">
        <f t="shared" si="300"/>
        <v>26</v>
      </c>
      <c r="AH410" s="1">
        <f t="shared" si="301"/>
        <v>26</v>
      </c>
      <c r="AI410" s="1">
        <f t="shared" si="302"/>
        <v>26</v>
      </c>
      <c r="AJ410" s="1">
        <f t="shared" si="303"/>
        <v>26</v>
      </c>
      <c r="AK410" s="1">
        <f t="shared" si="304"/>
        <v>26</v>
      </c>
      <c r="AL410" s="1">
        <f t="shared" si="305"/>
        <v>26</v>
      </c>
      <c r="AM410" s="1">
        <f t="shared" si="306"/>
        <v>26</v>
      </c>
      <c r="AN410" s="1">
        <f t="shared" si="307"/>
        <v>26</v>
      </c>
      <c r="AO410" s="1">
        <f t="shared" si="308"/>
        <v>26</v>
      </c>
      <c r="AP410" s="7">
        <f t="shared" si="278"/>
        <v>26</v>
      </c>
      <c r="AQ410" s="7">
        <f t="shared" si="279"/>
        <v>26</v>
      </c>
      <c r="AR410" s="1">
        <f t="shared" si="309"/>
        <v>26</v>
      </c>
      <c r="AS410" s="7">
        <f t="shared" si="280"/>
        <v>26</v>
      </c>
      <c r="AT410" s="1">
        <f t="shared" si="310"/>
        <v>26</v>
      </c>
      <c r="AU410" s="1">
        <f t="shared" si="311"/>
        <v>26</v>
      </c>
      <c r="AV410" s="1">
        <f t="shared" si="312"/>
        <v>26</v>
      </c>
      <c r="AW410" s="1">
        <f t="shared" si="313"/>
        <v>26</v>
      </c>
      <c r="AX410" s="1">
        <f t="shared" si="314"/>
        <v>26</v>
      </c>
      <c r="AY410" s="1">
        <f t="shared" si="315"/>
        <v>26</v>
      </c>
      <c r="AZ410" s="1">
        <f t="shared" si="316"/>
        <v>26</v>
      </c>
      <c r="BA410" s="1">
        <f t="shared" si="317"/>
        <v>26</v>
      </c>
      <c r="BB410" s="1">
        <f t="shared" si="318"/>
        <v>26</v>
      </c>
      <c r="BC410" s="1">
        <f t="shared" si="319"/>
        <v>26</v>
      </c>
      <c r="BD410" s="1">
        <f t="shared" si="320"/>
        <v>26</v>
      </c>
      <c r="BE410" s="1">
        <f t="shared" si="321"/>
        <v>26</v>
      </c>
      <c r="BF410" s="1">
        <f t="shared" si="322"/>
        <v>26</v>
      </c>
      <c r="BG410" s="1">
        <f>+IF(D410="male",VLOOKUP(M410,'Key node cluster'!$A$3:$C$45,3,0),VLOOKUP(M410,'Key node cluster'!$F$3:$H$27,3,0))</f>
        <v>31</v>
      </c>
    </row>
    <row r="411" spans="1:59" x14ac:dyDescent="0.25">
      <c r="A411" t="s">
        <v>422</v>
      </c>
      <c r="B411">
        <v>9881060957</v>
      </c>
      <c r="C411" s="7">
        <v>30</v>
      </c>
      <c r="D411" t="s">
        <v>9</v>
      </c>
      <c r="E411" t="s">
        <v>10</v>
      </c>
      <c r="G411" t="str">
        <f t="shared" si="277"/>
        <v/>
      </c>
      <c r="H411" s="7">
        <f t="shared" si="281"/>
        <v>5</v>
      </c>
      <c r="J411">
        <v>33</v>
      </c>
      <c r="K411">
        <v>2</v>
      </c>
      <c r="L411">
        <v>4</v>
      </c>
      <c r="M411" s="5">
        <f t="shared" si="282"/>
        <v>26</v>
      </c>
      <c r="N411" s="5">
        <f>+IF(D411="male",VLOOKUP(BG411,'Key node cluster'!$L$3:$N$24,3,0),VLOOKUP(BG411,'Key node cluster'!$R$3:$T$15,3,0))</f>
        <v>1</v>
      </c>
      <c r="O411" s="1">
        <v>0</v>
      </c>
      <c r="P411" s="1">
        <f t="shared" si="283"/>
        <v>26</v>
      </c>
      <c r="Q411" s="1">
        <f t="shared" si="284"/>
        <v>26</v>
      </c>
      <c r="R411" s="1">
        <f t="shared" si="285"/>
        <v>26</v>
      </c>
      <c r="S411" s="1">
        <f t="shared" si="286"/>
        <v>26</v>
      </c>
      <c r="T411" s="1">
        <f t="shared" si="287"/>
        <v>26</v>
      </c>
      <c r="U411" s="1">
        <f t="shared" si="288"/>
        <v>26</v>
      </c>
      <c r="V411" s="1">
        <f t="shared" si="289"/>
        <v>26</v>
      </c>
      <c r="W411" s="1">
        <f t="shared" si="290"/>
        <v>26</v>
      </c>
      <c r="X411" s="1">
        <f t="shared" si="291"/>
        <v>26</v>
      </c>
      <c r="Y411" s="1">
        <f t="shared" si="292"/>
        <v>26</v>
      </c>
      <c r="Z411" s="1">
        <f t="shared" si="293"/>
        <v>26</v>
      </c>
      <c r="AA411" s="1">
        <f t="shared" si="294"/>
        <v>26</v>
      </c>
      <c r="AB411" s="1">
        <f t="shared" si="295"/>
        <v>26</v>
      </c>
      <c r="AC411" s="1">
        <f t="shared" si="296"/>
        <v>26</v>
      </c>
      <c r="AD411" s="1">
        <f t="shared" si="297"/>
        <v>26</v>
      </c>
      <c r="AE411" s="1">
        <f t="shared" si="298"/>
        <v>26</v>
      </c>
      <c r="AF411" s="1">
        <f t="shared" si="299"/>
        <v>26</v>
      </c>
      <c r="AG411" s="1">
        <f t="shared" si="300"/>
        <v>26</v>
      </c>
      <c r="AH411" s="1">
        <f t="shared" si="301"/>
        <v>26</v>
      </c>
      <c r="AI411" s="1">
        <f t="shared" si="302"/>
        <v>26</v>
      </c>
      <c r="AJ411" s="1">
        <f t="shared" si="303"/>
        <v>26</v>
      </c>
      <c r="AK411" s="1">
        <f t="shared" si="304"/>
        <v>26</v>
      </c>
      <c r="AL411" s="1">
        <f t="shared" si="305"/>
        <v>26</v>
      </c>
      <c r="AM411" s="1">
        <f t="shared" si="306"/>
        <v>26</v>
      </c>
      <c r="AN411" s="1">
        <f t="shared" si="307"/>
        <v>26</v>
      </c>
      <c r="AO411" s="1">
        <f t="shared" si="308"/>
        <v>26</v>
      </c>
      <c r="AP411" s="7">
        <f t="shared" si="278"/>
        <v>26</v>
      </c>
      <c r="AQ411" s="7">
        <f t="shared" si="279"/>
        <v>26</v>
      </c>
      <c r="AR411" s="1">
        <f t="shared" si="309"/>
        <v>26</v>
      </c>
      <c r="AS411" s="7">
        <f t="shared" si="280"/>
        <v>26</v>
      </c>
      <c r="AT411" s="1">
        <f t="shared" si="310"/>
        <v>26</v>
      </c>
      <c r="AU411" s="1">
        <f t="shared" si="311"/>
        <v>26</v>
      </c>
      <c r="AV411" s="1">
        <f t="shared" si="312"/>
        <v>26</v>
      </c>
      <c r="AW411" s="1">
        <f t="shared" si="313"/>
        <v>26</v>
      </c>
      <c r="AX411" s="1">
        <f t="shared" si="314"/>
        <v>26</v>
      </c>
      <c r="AY411" s="1">
        <f t="shared" si="315"/>
        <v>26</v>
      </c>
      <c r="AZ411" s="1">
        <f t="shared" si="316"/>
        <v>26</v>
      </c>
      <c r="BA411" s="1">
        <f t="shared" si="317"/>
        <v>26</v>
      </c>
      <c r="BB411" s="1">
        <f t="shared" si="318"/>
        <v>26</v>
      </c>
      <c r="BC411" s="1">
        <f t="shared" si="319"/>
        <v>26</v>
      </c>
      <c r="BD411" s="1">
        <f t="shared" si="320"/>
        <v>26</v>
      </c>
      <c r="BE411" s="1">
        <f t="shared" si="321"/>
        <v>26</v>
      </c>
      <c r="BF411" s="1">
        <f t="shared" si="322"/>
        <v>26</v>
      </c>
      <c r="BG411" s="1">
        <f>+IF(D411="male",VLOOKUP(M411,'Key node cluster'!$A$3:$C$45,3,0),VLOOKUP(M411,'Key node cluster'!$F$3:$H$27,3,0))</f>
        <v>31</v>
      </c>
    </row>
    <row r="412" spans="1:59" x14ac:dyDescent="0.25">
      <c r="A412" t="s">
        <v>433</v>
      </c>
      <c r="B412">
        <v>9991052057</v>
      </c>
      <c r="C412" s="7">
        <v>20</v>
      </c>
      <c r="D412" t="s">
        <v>9</v>
      </c>
      <c r="E412" t="s">
        <v>10</v>
      </c>
      <c r="G412" t="str">
        <f t="shared" si="277"/>
        <v>bachelor or above</v>
      </c>
      <c r="H412" s="7">
        <f t="shared" si="281"/>
        <v>5</v>
      </c>
      <c r="I412" t="s">
        <v>14</v>
      </c>
      <c r="J412">
        <v>22</v>
      </c>
      <c r="K412">
        <v>1.6027397260273999</v>
      </c>
      <c r="L412">
        <v>2</v>
      </c>
      <c r="M412" s="5">
        <f t="shared" si="282"/>
        <v>26</v>
      </c>
      <c r="N412" s="5">
        <f>+IF(D412="male",VLOOKUP(BG412,'Key node cluster'!$L$3:$N$24,3,0),VLOOKUP(BG412,'Key node cluster'!$R$3:$T$15,3,0))</f>
        <v>1</v>
      </c>
      <c r="O412" s="1">
        <v>0</v>
      </c>
      <c r="P412" s="1">
        <f t="shared" si="283"/>
        <v>26</v>
      </c>
      <c r="Q412" s="1">
        <f t="shared" si="284"/>
        <v>26</v>
      </c>
      <c r="R412" s="1">
        <f t="shared" si="285"/>
        <v>26</v>
      </c>
      <c r="S412" s="1">
        <f t="shared" si="286"/>
        <v>26</v>
      </c>
      <c r="T412" s="1">
        <f t="shared" si="287"/>
        <v>26</v>
      </c>
      <c r="U412" s="1">
        <f t="shared" si="288"/>
        <v>26</v>
      </c>
      <c r="V412" s="1">
        <f t="shared" si="289"/>
        <v>26</v>
      </c>
      <c r="W412" s="1">
        <f t="shared" si="290"/>
        <v>26</v>
      </c>
      <c r="X412" s="1">
        <f t="shared" si="291"/>
        <v>26</v>
      </c>
      <c r="Y412" s="1">
        <f t="shared" si="292"/>
        <v>26</v>
      </c>
      <c r="Z412" s="1">
        <f t="shared" si="293"/>
        <v>26</v>
      </c>
      <c r="AA412" s="1">
        <f t="shared" si="294"/>
        <v>26</v>
      </c>
      <c r="AB412" s="1">
        <f t="shared" si="295"/>
        <v>26</v>
      </c>
      <c r="AC412" s="1">
        <f t="shared" si="296"/>
        <v>26</v>
      </c>
      <c r="AD412" s="1">
        <f t="shared" si="297"/>
        <v>26</v>
      </c>
      <c r="AE412" s="1">
        <f t="shared" si="298"/>
        <v>26</v>
      </c>
      <c r="AF412" s="1">
        <f t="shared" si="299"/>
        <v>26</v>
      </c>
      <c r="AG412" s="1">
        <f t="shared" si="300"/>
        <v>26</v>
      </c>
      <c r="AH412" s="1">
        <f t="shared" si="301"/>
        <v>26</v>
      </c>
      <c r="AI412" s="1">
        <f t="shared" si="302"/>
        <v>26</v>
      </c>
      <c r="AJ412" s="1">
        <f t="shared" si="303"/>
        <v>26</v>
      </c>
      <c r="AK412" s="1">
        <f t="shared" si="304"/>
        <v>26</v>
      </c>
      <c r="AL412" s="1">
        <f t="shared" si="305"/>
        <v>26</v>
      </c>
      <c r="AM412" s="1">
        <f t="shared" si="306"/>
        <v>26</v>
      </c>
      <c r="AN412" s="1">
        <f t="shared" si="307"/>
        <v>26</v>
      </c>
      <c r="AO412" s="1">
        <f t="shared" si="308"/>
        <v>26</v>
      </c>
      <c r="AP412" s="7">
        <f t="shared" si="278"/>
        <v>26</v>
      </c>
      <c r="AQ412" s="7">
        <f t="shared" si="279"/>
        <v>26</v>
      </c>
      <c r="AR412" s="1">
        <f t="shared" si="309"/>
        <v>26</v>
      </c>
      <c r="AS412" s="7">
        <f t="shared" si="280"/>
        <v>26</v>
      </c>
      <c r="AT412" s="1">
        <f t="shared" si="310"/>
        <v>26</v>
      </c>
      <c r="AU412" s="1">
        <f t="shared" si="311"/>
        <v>26</v>
      </c>
      <c r="AV412" s="1">
        <f t="shared" si="312"/>
        <v>26</v>
      </c>
      <c r="AW412" s="1">
        <f t="shared" si="313"/>
        <v>26</v>
      </c>
      <c r="AX412" s="1">
        <f t="shared" si="314"/>
        <v>26</v>
      </c>
      <c r="AY412" s="1">
        <f t="shared" si="315"/>
        <v>26</v>
      </c>
      <c r="AZ412" s="1">
        <f t="shared" si="316"/>
        <v>26</v>
      </c>
      <c r="BA412" s="1">
        <f t="shared" si="317"/>
        <v>26</v>
      </c>
      <c r="BB412" s="1">
        <f t="shared" si="318"/>
        <v>26</v>
      </c>
      <c r="BC412" s="1">
        <f t="shared" si="319"/>
        <v>26</v>
      </c>
      <c r="BD412" s="1">
        <f t="shared" si="320"/>
        <v>26</v>
      </c>
      <c r="BE412" s="1">
        <f t="shared" si="321"/>
        <v>26</v>
      </c>
      <c r="BF412" s="1">
        <f t="shared" si="322"/>
        <v>26</v>
      </c>
      <c r="BG412" s="1">
        <f>+IF(D412="male",VLOOKUP(M412,'Key node cluster'!$A$3:$C$45,3,0),VLOOKUP(M412,'Key node cluster'!$F$3:$H$27,3,0))</f>
        <v>31</v>
      </c>
    </row>
    <row r="413" spans="1:59" x14ac:dyDescent="0.25">
      <c r="A413" t="s">
        <v>435</v>
      </c>
      <c r="B413">
        <v>9981000151</v>
      </c>
      <c r="C413" s="7">
        <v>20</v>
      </c>
      <c r="D413" t="s">
        <v>9</v>
      </c>
      <c r="E413" t="s">
        <v>10</v>
      </c>
      <c r="F413" t="s">
        <v>28</v>
      </c>
      <c r="G413" t="str">
        <f t="shared" si="277"/>
        <v>bachelor or above</v>
      </c>
      <c r="H413" s="7">
        <f t="shared" si="281"/>
        <v>1</v>
      </c>
      <c r="I413" t="s">
        <v>14</v>
      </c>
      <c r="J413">
        <v>24</v>
      </c>
      <c r="K413">
        <v>8.4931506849314997E-2</v>
      </c>
      <c r="L413">
        <v>1</v>
      </c>
      <c r="M413" s="5">
        <f t="shared" si="282"/>
        <v>19</v>
      </c>
      <c r="N413" s="5">
        <f>+IF(D413="male",VLOOKUP(BG413,'Key node cluster'!$L$3:$N$24,3,0),VLOOKUP(BG413,'Key node cluster'!$R$3:$T$15,3,0))</f>
        <v>0</v>
      </c>
      <c r="O413" s="1">
        <v>0</v>
      </c>
      <c r="P413" s="1">
        <f t="shared" si="283"/>
        <v>1</v>
      </c>
      <c r="Q413" s="1">
        <f t="shared" si="284"/>
        <v>17</v>
      </c>
      <c r="R413" s="1">
        <f t="shared" si="285"/>
        <v>17</v>
      </c>
      <c r="S413" s="1">
        <f t="shared" si="286"/>
        <v>17</v>
      </c>
      <c r="T413" s="1">
        <f t="shared" si="287"/>
        <v>17</v>
      </c>
      <c r="U413" s="1">
        <f t="shared" si="288"/>
        <v>17</v>
      </c>
      <c r="V413" s="1">
        <f t="shared" si="289"/>
        <v>17</v>
      </c>
      <c r="W413" s="1">
        <f t="shared" si="290"/>
        <v>17</v>
      </c>
      <c r="X413" s="1">
        <f t="shared" si="291"/>
        <v>17</v>
      </c>
      <c r="Y413" s="1">
        <f t="shared" si="292"/>
        <v>17</v>
      </c>
      <c r="Z413" s="1">
        <f t="shared" si="293"/>
        <v>17</v>
      </c>
      <c r="AA413" s="1">
        <f t="shared" si="294"/>
        <v>17</v>
      </c>
      <c r="AB413" s="1">
        <f t="shared" si="295"/>
        <v>17</v>
      </c>
      <c r="AC413" s="1">
        <f t="shared" si="296"/>
        <v>17</v>
      </c>
      <c r="AD413" s="1">
        <f t="shared" si="297"/>
        <v>17</v>
      </c>
      <c r="AE413" s="1">
        <f t="shared" si="298"/>
        <v>17</v>
      </c>
      <c r="AF413" s="1">
        <f t="shared" si="299"/>
        <v>17</v>
      </c>
      <c r="AG413" s="1">
        <f t="shared" si="300"/>
        <v>18</v>
      </c>
      <c r="AH413" s="1">
        <f t="shared" si="301"/>
        <v>19</v>
      </c>
      <c r="AI413" s="1">
        <f t="shared" si="302"/>
        <v>19</v>
      </c>
      <c r="AJ413" s="1">
        <f t="shared" si="303"/>
        <v>19</v>
      </c>
      <c r="AK413" s="1">
        <f t="shared" si="304"/>
        <v>19</v>
      </c>
      <c r="AL413" s="1">
        <f t="shared" si="305"/>
        <v>19</v>
      </c>
      <c r="AM413" s="1">
        <f t="shared" si="306"/>
        <v>19</v>
      </c>
      <c r="AN413" s="1">
        <f t="shared" si="307"/>
        <v>19</v>
      </c>
      <c r="AO413" s="1">
        <f t="shared" si="308"/>
        <v>19</v>
      </c>
      <c r="AP413" s="7">
        <f t="shared" si="278"/>
        <v>19</v>
      </c>
      <c r="AQ413" s="7">
        <f t="shared" si="279"/>
        <v>19</v>
      </c>
      <c r="AR413" s="1">
        <f t="shared" si="309"/>
        <v>19</v>
      </c>
      <c r="AS413" s="7">
        <f t="shared" si="280"/>
        <v>19</v>
      </c>
      <c r="AT413" s="1">
        <f t="shared" si="310"/>
        <v>19</v>
      </c>
      <c r="AU413" s="1">
        <f t="shared" si="311"/>
        <v>19</v>
      </c>
      <c r="AV413" s="1">
        <f t="shared" si="312"/>
        <v>19</v>
      </c>
      <c r="AW413" s="1">
        <f t="shared" si="313"/>
        <v>19</v>
      </c>
      <c r="AX413" s="1">
        <f t="shared" si="314"/>
        <v>19</v>
      </c>
      <c r="AY413" s="1">
        <f t="shared" si="315"/>
        <v>19</v>
      </c>
      <c r="AZ413" s="1">
        <f t="shared" si="316"/>
        <v>19</v>
      </c>
      <c r="BA413" s="1">
        <f t="shared" si="317"/>
        <v>19</v>
      </c>
      <c r="BB413" s="1">
        <f t="shared" si="318"/>
        <v>19</v>
      </c>
      <c r="BC413" s="1">
        <f t="shared" si="319"/>
        <v>19</v>
      </c>
      <c r="BD413" s="1">
        <f t="shared" si="320"/>
        <v>19</v>
      </c>
      <c r="BE413" s="1">
        <f t="shared" si="321"/>
        <v>19</v>
      </c>
      <c r="BF413" s="1">
        <f t="shared" si="322"/>
        <v>19</v>
      </c>
      <c r="BG413" s="1">
        <f>+IF(D413="male",VLOOKUP(M413,'Key node cluster'!$A$3:$C$45,3,0),VLOOKUP(M413,'Key node cluster'!$F$3:$H$27,3,0))</f>
        <v>19</v>
      </c>
    </row>
    <row r="414" spans="1:59" x14ac:dyDescent="0.25">
      <c r="A414" t="s">
        <v>447</v>
      </c>
      <c r="B414">
        <v>9941021432</v>
      </c>
      <c r="C414" s="7">
        <v>30</v>
      </c>
      <c r="D414" t="s">
        <v>9</v>
      </c>
      <c r="E414" t="s">
        <v>10</v>
      </c>
      <c r="G414" t="str">
        <f t="shared" ref="G414:G477" si="323">IF(I414="","",IF(OR(I414="high_school",I414="secondary_or_below"),"secondary or below",IF(OR(I414="bachelor",I414="master",I414="phd"),"bachelor or above", "tvet")))</f>
        <v>bachelor or above</v>
      </c>
      <c r="H414" s="7">
        <f t="shared" si="281"/>
        <v>5</v>
      </c>
      <c r="I414" t="s">
        <v>14</v>
      </c>
      <c r="J414">
        <v>27</v>
      </c>
      <c r="K414">
        <v>1.5780821917807999</v>
      </c>
      <c r="L414">
        <v>6</v>
      </c>
      <c r="M414" s="5">
        <f t="shared" si="282"/>
        <v>26</v>
      </c>
      <c r="N414" s="5">
        <f>+IF(D414="male",VLOOKUP(BG414,'Key node cluster'!$L$3:$N$24,3,0),VLOOKUP(BG414,'Key node cluster'!$R$3:$T$15,3,0))</f>
        <v>1</v>
      </c>
      <c r="O414" s="1">
        <v>0</v>
      </c>
      <c r="P414" s="1">
        <f t="shared" si="283"/>
        <v>26</v>
      </c>
      <c r="Q414" s="1">
        <f t="shared" si="284"/>
        <v>26</v>
      </c>
      <c r="R414" s="1">
        <f t="shared" si="285"/>
        <v>26</v>
      </c>
      <c r="S414" s="1">
        <f t="shared" si="286"/>
        <v>26</v>
      </c>
      <c r="T414" s="1">
        <f t="shared" si="287"/>
        <v>26</v>
      </c>
      <c r="U414" s="1">
        <f t="shared" si="288"/>
        <v>26</v>
      </c>
      <c r="V414" s="1">
        <f t="shared" si="289"/>
        <v>26</v>
      </c>
      <c r="W414" s="1">
        <f t="shared" si="290"/>
        <v>26</v>
      </c>
      <c r="X414" s="1">
        <f t="shared" si="291"/>
        <v>26</v>
      </c>
      <c r="Y414" s="1">
        <f t="shared" si="292"/>
        <v>26</v>
      </c>
      <c r="Z414" s="1">
        <f t="shared" si="293"/>
        <v>26</v>
      </c>
      <c r="AA414" s="1">
        <f t="shared" si="294"/>
        <v>26</v>
      </c>
      <c r="AB414" s="1">
        <f t="shared" si="295"/>
        <v>26</v>
      </c>
      <c r="AC414" s="1">
        <f t="shared" si="296"/>
        <v>26</v>
      </c>
      <c r="AD414" s="1">
        <f t="shared" si="297"/>
        <v>26</v>
      </c>
      <c r="AE414" s="1">
        <f t="shared" si="298"/>
        <v>26</v>
      </c>
      <c r="AF414" s="1">
        <f t="shared" si="299"/>
        <v>26</v>
      </c>
      <c r="AG414" s="1">
        <f t="shared" si="300"/>
        <v>26</v>
      </c>
      <c r="AH414" s="1">
        <f t="shared" si="301"/>
        <v>26</v>
      </c>
      <c r="AI414" s="1">
        <f t="shared" si="302"/>
        <v>26</v>
      </c>
      <c r="AJ414" s="1">
        <f t="shared" si="303"/>
        <v>26</v>
      </c>
      <c r="AK414" s="1">
        <f t="shared" si="304"/>
        <v>26</v>
      </c>
      <c r="AL414" s="1">
        <f t="shared" si="305"/>
        <v>26</v>
      </c>
      <c r="AM414" s="1">
        <f t="shared" si="306"/>
        <v>26</v>
      </c>
      <c r="AN414" s="1">
        <f t="shared" si="307"/>
        <v>26</v>
      </c>
      <c r="AO414" s="1">
        <f t="shared" si="308"/>
        <v>26</v>
      </c>
      <c r="AP414" s="7">
        <f t="shared" si="278"/>
        <v>26</v>
      </c>
      <c r="AQ414" s="7">
        <f t="shared" si="279"/>
        <v>26</v>
      </c>
      <c r="AR414" s="1">
        <f t="shared" si="309"/>
        <v>26</v>
      </c>
      <c r="AS414" s="7">
        <f t="shared" si="280"/>
        <v>26</v>
      </c>
      <c r="AT414" s="1">
        <f t="shared" si="310"/>
        <v>26</v>
      </c>
      <c r="AU414" s="1">
        <f t="shared" si="311"/>
        <v>26</v>
      </c>
      <c r="AV414" s="1">
        <f t="shared" si="312"/>
        <v>26</v>
      </c>
      <c r="AW414" s="1">
        <f t="shared" si="313"/>
        <v>26</v>
      </c>
      <c r="AX414" s="1">
        <f t="shared" si="314"/>
        <v>26</v>
      </c>
      <c r="AY414" s="1">
        <f t="shared" si="315"/>
        <v>26</v>
      </c>
      <c r="AZ414" s="1">
        <f t="shared" si="316"/>
        <v>26</v>
      </c>
      <c r="BA414" s="1">
        <f t="shared" si="317"/>
        <v>26</v>
      </c>
      <c r="BB414" s="1">
        <f t="shared" si="318"/>
        <v>26</v>
      </c>
      <c r="BC414" s="1">
        <f t="shared" si="319"/>
        <v>26</v>
      </c>
      <c r="BD414" s="1">
        <f t="shared" si="320"/>
        <v>26</v>
      </c>
      <c r="BE414" s="1">
        <f t="shared" si="321"/>
        <v>26</v>
      </c>
      <c r="BF414" s="1">
        <f t="shared" si="322"/>
        <v>26</v>
      </c>
      <c r="BG414" s="1">
        <f>+IF(D414="male",VLOOKUP(M414,'Key node cluster'!$A$3:$C$45,3,0),VLOOKUP(M414,'Key node cluster'!$F$3:$H$27,3,0))</f>
        <v>31</v>
      </c>
    </row>
    <row r="415" spans="1:59" x14ac:dyDescent="0.25">
      <c r="A415" t="s">
        <v>451</v>
      </c>
      <c r="B415">
        <v>9981028710</v>
      </c>
      <c r="C415" s="7">
        <v>20</v>
      </c>
      <c r="D415" t="s">
        <v>9</v>
      </c>
      <c r="E415" t="s">
        <v>10</v>
      </c>
      <c r="G415" t="str">
        <f t="shared" si="323"/>
        <v>bachelor or above</v>
      </c>
      <c r="H415" s="7">
        <f t="shared" si="281"/>
        <v>1</v>
      </c>
      <c r="I415" t="s">
        <v>14</v>
      </c>
      <c r="J415">
        <v>23</v>
      </c>
      <c r="K415">
        <v>0.85479452054795002</v>
      </c>
      <c r="L415">
        <v>1</v>
      </c>
      <c r="M415" s="5">
        <f t="shared" si="282"/>
        <v>17</v>
      </c>
      <c r="N415" s="5">
        <f>+IF(D415="male",VLOOKUP(BG415,'Key node cluster'!$L$3:$N$24,3,0),VLOOKUP(BG415,'Key node cluster'!$R$3:$T$15,3,0))</f>
        <v>1</v>
      </c>
      <c r="O415" s="1">
        <v>0</v>
      </c>
      <c r="P415" s="1">
        <f t="shared" si="283"/>
        <v>1</v>
      </c>
      <c r="Q415" s="1">
        <f t="shared" si="284"/>
        <v>17</v>
      </c>
      <c r="R415" s="1">
        <f t="shared" si="285"/>
        <v>17</v>
      </c>
      <c r="S415" s="1">
        <f t="shared" si="286"/>
        <v>17</v>
      </c>
      <c r="T415" s="1">
        <f t="shared" si="287"/>
        <v>17</v>
      </c>
      <c r="U415" s="1">
        <f t="shared" si="288"/>
        <v>17</v>
      </c>
      <c r="V415" s="1">
        <f t="shared" si="289"/>
        <v>17</v>
      </c>
      <c r="W415" s="1">
        <f t="shared" si="290"/>
        <v>17</v>
      </c>
      <c r="X415" s="1">
        <f t="shared" si="291"/>
        <v>17</v>
      </c>
      <c r="Y415" s="1">
        <f t="shared" si="292"/>
        <v>17</v>
      </c>
      <c r="Z415" s="1">
        <f t="shared" si="293"/>
        <v>17</v>
      </c>
      <c r="AA415" s="1">
        <f t="shared" si="294"/>
        <v>17</v>
      </c>
      <c r="AB415" s="1">
        <f t="shared" si="295"/>
        <v>17</v>
      </c>
      <c r="AC415" s="1">
        <f t="shared" si="296"/>
        <v>17</v>
      </c>
      <c r="AD415" s="1">
        <f t="shared" si="297"/>
        <v>17</v>
      </c>
      <c r="AE415" s="1">
        <f t="shared" si="298"/>
        <v>17</v>
      </c>
      <c r="AF415" s="1">
        <f t="shared" si="299"/>
        <v>17</v>
      </c>
      <c r="AG415" s="1">
        <f t="shared" si="300"/>
        <v>17</v>
      </c>
      <c r="AH415" s="1">
        <f t="shared" si="301"/>
        <v>17</v>
      </c>
      <c r="AI415" s="1">
        <f t="shared" si="302"/>
        <v>17</v>
      </c>
      <c r="AJ415" s="1">
        <f t="shared" si="303"/>
        <v>17</v>
      </c>
      <c r="AK415" s="1">
        <f t="shared" si="304"/>
        <v>17</v>
      </c>
      <c r="AL415" s="1">
        <f t="shared" si="305"/>
        <v>17</v>
      </c>
      <c r="AM415" s="1">
        <f t="shared" si="306"/>
        <v>17</v>
      </c>
      <c r="AN415" s="1">
        <f t="shared" si="307"/>
        <v>17</v>
      </c>
      <c r="AO415" s="1">
        <f t="shared" si="308"/>
        <v>17</v>
      </c>
      <c r="AP415" s="7">
        <f t="shared" si="278"/>
        <v>17</v>
      </c>
      <c r="AQ415" s="7">
        <f t="shared" si="279"/>
        <v>17</v>
      </c>
      <c r="AR415" s="1">
        <f t="shared" si="309"/>
        <v>17</v>
      </c>
      <c r="AS415" s="7">
        <f t="shared" si="280"/>
        <v>17</v>
      </c>
      <c r="AT415" s="1">
        <f t="shared" si="310"/>
        <v>17</v>
      </c>
      <c r="AU415" s="1">
        <f t="shared" si="311"/>
        <v>17</v>
      </c>
      <c r="AV415" s="1">
        <f t="shared" si="312"/>
        <v>17</v>
      </c>
      <c r="AW415" s="1">
        <f t="shared" si="313"/>
        <v>17</v>
      </c>
      <c r="AX415" s="1">
        <f t="shared" si="314"/>
        <v>17</v>
      </c>
      <c r="AY415" s="1">
        <f t="shared" si="315"/>
        <v>17</v>
      </c>
      <c r="AZ415" s="1">
        <f t="shared" si="316"/>
        <v>17</v>
      </c>
      <c r="BA415" s="1">
        <f t="shared" si="317"/>
        <v>17</v>
      </c>
      <c r="BB415" s="1">
        <f t="shared" si="318"/>
        <v>17</v>
      </c>
      <c r="BC415" s="1">
        <f t="shared" si="319"/>
        <v>17</v>
      </c>
      <c r="BD415" s="1">
        <f t="shared" si="320"/>
        <v>17</v>
      </c>
      <c r="BE415" s="1">
        <f t="shared" si="321"/>
        <v>17</v>
      </c>
      <c r="BF415" s="1">
        <f t="shared" si="322"/>
        <v>17</v>
      </c>
      <c r="BG415" s="1">
        <f>+IF(D415="male",VLOOKUP(M415,'Key node cluster'!$A$3:$C$45,3,0),VLOOKUP(M415,'Key node cluster'!$F$3:$H$27,3,0))</f>
        <v>22</v>
      </c>
    </row>
    <row r="416" spans="1:59" x14ac:dyDescent="0.25">
      <c r="A416" t="s">
        <v>460</v>
      </c>
      <c r="B416">
        <v>9921056226</v>
      </c>
      <c r="C416" s="7">
        <v>30</v>
      </c>
      <c r="D416" t="s">
        <v>9</v>
      </c>
      <c r="E416" t="s">
        <v>10</v>
      </c>
      <c r="G416" t="str">
        <f t="shared" si="323"/>
        <v>bachelor or above</v>
      </c>
      <c r="H416" s="7">
        <f t="shared" si="281"/>
        <v>5</v>
      </c>
      <c r="I416" t="s">
        <v>14</v>
      </c>
      <c r="J416">
        <v>30</v>
      </c>
      <c r="K416">
        <v>2.1698630136985999</v>
      </c>
      <c r="L416">
        <v>11</v>
      </c>
      <c r="M416" s="5">
        <f t="shared" si="282"/>
        <v>26</v>
      </c>
      <c r="N416" s="5">
        <f>+IF(D416="male",VLOOKUP(BG416,'Key node cluster'!$L$3:$N$24,3,0),VLOOKUP(BG416,'Key node cluster'!$R$3:$T$15,3,0))</f>
        <v>1</v>
      </c>
      <c r="O416" s="1">
        <v>0</v>
      </c>
      <c r="P416" s="1">
        <f t="shared" si="283"/>
        <v>26</v>
      </c>
      <c r="Q416" s="1">
        <f t="shared" si="284"/>
        <v>26</v>
      </c>
      <c r="R416" s="1">
        <f t="shared" si="285"/>
        <v>26</v>
      </c>
      <c r="S416" s="1">
        <f t="shared" si="286"/>
        <v>26</v>
      </c>
      <c r="T416" s="1">
        <f t="shared" si="287"/>
        <v>26</v>
      </c>
      <c r="U416" s="1">
        <f t="shared" si="288"/>
        <v>26</v>
      </c>
      <c r="V416" s="1">
        <f t="shared" si="289"/>
        <v>26</v>
      </c>
      <c r="W416" s="1">
        <f t="shared" si="290"/>
        <v>26</v>
      </c>
      <c r="X416" s="1">
        <f t="shared" si="291"/>
        <v>26</v>
      </c>
      <c r="Y416" s="1">
        <f t="shared" si="292"/>
        <v>26</v>
      </c>
      <c r="Z416" s="1">
        <f t="shared" si="293"/>
        <v>26</v>
      </c>
      <c r="AA416" s="1">
        <f t="shared" si="294"/>
        <v>26</v>
      </c>
      <c r="AB416" s="1">
        <f t="shared" si="295"/>
        <v>26</v>
      </c>
      <c r="AC416" s="1">
        <f t="shared" si="296"/>
        <v>26</v>
      </c>
      <c r="AD416" s="1">
        <f t="shared" si="297"/>
        <v>26</v>
      </c>
      <c r="AE416" s="1">
        <f t="shared" si="298"/>
        <v>26</v>
      </c>
      <c r="AF416" s="1">
        <f t="shared" si="299"/>
        <v>26</v>
      </c>
      <c r="AG416" s="1">
        <f t="shared" si="300"/>
        <v>26</v>
      </c>
      <c r="AH416" s="1">
        <f t="shared" si="301"/>
        <v>26</v>
      </c>
      <c r="AI416" s="1">
        <f t="shared" si="302"/>
        <v>26</v>
      </c>
      <c r="AJ416" s="1">
        <f t="shared" si="303"/>
        <v>26</v>
      </c>
      <c r="AK416" s="1">
        <f t="shared" si="304"/>
        <v>26</v>
      </c>
      <c r="AL416" s="1">
        <f t="shared" si="305"/>
        <v>26</v>
      </c>
      <c r="AM416" s="1">
        <f t="shared" si="306"/>
        <v>26</v>
      </c>
      <c r="AN416" s="1">
        <f t="shared" si="307"/>
        <v>26</v>
      </c>
      <c r="AO416" s="1">
        <f t="shared" si="308"/>
        <v>26</v>
      </c>
      <c r="AP416" s="7">
        <f t="shared" si="278"/>
        <v>26</v>
      </c>
      <c r="AQ416" s="7">
        <f t="shared" si="279"/>
        <v>26</v>
      </c>
      <c r="AR416" s="1">
        <f t="shared" si="309"/>
        <v>26</v>
      </c>
      <c r="AS416" s="7">
        <f t="shared" si="280"/>
        <v>26</v>
      </c>
      <c r="AT416" s="1">
        <f t="shared" si="310"/>
        <v>26</v>
      </c>
      <c r="AU416" s="1">
        <f t="shared" si="311"/>
        <v>26</v>
      </c>
      <c r="AV416" s="1">
        <f t="shared" si="312"/>
        <v>26</v>
      </c>
      <c r="AW416" s="1">
        <f t="shared" si="313"/>
        <v>26</v>
      </c>
      <c r="AX416" s="1">
        <f t="shared" si="314"/>
        <v>26</v>
      </c>
      <c r="AY416" s="1">
        <f t="shared" si="315"/>
        <v>26</v>
      </c>
      <c r="AZ416" s="1">
        <f t="shared" si="316"/>
        <v>26</v>
      </c>
      <c r="BA416" s="1">
        <f t="shared" si="317"/>
        <v>26</v>
      </c>
      <c r="BB416" s="1">
        <f t="shared" si="318"/>
        <v>26</v>
      </c>
      <c r="BC416" s="1">
        <f t="shared" si="319"/>
        <v>26</v>
      </c>
      <c r="BD416" s="1">
        <f t="shared" si="320"/>
        <v>26</v>
      </c>
      <c r="BE416" s="1">
        <f t="shared" si="321"/>
        <v>26</v>
      </c>
      <c r="BF416" s="1">
        <f t="shared" si="322"/>
        <v>26</v>
      </c>
      <c r="BG416" s="1">
        <f>+IF(D416="male",VLOOKUP(M416,'Key node cluster'!$A$3:$C$45,3,0),VLOOKUP(M416,'Key node cluster'!$F$3:$H$27,3,0))</f>
        <v>31</v>
      </c>
    </row>
    <row r="417" spans="1:59" x14ac:dyDescent="0.25">
      <c r="A417" t="s">
        <v>463</v>
      </c>
      <c r="B417">
        <v>9941041177</v>
      </c>
      <c r="C417" s="7">
        <v>30</v>
      </c>
      <c r="D417" t="s">
        <v>9</v>
      </c>
      <c r="E417" t="s">
        <v>10</v>
      </c>
      <c r="F417" t="s">
        <v>45</v>
      </c>
      <c r="G417" t="str">
        <f t="shared" si="323"/>
        <v>bachelor or above</v>
      </c>
      <c r="H417" s="7">
        <f t="shared" si="281"/>
        <v>1</v>
      </c>
      <c r="I417" t="s">
        <v>14</v>
      </c>
      <c r="J417">
        <v>27</v>
      </c>
      <c r="K417">
        <v>8.2191780821917998E-2</v>
      </c>
      <c r="L417">
        <v>1</v>
      </c>
      <c r="M417" s="5">
        <f t="shared" si="282"/>
        <v>19</v>
      </c>
      <c r="N417" s="5">
        <f>+IF(D417="male",VLOOKUP(BG417,'Key node cluster'!$L$3:$N$24,3,0),VLOOKUP(BG417,'Key node cluster'!$R$3:$T$15,3,0))</f>
        <v>0</v>
      </c>
      <c r="O417" s="1">
        <v>0</v>
      </c>
      <c r="P417" s="1">
        <f t="shared" si="283"/>
        <v>1</v>
      </c>
      <c r="Q417" s="1">
        <f t="shared" si="284"/>
        <v>17</v>
      </c>
      <c r="R417" s="1">
        <f t="shared" si="285"/>
        <v>17</v>
      </c>
      <c r="S417" s="1">
        <f t="shared" si="286"/>
        <v>17</v>
      </c>
      <c r="T417" s="1">
        <f t="shared" si="287"/>
        <v>17</v>
      </c>
      <c r="U417" s="1">
        <f t="shared" si="288"/>
        <v>17</v>
      </c>
      <c r="V417" s="1">
        <f t="shared" si="289"/>
        <v>17</v>
      </c>
      <c r="W417" s="1">
        <f t="shared" si="290"/>
        <v>17</v>
      </c>
      <c r="X417" s="1">
        <f t="shared" si="291"/>
        <v>17</v>
      </c>
      <c r="Y417" s="1">
        <f t="shared" si="292"/>
        <v>17</v>
      </c>
      <c r="Z417" s="1">
        <f t="shared" si="293"/>
        <v>17</v>
      </c>
      <c r="AA417" s="1">
        <f t="shared" si="294"/>
        <v>17</v>
      </c>
      <c r="AB417" s="1">
        <f t="shared" si="295"/>
        <v>17</v>
      </c>
      <c r="AC417" s="1">
        <f t="shared" si="296"/>
        <v>17</v>
      </c>
      <c r="AD417" s="1">
        <f t="shared" si="297"/>
        <v>17</v>
      </c>
      <c r="AE417" s="1">
        <f t="shared" si="298"/>
        <v>17</v>
      </c>
      <c r="AF417" s="1">
        <f t="shared" si="299"/>
        <v>17</v>
      </c>
      <c r="AG417" s="1">
        <f t="shared" si="300"/>
        <v>18</v>
      </c>
      <c r="AH417" s="1">
        <f t="shared" si="301"/>
        <v>19</v>
      </c>
      <c r="AI417" s="1">
        <f t="shared" si="302"/>
        <v>19</v>
      </c>
      <c r="AJ417" s="1">
        <f t="shared" si="303"/>
        <v>19</v>
      </c>
      <c r="AK417" s="1">
        <f t="shared" si="304"/>
        <v>19</v>
      </c>
      <c r="AL417" s="1">
        <f t="shared" si="305"/>
        <v>19</v>
      </c>
      <c r="AM417" s="1">
        <f t="shared" si="306"/>
        <v>19</v>
      </c>
      <c r="AN417" s="1">
        <f t="shared" si="307"/>
        <v>19</v>
      </c>
      <c r="AO417" s="1">
        <f t="shared" si="308"/>
        <v>19</v>
      </c>
      <c r="AP417" s="7">
        <f t="shared" si="278"/>
        <v>19</v>
      </c>
      <c r="AQ417" s="7">
        <f t="shared" si="279"/>
        <v>19</v>
      </c>
      <c r="AR417" s="1">
        <f t="shared" si="309"/>
        <v>19</v>
      </c>
      <c r="AS417" s="7">
        <f t="shared" si="280"/>
        <v>19</v>
      </c>
      <c r="AT417" s="1">
        <f t="shared" si="310"/>
        <v>19</v>
      </c>
      <c r="AU417" s="1">
        <f t="shared" si="311"/>
        <v>19</v>
      </c>
      <c r="AV417" s="1">
        <f t="shared" si="312"/>
        <v>19</v>
      </c>
      <c r="AW417" s="1">
        <f t="shared" si="313"/>
        <v>19</v>
      </c>
      <c r="AX417" s="1">
        <f t="shared" si="314"/>
        <v>19</v>
      </c>
      <c r="AY417" s="1">
        <f t="shared" si="315"/>
        <v>19</v>
      </c>
      <c r="AZ417" s="1">
        <f t="shared" si="316"/>
        <v>19</v>
      </c>
      <c r="BA417" s="1">
        <f t="shared" si="317"/>
        <v>19</v>
      </c>
      <c r="BB417" s="1">
        <f t="shared" si="318"/>
        <v>19</v>
      </c>
      <c r="BC417" s="1">
        <f t="shared" si="319"/>
        <v>19</v>
      </c>
      <c r="BD417" s="1">
        <f t="shared" si="320"/>
        <v>19</v>
      </c>
      <c r="BE417" s="1">
        <f t="shared" si="321"/>
        <v>19</v>
      </c>
      <c r="BF417" s="1">
        <f t="shared" si="322"/>
        <v>19</v>
      </c>
      <c r="BG417" s="1">
        <f>+IF(D417="male",VLOOKUP(M417,'Key node cluster'!$A$3:$C$45,3,0),VLOOKUP(M417,'Key node cluster'!$F$3:$H$27,3,0))</f>
        <v>19</v>
      </c>
    </row>
    <row r="418" spans="1:59" x14ac:dyDescent="0.25">
      <c r="A418" t="s">
        <v>467</v>
      </c>
      <c r="B418">
        <v>9941009065</v>
      </c>
      <c r="C418" s="7">
        <v>30</v>
      </c>
      <c r="D418" t="s">
        <v>9</v>
      </c>
      <c r="E418" t="s">
        <v>10</v>
      </c>
      <c r="G418" t="str">
        <f t="shared" si="323"/>
        <v>bachelor or above</v>
      </c>
      <c r="H418" s="7">
        <f t="shared" si="281"/>
        <v>5</v>
      </c>
      <c r="I418" t="s">
        <v>14</v>
      </c>
      <c r="J418">
        <v>27</v>
      </c>
      <c r="K418">
        <v>1.6602739726027</v>
      </c>
      <c r="L418">
        <v>3</v>
      </c>
      <c r="M418" s="5">
        <f t="shared" si="282"/>
        <v>26</v>
      </c>
      <c r="N418" s="5">
        <f>+IF(D418="male",VLOOKUP(BG418,'Key node cluster'!$L$3:$N$24,3,0),VLOOKUP(BG418,'Key node cluster'!$R$3:$T$15,3,0))</f>
        <v>1</v>
      </c>
      <c r="O418" s="1">
        <v>0</v>
      </c>
      <c r="P418" s="1">
        <f t="shared" si="283"/>
        <v>26</v>
      </c>
      <c r="Q418" s="1">
        <f t="shared" si="284"/>
        <v>26</v>
      </c>
      <c r="R418" s="1">
        <f t="shared" si="285"/>
        <v>26</v>
      </c>
      <c r="S418" s="1">
        <f t="shared" si="286"/>
        <v>26</v>
      </c>
      <c r="T418" s="1">
        <f t="shared" si="287"/>
        <v>26</v>
      </c>
      <c r="U418" s="1">
        <f t="shared" si="288"/>
        <v>26</v>
      </c>
      <c r="V418" s="1">
        <f t="shared" si="289"/>
        <v>26</v>
      </c>
      <c r="W418" s="1">
        <f t="shared" si="290"/>
        <v>26</v>
      </c>
      <c r="X418" s="1">
        <f t="shared" si="291"/>
        <v>26</v>
      </c>
      <c r="Y418" s="1">
        <f t="shared" si="292"/>
        <v>26</v>
      </c>
      <c r="Z418" s="1">
        <f t="shared" si="293"/>
        <v>26</v>
      </c>
      <c r="AA418" s="1">
        <f t="shared" si="294"/>
        <v>26</v>
      </c>
      <c r="AB418" s="1">
        <f t="shared" si="295"/>
        <v>26</v>
      </c>
      <c r="AC418" s="1">
        <f t="shared" si="296"/>
        <v>26</v>
      </c>
      <c r="AD418" s="1">
        <f t="shared" si="297"/>
        <v>26</v>
      </c>
      <c r="AE418" s="1">
        <f t="shared" si="298"/>
        <v>26</v>
      </c>
      <c r="AF418" s="1">
        <f t="shared" si="299"/>
        <v>26</v>
      </c>
      <c r="AG418" s="1">
        <f t="shared" si="300"/>
        <v>26</v>
      </c>
      <c r="AH418" s="1">
        <f t="shared" si="301"/>
        <v>26</v>
      </c>
      <c r="AI418" s="1">
        <f t="shared" si="302"/>
        <v>26</v>
      </c>
      <c r="AJ418" s="1">
        <f t="shared" si="303"/>
        <v>26</v>
      </c>
      <c r="AK418" s="1">
        <f t="shared" si="304"/>
        <v>26</v>
      </c>
      <c r="AL418" s="1">
        <f t="shared" si="305"/>
        <v>26</v>
      </c>
      <c r="AM418" s="1">
        <f t="shared" si="306"/>
        <v>26</v>
      </c>
      <c r="AN418" s="1">
        <f t="shared" si="307"/>
        <v>26</v>
      </c>
      <c r="AO418" s="1">
        <f t="shared" si="308"/>
        <v>26</v>
      </c>
      <c r="AP418" s="7">
        <f t="shared" si="278"/>
        <v>26</v>
      </c>
      <c r="AQ418" s="7">
        <f t="shared" si="279"/>
        <v>26</v>
      </c>
      <c r="AR418" s="1">
        <f t="shared" si="309"/>
        <v>26</v>
      </c>
      <c r="AS418" s="7">
        <f t="shared" si="280"/>
        <v>26</v>
      </c>
      <c r="AT418" s="1">
        <f t="shared" si="310"/>
        <v>26</v>
      </c>
      <c r="AU418" s="1">
        <f t="shared" si="311"/>
        <v>26</v>
      </c>
      <c r="AV418" s="1">
        <f t="shared" si="312"/>
        <v>26</v>
      </c>
      <c r="AW418" s="1">
        <f t="shared" si="313"/>
        <v>26</v>
      </c>
      <c r="AX418" s="1">
        <f t="shared" si="314"/>
        <v>26</v>
      </c>
      <c r="AY418" s="1">
        <f t="shared" si="315"/>
        <v>26</v>
      </c>
      <c r="AZ418" s="1">
        <f t="shared" si="316"/>
        <v>26</v>
      </c>
      <c r="BA418" s="1">
        <f t="shared" si="317"/>
        <v>26</v>
      </c>
      <c r="BB418" s="1">
        <f t="shared" si="318"/>
        <v>26</v>
      </c>
      <c r="BC418" s="1">
        <f t="shared" si="319"/>
        <v>26</v>
      </c>
      <c r="BD418" s="1">
        <f t="shared" si="320"/>
        <v>26</v>
      </c>
      <c r="BE418" s="1">
        <f t="shared" si="321"/>
        <v>26</v>
      </c>
      <c r="BF418" s="1">
        <f t="shared" si="322"/>
        <v>26</v>
      </c>
      <c r="BG418" s="1">
        <f>+IF(D418="male",VLOOKUP(M418,'Key node cluster'!$A$3:$C$45,3,0),VLOOKUP(M418,'Key node cluster'!$F$3:$H$27,3,0))</f>
        <v>31</v>
      </c>
    </row>
    <row r="419" spans="1:59" x14ac:dyDescent="0.25">
      <c r="A419" t="s">
        <v>473</v>
      </c>
      <c r="B419">
        <v>9911041164</v>
      </c>
      <c r="C419" s="7">
        <v>30</v>
      </c>
      <c r="D419" t="s">
        <v>9</v>
      </c>
      <c r="E419" t="s">
        <v>10</v>
      </c>
      <c r="G419" t="str">
        <f t="shared" si="323"/>
        <v/>
      </c>
      <c r="H419" s="7">
        <f t="shared" si="281"/>
        <v>5</v>
      </c>
      <c r="J419">
        <v>30</v>
      </c>
      <c r="K419">
        <v>2.8520547945204999</v>
      </c>
      <c r="L419">
        <v>2</v>
      </c>
      <c r="M419" s="5">
        <f t="shared" si="282"/>
        <v>26</v>
      </c>
      <c r="N419" s="5">
        <f>+IF(D419="male",VLOOKUP(BG419,'Key node cluster'!$L$3:$N$24,3,0),VLOOKUP(BG419,'Key node cluster'!$R$3:$T$15,3,0))</f>
        <v>1</v>
      </c>
      <c r="O419" s="1">
        <v>0</v>
      </c>
      <c r="P419" s="1">
        <f t="shared" si="283"/>
        <v>26</v>
      </c>
      <c r="Q419" s="1">
        <f t="shared" si="284"/>
        <v>26</v>
      </c>
      <c r="R419" s="1">
        <f t="shared" si="285"/>
        <v>26</v>
      </c>
      <c r="S419" s="1">
        <f t="shared" si="286"/>
        <v>26</v>
      </c>
      <c r="T419" s="1">
        <f t="shared" si="287"/>
        <v>26</v>
      </c>
      <c r="U419" s="1">
        <f t="shared" si="288"/>
        <v>26</v>
      </c>
      <c r="V419" s="1">
        <f t="shared" si="289"/>
        <v>26</v>
      </c>
      <c r="W419" s="1">
        <f t="shared" si="290"/>
        <v>26</v>
      </c>
      <c r="X419" s="1">
        <f t="shared" si="291"/>
        <v>26</v>
      </c>
      <c r="Y419" s="1">
        <f t="shared" si="292"/>
        <v>26</v>
      </c>
      <c r="Z419" s="1">
        <f t="shared" si="293"/>
        <v>26</v>
      </c>
      <c r="AA419" s="1">
        <f t="shared" si="294"/>
        <v>26</v>
      </c>
      <c r="AB419" s="1">
        <f t="shared" si="295"/>
        <v>26</v>
      </c>
      <c r="AC419" s="1">
        <f t="shared" si="296"/>
        <v>26</v>
      </c>
      <c r="AD419" s="1">
        <f t="shared" si="297"/>
        <v>26</v>
      </c>
      <c r="AE419" s="1">
        <f t="shared" si="298"/>
        <v>26</v>
      </c>
      <c r="AF419" s="1">
        <f t="shared" si="299"/>
        <v>26</v>
      </c>
      <c r="AG419" s="1">
        <f t="shared" si="300"/>
        <v>26</v>
      </c>
      <c r="AH419" s="1">
        <f t="shared" si="301"/>
        <v>26</v>
      </c>
      <c r="AI419" s="1">
        <f t="shared" si="302"/>
        <v>26</v>
      </c>
      <c r="AJ419" s="1">
        <f t="shared" si="303"/>
        <v>26</v>
      </c>
      <c r="AK419" s="1">
        <f t="shared" si="304"/>
        <v>26</v>
      </c>
      <c r="AL419" s="1">
        <f t="shared" si="305"/>
        <v>26</v>
      </c>
      <c r="AM419" s="1">
        <f t="shared" si="306"/>
        <v>26</v>
      </c>
      <c r="AN419" s="1">
        <f t="shared" si="307"/>
        <v>26</v>
      </c>
      <c r="AO419" s="1">
        <f t="shared" si="308"/>
        <v>26</v>
      </c>
      <c r="AP419" s="7">
        <f t="shared" si="278"/>
        <v>26</v>
      </c>
      <c r="AQ419" s="7">
        <f t="shared" si="279"/>
        <v>26</v>
      </c>
      <c r="AR419" s="1">
        <f t="shared" si="309"/>
        <v>26</v>
      </c>
      <c r="AS419" s="7">
        <f t="shared" si="280"/>
        <v>26</v>
      </c>
      <c r="AT419" s="1">
        <f t="shared" si="310"/>
        <v>26</v>
      </c>
      <c r="AU419" s="1">
        <f t="shared" si="311"/>
        <v>26</v>
      </c>
      <c r="AV419" s="1">
        <f t="shared" si="312"/>
        <v>26</v>
      </c>
      <c r="AW419" s="1">
        <f t="shared" si="313"/>
        <v>26</v>
      </c>
      <c r="AX419" s="1">
        <f t="shared" si="314"/>
        <v>26</v>
      </c>
      <c r="AY419" s="1">
        <f t="shared" si="315"/>
        <v>26</v>
      </c>
      <c r="AZ419" s="1">
        <f t="shared" si="316"/>
        <v>26</v>
      </c>
      <c r="BA419" s="1">
        <f t="shared" si="317"/>
        <v>26</v>
      </c>
      <c r="BB419" s="1">
        <f t="shared" si="318"/>
        <v>26</v>
      </c>
      <c r="BC419" s="1">
        <f t="shared" si="319"/>
        <v>26</v>
      </c>
      <c r="BD419" s="1">
        <f t="shared" si="320"/>
        <v>26</v>
      </c>
      <c r="BE419" s="1">
        <f t="shared" si="321"/>
        <v>26</v>
      </c>
      <c r="BF419" s="1">
        <f t="shared" si="322"/>
        <v>26</v>
      </c>
      <c r="BG419" s="1">
        <f>+IF(D419="male",VLOOKUP(M419,'Key node cluster'!$A$3:$C$45,3,0),VLOOKUP(M419,'Key node cluster'!$F$3:$H$27,3,0))</f>
        <v>31</v>
      </c>
    </row>
    <row r="420" spans="1:59" x14ac:dyDescent="0.25">
      <c r="A420" t="s">
        <v>477</v>
      </c>
      <c r="B420">
        <v>9931061571</v>
      </c>
      <c r="C420" s="7">
        <v>30</v>
      </c>
      <c r="D420" t="s">
        <v>9</v>
      </c>
      <c r="E420" t="s">
        <v>10</v>
      </c>
      <c r="G420" t="str">
        <f t="shared" si="323"/>
        <v>tvet</v>
      </c>
      <c r="H420" s="7">
        <f t="shared" si="281"/>
        <v>5</v>
      </c>
      <c r="I420" t="s">
        <v>193</v>
      </c>
      <c r="J420">
        <v>28</v>
      </c>
      <c r="K420">
        <v>2.7506849315067998</v>
      </c>
      <c r="L420">
        <v>7</v>
      </c>
      <c r="M420" s="5">
        <f t="shared" si="282"/>
        <v>26</v>
      </c>
      <c r="N420" s="5">
        <f>+IF(D420="male",VLOOKUP(BG420,'Key node cluster'!$L$3:$N$24,3,0),VLOOKUP(BG420,'Key node cluster'!$R$3:$T$15,3,0))</f>
        <v>1</v>
      </c>
      <c r="O420" s="1">
        <v>0</v>
      </c>
      <c r="P420" s="1">
        <f t="shared" si="283"/>
        <v>26</v>
      </c>
      <c r="Q420" s="1">
        <f t="shared" si="284"/>
        <v>26</v>
      </c>
      <c r="R420" s="1">
        <f t="shared" si="285"/>
        <v>26</v>
      </c>
      <c r="S420" s="1">
        <f t="shared" si="286"/>
        <v>26</v>
      </c>
      <c r="T420" s="1">
        <f t="shared" si="287"/>
        <v>26</v>
      </c>
      <c r="U420" s="1">
        <f t="shared" si="288"/>
        <v>26</v>
      </c>
      <c r="V420" s="1">
        <f t="shared" si="289"/>
        <v>26</v>
      </c>
      <c r="W420" s="1">
        <f t="shared" si="290"/>
        <v>26</v>
      </c>
      <c r="X420" s="1">
        <f t="shared" si="291"/>
        <v>26</v>
      </c>
      <c r="Y420" s="1">
        <f t="shared" si="292"/>
        <v>26</v>
      </c>
      <c r="Z420" s="1">
        <f t="shared" si="293"/>
        <v>26</v>
      </c>
      <c r="AA420" s="1">
        <f t="shared" si="294"/>
        <v>26</v>
      </c>
      <c r="AB420" s="1">
        <f t="shared" si="295"/>
        <v>26</v>
      </c>
      <c r="AC420" s="1">
        <f t="shared" si="296"/>
        <v>26</v>
      </c>
      <c r="AD420" s="1">
        <f t="shared" si="297"/>
        <v>26</v>
      </c>
      <c r="AE420" s="1">
        <f t="shared" si="298"/>
        <v>26</v>
      </c>
      <c r="AF420" s="1">
        <f t="shared" si="299"/>
        <v>26</v>
      </c>
      <c r="AG420" s="1">
        <f t="shared" si="300"/>
        <v>26</v>
      </c>
      <c r="AH420" s="1">
        <f t="shared" si="301"/>
        <v>26</v>
      </c>
      <c r="AI420" s="1">
        <f t="shared" si="302"/>
        <v>26</v>
      </c>
      <c r="AJ420" s="1">
        <f t="shared" si="303"/>
        <v>26</v>
      </c>
      <c r="AK420" s="1">
        <f t="shared" si="304"/>
        <v>26</v>
      </c>
      <c r="AL420" s="1">
        <f t="shared" si="305"/>
        <v>26</v>
      </c>
      <c r="AM420" s="1">
        <f t="shared" si="306"/>
        <v>26</v>
      </c>
      <c r="AN420" s="1">
        <f t="shared" si="307"/>
        <v>26</v>
      </c>
      <c r="AO420" s="1">
        <f t="shared" si="308"/>
        <v>26</v>
      </c>
      <c r="AP420" s="7">
        <f t="shared" ref="AP420:AP483" si="324">IF($D420="male",IF(P420&lt;&gt;26,AO420,IF(F420="",AO420,IF(F420&lt;&gt;"amman",27,38))),AO420)</f>
        <v>26</v>
      </c>
      <c r="AQ420" s="7">
        <f t="shared" ref="AQ420:AQ483" si="325">IF($D420="male",IF(AP420&lt;&gt;27,AP420,IF(F420="",AP420,IF(F420&lt;&gt;"zarqa",28,33))),AP420)</f>
        <v>26</v>
      </c>
      <c r="AR420" s="1">
        <f t="shared" si="309"/>
        <v>26</v>
      </c>
      <c r="AS420" s="7">
        <f t="shared" ref="AS420:AS483" si="326">IF($D420="male",IF(AR420&lt;&gt;29,AR420,IF(C420&lt;=25,30,31)),AR420)</f>
        <v>26</v>
      </c>
      <c r="AT420" s="1">
        <f t="shared" si="310"/>
        <v>26</v>
      </c>
      <c r="AU420" s="1">
        <f t="shared" si="311"/>
        <v>26</v>
      </c>
      <c r="AV420" s="1">
        <f t="shared" si="312"/>
        <v>26</v>
      </c>
      <c r="AW420" s="1">
        <f t="shared" si="313"/>
        <v>26</v>
      </c>
      <c r="AX420" s="1">
        <f t="shared" si="314"/>
        <v>26</v>
      </c>
      <c r="AY420" s="1">
        <f t="shared" si="315"/>
        <v>26</v>
      </c>
      <c r="AZ420" s="1">
        <f t="shared" si="316"/>
        <v>26</v>
      </c>
      <c r="BA420" s="1">
        <f t="shared" si="317"/>
        <v>26</v>
      </c>
      <c r="BB420" s="1">
        <f t="shared" si="318"/>
        <v>26</v>
      </c>
      <c r="BC420" s="1">
        <f t="shared" si="319"/>
        <v>26</v>
      </c>
      <c r="BD420" s="1">
        <f t="shared" si="320"/>
        <v>26</v>
      </c>
      <c r="BE420" s="1">
        <f t="shared" si="321"/>
        <v>26</v>
      </c>
      <c r="BF420" s="1">
        <f t="shared" si="322"/>
        <v>26</v>
      </c>
      <c r="BG420" s="1">
        <f>+IF(D420="male",VLOOKUP(M420,'Key node cluster'!$A$3:$C$45,3,0),VLOOKUP(M420,'Key node cluster'!$F$3:$H$27,3,0))</f>
        <v>31</v>
      </c>
    </row>
    <row r="421" spans="1:59" x14ac:dyDescent="0.25">
      <c r="A421" t="s">
        <v>479</v>
      </c>
      <c r="B421">
        <v>9841043010</v>
      </c>
      <c r="C421" s="7">
        <v>40</v>
      </c>
      <c r="D421" t="s">
        <v>9</v>
      </c>
      <c r="E421" t="s">
        <v>10</v>
      </c>
      <c r="G421" t="str">
        <f t="shared" si="323"/>
        <v>secondary or below</v>
      </c>
      <c r="H421" s="7">
        <f t="shared" si="281"/>
        <v>5</v>
      </c>
      <c r="I421" t="s">
        <v>12</v>
      </c>
      <c r="J421">
        <v>37</v>
      </c>
      <c r="K421">
        <v>2.8301369863014001</v>
      </c>
      <c r="L421">
        <v>12</v>
      </c>
      <c r="M421" s="5">
        <f t="shared" si="282"/>
        <v>26</v>
      </c>
      <c r="N421" s="5">
        <f>+IF(D421="male",VLOOKUP(BG421,'Key node cluster'!$L$3:$N$24,3,0),VLOOKUP(BG421,'Key node cluster'!$R$3:$T$15,3,0))</f>
        <v>1</v>
      </c>
      <c r="O421" s="1">
        <v>0</v>
      </c>
      <c r="P421" s="1">
        <f t="shared" si="283"/>
        <v>26</v>
      </c>
      <c r="Q421" s="1">
        <f t="shared" si="284"/>
        <v>26</v>
      </c>
      <c r="R421" s="1">
        <f t="shared" si="285"/>
        <v>26</v>
      </c>
      <c r="S421" s="1">
        <f t="shared" si="286"/>
        <v>26</v>
      </c>
      <c r="T421" s="1">
        <f t="shared" si="287"/>
        <v>26</v>
      </c>
      <c r="U421" s="1">
        <f t="shared" si="288"/>
        <v>26</v>
      </c>
      <c r="V421" s="1">
        <f t="shared" si="289"/>
        <v>26</v>
      </c>
      <c r="W421" s="1">
        <f t="shared" si="290"/>
        <v>26</v>
      </c>
      <c r="X421" s="1">
        <f t="shared" si="291"/>
        <v>26</v>
      </c>
      <c r="Y421" s="1">
        <f t="shared" si="292"/>
        <v>26</v>
      </c>
      <c r="Z421" s="1">
        <f t="shared" si="293"/>
        <v>26</v>
      </c>
      <c r="AA421" s="1">
        <f t="shared" si="294"/>
        <v>26</v>
      </c>
      <c r="AB421" s="1">
        <f t="shared" si="295"/>
        <v>26</v>
      </c>
      <c r="AC421" s="1">
        <f t="shared" si="296"/>
        <v>26</v>
      </c>
      <c r="AD421" s="1">
        <f t="shared" si="297"/>
        <v>26</v>
      </c>
      <c r="AE421" s="1">
        <f t="shared" si="298"/>
        <v>26</v>
      </c>
      <c r="AF421" s="1">
        <f t="shared" si="299"/>
        <v>26</v>
      </c>
      <c r="AG421" s="1">
        <f t="shared" si="300"/>
        <v>26</v>
      </c>
      <c r="AH421" s="1">
        <f t="shared" si="301"/>
        <v>26</v>
      </c>
      <c r="AI421" s="1">
        <f t="shared" si="302"/>
        <v>26</v>
      </c>
      <c r="AJ421" s="1">
        <f t="shared" si="303"/>
        <v>26</v>
      </c>
      <c r="AK421" s="1">
        <f t="shared" si="304"/>
        <v>26</v>
      </c>
      <c r="AL421" s="1">
        <f t="shared" si="305"/>
        <v>26</v>
      </c>
      <c r="AM421" s="1">
        <f t="shared" si="306"/>
        <v>26</v>
      </c>
      <c r="AN421" s="1">
        <f t="shared" si="307"/>
        <v>26</v>
      </c>
      <c r="AO421" s="1">
        <f t="shared" si="308"/>
        <v>26</v>
      </c>
      <c r="AP421" s="7">
        <f t="shared" si="324"/>
        <v>26</v>
      </c>
      <c r="AQ421" s="7">
        <f t="shared" si="325"/>
        <v>26</v>
      </c>
      <c r="AR421" s="1">
        <f t="shared" si="309"/>
        <v>26</v>
      </c>
      <c r="AS421" s="7">
        <f t="shared" si="326"/>
        <v>26</v>
      </c>
      <c r="AT421" s="1">
        <f t="shared" si="310"/>
        <v>26</v>
      </c>
      <c r="AU421" s="1">
        <f t="shared" si="311"/>
        <v>26</v>
      </c>
      <c r="AV421" s="1">
        <f t="shared" si="312"/>
        <v>26</v>
      </c>
      <c r="AW421" s="1">
        <f t="shared" si="313"/>
        <v>26</v>
      </c>
      <c r="AX421" s="1">
        <f t="shared" si="314"/>
        <v>26</v>
      </c>
      <c r="AY421" s="1">
        <f t="shared" si="315"/>
        <v>26</v>
      </c>
      <c r="AZ421" s="1">
        <f t="shared" si="316"/>
        <v>26</v>
      </c>
      <c r="BA421" s="1">
        <f t="shared" si="317"/>
        <v>26</v>
      </c>
      <c r="BB421" s="1">
        <f t="shared" si="318"/>
        <v>26</v>
      </c>
      <c r="BC421" s="1">
        <f t="shared" si="319"/>
        <v>26</v>
      </c>
      <c r="BD421" s="1">
        <f t="shared" si="320"/>
        <v>26</v>
      </c>
      <c r="BE421" s="1">
        <f t="shared" si="321"/>
        <v>26</v>
      </c>
      <c r="BF421" s="1">
        <f t="shared" si="322"/>
        <v>26</v>
      </c>
      <c r="BG421" s="1">
        <f>+IF(D421="male",VLOOKUP(M421,'Key node cluster'!$A$3:$C$45,3,0),VLOOKUP(M421,'Key node cluster'!$F$3:$H$27,3,0))</f>
        <v>31</v>
      </c>
    </row>
    <row r="422" spans="1:59" x14ac:dyDescent="0.25">
      <c r="A422" t="s">
        <v>481</v>
      </c>
      <c r="B422">
        <v>9921013839</v>
      </c>
      <c r="C422" s="7">
        <v>30</v>
      </c>
      <c r="D422" t="s">
        <v>9</v>
      </c>
      <c r="E422" t="s">
        <v>10</v>
      </c>
      <c r="G422" t="str">
        <f t="shared" si="323"/>
        <v/>
      </c>
      <c r="H422" s="7">
        <f t="shared" si="281"/>
        <v>5</v>
      </c>
      <c r="J422">
        <v>30</v>
      </c>
      <c r="K422">
        <v>2.5205479452055002</v>
      </c>
      <c r="L422">
        <v>8</v>
      </c>
      <c r="M422" s="5">
        <f t="shared" si="282"/>
        <v>26</v>
      </c>
      <c r="N422" s="5">
        <f>+IF(D422="male",VLOOKUP(BG422,'Key node cluster'!$L$3:$N$24,3,0),VLOOKUP(BG422,'Key node cluster'!$R$3:$T$15,3,0))</f>
        <v>1</v>
      </c>
      <c r="O422" s="1">
        <v>0</v>
      </c>
      <c r="P422" s="1">
        <f t="shared" si="283"/>
        <v>26</v>
      </c>
      <c r="Q422" s="1">
        <f t="shared" si="284"/>
        <v>26</v>
      </c>
      <c r="R422" s="1">
        <f t="shared" si="285"/>
        <v>26</v>
      </c>
      <c r="S422" s="1">
        <f t="shared" si="286"/>
        <v>26</v>
      </c>
      <c r="T422" s="1">
        <f t="shared" si="287"/>
        <v>26</v>
      </c>
      <c r="U422" s="1">
        <f t="shared" si="288"/>
        <v>26</v>
      </c>
      <c r="V422" s="1">
        <f t="shared" si="289"/>
        <v>26</v>
      </c>
      <c r="W422" s="1">
        <f t="shared" si="290"/>
        <v>26</v>
      </c>
      <c r="X422" s="1">
        <f t="shared" si="291"/>
        <v>26</v>
      </c>
      <c r="Y422" s="1">
        <f t="shared" si="292"/>
        <v>26</v>
      </c>
      <c r="Z422" s="1">
        <f t="shared" si="293"/>
        <v>26</v>
      </c>
      <c r="AA422" s="1">
        <f t="shared" si="294"/>
        <v>26</v>
      </c>
      <c r="AB422" s="1">
        <f t="shared" si="295"/>
        <v>26</v>
      </c>
      <c r="AC422" s="1">
        <f t="shared" si="296"/>
        <v>26</v>
      </c>
      <c r="AD422" s="1">
        <f t="shared" si="297"/>
        <v>26</v>
      </c>
      <c r="AE422" s="1">
        <f t="shared" si="298"/>
        <v>26</v>
      </c>
      <c r="AF422" s="1">
        <f t="shared" si="299"/>
        <v>26</v>
      </c>
      <c r="AG422" s="1">
        <f t="shared" si="300"/>
        <v>26</v>
      </c>
      <c r="AH422" s="1">
        <f t="shared" si="301"/>
        <v>26</v>
      </c>
      <c r="AI422" s="1">
        <f t="shared" si="302"/>
        <v>26</v>
      </c>
      <c r="AJ422" s="1">
        <f t="shared" si="303"/>
        <v>26</v>
      </c>
      <c r="AK422" s="1">
        <f t="shared" si="304"/>
        <v>26</v>
      </c>
      <c r="AL422" s="1">
        <f t="shared" si="305"/>
        <v>26</v>
      </c>
      <c r="AM422" s="1">
        <f t="shared" si="306"/>
        <v>26</v>
      </c>
      <c r="AN422" s="1">
        <f t="shared" si="307"/>
        <v>26</v>
      </c>
      <c r="AO422" s="1">
        <f t="shared" si="308"/>
        <v>26</v>
      </c>
      <c r="AP422" s="7">
        <f t="shared" si="324"/>
        <v>26</v>
      </c>
      <c r="AQ422" s="7">
        <f t="shared" si="325"/>
        <v>26</v>
      </c>
      <c r="AR422" s="1">
        <f t="shared" si="309"/>
        <v>26</v>
      </c>
      <c r="AS422" s="7">
        <f t="shared" si="326"/>
        <v>26</v>
      </c>
      <c r="AT422" s="1">
        <f t="shared" si="310"/>
        <v>26</v>
      </c>
      <c r="AU422" s="1">
        <f t="shared" si="311"/>
        <v>26</v>
      </c>
      <c r="AV422" s="1">
        <f t="shared" si="312"/>
        <v>26</v>
      </c>
      <c r="AW422" s="1">
        <f t="shared" si="313"/>
        <v>26</v>
      </c>
      <c r="AX422" s="1">
        <f t="shared" si="314"/>
        <v>26</v>
      </c>
      <c r="AY422" s="1">
        <f t="shared" si="315"/>
        <v>26</v>
      </c>
      <c r="AZ422" s="1">
        <f t="shared" si="316"/>
        <v>26</v>
      </c>
      <c r="BA422" s="1">
        <f t="shared" si="317"/>
        <v>26</v>
      </c>
      <c r="BB422" s="1">
        <f t="shared" si="318"/>
        <v>26</v>
      </c>
      <c r="BC422" s="1">
        <f t="shared" si="319"/>
        <v>26</v>
      </c>
      <c r="BD422" s="1">
        <f t="shared" si="320"/>
        <v>26</v>
      </c>
      <c r="BE422" s="1">
        <f t="shared" si="321"/>
        <v>26</v>
      </c>
      <c r="BF422" s="1">
        <f t="shared" si="322"/>
        <v>26</v>
      </c>
      <c r="BG422" s="1">
        <f>+IF(D422="male",VLOOKUP(M422,'Key node cluster'!$A$3:$C$45,3,0),VLOOKUP(M422,'Key node cluster'!$F$3:$H$27,3,0))</f>
        <v>31</v>
      </c>
    </row>
    <row r="423" spans="1:59" x14ac:dyDescent="0.25">
      <c r="A423" t="s">
        <v>482</v>
      </c>
      <c r="B423">
        <v>9811034660</v>
      </c>
      <c r="C423" s="7">
        <v>40</v>
      </c>
      <c r="D423" t="s">
        <v>9</v>
      </c>
      <c r="E423" t="s">
        <v>10</v>
      </c>
      <c r="G423" t="str">
        <f t="shared" si="323"/>
        <v>secondary or below</v>
      </c>
      <c r="H423" s="7">
        <f t="shared" si="281"/>
        <v>5</v>
      </c>
      <c r="I423" t="s">
        <v>12</v>
      </c>
      <c r="J423">
        <v>41</v>
      </c>
      <c r="K423">
        <v>2.5232876712329002</v>
      </c>
      <c r="L423">
        <v>17</v>
      </c>
      <c r="M423" s="5">
        <f t="shared" si="282"/>
        <v>26</v>
      </c>
      <c r="N423" s="5">
        <f>+IF(D423="male",VLOOKUP(BG423,'Key node cluster'!$L$3:$N$24,3,0),VLOOKUP(BG423,'Key node cluster'!$R$3:$T$15,3,0))</f>
        <v>1</v>
      </c>
      <c r="O423" s="1">
        <v>0</v>
      </c>
      <c r="P423" s="1">
        <f t="shared" si="283"/>
        <v>26</v>
      </c>
      <c r="Q423" s="1">
        <f t="shared" si="284"/>
        <v>26</v>
      </c>
      <c r="R423" s="1">
        <f t="shared" si="285"/>
        <v>26</v>
      </c>
      <c r="S423" s="1">
        <f t="shared" si="286"/>
        <v>26</v>
      </c>
      <c r="T423" s="1">
        <f t="shared" si="287"/>
        <v>26</v>
      </c>
      <c r="U423" s="1">
        <f t="shared" si="288"/>
        <v>26</v>
      </c>
      <c r="V423" s="1">
        <f t="shared" si="289"/>
        <v>26</v>
      </c>
      <c r="W423" s="1">
        <f t="shared" si="290"/>
        <v>26</v>
      </c>
      <c r="X423" s="1">
        <f t="shared" si="291"/>
        <v>26</v>
      </c>
      <c r="Y423" s="1">
        <f t="shared" si="292"/>
        <v>26</v>
      </c>
      <c r="Z423" s="1">
        <f t="shared" si="293"/>
        <v>26</v>
      </c>
      <c r="AA423" s="1">
        <f t="shared" si="294"/>
        <v>26</v>
      </c>
      <c r="AB423" s="1">
        <f t="shared" si="295"/>
        <v>26</v>
      </c>
      <c r="AC423" s="1">
        <f t="shared" si="296"/>
        <v>26</v>
      </c>
      <c r="AD423" s="1">
        <f t="shared" si="297"/>
        <v>26</v>
      </c>
      <c r="AE423" s="1">
        <f t="shared" si="298"/>
        <v>26</v>
      </c>
      <c r="AF423" s="1">
        <f t="shared" si="299"/>
        <v>26</v>
      </c>
      <c r="AG423" s="1">
        <f t="shared" si="300"/>
        <v>26</v>
      </c>
      <c r="AH423" s="1">
        <f t="shared" si="301"/>
        <v>26</v>
      </c>
      <c r="AI423" s="1">
        <f t="shared" si="302"/>
        <v>26</v>
      </c>
      <c r="AJ423" s="1">
        <f t="shared" si="303"/>
        <v>26</v>
      </c>
      <c r="AK423" s="1">
        <f t="shared" si="304"/>
        <v>26</v>
      </c>
      <c r="AL423" s="1">
        <f t="shared" si="305"/>
        <v>26</v>
      </c>
      <c r="AM423" s="1">
        <f t="shared" si="306"/>
        <v>26</v>
      </c>
      <c r="AN423" s="1">
        <f t="shared" si="307"/>
        <v>26</v>
      </c>
      <c r="AO423" s="1">
        <f t="shared" si="308"/>
        <v>26</v>
      </c>
      <c r="AP423" s="7">
        <f t="shared" si="324"/>
        <v>26</v>
      </c>
      <c r="AQ423" s="7">
        <f t="shared" si="325"/>
        <v>26</v>
      </c>
      <c r="AR423" s="1">
        <f t="shared" si="309"/>
        <v>26</v>
      </c>
      <c r="AS423" s="7">
        <f t="shared" si="326"/>
        <v>26</v>
      </c>
      <c r="AT423" s="1">
        <f t="shared" si="310"/>
        <v>26</v>
      </c>
      <c r="AU423" s="1">
        <f t="shared" si="311"/>
        <v>26</v>
      </c>
      <c r="AV423" s="1">
        <f t="shared" si="312"/>
        <v>26</v>
      </c>
      <c r="AW423" s="1">
        <f t="shared" si="313"/>
        <v>26</v>
      </c>
      <c r="AX423" s="1">
        <f t="shared" si="314"/>
        <v>26</v>
      </c>
      <c r="AY423" s="1">
        <f t="shared" si="315"/>
        <v>26</v>
      </c>
      <c r="AZ423" s="1">
        <f t="shared" si="316"/>
        <v>26</v>
      </c>
      <c r="BA423" s="1">
        <f t="shared" si="317"/>
        <v>26</v>
      </c>
      <c r="BB423" s="1">
        <f t="shared" si="318"/>
        <v>26</v>
      </c>
      <c r="BC423" s="1">
        <f t="shared" si="319"/>
        <v>26</v>
      </c>
      <c r="BD423" s="1">
        <f t="shared" si="320"/>
        <v>26</v>
      </c>
      <c r="BE423" s="1">
        <f t="shared" si="321"/>
        <v>26</v>
      </c>
      <c r="BF423" s="1">
        <f t="shared" si="322"/>
        <v>26</v>
      </c>
      <c r="BG423" s="1">
        <f>+IF(D423="male",VLOOKUP(M423,'Key node cluster'!$A$3:$C$45,3,0),VLOOKUP(M423,'Key node cluster'!$F$3:$H$27,3,0))</f>
        <v>31</v>
      </c>
    </row>
    <row r="424" spans="1:59" x14ac:dyDescent="0.25">
      <c r="A424" t="s">
        <v>489</v>
      </c>
      <c r="B424">
        <v>9991037566</v>
      </c>
      <c r="C424" s="7">
        <v>20</v>
      </c>
      <c r="D424" t="s">
        <v>9</v>
      </c>
      <c r="E424" t="s">
        <v>10</v>
      </c>
      <c r="G424" t="str">
        <f t="shared" si="323"/>
        <v/>
      </c>
      <c r="H424" s="7">
        <f t="shared" si="281"/>
        <v>1</v>
      </c>
      <c r="J424">
        <v>22</v>
      </c>
      <c r="K424">
        <v>0.52054794520547998</v>
      </c>
      <c r="L424">
        <v>1</v>
      </c>
      <c r="M424" s="5">
        <f t="shared" si="282"/>
        <v>17</v>
      </c>
      <c r="N424" s="5">
        <f>+IF(D424="male",VLOOKUP(BG424,'Key node cluster'!$L$3:$N$24,3,0),VLOOKUP(BG424,'Key node cluster'!$R$3:$T$15,3,0))</f>
        <v>1</v>
      </c>
      <c r="O424" s="1">
        <v>0</v>
      </c>
      <c r="P424" s="1">
        <f t="shared" si="283"/>
        <v>1</v>
      </c>
      <c r="Q424" s="1">
        <f t="shared" si="284"/>
        <v>17</v>
      </c>
      <c r="R424" s="1">
        <f t="shared" si="285"/>
        <v>17</v>
      </c>
      <c r="S424" s="1">
        <f t="shared" si="286"/>
        <v>17</v>
      </c>
      <c r="T424" s="1">
        <f t="shared" si="287"/>
        <v>17</v>
      </c>
      <c r="U424" s="1">
        <f t="shared" si="288"/>
        <v>17</v>
      </c>
      <c r="V424" s="1">
        <f t="shared" si="289"/>
        <v>17</v>
      </c>
      <c r="W424" s="1">
        <f t="shared" si="290"/>
        <v>17</v>
      </c>
      <c r="X424" s="1">
        <f t="shared" si="291"/>
        <v>17</v>
      </c>
      <c r="Y424" s="1">
        <f t="shared" si="292"/>
        <v>17</v>
      </c>
      <c r="Z424" s="1">
        <f t="shared" si="293"/>
        <v>17</v>
      </c>
      <c r="AA424" s="1">
        <f t="shared" si="294"/>
        <v>17</v>
      </c>
      <c r="AB424" s="1">
        <f t="shared" si="295"/>
        <v>17</v>
      </c>
      <c r="AC424" s="1">
        <f t="shared" si="296"/>
        <v>17</v>
      </c>
      <c r="AD424" s="1">
        <f t="shared" si="297"/>
        <v>17</v>
      </c>
      <c r="AE424" s="1">
        <f t="shared" si="298"/>
        <v>17</v>
      </c>
      <c r="AF424" s="1">
        <f t="shared" si="299"/>
        <v>17</v>
      </c>
      <c r="AG424" s="1">
        <f t="shared" si="300"/>
        <v>17</v>
      </c>
      <c r="AH424" s="1">
        <f t="shared" si="301"/>
        <v>17</v>
      </c>
      <c r="AI424" s="1">
        <f t="shared" si="302"/>
        <v>17</v>
      </c>
      <c r="AJ424" s="1">
        <f t="shared" si="303"/>
        <v>17</v>
      </c>
      <c r="AK424" s="1">
        <f t="shared" si="304"/>
        <v>17</v>
      </c>
      <c r="AL424" s="1">
        <f t="shared" si="305"/>
        <v>17</v>
      </c>
      <c r="AM424" s="1">
        <f t="shared" si="306"/>
        <v>17</v>
      </c>
      <c r="AN424" s="1">
        <f t="shared" si="307"/>
        <v>17</v>
      </c>
      <c r="AO424" s="1">
        <f t="shared" si="308"/>
        <v>17</v>
      </c>
      <c r="AP424" s="7">
        <f t="shared" si="324"/>
        <v>17</v>
      </c>
      <c r="AQ424" s="7">
        <f t="shared" si="325"/>
        <v>17</v>
      </c>
      <c r="AR424" s="1">
        <f t="shared" si="309"/>
        <v>17</v>
      </c>
      <c r="AS424" s="7">
        <f t="shared" si="326"/>
        <v>17</v>
      </c>
      <c r="AT424" s="1">
        <f t="shared" si="310"/>
        <v>17</v>
      </c>
      <c r="AU424" s="1">
        <f t="shared" si="311"/>
        <v>17</v>
      </c>
      <c r="AV424" s="1">
        <f t="shared" si="312"/>
        <v>17</v>
      </c>
      <c r="AW424" s="1">
        <f t="shared" si="313"/>
        <v>17</v>
      </c>
      <c r="AX424" s="1">
        <f t="shared" si="314"/>
        <v>17</v>
      </c>
      <c r="AY424" s="1">
        <f t="shared" si="315"/>
        <v>17</v>
      </c>
      <c r="AZ424" s="1">
        <f t="shared" si="316"/>
        <v>17</v>
      </c>
      <c r="BA424" s="1">
        <f t="shared" si="317"/>
        <v>17</v>
      </c>
      <c r="BB424" s="1">
        <f t="shared" si="318"/>
        <v>17</v>
      </c>
      <c r="BC424" s="1">
        <f t="shared" si="319"/>
        <v>17</v>
      </c>
      <c r="BD424" s="1">
        <f t="shared" si="320"/>
        <v>17</v>
      </c>
      <c r="BE424" s="1">
        <f t="shared" si="321"/>
        <v>17</v>
      </c>
      <c r="BF424" s="1">
        <f t="shared" si="322"/>
        <v>17</v>
      </c>
      <c r="BG424" s="1">
        <f>+IF(D424="male",VLOOKUP(M424,'Key node cluster'!$A$3:$C$45,3,0),VLOOKUP(M424,'Key node cluster'!$F$3:$H$27,3,0))</f>
        <v>22</v>
      </c>
    </row>
    <row r="425" spans="1:59" x14ac:dyDescent="0.25">
      <c r="A425" t="s">
        <v>490</v>
      </c>
      <c r="B425">
        <v>9971013132</v>
      </c>
      <c r="C425" s="7">
        <v>20</v>
      </c>
      <c r="D425" t="s">
        <v>9</v>
      </c>
      <c r="E425" t="s">
        <v>10</v>
      </c>
      <c r="G425" t="str">
        <f t="shared" si="323"/>
        <v/>
      </c>
      <c r="H425" s="7">
        <f t="shared" si="281"/>
        <v>5</v>
      </c>
      <c r="J425">
        <v>25</v>
      </c>
      <c r="K425">
        <v>2.6821917808219</v>
      </c>
      <c r="L425">
        <v>19</v>
      </c>
      <c r="M425" s="5">
        <f t="shared" si="282"/>
        <v>26</v>
      </c>
      <c r="N425" s="5">
        <f>+IF(D425="male",VLOOKUP(BG425,'Key node cluster'!$L$3:$N$24,3,0),VLOOKUP(BG425,'Key node cluster'!$R$3:$T$15,3,0))</f>
        <v>1</v>
      </c>
      <c r="O425" s="1">
        <v>0</v>
      </c>
      <c r="P425" s="1">
        <f t="shared" si="283"/>
        <v>26</v>
      </c>
      <c r="Q425" s="1">
        <f t="shared" si="284"/>
        <v>26</v>
      </c>
      <c r="R425" s="1">
        <f t="shared" si="285"/>
        <v>26</v>
      </c>
      <c r="S425" s="1">
        <f t="shared" si="286"/>
        <v>26</v>
      </c>
      <c r="T425" s="1">
        <f t="shared" si="287"/>
        <v>26</v>
      </c>
      <c r="U425" s="1">
        <f t="shared" si="288"/>
        <v>26</v>
      </c>
      <c r="V425" s="1">
        <f t="shared" si="289"/>
        <v>26</v>
      </c>
      <c r="W425" s="1">
        <f t="shared" si="290"/>
        <v>26</v>
      </c>
      <c r="X425" s="1">
        <f t="shared" si="291"/>
        <v>26</v>
      </c>
      <c r="Y425" s="1">
        <f t="shared" si="292"/>
        <v>26</v>
      </c>
      <c r="Z425" s="1">
        <f t="shared" si="293"/>
        <v>26</v>
      </c>
      <c r="AA425" s="1">
        <f t="shared" si="294"/>
        <v>26</v>
      </c>
      <c r="AB425" s="1">
        <f t="shared" si="295"/>
        <v>26</v>
      </c>
      <c r="AC425" s="1">
        <f t="shared" si="296"/>
        <v>26</v>
      </c>
      <c r="AD425" s="1">
        <f t="shared" si="297"/>
        <v>26</v>
      </c>
      <c r="AE425" s="1">
        <f t="shared" si="298"/>
        <v>26</v>
      </c>
      <c r="AF425" s="1">
        <f t="shared" si="299"/>
        <v>26</v>
      </c>
      <c r="AG425" s="1">
        <f t="shared" si="300"/>
        <v>26</v>
      </c>
      <c r="AH425" s="1">
        <f t="shared" si="301"/>
        <v>26</v>
      </c>
      <c r="AI425" s="1">
        <f t="shared" si="302"/>
        <v>26</v>
      </c>
      <c r="AJ425" s="1">
        <f t="shared" si="303"/>
        <v>26</v>
      </c>
      <c r="AK425" s="1">
        <f t="shared" si="304"/>
        <v>26</v>
      </c>
      <c r="AL425" s="1">
        <f t="shared" si="305"/>
        <v>26</v>
      </c>
      <c r="AM425" s="1">
        <f t="shared" si="306"/>
        <v>26</v>
      </c>
      <c r="AN425" s="1">
        <f t="shared" si="307"/>
        <v>26</v>
      </c>
      <c r="AO425" s="1">
        <f t="shared" si="308"/>
        <v>26</v>
      </c>
      <c r="AP425" s="7">
        <f t="shared" si="324"/>
        <v>26</v>
      </c>
      <c r="AQ425" s="7">
        <f t="shared" si="325"/>
        <v>26</v>
      </c>
      <c r="AR425" s="1">
        <f t="shared" si="309"/>
        <v>26</v>
      </c>
      <c r="AS425" s="7">
        <f t="shared" si="326"/>
        <v>26</v>
      </c>
      <c r="AT425" s="1">
        <f t="shared" si="310"/>
        <v>26</v>
      </c>
      <c r="AU425" s="1">
        <f t="shared" si="311"/>
        <v>26</v>
      </c>
      <c r="AV425" s="1">
        <f t="shared" si="312"/>
        <v>26</v>
      </c>
      <c r="AW425" s="1">
        <f t="shared" si="313"/>
        <v>26</v>
      </c>
      <c r="AX425" s="1">
        <f t="shared" si="314"/>
        <v>26</v>
      </c>
      <c r="AY425" s="1">
        <f t="shared" si="315"/>
        <v>26</v>
      </c>
      <c r="AZ425" s="1">
        <f t="shared" si="316"/>
        <v>26</v>
      </c>
      <c r="BA425" s="1">
        <f t="shared" si="317"/>
        <v>26</v>
      </c>
      <c r="BB425" s="1">
        <f t="shared" si="318"/>
        <v>26</v>
      </c>
      <c r="BC425" s="1">
        <f t="shared" si="319"/>
        <v>26</v>
      </c>
      <c r="BD425" s="1">
        <f t="shared" si="320"/>
        <v>26</v>
      </c>
      <c r="BE425" s="1">
        <f t="shared" si="321"/>
        <v>26</v>
      </c>
      <c r="BF425" s="1">
        <f t="shared" si="322"/>
        <v>26</v>
      </c>
      <c r="BG425" s="1">
        <f>+IF(D425="male",VLOOKUP(M425,'Key node cluster'!$A$3:$C$45,3,0),VLOOKUP(M425,'Key node cluster'!$F$3:$H$27,3,0))</f>
        <v>31</v>
      </c>
    </row>
    <row r="426" spans="1:59" x14ac:dyDescent="0.25">
      <c r="A426" t="s">
        <v>496</v>
      </c>
      <c r="B426">
        <v>2000485364</v>
      </c>
      <c r="C426" s="7">
        <v>20</v>
      </c>
      <c r="D426" t="s">
        <v>9</v>
      </c>
      <c r="E426" t="s">
        <v>10</v>
      </c>
      <c r="G426" t="str">
        <f t="shared" si="323"/>
        <v/>
      </c>
      <c r="H426" s="7">
        <f t="shared" si="281"/>
        <v>1</v>
      </c>
      <c r="J426">
        <v>20</v>
      </c>
      <c r="K426">
        <v>0.59726027397259995</v>
      </c>
      <c r="L426">
        <v>2</v>
      </c>
      <c r="M426" s="5">
        <f t="shared" si="282"/>
        <v>17</v>
      </c>
      <c r="N426" s="5">
        <f>+IF(D426="male",VLOOKUP(BG426,'Key node cluster'!$L$3:$N$24,3,0),VLOOKUP(BG426,'Key node cluster'!$R$3:$T$15,3,0))</f>
        <v>1</v>
      </c>
      <c r="O426" s="1">
        <v>0</v>
      </c>
      <c r="P426" s="1">
        <f t="shared" si="283"/>
        <v>1</v>
      </c>
      <c r="Q426" s="1">
        <f t="shared" si="284"/>
        <v>17</v>
      </c>
      <c r="R426" s="1">
        <f t="shared" si="285"/>
        <v>17</v>
      </c>
      <c r="S426" s="1">
        <f t="shared" si="286"/>
        <v>17</v>
      </c>
      <c r="T426" s="1">
        <f t="shared" si="287"/>
        <v>17</v>
      </c>
      <c r="U426" s="1">
        <f t="shared" si="288"/>
        <v>17</v>
      </c>
      <c r="V426" s="1">
        <f t="shared" si="289"/>
        <v>17</v>
      </c>
      <c r="W426" s="1">
        <f t="shared" si="290"/>
        <v>17</v>
      </c>
      <c r="X426" s="1">
        <f t="shared" si="291"/>
        <v>17</v>
      </c>
      <c r="Y426" s="1">
        <f t="shared" si="292"/>
        <v>17</v>
      </c>
      <c r="Z426" s="1">
        <f t="shared" si="293"/>
        <v>17</v>
      </c>
      <c r="AA426" s="1">
        <f t="shared" si="294"/>
        <v>17</v>
      </c>
      <c r="AB426" s="1">
        <f t="shared" si="295"/>
        <v>17</v>
      </c>
      <c r="AC426" s="1">
        <f t="shared" si="296"/>
        <v>17</v>
      </c>
      <c r="AD426" s="1">
        <f t="shared" si="297"/>
        <v>17</v>
      </c>
      <c r="AE426" s="1">
        <f t="shared" si="298"/>
        <v>17</v>
      </c>
      <c r="AF426" s="1">
        <f t="shared" si="299"/>
        <v>17</v>
      </c>
      <c r="AG426" s="1">
        <f t="shared" si="300"/>
        <v>17</v>
      </c>
      <c r="AH426" s="1">
        <f t="shared" si="301"/>
        <v>17</v>
      </c>
      <c r="AI426" s="1">
        <f t="shared" si="302"/>
        <v>17</v>
      </c>
      <c r="AJ426" s="1">
        <f t="shared" si="303"/>
        <v>17</v>
      </c>
      <c r="AK426" s="1">
        <f t="shared" si="304"/>
        <v>17</v>
      </c>
      <c r="AL426" s="1">
        <f t="shared" si="305"/>
        <v>17</v>
      </c>
      <c r="AM426" s="1">
        <f t="shared" si="306"/>
        <v>17</v>
      </c>
      <c r="AN426" s="1">
        <f t="shared" si="307"/>
        <v>17</v>
      </c>
      <c r="AO426" s="1">
        <f t="shared" si="308"/>
        <v>17</v>
      </c>
      <c r="AP426" s="7">
        <f t="shared" si="324"/>
        <v>17</v>
      </c>
      <c r="AQ426" s="7">
        <f t="shared" si="325"/>
        <v>17</v>
      </c>
      <c r="AR426" s="1">
        <f t="shared" si="309"/>
        <v>17</v>
      </c>
      <c r="AS426" s="7">
        <f t="shared" si="326"/>
        <v>17</v>
      </c>
      <c r="AT426" s="1">
        <f t="shared" si="310"/>
        <v>17</v>
      </c>
      <c r="AU426" s="1">
        <f t="shared" si="311"/>
        <v>17</v>
      </c>
      <c r="AV426" s="1">
        <f t="shared" si="312"/>
        <v>17</v>
      </c>
      <c r="AW426" s="1">
        <f t="shared" si="313"/>
        <v>17</v>
      </c>
      <c r="AX426" s="1">
        <f t="shared" si="314"/>
        <v>17</v>
      </c>
      <c r="AY426" s="1">
        <f t="shared" si="315"/>
        <v>17</v>
      </c>
      <c r="AZ426" s="1">
        <f t="shared" si="316"/>
        <v>17</v>
      </c>
      <c r="BA426" s="1">
        <f t="shared" si="317"/>
        <v>17</v>
      </c>
      <c r="BB426" s="1">
        <f t="shared" si="318"/>
        <v>17</v>
      </c>
      <c r="BC426" s="1">
        <f t="shared" si="319"/>
        <v>17</v>
      </c>
      <c r="BD426" s="1">
        <f t="shared" si="320"/>
        <v>17</v>
      </c>
      <c r="BE426" s="1">
        <f t="shared" si="321"/>
        <v>17</v>
      </c>
      <c r="BF426" s="1">
        <f t="shared" si="322"/>
        <v>17</v>
      </c>
      <c r="BG426" s="1">
        <f>+IF(D426="male",VLOOKUP(M426,'Key node cluster'!$A$3:$C$45,3,0),VLOOKUP(M426,'Key node cluster'!$F$3:$H$27,3,0))</f>
        <v>22</v>
      </c>
    </row>
    <row r="427" spans="1:59" x14ac:dyDescent="0.25">
      <c r="A427" t="s">
        <v>499</v>
      </c>
      <c r="B427">
        <v>9881012581</v>
      </c>
      <c r="C427" s="7">
        <v>30</v>
      </c>
      <c r="D427" t="s">
        <v>9</v>
      </c>
      <c r="E427" t="s">
        <v>10</v>
      </c>
      <c r="G427" t="str">
        <f t="shared" si="323"/>
        <v/>
      </c>
      <c r="H427" s="7">
        <f t="shared" si="281"/>
        <v>1</v>
      </c>
      <c r="J427">
        <v>34</v>
      </c>
      <c r="K427">
        <v>0.50410958904110004</v>
      </c>
      <c r="L427">
        <v>4</v>
      </c>
      <c r="M427" s="5">
        <f t="shared" si="282"/>
        <v>17</v>
      </c>
      <c r="N427" s="5">
        <f>+IF(D427="male",VLOOKUP(BG427,'Key node cluster'!$L$3:$N$24,3,0),VLOOKUP(BG427,'Key node cluster'!$R$3:$T$15,3,0))</f>
        <v>1</v>
      </c>
      <c r="O427" s="1">
        <v>0</v>
      </c>
      <c r="P427" s="1">
        <f t="shared" si="283"/>
        <v>1</v>
      </c>
      <c r="Q427" s="1">
        <f t="shared" si="284"/>
        <v>17</v>
      </c>
      <c r="R427" s="1">
        <f t="shared" si="285"/>
        <v>17</v>
      </c>
      <c r="S427" s="1">
        <f t="shared" si="286"/>
        <v>17</v>
      </c>
      <c r="T427" s="1">
        <f t="shared" si="287"/>
        <v>17</v>
      </c>
      <c r="U427" s="1">
        <f t="shared" si="288"/>
        <v>17</v>
      </c>
      <c r="V427" s="1">
        <f t="shared" si="289"/>
        <v>17</v>
      </c>
      <c r="W427" s="1">
        <f t="shared" si="290"/>
        <v>17</v>
      </c>
      <c r="X427" s="1">
        <f t="shared" si="291"/>
        <v>17</v>
      </c>
      <c r="Y427" s="1">
        <f t="shared" si="292"/>
        <v>17</v>
      </c>
      <c r="Z427" s="1">
        <f t="shared" si="293"/>
        <v>17</v>
      </c>
      <c r="AA427" s="1">
        <f t="shared" si="294"/>
        <v>17</v>
      </c>
      <c r="AB427" s="1">
        <f t="shared" si="295"/>
        <v>17</v>
      </c>
      <c r="AC427" s="1">
        <f t="shared" si="296"/>
        <v>17</v>
      </c>
      <c r="AD427" s="1">
        <f t="shared" si="297"/>
        <v>17</v>
      </c>
      <c r="AE427" s="1">
        <f t="shared" si="298"/>
        <v>17</v>
      </c>
      <c r="AF427" s="1">
        <f t="shared" si="299"/>
        <v>17</v>
      </c>
      <c r="AG427" s="1">
        <f t="shared" si="300"/>
        <v>17</v>
      </c>
      <c r="AH427" s="1">
        <f t="shared" si="301"/>
        <v>17</v>
      </c>
      <c r="AI427" s="1">
        <f t="shared" si="302"/>
        <v>17</v>
      </c>
      <c r="AJ427" s="1">
        <f t="shared" si="303"/>
        <v>17</v>
      </c>
      <c r="AK427" s="1">
        <f t="shared" si="304"/>
        <v>17</v>
      </c>
      <c r="AL427" s="1">
        <f t="shared" si="305"/>
        <v>17</v>
      </c>
      <c r="AM427" s="1">
        <f t="shared" si="306"/>
        <v>17</v>
      </c>
      <c r="AN427" s="1">
        <f t="shared" si="307"/>
        <v>17</v>
      </c>
      <c r="AO427" s="1">
        <f t="shared" si="308"/>
        <v>17</v>
      </c>
      <c r="AP427" s="7">
        <f t="shared" si="324"/>
        <v>17</v>
      </c>
      <c r="AQ427" s="7">
        <f t="shared" si="325"/>
        <v>17</v>
      </c>
      <c r="AR427" s="1">
        <f t="shared" si="309"/>
        <v>17</v>
      </c>
      <c r="AS427" s="7">
        <f t="shared" si="326"/>
        <v>17</v>
      </c>
      <c r="AT427" s="1">
        <f t="shared" si="310"/>
        <v>17</v>
      </c>
      <c r="AU427" s="1">
        <f t="shared" si="311"/>
        <v>17</v>
      </c>
      <c r="AV427" s="1">
        <f t="shared" si="312"/>
        <v>17</v>
      </c>
      <c r="AW427" s="1">
        <f t="shared" si="313"/>
        <v>17</v>
      </c>
      <c r="AX427" s="1">
        <f t="shared" si="314"/>
        <v>17</v>
      </c>
      <c r="AY427" s="1">
        <f t="shared" si="315"/>
        <v>17</v>
      </c>
      <c r="AZ427" s="1">
        <f t="shared" si="316"/>
        <v>17</v>
      </c>
      <c r="BA427" s="1">
        <f t="shared" si="317"/>
        <v>17</v>
      </c>
      <c r="BB427" s="1">
        <f t="shared" si="318"/>
        <v>17</v>
      </c>
      <c r="BC427" s="1">
        <f t="shared" si="319"/>
        <v>17</v>
      </c>
      <c r="BD427" s="1">
        <f t="shared" si="320"/>
        <v>17</v>
      </c>
      <c r="BE427" s="1">
        <f t="shared" si="321"/>
        <v>17</v>
      </c>
      <c r="BF427" s="1">
        <f t="shared" si="322"/>
        <v>17</v>
      </c>
      <c r="BG427" s="1">
        <f>+IF(D427="male",VLOOKUP(M427,'Key node cluster'!$A$3:$C$45,3,0),VLOOKUP(M427,'Key node cluster'!$F$3:$H$27,3,0))</f>
        <v>22</v>
      </c>
    </row>
    <row r="428" spans="1:59" x14ac:dyDescent="0.25">
      <c r="A428" t="s">
        <v>512</v>
      </c>
      <c r="B428">
        <v>9981000218</v>
      </c>
      <c r="C428" s="7">
        <v>20</v>
      </c>
      <c r="D428" t="s">
        <v>9</v>
      </c>
      <c r="E428" t="s">
        <v>10</v>
      </c>
      <c r="G428" t="str">
        <f t="shared" si="323"/>
        <v/>
      </c>
      <c r="H428" s="7">
        <f t="shared" si="281"/>
        <v>1</v>
      </c>
      <c r="J428">
        <v>24</v>
      </c>
      <c r="K428">
        <v>0.68767123287670995</v>
      </c>
      <c r="L428">
        <v>1</v>
      </c>
      <c r="M428" s="5">
        <f t="shared" si="282"/>
        <v>17</v>
      </c>
      <c r="N428" s="5">
        <f>+IF(D428="male",VLOOKUP(BG428,'Key node cluster'!$L$3:$N$24,3,0),VLOOKUP(BG428,'Key node cluster'!$R$3:$T$15,3,0))</f>
        <v>1</v>
      </c>
      <c r="O428" s="1">
        <v>0</v>
      </c>
      <c r="P428" s="1">
        <f t="shared" si="283"/>
        <v>1</v>
      </c>
      <c r="Q428" s="1">
        <f t="shared" si="284"/>
        <v>17</v>
      </c>
      <c r="R428" s="1">
        <f t="shared" si="285"/>
        <v>17</v>
      </c>
      <c r="S428" s="1">
        <f t="shared" si="286"/>
        <v>17</v>
      </c>
      <c r="T428" s="1">
        <f t="shared" si="287"/>
        <v>17</v>
      </c>
      <c r="U428" s="1">
        <f t="shared" si="288"/>
        <v>17</v>
      </c>
      <c r="V428" s="1">
        <f t="shared" si="289"/>
        <v>17</v>
      </c>
      <c r="W428" s="1">
        <f t="shared" si="290"/>
        <v>17</v>
      </c>
      <c r="X428" s="1">
        <f t="shared" si="291"/>
        <v>17</v>
      </c>
      <c r="Y428" s="1">
        <f t="shared" si="292"/>
        <v>17</v>
      </c>
      <c r="Z428" s="1">
        <f t="shared" si="293"/>
        <v>17</v>
      </c>
      <c r="AA428" s="1">
        <f t="shared" si="294"/>
        <v>17</v>
      </c>
      <c r="AB428" s="1">
        <f t="shared" si="295"/>
        <v>17</v>
      </c>
      <c r="AC428" s="1">
        <f t="shared" si="296"/>
        <v>17</v>
      </c>
      <c r="AD428" s="1">
        <f t="shared" si="297"/>
        <v>17</v>
      </c>
      <c r="AE428" s="1">
        <f t="shared" si="298"/>
        <v>17</v>
      </c>
      <c r="AF428" s="1">
        <f t="shared" si="299"/>
        <v>17</v>
      </c>
      <c r="AG428" s="1">
        <f t="shared" si="300"/>
        <v>17</v>
      </c>
      <c r="AH428" s="1">
        <f t="shared" si="301"/>
        <v>17</v>
      </c>
      <c r="AI428" s="1">
        <f t="shared" si="302"/>
        <v>17</v>
      </c>
      <c r="AJ428" s="1">
        <f t="shared" si="303"/>
        <v>17</v>
      </c>
      <c r="AK428" s="1">
        <f t="shared" si="304"/>
        <v>17</v>
      </c>
      <c r="AL428" s="1">
        <f t="shared" si="305"/>
        <v>17</v>
      </c>
      <c r="AM428" s="1">
        <f t="shared" si="306"/>
        <v>17</v>
      </c>
      <c r="AN428" s="1">
        <f t="shared" si="307"/>
        <v>17</v>
      </c>
      <c r="AO428" s="1">
        <f t="shared" si="308"/>
        <v>17</v>
      </c>
      <c r="AP428" s="7">
        <f t="shared" si="324"/>
        <v>17</v>
      </c>
      <c r="AQ428" s="7">
        <f t="shared" si="325"/>
        <v>17</v>
      </c>
      <c r="AR428" s="1">
        <f t="shared" si="309"/>
        <v>17</v>
      </c>
      <c r="AS428" s="7">
        <f t="shared" si="326"/>
        <v>17</v>
      </c>
      <c r="AT428" s="1">
        <f t="shared" si="310"/>
        <v>17</v>
      </c>
      <c r="AU428" s="1">
        <f t="shared" si="311"/>
        <v>17</v>
      </c>
      <c r="AV428" s="1">
        <f t="shared" si="312"/>
        <v>17</v>
      </c>
      <c r="AW428" s="1">
        <f t="shared" si="313"/>
        <v>17</v>
      </c>
      <c r="AX428" s="1">
        <f t="shared" si="314"/>
        <v>17</v>
      </c>
      <c r="AY428" s="1">
        <f t="shared" si="315"/>
        <v>17</v>
      </c>
      <c r="AZ428" s="1">
        <f t="shared" si="316"/>
        <v>17</v>
      </c>
      <c r="BA428" s="1">
        <f t="shared" si="317"/>
        <v>17</v>
      </c>
      <c r="BB428" s="1">
        <f t="shared" si="318"/>
        <v>17</v>
      </c>
      <c r="BC428" s="1">
        <f t="shared" si="319"/>
        <v>17</v>
      </c>
      <c r="BD428" s="1">
        <f t="shared" si="320"/>
        <v>17</v>
      </c>
      <c r="BE428" s="1">
        <f t="shared" si="321"/>
        <v>17</v>
      </c>
      <c r="BF428" s="1">
        <f t="shared" si="322"/>
        <v>17</v>
      </c>
      <c r="BG428" s="1">
        <f>+IF(D428="male",VLOOKUP(M428,'Key node cluster'!$A$3:$C$45,3,0),VLOOKUP(M428,'Key node cluster'!$F$3:$H$27,3,0))</f>
        <v>22</v>
      </c>
    </row>
    <row r="429" spans="1:59" x14ac:dyDescent="0.25">
      <c r="A429" t="s">
        <v>522</v>
      </c>
      <c r="B429">
        <v>9941009150</v>
      </c>
      <c r="C429" s="7">
        <v>30</v>
      </c>
      <c r="D429" t="s">
        <v>9</v>
      </c>
      <c r="E429" t="s">
        <v>10</v>
      </c>
      <c r="G429" t="str">
        <f t="shared" si="323"/>
        <v/>
      </c>
      <c r="H429" s="7">
        <f t="shared" si="281"/>
        <v>5</v>
      </c>
      <c r="J429">
        <v>28</v>
      </c>
      <c r="K429">
        <v>2.772602739726</v>
      </c>
      <c r="L429">
        <v>12</v>
      </c>
      <c r="M429" s="5">
        <f t="shared" si="282"/>
        <v>26</v>
      </c>
      <c r="N429" s="5">
        <f>+IF(D429="male",VLOOKUP(BG429,'Key node cluster'!$L$3:$N$24,3,0),VLOOKUP(BG429,'Key node cluster'!$R$3:$T$15,3,0))</f>
        <v>1</v>
      </c>
      <c r="O429" s="1">
        <v>0</v>
      </c>
      <c r="P429" s="1">
        <f t="shared" si="283"/>
        <v>26</v>
      </c>
      <c r="Q429" s="1">
        <f t="shared" si="284"/>
        <v>26</v>
      </c>
      <c r="R429" s="1">
        <f t="shared" si="285"/>
        <v>26</v>
      </c>
      <c r="S429" s="1">
        <f t="shared" si="286"/>
        <v>26</v>
      </c>
      <c r="T429" s="1">
        <f t="shared" si="287"/>
        <v>26</v>
      </c>
      <c r="U429" s="1">
        <f t="shared" si="288"/>
        <v>26</v>
      </c>
      <c r="V429" s="1">
        <f t="shared" si="289"/>
        <v>26</v>
      </c>
      <c r="W429" s="1">
        <f t="shared" si="290"/>
        <v>26</v>
      </c>
      <c r="X429" s="1">
        <f t="shared" si="291"/>
        <v>26</v>
      </c>
      <c r="Y429" s="1">
        <f t="shared" si="292"/>
        <v>26</v>
      </c>
      <c r="Z429" s="1">
        <f t="shared" si="293"/>
        <v>26</v>
      </c>
      <c r="AA429" s="1">
        <f t="shared" si="294"/>
        <v>26</v>
      </c>
      <c r="AB429" s="1">
        <f t="shared" si="295"/>
        <v>26</v>
      </c>
      <c r="AC429" s="1">
        <f t="shared" si="296"/>
        <v>26</v>
      </c>
      <c r="AD429" s="1">
        <f t="shared" si="297"/>
        <v>26</v>
      </c>
      <c r="AE429" s="1">
        <f t="shared" si="298"/>
        <v>26</v>
      </c>
      <c r="AF429" s="1">
        <f t="shared" si="299"/>
        <v>26</v>
      </c>
      <c r="AG429" s="1">
        <f t="shared" si="300"/>
        <v>26</v>
      </c>
      <c r="AH429" s="1">
        <f t="shared" si="301"/>
        <v>26</v>
      </c>
      <c r="AI429" s="1">
        <f t="shared" si="302"/>
        <v>26</v>
      </c>
      <c r="AJ429" s="1">
        <f t="shared" si="303"/>
        <v>26</v>
      </c>
      <c r="AK429" s="1">
        <f t="shared" si="304"/>
        <v>26</v>
      </c>
      <c r="AL429" s="1">
        <f t="shared" si="305"/>
        <v>26</v>
      </c>
      <c r="AM429" s="1">
        <f t="shared" si="306"/>
        <v>26</v>
      </c>
      <c r="AN429" s="1">
        <f t="shared" si="307"/>
        <v>26</v>
      </c>
      <c r="AO429" s="1">
        <f t="shared" si="308"/>
        <v>26</v>
      </c>
      <c r="AP429" s="7">
        <f t="shared" si="324"/>
        <v>26</v>
      </c>
      <c r="AQ429" s="7">
        <f t="shared" si="325"/>
        <v>26</v>
      </c>
      <c r="AR429" s="1">
        <f t="shared" si="309"/>
        <v>26</v>
      </c>
      <c r="AS429" s="7">
        <f t="shared" si="326"/>
        <v>26</v>
      </c>
      <c r="AT429" s="1">
        <f t="shared" si="310"/>
        <v>26</v>
      </c>
      <c r="AU429" s="1">
        <f t="shared" si="311"/>
        <v>26</v>
      </c>
      <c r="AV429" s="1">
        <f t="shared" si="312"/>
        <v>26</v>
      </c>
      <c r="AW429" s="1">
        <f t="shared" si="313"/>
        <v>26</v>
      </c>
      <c r="AX429" s="1">
        <f t="shared" si="314"/>
        <v>26</v>
      </c>
      <c r="AY429" s="1">
        <f t="shared" si="315"/>
        <v>26</v>
      </c>
      <c r="AZ429" s="1">
        <f t="shared" si="316"/>
        <v>26</v>
      </c>
      <c r="BA429" s="1">
        <f t="shared" si="317"/>
        <v>26</v>
      </c>
      <c r="BB429" s="1">
        <f t="shared" si="318"/>
        <v>26</v>
      </c>
      <c r="BC429" s="1">
        <f t="shared" si="319"/>
        <v>26</v>
      </c>
      <c r="BD429" s="1">
        <f t="shared" si="320"/>
        <v>26</v>
      </c>
      <c r="BE429" s="1">
        <f t="shared" si="321"/>
        <v>26</v>
      </c>
      <c r="BF429" s="1">
        <f t="shared" si="322"/>
        <v>26</v>
      </c>
      <c r="BG429" s="1">
        <f>+IF(D429="male",VLOOKUP(M429,'Key node cluster'!$A$3:$C$45,3,0),VLOOKUP(M429,'Key node cluster'!$F$3:$H$27,3,0))</f>
        <v>31</v>
      </c>
    </row>
    <row r="430" spans="1:59" x14ac:dyDescent="0.25">
      <c r="A430" t="s">
        <v>543</v>
      </c>
      <c r="B430">
        <v>9951018506</v>
      </c>
      <c r="C430" s="7">
        <v>30</v>
      </c>
      <c r="D430" t="s">
        <v>9</v>
      </c>
      <c r="E430" t="s">
        <v>10</v>
      </c>
      <c r="G430" t="str">
        <f t="shared" si="323"/>
        <v/>
      </c>
      <c r="H430" s="7">
        <f t="shared" si="281"/>
        <v>1</v>
      </c>
      <c r="J430">
        <v>27</v>
      </c>
      <c r="K430">
        <v>0.76986301369862997</v>
      </c>
      <c r="L430">
        <v>1</v>
      </c>
      <c r="M430" s="5">
        <f t="shared" si="282"/>
        <v>17</v>
      </c>
      <c r="N430" s="5">
        <f>+IF(D430="male",VLOOKUP(BG430,'Key node cluster'!$L$3:$N$24,3,0),VLOOKUP(BG430,'Key node cluster'!$R$3:$T$15,3,0))</f>
        <v>1</v>
      </c>
      <c r="O430" s="1">
        <v>0</v>
      </c>
      <c r="P430" s="1">
        <f t="shared" si="283"/>
        <v>1</v>
      </c>
      <c r="Q430" s="1">
        <f t="shared" si="284"/>
        <v>17</v>
      </c>
      <c r="R430" s="1">
        <f t="shared" si="285"/>
        <v>17</v>
      </c>
      <c r="S430" s="1">
        <f t="shared" si="286"/>
        <v>17</v>
      </c>
      <c r="T430" s="1">
        <f t="shared" si="287"/>
        <v>17</v>
      </c>
      <c r="U430" s="1">
        <f t="shared" si="288"/>
        <v>17</v>
      </c>
      <c r="V430" s="1">
        <f t="shared" si="289"/>
        <v>17</v>
      </c>
      <c r="W430" s="1">
        <f t="shared" si="290"/>
        <v>17</v>
      </c>
      <c r="X430" s="1">
        <f t="shared" si="291"/>
        <v>17</v>
      </c>
      <c r="Y430" s="1">
        <f t="shared" si="292"/>
        <v>17</v>
      </c>
      <c r="Z430" s="1">
        <f t="shared" si="293"/>
        <v>17</v>
      </c>
      <c r="AA430" s="1">
        <f t="shared" si="294"/>
        <v>17</v>
      </c>
      <c r="AB430" s="1">
        <f t="shared" si="295"/>
        <v>17</v>
      </c>
      <c r="AC430" s="1">
        <f t="shared" si="296"/>
        <v>17</v>
      </c>
      <c r="AD430" s="1">
        <f t="shared" si="297"/>
        <v>17</v>
      </c>
      <c r="AE430" s="1">
        <f t="shared" si="298"/>
        <v>17</v>
      </c>
      <c r="AF430" s="1">
        <f t="shared" si="299"/>
        <v>17</v>
      </c>
      <c r="AG430" s="1">
        <f t="shared" si="300"/>
        <v>17</v>
      </c>
      <c r="AH430" s="1">
        <f t="shared" si="301"/>
        <v>17</v>
      </c>
      <c r="AI430" s="1">
        <f t="shared" si="302"/>
        <v>17</v>
      </c>
      <c r="AJ430" s="1">
        <f t="shared" si="303"/>
        <v>17</v>
      </c>
      <c r="AK430" s="1">
        <f t="shared" si="304"/>
        <v>17</v>
      </c>
      <c r="AL430" s="1">
        <f t="shared" si="305"/>
        <v>17</v>
      </c>
      <c r="AM430" s="1">
        <f t="shared" si="306"/>
        <v>17</v>
      </c>
      <c r="AN430" s="1">
        <f t="shared" si="307"/>
        <v>17</v>
      </c>
      <c r="AO430" s="1">
        <f t="shared" si="308"/>
        <v>17</v>
      </c>
      <c r="AP430" s="7">
        <f t="shared" si="324"/>
        <v>17</v>
      </c>
      <c r="AQ430" s="7">
        <f t="shared" si="325"/>
        <v>17</v>
      </c>
      <c r="AR430" s="1">
        <f t="shared" si="309"/>
        <v>17</v>
      </c>
      <c r="AS430" s="7">
        <f t="shared" si="326"/>
        <v>17</v>
      </c>
      <c r="AT430" s="1">
        <f t="shared" si="310"/>
        <v>17</v>
      </c>
      <c r="AU430" s="1">
        <f t="shared" si="311"/>
        <v>17</v>
      </c>
      <c r="AV430" s="1">
        <f t="shared" si="312"/>
        <v>17</v>
      </c>
      <c r="AW430" s="1">
        <f t="shared" si="313"/>
        <v>17</v>
      </c>
      <c r="AX430" s="1">
        <f t="shared" si="314"/>
        <v>17</v>
      </c>
      <c r="AY430" s="1">
        <f t="shared" si="315"/>
        <v>17</v>
      </c>
      <c r="AZ430" s="1">
        <f t="shared" si="316"/>
        <v>17</v>
      </c>
      <c r="BA430" s="1">
        <f t="shared" si="317"/>
        <v>17</v>
      </c>
      <c r="BB430" s="1">
        <f t="shared" si="318"/>
        <v>17</v>
      </c>
      <c r="BC430" s="1">
        <f t="shared" si="319"/>
        <v>17</v>
      </c>
      <c r="BD430" s="1">
        <f t="shared" si="320"/>
        <v>17</v>
      </c>
      <c r="BE430" s="1">
        <f t="shared" si="321"/>
        <v>17</v>
      </c>
      <c r="BF430" s="1">
        <f t="shared" si="322"/>
        <v>17</v>
      </c>
      <c r="BG430" s="1">
        <f>+IF(D430="male",VLOOKUP(M430,'Key node cluster'!$A$3:$C$45,3,0),VLOOKUP(M430,'Key node cluster'!$F$3:$H$27,3,0))</f>
        <v>22</v>
      </c>
    </row>
    <row r="431" spans="1:59" x14ac:dyDescent="0.25">
      <c r="A431" t="s">
        <v>547</v>
      </c>
      <c r="B431">
        <v>9911029357</v>
      </c>
      <c r="C431" s="7">
        <v>30</v>
      </c>
      <c r="D431" t="s">
        <v>9</v>
      </c>
      <c r="E431" t="s">
        <v>10</v>
      </c>
      <c r="G431" t="str">
        <f t="shared" si="323"/>
        <v/>
      </c>
      <c r="H431" s="7">
        <f t="shared" si="281"/>
        <v>5</v>
      </c>
      <c r="J431">
        <v>30</v>
      </c>
      <c r="K431">
        <v>2.1890410958904001</v>
      </c>
      <c r="L431">
        <v>4</v>
      </c>
      <c r="M431" s="5">
        <f t="shared" si="282"/>
        <v>26</v>
      </c>
      <c r="N431" s="5">
        <f>+IF(D431="male",VLOOKUP(BG431,'Key node cluster'!$L$3:$N$24,3,0),VLOOKUP(BG431,'Key node cluster'!$R$3:$T$15,3,0))</f>
        <v>1</v>
      </c>
      <c r="O431" s="1">
        <v>0</v>
      </c>
      <c r="P431" s="1">
        <f t="shared" si="283"/>
        <v>26</v>
      </c>
      <c r="Q431" s="1">
        <f t="shared" si="284"/>
        <v>26</v>
      </c>
      <c r="R431" s="1">
        <f t="shared" si="285"/>
        <v>26</v>
      </c>
      <c r="S431" s="1">
        <f t="shared" si="286"/>
        <v>26</v>
      </c>
      <c r="T431" s="1">
        <f t="shared" si="287"/>
        <v>26</v>
      </c>
      <c r="U431" s="1">
        <f t="shared" si="288"/>
        <v>26</v>
      </c>
      <c r="V431" s="1">
        <f t="shared" si="289"/>
        <v>26</v>
      </c>
      <c r="W431" s="1">
        <f t="shared" si="290"/>
        <v>26</v>
      </c>
      <c r="X431" s="1">
        <f t="shared" si="291"/>
        <v>26</v>
      </c>
      <c r="Y431" s="1">
        <f t="shared" si="292"/>
        <v>26</v>
      </c>
      <c r="Z431" s="1">
        <f t="shared" si="293"/>
        <v>26</v>
      </c>
      <c r="AA431" s="1">
        <f t="shared" si="294"/>
        <v>26</v>
      </c>
      <c r="AB431" s="1">
        <f t="shared" si="295"/>
        <v>26</v>
      </c>
      <c r="AC431" s="1">
        <f t="shared" si="296"/>
        <v>26</v>
      </c>
      <c r="AD431" s="1">
        <f t="shared" si="297"/>
        <v>26</v>
      </c>
      <c r="AE431" s="1">
        <f t="shared" si="298"/>
        <v>26</v>
      </c>
      <c r="AF431" s="1">
        <f t="shared" si="299"/>
        <v>26</v>
      </c>
      <c r="AG431" s="1">
        <f t="shared" si="300"/>
        <v>26</v>
      </c>
      <c r="AH431" s="1">
        <f t="shared" si="301"/>
        <v>26</v>
      </c>
      <c r="AI431" s="1">
        <f t="shared" si="302"/>
        <v>26</v>
      </c>
      <c r="AJ431" s="1">
        <f t="shared" si="303"/>
        <v>26</v>
      </c>
      <c r="AK431" s="1">
        <f t="shared" si="304"/>
        <v>26</v>
      </c>
      <c r="AL431" s="1">
        <f t="shared" si="305"/>
        <v>26</v>
      </c>
      <c r="AM431" s="1">
        <f t="shared" si="306"/>
        <v>26</v>
      </c>
      <c r="AN431" s="1">
        <f t="shared" si="307"/>
        <v>26</v>
      </c>
      <c r="AO431" s="1">
        <f t="shared" si="308"/>
        <v>26</v>
      </c>
      <c r="AP431" s="7">
        <f t="shared" si="324"/>
        <v>26</v>
      </c>
      <c r="AQ431" s="7">
        <f t="shared" si="325"/>
        <v>26</v>
      </c>
      <c r="AR431" s="1">
        <f t="shared" si="309"/>
        <v>26</v>
      </c>
      <c r="AS431" s="7">
        <f t="shared" si="326"/>
        <v>26</v>
      </c>
      <c r="AT431" s="1">
        <f t="shared" si="310"/>
        <v>26</v>
      </c>
      <c r="AU431" s="1">
        <f t="shared" si="311"/>
        <v>26</v>
      </c>
      <c r="AV431" s="1">
        <f t="shared" si="312"/>
        <v>26</v>
      </c>
      <c r="AW431" s="1">
        <f t="shared" si="313"/>
        <v>26</v>
      </c>
      <c r="AX431" s="1">
        <f t="shared" si="314"/>
        <v>26</v>
      </c>
      <c r="AY431" s="1">
        <f t="shared" si="315"/>
        <v>26</v>
      </c>
      <c r="AZ431" s="1">
        <f t="shared" si="316"/>
        <v>26</v>
      </c>
      <c r="BA431" s="1">
        <f t="shared" si="317"/>
        <v>26</v>
      </c>
      <c r="BB431" s="1">
        <f t="shared" si="318"/>
        <v>26</v>
      </c>
      <c r="BC431" s="1">
        <f t="shared" si="319"/>
        <v>26</v>
      </c>
      <c r="BD431" s="1">
        <f t="shared" si="320"/>
        <v>26</v>
      </c>
      <c r="BE431" s="1">
        <f t="shared" si="321"/>
        <v>26</v>
      </c>
      <c r="BF431" s="1">
        <f t="shared" si="322"/>
        <v>26</v>
      </c>
      <c r="BG431" s="1">
        <f>+IF(D431="male",VLOOKUP(M431,'Key node cluster'!$A$3:$C$45,3,0),VLOOKUP(M431,'Key node cluster'!$F$3:$H$27,3,0))</f>
        <v>31</v>
      </c>
    </row>
    <row r="432" spans="1:59" x14ac:dyDescent="0.25">
      <c r="A432" t="s">
        <v>548</v>
      </c>
      <c r="B432">
        <v>9991021402</v>
      </c>
      <c r="C432" s="7">
        <v>20</v>
      </c>
      <c r="D432" t="s">
        <v>9</v>
      </c>
      <c r="E432" t="s">
        <v>10</v>
      </c>
      <c r="G432" t="str">
        <f t="shared" si="323"/>
        <v/>
      </c>
      <c r="H432" s="7">
        <f t="shared" si="281"/>
        <v>5</v>
      </c>
      <c r="J432">
        <v>23</v>
      </c>
      <c r="K432">
        <v>2.2712328767123</v>
      </c>
      <c r="L432">
        <v>15</v>
      </c>
      <c r="M432" s="5">
        <f t="shared" si="282"/>
        <v>26</v>
      </c>
      <c r="N432" s="5">
        <f>+IF(D432="male",VLOOKUP(BG432,'Key node cluster'!$L$3:$N$24,3,0),VLOOKUP(BG432,'Key node cluster'!$R$3:$T$15,3,0))</f>
        <v>1</v>
      </c>
      <c r="O432" s="1">
        <v>0</v>
      </c>
      <c r="P432" s="1">
        <f t="shared" si="283"/>
        <v>26</v>
      </c>
      <c r="Q432" s="1">
        <f t="shared" si="284"/>
        <v>26</v>
      </c>
      <c r="R432" s="1">
        <f t="shared" si="285"/>
        <v>26</v>
      </c>
      <c r="S432" s="1">
        <f t="shared" si="286"/>
        <v>26</v>
      </c>
      <c r="T432" s="1">
        <f t="shared" si="287"/>
        <v>26</v>
      </c>
      <c r="U432" s="1">
        <f t="shared" si="288"/>
        <v>26</v>
      </c>
      <c r="V432" s="1">
        <f t="shared" si="289"/>
        <v>26</v>
      </c>
      <c r="W432" s="1">
        <f t="shared" si="290"/>
        <v>26</v>
      </c>
      <c r="X432" s="1">
        <f t="shared" si="291"/>
        <v>26</v>
      </c>
      <c r="Y432" s="1">
        <f t="shared" si="292"/>
        <v>26</v>
      </c>
      <c r="Z432" s="1">
        <f t="shared" si="293"/>
        <v>26</v>
      </c>
      <c r="AA432" s="1">
        <f t="shared" si="294"/>
        <v>26</v>
      </c>
      <c r="AB432" s="1">
        <f t="shared" si="295"/>
        <v>26</v>
      </c>
      <c r="AC432" s="1">
        <f t="shared" si="296"/>
        <v>26</v>
      </c>
      <c r="AD432" s="1">
        <f t="shared" si="297"/>
        <v>26</v>
      </c>
      <c r="AE432" s="1">
        <f t="shared" si="298"/>
        <v>26</v>
      </c>
      <c r="AF432" s="1">
        <f t="shared" si="299"/>
        <v>26</v>
      </c>
      <c r="AG432" s="1">
        <f t="shared" si="300"/>
        <v>26</v>
      </c>
      <c r="AH432" s="1">
        <f t="shared" si="301"/>
        <v>26</v>
      </c>
      <c r="AI432" s="1">
        <f t="shared" si="302"/>
        <v>26</v>
      </c>
      <c r="AJ432" s="1">
        <f t="shared" si="303"/>
        <v>26</v>
      </c>
      <c r="AK432" s="1">
        <f t="shared" si="304"/>
        <v>26</v>
      </c>
      <c r="AL432" s="1">
        <f t="shared" si="305"/>
        <v>26</v>
      </c>
      <c r="AM432" s="1">
        <f t="shared" si="306"/>
        <v>26</v>
      </c>
      <c r="AN432" s="1">
        <f t="shared" si="307"/>
        <v>26</v>
      </c>
      <c r="AO432" s="1">
        <f t="shared" si="308"/>
        <v>26</v>
      </c>
      <c r="AP432" s="7">
        <f t="shared" si="324"/>
        <v>26</v>
      </c>
      <c r="AQ432" s="7">
        <f t="shared" si="325"/>
        <v>26</v>
      </c>
      <c r="AR432" s="1">
        <f t="shared" si="309"/>
        <v>26</v>
      </c>
      <c r="AS432" s="7">
        <f t="shared" si="326"/>
        <v>26</v>
      </c>
      <c r="AT432" s="1">
        <f t="shared" si="310"/>
        <v>26</v>
      </c>
      <c r="AU432" s="1">
        <f t="shared" si="311"/>
        <v>26</v>
      </c>
      <c r="AV432" s="1">
        <f t="shared" si="312"/>
        <v>26</v>
      </c>
      <c r="AW432" s="1">
        <f t="shared" si="313"/>
        <v>26</v>
      </c>
      <c r="AX432" s="1">
        <f t="shared" si="314"/>
        <v>26</v>
      </c>
      <c r="AY432" s="1">
        <f t="shared" si="315"/>
        <v>26</v>
      </c>
      <c r="AZ432" s="1">
        <f t="shared" si="316"/>
        <v>26</v>
      </c>
      <c r="BA432" s="1">
        <f t="shared" si="317"/>
        <v>26</v>
      </c>
      <c r="BB432" s="1">
        <f t="shared" si="318"/>
        <v>26</v>
      </c>
      <c r="BC432" s="1">
        <f t="shared" si="319"/>
        <v>26</v>
      </c>
      <c r="BD432" s="1">
        <f t="shared" si="320"/>
        <v>26</v>
      </c>
      <c r="BE432" s="1">
        <f t="shared" si="321"/>
        <v>26</v>
      </c>
      <c r="BF432" s="1">
        <f t="shared" si="322"/>
        <v>26</v>
      </c>
      <c r="BG432" s="1">
        <f>+IF(D432="male",VLOOKUP(M432,'Key node cluster'!$A$3:$C$45,3,0),VLOOKUP(M432,'Key node cluster'!$F$3:$H$27,3,0))</f>
        <v>31</v>
      </c>
    </row>
    <row r="433" spans="1:59" x14ac:dyDescent="0.25">
      <c r="A433" t="s">
        <v>552</v>
      </c>
      <c r="B433">
        <v>9931016717</v>
      </c>
      <c r="C433" s="7">
        <v>30</v>
      </c>
      <c r="D433" t="s">
        <v>9</v>
      </c>
      <c r="E433" t="s">
        <v>10</v>
      </c>
      <c r="G433" t="str">
        <f t="shared" si="323"/>
        <v/>
      </c>
      <c r="H433" s="7">
        <f t="shared" si="281"/>
        <v>5</v>
      </c>
      <c r="J433">
        <v>29</v>
      </c>
      <c r="K433">
        <v>2.9178082191781001</v>
      </c>
      <c r="L433">
        <v>4</v>
      </c>
      <c r="M433" s="5">
        <f t="shared" si="282"/>
        <v>26</v>
      </c>
      <c r="N433" s="5">
        <f>+IF(D433="male",VLOOKUP(BG433,'Key node cluster'!$L$3:$N$24,3,0),VLOOKUP(BG433,'Key node cluster'!$R$3:$T$15,3,0))</f>
        <v>1</v>
      </c>
      <c r="O433" s="1">
        <v>0</v>
      </c>
      <c r="P433" s="1">
        <f t="shared" si="283"/>
        <v>26</v>
      </c>
      <c r="Q433" s="1">
        <f t="shared" si="284"/>
        <v>26</v>
      </c>
      <c r="R433" s="1">
        <f t="shared" si="285"/>
        <v>26</v>
      </c>
      <c r="S433" s="1">
        <f t="shared" si="286"/>
        <v>26</v>
      </c>
      <c r="T433" s="1">
        <f t="shared" si="287"/>
        <v>26</v>
      </c>
      <c r="U433" s="1">
        <f t="shared" si="288"/>
        <v>26</v>
      </c>
      <c r="V433" s="1">
        <f t="shared" si="289"/>
        <v>26</v>
      </c>
      <c r="W433" s="1">
        <f t="shared" si="290"/>
        <v>26</v>
      </c>
      <c r="X433" s="1">
        <f t="shared" si="291"/>
        <v>26</v>
      </c>
      <c r="Y433" s="1">
        <f t="shared" si="292"/>
        <v>26</v>
      </c>
      <c r="Z433" s="1">
        <f t="shared" si="293"/>
        <v>26</v>
      </c>
      <c r="AA433" s="1">
        <f t="shared" si="294"/>
        <v>26</v>
      </c>
      <c r="AB433" s="1">
        <f t="shared" si="295"/>
        <v>26</v>
      </c>
      <c r="AC433" s="1">
        <f t="shared" si="296"/>
        <v>26</v>
      </c>
      <c r="AD433" s="1">
        <f t="shared" si="297"/>
        <v>26</v>
      </c>
      <c r="AE433" s="1">
        <f t="shared" si="298"/>
        <v>26</v>
      </c>
      <c r="AF433" s="1">
        <f t="shared" si="299"/>
        <v>26</v>
      </c>
      <c r="AG433" s="1">
        <f t="shared" si="300"/>
        <v>26</v>
      </c>
      <c r="AH433" s="1">
        <f t="shared" si="301"/>
        <v>26</v>
      </c>
      <c r="AI433" s="1">
        <f t="shared" si="302"/>
        <v>26</v>
      </c>
      <c r="AJ433" s="1">
        <f t="shared" si="303"/>
        <v>26</v>
      </c>
      <c r="AK433" s="1">
        <f t="shared" si="304"/>
        <v>26</v>
      </c>
      <c r="AL433" s="1">
        <f t="shared" si="305"/>
        <v>26</v>
      </c>
      <c r="AM433" s="1">
        <f t="shared" si="306"/>
        <v>26</v>
      </c>
      <c r="AN433" s="1">
        <f t="shared" si="307"/>
        <v>26</v>
      </c>
      <c r="AO433" s="1">
        <f t="shared" si="308"/>
        <v>26</v>
      </c>
      <c r="AP433" s="7">
        <f t="shared" si="324"/>
        <v>26</v>
      </c>
      <c r="AQ433" s="7">
        <f t="shared" si="325"/>
        <v>26</v>
      </c>
      <c r="AR433" s="1">
        <f t="shared" si="309"/>
        <v>26</v>
      </c>
      <c r="AS433" s="7">
        <f t="shared" si="326"/>
        <v>26</v>
      </c>
      <c r="AT433" s="1">
        <f t="shared" si="310"/>
        <v>26</v>
      </c>
      <c r="AU433" s="1">
        <f t="shared" si="311"/>
        <v>26</v>
      </c>
      <c r="AV433" s="1">
        <f t="shared" si="312"/>
        <v>26</v>
      </c>
      <c r="AW433" s="1">
        <f t="shared" si="313"/>
        <v>26</v>
      </c>
      <c r="AX433" s="1">
        <f t="shared" si="314"/>
        <v>26</v>
      </c>
      <c r="AY433" s="1">
        <f t="shared" si="315"/>
        <v>26</v>
      </c>
      <c r="AZ433" s="1">
        <f t="shared" si="316"/>
        <v>26</v>
      </c>
      <c r="BA433" s="1">
        <f t="shared" si="317"/>
        <v>26</v>
      </c>
      <c r="BB433" s="1">
        <f t="shared" si="318"/>
        <v>26</v>
      </c>
      <c r="BC433" s="1">
        <f t="shared" si="319"/>
        <v>26</v>
      </c>
      <c r="BD433" s="1">
        <f t="shared" si="320"/>
        <v>26</v>
      </c>
      <c r="BE433" s="1">
        <f t="shared" si="321"/>
        <v>26</v>
      </c>
      <c r="BF433" s="1">
        <f t="shared" si="322"/>
        <v>26</v>
      </c>
      <c r="BG433" s="1">
        <f>+IF(D433="male",VLOOKUP(M433,'Key node cluster'!$A$3:$C$45,3,0),VLOOKUP(M433,'Key node cluster'!$F$3:$H$27,3,0))</f>
        <v>31</v>
      </c>
    </row>
    <row r="434" spans="1:59" x14ac:dyDescent="0.25">
      <c r="A434" t="s">
        <v>554</v>
      </c>
      <c r="B434">
        <v>9951011278</v>
      </c>
      <c r="C434" s="7">
        <v>30</v>
      </c>
      <c r="D434" t="s">
        <v>9</v>
      </c>
      <c r="E434" t="s">
        <v>10</v>
      </c>
      <c r="G434" t="str">
        <f t="shared" si="323"/>
        <v/>
      </c>
      <c r="H434" s="7">
        <f t="shared" si="281"/>
        <v>1</v>
      </c>
      <c r="J434">
        <v>27</v>
      </c>
      <c r="K434">
        <v>0.91506849315067995</v>
      </c>
      <c r="L434">
        <v>9</v>
      </c>
      <c r="M434" s="5">
        <f t="shared" si="282"/>
        <v>17</v>
      </c>
      <c r="N434" s="5">
        <f>+IF(D434="male",VLOOKUP(BG434,'Key node cluster'!$L$3:$N$24,3,0),VLOOKUP(BG434,'Key node cluster'!$R$3:$T$15,3,0))</f>
        <v>1</v>
      </c>
      <c r="O434" s="1">
        <v>0</v>
      </c>
      <c r="P434" s="1">
        <f t="shared" si="283"/>
        <v>1</v>
      </c>
      <c r="Q434" s="1">
        <f t="shared" si="284"/>
        <v>17</v>
      </c>
      <c r="R434" s="1">
        <f t="shared" si="285"/>
        <v>17</v>
      </c>
      <c r="S434" s="1">
        <f t="shared" si="286"/>
        <v>17</v>
      </c>
      <c r="T434" s="1">
        <f t="shared" si="287"/>
        <v>17</v>
      </c>
      <c r="U434" s="1">
        <f t="shared" si="288"/>
        <v>17</v>
      </c>
      <c r="V434" s="1">
        <f t="shared" si="289"/>
        <v>17</v>
      </c>
      <c r="W434" s="1">
        <f t="shared" si="290"/>
        <v>17</v>
      </c>
      <c r="X434" s="1">
        <f t="shared" si="291"/>
        <v>17</v>
      </c>
      <c r="Y434" s="1">
        <f t="shared" si="292"/>
        <v>17</v>
      </c>
      <c r="Z434" s="1">
        <f t="shared" si="293"/>
        <v>17</v>
      </c>
      <c r="AA434" s="1">
        <f t="shared" si="294"/>
        <v>17</v>
      </c>
      <c r="AB434" s="1">
        <f t="shared" si="295"/>
        <v>17</v>
      </c>
      <c r="AC434" s="1">
        <f t="shared" si="296"/>
        <v>17</v>
      </c>
      <c r="AD434" s="1">
        <f t="shared" si="297"/>
        <v>17</v>
      </c>
      <c r="AE434" s="1">
        <f t="shared" si="298"/>
        <v>17</v>
      </c>
      <c r="AF434" s="1">
        <f t="shared" si="299"/>
        <v>17</v>
      </c>
      <c r="AG434" s="1">
        <f t="shared" si="300"/>
        <v>17</v>
      </c>
      <c r="AH434" s="1">
        <f t="shared" si="301"/>
        <v>17</v>
      </c>
      <c r="AI434" s="1">
        <f t="shared" si="302"/>
        <v>17</v>
      </c>
      <c r="AJ434" s="1">
        <f t="shared" si="303"/>
        <v>17</v>
      </c>
      <c r="AK434" s="1">
        <f t="shared" si="304"/>
        <v>17</v>
      </c>
      <c r="AL434" s="1">
        <f t="shared" si="305"/>
        <v>17</v>
      </c>
      <c r="AM434" s="1">
        <f t="shared" si="306"/>
        <v>17</v>
      </c>
      <c r="AN434" s="1">
        <f t="shared" si="307"/>
        <v>17</v>
      </c>
      <c r="AO434" s="1">
        <f t="shared" si="308"/>
        <v>17</v>
      </c>
      <c r="AP434" s="7">
        <f t="shared" si="324"/>
        <v>17</v>
      </c>
      <c r="AQ434" s="7">
        <f t="shared" si="325"/>
        <v>17</v>
      </c>
      <c r="AR434" s="1">
        <f t="shared" si="309"/>
        <v>17</v>
      </c>
      <c r="AS434" s="7">
        <f t="shared" si="326"/>
        <v>17</v>
      </c>
      <c r="AT434" s="1">
        <f t="shared" si="310"/>
        <v>17</v>
      </c>
      <c r="AU434" s="1">
        <f t="shared" si="311"/>
        <v>17</v>
      </c>
      <c r="AV434" s="1">
        <f t="shared" si="312"/>
        <v>17</v>
      </c>
      <c r="AW434" s="1">
        <f t="shared" si="313"/>
        <v>17</v>
      </c>
      <c r="AX434" s="1">
        <f t="shared" si="314"/>
        <v>17</v>
      </c>
      <c r="AY434" s="1">
        <f t="shared" si="315"/>
        <v>17</v>
      </c>
      <c r="AZ434" s="1">
        <f t="shared" si="316"/>
        <v>17</v>
      </c>
      <c r="BA434" s="1">
        <f t="shared" si="317"/>
        <v>17</v>
      </c>
      <c r="BB434" s="1">
        <f t="shared" si="318"/>
        <v>17</v>
      </c>
      <c r="BC434" s="1">
        <f t="shared" si="319"/>
        <v>17</v>
      </c>
      <c r="BD434" s="1">
        <f t="shared" si="320"/>
        <v>17</v>
      </c>
      <c r="BE434" s="1">
        <f t="shared" si="321"/>
        <v>17</v>
      </c>
      <c r="BF434" s="1">
        <f t="shared" si="322"/>
        <v>17</v>
      </c>
      <c r="BG434" s="1">
        <f>+IF(D434="male",VLOOKUP(M434,'Key node cluster'!$A$3:$C$45,3,0),VLOOKUP(M434,'Key node cluster'!$F$3:$H$27,3,0))</f>
        <v>22</v>
      </c>
    </row>
    <row r="435" spans="1:59" x14ac:dyDescent="0.25">
      <c r="A435" t="s">
        <v>557</v>
      </c>
      <c r="B435">
        <v>9971060392</v>
      </c>
      <c r="C435" s="7">
        <v>20</v>
      </c>
      <c r="D435" t="s">
        <v>9</v>
      </c>
      <c r="E435" t="s">
        <v>10</v>
      </c>
      <c r="G435" t="str">
        <f t="shared" si="323"/>
        <v/>
      </c>
      <c r="H435" s="7">
        <f t="shared" si="281"/>
        <v>1</v>
      </c>
      <c r="J435">
        <v>24</v>
      </c>
      <c r="K435">
        <v>0.83835616438355998</v>
      </c>
      <c r="L435">
        <v>8</v>
      </c>
      <c r="M435" s="5">
        <f t="shared" si="282"/>
        <v>17</v>
      </c>
      <c r="N435" s="5">
        <f>+IF(D435="male",VLOOKUP(BG435,'Key node cluster'!$L$3:$N$24,3,0),VLOOKUP(BG435,'Key node cluster'!$R$3:$T$15,3,0))</f>
        <v>1</v>
      </c>
      <c r="O435" s="1">
        <v>0</v>
      </c>
      <c r="P435" s="1">
        <f t="shared" si="283"/>
        <v>1</v>
      </c>
      <c r="Q435" s="1">
        <f t="shared" si="284"/>
        <v>17</v>
      </c>
      <c r="R435" s="1">
        <f t="shared" si="285"/>
        <v>17</v>
      </c>
      <c r="S435" s="1">
        <f t="shared" si="286"/>
        <v>17</v>
      </c>
      <c r="T435" s="1">
        <f t="shared" si="287"/>
        <v>17</v>
      </c>
      <c r="U435" s="1">
        <f t="shared" si="288"/>
        <v>17</v>
      </c>
      <c r="V435" s="1">
        <f t="shared" si="289"/>
        <v>17</v>
      </c>
      <c r="W435" s="1">
        <f t="shared" si="290"/>
        <v>17</v>
      </c>
      <c r="X435" s="1">
        <f t="shared" si="291"/>
        <v>17</v>
      </c>
      <c r="Y435" s="1">
        <f t="shared" si="292"/>
        <v>17</v>
      </c>
      <c r="Z435" s="1">
        <f t="shared" si="293"/>
        <v>17</v>
      </c>
      <c r="AA435" s="1">
        <f t="shared" si="294"/>
        <v>17</v>
      </c>
      <c r="AB435" s="1">
        <f t="shared" si="295"/>
        <v>17</v>
      </c>
      <c r="AC435" s="1">
        <f t="shared" si="296"/>
        <v>17</v>
      </c>
      <c r="AD435" s="1">
        <f t="shared" si="297"/>
        <v>17</v>
      </c>
      <c r="AE435" s="1">
        <f t="shared" si="298"/>
        <v>17</v>
      </c>
      <c r="AF435" s="1">
        <f t="shared" si="299"/>
        <v>17</v>
      </c>
      <c r="AG435" s="1">
        <f t="shared" si="300"/>
        <v>17</v>
      </c>
      <c r="AH435" s="1">
        <f t="shared" si="301"/>
        <v>17</v>
      </c>
      <c r="AI435" s="1">
        <f t="shared" si="302"/>
        <v>17</v>
      </c>
      <c r="AJ435" s="1">
        <f t="shared" si="303"/>
        <v>17</v>
      </c>
      <c r="AK435" s="1">
        <f t="shared" si="304"/>
        <v>17</v>
      </c>
      <c r="AL435" s="1">
        <f t="shared" si="305"/>
        <v>17</v>
      </c>
      <c r="AM435" s="1">
        <f t="shared" si="306"/>
        <v>17</v>
      </c>
      <c r="AN435" s="1">
        <f t="shared" si="307"/>
        <v>17</v>
      </c>
      <c r="AO435" s="1">
        <f t="shared" si="308"/>
        <v>17</v>
      </c>
      <c r="AP435" s="7">
        <f t="shared" si="324"/>
        <v>17</v>
      </c>
      <c r="AQ435" s="7">
        <f t="shared" si="325"/>
        <v>17</v>
      </c>
      <c r="AR435" s="1">
        <f t="shared" si="309"/>
        <v>17</v>
      </c>
      <c r="AS435" s="7">
        <f t="shared" si="326"/>
        <v>17</v>
      </c>
      <c r="AT435" s="1">
        <f t="shared" si="310"/>
        <v>17</v>
      </c>
      <c r="AU435" s="1">
        <f t="shared" si="311"/>
        <v>17</v>
      </c>
      <c r="AV435" s="1">
        <f t="shared" si="312"/>
        <v>17</v>
      </c>
      <c r="AW435" s="1">
        <f t="shared" si="313"/>
        <v>17</v>
      </c>
      <c r="AX435" s="1">
        <f t="shared" si="314"/>
        <v>17</v>
      </c>
      <c r="AY435" s="1">
        <f t="shared" si="315"/>
        <v>17</v>
      </c>
      <c r="AZ435" s="1">
        <f t="shared" si="316"/>
        <v>17</v>
      </c>
      <c r="BA435" s="1">
        <f t="shared" si="317"/>
        <v>17</v>
      </c>
      <c r="BB435" s="1">
        <f t="shared" si="318"/>
        <v>17</v>
      </c>
      <c r="BC435" s="1">
        <f t="shared" si="319"/>
        <v>17</v>
      </c>
      <c r="BD435" s="1">
        <f t="shared" si="320"/>
        <v>17</v>
      </c>
      <c r="BE435" s="1">
        <f t="shared" si="321"/>
        <v>17</v>
      </c>
      <c r="BF435" s="1">
        <f t="shared" si="322"/>
        <v>17</v>
      </c>
      <c r="BG435" s="1">
        <f>+IF(D435="male",VLOOKUP(M435,'Key node cluster'!$A$3:$C$45,3,0),VLOOKUP(M435,'Key node cluster'!$F$3:$H$27,3,0))</f>
        <v>22</v>
      </c>
    </row>
    <row r="436" spans="1:59" x14ac:dyDescent="0.25">
      <c r="A436" t="s">
        <v>559</v>
      </c>
      <c r="B436">
        <v>9791009416</v>
      </c>
      <c r="C436" s="7">
        <v>40</v>
      </c>
      <c r="D436" t="s">
        <v>9</v>
      </c>
      <c r="E436" t="s">
        <v>10</v>
      </c>
      <c r="G436" t="str">
        <f t="shared" si="323"/>
        <v/>
      </c>
      <c r="H436" s="7">
        <f t="shared" si="281"/>
        <v>1</v>
      </c>
      <c r="J436">
        <v>43</v>
      </c>
      <c r="K436">
        <v>0.75616438356163995</v>
      </c>
      <c r="L436">
        <v>3</v>
      </c>
      <c r="M436" s="5">
        <f t="shared" si="282"/>
        <v>17</v>
      </c>
      <c r="N436" s="5">
        <f>+IF(D436="male",VLOOKUP(BG436,'Key node cluster'!$L$3:$N$24,3,0),VLOOKUP(BG436,'Key node cluster'!$R$3:$T$15,3,0))</f>
        <v>1</v>
      </c>
      <c r="O436" s="1">
        <v>0</v>
      </c>
      <c r="P436" s="1">
        <f t="shared" si="283"/>
        <v>1</v>
      </c>
      <c r="Q436" s="1">
        <f t="shared" si="284"/>
        <v>17</v>
      </c>
      <c r="R436" s="1">
        <f t="shared" si="285"/>
        <v>17</v>
      </c>
      <c r="S436" s="1">
        <f t="shared" si="286"/>
        <v>17</v>
      </c>
      <c r="T436" s="1">
        <f t="shared" si="287"/>
        <v>17</v>
      </c>
      <c r="U436" s="1">
        <f t="shared" si="288"/>
        <v>17</v>
      </c>
      <c r="V436" s="1">
        <f t="shared" si="289"/>
        <v>17</v>
      </c>
      <c r="W436" s="1">
        <f t="shared" si="290"/>
        <v>17</v>
      </c>
      <c r="X436" s="1">
        <f t="shared" si="291"/>
        <v>17</v>
      </c>
      <c r="Y436" s="1">
        <f t="shared" si="292"/>
        <v>17</v>
      </c>
      <c r="Z436" s="1">
        <f t="shared" si="293"/>
        <v>17</v>
      </c>
      <c r="AA436" s="1">
        <f t="shared" si="294"/>
        <v>17</v>
      </c>
      <c r="AB436" s="1">
        <f t="shared" si="295"/>
        <v>17</v>
      </c>
      <c r="AC436" s="1">
        <f t="shared" si="296"/>
        <v>17</v>
      </c>
      <c r="AD436" s="1">
        <f t="shared" si="297"/>
        <v>17</v>
      </c>
      <c r="AE436" s="1">
        <f t="shared" si="298"/>
        <v>17</v>
      </c>
      <c r="AF436" s="1">
        <f t="shared" si="299"/>
        <v>17</v>
      </c>
      <c r="AG436" s="1">
        <f t="shared" si="300"/>
        <v>17</v>
      </c>
      <c r="AH436" s="1">
        <f t="shared" si="301"/>
        <v>17</v>
      </c>
      <c r="AI436" s="1">
        <f t="shared" si="302"/>
        <v>17</v>
      </c>
      <c r="AJ436" s="1">
        <f t="shared" si="303"/>
        <v>17</v>
      </c>
      <c r="AK436" s="1">
        <f t="shared" si="304"/>
        <v>17</v>
      </c>
      <c r="AL436" s="1">
        <f t="shared" si="305"/>
        <v>17</v>
      </c>
      <c r="AM436" s="1">
        <f t="shared" si="306"/>
        <v>17</v>
      </c>
      <c r="AN436" s="1">
        <f t="shared" si="307"/>
        <v>17</v>
      </c>
      <c r="AO436" s="1">
        <f t="shared" si="308"/>
        <v>17</v>
      </c>
      <c r="AP436" s="7">
        <f t="shared" si="324"/>
        <v>17</v>
      </c>
      <c r="AQ436" s="7">
        <f t="shared" si="325"/>
        <v>17</v>
      </c>
      <c r="AR436" s="1">
        <f t="shared" si="309"/>
        <v>17</v>
      </c>
      <c r="AS436" s="7">
        <f t="shared" si="326"/>
        <v>17</v>
      </c>
      <c r="AT436" s="1">
        <f t="shared" si="310"/>
        <v>17</v>
      </c>
      <c r="AU436" s="1">
        <f t="shared" si="311"/>
        <v>17</v>
      </c>
      <c r="AV436" s="1">
        <f t="shared" si="312"/>
        <v>17</v>
      </c>
      <c r="AW436" s="1">
        <f t="shared" si="313"/>
        <v>17</v>
      </c>
      <c r="AX436" s="1">
        <f t="shared" si="314"/>
        <v>17</v>
      </c>
      <c r="AY436" s="1">
        <f t="shared" si="315"/>
        <v>17</v>
      </c>
      <c r="AZ436" s="1">
        <f t="shared" si="316"/>
        <v>17</v>
      </c>
      <c r="BA436" s="1">
        <f t="shared" si="317"/>
        <v>17</v>
      </c>
      <c r="BB436" s="1">
        <f t="shared" si="318"/>
        <v>17</v>
      </c>
      <c r="BC436" s="1">
        <f t="shared" si="319"/>
        <v>17</v>
      </c>
      <c r="BD436" s="1">
        <f t="shared" si="320"/>
        <v>17</v>
      </c>
      <c r="BE436" s="1">
        <f t="shared" si="321"/>
        <v>17</v>
      </c>
      <c r="BF436" s="1">
        <f t="shared" si="322"/>
        <v>17</v>
      </c>
      <c r="BG436" s="1">
        <f>+IF(D436="male",VLOOKUP(M436,'Key node cluster'!$A$3:$C$45,3,0),VLOOKUP(M436,'Key node cluster'!$F$3:$H$27,3,0))</f>
        <v>22</v>
      </c>
    </row>
    <row r="437" spans="1:59" x14ac:dyDescent="0.25">
      <c r="A437" t="s">
        <v>563</v>
      </c>
      <c r="B437">
        <v>9971005780</v>
      </c>
      <c r="C437" s="7">
        <v>20</v>
      </c>
      <c r="D437" t="s">
        <v>9</v>
      </c>
      <c r="E437" t="s">
        <v>10</v>
      </c>
      <c r="G437" t="str">
        <f t="shared" si="323"/>
        <v/>
      </c>
      <c r="H437" s="7">
        <f t="shared" si="281"/>
        <v>5</v>
      </c>
      <c r="J437">
        <v>25</v>
      </c>
      <c r="K437">
        <v>1.2657534246575</v>
      </c>
      <c r="L437">
        <v>5</v>
      </c>
      <c r="M437" s="5">
        <f t="shared" si="282"/>
        <v>26</v>
      </c>
      <c r="N437" s="5">
        <f>+IF(D437="male",VLOOKUP(BG437,'Key node cluster'!$L$3:$N$24,3,0),VLOOKUP(BG437,'Key node cluster'!$R$3:$T$15,3,0))</f>
        <v>1</v>
      </c>
      <c r="O437" s="1">
        <v>0</v>
      </c>
      <c r="P437" s="1">
        <f t="shared" si="283"/>
        <v>26</v>
      </c>
      <c r="Q437" s="1">
        <f t="shared" si="284"/>
        <v>26</v>
      </c>
      <c r="R437" s="1">
        <f t="shared" si="285"/>
        <v>26</v>
      </c>
      <c r="S437" s="1">
        <f t="shared" si="286"/>
        <v>26</v>
      </c>
      <c r="T437" s="1">
        <f t="shared" si="287"/>
        <v>26</v>
      </c>
      <c r="U437" s="1">
        <f t="shared" si="288"/>
        <v>26</v>
      </c>
      <c r="V437" s="1">
        <f t="shared" si="289"/>
        <v>26</v>
      </c>
      <c r="W437" s="1">
        <f t="shared" si="290"/>
        <v>26</v>
      </c>
      <c r="X437" s="1">
        <f t="shared" si="291"/>
        <v>26</v>
      </c>
      <c r="Y437" s="1">
        <f t="shared" si="292"/>
        <v>26</v>
      </c>
      <c r="Z437" s="1">
        <f t="shared" si="293"/>
        <v>26</v>
      </c>
      <c r="AA437" s="1">
        <f t="shared" si="294"/>
        <v>26</v>
      </c>
      <c r="AB437" s="1">
        <f t="shared" si="295"/>
        <v>26</v>
      </c>
      <c r="AC437" s="1">
        <f t="shared" si="296"/>
        <v>26</v>
      </c>
      <c r="AD437" s="1">
        <f t="shared" si="297"/>
        <v>26</v>
      </c>
      <c r="AE437" s="1">
        <f t="shared" si="298"/>
        <v>26</v>
      </c>
      <c r="AF437" s="1">
        <f t="shared" si="299"/>
        <v>26</v>
      </c>
      <c r="AG437" s="1">
        <f t="shared" si="300"/>
        <v>26</v>
      </c>
      <c r="AH437" s="1">
        <f t="shared" si="301"/>
        <v>26</v>
      </c>
      <c r="AI437" s="1">
        <f t="shared" si="302"/>
        <v>26</v>
      </c>
      <c r="AJ437" s="1">
        <f t="shared" si="303"/>
        <v>26</v>
      </c>
      <c r="AK437" s="1">
        <f t="shared" si="304"/>
        <v>26</v>
      </c>
      <c r="AL437" s="1">
        <f t="shared" si="305"/>
        <v>26</v>
      </c>
      <c r="AM437" s="1">
        <f t="shared" si="306"/>
        <v>26</v>
      </c>
      <c r="AN437" s="1">
        <f t="shared" si="307"/>
        <v>26</v>
      </c>
      <c r="AO437" s="1">
        <f t="shared" si="308"/>
        <v>26</v>
      </c>
      <c r="AP437" s="7">
        <f t="shared" si="324"/>
        <v>26</v>
      </c>
      <c r="AQ437" s="7">
        <f t="shared" si="325"/>
        <v>26</v>
      </c>
      <c r="AR437" s="1">
        <f t="shared" si="309"/>
        <v>26</v>
      </c>
      <c r="AS437" s="7">
        <f t="shared" si="326"/>
        <v>26</v>
      </c>
      <c r="AT437" s="1">
        <f t="shared" si="310"/>
        <v>26</v>
      </c>
      <c r="AU437" s="1">
        <f t="shared" si="311"/>
        <v>26</v>
      </c>
      <c r="AV437" s="1">
        <f t="shared" si="312"/>
        <v>26</v>
      </c>
      <c r="AW437" s="1">
        <f t="shared" si="313"/>
        <v>26</v>
      </c>
      <c r="AX437" s="1">
        <f t="shared" si="314"/>
        <v>26</v>
      </c>
      <c r="AY437" s="1">
        <f t="shared" si="315"/>
        <v>26</v>
      </c>
      <c r="AZ437" s="1">
        <f t="shared" si="316"/>
        <v>26</v>
      </c>
      <c r="BA437" s="1">
        <f t="shared" si="317"/>
        <v>26</v>
      </c>
      <c r="BB437" s="1">
        <f t="shared" si="318"/>
        <v>26</v>
      </c>
      <c r="BC437" s="1">
        <f t="shared" si="319"/>
        <v>26</v>
      </c>
      <c r="BD437" s="1">
        <f t="shared" si="320"/>
        <v>26</v>
      </c>
      <c r="BE437" s="1">
        <f t="shared" si="321"/>
        <v>26</v>
      </c>
      <c r="BF437" s="1">
        <f t="shared" si="322"/>
        <v>26</v>
      </c>
      <c r="BG437" s="1">
        <f>+IF(D437="male",VLOOKUP(M437,'Key node cluster'!$A$3:$C$45,3,0),VLOOKUP(M437,'Key node cluster'!$F$3:$H$27,3,0))</f>
        <v>31</v>
      </c>
    </row>
    <row r="438" spans="1:59" x14ac:dyDescent="0.25">
      <c r="A438" t="s">
        <v>564</v>
      </c>
      <c r="B438">
        <v>9881032055</v>
      </c>
      <c r="C438" s="7">
        <v>30</v>
      </c>
      <c r="D438" t="s">
        <v>9</v>
      </c>
      <c r="E438" t="s">
        <v>10</v>
      </c>
      <c r="G438" t="str">
        <f t="shared" si="323"/>
        <v/>
      </c>
      <c r="H438" s="7">
        <f t="shared" si="281"/>
        <v>1</v>
      </c>
      <c r="J438">
        <v>33</v>
      </c>
      <c r="K438">
        <v>0.50410958904110004</v>
      </c>
      <c r="L438">
        <v>2</v>
      </c>
      <c r="M438" s="5">
        <f t="shared" si="282"/>
        <v>17</v>
      </c>
      <c r="N438" s="5">
        <f>+IF(D438="male",VLOOKUP(BG438,'Key node cluster'!$L$3:$N$24,3,0),VLOOKUP(BG438,'Key node cluster'!$R$3:$T$15,3,0))</f>
        <v>1</v>
      </c>
      <c r="O438" s="1">
        <v>0</v>
      </c>
      <c r="P438" s="1">
        <f t="shared" si="283"/>
        <v>1</v>
      </c>
      <c r="Q438" s="1">
        <f t="shared" si="284"/>
        <v>17</v>
      </c>
      <c r="R438" s="1">
        <f t="shared" si="285"/>
        <v>17</v>
      </c>
      <c r="S438" s="1">
        <f t="shared" si="286"/>
        <v>17</v>
      </c>
      <c r="T438" s="1">
        <f t="shared" si="287"/>
        <v>17</v>
      </c>
      <c r="U438" s="1">
        <f t="shared" si="288"/>
        <v>17</v>
      </c>
      <c r="V438" s="1">
        <f t="shared" si="289"/>
        <v>17</v>
      </c>
      <c r="W438" s="1">
        <f t="shared" si="290"/>
        <v>17</v>
      </c>
      <c r="X438" s="1">
        <f t="shared" si="291"/>
        <v>17</v>
      </c>
      <c r="Y438" s="1">
        <f t="shared" si="292"/>
        <v>17</v>
      </c>
      <c r="Z438" s="1">
        <f t="shared" si="293"/>
        <v>17</v>
      </c>
      <c r="AA438" s="1">
        <f t="shared" si="294"/>
        <v>17</v>
      </c>
      <c r="AB438" s="1">
        <f t="shared" si="295"/>
        <v>17</v>
      </c>
      <c r="AC438" s="1">
        <f t="shared" si="296"/>
        <v>17</v>
      </c>
      <c r="AD438" s="1">
        <f t="shared" si="297"/>
        <v>17</v>
      </c>
      <c r="AE438" s="1">
        <f t="shared" si="298"/>
        <v>17</v>
      </c>
      <c r="AF438" s="1">
        <f t="shared" si="299"/>
        <v>17</v>
      </c>
      <c r="AG438" s="1">
        <f t="shared" si="300"/>
        <v>17</v>
      </c>
      <c r="AH438" s="1">
        <f t="shared" si="301"/>
        <v>17</v>
      </c>
      <c r="AI438" s="1">
        <f t="shared" si="302"/>
        <v>17</v>
      </c>
      <c r="AJ438" s="1">
        <f t="shared" si="303"/>
        <v>17</v>
      </c>
      <c r="AK438" s="1">
        <f t="shared" si="304"/>
        <v>17</v>
      </c>
      <c r="AL438" s="1">
        <f t="shared" si="305"/>
        <v>17</v>
      </c>
      <c r="AM438" s="1">
        <f t="shared" si="306"/>
        <v>17</v>
      </c>
      <c r="AN438" s="1">
        <f t="shared" si="307"/>
        <v>17</v>
      </c>
      <c r="AO438" s="1">
        <f t="shared" si="308"/>
        <v>17</v>
      </c>
      <c r="AP438" s="7">
        <f t="shared" si="324"/>
        <v>17</v>
      </c>
      <c r="AQ438" s="7">
        <f t="shared" si="325"/>
        <v>17</v>
      </c>
      <c r="AR438" s="1">
        <f t="shared" si="309"/>
        <v>17</v>
      </c>
      <c r="AS438" s="7">
        <f t="shared" si="326"/>
        <v>17</v>
      </c>
      <c r="AT438" s="1">
        <f t="shared" si="310"/>
        <v>17</v>
      </c>
      <c r="AU438" s="1">
        <f t="shared" si="311"/>
        <v>17</v>
      </c>
      <c r="AV438" s="1">
        <f t="shared" si="312"/>
        <v>17</v>
      </c>
      <c r="AW438" s="1">
        <f t="shared" si="313"/>
        <v>17</v>
      </c>
      <c r="AX438" s="1">
        <f t="shared" si="314"/>
        <v>17</v>
      </c>
      <c r="AY438" s="1">
        <f t="shared" si="315"/>
        <v>17</v>
      </c>
      <c r="AZ438" s="1">
        <f t="shared" si="316"/>
        <v>17</v>
      </c>
      <c r="BA438" s="1">
        <f t="shared" si="317"/>
        <v>17</v>
      </c>
      <c r="BB438" s="1">
        <f t="shared" si="318"/>
        <v>17</v>
      </c>
      <c r="BC438" s="1">
        <f t="shared" si="319"/>
        <v>17</v>
      </c>
      <c r="BD438" s="1">
        <f t="shared" si="320"/>
        <v>17</v>
      </c>
      <c r="BE438" s="1">
        <f t="shared" si="321"/>
        <v>17</v>
      </c>
      <c r="BF438" s="1">
        <f t="shared" si="322"/>
        <v>17</v>
      </c>
      <c r="BG438" s="1">
        <f>+IF(D438="male",VLOOKUP(M438,'Key node cluster'!$A$3:$C$45,3,0),VLOOKUP(M438,'Key node cluster'!$F$3:$H$27,3,0))</f>
        <v>22</v>
      </c>
    </row>
    <row r="439" spans="1:59" x14ac:dyDescent="0.25">
      <c r="A439" t="s">
        <v>569</v>
      </c>
      <c r="B439">
        <v>9821043506</v>
      </c>
      <c r="C439" s="7">
        <v>40</v>
      </c>
      <c r="D439" t="s">
        <v>9</v>
      </c>
      <c r="E439" t="s">
        <v>10</v>
      </c>
      <c r="G439" t="str">
        <f t="shared" si="323"/>
        <v/>
      </c>
      <c r="H439" s="7">
        <f t="shared" si="281"/>
        <v>1</v>
      </c>
      <c r="J439">
        <v>40</v>
      </c>
      <c r="K439">
        <v>0.51780821917807995</v>
      </c>
      <c r="L439">
        <v>2</v>
      </c>
      <c r="M439" s="5">
        <f t="shared" si="282"/>
        <v>17</v>
      </c>
      <c r="N439" s="5">
        <f>+IF(D439="male",VLOOKUP(BG439,'Key node cluster'!$L$3:$N$24,3,0),VLOOKUP(BG439,'Key node cluster'!$R$3:$T$15,3,0))</f>
        <v>1</v>
      </c>
      <c r="O439" s="1">
        <v>0</v>
      </c>
      <c r="P439" s="1">
        <f t="shared" si="283"/>
        <v>1</v>
      </c>
      <c r="Q439" s="1">
        <f t="shared" si="284"/>
        <v>17</v>
      </c>
      <c r="R439" s="1">
        <f t="shared" si="285"/>
        <v>17</v>
      </c>
      <c r="S439" s="1">
        <f t="shared" si="286"/>
        <v>17</v>
      </c>
      <c r="T439" s="1">
        <f t="shared" si="287"/>
        <v>17</v>
      </c>
      <c r="U439" s="1">
        <f t="shared" si="288"/>
        <v>17</v>
      </c>
      <c r="V439" s="1">
        <f t="shared" si="289"/>
        <v>17</v>
      </c>
      <c r="W439" s="1">
        <f t="shared" si="290"/>
        <v>17</v>
      </c>
      <c r="X439" s="1">
        <f t="shared" si="291"/>
        <v>17</v>
      </c>
      <c r="Y439" s="1">
        <f t="shared" si="292"/>
        <v>17</v>
      </c>
      <c r="Z439" s="1">
        <f t="shared" si="293"/>
        <v>17</v>
      </c>
      <c r="AA439" s="1">
        <f t="shared" si="294"/>
        <v>17</v>
      </c>
      <c r="AB439" s="1">
        <f t="shared" si="295"/>
        <v>17</v>
      </c>
      <c r="AC439" s="1">
        <f t="shared" si="296"/>
        <v>17</v>
      </c>
      <c r="AD439" s="1">
        <f t="shared" si="297"/>
        <v>17</v>
      </c>
      <c r="AE439" s="1">
        <f t="shared" si="298"/>
        <v>17</v>
      </c>
      <c r="AF439" s="1">
        <f t="shared" si="299"/>
        <v>17</v>
      </c>
      <c r="AG439" s="1">
        <f t="shared" si="300"/>
        <v>17</v>
      </c>
      <c r="AH439" s="1">
        <f t="shared" si="301"/>
        <v>17</v>
      </c>
      <c r="AI439" s="1">
        <f t="shared" si="302"/>
        <v>17</v>
      </c>
      <c r="AJ439" s="1">
        <f t="shared" si="303"/>
        <v>17</v>
      </c>
      <c r="AK439" s="1">
        <f t="shared" si="304"/>
        <v>17</v>
      </c>
      <c r="AL439" s="1">
        <f t="shared" si="305"/>
        <v>17</v>
      </c>
      <c r="AM439" s="1">
        <f t="shared" si="306"/>
        <v>17</v>
      </c>
      <c r="AN439" s="1">
        <f t="shared" si="307"/>
        <v>17</v>
      </c>
      <c r="AO439" s="1">
        <f t="shared" si="308"/>
        <v>17</v>
      </c>
      <c r="AP439" s="7">
        <f t="shared" si="324"/>
        <v>17</v>
      </c>
      <c r="AQ439" s="7">
        <f t="shared" si="325"/>
        <v>17</v>
      </c>
      <c r="AR439" s="1">
        <f t="shared" si="309"/>
        <v>17</v>
      </c>
      <c r="AS439" s="7">
        <f t="shared" si="326"/>
        <v>17</v>
      </c>
      <c r="AT439" s="1">
        <f t="shared" si="310"/>
        <v>17</v>
      </c>
      <c r="AU439" s="1">
        <f t="shared" si="311"/>
        <v>17</v>
      </c>
      <c r="AV439" s="1">
        <f t="shared" si="312"/>
        <v>17</v>
      </c>
      <c r="AW439" s="1">
        <f t="shared" si="313"/>
        <v>17</v>
      </c>
      <c r="AX439" s="1">
        <f t="shared" si="314"/>
        <v>17</v>
      </c>
      <c r="AY439" s="1">
        <f t="shared" si="315"/>
        <v>17</v>
      </c>
      <c r="AZ439" s="1">
        <f t="shared" si="316"/>
        <v>17</v>
      </c>
      <c r="BA439" s="1">
        <f t="shared" si="317"/>
        <v>17</v>
      </c>
      <c r="BB439" s="1">
        <f t="shared" si="318"/>
        <v>17</v>
      </c>
      <c r="BC439" s="1">
        <f t="shared" si="319"/>
        <v>17</v>
      </c>
      <c r="BD439" s="1">
        <f t="shared" si="320"/>
        <v>17</v>
      </c>
      <c r="BE439" s="1">
        <f t="shared" si="321"/>
        <v>17</v>
      </c>
      <c r="BF439" s="1">
        <f t="shared" si="322"/>
        <v>17</v>
      </c>
      <c r="BG439" s="1">
        <f>+IF(D439="male",VLOOKUP(M439,'Key node cluster'!$A$3:$C$45,3,0),VLOOKUP(M439,'Key node cluster'!$F$3:$H$27,3,0))</f>
        <v>22</v>
      </c>
    </row>
    <row r="440" spans="1:59" x14ac:dyDescent="0.25">
      <c r="A440" t="s">
        <v>572</v>
      </c>
      <c r="B440">
        <v>9811009582</v>
      </c>
      <c r="C440" s="7">
        <v>40</v>
      </c>
      <c r="D440" t="s">
        <v>9</v>
      </c>
      <c r="E440" t="s">
        <v>10</v>
      </c>
      <c r="G440" t="str">
        <f t="shared" si="323"/>
        <v/>
      </c>
      <c r="H440" s="7">
        <f t="shared" si="281"/>
        <v>1</v>
      </c>
      <c r="J440">
        <v>40</v>
      </c>
      <c r="K440">
        <v>0.74794520547944998</v>
      </c>
      <c r="L440">
        <v>1</v>
      </c>
      <c r="M440" s="5">
        <f t="shared" si="282"/>
        <v>17</v>
      </c>
      <c r="N440" s="5">
        <f>+IF(D440="male",VLOOKUP(BG440,'Key node cluster'!$L$3:$N$24,3,0),VLOOKUP(BG440,'Key node cluster'!$R$3:$T$15,3,0))</f>
        <v>1</v>
      </c>
      <c r="O440" s="1">
        <v>0</v>
      </c>
      <c r="P440" s="1">
        <f t="shared" si="283"/>
        <v>1</v>
      </c>
      <c r="Q440" s="1">
        <f t="shared" si="284"/>
        <v>17</v>
      </c>
      <c r="R440" s="1">
        <f t="shared" si="285"/>
        <v>17</v>
      </c>
      <c r="S440" s="1">
        <f t="shared" si="286"/>
        <v>17</v>
      </c>
      <c r="T440" s="1">
        <f t="shared" si="287"/>
        <v>17</v>
      </c>
      <c r="U440" s="1">
        <f t="shared" si="288"/>
        <v>17</v>
      </c>
      <c r="V440" s="1">
        <f t="shared" si="289"/>
        <v>17</v>
      </c>
      <c r="W440" s="1">
        <f t="shared" si="290"/>
        <v>17</v>
      </c>
      <c r="X440" s="1">
        <f t="shared" si="291"/>
        <v>17</v>
      </c>
      <c r="Y440" s="1">
        <f t="shared" si="292"/>
        <v>17</v>
      </c>
      <c r="Z440" s="1">
        <f t="shared" si="293"/>
        <v>17</v>
      </c>
      <c r="AA440" s="1">
        <f t="shared" si="294"/>
        <v>17</v>
      </c>
      <c r="AB440" s="1">
        <f t="shared" si="295"/>
        <v>17</v>
      </c>
      <c r="AC440" s="1">
        <f t="shared" si="296"/>
        <v>17</v>
      </c>
      <c r="AD440" s="1">
        <f t="shared" si="297"/>
        <v>17</v>
      </c>
      <c r="AE440" s="1">
        <f t="shared" si="298"/>
        <v>17</v>
      </c>
      <c r="AF440" s="1">
        <f t="shared" si="299"/>
        <v>17</v>
      </c>
      <c r="AG440" s="1">
        <f t="shared" si="300"/>
        <v>17</v>
      </c>
      <c r="AH440" s="1">
        <f t="shared" si="301"/>
        <v>17</v>
      </c>
      <c r="AI440" s="1">
        <f t="shared" si="302"/>
        <v>17</v>
      </c>
      <c r="AJ440" s="1">
        <f t="shared" si="303"/>
        <v>17</v>
      </c>
      <c r="AK440" s="1">
        <f t="shared" si="304"/>
        <v>17</v>
      </c>
      <c r="AL440" s="1">
        <f t="shared" si="305"/>
        <v>17</v>
      </c>
      <c r="AM440" s="1">
        <f t="shared" si="306"/>
        <v>17</v>
      </c>
      <c r="AN440" s="1">
        <f t="shared" si="307"/>
        <v>17</v>
      </c>
      <c r="AO440" s="1">
        <f t="shared" si="308"/>
        <v>17</v>
      </c>
      <c r="AP440" s="7">
        <f t="shared" si="324"/>
        <v>17</v>
      </c>
      <c r="AQ440" s="7">
        <f t="shared" si="325"/>
        <v>17</v>
      </c>
      <c r="AR440" s="1">
        <f t="shared" si="309"/>
        <v>17</v>
      </c>
      <c r="AS440" s="7">
        <f t="shared" si="326"/>
        <v>17</v>
      </c>
      <c r="AT440" s="1">
        <f t="shared" si="310"/>
        <v>17</v>
      </c>
      <c r="AU440" s="1">
        <f t="shared" si="311"/>
        <v>17</v>
      </c>
      <c r="AV440" s="1">
        <f t="shared" si="312"/>
        <v>17</v>
      </c>
      <c r="AW440" s="1">
        <f t="shared" si="313"/>
        <v>17</v>
      </c>
      <c r="AX440" s="1">
        <f t="shared" si="314"/>
        <v>17</v>
      </c>
      <c r="AY440" s="1">
        <f t="shared" si="315"/>
        <v>17</v>
      </c>
      <c r="AZ440" s="1">
        <f t="shared" si="316"/>
        <v>17</v>
      </c>
      <c r="BA440" s="1">
        <f t="shared" si="317"/>
        <v>17</v>
      </c>
      <c r="BB440" s="1">
        <f t="shared" si="318"/>
        <v>17</v>
      </c>
      <c r="BC440" s="1">
        <f t="shared" si="319"/>
        <v>17</v>
      </c>
      <c r="BD440" s="1">
        <f t="shared" si="320"/>
        <v>17</v>
      </c>
      <c r="BE440" s="1">
        <f t="shared" si="321"/>
        <v>17</v>
      </c>
      <c r="BF440" s="1">
        <f t="shared" si="322"/>
        <v>17</v>
      </c>
      <c r="BG440" s="1">
        <f>+IF(D440="male",VLOOKUP(M440,'Key node cluster'!$A$3:$C$45,3,0),VLOOKUP(M440,'Key node cluster'!$F$3:$H$27,3,0))</f>
        <v>22</v>
      </c>
    </row>
    <row r="441" spans="1:59" x14ac:dyDescent="0.25">
      <c r="A441" t="s">
        <v>573</v>
      </c>
      <c r="B441">
        <v>9891053533</v>
      </c>
      <c r="C441" s="7">
        <v>30</v>
      </c>
      <c r="D441" t="s">
        <v>9</v>
      </c>
      <c r="E441" t="s">
        <v>10</v>
      </c>
      <c r="G441" t="str">
        <f t="shared" si="323"/>
        <v/>
      </c>
      <c r="H441" s="7">
        <f t="shared" si="281"/>
        <v>5</v>
      </c>
      <c r="J441">
        <v>32</v>
      </c>
      <c r="K441">
        <v>1.2520547945205001</v>
      </c>
      <c r="L441">
        <v>2</v>
      </c>
      <c r="M441" s="5">
        <f t="shared" si="282"/>
        <v>26</v>
      </c>
      <c r="N441" s="5">
        <f>+IF(D441="male",VLOOKUP(BG441,'Key node cluster'!$L$3:$N$24,3,0),VLOOKUP(BG441,'Key node cluster'!$R$3:$T$15,3,0))</f>
        <v>1</v>
      </c>
      <c r="O441" s="1">
        <v>0</v>
      </c>
      <c r="P441" s="1">
        <f t="shared" si="283"/>
        <v>26</v>
      </c>
      <c r="Q441" s="1">
        <f t="shared" si="284"/>
        <v>26</v>
      </c>
      <c r="R441" s="1">
        <f t="shared" si="285"/>
        <v>26</v>
      </c>
      <c r="S441" s="1">
        <f t="shared" si="286"/>
        <v>26</v>
      </c>
      <c r="T441" s="1">
        <f t="shared" si="287"/>
        <v>26</v>
      </c>
      <c r="U441" s="1">
        <f t="shared" si="288"/>
        <v>26</v>
      </c>
      <c r="V441" s="1">
        <f t="shared" si="289"/>
        <v>26</v>
      </c>
      <c r="W441" s="1">
        <f t="shared" si="290"/>
        <v>26</v>
      </c>
      <c r="X441" s="1">
        <f t="shared" si="291"/>
        <v>26</v>
      </c>
      <c r="Y441" s="1">
        <f t="shared" si="292"/>
        <v>26</v>
      </c>
      <c r="Z441" s="1">
        <f t="shared" si="293"/>
        <v>26</v>
      </c>
      <c r="AA441" s="1">
        <f t="shared" si="294"/>
        <v>26</v>
      </c>
      <c r="AB441" s="1">
        <f t="shared" si="295"/>
        <v>26</v>
      </c>
      <c r="AC441" s="1">
        <f t="shared" si="296"/>
        <v>26</v>
      </c>
      <c r="AD441" s="1">
        <f t="shared" si="297"/>
        <v>26</v>
      </c>
      <c r="AE441" s="1">
        <f t="shared" si="298"/>
        <v>26</v>
      </c>
      <c r="AF441" s="1">
        <f t="shared" si="299"/>
        <v>26</v>
      </c>
      <c r="AG441" s="1">
        <f t="shared" si="300"/>
        <v>26</v>
      </c>
      <c r="AH441" s="1">
        <f t="shared" si="301"/>
        <v>26</v>
      </c>
      <c r="AI441" s="1">
        <f t="shared" si="302"/>
        <v>26</v>
      </c>
      <c r="AJ441" s="1">
        <f t="shared" si="303"/>
        <v>26</v>
      </c>
      <c r="AK441" s="1">
        <f t="shared" si="304"/>
        <v>26</v>
      </c>
      <c r="AL441" s="1">
        <f t="shared" si="305"/>
        <v>26</v>
      </c>
      <c r="AM441" s="1">
        <f t="shared" si="306"/>
        <v>26</v>
      </c>
      <c r="AN441" s="1">
        <f t="shared" si="307"/>
        <v>26</v>
      </c>
      <c r="AO441" s="1">
        <f t="shared" si="308"/>
        <v>26</v>
      </c>
      <c r="AP441" s="7">
        <f t="shared" si="324"/>
        <v>26</v>
      </c>
      <c r="AQ441" s="7">
        <f t="shared" si="325"/>
        <v>26</v>
      </c>
      <c r="AR441" s="1">
        <f t="shared" si="309"/>
        <v>26</v>
      </c>
      <c r="AS441" s="7">
        <f t="shared" si="326"/>
        <v>26</v>
      </c>
      <c r="AT441" s="1">
        <f t="shared" si="310"/>
        <v>26</v>
      </c>
      <c r="AU441" s="1">
        <f t="shared" si="311"/>
        <v>26</v>
      </c>
      <c r="AV441" s="1">
        <f t="shared" si="312"/>
        <v>26</v>
      </c>
      <c r="AW441" s="1">
        <f t="shared" si="313"/>
        <v>26</v>
      </c>
      <c r="AX441" s="1">
        <f t="shared" si="314"/>
        <v>26</v>
      </c>
      <c r="AY441" s="1">
        <f t="shared" si="315"/>
        <v>26</v>
      </c>
      <c r="AZ441" s="1">
        <f t="shared" si="316"/>
        <v>26</v>
      </c>
      <c r="BA441" s="1">
        <f t="shared" si="317"/>
        <v>26</v>
      </c>
      <c r="BB441" s="1">
        <f t="shared" si="318"/>
        <v>26</v>
      </c>
      <c r="BC441" s="1">
        <f t="shared" si="319"/>
        <v>26</v>
      </c>
      <c r="BD441" s="1">
        <f t="shared" si="320"/>
        <v>26</v>
      </c>
      <c r="BE441" s="1">
        <f t="shared" si="321"/>
        <v>26</v>
      </c>
      <c r="BF441" s="1">
        <f t="shared" si="322"/>
        <v>26</v>
      </c>
      <c r="BG441" s="1">
        <f>+IF(D441="male",VLOOKUP(M441,'Key node cluster'!$A$3:$C$45,3,0),VLOOKUP(M441,'Key node cluster'!$F$3:$H$27,3,0))</f>
        <v>31</v>
      </c>
    </row>
    <row r="442" spans="1:59" x14ac:dyDescent="0.25">
      <c r="A442" t="s">
        <v>576</v>
      </c>
      <c r="B442">
        <v>9941021286</v>
      </c>
      <c r="C442" s="7">
        <v>30</v>
      </c>
      <c r="D442" t="s">
        <v>9</v>
      </c>
      <c r="E442" t="s">
        <v>10</v>
      </c>
      <c r="G442" t="str">
        <f t="shared" si="323"/>
        <v>bachelor or above</v>
      </c>
      <c r="H442" s="7">
        <f t="shared" si="281"/>
        <v>5</v>
      </c>
      <c r="I442" t="s">
        <v>14</v>
      </c>
      <c r="J442">
        <v>27</v>
      </c>
      <c r="K442">
        <v>1.2520547945205001</v>
      </c>
      <c r="L442">
        <v>3</v>
      </c>
      <c r="M442" s="5">
        <f t="shared" si="282"/>
        <v>26</v>
      </c>
      <c r="N442" s="5">
        <f>+IF(D442="male",VLOOKUP(BG442,'Key node cluster'!$L$3:$N$24,3,0),VLOOKUP(BG442,'Key node cluster'!$R$3:$T$15,3,0))</f>
        <v>1</v>
      </c>
      <c r="O442" s="1">
        <v>0</v>
      </c>
      <c r="P442" s="1">
        <f t="shared" si="283"/>
        <v>26</v>
      </c>
      <c r="Q442" s="1">
        <f t="shared" si="284"/>
        <v>26</v>
      </c>
      <c r="R442" s="1">
        <f t="shared" si="285"/>
        <v>26</v>
      </c>
      <c r="S442" s="1">
        <f t="shared" si="286"/>
        <v>26</v>
      </c>
      <c r="T442" s="1">
        <f t="shared" si="287"/>
        <v>26</v>
      </c>
      <c r="U442" s="1">
        <f t="shared" si="288"/>
        <v>26</v>
      </c>
      <c r="V442" s="1">
        <f t="shared" si="289"/>
        <v>26</v>
      </c>
      <c r="W442" s="1">
        <f t="shared" si="290"/>
        <v>26</v>
      </c>
      <c r="X442" s="1">
        <f t="shared" si="291"/>
        <v>26</v>
      </c>
      <c r="Y442" s="1">
        <f t="shared" si="292"/>
        <v>26</v>
      </c>
      <c r="Z442" s="1">
        <f t="shared" si="293"/>
        <v>26</v>
      </c>
      <c r="AA442" s="1">
        <f t="shared" si="294"/>
        <v>26</v>
      </c>
      <c r="AB442" s="1">
        <f t="shared" si="295"/>
        <v>26</v>
      </c>
      <c r="AC442" s="1">
        <f t="shared" si="296"/>
        <v>26</v>
      </c>
      <c r="AD442" s="1">
        <f t="shared" si="297"/>
        <v>26</v>
      </c>
      <c r="AE442" s="1">
        <f t="shared" si="298"/>
        <v>26</v>
      </c>
      <c r="AF442" s="1">
        <f t="shared" si="299"/>
        <v>26</v>
      </c>
      <c r="AG442" s="1">
        <f t="shared" si="300"/>
        <v>26</v>
      </c>
      <c r="AH442" s="1">
        <f t="shared" si="301"/>
        <v>26</v>
      </c>
      <c r="AI442" s="1">
        <f t="shared" si="302"/>
        <v>26</v>
      </c>
      <c r="AJ442" s="1">
        <f t="shared" si="303"/>
        <v>26</v>
      </c>
      <c r="AK442" s="1">
        <f t="shared" si="304"/>
        <v>26</v>
      </c>
      <c r="AL442" s="1">
        <f t="shared" si="305"/>
        <v>26</v>
      </c>
      <c r="AM442" s="1">
        <f t="shared" si="306"/>
        <v>26</v>
      </c>
      <c r="AN442" s="1">
        <f t="shared" si="307"/>
        <v>26</v>
      </c>
      <c r="AO442" s="1">
        <f t="shared" si="308"/>
        <v>26</v>
      </c>
      <c r="AP442" s="7">
        <f t="shared" si="324"/>
        <v>26</v>
      </c>
      <c r="AQ442" s="7">
        <f t="shared" si="325"/>
        <v>26</v>
      </c>
      <c r="AR442" s="1">
        <f t="shared" si="309"/>
        <v>26</v>
      </c>
      <c r="AS442" s="7">
        <f t="shared" si="326"/>
        <v>26</v>
      </c>
      <c r="AT442" s="1">
        <f t="shared" si="310"/>
        <v>26</v>
      </c>
      <c r="AU442" s="1">
        <f t="shared" si="311"/>
        <v>26</v>
      </c>
      <c r="AV442" s="1">
        <f t="shared" si="312"/>
        <v>26</v>
      </c>
      <c r="AW442" s="1">
        <f t="shared" si="313"/>
        <v>26</v>
      </c>
      <c r="AX442" s="1">
        <f t="shared" si="314"/>
        <v>26</v>
      </c>
      <c r="AY442" s="1">
        <f t="shared" si="315"/>
        <v>26</v>
      </c>
      <c r="AZ442" s="1">
        <f t="shared" si="316"/>
        <v>26</v>
      </c>
      <c r="BA442" s="1">
        <f t="shared" si="317"/>
        <v>26</v>
      </c>
      <c r="BB442" s="1">
        <f t="shared" si="318"/>
        <v>26</v>
      </c>
      <c r="BC442" s="1">
        <f t="shared" si="319"/>
        <v>26</v>
      </c>
      <c r="BD442" s="1">
        <f t="shared" si="320"/>
        <v>26</v>
      </c>
      <c r="BE442" s="1">
        <f t="shared" si="321"/>
        <v>26</v>
      </c>
      <c r="BF442" s="1">
        <f t="shared" si="322"/>
        <v>26</v>
      </c>
      <c r="BG442" s="1">
        <f>+IF(D442="male",VLOOKUP(M442,'Key node cluster'!$A$3:$C$45,3,0),VLOOKUP(M442,'Key node cluster'!$F$3:$H$27,3,0))</f>
        <v>31</v>
      </c>
    </row>
    <row r="443" spans="1:59" x14ac:dyDescent="0.25">
      <c r="A443" t="s">
        <v>595</v>
      </c>
      <c r="B443">
        <v>9981052194</v>
      </c>
      <c r="C443" s="7">
        <v>20</v>
      </c>
      <c r="D443" t="s">
        <v>9</v>
      </c>
      <c r="E443" t="s">
        <v>10</v>
      </c>
      <c r="G443" t="str">
        <f t="shared" si="323"/>
        <v>bachelor or above</v>
      </c>
      <c r="H443" s="7">
        <f t="shared" si="281"/>
        <v>1</v>
      </c>
      <c r="I443" t="s">
        <v>14</v>
      </c>
      <c r="J443">
        <v>23</v>
      </c>
      <c r="K443">
        <v>0.50410958904110004</v>
      </c>
      <c r="L443">
        <v>1</v>
      </c>
      <c r="M443" s="5">
        <f t="shared" si="282"/>
        <v>17</v>
      </c>
      <c r="N443" s="5">
        <f>+IF(D443="male",VLOOKUP(BG443,'Key node cluster'!$L$3:$N$24,3,0),VLOOKUP(BG443,'Key node cluster'!$R$3:$T$15,3,0))</f>
        <v>1</v>
      </c>
      <c r="O443" s="1">
        <v>0</v>
      </c>
      <c r="P443" s="1">
        <f t="shared" si="283"/>
        <v>1</v>
      </c>
      <c r="Q443" s="1">
        <f t="shared" si="284"/>
        <v>17</v>
      </c>
      <c r="R443" s="1">
        <f t="shared" si="285"/>
        <v>17</v>
      </c>
      <c r="S443" s="1">
        <f t="shared" si="286"/>
        <v>17</v>
      </c>
      <c r="T443" s="1">
        <f t="shared" si="287"/>
        <v>17</v>
      </c>
      <c r="U443" s="1">
        <f t="shared" si="288"/>
        <v>17</v>
      </c>
      <c r="V443" s="1">
        <f t="shared" si="289"/>
        <v>17</v>
      </c>
      <c r="W443" s="1">
        <f t="shared" si="290"/>
        <v>17</v>
      </c>
      <c r="X443" s="1">
        <f t="shared" si="291"/>
        <v>17</v>
      </c>
      <c r="Y443" s="1">
        <f t="shared" si="292"/>
        <v>17</v>
      </c>
      <c r="Z443" s="1">
        <f t="shared" si="293"/>
        <v>17</v>
      </c>
      <c r="AA443" s="1">
        <f t="shared" si="294"/>
        <v>17</v>
      </c>
      <c r="AB443" s="1">
        <f t="shared" si="295"/>
        <v>17</v>
      </c>
      <c r="AC443" s="1">
        <f t="shared" si="296"/>
        <v>17</v>
      </c>
      <c r="AD443" s="1">
        <f t="shared" si="297"/>
        <v>17</v>
      </c>
      <c r="AE443" s="1">
        <f t="shared" si="298"/>
        <v>17</v>
      </c>
      <c r="AF443" s="1">
        <f t="shared" si="299"/>
        <v>17</v>
      </c>
      <c r="AG443" s="1">
        <f t="shared" si="300"/>
        <v>17</v>
      </c>
      <c r="AH443" s="1">
        <f t="shared" si="301"/>
        <v>17</v>
      </c>
      <c r="AI443" s="1">
        <f t="shared" si="302"/>
        <v>17</v>
      </c>
      <c r="AJ443" s="1">
        <f t="shared" si="303"/>
        <v>17</v>
      </c>
      <c r="AK443" s="1">
        <f t="shared" si="304"/>
        <v>17</v>
      </c>
      <c r="AL443" s="1">
        <f t="shared" si="305"/>
        <v>17</v>
      </c>
      <c r="AM443" s="1">
        <f t="shared" si="306"/>
        <v>17</v>
      </c>
      <c r="AN443" s="1">
        <f t="shared" si="307"/>
        <v>17</v>
      </c>
      <c r="AO443" s="1">
        <f t="shared" si="308"/>
        <v>17</v>
      </c>
      <c r="AP443" s="7">
        <f t="shared" si="324"/>
        <v>17</v>
      </c>
      <c r="AQ443" s="7">
        <f t="shared" si="325"/>
        <v>17</v>
      </c>
      <c r="AR443" s="1">
        <f t="shared" si="309"/>
        <v>17</v>
      </c>
      <c r="AS443" s="7">
        <f t="shared" si="326"/>
        <v>17</v>
      </c>
      <c r="AT443" s="1">
        <f t="shared" si="310"/>
        <v>17</v>
      </c>
      <c r="AU443" s="1">
        <f t="shared" si="311"/>
        <v>17</v>
      </c>
      <c r="AV443" s="1">
        <f t="shared" si="312"/>
        <v>17</v>
      </c>
      <c r="AW443" s="1">
        <f t="shared" si="313"/>
        <v>17</v>
      </c>
      <c r="AX443" s="1">
        <f t="shared" si="314"/>
        <v>17</v>
      </c>
      <c r="AY443" s="1">
        <f t="shared" si="315"/>
        <v>17</v>
      </c>
      <c r="AZ443" s="1">
        <f t="shared" si="316"/>
        <v>17</v>
      </c>
      <c r="BA443" s="1">
        <f t="shared" si="317"/>
        <v>17</v>
      </c>
      <c r="BB443" s="1">
        <f t="shared" si="318"/>
        <v>17</v>
      </c>
      <c r="BC443" s="1">
        <f t="shared" si="319"/>
        <v>17</v>
      </c>
      <c r="BD443" s="1">
        <f t="shared" si="320"/>
        <v>17</v>
      </c>
      <c r="BE443" s="1">
        <f t="shared" si="321"/>
        <v>17</v>
      </c>
      <c r="BF443" s="1">
        <f t="shared" si="322"/>
        <v>17</v>
      </c>
      <c r="BG443" s="1">
        <f>+IF(D443="male",VLOOKUP(M443,'Key node cluster'!$A$3:$C$45,3,0),VLOOKUP(M443,'Key node cluster'!$F$3:$H$27,3,0))</f>
        <v>22</v>
      </c>
    </row>
    <row r="444" spans="1:59" x14ac:dyDescent="0.25">
      <c r="A444" t="s">
        <v>603</v>
      </c>
      <c r="B444">
        <v>9951032822</v>
      </c>
      <c r="C444" s="7">
        <v>30</v>
      </c>
      <c r="D444" t="s">
        <v>9</v>
      </c>
      <c r="E444" t="s">
        <v>10</v>
      </c>
      <c r="G444" t="str">
        <f t="shared" si="323"/>
        <v/>
      </c>
      <c r="H444" s="7">
        <f t="shared" si="281"/>
        <v>5</v>
      </c>
      <c r="J444">
        <v>26</v>
      </c>
      <c r="K444">
        <v>1.4219178082192001</v>
      </c>
      <c r="L444">
        <v>2</v>
      </c>
      <c r="M444" s="5">
        <f t="shared" si="282"/>
        <v>26</v>
      </c>
      <c r="N444" s="5">
        <f>+IF(D444="male",VLOOKUP(BG444,'Key node cluster'!$L$3:$N$24,3,0),VLOOKUP(BG444,'Key node cluster'!$R$3:$T$15,3,0))</f>
        <v>1</v>
      </c>
      <c r="O444" s="1">
        <v>0</v>
      </c>
      <c r="P444" s="1">
        <f t="shared" si="283"/>
        <v>26</v>
      </c>
      <c r="Q444" s="1">
        <f t="shared" si="284"/>
        <v>26</v>
      </c>
      <c r="R444" s="1">
        <f t="shared" si="285"/>
        <v>26</v>
      </c>
      <c r="S444" s="1">
        <f t="shared" si="286"/>
        <v>26</v>
      </c>
      <c r="T444" s="1">
        <f t="shared" si="287"/>
        <v>26</v>
      </c>
      <c r="U444" s="1">
        <f t="shared" si="288"/>
        <v>26</v>
      </c>
      <c r="V444" s="1">
        <f t="shared" si="289"/>
        <v>26</v>
      </c>
      <c r="W444" s="1">
        <f t="shared" si="290"/>
        <v>26</v>
      </c>
      <c r="X444" s="1">
        <f t="shared" si="291"/>
        <v>26</v>
      </c>
      <c r="Y444" s="1">
        <f t="shared" si="292"/>
        <v>26</v>
      </c>
      <c r="Z444" s="1">
        <f t="shared" si="293"/>
        <v>26</v>
      </c>
      <c r="AA444" s="1">
        <f t="shared" si="294"/>
        <v>26</v>
      </c>
      <c r="AB444" s="1">
        <f t="shared" si="295"/>
        <v>26</v>
      </c>
      <c r="AC444" s="1">
        <f t="shared" si="296"/>
        <v>26</v>
      </c>
      <c r="AD444" s="1">
        <f t="shared" si="297"/>
        <v>26</v>
      </c>
      <c r="AE444" s="1">
        <f t="shared" si="298"/>
        <v>26</v>
      </c>
      <c r="AF444" s="1">
        <f t="shared" si="299"/>
        <v>26</v>
      </c>
      <c r="AG444" s="1">
        <f t="shared" si="300"/>
        <v>26</v>
      </c>
      <c r="AH444" s="1">
        <f t="shared" si="301"/>
        <v>26</v>
      </c>
      <c r="AI444" s="1">
        <f t="shared" si="302"/>
        <v>26</v>
      </c>
      <c r="AJ444" s="1">
        <f t="shared" si="303"/>
        <v>26</v>
      </c>
      <c r="AK444" s="1">
        <f t="shared" si="304"/>
        <v>26</v>
      </c>
      <c r="AL444" s="1">
        <f t="shared" si="305"/>
        <v>26</v>
      </c>
      <c r="AM444" s="1">
        <f t="shared" si="306"/>
        <v>26</v>
      </c>
      <c r="AN444" s="1">
        <f t="shared" si="307"/>
        <v>26</v>
      </c>
      <c r="AO444" s="1">
        <f t="shared" si="308"/>
        <v>26</v>
      </c>
      <c r="AP444" s="7">
        <f t="shared" si="324"/>
        <v>26</v>
      </c>
      <c r="AQ444" s="7">
        <f t="shared" si="325"/>
        <v>26</v>
      </c>
      <c r="AR444" s="1">
        <f t="shared" si="309"/>
        <v>26</v>
      </c>
      <c r="AS444" s="7">
        <f t="shared" si="326"/>
        <v>26</v>
      </c>
      <c r="AT444" s="1">
        <f t="shared" si="310"/>
        <v>26</v>
      </c>
      <c r="AU444" s="1">
        <f t="shared" si="311"/>
        <v>26</v>
      </c>
      <c r="AV444" s="1">
        <f t="shared" si="312"/>
        <v>26</v>
      </c>
      <c r="AW444" s="1">
        <f t="shared" si="313"/>
        <v>26</v>
      </c>
      <c r="AX444" s="1">
        <f t="shared" si="314"/>
        <v>26</v>
      </c>
      <c r="AY444" s="1">
        <f t="shared" si="315"/>
        <v>26</v>
      </c>
      <c r="AZ444" s="1">
        <f t="shared" si="316"/>
        <v>26</v>
      </c>
      <c r="BA444" s="1">
        <f t="shared" si="317"/>
        <v>26</v>
      </c>
      <c r="BB444" s="1">
        <f t="shared" si="318"/>
        <v>26</v>
      </c>
      <c r="BC444" s="1">
        <f t="shared" si="319"/>
        <v>26</v>
      </c>
      <c r="BD444" s="1">
        <f t="shared" si="320"/>
        <v>26</v>
      </c>
      <c r="BE444" s="1">
        <f t="shared" si="321"/>
        <v>26</v>
      </c>
      <c r="BF444" s="1">
        <f t="shared" si="322"/>
        <v>26</v>
      </c>
      <c r="BG444" s="1">
        <f>+IF(D444="male",VLOOKUP(M444,'Key node cluster'!$A$3:$C$45,3,0),VLOOKUP(M444,'Key node cluster'!$F$3:$H$27,3,0))</f>
        <v>31</v>
      </c>
    </row>
    <row r="445" spans="1:59" x14ac:dyDescent="0.25">
      <c r="A445" t="s">
        <v>610</v>
      </c>
      <c r="B445">
        <v>9941053536</v>
      </c>
      <c r="C445" s="7">
        <v>30</v>
      </c>
      <c r="D445" t="s">
        <v>9</v>
      </c>
      <c r="E445" t="s">
        <v>10</v>
      </c>
      <c r="G445" t="str">
        <f t="shared" si="323"/>
        <v/>
      </c>
      <c r="H445" s="7">
        <f t="shared" si="281"/>
        <v>1</v>
      </c>
      <c r="J445">
        <v>27</v>
      </c>
      <c r="K445">
        <v>0.83835616438355998</v>
      </c>
      <c r="L445">
        <v>3</v>
      </c>
      <c r="M445" s="5">
        <f t="shared" si="282"/>
        <v>17</v>
      </c>
      <c r="N445" s="5">
        <f>+IF(D445="male",VLOOKUP(BG445,'Key node cluster'!$L$3:$N$24,3,0),VLOOKUP(BG445,'Key node cluster'!$R$3:$T$15,3,0))</f>
        <v>1</v>
      </c>
      <c r="O445" s="1">
        <v>0</v>
      </c>
      <c r="P445" s="1">
        <f t="shared" si="283"/>
        <v>1</v>
      </c>
      <c r="Q445" s="1">
        <f t="shared" si="284"/>
        <v>17</v>
      </c>
      <c r="R445" s="1">
        <f t="shared" si="285"/>
        <v>17</v>
      </c>
      <c r="S445" s="1">
        <f t="shared" si="286"/>
        <v>17</v>
      </c>
      <c r="T445" s="1">
        <f t="shared" si="287"/>
        <v>17</v>
      </c>
      <c r="U445" s="1">
        <f t="shared" si="288"/>
        <v>17</v>
      </c>
      <c r="V445" s="1">
        <f t="shared" si="289"/>
        <v>17</v>
      </c>
      <c r="W445" s="1">
        <f t="shared" si="290"/>
        <v>17</v>
      </c>
      <c r="X445" s="1">
        <f t="shared" si="291"/>
        <v>17</v>
      </c>
      <c r="Y445" s="1">
        <f t="shared" si="292"/>
        <v>17</v>
      </c>
      <c r="Z445" s="1">
        <f t="shared" si="293"/>
        <v>17</v>
      </c>
      <c r="AA445" s="1">
        <f t="shared" si="294"/>
        <v>17</v>
      </c>
      <c r="AB445" s="1">
        <f t="shared" si="295"/>
        <v>17</v>
      </c>
      <c r="AC445" s="1">
        <f t="shared" si="296"/>
        <v>17</v>
      </c>
      <c r="AD445" s="1">
        <f t="shared" si="297"/>
        <v>17</v>
      </c>
      <c r="AE445" s="1">
        <f t="shared" si="298"/>
        <v>17</v>
      </c>
      <c r="AF445" s="1">
        <f t="shared" si="299"/>
        <v>17</v>
      </c>
      <c r="AG445" s="1">
        <f t="shared" si="300"/>
        <v>17</v>
      </c>
      <c r="AH445" s="1">
        <f t="shared" si="301"/>
        <v>17</v>
      </c>
      <c r="AI445" s="1">
        <f t="shared" si="302"/>
        <v>17</v>
      </c>
      <c r="AJ445" s="1">
        <f t="shared" si="303"/>
        <v>17</v>
      </c>
      <c r="AK445" s="1">
        <f t="shared" si="304"/>
        <v>17</v>
      </c>
      <c r="AL445" s="1">
        <f t="shared" si="305"/>
        <v>17</v>
      </c>
      <c r="AM445" s="1">
        <f t="shared" si="306"/>
        <v>17</v>
      </c>
      <c r="AN445" s="1">
        <f t="shared" si="307"/>
        <v>17</v>
      </c>
      <c r="AO445" s="1">
        <f t="shared" si="308"/>
        <v>17</v>
      </c>
      <c r="AP445" s="7">
        <f t="shared" si="324"/>
        <v>17</v>
      </c>
      <c r="AQ445" s="7">
        <f t="shared" si="325"/>
        <v>17</v>
      </c>
      <c r="AR445" s="1">
        <f t="shared" si="309"/>
        <v>17</v>
      </c>
      <c r="AS445" s="7">
        <f t="shared" si="326"/>
        <v>17</v>
      </c>
      <c r="AT445" s="1">
        <f t="shared" si="310"/>
        <v>17</v>
      </c>
      <c r="AU445" s="1">
        <f t="shared" si="311"/>
        <v>17</v>
      </c>
      <c r="AV445" s="1">
        <f t="shared" si="312"/>
        <v>17</v>
      </c>
      <c r="AW445" s="1">
        <f t="shared" si="313"/>
        <v>17</v>
      </c>
      <c r="AX445" s="1">
        <f t="shared" si="314"/>
        <v>17</v>
      </c>
      <c r="AY445" s="1">
        <f t="shared" si="315"/>
        <v>17</v>
      </c>
      <c r="AZ445" s="1">
        <f t="shared" si="316"/>
        <v>17</v>
      </c>
      <c r="BA445" s="1">
        <f t="shared" si="317"/>
        <v>17</v>
      </c>
      <c r="BB445" s="1">
        <f t="shared" si="318"/>
        <v>17</v>
      </c>
      <c r="BC445" s="1">
        <f t="shared" si="319"/>
        <v>17</v>
      </c>
      <c r="BD445" s="1">
        <f t="shared" si="320"/>
        <v>17</v>
      </c>
      <c r="BE445" s="1">
        <f t="shared" si="321"/>
        <v>17</v>
      </c>
      <c r="BF445" s="1">
        <f t="shared" si="322"/>
        <v>17</v>
      </c>
      <c r="BG445" s="1">
        <f>+IF(D445="male",VLOOKUP(M445,'Key node cluster'!$A$3:$C$45,3,0),VLOOKUP(M445,'Key node cluster'!$F$3:$H$27,3,0))</f>
        <v>22</v>
      </c>
    </row>
    <row r="446" spans="1:59" x14ac:dyDescent="0.25">
      <c r="A446" t="s">
        <v>612</v>
      </c>
      <c r="B446">
        <v>9911049215</v>
      </c>
      <c r="C446" s="7">
        <v>30</v>
      </c>
      <c r="D446" t="s">
        <v>9</v>
      </c>
      <c r="E446" t="s">
        <v>10</v>
      </c>
      <c r="G446" t="str">
        <f t="shared" si="323"/>
        <v>secondary or below</v>
      </c>
      <c r="H446" s="7">
        <f t="shared" si="281"/>
        <v>5</v>
      </c>
      <c r="I446" t="s">
        <v>12</v>
      </c>
      <c r="J446">
        <v>30</v>
      </c>
      <c r="K446">
        <v>1.7698630136986</v>
      </c>
      <c r="L446">
        <v>4</v>
      </c>
      <c r="M446" s="5">
        <f t="shared" si="282"/>
        <v>26</v>
      </c>
      <c r="N446" s="5">
        <f>+IF(D446="male",VLOOKUP(BG446,'Key node cluster'!$L$3:$N$24,3,0),VLOOKUP(BG446,'Key node cluster'!$R$3:$T$15,3,0))</f>
        <v>1</v>
      </c>
      <c r="O446" s="1">
        <v>0</v>
      </c>
      <c r="P446" s="1">
        <f t="shared" si="283"/>
        <v>26</v>
      </c>
      <c r="Q446" s="1">
        <f t="shared" si="284"/>
        <v>26</v>
      </c>
      <c r="R446" s="1">
        <f t="shared" si="285"/>
        <v>26</v>
      </c>
      <c r="S446" s="1">
        <f t="shared" si="286"/>
        <v>26</v>
      </c>
      <c r="T446" s="1">
        <f t="shared" si="287"/>
        <v>26</v>
      </c>
      <c r="U446" s="1">
        <f t="shared" si="288"/>
        <v>26</v>
      </c>
      <c r="V446" s="1">
        <f t="shared" si="289"/>
        <v>26</v>
      </c>
      <c r="W446" s="1">
        <f t="shared" si="290"/>
        <v>26</v>
      </c>
      <c r="X446" s="1">
        <f t="shared" si="291"/>
        <v>26</v>
      </c>
      <c r="Y446" s="1">
        <f t="shared" si="292"/>
        <v>26</v>
      </c>
      <c r="Z446" s="1">
        <f t="shared" si="293"/>
        <v>26</v>
      </c>
      <c r="AA446" s="1">
        <f t="shared" si="294"/>
        <v>26</v>
      </c>
      <c r="AB446" s="1">
        <f t="shared" si="295"/>
        <v>26</v>
      </c>
      <c r="AC446" s="1">
        <f t="shared" si="296"/>
        <v>26</v>
      </c>
      <c r="AD446" s="1">
        <f t="shared" si="297"/>
        <v>26</v>
      </c>
      <c r="AE446" s="1">
        <f t="shared" si="298"/>
        <v>26</v>
      </c>
      <c r="AF446" s="1">
        <f t="shared" si="299"/>
        <v>26</v>
      </c>
      <c r="AG446" s="1">
        <f t="shared" si="300"/>
        <v>26</v>
      </c>
      <c r="AH446" s="1">
        <f t="shared" si="301"/>
        <v>26</v>
      </c>
      <c r="AI446" s="1">
        <f t="shared" si="302"/>
        <v>26</v>
      </c>
      <c r="AJ446" s="1">
        <f t="shared" si="303"/>
        <v>26</v>
      </c>
      <c r="AK446" s="1">
        <f t="shared" si="304"/>
        <v>26</v>
      </c>
      <c r="AL446" s="1">
        <f t="shared" si="305"/>
        <v>26</v>
      </c>
      <c r="AM446" s="1">
        <f t="shared" si="306"/>
        <v>26</v>
      </c>
      <c r="AN446" s="1">
        <f t="shared" si="307"/>
        <v>26</v>
      </c>
      <c r="AO446" s="1">
        <f t="shared" si="308"/>
        <v>26</v>
      </c>
      <c r="AP446" s="7">
        <f t="shared" si="324"/>
        <v>26</v>
      </c>
      <c r="AQ446" s="7">
        <f t="shared" si="325"/>
        <v>26</v>
      </c>
      <c r="AR446" s="1">
        <f t="shared" si="309"/>
        <v>26</v>
      </c>
      <c r="AS446" s="7">
        <f t="shared" si="326"/>
        <v>26</v>
      </c>
      <c r="AT446" s="1">
        <f t="shared" si="310"/>
        <v>26</v>
      </c>
      <c r="AU446" s="1">
        <f t="shared" si="311"/>
        <v>26</v>
      </c>
      <c r="AV446" s="1">
        <f t="shared" si="312"/>
        <v>26</v>
      </c>
      <c r="AW446" s="1">
        <f t="shared" si="313"/>
        <v>26</v>
      </c>
      <c r="AX446" s="1">
        <f t="shared" si="314"/>
        <v>26</v>
      </c>
      <c r="AY446" s="1">
        <f t="shared" si="315"/>
        <v>26</v>
      </c>
      <c r="AZ446" s="1">
        <f t="shared" si="316"/>
        <v>26</v>
      </c>
      <c r="BA446" s="1">
        <f t="shared" si="317"/>
        <v>26</v>
      </c>
      <c r="BB446" s="1">
        <f t="shared" si="318"/>
        <v>26</v>
      </c>
      <c r="BC446" s="1">
        <f t="shared" si="319"/>
        <v>26</v>
      </c>
      <c r="BD446" s="1">
        <f t="shared" si="320"/>
        <v>26</v>
      </c>
      <c r="BE446" s="1">
        <f t="shared" si="321"/>
        <v>26</v>
      </c>
      <c r="BF446" s="1">
        <f t="shared" si="322"/>
        <v>26</v>
      </c>
      <c r="BG446" s="1">
        <f>+IF(D446="male",VLOOKUP(M446,'Key node cluster'!$A$3:$C$45,3,0),VLOOKUP(M446,'Key node cluster'!$F$3:$H$27,3,0))</f>
        <v>31</v>
      </c>
    </row>
    <row r="447" spans="1:59" x14ac:dyDescent="0.25">
      <c r="A447" t="s">
        <v>619</v>
      </c>
      <c r="B447">
        <v>9711028212</v>
      </c>
      <c r="C447" s="7">
        <v>50</v>
      </c>
      <c r="D447" t="s">
        <v>9</v>
      </c>
      <c r="E447" t="s">
        <v>10</v>
      </c>
      <c r="G447" t="str">
        <f t="shared" si="323"/>
        <v/>
      </c>
      <c r="H447" s="7">
        <f t="shared" si="281"/>
        <v>5</v>
      </c>
      <c r="J447">
        <v>50</v>
      </c>
      <c r="K447">
        <v>2.1698630136985999</v>
      </c>
      <c r="L447">
        <v>2</v>
      </c>
      <c r="M447" s="5">
        <f t="shared" si="282"/>
        <v>26</v>
      </c>
      <c r="N447" s="5">
        <f>+IF(D447="male",VLOOKUP(BG447,'Key node cluster'!$L$3:$N$24,3,0),VLOOKUP(BG447,'Key node cluster'!$R$3:$T$15,3,0))</f>
        <v>1</v>
      </c>
      <c r="O447" s="1">
        <v>0</v>
      </c>
      <c r="P447" s="1">
        <f t="shared" si="283"/>
        <v>26</v>
      </c>
      <c r="Q447" s="1">
        <f t="shared" si="284"/>
        <v>26</v>
      </c>
      <c r="R447" s="1">
        <f t="shared" si="285"/>
        <v>26</v>
      </c>
      <c r="S447" s="1">
        <f t="shared" si="286"/>
        <v>26</v>
      </c>
      <c r="T447" s="1">
        <f t="shared" si="287"/>
        <v>26</v>
      </c>
      <c r="U447" s="1">
        <f t="shared" si="288"/>
        <v>26</v>
      </c>
      <c r="V447" s="1">
        <f t="shared" si="289"/>
        <v>26</v>
      </c>
      <c r="W447" s="1">
        <f t="shared" si="290"/>
        <v>26</v>
      </c>
      <c r="X447" s="1">
        <f t="shared" si="291"/>
        <v>26</v>
      </c>
      <c r="Y447" s="1">
        <f t="shared" si="292"/>
        <v>26</v>
      </c>
      <c r="Z447" s="1">
        <f t="shared" si="293"/>
        <v>26</v>
      </c>
      <c r="AA447" s="1">
        <f t="shared" si="294"/>
        <v>26</v>
      </c>
      <c r="AB447" s="1">
        <f t="shared" si="295"/>
        <v>26</v>
      </c>
      <c r="AC447" s="1">
        <f t="shared" si="296"/>
        <v>26</v>
      </c>
      <c r="AD447" s="1">
        <f t="shared" si="297"/>
        <v>26</v>
      </c>
      <c r="AE447" s="1">
        <f t="shared" si="298"/>
        <v>26</v>
      </c>
      <c r="AF447" s="1">
        <f t="shared" si="299"/>
        <v>26</v>
      </c>
      <c r="AG447" s="1">
        <f t="shared" si="300"/>
        <v>26</v>
      </c>
      <c r="AH447" s="1">
        <f t="shared" si="301"/>
        <v>26</v>
      </c>
      <c r="AI447" s="1">
        <f t="shared" si="302"/>
        <v>26</v>
      </c>
      <c r="AJ447" s="1">
        <f t="shared" si="303"/>
        <v>26</v>
      </c>
      <c r="AK447" s="1">
        <f t="shared" si="304"/>
        <v>26</v>
      </c>
      <c r="AL447" s="1">
        <f t="shared" si="305"/>
        <v>26</v>
      </c>
      <c r="AM447" s="1">
        <f t="shared" si="306"/>
        <v>26</v>
      </c>
      <c r="AN447" s="1">
        <f t="shared" si="307"/>
        <v>26</v>
      </c>
      <c r="AO447" s="1">
        <f t="shared" si="308"/>
        <v>26</v>
      </c>
      <c r="AP447" s="7">
        <f t="shared" si="324"/>
        <v>26</v>
      </c>
      <c r="AQ447" s="7">
        <f t="shared" si="325"/>
        <v>26</v>
      </c>
      <c r="AR447" s="1">
        <f t="shared" si="309"/>
        <v>26</v>
      </c>
      <c r="AS447" s="7">
        <f t="shared" si="326"/>
        <v>26</v>
      </c>
      <c r="AT447" s="1">
        <f t="shared" si="310"/>
        <v>26</v>
      </c>
      <c r="AU447" s="1">
        <f t="shared" si="311"/>
        <v>26</v>
      </c>
      <c r="AV447" s="1">
        <f t="shared" si="312"/>
        <v>26</v>
      </c>
      <c r="AW447" s="1">
        <f t="shared" si="313"/>
        <v>26</v>
      </c>
      <c r="AX447" s="1">
        <f t="shared" si="314"/>
        <v>26</v>
      </c>
      <c r="AY447" s="1">
        <f t="shared" si="315"/>
        <v>26</v>
      </c>
      <c r="AZ447" s="1">
        <f t="shared" si="316"/>
        <v>26</v>
      </c>
      <c r="BA447" s="1">
        <f t="shared" si="317"/>
        <v>26</v>
      </c>
      <c r="BB447" s="1">
        <f t="shared" si="318"/>
        <v>26</v>
      </c>
      <c r="BC447" s="1">
        <f t="shared" si="319"/>
        <v>26</v>
      </c>
      <c r="BD447" s="1">
        <f t="shared" si="320"/>
        <v>26</v>
      </c>
      <c r="BE447" s="1">
        <f t="shared" si="321"/>
        <v>26</v>
      </c>
      <c r="BF447" s="1">
        <f t="shared" si="322"/>
        <v>26</v>
      </c>
      <c r="BG447" s="1">
        <f>+IF(D447="male",VLOOKUP(M447,'Key node cluster'!$A$3:$C$45,3,0),VLOOKUP(M447,'Key node cluster'!$F$3:$H$27,3,0))</f>
        <v>31</v>
      </c>
    </row>
    <row r="448" spans="1:59" x14ac:dyDescent="0.25">
      <c r="A448" t="s">
        <v>620</v>
      </c>
      <c r="B448">
        <v>9901022011</v>
      </c>
      <c r="C448" s="7">
        <v>30</v>
      </c>
      <c r="D448" t="s">
        <v>9</v>
      </c>
      <c r="E448" t="s">
        <v>10</v>
      </c>
      <c r="G448" t="str">
        <f t="shared" si="323"/>
        <v/>
      </c>
      <c r="H448" s="7">
        <f t="shared" si="281"/>
        <v>5</v>
      </c>
      <c r="J448">
        <v>31</v>
      </c>
      <c r="K448">
        <v>2.5068493150685001</v>
      </c>
      <c r="L448">
        <v>1</v>
      </c>
      <c r="M448" s="5">
        <f t="shared" si="282"/>
        <v>26</v>
      </c>
      <c r="N448" s="5">
        <f>+IF(D448="male",VLOOKUP(BG448,'Key node cluster'!$L$3:$N$24,3,0),VLOOKUP(BG448,'Key node cluster'!$R$3:$T$15,3,0))</f>
        <v>1</v>
      </c>
      <c r="O448" s="1">
        <v>0</v>
      </c>
      <c r="P448" s="1">
        <f t="shared" si="283"/>
        <v>26</v>
      </c>
      <c r="Q448" s="1">
        <f t="shared" si="284"/>
        <v>26</v>
      </c>
      <c r="R448" s="1">
        <f t="shared" si="285"/>
        <v>26</v>
      </c>
      <c r="S448" s="1">
        <f t="shared" si="286"/>
        <v>26</v>
      </c>
      <c r="T448" s="1">
        <f t="shared" si="287"/>
        <v>26</v>
      </c>
      <c r="U448" s="1">
        <f t="shared" si="288"/>
        <v>26</v>
      </c>
      <c r="V448" s="1">
        <f t="shared" si="289"/>
        <v>26</v>
      </c>
      <c r="W448" s="1">
        <f t="shared" si="290"/>
        <v>26</v>
      </c>
      <c r="X448" s="1">
        <f t="shared" si="291"/>
        <v>26</v>
      </c>
      <c r="Y448" s="1">
        <f t="shared" si="292"/>
        <v>26</v>
      </c>
      <c r="Z448" s="1">
        <f t="shared" si="293"/>
        <v>26</v>
      </c>
      <c r="AA448" s="1">
        <f t="shared" si="294"/>
        <v>26</v>
      </c>
      <c r="AB448" s="1">
        <f t="shared" si="295"/>
        <v>26</v>
      </c>
      <c r="AC448" s="1">
        <f t="shared" si="296"/>
        <v>26</v>
      </c>
      <c r="AD448" s="1">
        <f t="shared" si="297"/>
        <v>26</v>
      </c>
      <c r="AE448" s="1">
        <f t="shared" si="298"/>
        <v>26</v>
      </c>
      <c r="AF448" s="1">
        <f t="shared" si="299"/>
        <v>26</v>
      </c>
      <c r="AG448" s="1">
        <f t="shared" si="300"/>
        <v>26</v>
      </c>
      <c r="AH448" s="1">
        <f t="shared" si="301"/>
        <v>26</v>
      </c>
      <c r="AI448" s="1">
        <f t="shared" si="302"/>
        <v>26</v>
      </c>
      <c r="AJ448" s="1">
        <f t="shared" si="303"/>
        <v>26</v>
      </c>
      <c r="AK448" s="1">
        <f t="shared" si="304"/>
        <v>26</v>
      </c>
      <c r="AL448" s="1">
        <f t="shared" si="305"/>
        <v>26</v>
      </c>
      <c r="AM448" s="1">
        <f t="shared" si="306"/>
        <v>26</v>
      </c>
      <c r="AN448" s="1">
        <f t="shared" si="307"/>
        <v>26</v>
      </c>
      <c r="AO448" s="1">
        <f t="shared" si="308"/>
        <v>26</v>
      </c>
      <c r="AP448" s="7">
        <f t="shared" si="324"/>
        <v>26</v>
      </c>
      <c r="AQ448" s="7">
        <f t="shared" si="325"/>
        <v>26</v>
      </c>
      <c r="AR448" s="1">
        <f t="shared" si="309"/>
        <v>26</v>
      </c>
      <c r="AS448" s="7">
        <f t="shared" si="326"/>
        <v>26</v>
      </c>
      <c r="AT448" s="1">
        <f t="shared" si="310"/>
        <v>26</v>
      </c>
      <c r="AU448" s="1">
        <f t="shared" si="311"/>
        <v>26</v>
      </c>
      <c r="AV448" s="1">
        <f t="shared" si="312"/>
        <v>26</v>
      </c>
      <c r="AW448" s="1">
        <f t="shared" si="313"/>
        <v>26</v>
      </c>
      <c r="AX448" s="1">
        <f t="shared" si="314"/>
        <v>26</v>
      </c>
      <c r="AY448" s="1">
        <f t="shared" si="315"/>
        <v>26</v>
      </c>
      <c r="AZ448" s="1">
        <f t="shared" si="316"/>
        <v>26</v>
      </c>
      <c r="BA448" s="1">
        <f t="shared" si="317"/>
        <v>26</v>
      </c>
      <c r="BB448" s="1">
        <f t="shared" si="318"/>
        <v>26</v>
      </c>
      <c r="BC448" s="1">
        <f t="shared" si="319"/>
        <v>26</v>
      </c>
      <c r="BD448" s="1">
        <f t="shared" si="320"/>
        <v>26</v>
      </c>
      <c r="BE448" s="1">
        <f t="shared" si="321"/>
        <v>26</v>
      </c>
      <c r="BF448" s="1">
        <f t="shared" si="322"/>
        <v>26</v>
      </c>
      <c r="BG448" s="1">
        <f>+IF(D448="male",VLOOKUP(M448,'Key node cluster'!$A$3:$C$45,3,0),VLOOKUP(M448,'Key node cluster'!$F$3:$H$27,3,0))</f>
        <v>31</v>
      </c>
    </row>
    <row r="449" spans="1:59" x14ac:dyDescent="0.25">
      <c r="A449" t="s">
        <v>626</v>
      </c>
      <c r="B449">
        <v>9971006854</v>
      </c>
      <c r="C449" s="7">
        <v>20</v>
      </c>
      <c r="D449" t="s">
        <v>9</v>
      </c>
      <c r="E449" t="s">
        <v>10</v>
      </c>
      <c r="G449" t="str">
        <f t="shared" si="323"/>
        <v/>
      </c>
      <c r="H449" s="7">
        <f t="shared" si="281"/>
        <v>5</v>
      </c>
      <c r="J449">
        <v>25</v>
      </c>
      <c r="K449">
        <v>2.2739726027397</v>
      </c>
      <c r="L449">
        <v>4</v>
      </c>
      <c r="M449" s="5">
        <f t="shared" si="282"/>
        <v>26</v>
      </c>
      <c r="N449" s="5">
        <f>+IF(D449="male",VLOOKUP(BG449,'Key node cluster'!$L$3:$N$24,3,0),VLOOKUP(BG449,'Key node cluster'!$R$3:$T$15,3,0))</f>
        <v>1</v>
      </c>
      <c r="O449" s="1">
        <v>0</v>
      </c>
      <c r="P449" s="1">
        <f t="shared" si="283"/>
        <v>26</v>
      </c>
      <c r="Q449" s="1">
        <f t="shared" si="284"/>
        <v>26</v>
      </c>
      <c r="R449" s="1">
        <f t="shared" si="285"/>
        <v>26</v>
      </c>
      <c r="S449" s="1">
        <f t="shared" si="286"/>
        <v>26</v>
      </c>
      <c r="T449" s="1">
        <f t="shared" si="287"/>
        <v>26</v>
      </c>
      <c r="U449" s="1">
        <f t="shared" si="288"/>
        <v>26</v>
      </c>
      <c r="V449" s="1">
        <f t="shared" si="289"/>
        <v>26</v>
      </c>
      <c r="W449" s="1">
        <f t="shared" si="290"/>
        <v>26</v>
      </c>
      <c r="X449" s="1">
        <f t="shared" si="291"/>
        <v>26</v>
      </c>
      <c r="Y449" s="1">
        <f t="shared" si="292"/>
        <v>26</v>
      </c>
      <c r="Z449" s="1">
        <f t="shared" si="293"/>
        <v>26</v>
      </c>
      <c r="AA449" s="1">
        <f t="shared" si="294"/>
        <v>26</v>
      </c>
      <c r="AB449" s="1">
        <f t="shared" si="295"/>
        <v>26</v>
      </c>
      <c r="AC449" s="1">
        <f t="shared" si="296"/>
        <v>26</v>
      </c>
      <c r="AD449" s="1">
        <f t="shared" si="297"/>
        <v>26</v>
      </c>
      <c r="AE449" s="1">
        <f t="shared" si="298"/>
        <v>26</v>
      </c>
      <c r="AF449" s="1">
        <f t="shared" si="299"/>
        <v>26</v>
      </c>
      <c r="AG449" s="1">
        <f t="shared" si="300"/>
        <v>26</v>
      </c>
      <c r="AH449" s="1">
        <f t="shared" si="301"/>
        <v>26</v>
      </c>
      <c r="AI449" s="1">
        <f t="shared" si="302"/>
        <v>26</v>
      </c>
      <c r="AJ449" s="1">
        <f t="shared" si="303"/>
        <v>26</v>
      </c>
      <c r="AK449" s="1">
        <f t="shared" si="304"/>
        <v>26</v>
      </c>
      <c r="AL449" s="1">
        <f t="shared" si="305"/>
        <v>26</v>
      </c>
      <c r="AM449" s="1">
        <f t="shared" si="306"/>
        <v>26</v>
      </c>
      <c r="AN449" s="1">
        <f t="shared" si="307"/>
        <v>26</v>
      </c>
      <c r="AO449" s="1">
        <f t="shared" si="308"/>
        <v>26</v>
      </c>
      <c r="AP449" s="7">
        <f t="shared" si="324"/>
        <v>26</v>
      </c>
      <c r="AQ449" s="7">
        <f t="shared" si="325"/>
        <v>26</v>
      </c>
      <c r="AR449" s="1">
        <f t="shared" si="309"/>
        <v>26</v>
      </c>
      <c r="AS449" s="7">
        <f t="shared" si="326"/>
        <v>26</v>
      </c>
      <c r="AT449" s="1">
        <f t="shared" si="310"/>
        <v>26</v>
      </c>
      <c r="AU449" s="1">
        <f t="shared" si="311"/>
        <v>26</v>
      </c>
      <c r="AV449" s="1">
        <f t="shared" si="312"/>
        <v>26</v>
      </c>
      <c r="AW449" s="1">
        <f t="shared" si="313"/>
        <v>26</v>
      </c>
      <c r="AX449" s="1">
        <f t="shared" si="314"/>
        <v>26</v>
      </c>
      <c r="AY449" s="1">
        <f t="shared" si="315"/>
        <v>26</v>
      </c>
      <c r="AZ449" s="1">
        <f t="shared" si="316"/>
        <v>26</v>
      </c>
      <c r="BA449" s="1">
        <f t="shared" si="317"/>
        <v>26</v>
      </c>
      <c r="BB449" s="1">
        <f t="shared" si="318"/>
        <v>26</v>
      </c>
      <c r="BC449" s="1">
        <f t="shared" si="319"/>
        <v>26</v>
      </c>
      <c r="BD449" s="1">
        <f t="shared" si="320"/>
        <v>26</v>
      </c>
      <c r="BE449" s="1">
        <f t="shared" si="321"/>
        <v>26</v>
      </c>
      <c r="BF449" s="1">
        <f t="shared" si="322"/>
        <v>26</v>
      </c>
      <c r="BG449" s="1">
        <f>+IF(D449="male",VLOOKUP(M449,'Key node cluster'!$A$3:$C$45,3,0),VLOOKUP(M449,'Key node cluster'!$F$3:$H$27,3,0))</f>
        <v>31</v>
      </c>
    </row>
    <row r="450" spans="1:59" x14ac:dyDescent="0.25">
      <c r="A450" t="s">
        <v>637</v>
      </c>
      <c r="B450">
        <v>9971011253</v>
      </c>
      <c r="C450" s="7">
        <v>20</v>
      </c>
      <c r="D450" t="s">
        <v>9</v>
      </c>
      <c r="E450" t="s">
        <v>10</v>
      </c>
      <c r="G450" t="str">
        <f t="shared" si="323"/>
        <v/>
      </c>
      <c r="H450" s="7">
        <f t="shared" ref="H450:H513" si="327">IF(K450 &gt; 15, 20, IF(K450 &gt; 10, 15, IF(K450 &gt; 5, 10, IF(K450 &gt; 1, 5, IF(K450 &gt; 0, 1, 0)))))</f>
        <v>5</v>
      </c>
      <c r="J450">
        <v>25</v>
      </c>
      <c r="K450">
        <v>2.3369863013699002</v>
      </c>
      <c r="L450">
        <v>9</v>
      </c>
      <c r="M450" s="5">
        <f t="shared" ref="M450:M513" si="328">+BF450</f>
        <v>26</v>
      </c>
      <c r="N450" s="5">
        <f>+IF(D450="male",VLOOKUP(BG450,'Key node cluster'!$L$3:$N$24,3,0),VLOOKUP(BG450,'Key node cluster'!$R$3:$T$15,3,0))</f>
        <v>1</v>
      </c>
      <c r="O450" s="1">
        <v>0</v>
      </c>
      <c r="P450" s="1">
        <f t="shared" ref="P450:P513" si="329">+IF($D450="male",IF(H450="",O450,IF(H450&lt;=3,1,26)),IF($D450="female",IF(H450="",O450,IF(H450&lt;=0.5,1,12)),O450))</f>
        <v>26</v>
      </c>
      <c r="Q450" s="1">
        <f t="shared" ref="Q450:Q513" si="330">IF($D450="male",IF(P450&lt;&gt;1,P450,IF(H450="",P450,IF(H450&lt;=0.5,2,17))),IF($D450="female",IF(P450&lt;&gt;1,P450,IF(F450="",P450,IF(F450&lt;&gt;"amman",2,11))),P450))</f>
        <v>26</v>
      </c>
      <c r="R450" s="1">
        <f t="shared" ref="R450:R513" si="331">IF($D450="male",IF(Q450&lt;&gt;2,Q450,IF(F450="",Q450,IF(F450&lt;&gt;"irbed",3,14))),IF($D450="female",IF(Q450&lt;&gt;2,Q450,IF(C450="",Q450,IF(C450&lt;=25,3,8))),Q450))</f>
        <v>26</v>
      </c>
      <c r="S450" s="1">
        <f t="shared" ref="S450:S513" si="332">IF($D450="male",IF(R450&lt;&gt;3,R450,IF(F450="",R450,IF(F450&lt;&gt;"amman",4,11))),IF($D450="female",IF(R450&lt;&gt;3,R450,IF(F450="",R450,IF(F450&lt;&gt;"irbed",4,7))),R450))</f>
        <v>26</v>
      </c>
      <c r="T450" s="1">
        <f t="shared" ref="T450:T513" si="333">IF($D450="male",IF(S450&lt;&gt;4,S450,IF(C450="",S450,IF(C450&lt;=25,5,10))),IF($D450="female",IF(S450&lt;&gt;4,S450,IF(C450="",S450,IF(G450&lt;&gt;"secondary or below",5,6))),R450))</f>
        <v>26</v>
      </c>
      <c r="U450" s="1">
        <f t="shared" ref="U450:U513" si="334">IF($D450="male",IF(T450&lt;&gt;5,T450,IF(F450="",T450,IF(F450&lt;&gt;"zarqa",6,9))),IF($D450="female",IF(T450&lt;&gt;5,T450,5),T450))</f>
        <v>26</v>
      </c>
      <c r="V450" s="1">
        <f t="shared" ref="V450:V513" si="335">IF($D450="male",IF(U450&lt;&gt;6,U450,IF(G450="",U450,IF(G450&lt;&gt;"secondary or below",7,8))),IF($D450="female",IF(T450&lt;&gt;6,U450,6),U450))</f>
        <v>26</v>
      </c>
      <c r="W450" s="1">
        <f t="shared" ref="W450:W513" si="336">IF($D450="male",IF(V450&lt;&gt;7,V450,7),IF($D450="female",IF(S450&lt;&gt;7,V450,7),V450))</f>
        <v>26</v>
      </c>
      <c r="X450" s="1">
        <f t="shared" ref="X450:X513" si="337">IF($D450="male",IF(V450&lt;&gt;8,W450,8),IF($D450="female",IF(R450&lt;&gt;8,R450,IF(G450="",W450,IF(G450&lt;&gt;"bachelor or above",9,10)))))</f>
        <v>26</v>
      </c>
      <c r="Y450" s="1">
        <f t="shared" ref="Y450:Y513" si="338">IF($D450="male",IF(U450&lt;&gt;9,X450,9),IF($D450="female",IF(X450&lt;&gt;9,X450,9),X450))</f>
        <v>26</v>
      </c>
      <c r="Z450" s="1">
        <f t="shared" ref="Z450:Z513" si="339">IF($D450="male",IF(T450&lt;&gt;10,Y450,10),IF($D450="female",IF(X450&lt;&gt;10,Y450,10),Y450))</f>
        <v>26</v>
      </c>
      <c r="AA450" s="1">
        <f t="shared" ref="AA450:AA513" si="340">IF($D450="male",IF(S450&lt;&gt;11,Z450,IF(G450="",Z450,IF(G450&lt;&gt;"secondary or below",12,13))),IF($D450="female",IF(Q450&lt;&gt;11,Z450,11),Z450))</f>
        <v>26</v>
      </c>
      <c r="AB450" s="1">
        <f t="shared" ref="AB450:AB513" si="341">IF($D450="male",IF(AA450&lt;&gt;12,AA450,12),IF($D450="female",IF(P450&lt;&gt;12,P450,IF(G450="",AA450,IF(G450&lt;&gt;"bachelor or above",13,20)))))</f>
        <v>26</v>
      </c>
      <c r="AC450" s="1">
        <f t="shared" ref="AC450:AC513" si="342">IF($D450="male",IF(AA450&lt;&gt;13,AB450,13),IF($D450="female",IF(AB450&lt;&gt;13,AB450,IF(H450&lt;=3,14,17))))</f>
        <v>26</v>
      </c>
      <c r="AD450" s="1">
        <f t="shared" ref="AD450:AD513" si="343">IF($D450="male",IF(R450&lt;&gt;14,AC450,IF(G450="",AC450,IF(G450&lt;&gt;"bachelor or above",15,16))),IF($D450="female",IF(AC450&lt;&gt;14,AC450,IF(C450="",AC450,IF(C450&lt;=25,15,16))),AC450))</f>
        <v>26</v>
      </c>
      <c r="AE450" s="1">
        <f t="shared" ref="AE450:AE513" si="344">IF($D450="male",IF(AD450&lt;&gt;15,AD450,15),IF($D450="female",IF(AD450&lt;&gt;15,AD450,15),AD450))</f>
        <v>26</v>
      </c>
      <c r="AF450" s="1">
        <f t="shared" ref="AF450:AF513" si="345">IF($D450="male",IF(AD450&lt;&gt;16,AE450,16),IF($D450="female",IF(AD450&lt;&gt;16,AE450,16),AE450))</f>
        <v>26</v>
      </c>
      <c r="AG450" s="1">
        <f t="shared" ref="AG450:AG513" si="346">IF($D450="male",IF(Q450&lt;&gt;17,AF450,IF(F450="",AF450,IF(F450&lt;&gt;"amman",18,25))),IF($D450="female",IF(AC450&lt;&gt;17,AF450,IF(F450="",AF450,IF(F450&lt;&gt;"irbed",18,19))),AF450))</f>
        <v>26</v>
      </c>
      <c r="AH450" s="1">
        <f t="shared" ref="AH450:AH513" si="347">IF($D450="male",IF(AG450&lt;&gt;18,AG450,IF(G450="",AG450,IF(G450&lt;&gt;"secondary or below",19,20))),IF($D450="female",IF(AG450&lt;&gt;18,AG450,18),AG450))</f>
        <v>26</v>
      </c>
      <c r="AI450" s="1">
        <f t="shared" ref="AI450:AI513" si="348">IF($D450="male",IF(AH450&lt;&gt;19,AH450,19),IF($D450="female",IF(AG450&lt;&gt;19,AH450,19),AH450))</f>
        <v>26</v>
      </c>
      <c r="AJ450" s="1">
        <f t="shared" ref="AJ450:AJ513" si="349">IF($D450="male",IF(AH450&lt;&gt;20,AI450,IF(F450="",AI450,IF(F450&lt;&gt;"irbed",21,24))),IF($D450="female",IF(AB450&lt;&gt;20,AI450,IF(H450&lt;=3,21,24))))</f>
        <v>26</v>
      </c>
      <c r="AK450" s="1">
        <f t="shared" ref="AK450:AK513" si="350">IF($D450="male",IF(AJ450&lt;&gt;21,AJ450,IF(F450="",AJ450,IF(F450&lt;&gt;"zarqa",22,23))),IF($D450="female",IF(AJ450&lt;&gt;21,AJ450,IF(C450&lt;=25,22,23))))</f>
        <v>26</v>
      </c>
      <c r="AL450" s="1">
        <f t="shared" ref="AL450:AL513" si="351">IF($D450="male",IF(AK450&lt;&gt;22,AK450,22),IF($D450="female",IF(AK450&lt;&gt;22,AK450,22),AK450))</f>
        <v>26</v>
      </c>
      <c r="AM450" s="1">
        <f t="shared" ref="AM450:AM513" si="352">IF($D450="male",IF(AK450&lt;&gt;23,AL450,23),IF($D450="female",IF(AK450&lt;&gt;23,AL450,23),AL450))</f>
        <v>26</v>
      </c>
      <c r="AN450" s="1">
        <f t="shared" ref="AN450:AN513" si="353">IF($D450="male",IF(AJ450&lt;&gt;24,AM450,24),IF($D450="female",IF(AJ450&lt;&gt;24,AM450,24),AM450))</f>
        <v>26</v>
      </c>
      <c r="AO450" s="1">
        <f t="shared" ref="AO450:AO513" si="354">IF($D450="male",IF(AG450&lt;&gt;25,AN450,25),AN450)</f>
        <v>26</v>
      </c>
      <c r="AP450" s="7">
        <f t="shared" si="324"/>
        <v>26</v>
      </c>
      <c r="AQ450" s="7">
        <f t="shared" si="325"/>
        <v>26</v>
      </c>
      <c r="AR450" s="1">
        <f t="shared" ref="AR450:AR513" si="355">IF($D450="male",IF(AQ450&lt;&gt;28,AQ450,IF(C450&lt;=35,29,32)),AQ450)</f>
        <v>26</v>
      </c>
      <c r="AS450" s="7">
        <f t="shared" si="326"/>
        <v>26</v>
      </c>
      <c r="AT450" s="1">
        <f t="shared" ref="AT450:AT513" si="356">IF($D450="male",IF(AS450&lt;&gt;30,AS450,30),AS450)</f>
        <v>26</v>
      </c>
      <c r="AU450" s="1">
        <f t="shared" ref="AU450:AU513" si="357">IF($D450="male",IF(AS450&lt;&gt;31,AT450,31),AT450)</f>
        <v>26</v>
      </c>
      <c r="AV450" s="1">
        <f t="shared" ref="AV450:AV513" si="358">IF($D450="male",IF(AR450&lt;&gt;32,AU450,32),AU450)</f>
        <v>26</v>
      </c>
      <c r="AW450" s="1">
        <f t="shared" ref="AW450:AW513" si="359">IF($D450="male",IF(AQ450&lt;&gt;33,AV450,IF(H450="",AV450,IF(H450&lt;=7.5,34,37))),AV450)</f>
        <v>26</v>
      </c>
      <c r="AX450" s="1">
        <f t="shared" ref="AX450:AX513" si="360">IF($D450="male",IF(AW450&lt;&gt;34,AW450,IF(C450&lt;=25,35,36)),AW450)</f>
        <v>26</v>
      </c>
      <c r="AY450" s="1">
        <f t="shared" ref="AY450:AY513" si="361">IF($D450="male",IF(AX450&lt;&gt;35,AX450,35),AX450)</f>
        <v>26</v>
      </c>
      <c r="AZ450" s="1">
        <f t="shared" ref="AZ450:AZ513" si="362">IF($D450="male",IF(AX450&lt;&gt;36,AY450,36),AY450)</f>
        <v>26</v>
      </c>
      <c r="BA450" s="1">
        <f t="shared" ref="BA450:BA513" si="363">IF($D450="male",IF(AW450&lt;&gt;37,AZ450,37),AZ450)</f>
        <v>26</v>
      </c>
      <c r="BB450" s="1">
        <f t="shared" ref="BB450:BB513" si="364">IF($D450="male",IF(AP450&lt;&gt;38,BA450,IF(C450&lt;=25,39,40)),BA450)</f>
        <v>26</v>
      </c>
      <c r="BC450" s="1">
        <f t="shared" ref="BC450:BC513" si="365">IF($D450="male",IF(BB450&lt;&gt;39,BB450,39),BB450)</f>
        <v>26</v>
      </c>
      <c r="BD450" s="1">
        <f t="shared" ref="BD450:BD513" si="366">IF($D450="male",IF(BB450&lt;&gt;40,BC450,IF(H450="",BC450,IF(H450&lt;=7.5,41,42))),BC450)</f>
        <v>26</v>
      </c>
      <c r="BE450" s="1">
        <f t="shared" ref="BE450:BE513" si="367">IF($D450="male",IF(BD450&lt;&gt;41,BD450,41),BD450)</f>
        <v>26</v>
      </c>
      <c r="BF450" s="1">
        <f t="shared" ref="BF450:BF513" si="368">IF($D450="male",IF(BD450&lt;&gt;42,BE450,42),BE450)</f>
        <v>26</v>
      </c>
      <c r="BG450" s="1">
        <f>+IF(D450="male",VLOOKUP(M450,'Key node cluster'!$A$3:$C$45,3,0),VLOOKUP(M450,'Key node cluster'!$F$3:$H$27,3,0))</f>
        <v>31</v>
      </c>
    </row>
    <row r="451" spans="1:59" x14ac:dyDescent="0.25">
      <c r="A451" t="s">
        <v>639</v>
      </c>
      <c r="B451">
        <v>9971000070</v>
      </c>
      <c r="C451" s="7">
        <v>20</v>
      </c>
      <c r="D451" t="s">
        <v>9</v>
      </c>
      <c r="E451" t="s">
        <v>10</v>
      </c>
      <c r="G451" t="str">
        <f t="shared" si="323"/>
        <v/>
      </c>
      <c r="H451" s="7">
        <f t="shared" si="327"/>
        <v>5</v>
      </c>
      <c r="J451">
        <v>25</v>
      </c>
      <c r="K451">
        <v>1.7506849315068</v>
      </c>
      <c r="L451">
        <v>20</v>
      </c>
      <c r="M451" s="5">
        <f t="shared" si="328"/>
        <v>26</v>
      </c>
      <c r="N451" s="5">
        <f>+IF(D451="male",VLOOKUP(BG451,'Key node cluster'!$L$3:$N$24,3,0),VLOOKUP(BG451,'Key node cluster'!$R$3:$T$15,3,0))</f>
        <v>1</v>
      </c>
      <c r="O451" s="1">
        <v>0</v>
      </c>
      <c r="P451" s="1">
        <f t="shared" si="329"/>
        <v>26</v>
      </c>
      <c r="Q451" s="1">
        <f t="shared" si="330"/>
        <v>26</v>
      </c>
      <c r="R451" s="1">
        <f t="shared" si="331"/>
        <v>26</v>
      </c>
      <c r="S451" s="1">
        <f t="shared" si="332"/>
        <v>26</v>
      </c>
      <c r="T451" s="1">
        <f t="shared" si="333"/>
        <v>26</v>
      </c>
      <c r="U451" s="1">
        <f t="shared" si="334"/>
        <v>26</v>
      </c>
      <c r="V451" s="1">
        <f t="shared" si="335"/>
        <v>26</v>
      </c>
      <c r="W451" s="1">
        <f t="shared" si="336"/>
        <v>26</v>
      </c>
      <c r="X451" s="1">
        <f t="shared" si="337"/>
        <v>26</v>
      </c>
      <c r="Y451" s="1">
        <f t="shared" si="338"/>
        <v>26</v>
      </c>
      <c r="Z451" s="1">
        <f t="shared" si="339"/>
        <v>26</v>
      </c>
      <c r="AA451" s="1">
        <f t="shared" si="340"/>
        <v>26</v>
      </c>
      <c r="AB451" s="1">
        <f t="shared" si="341"/>
        <v>26</v>
      </c>
      <c r="AC451" s="1">
        <f t="shared" si="342"/>
        <v>26</v>
      </c>
      <c r="AD451" s="1">
        <f t="shared" si="343"/>
        <v>26</v>
      </c>
      <c r="AE451" s="1">
        <f t="shared" si="344"/>
        <v>26</v>
      </c>
      <c r="AF451" s="1">
        <f t="shared" si="345"/>
        <v>26</v>
      </c>
      <c r="AG451" s="1">
        <f t="shared" si="346"/>
        <v>26</v>
      </c>
      <c r="AH451" s="1">
        <f t="shared" si="347"/>
        <v>26</v>
      </c>
      <c r="AI451" s="1">
        <f t="shared" si="348"/>
        <v>26</v>
      </c>
      <c r="AJ451" s="1">
        <f t="shared" si="349"/>
        <v>26</v>
      </c>
      <c r="AK451" s="1">
        <f t="shared" si="350"/>
        <v>26</v>
      </c>
      <c r="AL451" s="1">
        <f t="shared" si="351"/>
        <v>26</v>
      </c>
      <c r="AM451" s="1">
        <f t="shared" si="352"/>
        <v>26</v>
      </c>
      <c r="AN451" s="1">
        <f t="shared" si="353"/>
        <v>26</v>
      </c>
      <c r="AO451" s="1">
        <f t="shared" si="354"/>
        <v>26</v>
      </c>
      <c r="AP451" s="7">
        <f t="shared" si="324"/>
        <v>26</v>
      </c>
      <c r="AQ451" s="7">
        <f t="shared" si="325"/>
        <v>26</v>
      </c>
      <c r="AR451" s="1">
        <f t="shared" si="355"/>
        <v>26</v>
      </c>
      <c r="AS451" s="7">
        <f t="shared" si="326"/>
        <v>26</v>
      </c>
      <c r="AT451" s="1">
        <f t="shared" si="356"/>
        <v>26</v>
      </c>
      <c r="AU451" s="1">
        <f t="shared" si="357"/>
        <v>26</v>
      </c>
      <c r="AV451" s="1">
        <f t="shared" si="358"/>
        <v>26</v>
      </c>
      <c r="AW451" s="1">
        <f t="shared" si="359"/>
        <v>26</v>
      </c>
      <c r="AX451" s="1">
        <f t="shared" si="360"/>
        <v>26</v>
      </c>
      <c r="AY451" s="1">
        <f t="shared" si="361"/>
        <v>26</v>
      </c>
      <c r="AZ451" s="1">
        <f t="shared" si="362"/>
        <v>26</v>
      </c>
      <c r="BA451" s="1">
        <f t="shared" si="363"/>
        <v>26</v>
      </c>
      <c r="BB451" s="1">
        <f t="shared" si="364"/>
        <v>26</v>
      </c>
      <c r="BC451" s="1">
        <f t="shared" si="365"/>
        <v>26</v>
      </c>
      <c r="BD451" s="1">
        <f t="shared" si="366"/>
        <v>26</v>
      </c>
      <c r="BE451" s="1">
        <f t="shared" si="367"/>
        <v>26</v>
      </c>
      <c r="BF451" s="1">
        <f t="shared" si="368"/>
        <v>26</v>
      </c>
      <c r="BG451" s="1">
        <f>+IF(D451="male",VLOOKUP(M451,'Key node cluster'!$A$3:$C$45,3,0),VLOOKUP(M451,'Key node cluster'!$F$3:$H$27,3,0))</f>
        <v>31</v>
      </c>
    </row>
    <row r="452" spans="1:59" x14ac:dyDescent="0.25">
      <c r="A452" t="s">
        <v>650</v>
      </c>
      <c r="B452">
        <v>9971012657</v>
      </c>
      <c r="C452" s="7">
        <v>20</v>
      </c>
      <c r="D452" t="s">
        <v>9</v>
      </c>
      <c r="E452" t="s">
        <v>10</v>
      </c>
      <c r="G452" t="str">
        <f t="shared" si="323"/>
        <v/>
      </c>
      <c r="H452" s="7">
        <f t="shared" si="327"/>
        <v>1</v>
      </c>
      <c r="J452">
        <v>25</v>
      </c>
      <c r="K452">
        <v>0.76986301369862997</v>
      </c>
      <c r="L452">
        <v>1</v>
      </c>
      <c r="M452" s="5">
        <f t="shared" si="328"/>
        <v>17</v>
      </c>
      <c r="N452" s="5">
        <f>+IF(D452="male",VLOOKUP(BG452,'Key node cluster'!$L$3:$N$24,3,0),VLOOKUP(BG452,'Key node cluster'!$R$3:$T$15,3,0))</f>
        <v>1</v>
      </c>
      <c r="O452" s="1">
        <v>0</v>
      </c>
      <c r="P452" s="1">
        <f t="shared" si="329"/>
        <v>1</v>
      </c>
      <c r="Q452" s="1">
        <f t="shared" si="330"/>
        <v>17</v>
      </c>
      <c r="R452" s="1">
        <f t="shared" si="331"/>
        <v>17</v>
      </c>
      <c r="S452" s="1">
        <f t="shared" si="332"/>
        <v>17</v>
      </c>
      <c r="T452" s="1">
        <f t="shared" si="333"/>
        <v>17</v>
      </c>
      <c r="U452" s="1">
        <f t="shared" si="334"/>
        <v>17</v>
      </c>
      <c r="V452" s="1">
        <f t="shared" si="335"/>
        <v>17</v>
      </c>
      <c r="W452" s="1">
        <f t="shared" si="336"/>
        <v>17</v>
      </c>
      <c r="X452" s="1">
        <f t="shared" si="337"/>
        <v>17</v>
      </c>
      <c r="Y452" s="1">
        <f t="shared" si="338"/>
        <v>17</v>
      </c>
      <c r="Z452" s="1">
        <f t="shared" si="339"/>
        <v>17</v>
      </c>
      <c r="AA452" s="1">
        <f t="shared" si="340"/>
        <v>17</v>
      </c>
      <c r="AB452" s="1">
        <f t="shared" si="341"/>
        <v>17</v>
      </c>
      <c r="AC452" s="1">
        <f t="shared" si="342"/>
        <v>17</v>
      </c>
      <c r="AD452" s="1">
        <f t="shared" si="343"/>
        <v>17</v>
      </c>
      <c r="AE452" s="1">
        <f t="shared" si="344"/>
        <v>17</v>
      </c>
      <c r="AF452" s="1">
        <f t="shared" si="345"/>
        <v>17</v>
      </c>
      <c r="AG452" s="1">
        <f t="shared" si="346"/>
        <v>17</v>
      </c>
      <c r="AH452" s="1">
        <f t="shared" si="347"/>
        <v>17</v>
      </c>
      <c r="AI452" s="1">
        <f t="shared" si="348"/>
        <v>17</v>
      </c>
      <c r="AJ452" s="1">
        <f t="shared" si="349"/>
        <v>17</v>
      </c>
      <c r="AK452" s="1">
        <f t="shared" si="350"/>
        <v>17</v>
      </c>
      <c r="AL452" s="1">
        <f t="shared" si="351"/>
        <v>17</v>
      </c>
      <c r="AM452" s="1">
        <f t="shared" si="352"/>
        <v>17</v>
      </c>
      <c r="AN452" s="1">
        <f t="shared" si="353"/>
        <v>17</v>
      </c>
      <c r="AO452" s="1">
        <f t="shared" si="354"/>
        <v>17</v>
      </c>
      <c r="AP452" s="7">
        <f t="shared" si="324"/>
        <v>17</v>
      </c>
      <c r="AQ452" s="7">
        <f t="shared" si="325"/>
        <v>17</v>
      </c>
      <c r="AR452" s="1">
        <f t="shared" si="355"/>
        <v>17</v>
      </c>
      <c r="AS452" s="7">
        <f t="shared" si="326"/>
        <v>17</v>
      </c>
      <c r="AT452" s="1">
        <f t="shared" si="356"/>
        <v>17</v>
      </c>
      <c r="AU452" s="1">
        <f t="shared" si="357"/>
        <v>17</v>
      </c>
      <c r="AV452" s="1">
        <f t="shared" si="358"/>
        <v>17</v>
      </c>
      <c r="AW452" s="1">
        <f t="shared" si="359"/>
        <v>17</v>
      </c>
      <c r="AX452" s="1">
        <f t="shared" si="360"/>
        <v>17</v>
      </c>
      <c r="AY452" s="1">
        <f t="shared" si="361"/>
        <v>17</v>
      </c>
      <c r="AZ452" s="1">
        <f t="shared" si="362"/>
        <v>17</v>
      </c>
      <c r="BA452" s="1">
        <f t="shared" si="363"/>
        <v>17</v>
      </c>
      <c r="BB452" s="1">
        <f t="shared" si="364"/>
        <v>17</v>
      </c>
      <c r="BC452" s="1">
        <f t="shared" si="365"/>
        <v>17</v>
      </c>
      <c r="BD452" s="1">
        <f t="shared" si="366"/>
        <v>17</v>
      </c>
      <c r="BE452" s="1">
        <f t="shared" si="367"/>
        <v>17</v>
      </c>
      <c r="BF452" s="1">
        <f t="shared" si="368"/>
        <v>17</v>
      </c>
      <c r="BG452" s="1">
        <f>+IF(D452="male",VLOOKUP(M452,'Key node cluster'!$A$3:$C$45,3,0),VLOOKUP(M452,'Key node cluster'!$F$3:$H$27,3,0))</f>
        <v>22</v>
      </c>
    </row>
    <row r="453" spans="1:59" x14ac:dyDescent="0.25">
      <c r="A453" t="s">
        <v>652</v>
      </c>
      <c r="B453">
        <v>9961018042</v>
      </c>
      <c r="C453" s="7">
        <v>30</v>
      </c>
      <c r="D453" t="s">
        <v>9</v>
      </c>
      <c r="E453" t="s">
        <v>10</v>
      </c>
      <c r="F453" t="s">
        <v>45</v>
      </c>
      <c r="G453" t="str">
        <f t="shared" si="323"/>
        <v>bachelor or above</v>
      </c>
      <c r="H453" s="7">
        <f t="shared" si="327"/>
        <v>1</v>
      </c>
      <c r="I453" t="s">
        <v>14</v>
      </c>
      <c r="J453">
        <v>26</v>
      </c>
      <c r="K453">
        <v>8.4931506849314997E-2</v>
      </c>
      <c r="L453">
        <v>1</v>
      </c>
      <c r="M453" s="5">
        <f t="shared" si="328"/>
        <v>19</v>
      </c>
      <c r="N453" s="5">
        <f>+IF(D453="male",VLOOKUP(BG453,'Key node cluster'!$L$3:$N$24,3,0),VLOOKUP(BG453,'Key node cluster'!$R$3:$T$15,3,0))</f>
        <v>0</v>
      </c>
      <c r="O453" s="1">
        <v>0</v>
      </c>
      <c r="P453" s="1">
        <f t="shared" si="329"/>
        <v>1</v>
      </c>
      <c r="Q453" s="1">
        <f t="shared" si="330"/>
        <v>17</v>
      </c>
      <c r="R453" s="1">
        <f t="shared" si="331"/>
        <v>17</v>
      </c>
      <c r="S453" s="1">
        <f t="shared" si="332"/>
        <v>17</v>
      </c>
      <c r="T453" s="1">
        <f t="shared" si="333"/>
        <v>17</v>
      </c>
      <c r="U453" s="1">
        <f t="shared" si="334"/>
        <v>17</v>
      </c>
      <c r="V453" s="1">
        <f t="shared" si="335"/>
        <v>17</v>
      </c>
      <c r="W453" s="1">
        <f t="shared" si="336"/>
        <v>17</v>
      </c>
      <c r="X453" s="1">
        <f t="shared" si="337"/>
        <v>17</v>
      </c>
      <c r="Y453" s="1">
        <f t="shared" si="338"/>
        <v>17</v>
      </c>
      <c r="Z453" s="1">
        <f t="shared" si="339"/>
        <v>17</v>
      </c>
      <c r="AA453" s="1">
        <f t="shared" si="340"/>
        <v>17</v>
      </c>
      <c r="AB453" s="1">
        <f t="shared" si="341"/>
        <v>17</v>
      </c>
      <c r="AC453" s="1">
        <f t="shared" si="342"/>
        <v>17</v>
      </c>
      <c r="AD453" s="1">
        <f t="shared" si="343"/>
        <v>17</v>
      </c>
      <c r="AE453" s="1">
        <f t="shared" si="344"/>
        <v>17</v>
      </c>
      <c r="AF453" s="1">
        <f t="shared" si="345"/>
        <v>17</v>
      </c>
      <c r="AG453" s="1">
        <f t="shared" si="346"/>
        <v>18</v>
      </c>
      <c r="AH453" s="1">
        <f t="shared" si="347"/>
        <v>19</v>
      </c>
      <c r="AI453" s="1">
        <f t="shared" si="348"/>
        <v>19</v>
      </c>
      <c r="AJ453" s="1">
        <f t="shared" si="349"/>
        <v>19</v>
      </c>
      <c r="AK453" s="1">
        <f t="shared" si="350"/>
        <v>19</v>
      </c>
      <c r="AL453" s="1">
        <f t="shared" si="351"/>
        <v>19</v>
      </c>
      <c r="AM453" s="1">
        <f t="shared" si="352"/>
        <v>19</v>
      </c>
      <c r="AN453" s="1">
        <f t="shared" si="353"/>
        <v>19</v>
      </c>
      <c r="AO453" s="1">
        <f t="shared" si="354"/>
        <v>19</v>
      </c>
      <c r="AP453" s="7">
        <f t="shared" si="324"/>
        <v>19</v>
      </c>
      <c r="AQ453" s="7">
        <f t="shared" si="325"/>
        <v>19</v>
      </c>
      <c r="AR453" s="1">
        <f t="shared" si="355"/>
        <v>19</v>
      </c>
      <c r="AS453" s="7">
        <f t="shared" si="326"/>
        <v>19</v>
      </c>
      <c r="AT453" s="1">
        <f t="shared" si="356"/>
        <v>19</v>
      </c>
      <c r="AU453" s="1">
        <f t="shared" si="357"/>
        <v>19</v>
      </c>
      <c r="AV453" s="1">
        <f t="shared" si="358"/>
        <v>19</v>
      </c>
      <c r="AW453" s="1">
        <f t="shared" si="359"/>
        <v>19</v>
      </c>
      <c r="AX453" s="1">
        <f t="shared" si="360"/>
        <v>19</v>
      </c>
      <c r="AY453" s="1">
        <f t="shared" si="361"/>
        <v>19</v>
      </c>
      <c r="AZ453" s="1">
        <f t="shared" si="362"/>
        <v>19</v>
      </c>
      <c r="BA453" s="1">
        <f t="shared" si="363"/>
        <v>19</v>
      </c>
      <c r="BB453" s="1">
        <f t="shared" si="364"/>
        <v>19</v>
      </c>
      <c r="BC453" s="1">
        <f t="shared" si="365"/>
        <v>19</v>
      </c>
      <c r="BD453" s="1">
        <f t="shared" si="366"/>
        <v>19</v>
      </c>
      <c r="BE453" s="1">
        <f t="shared" si="367"/>
        <v>19</v>
      </c>
      <c r="BF453" s="1">
        <f t="shared" si="368"/>
        <v>19</v>
      </c>
      <c r="BG453" s="1">
        <f>+IF(D453="male",VLOOKUP(M453,'Key node cluster'!$A$3:$C$45,3,0),VLOOKUP(M453,'Key node cluster'!$F$3:$H$27,3,0))</f>
        <v>19</v>
      </c>
    </row>
    <row r="454" spans="1:59" x14ac:dyDescent="0.25">
      <c r="A454" t="s">
        <v>658</v>
      </c>
      <c r="B454">
        <v>9971001882</v>
      </c>
      <c r="C454" s="7">
        <v>20</v>
      </c>
      <c r="D454" t="s">
        <v>9</v>
      </c>
      <c r="E454" t="s">
        <v>10</v>
      </c>
      <c r="G454" t="str">
        <f t="shared" si="323"/>
        <v/>
      </c>
      <c r="H454" s="7">
        <f t="shared" si="327"/>
        <v>1</v>
      </c>
      <c r="J454">
        <v>25</v>
      </c>
      <c r="K454">
        <v>0.52054794520547998</v>
      </c>
      <c r="L454">
        <v>1</v>
      </c>
      <c r="M454" s="5">
        <f t="shared" si="328"/>
        <v>17</v>
      </c>
      <c r="N454" s="5">
        <f>+IF(D454="male",VLOOKUP(BG454,'Key node cluster'!$L$3:$N$24,3,0),VLOOKUP(BG454,'Key node cluster'!$R$3:$T$15,3,0))</f>
        <v>1</v>
      </c>
      <c r="O454" s="1">
        <v>0</v>
      </c>
      <c r="P454" s="1">
        <f t="shared" si="329"/>
        <v>1</v>
      </c>
      <c r="Q454" s="1">
        <f t="shared" si="330"/>
        <v>17</v>
      </c>
      <c r="R454" s="1">
        <f t="shared" si="331"/>
        <v>17</v>
      </c>
      <c r="S454" s="1">
        <f t="shared" si="332"/>
        <v>17</v>
      </c>
      <c r="T454" s="1">
        <f t="shared" si="333"/>
        <v>17</v>
      </c>
      <c r="U454" s="1">
        <f t="shared" si="334"/>
        <v>17</v>
      </c>
      <c r="V454" s="1">
        <f t="shared" si="335"/>
        <v>17</v>
      </c>
      <c r="W454" s="1">
        <f t="shared" si="336"/>
        <v>17</v>
      </c>
      <c r="X454" s="1">
        <f t="shared" si="337"/>
        <v>17</v>
      </c>
      <c r="Y454" s="1">
        <f t="shared" si="338"/>
        <v>17</v>
      </c>
      <c r="Z454" s="1">
        <f t="shared" si="339"/>
        <v>17</v>
      </c>
      <c r="AA454" s="1">
        <f t="shared" si="340"/>
        <v>17</v>
      </c>
      <c r="AB454" s="1">
        <f t="shared" si="341"/>
        <v>17</v>
      </c>
      <c r="AC454" s="1">
        <f t="shared" si="342"/>
        <v>17</v>
      </c>
      <c r="AD454" s="1">
        <f t="shared" si="343"/>
        <v>17</v>
      </c>
      <c r="AE454" s="1">
        <f t="shared" si="344"/>
        <v>17</v>
      </c>
      <c r="AF454" s="1">
        <f t="shared" si="345"/>
        <v>17</v>
      </c>
      <c r="AG454" s="1">
        <f t="shared" si="346"/>
        <v>17</v>
      </c>
      <c r="AH454" s="1">
        <f t="shared" si="347"/>
        <v>17</v>
      </c>
      <c r="AI454" s="1">
        <f t="shared" si="348"/>
        <v>17</v>
      </c>
      <c r="AJ454" s="1">
        <f t="shared" si="349"/>
        <v>17</v>
      </c>
      <c r="AK454" s="1">
        <f t="shared" si="350"/>
        <v>17</v>
      </c>
      <c r="AL454" s="1">
        <f t="shared" si="351"/>
        <v>17</v>
      </c>
      <c r="AM454" s="1">
        <f t="shared" si="352"/>
        <v>17</v>
      </c>
      <c r="AN454" s="1">
        <f t="shared" si="353"/>
        <v>17</v>
      </c>
      <c r="AO454" s="1">
        <f t="shared" si="354"/>
        <v>17</v>
      </c>
      <c r="AP454" s="7">
        <f t="shared" si="324"/>
        <v>17</v>
      </c>
      <c r="AQ454" s="7">
        <f t="shared" si="325"/>
        <v>17</v>
      </c>
      <c r="AR454" s="1">
        <f t="shared" si="355"/>
        <v>17</v>
      </c>
      <c r="AS454" s="7">
        <f t="shared" si="326"/>
        <v>17</v>
      </c>
      <c r="AT454" s="1">
        <f t="shared" si="356"/>
        <v>17</v>
      </c>
      <c r="AU454" s="1">
        <f t="shared" si="357"/>
        <v>17</v>
      </c>
      <c r="AV454" s="1">
        <f t="shared" si="358"/>
        <v>17</v>
      </c>
      <c r="AW454" s="1">
        <f t="shared" si="359"/>
        <v>17</v>
      </c>
      <c r="AX454" s="1">
        <f t="shared" si="360"/>
        <v>17</v>
      </c>
      <c r="AY454" s="1">
        <f t="shared" si="361"/>
        <v>17</v>
      </c>
      <c r="AZ454" s="1">
        <f t="shared" si="362"/>
        <v>17</v>
      </c>
      <c r="BA454" s="1">
        <f t="shared" si="363"/>
        <v>17</v>
      </c>
      <c r="BB454" s="1">
        <f t="shared" si="364"/>
        <v>17</v>
      </c>
      <c r="BC454" s="1">
        <f t="shared" si="365"/>
        <v>17</v>
      </c>
      <c r="BD454" s="1">
        <f t="shared" si="366"/>
        <v>17</v>
      </c>
      <c r="BE454" s="1">
        <f t="shared" si="367"/>
        <v>17</v>
      </c>
      <c r="BF454" s="1">
        <f t="shared" si="368"/>
        <v>17</v>
      </c>
      <c r="BG454" s="1">
        <f>+IF(D454="male",VLOOKUP(M454,'Key node cluster'!$A$3:$C$45,3,0),VLOOKUP(M454,'Key node cluster'!$F$3:$H$27,3,0))</f>
        <v>22</v>
      </c>
    </row>
    <row r="455" spans="1:59" x14ac:dyDescent="0.25">
      <c r="A455" t="s">
        <v>668</v>
      </c>
      <c r="B455">
        <v>9951049506</v>
      </c>
      <c r="C455" s="7">
        <v>30</v>
      </c>
      <c r="D455" t="s">
        <v>9</v>
      </c>
      <c r="E455" t="s">
        <v>10</v>
      </c>
      <c r="G455" t="str">
        <f t="shared" si="323"/>
        <v/>
      </c>
      <c r="H455" s="7">
        <f t="shared" si="327"/>
        <v>5</v>
      </c>
      <c r="J455">
        <v>26</v>
      </c>
      <c r="K455">
        <v>2.1917808219178001</v>
      </c>
      <c r="L455">
        <v>13</v>
      </c>
      <c r="M455" s="5">
        <f t="shared" si="328"/>
        <v>26</v>
      </c>
      <c r="N455" s="5">
        <f>+IF(D455="male",VLOOKUP(BG455,'Key node cluster'!$L$3:$N$24,3,0),VLOOKUP(BG455,'Key node cluster'!$R$3:$T$15,3,0))</f>
        <v>1</v>
      </c>
      <c r="O455" s="1">
        <v>0</v>
      </c>
      <c r="P455" s="1">
        <f t="shared" si="329"/>
        <v>26</v>
      </c>
      <c r="Q455" s="1">
        <f t="shared" si="330"/>
        <v>26</v>
      </c>
      <c r="R455" s="1">
        <f t="shared" si="331"/>
        <v>26</v>
      </c>
      <c r="S455" s="1">
        <f t="shared" si="332"/>
        <v>26</v>
      </c>
      <c r="T455" s="1">
        <f t="shared" si="333"/>
        <v>26</v>
      </c>
      <c r="U455" s="1">
        <f t="shared" si="334"/>
        <v>26</v>
      </c>
      <c r="V455" s="1">
        <f t="shared" si="335"/>
        <v>26</v>
      </c>
      <c r="W455" s="1">
        <f t="shared" si="336"/>
        <v>26</v>
      </c>
      <c r="X455" s="1">
        <f t="shared" si="337"/>
        <v>26</v>
      </c>
      <c r="Y455" s="1">
        <f t="shared" si="338"/>
        <v>26</v>
      </c>
      <c r="Z455" s="1">
        <f t="shared" si="339"/>
        <v>26</v>
      </c>
      <c r="AA455" s="1">
        <f t="shared" si="340"/>
        <v>26</v>
      </c>
      <c r="AB455" s="1">
        <f t="shared" si="341"/>
        <v>26</v>
      </c>
      <c r="AC455" s="1">
        <f t="shared" si="342"/>
        <v>26</v>
      </c>
      <c r="AD455" s="1">
        <f t="shared" si="343"/>
        <v>26</v>
      </c>
      <c r="AE455" s="1">
        <f t="shared" si="344"/>
        <v>26</v>
      </c>
      <c r="AF455" s="1">
        <f t="shared" si="345"/>
        <v>26</v>
      </c>
      <c r="AG455" s="1">
        <f t="shared" si="346"/>
        <v>26</v>
      </c>
      <c r="AH455" s="1">
        <f t="shared" si="347"/>
        <v>26</v>
      </c>
      <c r="AI455" s="1">
        <f t="shared" si="348"/>
        <v>26</v>
      </c>
      <c r="AJ455" s="1">
        <f t="shared" si="349"/>
        <v>26</v>
      </c>
      <c r="AK455" s="1">
        <f t="shared" si="350"/>
        <v>26</v>
      </c>
      <c r="AL455" s="1">
        <f t="shared" si="351"/>
        <v>26</v>
      </c>
      <c r="AM455" s="1">
        <f t="shared" si="352"/>
        <v>26</v>
      </c>
      <c r="AN455" s="1">
        <f t="shared" si="353"/>
        <v>26</v>
      </c>
      <c r="AO455" s="1">
        <f t="shared" si="354"/>
        <v>26</v>
      </c>
      <c r="AP455" s="7">
        <f t="shared" si="324"/>
        <v>26</v>
      </c>
      <c r="AQ455" s="7">
        <f t="shared" si="325"/>
        <v>26</v>
      </c>
      <c r="AR455" s="1">
        <f t="shared" si="355"/>
        <v>26</v>
      </c>
      <c r="AS455" s="7">
        <f t="shared" si="326"/>
        <v>26</v>
      </c>
      <c r="AT455" s="1">
        <f t="shared" si="356"/>
        <v>26</v>
      </c>
      <c r="AU455" s="1">
        <f t="shared" si="357"/>
        <v>26</v>
      </c>
      <c r="AV455" s="1">
        <f t="shared" si="358"/>
        <v>26</v>
      </c>
      <c r="AW455" s="1">
        <f t="shared" si="359"/>
        <v>26</v>
      </c>
      <c r="AX455" s="1">
        <f t="shared" si="360"/>
        <v>26</v>
      </c>
      <c r="AY455" s="1">
        <f t="shared" si="361"/>
        <v>26</v>
      </c>
      <c r="AZ455" s="1">
        <f t="shared" si="362"/>
        <v>26</v>
      </c>
      <c r="BA455" s="1">
        <f t="shared" si="363"/>
        <v>26</v>
      </c>
      <c r="BB455" s="1">
        <f t="shared" si="364"/>
        <v>26</v>
      </c>
      <c r="BC455" s="1">
        <f t="shared" si="365"/>
        <v>26</v>
      </c>
      <c r="BD455" s="1">
        <f t="shared" si="366"/>
        <v>26</v>
      </c>
      <c r="BE455" s="1">
        <f t="shared" si="367"/>
        <v>26</v>
      </c>
      <c r="BF455" s="1">
        <f t="shared" si="368"/>
        <v>26</v>
      </c>
      <c r="BG455" s="1">
        <f>+IF(D455="male",VLOOKUP(M455,'Key node cluster'!$A$3:$C$45,3,0),VLOOKUP(M455,'Key node cluster'!$F$3:$H$27,3,0))</f>
        <v>31</v>
      </c>
    </row>
    <row r="456" spans="1:59" x14ac:dyDescent="0.25">
      <c r="A456" t="s">
        <v>670</v>
      </c>
      <c r="B456">
        <v>9751018729</v>
      </c>
      <c r="C456" s="7">
        <v>50</v>
      </c>
      <c r="D456" t="s">
        <v>9</v>
      </c>
      <c r="E456" t="s">
        <v>10</v>
      </c>
      <c r="G456" t="str">
        <f t="shared" si="323"/>
        <v/>
      </c>
      <c r="H456" s="7">
        <f t="shared" si="327"/>
        <v>1</v>
      </c>
      <c r="J456">
        <v>47</v>
      </c>
      <c r="K456">
        <v>0.58904109589040998</v>
      </c>
      <c r="L456">
        <v>2</v>
      </c>
      <c r="M456" s="5">
        <f t="shared" si="328"/>
        <v>17</v>
      </c>
      <c r="N456" s="5">
        <f>+IF(D456="male",VLOOKUP(BG456,'Key node cluster'!$L$3:$N$24,3,0),VLOOKUP(BG456,'Key node cluster'!$R$3:$T$15,3,0))</f>
        <v>1</v>
      </c>
      <c r="O456" s="1">
        <v>0</v>
      </c>
      <c r="P456" s="1">
        <f t="shared" si="329"/>
        <v>1</v>
      </c>
      <c r="Q456" s="1">
        <f t="shared" si="330"/>
        <v>17</v>
      </c>
      <c r="R456" s="1">
        <f t="shared" si="331"/>
        <v>17</v>
      </c>
      <c r="S456" s="1">
        <f t="shared" si="332"/>
        <v>17</v>
      </c>
      <c r="T456" s="1">
        <f t="shared" si="333"/>
        <v>17</v>
      </c>
      <c r="U456" s="1">
        <f t="shared" si="334"/>
        <v>17</v>
      </c>
      <c r="V456" s="1">
        <f t="shared" si="335"/>
        <v>17</v>
      </c>
      <c r="W456" s="1">
        <f t="shared" si="336"/>
        <v>17</v>
      </c>
      <c r="X456" s="1">
        <f t="shared" si="337"/>
        <v>17</v>
      </c>
      <c r="Y456" s="1">
        <f t="shared" si="338"/>
        <v>17</v>
      </c>
      <c r="Z456" s="1">
        <f t="shared" si="339"/>
        <v>17</v>
      </c>
      <c r="AA456" s="1">
        <f t="shared" si="340"/>
        <v>17</v>
      </c>
      <c r="AB456" s="1">
        <f t="shared" si="341"/>
        <v>17</v>
      </c>
      <c r="AC456" s="1">
        <f t="shared" si="342"/>
        <v>17</v>
      </c>
      <c r="AD456" s="1">
        <f t="shared" si="343"/>
        <v>17</v>
      </c>
      <c r="AE456" s="1">
        <f t="shared" si="344"/>
        <v>17</v>
      </c>
      <c r="AF456" s="1">
        <f t="shared" si="345"/>
        <v>17</v>
      </c>
      <c r="AG456" s="1">
        <f t="shared" si="346"/>
        <v>17</v>
      </c>
      <c r="AH456" s="1">
        <f t="shared" si="347"/>
        <v>17</v>
      </c>
      <c r="AI456" s="1">
        <f t="shared" si="348"/>
        <v>17</v>
      </c>
      <c r="AJ456" s="1">
        <f t="shared" si="349"/>
        <v>17</v>
      </c>
      <c r="AK456" s="1">
        <f t="shared" si="350"/>
        <v>17</v>
      </c>
      <c r="AL456" s="1">
        <f t="shared" si="351"/>
        <v>17</v>
      </c>
      <c r="AM456" s="1">
        <f t="shared" si="352"/>
        <v>17</v>
      </c>
      <c r="AN456" s="1">
        <f t="shared" si="353"/>
        <v>17</v>
      </c>
      <c r="AO456" s="1">
        <f t="shared" si="354"/>
        <v>17</v>
      </c>
      <c r="AP456" s="7">
        <f t="shared" si="324"/>
        <v>17</v>
      </c>
      <c r="AQ456" s="7">
        <f t="shared" si="325"/>
        <v>17</v>
      </c>
      <c r="AR456" s="1">
        <f t="shared" si="355"/>
        <v>17</v>
      </c>
      <c r="AS456" s="7">
        <f t="shared" si="326"/>
        <v>17</v>
      </c>
      <c r="AT456" s="1">
        <f t="shared" si="356"/>
        <v>17</v>
      </c>
      <c r="AU456" s="1">
        <f t="shared" si="357"/>
        <v>17</v>
      </c>
      <c r="AV456" s="1">
        <f t="shared" si="358"/>
        <v>17</v>
      </c>
      <c r="AW456" s="1">
        <f t="shared" si="359"/>
        <v>17</v>
      </c>
      <c r="AX456" s="1">
        <f t="shared" si="360"/>
        <v>17</v>
      </c>
      <c r="AY456" s="1">
        <f t="shared" si="361"/>
        <v>17</v>
      </c>
      <c r="AZ456" s="1">
        <f t="shared" si="362"/>
        <v>17</v>
      </c>
      <c r="BA456" s="1">
        <f t="shared" si="363"/>
        <v>17</v>
      </c>
      <c r="BB456" s="1">
        <f t="shared" si="364"/>
        <v>17</v>
      </c>
      <c r="BC456" s="1">
        <f t="shared" si="365"/>
        <v>17</v>
      </c>
      <c r="BD456" s="1">
        <f t="shared" si="366"/>
        <v>17</v>
      </c>
      <c r="BE456" s="1">
        <f t="shared" si="367"/>
        <v>17</v>
      </c>
      <c r="BF456" s="1">
        <f t="shared" si="368"/>
        <v>17</v>
      </c>
      <c r="BG456" s="1">
        <f>+IF(D456="male",VLOOKUP(M456,'Key node cluster'!$A$3:$C$45,3,0),VLOOKUP(M456,'Key node cluster'!$F$3:$H$27,3,0))</f>
        <v>22</v>
      </c>
    </row>
    <row r="457" spans="1:59" x14ac:dyDescent="0.25">
      <c r="A457" t="s">
        <v>675</v>
      </c>
      <c r="B457">
        <v>2000326060</v>
      </c>
      <c r="C457" s="7">
        <v>20</v>
      </c>
      <c r="D457" t="s">
        <v>9</v>
      </c>
      <c r="E457" t="s">
        <v>10</v>
      </c>
      <c r="G457" t="str">
        <f t="shared" si="323"/>
        <v/>
      </c>
      <c r="H457" s="7">
        <f t="shared" si="327"/>
        <v>1</v>
      </c>
      <c r="J457">
        <v>20</v>
      </c>
      <c r="K457">
        <v>0.85479452054795002</v>
      </c>
      <c r="L457">
        <v>1</v>
      </c>
      <c r="M457" s="5">
        <f t="shared" si="328"/>
        <v>17</v>
      </c>
      <c r="N457" s="5">
        <f>+IF(D457="male",VLOOKUP(BG457,'Key node cluster'!$L$3:$N$24,3,0),VLOOKUP(BG457,'Key node cluster'!$R$3:$T$15,3,0))</f>
        <v>1</v>
      </c>
      <c r="O457" s="1">
        <v>0</v>
      </c>
      <c r="P457" s="1">
        <f t="shared" si="329"/>
        <v>1</v>
      </c>
      <c r="Q457" s="1">
        <f t="shared" si="330"/>
        <v>17</v>
      </c>
      <c r="R457" s="1">
        <f t="shared" si="331"/>
        <v>17</v>
      </c>
      <c r="S457" s="1">
        <f t="shared" si="332"/>
        <v>17</v>
      </c>
      <c r="T457" s="1">
        <f t="shared" si="333"/>
        <v>17</v>
      </c>
      <c r="U457" s="1">
        <f t="shared" si="334"/>
        <v>17</v>
      </c>
      <c r="V457" s="1">
        <f t="shared" si="335"/>
        <v>17</v>
      </c>
      <c r="W457" s="1">
        <f t="shared" si="336"/>
        <v>17</v>
      </c>
      <c r="X457" s="1">
        <f t="shared" si="337"/>
        <v>17</v>
      </c>
      <c r="Y457" s="1">
        <f t="shared" si="338"/>
        <v>17</v>
      </c>
      <c r="Z457" s="1">
        <f t="shared" si="339"/>
        <v>17</v>
      </c>
      <c r="AA457" s="1">
        <f t="shared" si="340"/>
        <v>17</v>
      </c>
      <c r="AB457" s="1">
        <f t="shared" si="341"/>
        <v>17</v>
      </c>
      <c r="AC457" s="1">
        <f t="shared" si="342"/>
        <v>17</v>
      </c>
      <c r="AD457" s="1">
        <f t="shared" si="343"/>
        <v>17</v>
      </c>
      <c r="AE457" s="1">
        <f t="shared" si="344"/>
        <v>17</v>
      </c>
      <c r="AF457" s="1">
        <f t="shared" si="345"/>
        <v>17</v>
      </c>
      <c r="AG457" s="1">
        <f t="shared" si="346"/>
        <v>17</v>
      </c>
      <c r="AH457" s="1">
        <f t="shared" si="347"/>
        <v>17</v>
      </c>
      <c r="AI457" s="1">
        <f t="shared" si="348"/>
        <v>17</v>
      </c>
      <c r="AJ457" s="1">
        <f t="shared" si="349"/>
        <v>17</v>
      </c>
      <c r="AK457" s="1">
        <f t="shared" si="350"/>
        <v>17</v>
      </c>
      <c r="AL457" s="1">
        <f t="shared" si="351"/>
        <v>17</v>
      </c>
      <c r="AM457" s="1">
        <f t="shared" si="352"/>
        <v>17</v>
      </c>
      <c r="AN457" s="1">
        <f t="shared" si="353"/>
        <v>17</v>
      </c>
      <c r="AO457" s="1">
        <f t="shared" si="354"/>
        <v>17</v>
      </c>
      <c r="AP457" s="7">
        <f t="shared" si="324"/>
        <v>17</v>
      </c>
      <c r="AQ457" s="7">
        <f t="shared" si="325"/>
        <v>17</v>
      </c>
      <c r="AR457" s="1">
        <f t="shared" si="355"/>
        <v>17</v>
      </c>
      <c r="AS457" s="7">
        <f t="shared" si="326"/>
        <v>17</v>
      </c>
      <c r="AT457" s="1">
        <f t="shared" si="356"/>
        <v>17</v>
      </c>
      <c r="AU457" s="1">
        <f t="shared" si="357"/>
        <v>17</v>
      </c>
      <c r="AV457" s="1">
        <f t="shared" si="358"/>
        <v>17</v>
      </c>
      <c r="AW457" s="1">
        <f t="shared" si="359"/>
        <v>17</v>
      </c>
      <c r="AX457" s="1">
        <f t="shared" si="360"/>
        <v>17</v>
      </c>
      <c r="AY457" s="1">
        <f t="shared" si="361"/>
        <v>17</v>
      </c>
      <c r="AZ457" s="1">
        <f t="shared" si="362"/>
        <v>17</v>
      </c>
      <c r="BA457" s="1">
        <f t="shared" si="363"/>
        <v>17</v>
      </c>
      <c r="BB457" s="1">
        <f t="shared" si="364"/>
        <v>17</v>
      </c>
      <c r="BC457" s="1">
        <f t="shared" si="365"/>
        <v>17</v>
      </c>
      <c r="BD457" s="1">
        <f t="shared" si="366"/>
        <v>17</v>
      </c>
      <c r="BE457" s="1">
        <f t="shared" si="367"/>
        <v>17</v>
      </c>
      <c r="BF457" s="1">
        <f t="shared" si="368"/>
        <v>17</v>
      </c>
      <c r="BG457" s="1">
        <f>+IF(D457="male",VLOOKUP(M457,'Key node cluster'!$A$3:$C$45,3,0),VLOOKUP(M457,'Key node cluster'!$F$3:$H$27,3,0))</f>
        <v>22</v>
      </c>
    </row>
    <row r="458" spans="1:59" x14ac:dyDescent="0.25">
      <c r="A458" t="s">
        <v>683</v>
      </c>
      <c r="B458">
        <v>9961044991</v>
      </c>
      <c r="C458" s="7">
        <v>20</v>
      </c>
      <c r="D458" t="s">
        <v>9</v>
      </c>
      <c r="E458" t="s">
        <v>10</v>
      </c>
      <c r="G458" t="str">
        <f t="shared" si="323"/>
        <v/>
      </c>
      <c r="H458" s="7">
        <f t="shared" si="327"/>
        <v>5</v>
      </c>
      <c r="J458">
        <v>25</v>
      </c>
      <c r="K458">
        <v>1.0054794520548</v>
      </c>
      <c r="L458">
        <v>7</v>
      </c>
      <c r="M458" s="5">
        <f t="shared" si="328"/>
        <v>26</v>
      </c>
      <c r="N458" s="5">
        <f>+IF(D458="male",VLOOKUP(BG458,'Key node cluster'!$L$3:$N$24,3,0),VLOOKUP(BG458,'Key node cluster'!$R$3:$T$15,3,0))</f>
        <v>1</v>
      </c>
      <c r="O458" s="1">
        <v>0</v>
      </c>
      <c r="P458" s="1">
        <f t="shared" si="329"/>
        <v>26</v>
      </c>
      <c r="Q458" s="1">
        <f t="shared" si="330"/>
        <v>26</v>
      </c>
      <c r="R458" s="1">
        <f t="shared" si="331"/>
        <v>26</v>
      </c>
      <c r="S458" s="1">
        <f t="shared" si="332"/>
        <v>26</v>
      </c>
      <c r="T458" s="1">
        <f t="shared" si="333"/>
        <v>26</v>
      </c>
      <c r="U458" s="1">
        <f t="shared" si="334"/>
        <v>26</v>
      </c>
      <c r="V458" s="1">
        <f t="shared" si="335"/>
        <v>26</v>
      </c>
      <c r="W458" s="1">
        <f t="shared" si="336"/>
        <v>26</v>
      </c>
      <c r="X458" s="1">
        <f t="shared" si="337"/>
        <v>26</v>
      </c>
      <c r="Y458" s="1">
        <f t="shared" si="338"/>
        <v>26</v>
      </c>
      <c r="Z458" s="1">
        <f t="shared" si="339"/>
        <v>26</v>
      </c>
      <c r="AA458" s="1">
        <f t="shared" si="340"/>
        <v>26</v>
      </c>
      <c r="AB458" s="1">
        <f t="shared" si="341"/>
        <v>26</v>
      </c>
      <c r="AC458" s="1">
        <f t="shared" si="342"/>
        <v>26</v>
      </c>
      <c r="AD458" s="1">
        <f t="shared" si="343"/>
        <v>26</v>
      </c>
      <c r="AE458" s="1">
        <f t="shared" si="344"/>
        <v>26</v>
      </c>
      <c r="AF458" s="1">
        <f t="shared" si="345"/>
        <v>26</v>
      </c>
      <c r="AG458" s="1">
        <f t="shared" si="346"/>
        <v>26</v>
      </c>
      <c r="AH458" s="1">
        <f t="shared" si="347"/>
        <v>26</v>
      </c>
      <c r="AI458" s="1">
        <f t="shared" si="348"/>
        <v>26</v>
      </c>
      <c r="AJ458" s="1">
        <f t="shared" si="349"/>
        <v>26</v>
      </c>
      <c r="AK458" s="1">
        <f t="shared" si="350"/>
        <v>26</v>
      </c>
      <c r="AL458" s="1">
        <f t="shared" si="351"/>
        <v>26</v>
      </c>
      <c r="AM458" s="1">
        <f t="shared" si="352"/>
        <v>26</v>
      </c>
      <c r="AN458" s="1">
        <f t="shared" si="353"/>
        <v>26</v>
      </c>
      <c r="AO458" s="1">
        <f t="shared" si="354"/>
        <v>26</v>
      </c>
      <c r="AP458" s="7">
        <f t="shared" si="324"/>
        <v>26</v>
      </c>
      <c r="AQ458" s="7">
        <f t="shared" si="325"/>
        <v>26</v>
      </c>
      <c r="AR458" s="1">
        <f t="shared" si="355"/>
        <v>26</v>
      </c>
      <c r="AS458" s="7">
        <f t="shared" si="326"/>
        <v>26</v>
      </c>
      <c r="AT458" s="1">
        <f t="shared" si="356"/>
        <v>26</v>
      </c>
      <c r="AU458" s="1">
        <f t="shared" si="357"/>
        <v>26</v>
      </c>
      <c r="AV458" s="1">
        <f t="shared" si="358"/>
        <v>26</v>
      </c>
      <c r="AW458" s="1">
        <f t="shared" si="359"/>
        <v>26</v>
      </c>
      <c r="AX458" s="1">
        <f t="shared" si="360"/>
        <v>26</v>
      </c>
      <c r="AY458" s="1">
        <f t="shared" si="361"/>
        <v>26</v>
      </c>
      <c r="AZ458" s="1">
        <f t="shared" si="362"/>
        <v>26</v>
      </c>
      <c r="BA458" s="1">
        <f t="shared" si="363"/>
        <v>26</v>
      </c>
      <c r="BB458" s="1">
        <f t="shared" si="364"/>
        <v>26</v>
      </c>
      <c r="BC458" s="1">
        <f t="shared" si="365"/>
        <v>26</v>
      </c>
      <c r="BD458" s="1">
        <f t="shared" si="366"/>
        <v>26</v>
      </c>
      <c r="BE458" s="1">
        <f t="shared" si="367"/>
        <v>26</v>
      </c>
      <c r="BF458" s="1">
        <f t="shared" si="368"/>
        <v>26</v>
      </c>
      <c r="BG458" s="1">
        <f>+IF(D458="male",VLOOKUP(M458,'Key node cluster'!$A$3:$C$45,3,0),VLOOKUP(M458,'Key node cluster'!$F$3:$H$27,3,0))</f>
        <v>31</v>
      </c>
    </row>
    <row r="459" spans="1:59" x14ac:dyDescent="0.25">
      <c r="A459" t="s">
        <v>684</v>
      </c>
      <c r="B459">
        <v>9931025531</v>
      </c>
      <c r="C459" s="7">
        <v>30</v>
      </c>
      <c r="D459" t="s">
        <v>9</v>
      </c>
      <c r="E459" t="s">
        <v>10</v>
      </c>
      <c r="G459" t="str">
        <f t="shared" si="323"/>
        <v/>
      </c>
      <c r="H459" s="7">
        <f t="shared" si="327"/>
        <v>5</v>
      </c>
      <c r="J459">
        <v>29</v>
      </c>
      <c r="K459">
        <v>2.1890410958904001</v>
      </c>
      <c r="L459">
        <v>1</v>
      </c>
      <c r="M459" s="5">
        <f t="shared" si="328"/>
        <v>26</v>
      </c>
      <c r="N459" s="5">
        <f>+IF(D459="male",VLOOKUP(BG459,'Key node cluster'!$L$3:$N$24,3,0),VLOOKUP(BG459,'Key node cluster'!$R$3:$T$15,3,0))</f>
        <v>1</v>
      </c>
      <c r="O459" s="1">
        <v>0</v>
      </c>
      <c r="P459" s="1">
        <f t="shared" si="329"/>
        <v>26</v>
      </c>
      <c r="Q459" s="1">
        <f t="shared" si="330"/>
        <v>26</v>
      </c>
      <c r="R459" s="1">
        <f t="shared" si="331"/>
        <v>26</v>
      </c>
      <c r="S459" s="1">
        <f t="shared" si="332"/>
        <v>26</v>
      </c>
      <c r="T459" s="1">
        <f t="shared" si="333"/>
        <v>26</v>
      </c>
      <c r="U459" s="1">
        <f t="shared" si="334"/>
        <v>26</v>
      </c>
      <c r="V459" s="1">
        <f t="shared" si="335"/>
        <v>26</v>
      </c>
      <c r="W459" s="1">
        <f t="shared" si="336"/>
        <v>26</v>
      </c>
      <c r="X459" s="1">
        <f t="shared" si="337"/>
        <v>26</v>
      </c>
      <c r="Y459" s="1">
        <f t="shared" si="338"/>
        <v>26</v>
      </c>
      <c r="Z459" s="1">
        <f t="shared" si="339"/>
        <v>26</v>
      </c>
      <c r="AA459" s="1">
        <f t="shared" si="340"/>
        <v>26</v>
      </c>
      <c r="AB459" s="1">
        <f t="shared" si="341"/>
        <v>26</v>
      </c>
      <c r="AC459" s="1">
        <f t="shared" si="342"/>
        <v>26</v>
      </c>
      <c r="AD459" s="1">
        <f t="shared" si="343"/>
        <v>26</v>
      </c>
      <c r="AE459" s="1">
        <f t="shared" si="344"/>
        <v>26</v>
      </c>
      <c r="AF459" s="1">
        <f t="shared" si="345"/>
        <v>26</v>
      </c>
      <c r="AG459" s="1">
        <f t="shared" si="346"/>
        <v>26</v>
      </c>
      <c r="AH459" s="1">
        <f t="shared" si="347"/>
        <v>26</v>
      </c>
      <c r="AI459" s="1">
        <f t="shared" si="348"/>
        <v>26</v>
      </c>
      <c r="AJ459" s="1">
        <f t="shared" si="349"/>
        <v>26</v>
      </c>
      <c r="AK459" s="1">
        <f t="shared" si="350"/>
        <v>26</v>
      </c>
      <c r="AL459" s="1">
        <f t="shared" si="351"/>
        <v>26</v>
      </c>
      <c r="AM459" s="1">
        <f t="shared" si="352"/>
        <v>26</v>
      </c>
      <c r="AN459" s="1">
        <f t="shared" si="353"/>
        <v>26</v>
      </c>
      <c r="AO459" s="1">
        <f t="shared" si="354"/>
        <v>26</v>
      </c>
      <c r="AP459" s="7">
        <f t="shared" si="324"/>
        <v>26</v>
      </c>
      <c r="AQ459" s="7">
        <f t="shared" si="325"/>
        <v>26</v>
      </c>
      <c r="AR459" s="1">
        <f t="shared" si="355"/>
        <v>26</v>
      </c>
      <c r="AS459" s="7">
        <f t="shared" si="326"/>
        <v>26</v>
      </c>
      <c r="AT459" s="1">
        <f t="shared" si="356"/>
        <v>26</v>
      </c>
      <c r="AU459" s="1">
        <f t="shared" si="357"/>
        <v>26</v>
      </c>
      <c r="AV459" s="1">
        <f t="shared" si="358"/>
        <v>26</v>
      </c>
      <c r="AW459" s="1">
        <f t="shared" si="359"/>
        <v>26</v>
      </c>
      <c r="AX459" s="1">
        <f t="shared" si="360"/>
        <v>26</v>
      </c>
      <c r="AY459" s="1">
        <f t="shared" si="361"/>
        <v>26</v>
      </c>
      <c r="AZ459" s="1">
        <f t="shared" si="362"/>
        <v>26</v>
      </c>
      <c r="BA459" s="1">
        <f t="shared" si="363"/>
        <v>26</v>
      </c>
      <c r="BB459" s="1">
        <f t="shared" si="364"/>
        <v>26</v>
      </c>
      <c r="BC459" s="1">
        <f t="shared" si="365"/>
        <v>26</v>
      </c>
      <c r="BD459" s="1">
        <f t="shared" si="366"/>
        <v>26</v>
      </c>
      <c r="BE459" s="1">
        <f t="shared" si="367"/>
        <v>26</v>
      </c>
      <c r="BF459" s="1">
        <f t="shared" si="368"/>
        <v>26</v>
      </c>
      <c r="BG459" s="1">
        <f>+IF(D459="male",VLOOKUP(M459,'Key node cluster'!$A$3:$C$45,3,0),VLOOKUP(M459,'Key node cluster'!$F$3:$H$27,3,0))</f>
        <v>31</v>
      </c>
    </row>
    <row r="460" spans="1:59" x14ac:dyDescent="0.25">
      <c r="A460" t="s">
        <v>686</v>
      </c>
      <c r="B460">
        <v>9991059810</v>
      </c>
      <c r="C460" s="7">
        <v>20</v>
      </c>
      <c r="D460" t="s">
        <v>9</v>
      </c>
      <c r="E460" t="s">
        <v>10</v>
      </c>
      <c r="G460" t="str">
        <f t="shared" si="323"/>
        <v/>
      </c>
      <c r="H460" s="7">
        <f t="shared" si="327"/>
        <v>5</v>
      </c>
      <c r="J460">
        <v>22</v>
      </c>
      <c r="K460">
        <v>2.1890410958904001</v>
      </c>
      <c r="L460">
        <v>2</v>
      </c>
      <c r="M460" s="5">
        <f t="shared" si="328"/>
        <v>26</v>
      </c>
      <c r="N460" s="5">
        <f>+IF(D460="male",VLOOKUP(BG460,'Key node cluster'!$L$3:$N$24,3,0),VLOOKUP(BG460,'Key node cluster'!$R$3:$T$15,3,0))</f>
        <v>1</v>
      </c>
      <c r="O460" s="1">
        <v>0</v>
      </c>
      <c r="P460" s="1">
        <f t="shared" si="329"/>
        <v>26</v>
      </c>
      <c r="Q460" s="1">
        <f t="shared" si="330"/>
        <v>26</v>
      </c>
      <c r="R460" s="1">
        <f t="shared" si="331"/>
        <v>26</v>
      </c>
      <c r="S460" s="1">
        <f t="shared" si="332"/>
        <v>26</v>
      </c>
      <c r="T460" s="1">
        <f t="shared" si="333"/>
        <v>26</v>
      </c>
      <c r="U460" s="1">
        <f t="shared" si="334"/>
        <v>26</v>
      </c>
      <c r="V460" s="1">
        <f t="shared" si="335"/>
        <v>26</v>
      </c>
      <c r="W460" s="1">
        <f t="shared" si="336"/>
        <v>26</v>
      </c>
      <c r="X460" s="1">
        <f t="shared" si="337"/>
        <v>26</v>
      </c>
      <c r="Y460" s="1">
        <f t="shared" si="338"/>
        <v>26</v>
      </c>
      <c r="Z460" s="1">
        <f t="shared" si="339"/>
        <v>26</v>
      </c>
      <c r="AA460" s="1">
        <f t="shared" si="340"/>
        <v>26</v>
      </c>
      <c r="AB460" s="1">
        <f t="shared" si="341"/>
        <v>26</v>
      </c>
      <c r="AC460" s="1">
        <f t="shared" si="342"/>
        <v>26</v>
      </c>
      <c r="AD460" s="1">
        <f t="shared" si="343"/>
        <v>26</v>
      </c>
      <c r="AE460" s="1">
        <f t="shared" si="344"/>
        <v>26</v>
      </c>
      <c r="AF460" s="1">
        <f t="shared" si="345"/>
        <v>26</v>
      </c>
      <c r="AG460" s="1">
        <f t="shared" si="346"/>
        <v>26</v>
      </c>
      <c r="AH460" s="1">
        <f t="shared" si="347"/>
        <v>26</v>
      </c>
      <c r="AI460" s="1">
        <f t="shared" si="348"/>
        <v>26</v>
      </c>
      <c r="AJ460" s="1">
        <f t="shared" si="349"/>
        <v>26</v>
      </c>
      <c r="AK460" s="1">
        <f t="shared" si="350"/>
        <v>26</v>
      </c>
      <c r="AL460" s="1">
        <f t="shared" si="351"/>
        <v>26</v>
      </c>
      <c r="AM460" s="1">
        <f t="shared" si="352"/>
        <v>26</v>
      </c>
      <c r="AN460" s="1">
        <f t="shared" si="353"/>
        <v>26</v>
      </c>
      <c r="AO460" s="1">
        <f t="shared" si="354"/>
        <v>26</v>
      </c>
      <c r="AP460" s="7">
        <f t="shared" si="324"/>
        <v>26</v>
      </c>
      <c r="AQ460" s="7">
        <f t="shared" si="325"/>
        <v>26</v>
      </c>
      <c r="AR460" s="1">
        <f t="shared" si="355"/>
        <v>26</v>
      </c>
      <c r="AS460" s="7">
        <f t="shared" si="326"/>
        <v>26</v>
      </c>
      <c r="AT460" s="1">
        <f t="shared" si="356"/>
        <v>26</v>
      </c>
      <c r="AU460" s="1">
        <f t="shared" si="357"/>
        <v>26</v>
      </c>
      <c r="AV460" s="1">
        <f t="shared" si="358"/>
        <v>26</v>
      </c>
      <c r="AW460" s="1">
        <f t="shared" si="359"/>
        <v>26</v>
      </c>
      <c r="AX460" s="1">
        <f t="shared" si="360"/>
        <v>26</v>
      </c>
      <c r="AY460" s="1">
        <f t="shared" si="361"/>
        <v>26</v>
      </c>
      <c r="AZ460" s="1">
        <f t="shared" si="362"/>
        <v>26</v>
      </c>
      <c r="BA460" s="1">
        <f t="shared" si="363"/>
        <v>26</v>
      </c>
      <c r="BB460" s="1">
        <f t="shared" si="364"/>
        <v>26</v>
      </c>
      <c r="BC460" s="1">
        <f t="shared" si="365"/>
        <v>26</v>
      </c>
      <c r="BD460" s="1">
        <f t="shared" si="366"/>
        <v>26</v>
      </c>
      <c r="BE460" s="1">
        <f t="shared" si="367"/>
        <v>26</v>
      </c>
      <c r="BF460" s="1">
        <f t="shared" si="368"/>
        <v>26</v>
      </c>
      <c r="BG460" s="1">
        <f>+IF(D460="male",VLOOKUP(M460,'Key node cluster'!$A$3:$C$45,3,0),VLOOKUP(M460,'Key node cluster'!$F$3:$H$27,3,0))</f>
        <v>31</v>
      </c>
    </row>
    <row r="461" spans="1:59" x14ac:dyDescent="0.25">
      <c r="A461" t="s">
        <v>688</v>
      </c>
      <c r="B461">
        <v>9951033384</v>
      </c>
      <c r="C461" s="7">
        <v>30</v>
      </c>
      <c r="D461" t="s">
        <v>9</v>
      </c>
      <c r="E461" t="s">
        <v>10</v>
      </c>
      <c r="G461" t="str">
        <f t="shared" si="323"/>
        <v>bachelor or above</v>
      </c>
      <c r="H461" s="7">
        <f t="shared" si="327"/>
        <v>5</v>
      </c>
      <c r="I461" t="s">
        <v>14</v>
      </c>
      <c r="J461">
        <v>26</v>
      </c>
      <c r="K461">
        <v>2.0027397260274</v>
      </c>
      <c r="L461">
        <v>4</v>
      </c>
      <c r="M461" s="5">
        <f t="shared" si="328"/>
        <v>26</v>
      </c>
      <c r="N461" s="5">
        <f>+IF(D461="male",VLOOKUP(BG461,'Key node cluster'!$L$3:$N$24,3,0),VLOOKUP(BG461,'Key node cluster'!$R$3:$T$15,3,0))</f>
        <v>1</v>
      </c>
      <c r="O461" s="1">
        <v>0</v>
      </c>
      <c r="P461" s="1">
        <f t="shared" si="329"/>
        <v>26</v>
      </c>
      <c r="Q461" s="1">
        <f t="shared" si="330"/>
        <v>26</v>
      </c>
      <c r="R461" s="1">
        <f t="shared" si="331"/>
        <v>26</v>
      </c>
      <c r="S461" s="1">
        <f t="shared" si="332"/>
        <v>26</v>
      </c>
      <c r="T461" s="1">
        <f t="shared" si="333"/>
        <v>26</v>
      </c>
      <c r="U461" s="1">
        <f t="shared" si="334"/>
        <v>26</v>
      </c>
      <c r="V461" s="1">
        <f t="shared" si="335"/>
        <v>26</v>
      </c>
      <c r="W461" s="1">
        <f t="shared" si="336"/>
        <v>26</v>
      </c>
      <c r="X461" s="1">
        <f t="shared" si="337"/>
        <v>26</v>
      </c>
      <c r="Y461" s="1">
        <f t="shared" si="338"/>
        <v>26</v>
      </c>
      <c r="Z461" s="1">
        <f t="shared" si="339"/>
        <v>26</v>
      </c>
      <c r="AA461" s="1">
        <f t="shared" si="340"/>
        <v>26</v>
      </c>
      <c r="AB461" s="1">
        <f t="shared" si="341"/>
        <v>26</v>
      </c>
      <c r="AC461" s="1">
        <f t="shared" si="342"/>
        <v>26</v>
      </c>
      <c r="AD461" s="1">
        <f t="shared" si="343"/>
        <v>26</v>
      </c>
      <c r="AE461" s="1">
        <f t="shared" si="344"/>
        <v>26</v>
      </c>
      <c r="AF461" s="1">
        <f t="shared" si="345"/>
        <v>26</v>
      </c>
      <c r="AG461" s="1">
        <f t="shared" si="346"/>
        <v>26</v>
      </c>
      <c r="AH461" s="1">
        <f t="shared" si="347"/>
        <v>26</v>
      </c>
      <c r="AI461" s="1">
        <f t="shared" si="348"/>
        <v>26</v>
      </c>
      <c r="AJ461" s="1">
        <f t="shared" si="349"/>
        <v>26</v>
      </c>
      <c r="AK461" s="1">
        <f t="shared" si="350"/>
        <v>26</v>
      </c>
      <c r="AL461" s="1">
        <f t="shared" si="351"/>
        <v>26</v>
      </c>
      <c r="AM461" s="1">
        <f t="shared" si="352"/>
        <v>26</v>
      </c>
      <c r="AN461" s="1">
        <f t="shared" si="353"/>
        <v>26</v>
      </c>
      <c r="AO461" s="1">
        <f t="shared" si="354"/>
        <v>26</v>
      </c>
      <c r="AP461" s="7">
        <f t="shared" si="324"/>
        <v>26</v>
      </c>
      <c r="AQ461" s="7">
        <f t="shared" si="325"/>
        <v>26</v>
      </c>
      <c r="AR461" s="1">
        <f t="shared" si="355"/>
        <v>26</v>
      </c>
      <c r="AS461" s="7">
        <f t="shared" si="326"/>
        <v>26</v>
      </c>
      <c r="AT461" s="1">
        <f t="shared" si="356"/>
        <v>26</v>
      </c>
      <c r="AU461" s="1">
        <f t="shared" si="357"/>
        <v>26</v>
      </c>
      <c r="AV461" s="1">
        <f t="shared" si="358"/>
        <v>26</v>
      </c>
      <c r="AW461" s="1">
        <f t="shared" si="359"/>
        <v>26</v>
      </c>
      <c r="AX461" s="1">
        <f t="shared" si="360"/>
        <v>26</v>
      </c>
      <c r="AY461" s="1">
        <f t="shared" si="361"/>
        <v>26</v>
      </c>
      <c r="AZ461" s="1">
        <f t="shared" si="362"/>
        <v>26</v>
      </c>
      <c r="BA461" s="1">
        <f t="shared" si="363"/>
        <v>26</v>
      </c>
      <c r="BB461" s="1">
        <f t="shared" si="364"/>
        <v>26</v>
      </c>
      <c r="BC461" s="1">
        <f t="shared" si="365"/>
        <v>26</v>
      </c>
      <c r="BD461" s="1">
        <f t="shared" si="366"/>
        <v>26</v>
      </c>
      <c r="BE461" s="1">
        <f t="shared" si="367"/>
        <v>26</v>
      </c>
      <c r="BF461" s="1">
        <f t="shared" si="368"/>
        <v>26</v>
      </c>
      <c r="BG461" s="1">
        <f>+IF(D461="male",VLOOKUP(M461,'Key node cluster'!$A$3:$C$45,3,0),VLOOKUP(M461,'Key node cluster'!$F$3:$H$27,3,0))</f>
        <v>31</v>
      </c>
    </row>
    <row r="462" spans="1:59" x14ac:dyDescent="0.25">
      <c r="A462" t="s">
        <v>695</v>
      </c>
      <c r="B462">
        <v>9951038410</v>
      </c>
      <c r="C462" s="7">
        <v>30</v>
      </c>
      <c r="D462" t="s">
        <v>9</v>
      </c>
      <c r="E462" t="s">
        <v>10</v>
      </c>
      <c r="G462" t="str">
        <f t="shared" si="323"/>
        <v>secondary or below</v>
      </c>
      <c r="H462" s="7">
        <f t="shared" si="327"/>
        <v>5</v>
      </c>
      <c r="I462" t="s">
        <v>18</v>
      </c>
      <c r="J462">
        <v>27</v>
      </c>
      <c r="K462">
        <v>2.9972602739726</v>
      </c>
      <c r="L462">
        <v>10</v>
      </c>
      <c r="M462" s="5">
        <f t="shared" si="328"/>
        <v>26</v>
      </c>
      <c r="N462" s="5">
        <f>+IF(D462="male",VLOOKUP(BG462,'Key node cluster'!$L$3:$N$24,3,0),VLOOKUP(BG462,'Key node cluster'!$R$3:$T$15,3,0))</f>
        <v>1</v>
      </c>
      <c r="O462" s="1">
        <v>0</v>
      </c>
      <c r="P462" s="1">
        <f t="shared" si="329"/>
        <v>26</v>
      </c>
      <c r="Q462" s="1">
        <f t="shared" si="330"/>
        <v>26</v>
      </c>
      <c r="R462" s="1">
        <f t="shared" si="331"/>
        <v>26</v>
      </c>
      <c r="S462" s="1">
        <f t="shared" si="332"/>
        <v>26</v>
      </c>
      <c r="T462" s="1">
        <f t="shared" si="333"/>
        <v>26</v>
      </c>
      <c r="U462" s="1">
        <f t="shared" si="334"/>
        <v>26</v>
      </c>
      <c r="V462" s="1">
        <f t="shared" si="335"/>
        <v>26</v>
      </c>
      <c r="W462" s="1">
        <f t="shared" si="336"/>
        <v>26</v>
      </c>
      <c r="X462" s="1">
        <f t="shared" si="337"/>
        <v>26</v>
      </c>
      <c r="Y462" s="1">
        <f t="shared" si="338"/>
        <v>26</v>
      </c>
      <c r="Z462" s="1">
        <f t="shared" si="339"/>
        <v>26</v>
      </c>
      <c r="AA462" s="1">
        <f t="shared" si="340"/>
        <v>26</v>
      </c>
      <c r="AB462" s="1">
        <f t="shared" si="341"/>
        <v>26</v>
      </c>
      <c r="AC462" s="1">
        <f t="shared" si="342"/>
        <v>26</v>
      </c>
      <c r="AD462" s="1">
        <f t="shared" si="343"/>
        <v>26</v>
      </c>
      <c r="AE462" s="1">
        <f t="shared" si="344"/>
        <v>26</v>
      </c>
      <c r="AF462" s="1">
        <f t="shared" si="345"/>
        <v>26</v>
      </c>
      <c r="AG462" s="1">
        <f t="shared" si="346"/>
        <v>26</v>
      </c>
      <c r="AH462" s="1">
        <f t="shared" si="347"/>
        <v>26</v>
      </c>
      <c r="AI462" s="1">
        <f t="shared" si="348"/>
        <v>26</v>
      </c>
      <c r="AJ462" s="1">
        <f t="shared" si="349"/>
        <v>26</v>
      </c>
      <c r="AK462" s="1">
        <f t="shared" si="350"/>
        <v>26</v>
      </c>
      <c r="AL462" s="1">
        <f t="shared" si="351"/>
        <v>26</v>
      </c>
      <c r="AM462" s="1">
        <f t="shared" si="352"/>
        <v>26</v>
      </c>
      <c r="AN462" s="1">
        <f t="shared" si="353"/>
        <v>26</v>
      </c>
      <c r="AO462" s="1">
        <f t="shared" si="354"/>
        <v>26</v>
      </c>
      <c r="AP462" s="7">
        <f t="shared" si="324"/>
        <v>26</v>
      </c>
      <c r="AQ462" s="7">
        <f t="shared" si="325"/>
        <v>26</v>
      </c>
      <c r="AR462" s="1">
        <f t="shared" si="355"/>
        <v>26</v>
      </c>
      <c r="AS462" s="7">
        <f t="shared" si="326"/>
        <v>26</v>
      </c>
      <c r="AT462" s="1">
        <f t="shared" si="356"/>
        <v>26</v>
      </c>
      <c r="AU462" s="1">
        <f t="shared" si="357"/>
        <v>26</v>
      </c>
      <c r="AV462" s="1">
        <f t="shared" si="358"/>
        <v>26</v>
      </c>
      <c r="AW462" s="1">
        <f t="shared" si="359"/>
        <v>26</v>
      </c>
      <c r="AX462" s="1">
        <f t="shared" si="360"/>
        <v>26</v>
      </c>
      <c r="AY462" s="1">
        <f t="shared" si="361"/>
        <v>26</v>
      </c>
      <c r="AZ462" s="1">
        <f t="shared" si="362"/>
        <v>26</v>
      </c>
      <c r="BA462" s="1">
        <f t="shared" si="363"/>
        <v>26</v>
      </c>
      <c r="BB462" s="1">
        <f t="shared" si="364"/>
        <v>26</v>
      </c>
      <c r="BC462" s="1">
        <f t="shared" si="365"/>
        <v>26</v>
      </c>
      <c r="BD462" s="1">
        <f t="shared" si="366"/>
        <v>26</v>
      </c>
      <c r="BE462" s="1">
        <f t="shared" si="367"/>
        <v>26</v>
      </c>
      <c r="BF462" s="1">
        <f t="shared" si="368"/>
        <v>26</v>
      </c>
      <c r="BG462" s="1">
        <f>+IF(D462="male",VLOOKUP(M462,'Key node cluster'!$A$3:$C$45,3,0),VLOOKUP(M462,'Key node cluster'!$F$3:$H$27,3,0))</f>
        <v>31</v>
      </c>
    </row>
    <row r="463" spans="1:59" x14ac:dyDescent="0.25">
      <c r="A463" t="s">
        <v>700</v>
      </c>
      <c r="B463">
        <v>9951033112</v>
      </c>
      <c r="C463" s="7">
        <v>30</v>
      </c>
      <c r="D463" t="s">
        <v>9</v>
      </c>
      <c r="E463" t="s">
        <v>10</v>
      </c>
      <c r="G463" t="str">
        <f t="shared" si="323"/>
        <v/>
      </c>
      <c r="H463" s="7">
        <f t="shared" si="327"/>
        <v>5</v>
      </c>
      <c r="J463">
        <v>26</v>
      </c>
      <c r="K463">
        <v>1.8383561643835999</v>
      </c>
      <c r="L463">
        <v>4</v>
      </c>
      <c r="M463" s="5">
        <f t="shared" si="328"/>
        <v>26</v>
      </c>
      <c r="N463" s="5">
        <f>+IF(D463="male",VLOOKUP(BG463,'Key node cluster'!$L$3:$N$24,3,0),VLOOKUP(BG463,'Key node cluster'!$R$3:$T$15,3,0))</f>
        <v>1</v>
      </c>
      <c r="O463" s="1">
        <v>0</v>
      </c>
      <c r="P463" s="1">
        <f t="shared" si="329"/>
        <v>26</v>
      </c>
      <c r="Q463" s="1">
        <f t="shared" si="330"/>
        <v>26</v>
      </c>
      <c r="R463" s="1">
        <f t="shared" si="331"/>
        <v>26</v>
      </c>
      <c r="S463" s="1">
        <f t="shared" si="332"/>
        <v>26</v>
      </c>
      <c r="T463" s="1">
        <f t="shared" si="333"/>
        <v>26</v>
      </c>
      <c r="U463" s="1">
        <f t="shared" si="334"/>
        <v>26</v>
      </c>
      <c r="V463" s="1">
        <f t="shared" si="335"/>
        <v>26</v>
      </c>
      <c r="W463" s="1">
        <f t="shared" si="336"/>
        <v>26</v>
      </c>
      <c r="X463" s="1">
        <f t="shared" si="337"/>
        <v>26</v>
      </c>
      <c r="Y463" s="1">
        <f t="shared" si="338"/>
        <v>26</v>
      </c>
      <c r="Z463" s="1">
        <f t="shared" si="339"/>
        <v>26</v>
      </c>
      <c r="AA463" s="1">
        <f t="shared" si="340"/>
        <v>26</v>
      </c>
      <c r="AB463" s="1">
        <f t="shared" si="341"/>
        <v>26</v>
      </c>
      <c r="AC463" s="1">
        <f t="shared" si="342"/>
        <v>26</v>
      </c>
      <c r="AD463" s="1">
        <f t="shared" si="343"/>
        <v>26</v>
      </c>
      <c r="AE463" s="1">
        <f t="shared" si="344"/>
        <v>26</v>
      </c>
      <c r="AF463" s="1">
        <f t="shared" si="345"/>
        <v>26</v>
      </c>
      <c r="AG463" s="1">
        <f t="shared" si="346"/>
        <v>26</v>
      </c>
      <c r="AH463" s="1">
        <f t="shared" si="347"/>
        <v>26</v>
      </c>
      <c r="AI463" s="1">
        <f t="shared" si="348"/>
        <v>26</v>
      </c>
      <c r="AJ463" s="1">
        <f t="shared" si="349"/>
        <v>26</v>
      </c>
      <c r="AK463" s="1">
        <f t="shared" si="350"/>
        <v>26</v>
      </c>
      <c r="AL463" s="1">
        <f t="shared" si="351"/>
        <v>26</v>
      </c>
      <c r="AM463" s="1">
        <f t="shared" si="352"/>
        <v>26</v>
      </c>
      <c r="AN463" s="1">
        <f t="shared" si="353"/>
        <v>26</v>
      </c>
      <c r="AO463" s="1">
        <f t="shared" si="354"/>
        <v>26</v>
      </c>
      <c r="AP463" s="7">
        <f t="shared" si="324"/>
        <v>26</v>
      </c>
      <c r="AQ463" s="7">
        <f t="shared" si="325"/>
        <v>26</v>
      </c>
      <c r="AR463" s="1">
        <f t="shared" si="355"/>
        <v>26</v>
      </c>
      <c r="AS463" s="7">
        <f t="shared" si="326"/>
        <v>26</v>
      </c>
      <c r="AT463" s="1">
        <f t="shared" si="356"/>
        <v>26</v>
      </c>
      <c r="AU463" s="1">
        <f t="shared" si="357"/>
        <v>26</v>
      </c>
      <c r="AV463" s="1">
        <f t="shared" si="358"/>
        <v>26</v>
      </c>
      <c r="AW463" s="1">
        <f t="shared" si="359"/>
        <v>26</v>
      </c>
      <c r="AX463" s="1">
        <f t="shared" si="360"/>
        <v>26</v>
      </c>
      <c r="AY463" s="1">
        <f t="shared" si="361"/>
        <v>26</v>
      </c>
      <c r="AZ463" s="1">
        <f t="shared" si="362"/>
        <v>26</v>
      </c>
      <c r="BA463" s="1">
        <f t="shared" si="363"/>
        <v>26</v>
      </c>
      <c r="BB463" s="1">
        <f t="shared" si="364"/>
        <v>26</v>
      </c>
      <c r="BC463" s="1">
        <f t="shared" si="365"/>
        <v>26</v>
      </c>
      <c r="BD463" s="1">
        <f t="shared" si="366"/>
        <v>26</v>
      </c>
      <c r="BE463" s="1">
        <f t="shared" si="367"/>
        <v>26</v>
      </c>
      <c r="BF463" s="1">
        <f t="shared" si="368"/>
        <v>26</v>
      </c>
      <c r="BG463" s="1">
        <f>+IF(D463="male",VLOOKUP(M463,'Key node cluster'!$A$3:$C$45,3,0),VLOOKUP(M463,'Key node cluster'!$F$3:$H$27,3,0))</f>
        <v>31</v>
      </c>
    </row>
    <row r="464" spans="1:59" x14ac:dyDescent="0.25">
      <c r="A464" t="s">
        <v>712</v>
      </c>
      <c r="B464">
        <v>9941012535</v>
      </c>
      <c r="C464" s="7">
        <v>30</v>
      </c>
      <c r="D464" t="s">
        <v>9</v>
      </c>
      <c r="E464" t="s">
        <v>10</v>
      </c>
      <c r="G464" t="str">
        <f t="shared" si="323"/>
        <v/>
      </c>
      <c r="H464" s="7">
        <f t="shared" si="327"/>
        <v>5</v>
      </c>
      <c r="J464">
        <v>27</v>
      </c>
      <c r="K464">
        <v>1.1698630136985999</v>
      </c>
      <c r="L464">
        <v>6</v>
      </c>
      <c r="M464" s="5">
        <f t="shared" si="328"/>
        <v>26</v>
      </c>
      <c r="N464" s="5">
        <f>+IF(D464="male",VLOOKUP(BG464,'Key node cluster'!$L$3:$N$24,3,0),VLOOKUP(BG464,'Key node cluster'!$R$3:$T$15,3,0))</f>
        <v>1</v>
      </c>
      <c r="O464" s="1">
        <v>0</v>
      </c>
      <c r="P464" s="1">
        <f t="shared" si="329"/>
        <v>26</v>
      </c>
      <c r="Q464" s="1">
        <f t="shared" si="330"/>
        <v>26</v>
      </c>
      <c r="R464" s="1">
        <f t="shared" si="331"/>
        <v>26</v>
      </c>
      <c r="S464" s="1">
        <f t="shared" si="332"/>
        <v>26</v>
      </c>
      <c r="T464" s="1">
        <f t="shared" si="333"/>
        <v>26</v>
      </c>
      <c r="U464" s="1">
        <f t="shared" si="334"/>
        <v>26</v>
      </c>
      <c r="V464" s="1">
        <f t="shared" si="335"/>
        <v>26</v>
      </c>
      <c r="W464" s="1">
        <f t="shared" si="336"/>
        <v>26</v>
      </c>
      <c r="X464" s="1">
        <f t="shared" si="337"/>
        <v>26</v>
      </c>
      <c r="Y464" s="1">
        <f t="shared" si="338"/>
        <v>26</v>
      </c>
      <c r="Z464" s="1">
        <f t="shared" si="339"/>
        <v>26</v>
      </c>
      <c r="AA464" s="1">
        <f t="shared" si="340"/>
        <v>26</v>
      </c>
      <c r="AB464" s="1">
        <f t="shared" si="341"/>
        <v>26</v>
      </c>
      <c r="AC464" s="1">
        <f t="shared" si="342"/>
        <v>26</v>
      </c>
      <c r="AD464" s="1">
        <f t="shared" si="343"/>
        <v>26</v>
      </c>
      <c r="AE464" s="1">
        <f t="shared" si="344"/>
        <v>26</v>
      </c>
      <c r="AF464" s="1">
        <f t="shared" si="345"/>
        <v>26</v>
      </c>
      <c r="AG464" s="1">
        <f t="shared" si="346"/>
        <v>26</v>
      </c>
      <c r="AH464" s="1">
        <f t="shared" si="347"/>
        <v>26</v>
      </c>
      <c r="AI464" s="1">
        <f t="shared" si="348"/>
        <v>26</v>
      </c>
      <c r="AJ464" s="1">
        <f t="shared" si="349"/>
        <v>26</v>
      </c>
      <c r="AK464" s="1">
        <f t="shared" si="350"/>
        <v>26</v>
      </c>
      <c r="AL464" s="1">
        <f t="shared" si="351"/>
        <v>26</v>
      </c>
      <c r="AM464" s="1">
        <f t="shared" si="352"/>
        <v>26</v>
      </c>
      <c r="AN464" s="1">
        <f t="shared" si="353"/>
        <v>26</v>
      </c>
      <c r="AO464" s="1">
        <f t="shared" si="354"/>
        <v>26</v>
      </c>
      <c r="AP464" s="7">
        <f t="shared" si="324"/>
        <v>26</v>
      </c>
      <c r="AQ464" s="7">
        <f t="shared" si="325"/>
        <v>26</v>
      </c>
      <c r="AR464" s="1">
        <f t="shared" si="355"/>
        <v>26</v>
      </c>
      <c r="AS464" s="7">
        <f t="shared" si="326"/>
        <v>26</v>
      </c>
      <c r="AT464" s="1">
        <f t="shared" si="356"/>
        <v>26</v>
      </c>
      <c r="AU464" s="1">
        <f t="shared" si="357"/>
        <v>26</v>
      </c>
      <c r="AV464" s="1">
        <f t="shared" si="358"/>
        <v>26</v>
      </c>
      <c r="AW464" s="1">
        <f t="shared" si="359"/>
        <v>26</v>
      </c>
      <c r="AX464" s="1">
        <f t="shared" si="360"/>
        <v>26</v>
      </c>
      <c r="AY464" s="1">
        <f t="shared" si="361"/>
        <v>26</v>
      </c>
      <c r="AZ464" s="1">
        <f t="shared" si="362"/>
        <v>26</v>
      </c>
      <c r="BA464" s="1">
        <f t="shared" si="363"/>
        <v>26</v>
      </c>
      <c r="BB464" s="1">
        <f t="shared" si="364"/>
        <v>26</v>
      </c>
      <c r="BC464" s="1">
        <f t="shared" si="365"/>
        <v>26</v>
      </c>
      <c r="BD464" s="1">
        <f t="shared" si="366"/>
        <v>26</v>
      </c>
      <c r="BE464" s="1">
        <f t="shared" si="367"/>
        <v>26</v>
      </c>
      <c r="BF464" s="1">
        <f t="shared" si="368"/>
        <v>26</v>
      </c>
      <c r="BG464" s="1">
        <f>+IF(D464="male",VLOOKUP(M464,'Key node cluster'!$A$3:$C$45,3,0),VLOOKUP(M464,'Key node cluster'!$F$3:$H$27,3,0))</f>
        <v>31</v>
      </c>
    </row>
    <row r="465" spans="1:59" x14ac:dyDescent="0.25">
      <c r="A465" t="s">
        <v>720</v>
      </c>
      <c r="B465">
        <v>9981037636</v>
      </c>
      <c r="C465" s="7">
        <v>20</v>
      </c>
      <c r="D465" t="s">
        <v>9</v>
      </c>
      <c r="E465" t="s">
        <v>10</v>
      </c>
      <c r="G465" t="str">
        <f t="shared" si="323"/>
        <v/>
      </c>
      <c r="H465" s="7">
        <f t="shared" si="327"/>
        <v>5</v>
      </c>
      <c r="J465">
        <v>23</v>
      </c>
      <c r="K465">
        <v>1.1890410958904001</v>
      </c>
      <c r="L465">
        <v>3</v>
      </c>
      <c r="M465" s="5">
        <f t="shared" si="328"/>
        <v>26</v>
      </c>
      <c r="N465" s="5">
        <f>+IF(D465="male",VLOOKUP(BG465,'Key node cluster'!$L$3:$N$24,3,0),VLOOKUP(BG465,'Key node cluster'!$R$3:$T$15,3,0))</f>
        <v>1</v>
      </c>
      <c r="O465" s="1">
        <v>0</v>
      </c>
      <c r="P465" s="1">
        <f t="shared" si="329"/>
        <v>26</v>
      </c>
      <c r="Q465" s="1">
        <f t="shared" si="330"/>
        <v>26</v>
      </c>
      <c r="R465" s="1">
        <f t="shared" si="331"/>
        <v>26</v>
      </c>
      <c r="S465" s="1">
        <f t="shared" si="332"/>
        <v>26</v>
      </c>
      <c r="T465" s="1">
        <f t="shared" si="333"/>
        <v>26</v>
      </c>
      <c r="U465" s="1">
        <f t="shared" si="334"/>
        <v>26</v>
      </c>
      <c r="V465" s="1">
        <f t="shared" si="335"/>
        <v>26</v>
      </c>
      <c r="W465" s="1">
        <f t="shared" si="336"/>
        <v>26</v>
      </c>
      <c r="X465" s="1">
        <f t="shared" si="337"/>
        <v>26</v>
      </c>
      <c r="Y465" s="1">
        <f t="shared" si="338"/>
        <v>26</v>
      </c>
      <c r="Z465" s="1">
        <f t="shared" si="339"/>
        <v>26</v>
      </c>
      <c r="AA465" s="1">
        <f t="shared" si="340"/>
        <v>26</v>
      </c>
      <c r="AB465" s="1">
        <f t="shared" si="341"/>
        <v>26</v>
      </c>
      <c r="AC465" s="1">
        <f t="shared" si="342"/>
        <v>26</v>
      </c>
      <c r="AD465" s="1">
        <f t="shared" si="343"/>
        <v>26</v>
      </c>
      <c r="AE465" s="1">
        <f t="shared" si="344"/>
        <v>26</v>
      </c>
      <c r="AF465" s="1">
        <f t="shared" si="345"/>
        <v>26</v>
      </c>
      <c r="AG465" s="1">
        <f t="shared" si="346"/>
        <v>26</v>
      </c>
      <c r="AH465" s="1">
        <f t="shared" si="347"/>
        <v>26</v>
      </c>
      <c r="AI465" s="1">
        <f t="shared" si="348"/>
        <v>26</v>
      </c>
      <c r="AJ465" s="1">
        <f t="shared" si="349"/>
        <v>26</v>
      </c>
      <c r="AK465" s="1">
        <f t="shared" si="350"/>
        <v>26</v>
      </c>
      <c r="AL465" s="1">
        <f t="shared" si="351"/>
        <v>26</v>
      </c>
      <c r="AM465" s="1">
        <f t="shared" si="352"/>
        <v>26</v>
      </c>
      <c r="AN465" s="1">
        <f t="shared" si="353"/>
        <v>26</v>
      </c>
      <c r="AO465" s="1">
        <f t="shared" si="354"/>
        <v>26</v>
      </c>
      <c r="AP465" s="7">
        <f t="shared" si="324"/>
        <v>26</v>
      </c>
      <c r="AQ465" s="7">
        <f t="shared" si="325"/>
        <v>26</v>
      </c>
      <c r="AR465" s="1">
        <f t="shared" si="355"/>
        <v>26</v>
      </c>
      <c r="AS465" s="7">
        <f t="shared" si="326"/>
        <v>26</v>
      </c>
      <c r="AT465" s="1">
        <f t="shared" si="356"/>
        <v>26</v>
      </c>
      <c r="AU465" s="1">
        <f t="shared" si="357"/>
        <v>26</v>
      </c>
      <c r="AV465" s="1">
        <f t="shared" si="358"/>
        <v>26</v>
      </c>
      <c r="AW465" s="1">
        <f t="shared" si="359"/>
        <v>26</v>
      </c>
      <c r="AX465" s="1">
        <f t="shared" si="360"/>
        <v>26</v>
      </c>
      <c r="AY465" s="1">
        <f t="shared" si="361"/>
        <v>26</v>
      </c>
      <c r="AZ465" s="1">
        <f t="shared" si="362"/>
        <v>26</v>
      </c>
      <c r="BA465" s="1">
        <f t="shared" si="363"/>
        <v>26</v>
      </c>
      <c r="BB465" s="1">
        <f t="shared" si="364"/>
        <v>26</v>
      </c>
      <c r="BC465" s="1">
        <f t="shared" si="365"/>
        <v>26</v>
      </c>
      <c r="BD465" s="1">
        <f t="shared" si="366"/>
        <v>26</v>
      </c>
      <c r="BE465" s="1">
        <f t="shared" si="367"/>
        <v>26</v>
      </c>
      <c r="BF465" s="1">
        <f t="shared" si="368"/>
        <v>26</v>
      </c>
      <c r="BG465" s="1">
        <f>+IF(D465="male",VLOOKUP(M465,'Key node cluster'!$A$3:$C$45,3,0),VLOOKUP(M465,'Key node cluster'!$F$3:$H$27,3,0))</f>
        <v>31</v>
      </c>
    </row>
    <row r="466" spans="1:59" x14ac:dyDescent="0.25">
      <c r="A466" t="s">
        <v>727</v>
      </c>
      <c r="B466">
        <v>9891016648</v>
      </c>
      <c r="C466" s="7">
        <v>30</v>
      </c>
      <c r="D466" t="s">
        <v>9</v>
      </c>
      <c r="E466" t="s">
        <v>10</v>
      </c>
      <c r="G466" t="str">
        <f t="shared" si="323"/>
        <v/>
      </c>
      <c r="H466" s="7">
        <f t="shared" si="327"/>
        <v>5</v>
      </c>
      <c r="J466">
        <v>32</v>
      </c>
      <c r="K466">
        <v>2.6109589041096002</v>
      </c>
      <c r="L466">
        <v>6</v>
      </c>
      <c r="M466" s="5">
        <f t="shared" si="328"/>
        <v>26</v>
      </c>
      <c r="N466" s="5">
        <f>+IF(D466="male",VLOOKUP(BG466,'Key node cluster'!$L$3:$N$24,3,0),VLOOKUP(BG466,'Key node cluster'!$R$3:$T$15,3,0))</f>
        <v>1</v>
      </c>
      <c r="O466" s="1">
        <v>0</v>
      </c>
      <c r="P466" s="1">
        <f t="shared" si="329"/>
        <v>26</v>
      </c>
      <c r="Q466" s="1">
        <f t="shared" si="330"/>
        <v>26</v>
      </c>
      <c r="R466" s="1">
        <f t="shared" si="331"/>
        <v>26</v>
      </c>
      <c r="S466" s="1">
        <f t="shared" si="332"/>
        <v>26</v>
      </c>
      <c r="T466" s="1">
        <f t="shared" si="333"/>
        <v>26</v>
      </c>
      <c r="U466" s="1">
        <f t="shared" si="334"/>
        <v>26</v>
      </c>
      <c r="V466" s="1">
        <f t="shared" si="335"/>
        <v>26</v>
      </c>
      <c r="W466" s="1">
        <f t="shared" si="336"/>
        <v>26</v>
      </c>
      <c r="X466" s="1">
        <f t="shared" si="337"/>
        <v>26</v>
      </c>
      <c r="Y466" s="1">
        <f t="shared" si="338"/>
        <v>26</v>
      </c>
      <c r="Z466" s="1">
        <f t="shared" si="339"/>
        <v>26</v>
      </c>
      <c r="AA466" s="1">
        <f t="shared" si="340"/>
        <v>26</v>
      </c>
      <c r="AB466" s="1">
        <f t="shared" si="341"/>
        <v>26</v>
      </c>
      <c r="AC466" s="1">
        <f t="shared" si="342"/>
        <v>26</v>
      </c>
      <c r="AD466" s="1">
        <f t="shared" si="343"/>
        <v>26</v>
      </c>
      <c r="AE466" s="1">
        <f t="shared" si="344"/>
        <v>26</v>
      </c>
      <c r="AF466" s="1">
        <f t="shared" si="345"/>
        <v>26</v>
      </c>
      <c r="AG466" s="1">
        <f t="shared" si="346"/>
        <v>26</v>
      </c>
      <c r="AH466" s="1">
        <f t="shared" si="347"/>
        <v>26</v>
      </c>
      <c r="AI466" s="1">
        <f t="shared" si="348"/>
        <v>26</v>
      </c>
      <c r="AJ466" s="1">
        <f t="shared" si="349"/>
        <v>26</v>
      </c>
      <c r="AK466" s="1">
        <f t="shared" si="350"/>
        <v>26</v>
      </c>
      <c r="AL466" s="1">
        <f t="shared" si="351"/>
        <v>26</v>
      </c>
      <c r="AM466" s="1">
        <f t="shared" si="352"/>
        <v>26</v>
      </c>
      <c r="AN466" s="1">
        <f t="shared" si="353"/>
        <v>26</v>
      </c>
      <c r="AO466" s="1">
        <f t="shared" si="354"/>
        <v>26</v>
      </c>
      <c r="AP466" s="7">
        <f t="shared" si="324"/>
        <v>26</v>
      </c>
      <c r="AQ466" s="7">
        <f t="shared" si="325"/>
        <v>26</v>
      </c>
      <c r="AR466" s="1">
        <f t="shared" si="355"/>
        <v>26</v>
      </c>
      <c r="AS466" s="7">
        <f t="shared" si="326"/>
        <v>26</v>
      </c>
      <c r="AT466" s="1">
        <f t="shared" si="356"/>
        <v>26</v>
      </c>
      <c r="AU466" s="1">
        <f t="shared" si="357"/>
        <v>26</v>
      </c>
      <c r="AV466" s="1">
        <f t="shared" si="358"/>
        <v>26</v>
      </c>
      <c r="AW466" s="1">
        <f t="shared" si="359"/>
        <v>26</v>
      </c>
      <c r="AX466" s="1">
        <f t="shared" si="360"/>
        <v>26</v>
      </c>
      <c r="AY466" s="1">
        <f t="shared" si="361"/>
        <v>26</v>
      </c>
      <c r="AZ466" s="1">
        <f t="shared" si="362"/>
        <v>26</v>
      </c>
      <c r="BA466" s="1">
        <f t="shared" si="363"/>
        <v>26</v>
      </c>
      <c r="BB466" s="1">
        <f t="shared" si="364"/>
        <v>26</v>
      </c>
      <c r="BC466" s="1">
        <f t="shared" si="365"/>
        <v>26</v>
      </c>
      <c r="BD466" s="1">
        <f t="shared" si="366"/>
        <v>26</v>
      </c>
      <c r="BE466" s="1">
        <f t="shared" si="367"/>
        <v>26</v>
      </c>
      <c r="BF466" s="1">
        <f t="shared" si="368"/>
        <v>26</v>
      </c>
      <c r="BG466" s="1">
        <f>+IF(D466="male",VLOOKUP(M466,'Key node cluster'!$A$3:$C$45,3,0),VLOOKUP(M466,'Key node cluster'!$F$3:$H$27,3,0))</f>
        <v>31</v>
      </c>
    </row>
    <row r="467" spans="1:59" x14ac:dyDescent="0.25">
      <c r="A467" t="s">
        <v>740</v>
      </c>
      <c r="B467">
        <v>9931071271</v>
      </c>
      <c r="C467" s="7">
        <v>30</v>
      </c>
      <c r="D467" t="s">
        <v>9</v>
      </c>
      <c r="E467" t="s">
        <v>10</v>
      </c>
      <c r="G467" t="str">
        <f t="shared" si="323"/>
        <v/>
      </c>
      <c r="H467" s="7">
        <f t="shared" si="327"/>
        <v>5</v>
      </c>
      <c r="J467">
        <v>28</v>
      </c>
      <c r="K467">
        <v>1.0027397260274</v>
      </c>
      <c r="L467">
        <v>1</v>
      </c>
      <c r="M467" s="5">
        <f t="shared" si="328"/>
        <v>26</v>
      </c>
      <c r="N467" s="5">
        <f>+IF(D467="male",VLOOKUP(BG467,'Key node cluster'!$L$3:$N$24,3,0),VLOOKUP(BG467,'Key node cluster'!$R$3:$T$15,3,0))</f>
        <v>1</v>
      </c>
      <c r="O467" s="1">
        <v>0</v>
      </c>
      <c r="P467" s="1">
        <f t="shared" si="329"/>
        <v>26</v>
      </c>
      <c r="Q467" s="1">
        <f t="shared" si="330"/>
        <v>26</v>
      </c>
      <c r="R467" s="1">
        <f t="shared" si="331"/>
        <v>26</v>
      </c>
      <c r="S467" s="1">
        <f t="shared" si="332"/>
        <v>26</v>
      </c>
      <c r="T467" s="1">
        <f t="shared" si="333"/>
        <v>26</v>
      </c>
      <c r="U467" s="1">
        <f t="shared" si="334"/>
        <v>26</v>
      </c>
      <c r="V467" s="1">
        <f t="shared" si="335"/>
        <v>26</v>
      </c>
      <c r="W467" s="1">
        <f t="shared" si="336"/>
        <v>26</v>
      </c>
      <c r="X467" s="1">
        <f t="shared" si="337"/>
        <v>26</v>
      </c>
      <c r="Y467" s="1">
        <f t="shared" si="338"/>
        <v>26</v>
      </c>
      <c r="Z467" s="1">
        <f t="shared" si="339"/>
        <v>26</v>
      </c>
      <c r="AA467" s="1">
        <f t="shared" si="340"/>
        <v>26</v>
      </c>
      <c r="AB467" s="1">
        <f t="shared" si="341"/>
        <v>26</v>
      </c>
      <c r="AC467" s="1">
        <f t="shared" si="342"/>
        <v>26</v>
      </c>
      <c r="AD467" s="1">
        <f t="shared" si="343"/>
        <v>26</v>
      </c>
      <c r="AE467" s="1">
        <f t="shared" si="344"/>
        <v>26</v>
      </c>
      <c r="AF467" s="1">
        <f t="shared" si="345"/>
        <v>26</v>
      </c>
      <c r="AG467" s="1">
        <f t="shared" si="346"/>
        <v>26</v>
      </c>
      <c r="AH467" s="1">
        <f t="shared" si="347"/>
        <v>26</v>
      </c>
      <c r="AI467" s="1">
        <f t="shared" si="348"/>
        <v>26</v>
      </c>
      <c r="AJ467" s="1">
        <f t="shared" si="349"/>
        <v>26</v>
      </c>
      <c r="AK467" s="1">
        <f t="shared" si="350"/>
        <v>26</v>
      </c>
      <c r="AL467" s="1">
        <f t="shared" si="351"/>
        <v>26</v>
      </c>
      <c r="AM467" s="1">
        <f t="shared" si="352"/>
        <v>26</v>
      </c>
      <c r="AN467" s="1">
        <f t="shared" si="353"/>
        <v>26</v>
      </c>
      <c r="AO467" s="1">
        <f t="shared" si="354"/>
        <v>26</v>
      </c>
      <c r="AP467" s="7">
        <f t="shared" si="324"/>
        <v>26</v>
      </c>
      <c r="AQ467" s="7">
        <f t="shared" si="325"/>
        <v>26</v>
      </c>
      <c r="AR467" s="1">
        <f t="shared" si="355"/>
        <v>26</v>
      </c>
      <c r="AS467" s="7">
        <f t="shared" si="326"/>
        <v>26</v>
      </c>
      <c r="AT467" s="1">
        <f t="shared" si="356"/>
        <v>26</v>
      </c>
      <c r="AU467" s="1">
        <f t="shared" si="357"/>
        <v>26</v>
      </c>
      <c r="AV467" s="1">
        <f t="shared" si="358"/>
        <v>26</v>
      </c>
      <c r="AW467" s="1">
        <f t="shared" si="359"/>
        <v>26</v>
      </c>
      <c r="AX467" s="1">
        <f t="shared" si="360"/>
        <v>26</v>
      </c>
      <c r="AY467" s="1">
        <f t="shared" si="361"/>
        <v>26</v>
      </c>
      <c r="AZ467" s="1">
        <f t="shared" si="362"/>
        <v>26</v>
      </c>
      <c r="BA467" s="1">
        <f t="shared" si="363"/>
        <v>26</v>
      </c>
      <c r="BB467" s="1">
        <f t="shared" si="364"/>
        <v>26</v>
      </c>
      <c r="BC467" s="1">
        <f t="shared" si="365"/>
        <v>26</v>
      </c>
      <c r="BD467" s="1">
        <f t="shared" si="366"/>
        <v>26</v>
      </c>
      <c r="BE467" s="1">
        <f t="shared" si="367"/>
        <v>26</v>
      </c>
      <c r="BF467" s="1">
        <f t="shared" si="368"/>
        <v>26</v>
      </c>
      <c r="BG467" s="1">
        <f>+IF(D467="male",VLOOKUP(M467,'Key node cluster'!$A$3:$C$45,3,0),VLOOKUP(M467,'Key node cluster'!$F$3:$H$27,3,0))</f>
        <v>31</v>
      </c>
    </row>
    <row r="468" spans="1:59" x14ac:dyDescent="0.25">
      <c r="A468" t="s">
        <v>743</v>
      </c>
      <c r="B468">
        <v>9921042475</v>
      </c>
      <c r="C468" s="7">
        <v>30</v>
      </c>
      <c r="D468" t="s">
        <v>9</v>
      </c>
      <c r="E468" t="s">
        <v>10</v>
      </c>
      <c r="G468" t="str">
        <f t="shared" si="323"/>
        <v/>
      </c>
      <c r="H468" s="7">
        <f t="shared" si="327"/>
        <v>5</v>
      </c>
      <c r="J468">
        <v>29</v>
      </c>
      <c r="K468">
        <v>1.6082191780821999</v>
      </c>
      <c r="L468">
        <v>2</v>
      </c>
      <c r="M468" s="5">
        <f t="shared" si="328"/>
        <v>26</v>
      </c>
      <c r="N468" s="5">
        <f>+IF(D468="male",VLOOKUP(BG468,'Key node cluster'!$L$3:$N$24,3,0),VLOOKUP(BG468,'Key node cluster'!$R$3:$T$15,3,0))</f>
        <v>1</v>
      </c>
      <c r="O468" s="1">
        <v>0</v>
      </c>
      <c r="P468" s="1">
        <f t="shared" si="329"/>
        <v>26</v>
      </c>
      <c r="Q468" s="1">
        <f t="shared" si="330"/>
        <v>26</v>
      </c>
      <c r="R468" s="1">
        <f t="shared" si="331"/>
        <v>26</v>
      </c>
      <c r="S468" s="1">
        <f t="shared" si="332"/>
        <v>26</v>
      </c>
      <c r="T468" s="1">
        <f t="shared" si="333"/>
        <v>26</v>
      </c>
      <c r="U468" s="1">
        <f t="shared" si="334"/>
        <v>26</v>
      </c>
      <c r="V468" s="1">
        <f t="shared" si="335"/>
        <v>26</v>
      </c>
      <c r="W468" s="1">
        <f t="shared" si="336"/>
        <v>26</v>
      </c>
      <c r="X468" s="1">
        <f t="shared" si="337"/>
        <v>26</v>
      </c>
      <c r="Y468" s="1">
        <f t="shared" si="338"/>
        <v>26</v>
      </c>
      <c r="Z468" s="1">
        <f t="shared" si="339"/>
        <v>26</v>
      </c>
      <c r="AA468" s="1">
        <f t="shared" si="340"/>
        <v>26</v>
      </c>
      <c r="AB468" s="1">
        <f t="shared" si="341"/>
        <v>26</v>
      </c>
      <c r="AC468" s="1">
        <f t="shared" si="342"/>
        <v>26</v>
      </c>
      <c r="AD468" s="1">
        <f t="shared" si="343"/>
        <v>26</v>
      </c>
      <c r="AE468" s="1">
        <f t="shared" si="344"/>
        <v>26</v>
      </c>
      <c r="AF468" s="1">
        <f t="shared" si="345"/>
        <v>26</v>
      </c>
      <c r="AG468" s="1">
        <f t="shared" si="346"/>
        <v>26</v>
      </c>
      <c r="AH468" s="1">
        <f t="shared" si="347"/>
        <v>26</v>
      </c>
      <c r="AI468" s="1">
        <f t="shared" si="348"/>
        <v>26</v>
      </c>
      <c r="AJ468" s="1">
        <f t="shared" si="349"/>
        <v>26</v>
      </c>
      <c r="AK468" s="1">
        <f t="shared" si="350"/>
        <v>26</v>
      </c>
      <c r="AL468" s="1">
        <f t="shared" si="351"/>
        <v>26</v>
      </c>
      <c r="AM468" s="1">
        <f t="shared" si="352"/>
        <v>26</v>
      </c>
      <c r="AN468" s="1">
        <f t="shared" si="353"/>
        <v>26</v>
      </c>
      <c r="AO468" s="1">
        <f t="shared" si="354"/>
        <v>26</v>
      </c>
      <c r="AP468" s="7">
        <f t="shared" si="324"/>
        <v>26</v>
      </c>
      <c r="AQ468" s="7">
        <f t="shared" si="325"/>
        <v>26</v>
      </c>
      <c r="AR468" s="1">
        <f t="shared" si="355"/>
        <v>26</v>
      </c>
      <c r="AS468" s="7">
        <f t="shared" si="326"/>
        <v>26</v>
      </c>
      <c r="AT468" s="1">
        <f t="shared" si="356"/>
        <v>26</v>
      </c>
      <c r="AU468" s="1">
        <f t="shared" si="357"/>
        <v>26</v>
      </c>
      <c r="AV468" s="1">
        <f t="shared" si="358"/>
        <v>26</v>
      </c>
      <c r="AW468" s="1">
        <f t="shared" si="359"/>
        <v>26</v>
      </c>
      <c r="AX468" s="1">
        <f t="shared" si="360"/>
        <v>26</v>
      </c>
      <c r="AY468" s="1">
        <f t="shared" si="361"/>
        <v>26</v>
      </c>
      <c r="AZ468" s="1">
        <f t="shared" si="362"/>
        <v>26</v>
      </c>
      <c r="BA468" s="1">
        <f t="shared" si="363"/>
        <v>26</v>
      </c>
      <c r="BB468" s="1">
        <f t="shared" si="364"/>
        <v>26</v>
      </c>
      <c r="BC468" s="1">
        <f t="shared" si="365"/>
        <v>26</v>
      </c>
      <c r="BD468" s="1">
        <f t="shared" si="366"/>
        <v>26</v>
      </c>
      <c r="BE468" s="1">
        <f t="shared" si="367"/>
        <v>26</v>
      </c>
      <c r="BF468" s="1">
        <f t="shared" si="368"/>
        <v>26</v>
      </c>
      <c r="BG468" s="1">
        <f>+IF(D468="male",VLOOKUP(M468,'Key node cluster'!$A$3:$C$45,3,0),VLOOKUP(M468,'Key node cluster'!$F$3:$H$27,3,0))</f>
        <v>31</v>
      </c>
    </row>
    <row r="469" spans="1:59" x14ac:dyDescent="0.25">
      <c r="A469" t="s">
        <v>744</v>
      </c>
      <c r="B469">
        <v>9951044603</v>
      </c>
      <c r="C469" s="7">
        <v>30</v>
      </c>
      <c r="D469" t="s">
        <v>9</v>
      </c>
      <c r="E469" t="s">
        <v>10</v>
      </c>
      <c r="G469" t="str">
        <f t="shared" si="323"/>
        <v/>
      </c>
      <c r="H469" s="7">
        <f t="shared" si="327"/>
        <v>5</v>
      </c>
      <c r="J469">
        <v>26</v>
      </c>
      <c r="K469">
        <v>2.4191780821918001</v>
      </c>
      <c r="L469">
        <v>2</v>
      </c>
      <c r="M469" s="5">
        <f t="shared" si="328"/>
        <v>26</v>
      </c>
      <c r="N469" s="5">
        <f>+IF(D469="male",VLOOKUP(BG469,'Key node cluster'!$L$3:$N$24,3,0),VLOOKUP(BG469,'Key node cluster'!$R$3:$T$15,3,0))</f>
        <v>1</v>
      </c>
      <c r="O469" s="1">
        <v>0</v>
      </c>
      <c r="P469" s="1">
        <f t="shared" si="329"/>
        <v>26</v>
      </c>
      <c r="Q469" s="1">
        <f t="shared" si="330"/>
        <v>26</v>
      </c>
      <c r="R469" s="1">
        <f t="shared" si="331"/>
        <v>26</v>
      </c>
      <c r="S469" s="1">
        <f t="shared" si="332"/>
        <v>26</v>
      </c>
      <c r="T469" s="1">
        <f t="shared" si="333"/>
        <v>26</v>
      </c>
      <c r="U469" s="1">
        <f t="shared" si="334"/>
        <v>26</v>
      </c>
      <c r="V469" s="1">
        <f t="shared" si="335"/>
        <v>26</v>
      </c>
      <c r="W469" s="1">
        <f t="shared" si="336"/>
        <v>26</v>
      </c>
      <c r="X469" s="1">
        <f t="shared" si="337"/>
        <v>26</v>
      </c>
      <c r="Y469" s="1">
        <f t="shared" si="338"/>
        <v>26</v>
      </c>
      <c r="Z469" s="1">
        <f t="shared" si="339"/>
        <v>26</v>
      </c>
      <c r="AA469" s="1">
        <f t="shared" si="340"/>
        <v>26</v>
      </c>
      <c r="AB469" s="1">
        <f t="shared" si="341"/>
        <v>26</v>
      </c>
      <c r="AC469" s="1">
        <f t="shared" si="342"/>
        <v>26</v>
      </c>
      <c r="AD469" s="1">
        <f t="shared" si="343"/>
        <v>26</v>
      </c>
      <c r="AE469" s="1">
        <f t="shared" si="344"/>
        <v>26</v>
      </c>
      <c r="AF469" s="1">
        <f t="shared" si="345"/>
        <v>26</v>
      </c>
      <c r="AG469" s="1">
        <f t="shared" si="346"/>
        <v>26</v>
      </c>
      <c r="AH469" s="1">
        <f t="shared" si="347"/>
        <v>26</v>
      </c>
      <c r="AI469" s="1">
        <f t="shared" si="348"/>
        <v>26</v>
      </c>
      <c r="AJ469" s="1">
        <f t="shared" si="349"/>
        <v>26</v>
      </c>
      <c r="AK469" s="1">
        <f t="shared" si="350"/>
        <v>26</v>
      </c>
      <c r="AL469" s="1">
        <f t="shared" si="351"/>
        <v>26</v>
      </c>
      <c r="AM469" s="1">
        <f t="shared" si="352"/>
        <v>26</v>
      </c>
      <c r="AN469" s="1">
        <f t="shared" si="353"/>
        <v>26</v>
      </c>
      <c r="AO469" s="1">
        <f t="shared" si="354"/>
        <v>26</v>
      </c>
      <c r="AP469" s="7">
        <f t="shared" si="324"/>
        <v>26</v>
      </c>
      <c r="AQ469" s="7">
        <f t="shared" si="325"/>
        <v>26</v>
      </c>
      <c r="AR469" s="1">
        <f t="shared" si="355"/>
        <v>26</v>
      </c>
      <c r="AS469" s="7">
        <f t="shared" si="326"/>
        <v>26</v>
      </c>
      <c r="AT469" s="1">
        <f t="shared" si="356"/>
        <v>26</v>
      </c>
      <c r="AU469" s="1">
        <f t="shared" si="357"/>
        <v>26</v>
      </c>
      <c r="AV469" s="1">
        <f t="shared" si="358"/>
        <v>26</v>
      </c>
      <c r="AW469" s="1">
        <f t="shared" si="359"/>
        <v>26</v>
      </c>
      <c r="AX469" s="1">
        <f t="shared" si="360"/>
        <v>26</v>
      </c>
      <c r="AY469" s="1">
        <f t="shared" si="361"/>
        <v>26</v>
      </c>
      <c r="AZ469" s="1">
        <f t="shared" si="362"/>
        <v>26</v>
      </c>
      <c r="BA469" s="1">
        <f t="shared" si="363"/>
        <v>26</v>
      </c>
      <c r="BB469" s="1">
        <f t="shared" si="364"/>
        <v>26</v>
      </c>
      <c r="BC469" s="1">
        <f t="shared" si="365"/>
        <v>26</v>
      </c>
      <c r="BD469" s="1">
        <f t="shared" si="366"/>
        <v>26</v>
      </c>
      <c r="BE469" s="1">
        <f t="shared" si="367"/>
        <v>26</v>
      </c>
      <c r="BF469" s="1">
        <f t="shared" si="368"/>
        <v>26</v>
      </c>
      <c r="BG469" s="1">
        <f>+IF(D469="male",VLOOKUP(M469,'Key node cluster'!$A$3:$C$45,3,0),VLOOKUP(M469,'Key node cluster'!$F$3:$H$27,3,0))</f>
        <v>31</v>
      </c>
    </row>
    <row r="470" spans="1:59" x14ac:dyDescent="0.25">
      <c r="A470" t="s">
        <v>751</v>
      </c>
      <c r="B470">
        <v>9821041281</v>
      </c>
      <c r="C470" s="7">
        <v>40</v>
      </c>
      <c r="D470" t="s">
        <v>9</v>
      </c>
      <c r="E470" t="s">
        <v>10</v>
      </c>
      <c r="G470" t="str">
        <f t="shared" si="323"/>
        <v/>
      </c>
      <c r="H470" s="7">
        <f t="shared" si="327"/>
        <v>1</v>
      </c>
      <c r="J470">
        <v>40</v>
      </c>
      <c r="K470">
        <v>0.76986301369862997</v>
      </c>
      <c r="L470">
        <v>1</v>
      </c>
      <c r="M470" s="5">
        <f t="shared" si="328"/>
        <v>17</v>
      </c>
      <c r="N470" s="5">
        <f>+IF(D470="male",VLOOKUP(BG470,'Key node cluster'!$L$3:$N$24,3,0),VLOOKUP(BG470,'Key node cluster'!$R$3:$T$15,3,0))</f>
        <v>1</v>
      </c>
      <c r="O470" s="1">
        <v>0</v>
      </c>
      <c r="P470" s="1">
        <f t="shared" si="329"/>
        <v>1</v>
      </c>
      <c r="Q470" s="1">
        <f t="shared" si="330"/>
        <v>17</v>
      </c>
      <c r="R470" s="1">
        <f t="shared" si="331"/>
        <v>17</v>
      </c>
      <c r="S470" s="1">
        <f t="shared" si="332"/>
        <v>17</v>
      </c>
      <c r="T470" s="1">
        <f t="shared" si="333"/>
        <v>17</v>
      </c>
      <c r="U470" s="1">
        <f t="shared" si="334"/>
        <v>17</v>
      </c>
      <c r="V470" s="1">
        <f t="shared" si="335"/>
        <v>17</v>
      </c>
      <c r="W470" s="1">
        <f t="shared" si="336"/>
        <v>17</v>
      </c>
      <c r="X470" s="1">
        <f t="shared" si="337"/>
        <v>17</v>
      </c>
      <c r="Y470" s="1">
        <f t="shared" si="338"/>
        <v>17</v>
      </c>
      <c r="Z470" s="1">
        <f t="shared" si="339"/>
        <v>17</v>
      </c>
      <c r="AA470" s="1">
        <f t="shared" si="340"/>
        <v>17</v>
      </c>
      <c r="AB470" s="1">
        <f t="shared" si="341"/>
        <v>17</v>
      </c>
      <c r="AC470" s="1">
        <f t="shared" si="342"/>
        <v>17</v>
      </c>
      <c r="AD470" s="1">
        <f t="shared" si="343"/>
        <v>17</v>
      </c>
      <c r="AE470" s="1">
        <f t="shared" si="344"/>
        <v>17</v>
      </c>
      <c r="AF470" s="1">
        <f t="shared" si="345"/>
        <v>17</v>
      </c>
      <c r="AG470" s="1">
        <f t="shared" si="346"/>
        <v>17</v>
      </c>
      <c r="AH470" s="1">
        <f t="shared" si="347"/>
        <v>17</v>
      </c>
      <c r="AI470" s="1">
        <f t="shared" si="348"/>
        <v>17</v>
      </c>
      <c r="AJ470" s="1">
        <f t="shared" si="349"/>
        <v>17</v>
      </c>
      <c r="AK470" s="1">
        <f t="shared" si="350"/>
        <v>17</v>
      </c>
      <c r="AL470" s="1">
        <f t="shared" si="351"/>
        <v>17</v>
      </c>
      <c r="AM470" s="1">
        <f t="shared" si="352"/>
        <v>17</v>
      </c>
      <c r="AN470" s="1">
        <f t="shared" si="353"/>
        <v>17</v>
      </c>
      <c r="AO470" s="1">
        <f t="shared" si="354"/>
        <v>17</v>
      </c>
      <c r="AP470" s="7">
        <f t="shared" si="324"/>
        <v>17</v>
      </c>
      <c r="AQ470" s="7">
        <f t="shared" si="325"/>
        <v>17</v>
      </c>
      <c r="AR470" s="1">
        <f t="shared" si="355"/>
        <v>17</v>
      </c>
      <c r="AS470" s="7">
        <f t="shared" si="326"/>
        <v>17</v>
      </c>
      <c r="AT470" s="1">
        <f t="shared" si="356"/>
        <v>17</v>
      </c>
      <c r="AU470" s="1">
        <f t="shared" si="357"/>
        <v>17</v>
      </c>
      <c r="AV470" s="1">
        <f t="shared" si="358"/>
        <v>17</v>
      </c>
      <c r="AW470" s="1">
        <f t="shared" si="359"/>
        <v>17</v>
      </c>
      <c r="AX470" s="1">
        <f t="shared" si="360"/>
        <v>17</v>
      </c>
      <c r="AY470" s="1">
        <f t="shared" si="361"/>
        <v>17</v>
      </c>
      <c r="AZ470" s="1">
        <f t="shared" si="362"/>
        <v>17</v>
      </c>
      <c r="BA470" s="1">
        <f t="shared" si="363"/>
        <v>17</v>
      </c>
      <c r="BB470" s="1">
        <f t="shared" si="364"/>
        <v>17</v>
      </c>
      <c r="BC470" s="1">
        <f t="shared" si="365"/>
        <v>17</v>
      </c>
      <c r="BD470" s="1">
        <f t="shared" si="366"/>
        <v>17</v>
      </c>
      <c r="BE470" s="1">
        <f t="shared" si="367"/>
        <v>17</v>
      </c>
      <c r="BF470" s="1">
        <f t="shared" si="368"/>
        <v>17</v>
      </c>
      <c r="BG470" s="1">
        <f>+IF(D470="male",VLOOKUP(M470,'Key node cluster'!$A$3:$C$45,3,0),VLOOKUP(M470,'Key node cluster'!$F$3:$H$27,3,0))</f>
        <v>22</v>
      </c>
    </row>
    <row r="471" spans="1:59" x14ac:dyDescent="0.25">
      <c r="A471" t="s">
        <v>759</v>
      </c>
      <c r="B471">
        <v>9971015169</v>
      </c>
      <c r="C471" s="7">
        <v>20</v>
      </c>
      <c r="D471" t="s">
        <v>9</v>
      </c>
      <c r="E471" t="s">
        <v>10</v>
      </c>
      <c r="G471" t="str">
        <f t="shared" si="323"/>
        <v/>
      </c>
      <c r="H471" s="7">
        <f t="shared" si="327"/>
        <v>5</v>
      </c>
      <c r="J471">
        <v>25</v>
      </c>
      <c r="K471">
        <v>1.4986301369863</v>
      </c>
      <c r="L471">
        <v>12</v>
      </c>
      <c r="M471" s="5">
        <f t="shared" si="328"/>
        <v>26</v>
      </c>
      <c r="N471" s="5">
        <f>+IF(D471="male",VLOOKUP(BG471,'Key node cluster'!$L$3:$N$24,3,0),VLOOKUP(BG471,'Key node cluster'!$R$3:$T$15,3,0))</f>
        <v>1</v>
      </c>
      <c r="O471" s="1">
        <v>0</v>
      </c>
      <c r="P471" s="1">
        <f t="shared" si="329"/>
        <v>26</v>
      </c>
      <c r="Q471" s="1">
        <f t="shared" si="330"/>
        <v>26</v>
      </c>
      <c r="R471" s="1">
        <f t="shared" si="331"/>
        <v>26</v>
      </c>
      <c r="S471" s="1">
        <f t="shared" si="332"/>
        <v>26</v>
      </c>
      <c r="T471" s="1">
        <f t="shared" si="333"/>
        <v>26</v>
      </c>
      <c r="U471" s="1">
        <f t="shared" si="334"/>
        <v>26</v>
      </c>
      <c r="V471" s="1">
        <f t="shared" si="335"/>
        <v>26</v>
      </c>
      <c r="W471" s="1">
        <f t="shared" si="336"/>
        <v>26</v>
      </c>
      <c r="X471" s="1">
        <f t="shared" si="337"/>
        <v>26</v>
      </c>
      <c r="Y471" s="1">
        <f t="shared" si="338"/>
        <v>26</v>
      </c>
      <c r="Z471" s="1">
        <f t="shared" si="339"/>
        <v>26</v>
      </c>
      <c r="AA471" s="1">
        <f t="shared" si="340"/>
        <v>26</v>
      </c>
      <c r="AB471" s="1">
        <f t="shared" si="341"/>
        <v>26</v>
      </c>
      <c r="AC471" s="1">
        <f t="shared" si="342"/>
        <v>26</v>
      </c>
      <c r="AD471" s="1">
        <f t="shared" si="343"/>
        <v>26</v>
      </c>
      <c r="AE471" s="1">
        <f t="shared" si="344"/>
        <v>26</v>
      </c>
      <c r="AF471" s="1">
        <f t="shared" si="345"/>
        <v>26</v>
      </c>
      <c r="AG471" s="1">
        <f t="shared" si="346"/>
        <v>26</v>
      </c>
      <c r="AH471" s="1">
        <f t="shared" si="347"/>
        <v>26</v>
      </c>
      <c r="AI471" s="1">
        <f t="shared" si="348"/>
        <v>26</v>
      </c>
      <c r="AJ471" s="1">
        <f t="shared" si="349"/>
        <v>26</v>
      </c>
      <c r="AK471" s="1">
        <f t="shared" si="350"/>
        <v>26</v>
      </c>
      <c r="AL471" s="1">
        <f t="shared" si="351"/>
        <v>26</v>
      </c>
      <c r="AM471" s="1">
        <f t="shared" si="352"/>
        <v>26</v>
      </c>
      <c r="AN471" s="1">
        <f t="shared" si="353"/>
        <v>26</v>
      </c>
      <c r="AO471" s="1">
        <f t="shared" si="354"/>
        <v>26</v>
      </c>
      <c r="AP471" s="7">
        <f t="shared" si="324"/>
        <v>26</v>
      </c>
      <c r="AQ471" s="7">
        <f t="shared" si="325"/>
        <v>26</v>
      </c>
      <c r="AR471" s="1">
        <f t="shared" si="355"/>
        <v>26</v>
      </c>
      <c r="AS471" s="7">
        <f t="shared" si="326"/>
        <v>26</v>
      </c>
      <c r="AT471" s="1">
        <f t="shared" si="356"/>
        <v>26</v>
      </c>
      <c r="AU471" s="1">
        <f t="shared" si="357"/>
        <v>26</v>
      </c>
      <c r="AV471" s="1">
        <f t="shared" si="358"/>
        <v>26</v>
      </c>
      <c r="AW471" s="1">
        <f t="shared" si="359"/>
        <v>26</v>
      </c>
      <c r="AX471" s="1">
        <f t="shared" si="360"/>
        <v>26</v>
      </c>
      <c r="AY471" s="1">
        <f t="shared" si="361"/>
        <v>26</v>
      </c>
      <c r="AZ471" s="1">
        <f t="shared" si="362"/>
        <v>26</v>
      </c>
      <c r="BA471" s="1">
        <f t="shared" si="363"/>
        <v>26</v>
      </c>
      <c r="BB471" s="1">
        <f t="shared" si="364"/>
        <v>26</v>
      </c>
      <c r="BC471" s="1">
        <f t="shared" si="365"/>
        <v>26</v>
      </c>
      <c r="BD471" s="1">
        <f t="shared" si="366"/>
        <v>26</v>
      </c>
      <c r="BE471" s="1">
        <f t="shared" si="367"/>
        <v>26</v>
      </c>
      <c r="BF471" s="1">
        <f t="shared" si="368"/>
        <v>26</v>
      </c>
      <c r="BG471" s="1">
        <f>+IF(D471="male",VLOOKUP(M471,'Key node cluster'!$A$3:$C$45,3,0),VLOOKUP(M471,'Key node cluster'!$F$3:$H$27,3,0))</f>
        <v>31</v>
      </c>
    </row>
    <row r="472" spans="1:59" x14ac:dyDescent="0.25">
      <c r="A472" t="s">
        <v>764</v>
      </c>
      <c r="B472">
        <v>9881044233</v>
      </c>
      <c r="C472" s="7">
        <v>30</v>
      </c>
      <c r="D472" t="s">
        <v>9</v>
      </c>
      <c r="E472" t="s">
        <v>10</v>
      </c>
      <c r="G472" t="str">
        <f t="shared" si="323"/>
        <v/>
      </c>
      <c r="H472" s="7">
        <f t="shared" si="327"/>
        <v>5</v>
      </c>
      <c r="J472">
        <v>33</v>
      </c>
      <c r="K472">
        <v>2.4191780821918001</v>
      </c>
      <c r="L472">
        <v>2</v>
      </c>
      <c r="M472" s="5">
        <f t="shared" si="328"/>
        <v>26</v>
      </c>
      <c r="N472" s="5">
        <f>+IF(D472="male",VLOOKUP(BG472,'Key node cluster'!$L$3:$N$24,3,0),VLOOKUP(BG472,'Key node cluster'!$R$3:$T$15,3,0))</f>
        <v>1</v>
      </c>
      <c r="O472" s="1">
        <v>0</v>
      </c>
      <c r="P472" s="1">
        <f t="shared" si="329"/>
        <v>26</v>
      </c>
      <c r="Q472" s="1">
        <f t="shared" si="330"/>
        <v>26</v>
      </c>
      <c r="R472" s="1">
        <f t="shared" si="331"/>
        <v>26</v>
      </c>
      <c r="S472" s="1">
        <f t="shared" si="332"/>
        <v>26</v>
      </c>
      <c r="T472" s="1">
        <f t="shared" si="333"/>
        <v>26</v>
      </c>
      <c r="U472" s="1">
        <f t="shared" si="334"/>
        <v>26</v>
      </c>
      <c r="V472" s="1">
        <f t="shared" si="335"/>
        <v>26</v>
      </c>
      <c r="W472" s="1">
        <f t="shared" si="336"/>
        <v>26</v>
      </c>
      <c r="X472" s="1">
        <f t="shared" si="337"/>
        <v>26</v>
      </c>
      <c r="Y472" s="1">
        <f t="shared" si="338"/>
        <v>26</v>
      </c>
      <c r="Z472" s="1">
        <f t="shared" si="339"/>
        <v>26</v>
      </c>
      <c r="AA472" s="1">
        <f t="shared" si="340"/>
        <v>26</v>
      </c>
      <c r="AB472" s="1">
        <f t="shared" si="341"/>
        <v>26</v>
      </c>
      <c r="AC472" s="1">
        <f t="shared" si="342"/>
        <v>26</v>
      </c>
      <c r="AD472" s="1">
        <f t="shared" si="343"/>
        <v>26</v>
      </c>
      <c r="AE472" s="1">
        <f t="shared" si="344"/>
        <v>26</v>
      </c>
      <c r="AF472" s="1">
        <f t="shared" si="345"/>
        <v>26</v>
      </c>
      <c r="AG472" s="1">
        <f t="shared" si="346"/>
        <v>26</v>
      </c>
      <c r="AH472" s="1">
        <f t="shared" si="347"/>
        <v>26</v>
      </c>
      <c r="AI472" s="1">
        <f t="shared" si="348"/>
        <v>26</v>
      </c>
      <c r="AJ472" s="1">
        <f t="shared" si="349"/>
        <v>26</v>
      </c>
      <c r="AK472" s="1">
        <f t="shared" si="350"/>
        <v>26</v>
      </c>
      <c r="AL472" s="1">
        <f t="shared" si="351"/>
        <v>26</v>
      </c>
      <c r="AM472" s="1">
        <f t="shared" si="352"/>
        <v>26</v>
      </c>
      <c r="AN472" s="1">
        <f t="shared" si="353"/>
        <v>26</v>
      </c>
      <c r="AO472" s="1">
        <f t="shared" si="354"/>
        <v>26</v>
      </c>
      <c r="AP472" s="7">
        <f t="shared" si="324"/>
        <v>26</v>
      </c>
      <c r="AQ472" s="7">
        <f t="shared" si="325"/>
        <v>26</v>
      </c>
      <c r="AR472" s="1">
        <f t="shared" si="355"/>
        <v>26</v>
      </c>
      <c r="AS472" s="7">
        <f t="shared" si="326"/>
        <v>26</v>
      </c>
      <c r="AT472" s="1">
        <f t="shared" si="356"/>
        <v>26</v>
      </c>
      <c r="AU472" s="1">
        <f t="shared" si="357"/>
        <v>26</v>
      </c>
      <c r="AV472" s="1">
        <f t="shared" si="358"/>
        <v>26</v>
      </c>
      <c r="AW472" s="1">
        <f t="shared" si="359"/>
        <v>26</v>
      </c>
      <c r="AX472" s="1">
        <f t="shared" si="360"/>
        <v>26</v>
      </c>
      <c r="AY472" s="1">
        <f t="shared" si="361"/>
        <v>26</v>
      </c>
      <c r="AZ472" s="1">
        <f t="shared" si="362"/>
        <v>26</v>
      </c>
      <c r="BA472" s="1">
        <f t="shared" si="363"/>
        <v>26</v>
      </c>
      <c r="BB472" s="1">
        <f t="shared" si="364"/>
        <v>26</v>
      </c>
      <c r="BC472" s="1">
        <f t="shared" si="365"/>
        <v>26</v>
      </c>
      <c r="BD472" s="1">
        <f t="shared" si="366"/>
        <v>26</v>
      </c>
      <c r="BE472" s="1">
        <f t="shared" si="367"/>
        <v>26</v>
      </c>
      <c r="BF472" s="1">
        <f t="shared" si="368"/>
        <v>26</v>
      </c>
      <c r="BG472" s="1">
        <f>+IF(D472="male",VLOOKUP(M472,'Key node cluster'!$A$3:$C$45,3,0),VLOOKUP(M472,'Key node cluster'!$F$3:$H$27,3,0))</f>
        <v>31</v>
      </c>
    </row>
    <row r="473" spans="1:59" x14ac:dyDescent="0.25">
      <c r="A473" t="s">
        <v>774</v>
      </c>
      <c r="B473">
        <v>9971020659</v>
      </c>
      <c r="C473" s="7">
        <v>20</v>
      </c>
      <c r="D473" t="s">
        <v>9</v>
      </c>
      <c r="E473" t="s">
        <v>10</v>
      </c>
      <c r="G473" t="str">
        <f t="shared" si="323"/>
        <v/>
      </c>
      <c r="H473" s="7">
        <f t="shared" si="327"/>
        <v>5</v>
      </c>
      <c r="J473">
        <v>25</v>
      </c>
      <c r="K473">
        <v>1.1643835616438001</v>
      </c>
      <c r="L473">
        <v>2</v>
      </c>
      <c r="M473" s="5">
        <f t="shared" si="328"/>
        <v>26</v>
      </c>
      <c r="N473" s="5">
        <f>+IF(D473="male",VLOOKUP(BG473,'Key node cluster'!$L$3:$N$24,3,0),VLOOKUP(BG473,'Key node cluster'!$R$3:$T$15,3,0))</f>
        <v>1</v>
      </c>
      <c r="O473" s="1">
        <v>0</v>
      </c>
      <c r="P473" s="1">
        <f t="shared" si="329"/>
        <v>26</v>
      </c>
      <c r="Q473" s="1">
        <f t="shared" si="330"/>
        <v>26</v>
      </c>
      <c r="R473" s="1">
        <f t="shared" si="331"/>
        <v>26</v>
      </c>
      <c r="S473" s="1">
        <f t="shared" si="332"/>
        <v>26</v>
      </c>
      <c r="T473" s="1">
        <f t="shared" si="333"/>
        <v>26</v>
      </c>
      <c r="U473" s="1">
        <f t="shared" si="334"/>
        <v>26</v>
      </c>
      <c r="V473" s="1">
        <f t="shared" si="335"/>
        <v>26</v>
      </c>
      <c r="W473" s="1">
        <f t="shared" si="336"/>
        <v>26</v>
      </c>
      <c r="X473" s="1">
        <f t="shared" si="337"/>
        <v>26</v>
      </c>
      <c r="Y473" s="1">
        <f t="shared" si="338"/>
        <v>26</v>
      </c>
      <c r="Z473" s="1">
        <f t="shared" si="339"/>
        <v>26</v>
      </c>
      <c r="AA473" s="1">
        <f t="shared" si="340"/>
        <v>26</v>
      </c>
      <c r="AB473" s="1">
        <f t="shared" si="341"/>
        <v>26</v>
      </c>
      <c r="AC473" s="1">
        <f t="shared" si="342"/>
        <v>26</v>
      </c>
      <c r="AD473" s="1">
        <f t="shared" si="343"/>
        <v>26</v>
      </c>
      <c r="AE473" s="1">
        <f t="shared" si="344"/>
        <v>26</v>
      </c>
      <c r="AF473" s="1">
        <f t="shared" si="345"/>
        <v>26</v>
      </c>
      <c r="AG473" s="1">
        <f t="shared" si="346"/>
        <v>26</v>
      </c>
      <c r="AH473" s="1">
        <f t="shared" si="347"/>
        <v>26</v>
      </c>
      <c r="AI473" s="1">
        <f t="shared" si="348"/>
        <v>26</v>
      </c>
      <c r="AJ473" s="1">
        <f t="shared" si="349"/>
        <v>26</v>
      </c>
      <c r="AK473" s="1">
        <f t="shared" si="350"/>
        <v>26</v>
      </c>
      <c r="AL473" s="1">
        <f t="shared" si="351"/>
        <v>26</v>
      </c>
      <c r="AM473" s="1">
        <f t="shared" si="352"/>
        <v>26</v>
      </c>
      <c r="AN473" s="1">
        <f t="shared" si="353"/>
        <v>26</v>
      </c>
      <c r="AO473" s="1">
        <f t="shared" si="354"/>
        <v>26</v>
      </c>
      <c r="AP473" s="7">
        <f t="shared" si="324"/>
        <v>26</v>
      </c>
      <c r="AQ473" s="7">
        <f t="shared" si="325"/>
        <v>26</v>
      </c>
      <c r="AR473" s="1">
        <f t="shared" si="355"/>
        <v>26</v>
      </c>
      <c r="AS473" s="7">
        <f t="shared" si="326"/>
        <v>26</v>
      </c>
      <c r="AT473" s="1">
        <f t="shared" si="356"/>
        <v>26</v>
      </c>
      <c r="AU473" s="1">
        <f t="shared" si="357"/>
        <v>26</v>
      </c>
      <c r="AV473" s="1">
        <f t="shared" si="358"/>
        <v>26</v>
      </c>
      <c r="AW473" s="1">
        <f t="shared" si="359"/>
        <v>26</v>
      </c>
      <c r="AX473" s="1">
        <f t="shared" si="360"/>
        <v>26</v>
      </c>
      <c r="AY473" s="1">
        <f t="shared" si="361"/>
        <v>26</v>
      </c>
      <c r="AZ473" s="1">
        <f t="shared" si="362"/>
        <v>26</v>
      </c>
      <c r="BA473" s="1">
        <f t="shared" si="363"/>
        <v>26</v>
      </c>
      <c r="BB473" s="1">
        <f t="shared" si="364"/>
        <v>26</v>
      </c>
      <c r="BC473" s="1">
        <f t="shared" si="365"/>
        <v>26</v>
      </c>
      <c r="BD473" s="1">
        <f t="shared" si="366"/>
        <v>26</v>
      </c>
      <c r="BE473" s="1">
        <f t="shared" si="367"/>
        <v>26</v>
      </c>
      <c r="BF473" s="1">
        <f t="shared" si="368"/>
        <v>26</v>
      </c>
      <c r="BG473" s="1">
        <f>+IF(D473="male",VLOOKUP(M473,'Key node cluster'!$A$3:$C$45,3,0),VLOOKUP(M473,'Key node cluster'!$F$3:$H$27,3,0))</f>
        <v>31</v>
      </c>
    </row>
    <row r="474" spans="1:59" x14ac:dyDescent="0.25">
      <c r="A474" t="s">
        <v>781</v>
      </c>
      <c r="B474">
        <v>9961010304</v>
      </c>
      <c r="C474" s="7">
        <v>30</v>
      </c>
      <c r="D474" t="s">
        <v>9</v>
      </c>
      <c r="E474" t="s">
        <v>10</v>
      </c>
      <c r="G474" t="str">
        <f t="shared" si="323"/>
        <v/>
      </c>
      <c r="H474" s="7">
        <f t="shared" si="327"/>
        <v>1</v>
      </c>
      <c r="J474">
        <v>26</v>
      </c>
      <c r="K474">
        <v>0.6027397260274</v>
      </c>
      <c r="L474">
        <v>1</v>
      </c>
      <c r="M474" s="5">
        <f t="shared" si="328"/>
        <v>17</v>
      </c>
      <c r="N474" s="5">
        <f>+IF(D474="male",VLOOKUP(BG474,'Key node cluster'!$L$3:$N$24,3,0),VLOOKUP(BG474,'Key node cluster'!$R$3:$T$15,3,0))</f>
        <v>1</v>
      </c>
      <c r="O474" s="1">
        <v>0</v>
      </c>
      <c r="P474" s="1">
        <f t="shared" si="329"/>
        <v>1</v>
      </c>
      <c r="Q474" s="1">
        <f t="shared" si="330"/>
        <v>17</v>
      </c>
      <c r="R474" s="1">
        <f t="shared" si="331"/>
        <v>17</v>
      </c>
      <c r="S474" s="1">
        <f t="shared" si="332"/>
        <v>17</v>
      </c>
      <c r="T474" s="1">
        <f t="shared" si="333"/>
        <v>17</v>
      </c>
      <c r="U474" s="1">
        <f t="shared" si="334"/>
        <v>17</v>
      </c>
      <c r="V474" s="1">
        <f t="shared" si="335"/>
        <v>17</v>
      </c>
      <c r="W474" s="1">
        <f t="shared" si="336"/>
        <v>17</v>
      </c>
      <c r="X474" s="1">
        <f t="shared" si="337"/>
        <v>17</v>
      </c>
      <c r="Y474" s="1">
        <f t="shared" si="338"/>
        <v>17</v>
      </c>
      <c r="Z474" s="1">
        <f t="shared" si="339"/>
        <v>17</v>
      </c>
      <c r="AA474" s="1">
        <f t="shared" si="340"/>
        <v>17</v>
      </c>
      <c r="AB474" s="1">
        <f t="shared" si="341"/>
        <v>17</v>
      </c>
      <c r="AC474" s="1">
        <f t="shared" si="342"/>
        <v>17</v>
      </c>
      <c r="AD474" s="1">
        <f t="shared" si="343"/>
        <v>17</v>
      </c>
      <c r="AE474" s="1">
        <f t="shared" si="344"/>
        <v>17</v>
      </c>
      <c r="AF474" s="1">
        <f t="shared" si="345"/>
        <v>17</v>
      </c>
      <c r="AG474" s="1">
        <f t="shared" si="346"/>
        <v>17</v>
      </c>
      <c r="AH474" s="1">
        <f t="shared" si="347"/>
        <v>17</v>
      </c>
      <c r="AI474" s="1">
        <f t="shared" si="348"/>
        <v>17</v>
      </c>
      <c r="AJ474" s="1">
        <f t="shared" si="349"/>
        <v>17</v>
      </c>
      <c r="AK474" s="1">
        <f t="shared" si="350"/>
        <v>17</v>
      </c>
      <c r="AL474" s="1">
        <f t="shared" si="351"/>
        <v>17</v>
      </c>
      <c r="AM474" s="1">
        <f t="shared" si="352"/>
        <v>17</v>
      </c>
      <c r="AN474" s="1">
        <f t="shared" si="353"/>
        <v>17</v>
      </c>
      <c r="AO474" s="1">
        <f t="shared" si="354"/>
        <v>17</v>
      </c>
      <c r="AP474" s="7">
        <f t="shared" si="324"/>
        <v>17</v>
      </c>
      <c r="AQ474" s="7">
        <f t="shared" si="325"/>
        <v>17</v>
      </c>
      <c r="AR474" s="1">
        <f t="shared" si="355"/>
        <v>17</v>
      </c>
      <c r="AS474" s="7">
        <f t="shared" si="326"/>
        <v>17</v>
      </c>
      <c r="AT474" s="1">
        <f t="shared" si="356"/>
        <v>17</v>
      </c>
      <c r="AU474" s="1">
        <f t="shared" si="357"/>
        <v>17</v>
      </c>
      <c r="AV474" s="1">
        <f t="shared" si="358"/>
        <v>17</v>
      </c>
      <c r="AW474" s="1">
        <f t="shared" si="359"/>
        <v>17</v>
      </c>
      <c r="AX474" s="1">
        <f t="shared" si="360"/>
        <v>17</v>
      </c>
      <c r="AY474" s="1">
        <f t="shared" si="361"/>
        <v>17</v>
      </c>
      <c r="AZ474" s="1">
        <f t="shared" si="362"/>
        <v>17</v>
      </c>
      <c r="BA474" s="1">
        <f t="shared" si="363"/>
        <v>17</v>
      </c>
      <c r="BB474" s="1">
        <f t="shared" si="364"/>
        <v>17</v>
      </c>
      <c r="BC474" s="1">
        <f t="shared" si="365"/>
        <v>17</v>
      </c>
      <c r="BD474" s="1">
        <f t="shared" si="366"/>
        <v>17</v>
      </c>
      <c r="BE474" s="1">
        <f t="shared" si="367"/>
        <v>17</v>
      </c>
      <c r="BF474" s="1">
        <f t="shared" si="368"/>
        <v>17</v>
      </c>
      <c r="BG474" s="1">
        <f>+IF(D474="male",VLOOKUP(M474,'Key node cluster'!$A$3:$C$45,3,0),VLOOKUP(M474,'Key node cluster'!$F$3:$H$27,3,0))</f>
        <v>22</v>
      </c>
    </row>
    <row r="475" spans="1:59" x14ac:dyDescent="0.25">
      <c r="A475" t="s">
        <v>783</v>
      </c>
      <c r="B475">
        <v>9861039478</v>
      </c>
      <c r="C475" s="7">
        <v>40</v>
      </c>
      <c r="D475" t="s">
        <v>9</v>
      </c>
      <c r="E475" t="s">
        <v>10</v>
      </c>
      <c r="G475" t="str">
        <f t="shared" si="323"/>
        <v/>
      </c>
      <c r="H475" s="7">
        <f t="shared" si="327"/>
        <v>5</v>
      </c>
      <c r="J475">
        <v>36</v>
      </c>
      <c r="K475">
        <v>1.1671232876712001</v>
      </c>
      <c r="L475">
        <v>2</v>
      </c>
      <c r="M475" s="5">
        <f t="shared" si="328"/>
        <v>26</v>
      </c>
      <c r="N475" s="5">
        <f>+IF(D475="male",VLOOKUP(BG475,'Key node cluster'!$L$3:$N$24,3,0),VLOOKUP(BG475,'Key node cluster'!$R$3:$T$15,3,0))</f>
        <v>1</v>
      </c>
      <c r="O475" s="1">
        <v>0</v>
      </c>
      <c r="P475" s="1">
        <f t="shared" si="329"/>
        <v>26</v>
      </c>
      <c r="Q475" s="1">
        <f t="shared" si="330"/>
        <v>26</v>
      </c>
      <c r="R475" s="1">
        <f t="shared" si="331"/>
        <v>26</v>
      </c>
      <c r="S475" s="1">
        <f t="shared" si="332"/>
        <v>26</v>
      </c>
      <c r="T475" s="1">
        <f t="shared" si="333"/>
        <v>26</v>
      </c>
      <c r="U475" s="1">
        <f t="shared" si="334"/>
        <v>26</v>
      </c>
      <c r="V475" s="1">
        <f t="shared" si="335"/>
        <v>26</v>
      </c>
      <c r="W475" s="1">
        <f t="shared" si="336"/>
        <v>26</v>
      </c>
      <c r="X475" s="1">
        <f t="shared" si="337"/>
        <v>26</v>
      </c>
      <c r="Y475" s="1">
        <f t="shared" si="338"/>
        <v>26</v>
      </c>
      <c r="Z475" s="1">
        <f t="shared" si="339"/>
        <v>26</v>
      </c>
      <c r="AA475" s="1">
        <f t="shared" si="340"/>
        <v>26</v>
      </c>
      <c r="AB475" s="1">
        <f t="shared" si="341"/>
        <v>26</v>
      </c>
      <c r="AC475" s="1">
        <f t="shared" si="342"/>
        <v>26</v>
      </c>
      <c r="AD475" s="1">
        <f t="shared" si="343"/>
        <v>26</v>
      </c>
      <c r="AE475" s="1">
        <f t="shared" si="344"/>
        <v>26</v>
      </c>
      <c r="AF475" s="1">
        <f t="shared" si="345"/>
        <v>26</v>
      </c>
      <c r="AG475" s="1">
        <f t="shared" si="346"/>
        <v>26</v>
      </c>
      <c r="AH475" s="1">
        <f t="shared" si="347"/>
        <v>26</v>
      </c>
      <c r="AI475" s="1">
        <f t="shared" si="348"/>
        <v>26</v>
      </c>
      <c r="AJ475" s="1">
        <f t="shared" si="349"/>
        <v>26</v>
      </c>
      <c r="AK475" s="1">
        <f t="shared" si="350"/>
        <v>26</v>
      </c>
      <c r="AL475" s="1">
        <f t="shared" si="351"/>
        <v>26</v>
      </c>
      <c r="AM475" s="1">
        <f t="shared" si="352"/>
        <v>26</v>
      </c>
      <c r="AN475" s="1">
        <f t="shared" si="353"/>
        <v>26</v>
      </c>
      <c r="AO475" s="1">
        <f t="shared" si="354"/>
        <v>26</v>
      </c>
      <c r="AP475" s="7">
        <f t="shared" si="324"/>
        <v>26</v>
      </c>
      <c r="AQ475" s="7">
        <f t="shared" si="325"/>
        <v>26</v>
      </c>
      <c r="AR475" s="1">
        <f t="shared" si="355"/>
        <v>26</v>
      </c>
      <c r="AS475" s="7">
        <f t="shared" si="326"/>
        <v>26</v>
      </c>
      <c r="AT475" s="1">
        <f t="shared" si="356"/>
        <v>26</v>
      </c>
      <c r="AU475" s="1">
        <f t="shared" si="357"/>
        <v>26</v>
      </c>
      <c r="AV475" s="1">
        <f t="shared" si="358"/>
        <v>26</v>
      </c>
      <c r="AW475" s="1">
        <f t="shared" si="359"/>
        <v>26</v>
      </c>
      <c r="AX475" s="1">
        <f t="shared" si="360"/>
        <v>26</v>
      </c>
      <c r="AY475" s="1">
        <f t="shared" si="361"/>
        <v>26</v>
      </c>
      <c r="AZ475" s="1">
        <f t="shared" si="362"/>
        <v>26</v>
      </c>
      <c r="BA475" s="1">
        <f t="shared" si="363"/>
        <v>26</v>
      </c>
      <c r="BB475" s="1">
        <f t="shared" si="364"/>
        <v>26</v>
      </c>
      <c r="BC475" s="1">
        <f t="shared" si="365"/>
        <v>26</v>
      </c>
      <c r="BD475" s="1">
        <f t="shared" si="366"/>
        <v>26</v>
      </c>
      <c r="BE475" s="1">
        <f t="shared" si="367"/>
        <v>26</v>
      </c>
      <c r="BF475" s="1">
        <f t="shared" si="368"/>
        <v>26</v>
      </c>
      <c r="BG475" s="1">
        <f>+IF(D475="male",VLOOKUP(M475,'Key node cluster'!$A$3:$C$45,3,0),VLOOKUP(M475,'Key node cluster'!$F$3:$H$27,3,0))</f>
        <v>31</v>
      </c>
    </row>
    <row r="476" spans="1:59" x14ac:dyDescent="0.25">
      <c r="A476" t="s">
        <v>806</v>
      </c>
      <c r="B476">
        <v>9961041422</v>
      </c>
      <c r="C476" s="7">
        <v>20</v>
      </c>
      <c r="D476" t="s">
        <v>9</v>
      </c>
      <c r="E476" t="s">
        <v>10</v>
      </c>
      <c r="G476" t="str">
        <f t="shared" si="323"/>
        <v>bachelor or above</v>
      </c>
      <c r="H476" s="7">
        <f t="shared" si="327"/>
        <v>5</v>
      </c>
      <c r="I476" t="s">
        <v>14</v>
      </c>
      <c r="J476">
        <v>25</v>
      </c>
      <c r="K476">
        <v>2.4164383561644001</v>
      </c>
      <c r="L476">
        <v>4</v>
      </c>
      <c r="M476" s="5">
        <f t="shared" si="328"/>
        <v>26</v>
      </c>
      <c r="N476" s="5">
        <f>+IF(D476="male",VLOOKUP(BG476,'Key node cluster'!$L$3:$N$24,3,0),VLOOKUP(BG476,'Key node cluster'!$R$3:$T$15,3,0))</f>
        <v>1</v>
      </c>
      <c r="O476" s="1">
        <v>0</v>
      </c>
      <c r="P476" s="1">
        <f t="shared" si="329"/>
        <v>26</v>
      </c>
      <c r="Q476" s="1">
        <f t="shared" si="330"/>
        <v>26</v>
      </c>
      <c r="R476" s="1">
        <f t="shared" si="331"/>
        <v>26</v>
      </c>
      <c r="S476" s="1">
        <f t="shared" si="332"/>
        <v>26</v>
      </c>
      <c r="T476" s="1">
        <f t="shared" si="333"/>
        <v>26</v>
      </c>
      <c r="U476" s="1">
        <f t="shared" si="334"/>
        <v>26</v>
      </c>
      <c r="V476" s="1">
        <f t="shared" si="335"/>
        <v>26</v>
      </c>
      <c r="W476" s="1">
        <f t="shared" si="336"/>
        <v>26</v>
      </c>
      <c r="X476" s="1">
        <f t="shared" si="337"/>
        <v>26</v>
      </c>
      <c r="Y476" s="1">
        <f t="shared" si="338"/>
        <v>26</v>
      </c>
      <c r="Z476" s="1">
        <f t="shared" si="339"/>
        <v>26</v>
      </c>
      <c r="AA476" s="1">
        <f t="shared" si="340"/>
        <v>26</v>
      </c>
      <c r="AB476" s="1">
        <f t="shared" si="341"/>
        <v>26</v>
      </c>
      <c r="AC476" s="1">
        <f t="shared" si="342"/>
        <v>26</v>
      </c>
      <c r="AD476" s="1">
        <f t="shared" si="343"/>
        <v>26</v>
      </c>
      <c r="AE476" s="1">
        <f t="shared" si="344"/>
        <v>26</v>
      </c>
      <c r="AF476" s="1">
        <f t="shared" si="345"/>
        <v>26</v>
      </c>
      <c r="AG476" s="1">
        <f t="shared" si="346"/>
        <v>26</v>
      </c>
      <c r="AH476" s="1">
        <f t="shared" si="347"/>
        <v>26</v>
      </c>
      <c r="AI476" s="1">
        <f t="shared" si="348"/>
        <v>26</v>
      </c>
      <c r="AJ476" s="1">
        <f t="shared" si="349"/>
        <v>26</v>
      </c>
      <c r="AK476" s="1">
        <f t="shared" si="350"/>
        <v>26</v>
      </c>
      <c r="AL476" s="1">
        <f t="shared" si="351"/>
        <v>26</v>
      </c>
      <c r="AM476" s="1">
        <f t="shared" si="352"/>
        <v>26</v>
      </c>
      <c r="AN476" s="1">
        <f t="shared" si="353"/>
        <v>26</v>
      </c>
      <c r="AO476" s="1">
        <f t="shared" si="354"/>
        <v>26</v>
      </c>
      <c r="AP476" s="7">
        <f t="shared" si="324"/>
        <v>26</v>
      </c>
      <c r="AQ476" s="7">
        <f t="shared" si="325"/>
        <v>26</v>
      </c>
      <c r="AR476" s="1">
        <f t="shared" si="355"/>
        <v>26</v>
      </c>
      <c r="AS476" s="7">
        <f t="shared" si="326"/>
        <v>26</v>
      </c>
      <c r="AT476" s="1">
        <f t="shared" si="356"/>
        <v>26</v>
      </c>
      <c r="AU476" s="1">
        <f t="shared" si="357"/>
        <v>26</v>
      </c>
      <c r="AV476" s="1">
        <f t="shared" si="358"/>
        <v>26</v>
      </c>
      <c r="AW476" s="1">
        <f t="shared" si="359"/>
        <v>26</v>
      </c>
      <c r="AX476" s="1">
        <f t="shared" si="360"/>
        <v>26</v>
      </c>
      <c r="AY476" s="1">
        <f t="shared" si="361"/>
        <v>26</v>
      </c>
      <c r="AZ476" s="1">
        <f t="shared" si="362"/>
        <v>26</v>
      </c>
      <c r="BA476" s="1">
        <f t="shared" si="363"/>
        <v>26</v>
      </c>
      <c r="BB476" s="1">
        <f t="shared" si="364"/>
        <v>26</v>
      </c>
      <c r="BC476" s="1">
        <f t="shared" si="365"/>
        <v>26</v>
      </c>
      <c r="BD476" s="1">
        <f t="shared" si="366"/>
        <v>26</v>
      </c>
      <c r="BE476" s="1">
        <f t="shared" si="367"/>
        <v>26</v>
      </c>
      <c r="BF476" s="1">
        <f t="shared" si="368"/>
        <v>26</v>
      </c>
      <c r="BG476" s="1">
        <f>+IF(D476="male",VLOOKUP(M476,'Key node cluster'!$A$3:$C$45,3,0),VLOOKUP(M476,'Key node cluster'!$F$3:$H$27,3,0))</f>
        <v>31</v>
      </c>
    </row>
    <row r="477" spans="1:59" x14ac:dyDescent="0.25">
      <c r="A477" t="s">
        <v>814</v>
      </c>
      <c r="B477">
        <v>9961052068</v>
      </c>
      <c r="C477" s="7">
        <v>20</v>
      </c>
      <c r="D477" t="s">
        <v>9</v>
      </c>
      <c r="E477" t="s">
        <v>10</v>
      </c>
      <c r="G477" t="str">
        <f t="shared" si="323"/>
        <v>tvet</v>
      </c>
      <c r="H477" s="7">
        <f t="shared" si="327"/>
        <v>1</v>
      </c>
      <c r="I477" t="s">
        <v>193</v>
      </c>
      <c r="J477">
        <v>25</v>
      </c>
      <c r="K477">
        <v>0.75068493150685001</v>
      </c>
      <c r="L477">
        <v>2</v>
      </c>
      <c r="M477" s="5">
        <f t="shared" si="328"/>
        <v>17</v>
      </c>
      <c r="N477" s="5">
        <f>+IF(D477="male",VLOOKUP(BG477,'Key node cluster'!$L$3:$N$24,3,0),VLOOKUP(BG477,'Key node cluster'!$R$3:$T$15,3,0))</f>
        <v>1</v>
      </c>
      <c r="O477" s="1">
        <v>0</v>
      </c>
      <c r="P477" s="1">
        <f t="shared" si="329"/>
        <v>1</v>
      </c>
      <c r="Q477" s="1">
        <f t="shared" si="330"/>
        <v>17</v>
      </c>
      <c r="R477" s="1">
        <f t="shared" si="331"/>
        <v>17</v>
      </c>
      <c r="S477" s="1">
        <f t="shared" si="332"/>
        <v>17</v>
      </c>
      <c r="T477" s="1">
        <f t="shared" si="333"/>
        <v>17</v>
      </c>
      <c r="U477" s="1">
        <f t="shared" si="334"/>
        <v>17</v>
      </c>
      <c r="V477" s="1">
        <f t="shared" si="335"/>
        <v>17</v>
      </c>
      <c r="W477" s="1">
        <f t="shared" si="336"/>
        <v>17</v>
      </c>
      <c r="X477" s="1">
        <f t="shared" si="337"/>
        <v>17</v>
      </c>
      <c r="Y477" s="1">
        <f t="shared" si="338"/>
        <v>17</v>
      </c>
      <c r="Z477" s="1">
        <f t="shared" si="339"/>
        <v>17</v>
      </c>
      <c r="AA477" s="1">
        <f t="shared" si="340"/>
        <v>17</v>
      </c>
      <c r="AB477" s="1">
        <f t="shared" si="341"/>
        <v>17</v>
      </c>
      <c r="AC477" s="1">
        <f t="shared" si="342"/>
        <v>17</v>
      </c>
      <c r="AD477" s="1">
        <f t="shared" si="343"/>
        <v>17</v>
      </c>
      <c r="AE477" s="1">
        <f t="shared" si="344"/>
        <v>17</v>
      </c>
      <c r="AF477" s="1">
        <f t="shared" si="345"/>
        <v>17</v>
      </c>
      <c r="AG477" s="1">
        <f t="shared" si="346"/>
        <v>17</v>
      </c>
      <c r="AH477" s="1">
        <f t="shared" si="347"/>
        <v>17</v>
      </c>
      <c r="AI477" s="1">
        <f t="shared" si="348"/>
        <v>17</v>
      </c>
      <c r="AJ477" s="1">
        <f t="shared" si="349"/>
        <v>17</v>
      </c>
      <c r="AK477" s="1">
        <f t="shared" si="350"/>
        <v>17</v>
      </c>
      <c r="AL477" s="1">
        <f t="shared" si="351"/>
        <v>17</v>
      </c>
      <c r="AM477" s="1">
        <f t="shared" si="352"/>
        <v>17</v>
      </c>
      <c r="AN477" s="1">
        <f t="shared" si="353"/>
        <v>17</v>
      </c>
      <c r="AO477" s="1">
        <f t="shared" si="354"/>
        <v>17</v>
      </c>
      <c r="AP477" s="7">
        <f t="shared" si="324"/>
        <v>17</v>
      </c>
      <c r="AQ477" s="7">
        <f t="shared" si="325"/>
        <v>17</v>
      </c>
      <c r="AR477" s="1">
        <f t="shared" si="355"/>
        <v>17</v>
      </c>
      <c r="AS477" s="7">
        <f t="shared" si="326"/>
        <v>17</v>
      </c>
      <c r="AT477" s="1">
        <f t="shared" si="356"/>
        <v>17</v>
      </c>
      <c r="AU477" s="1">
        <f t="shared" si="357"/>
        <v>17</v>
      </c>
      <c r="AV477" s="1">
        <f t="shared" si="358"/>
        <v>17</v>
      </c>
      <c r="AW477" s="1">
        <f t="shared" si="359"/>
        <v>17</v>
      </c>
      <c r="AX477" s="1">
        <f t="shared" si="360"/>
        <v>17</v>
      </c>
      <c r="AY477" s="1">
        <f t="shared" si="361"/>
        <v>17</v>
      </c>
      <c r="AZ477" s="1">
        <f t="shared" si="362"/>
        <v>17</v>
      </c>
      <c r="BA477" s="1">
        <f t="shared" si="363"/>
        <v>17</v>
      </c>
      <c r="BB477" s="1">
        <f t="shared" si="364"/>
        <v>17</v>
      </c>
      <c r="BC477" s="1">
        <f t="shared" si="365"/>
        <v>17</v>
      </c>
      <c r="BD477" s="1">
        <f t="shared" si="366"/>
        <v>17</v>
      </c>
      <c r="BE477" s="1">
        <f t="shared" si="367"/>
        <v>17</v>
      </c>
      <c r="BF477" s="1">
        <f t="shared" si="368"/>
        <v>17</v>
      </c>
      <c r="BG477" s="1">
        <f>+IF(D477="male",VLOOKUP(M477,'Key node cluster'!$A$3:$C$45,3,0),VLOOKUP(M477,'Key node cluster'!$F$3:$H$27,3,0))</f>
        <v>22</v>
      </c>
    </row>
    <row r="478" spans="1:59" x14ac:dyDescent="0.25">
      <c r="A478" t="s">
        <v>831</v>
      </c>
      <c r="B478">
        <v>9941026004</v>
      </c>
      <c r="C478" s="7">
        <v>30</v>
      </c>
      <c r="D478" t="s">
        <v>9</v>
      </c>
      <c r="E478" t="s">
        <v>10</v>
      </c>
      <c r="F478" t="s">
        <v>780</v>
      </c>
      <c r="G478" t="str">
        <f t="shared" ref="G478:G541" si="369">IF(I478="","",IF(OR(I478="high_school",I478="secondary_or_below"),"secondary or below",IF(OR(I478="bachelor",I478="master",I478="phd"),"bachelor or above", "tvet")))</f>
        <v>bachelor or above</v>
      </c>
      <c r="H478" s="7">
        <f t="shared" si="327"/>
        <v>1</v>
      </c>
      <c r="I478" t="s">
        <v>14</v>
      </c>
      <c r="J478">
        <v>27</v>
      </c>
      <c r="K478">
        <v>8.2191780821917998E-2</v>
      </c>
      <c r="L478">
        <v>1</v>
      </c>
      <c r="M478" s="5">
        <f t="shared" si="328"/>
        <v>19</v>
      </c>
      <c r="N478" s="5">
        <f>+IF(D478="male",VLOOKUP(BG478,'Key node cluster'!$L$3:$N$24,3,0),VLOOKUP(BG478,'Key node cluster'!$R$3:$T$15,3,0))</f>
        <v>0</v>
      </c>
      <c r="O478" s="1">
        <v>0</v>
      </c>
      <c r="P478" s="1">
        <f t="shared" si="329"/>
        <v>1</v>
      </c>
      <c r="Q478" s="1">
        <f t="shared" si="330"/>
        <v>17</v>
      </c>
      <c r="R478" s="1">
        <f t="shared" si="331"/>
        <v>17</v>
      </c>
      <c r="S478" s="1">
        <f t="shared" si="332"/>
        <v>17</v>
      </c>
      <c r="T478" s="1">
        <f t="shared" si="333"/>
        <v>17</v>
      </c>
      <c r="U478" s="1">
        <f t="shared" si="334"/>
        <v>17</v>
      </c>
      <c r="V478" s="1">
        <f t="shared" si="335"/>
        <v>17</v>
      </c>
      <c r="W478" s="1">
        <f t="shared" si="336"/>
        <v>17</v>
      </c>
      <c r="X478" s="1">
        <f t="shared" si="337"/>
        <v>17</v>
      </c>
      <c r="Y478" s="1">
        <f t="shared" si="338"/>
        <v>17</v>
      </c>
      <c r="Z478" s="1">
        <f t="shared" si="339"/>
        <v>17</v>
      </c>
      <c r="AA478" s="1">
        <f t="shared" si="340"/>
        <v>17</v>
      </c>
      <c r="AB478" s="1">
        <f t="shared" si="341"/>
        <v>17</v>
      </c>
      <c r="AC478" s="1">
        <f t="shared" si="342"/>
        <v>17</v>
      </c>
      <c r="AD478" s="1">
        <f t="shared" si="343"/>
        <v>17</v>
      </c>
      <c r="AE478" s="1">
        <f t="shared" si="344"/>
        <v>17</v>
      </c>
      <c r="AF478" s="1">
        <f t="shared" si="345"/>
        <v>17</v>
      </c>
      <c r="AG478" s="1">
        <f t="shared" si="346"/>
        <v>18</v>
      </c>
      <c r="AH478" s="1">
        <f t="shared" si="347"/>
        <v>19</v>
      </c>
      <c r="AI478" s="1">
        <f t="shared" si="348"/>
        <v>19</v>
      </c>
      <c r="AJ478" s="1">
        <f t="shared" si="349"/>
        <v>19</v>
      </c>
      <c r="AK478" s="1">
        <f t="shared" si="350"/>
        <v>19</v>
      </c>
      <c r="AL478" s="1">
        <f t="shared" si="351"/>
        <v>19</v>
      </c>
      <c r="AM478" s="1">
        <f t="shared" si="352"/>
        <v>19</v>
      </c>
      <c r="AN478" s="1">
        <f t="shared" si="353"/>
        <v>19</v>
      </c>
      <c r="AO478" s="1">
        <f t="shared" si="354"/>
        <v>19</v>
      </c>
      <c r="AP478" s="7">
        <f t="shared" si="324"/>
        <v>19</v>
      </c>
      <c r="AQ478" s="7">
        <f t="shared" si="325"/>
        <v>19</v>
      </c>
      <c r="AR478" s="1">
        <f t="shared" si="355"/>
        <v>19</v>
      </c>
      <c r="AS478" s="7">
        <f t="shared" si="326"/>
        <v>19</v>
      </c>
      <c r="AT478" s="1">
        <f t="shared" si="356"/>
        <v>19</v>
      </c>
      <c r="AU478" s="1">
        <f t="shared" si="357"/>
        <v>19</v>
      </c>
      <c r="AV478" s="1">
        <f t="shared" si="358"/>
        <v>19</v>
      </c>
      <c r="AW478" s="1">
        <f t="shared" si="359"/>
        <v>19</v>
      </c>
      <c r="AX478" s="1">
        <f t="shared" si="360"/>
        <v>19</v>
      </c>
      <c r="AY478" s="1">
        <f t="shared" si="361"/>
        <v>19</v>
      </c>
      <c r="AZ478" s="1">
        <f t="shared" si="362"/>
        <v>19</v>
      </c>
      <c r="BA478" s="1">
        <f t="shared" si="363"/>
        <v>19</v>
      </c>
      <c r="BB478" s="1">
        <f t="shared" si="364"/>
        <v>19</v>
      </c>
      <c r="BC478" s="1">
        <f t="shared" si="365"/>
        <v>19</v>
      </c>
      <c r="BD478" s="1">
        <f t="shared" si="366"/>
        <v>19</v>
      </c>
      <c r="BE478" s="1">
        <f t="shared" si="367"/>
        <v>19</v>
      </c>
      <c r="BF478" s="1">
        <f t="shared" si="368"/>
        <v>19</v>
      </c>
      <c r="BG478" s="1">
        <f>+IF(D478="male",VLOOKUP(M478,'Key node cluster'!$A$3:$C$45,3,0),VLOOKUP(M478,'Key node cluster'!$F$3:$H$27,3,0))</f>
        <v>19</v>
      </c>
    </row>
    <row r="479" spans="1:59" x14ac:dyDescent="0.25">
      <c r="A479" t="s">
        <v>837</v>
      </c>
      <c r="B479">
        <v>9971012589</v>
      </c>
      <c r="C479" s="7">
        <v>20</v>
      </c>
      <c r="D479" t="s">
        <v>9</v>
      </c>
      <c r="E479" t="s">
        <v>10</v>
      </c>
      <c r="G479" t="str">
        <f t="shared" si="369"/>
        <v>bachelor or above</v>
      </c>
      <c r="H479" s="7">
        <f t="shared" si="327"/>
        <v>1</v>
      </c>
      <c r="I479" t="s">
        <v>14</v>
      </c>
      <c r="J479">
        <v>25</v>
      </c>
      <c r="K479">
        <v>1</v>
      </c>
      <c r="L479">
        <v>1</v>
      </c>
      <c r="M479" s="5">
        <f t="shared" si="328"/>
        <v>17</v>
      </c>
      <c r="N479" s="5">
        <f>+IF(D479="male",VLOOKUP(BG479,'Key node cluster'!$L$3:$N$24,3,0),VLOOKUP(BG479,'Key node cluster'!$R$3:$T$15,3,0))</f>
        <v>1</v>
      </c>
      <c r="O479" s="1">
        <v>0</v>
      </c>
      <c r="P479" s="1">
        <f t="shared" si="329"/>
        <v>1</v>
      </c>
      <c r="Q479" s="1">
        <f t="shared" si="330"/>
        <v>17</v>
      </c>
      <c r="R479" s="1">
        <f t="shared" si="331"/>
        <v>17</v>
      </c>
      <c r="S479" s="1">
        <f t="shared" si="332"/>
        <v>17</v>
      </c>
      <c r="T479" s="1">
        <f t="shared" si="333"/>
        <v>17</v>
      </c>
      <c r="U479" s="1">
        <f t="shared" si="334"/>
        <v>17</v>
      </c>
      <c r="V479" s="1">
        <f t="shared" si="335"/>
        <v>17</v>
      </c>
      <c r="W479" s="1">
        <f t="shared" si="336"/>
        <v>17</v>
      </c>
      <c r="X479" s="1">
        <f t="shared" si="337"/>
        <v>17</v>
      </c>
      <c r="Y479" s="1">
        <f t="shared" si="338"/>
        <v>17</v>
      </c>
      <c r="Z479" s="1">
        <f t="shared" si="339"/>
        <v>17</v>
      </c>
      <c r="AA479" s="1">
        <f t="shared" si="340"/>
        <v>17</v>
      </c>
      <c r="AB479" s="1">
        <f t="shared" si="341"/>
        <v>17</v>
      </c>
      <c r="AC479" s="1">
        <f t="shared" si="342"/>
        <v>17</v>
      </c>
      <c r="AD479" s="1">
        <f t="shared" si="343"/>
        <v>17</v>
      </c>
      <c r="AE479" s="1">
        <f t="shared" si="344"/>
        <v>17</v>
      </c>
      <c r="AF479" s="1">
        <f t="shared" si="345"/>
        <v>17</v>
      </c>
      <c r="AG479" s="1">
        <f t="shared" si="346"/>
        <v>17</v>
      </c>
      <c r="AH479" s="1">
        <f t="shared" si="347"/>
        <v>17</v>
      </c>
      <c r="AI479" s="1">
        <f t="shared" si="348"/>
        <v>17</v>
      </c>
      <c r="AJ479" s="1">
        <f t="shared" si="349"/>
        <v>17</v>
      </c>
      <c r="AK479" s="1">
        <f t="shared" si="350"/>
        <v>17</v>
      </c>
      <c r="AL479" s="1">
        <f t="shared" si="351"/>
        <v>17</v>
      </c>
      <c r="AM479" s="1">
        <f t="shared" si="352"/>
        <v>17</v>
      </c>
      <c r="AN479" s="1">
        <f t="shared" si="353"/>
        <v>17</v>
      </c>
      <c r="AO479" s="1">
        <f t="shared" si="354"/>
        <v>17</v>
      </c>
      <c r="AP479" s="7">
        <f t="shared" si="324"/>
        <v>17</v>
      </c>
      <c r="AQ479" s="7">
        <f t="shared" si="325"/>
        <v>17</v>
      </c>
      <c r="AR479" s="1">
        <f t="shared" si="355"/>
        <v>17</v>
      </c>
      <c r="AS479" s="7">
        <f t="shared" si="326"/>
        <v>17</v>
      </c>
      <c r="AT479" s="1">
        <f t="shared" si="356"/>
        <v>17</v>
      </c>
      <c r="AU479" s="1">
        <f t="shared" si="357"/>
        <v>17</v>
      </c>
      <c r="AV479" s="1">
        <f t="shared" si="358"/>
        <v>17</v>
      </c>
      <c r="AW479" s="1">
        <f t="shared" si="359"/>
        <v>17</v>
      </c>
      <c r="AX479" s="1">
        <f t="shared" si="360"/>
        <v>17</v>
      </c>
      <c r="AY479" s="1">
        <f t="shared" si="361"/>
        <v>17</v>
      </c>
      <c r="AZ479" s="1">
        <f t="shared" si="362"/>
        <v>17</v>
      </c>
      <c r="BA479" s="1">
        <f t="shared" si="363"/>
        <v>17</v>
      </c>
      <c r="BB479" s="1">
        <f t="shared" si="364"/>
        <v>17</v>
      </c>
      <c r="BC479" s="1">
        <f t="shared" si="365"/>
        <v>17</v>
      </c>
      <c r="BD479" s="1">
        <f t="shared" si="366"/>
        <v>17</v>
      </c>
      <c r="BE479" s="1">
        <f t="shared" si="367"/>
        <v>17</v>
      </c>
      <c r="BF479" s="1">
        <f t="shared" si="368"/>
        <v>17</v>
      </c>
      <c r="BG479" s="1">
        <f>+IF(D479="male",VLOOKUP(M479,'Key node cluster'!$A$3:$C$45,3,0),VLOOKUP(M479,'Key node cluster'!$F$3:$H$27,3,0))</f>
        <v>22</v>
      </c>
    </row>
    <row r="480" spans="1:59" x14ac:dyDescent="0.25">
      <c r="A480" t="s">
        <v>863</v>
      </c>
      <c r="B480">
        <v>9991044517</v>
      </c>
      <c r="C480" s="7">
        <v>20</v>
      </c>
      <c r="D480" t="s">
        <v>9</v>
      </c>
      <c r="E480" t="s">
        <v>10</v>
      </c>
      <c r="G480" t="str">
        <f t="shared" si="369"/>
        <v/>
      </c>
      <c r="H480" s="7">
        <f t="shared" si="327"/>
        <v>5</v>
      </c>
      <c r="J480">
        <v>22</v>
      </c>
      <c r="K480">
        <v>2.5890410958904</v>
      </c>
      <c r="L480">
        <v>10</v>
      </c>
      <c r="M480" s="5">
        <f t="shared" si="328"/>
        <v>26</v>
      </c>
      <c r="N480" s="5">
        <f>+IF(D480="male",VLOOKUP(BG480,'Key node cluster'!$L$3:$N$24,3,0),VLOOKUP(BG480,'Key node cluster'!$R$3:$T$15,3,0))</f>
        <v>1</v>
      </c>
      <c r="O480" s="1">
        <v>0</v>
      </c>
      <c r="P480" s="1">
        <f t="shared" si="329"/>
        <v>26</v>
      </c>
      <c r="Q480" s="1">
        <f t="shared" si="330"/>
        <v>26</v>
      </c>
      <c r="R480" s="1">
        <f t="shared" si="331"/>
        <v>26</v>
      </c>
      <c r="S480" s="1">
        <f t="shared" si="332"/>
        <v>26</v>
      </c>
      <c r="T480" s="1">
        <f t="shared" si="333"/>
        <v>26</v>
      </c>
      <c r="U480" s="1">
        <f t="shared" si="334"/>
        <v>26</v>
      </c>
      <c r="V480" s="1">
        <f t="shared" si="335"/>
        <v>26</v>
      </c>
      <c r="W480" s="1">
        <f t="shared" si="336"/>
        <v>26</v>
      </c>
      <c r="X480" s="1">
        <f t="shared" si="337"/>
        <v>26</v>
      </c>
      <c r="Y480" s="1">
        <f t="shared" si="338"/>
        <v>26</v>
      </c>
      <c r="Z480" s="1">
        <f t="shared" si="339"/>
        <v>26</v>
      </c>
      <c r="AA480" s="1">
        <f t="shared" si="340"/>
        <v>26</v>
      </c>
      <c r="AB480" s="1">
        <f t="shared" si="341"/>
        <v>26</v>
      </c>
      <c r="AC480" s="1">
        <f t="shared" si="342"/>
        <v>26</v>
      </c>
      <c r="AD480" s="1">
        <f t="shared" si="343"/>
        <v>26</v>
      </c>
      <c r="AE480" s="1">
        <f t="shared" si="344"/>
        <v>26</v>
      </c>
      <c r="AF480" s="1">
        <f t="shared" si="345"/>
        <v>26</v>
      </c>
      <c r="AG480" s="1">
        <f t="shared" si="346"/>
        <v>26</v>
      </c>
      <c r="AH480" s="1">
        <f t="shared" si="347"/>
        <v>26</v>
      </c>
      <c r="AI480" s="1">
        <f t="shared" si="348"/>
        <v>26</v>
      </c>
      <c r="AJ480" s="1">
        <f t="shared" si="349"/>
        <v>26</v>
      </c>
      <c r="AK480" s="1">
        <f t="shared" si="350"/>
        <v>26</v>
      </c>
      <c r="AL480" s="1">
        <f t="shared" si="351"/>
        <v>26</v>
      </c>
      <c r="AM480" s="1">
        <f t="shared" si="352"/>
        <v>26</v>
      </c>
      <c r="AN480" s="1">
        <f t="shared" si="353"/>
        <v>26</v>
      </c>
      <c r="AO480" s="1">
        <f t="shared" si="354"/>
        <v>26</v>
      </c>
      <c r="AP480" s="7">
        <f t="shared" si="324"/>
        <v>26</v>
      </c>
      <c r="AQ480" s="7">
        <f t="shared" si="325"/>
        <v>26</v>
      </c>
      <c r="AR480" s="1">
        <f t="shared" si="355"/>
        <v>26</v>
      </c>
      <c r="AS480" s="7">
        <f t="shared" si="326"/>
        <v>26</v>
      </c>
      <c r="AT480" s="1">
        <f t="shared" si="356"/>
        <v>26</v>
      </c>
      <c r="AU480" s="1">
        <f t="shared" si="357"/>
        <v>26</v>
      </c>
      <c r="AV480" s="1">
        <f t="shared" si="358"/>
        <v>26</v>
      </c>
      <c r="AW480" s="1">
        <f t="shared" si="359"/>
        <v>26</v>
      </c>
      <c r="AX480" s="1">
        <f t="shared" si="360"/>
        <v>26</v>
      </c>
      <c r="AY480" s="1">
        <f t="shared" si="361"/>
        <v>26</v>
      </c>
      <c r="AZ480" s="1">
        <f t="shared" si="362"/>
        <v>26</v>
      </c>
      <c r="BA480" s="1">
        <f t="shared" si="363"/>
        <v>26</v>
      </c>
      <c r="BB480" s="1">
        <f t="shared" si="364"/>
        <v>26</v>
      </c>
      <c r="BC480" s="1">
        <f t="shared" si="365"/>
        <v>26</v>
      </c>
      <c r="BD480" s="1">
        <f t="shared" si="366"/>
        <v>26</v>
      </c>
      <c r="BE480" s="1">
        <f t="shared" si="367"/>
        <v>26</v>
      </c>
      <c r="BF480" s="1">
        <f t="shared" si="368"/>
        <v>26</v>
      </c>
      <c r="BG480" s="1">
        <f>+IF(D480="male",VLOOKUP(M480,'Key node cluster'!$A$3:$C$45,3,0),VLOOKUP(M480,'Key node cluster'!$F$3:$H$27,3,0))</f>
        <v>31</v>
      </c>
    </row>
    <row r="481" spans="1:59" x14ac:dyDescent="0.25">
      <c r="A481" t="s">
        <v>867</v>
      </c>
      <c r="B481">
        <v>9951074344</v>
      </c>
      <c r="C481" s="7">
        <v>30</v>
      </c>
      <c r="D481" t="s">
        <v>9</v>
      </c>
      <c r="E481" t="s">
        <v>10</v>
      </c>
      <c r="G481" t="str">
        <f t="shared" si="369"/>
        <v>bachelor or above</v>
      </c>
      <c r="H481" s="7">
        <f t="shared" si="327"/>
        <v>5</v>
      </c>
      <c r="I481" t="s">
        <v>14</v>
      </c>
      <c r="J481">
        <v>26</v>
      </c>
      <c r="K481">
        <v>1.9397260273973</v>
      </c>
      <c r="L481">
        <v>12</v>
      </c>
      <c r="M481" s="5">
        <f t="shared" si="328"/>
        <v>26</v>
      </c>
      <c r="N481" s="5">
        <f>+IF(D481="male",VLOOKUP(BG481,'Key node cluster'!$L$3:$N$24,3,0),VLOOKUP(BG481,'Key node cluster'!$R$3:$T$15,3,0))</f>
        <v>1</v>
      </c>
      <c r="O481" s="1">
        <v>0</v>
      </c>
      <c r="P481" s="1">
        <f t="shared" si="329"/>
        <v>26</v>
      </c>
      <c r="Q481" s="1">
        <f t="shared" si="330"/>
        <v>26</v>
      </c>
      <c r="R481" s="1">
        <f t="shared" si="331"/>
        <v>26</v>
      </c>
      <c r="S481" s="1">
        <f t="shared" si="332"/>
        <v>26</v>
      </c>
      <c r="T481" s="1">
        <f t="shared" si="333"/>
        <v>26</v>
      </c>
      <c r="U481" s="1">
        <f t="shared" si="334"/>
        <v>26</v>
      </c>
      <c r="V481" s="1">
        <f t="shared" si="335"/>
        <v>26</v>
      </c>
      <c r="W481" s="1">
        <f t="shared" si="336"/>
        <v>26</v>
      </c>
      <c r="X481" s="1">
        <f t="shared" si="337"/>
        <v>26</v>
      </c>
      <c r="Y481" s="1">
        <f t="shared" si="338"/>
        <v>26</v>
      </c>
      <c r="Z481" s="1">
        <f t="shared" si="339"/>
        <v>26</v>
      </c>
      <c r="AA481" s="1">
        <f t="shared" si="340"/>
        <v>26</v>
      </c>
      <c r="AB481" s="1">
        <f t="shared" si="341"/>
        <v>26</v>
      </c>
      <c r="AC481" s="1">
        <f t="shared" si="342"/>
        <v>26</v>
      </c>
      <c r="AD481" s="1">
        <f t="shared" si="343"/>
        <v>26</v>
      </c>
      <c r="AE481" s="1">
        <f t="shared" si="344"/>
        <v>26</v>
      </c>
      <c r="AF481" s="1">
        <f t="shared" si="345"/>
        <v>26</v>
      </c>
      <c r="AG481" s="1">
        <f t="shared" si="346"/>
        <v>26</v>
      </c>
      <c r="AH481" s="1">
        <f t="shared" si="347"/>
        <v>26</v>
      </c>
      <c r="AI481" s="1">
        <f t="shared" si="348"/>
        <v>26</v>
      </c>
      <c r="AJ481" s="1">
        <f t="shared" si="349"/>
        <v>26</v>
      </c>
      <c r="AK481" s="1">
        <f t="shared" si="350"/>
        <v>26</v>
      </c>
      <c r="AL481" s="1">
        <f t="shared" si="351"/>
        <v>26</v>
      </c>
      <c r="AM481" s="1">
        <f t="shared" si="352"/>
        <v>26</v>
      </c>
      <c r="AN481" s="1">
        <f t="shared" si="353"/>
        <v>26</v>
      </c>
      <c r="AO481" s="1">
        <f t="shared" si="354"/>
        <v>26</v>
      </c>
      <c r="AP481" s="7">
        <f t="shared" si="324"/>
        <v>26</v>
      </c>
      <c r="AQ481" s="7">
        <f t="shared" si="325"/>
        <v>26</v>
      </c>
      <c r="AR481" s="1">
        <f t="shared" si="355"/>
        <v>26</v>
      </c>
      <c r="AS481" s="7">
        <f t="shared" si="326"/>
        <v>26</v>
      </c>
      <c r="AT481" s="1">
        <f t="shared" si="356"/>
        <v>26</v>
      </c>
      <c r="AU481" s="1">
        <f t="shared" si="357"/>
        <v>26</v>
      </c>
      <c r="AV481" s="1">
        <f t="shared" si="358"/>
        <v>26</v>
      </c>
      <c r="AW481" s="1">
        <f t="shared" si="359"/>
        <v>26</v>
      </c>
      <c r="AX481" s="1">
        <f t="shared" si="360"/>
        <v>26</v>
      </c>
      <c r="AY481" s="1">
        <f t="shared" si="361"/>
        <v>26</v>
      </c>
      <c r="AZ481" s="1">
        <f t="shared" si="362"/>
        <v>26</v>
      </c>
      <c r="BA481" s="1">
        <f t="shared" si="363"/>
        <v>26</v>
      </c>
      <c r="BB481" s="1">
        <f t="shared" si="364"/>
        <v>26</v>
      </c>
      <c r="BC481" s="1">
        <f t="shared" si="365"/>
        <v>26</v>
      </c>
      <c r="BD481" s="1">
        <f t="shared" si="366"/>
        <v>26</v>
      </c>
      <c r="BE481" s="1">
        <f t="shared" si="367"/>
        <v>26</v>
      </c>
      <c r="BF481" s="1">
        <f t="shared" si="368"/>
        <v>26</v>
      </c>
      <c r="BG481" s="1">
        <f>+IF(D481="male",VLOOKUP(M481,'Key node cluster'!$A$3:$C$45,3,0),VLOOKUP(M481,'Key node cluster'!$F$3:$H$27,3,0))</f>
        <v>31</v>
      </c>
    </row>
    <row r="482" spans="1:59" x14ac:dyDescent="0.25">
      <c r="A482" t="s">
        <v>881</v>
      </c>
      <c r="B482">
        <v>9961005114</v>
      </c>
      <c r="C482" s="7">
        <v>30</v>
      </c>
      <c r="D482" t="s">
        <v>9</v>
      </c>
      <c r="E482" t="s">
        <v>10</v>
      </c>
      <c r="F482" t="s">
        <v>31</v>
      </c>
      <c r="G482" t="str">
        <f t="shared" si="369"/>
        <v>tvet</v>
      </c>
      <c r="H482" s="7">
        <f t="shared" si="327"/>
        <v>1</v>
      </c>
      <c r="I482" t="s">
        <v>22</v>
      </c>
      <c r="J482">
        <v>26</v>
      </c>
      <c r="K482">
        <v>0.32876712328766999</v>
      </c>
      <c r="L482">
        <v>1</v>
      </c>
      <c r="M482" s="5">
        <f t="shared" si="328"/>
        <v>19</v>
      </c>
      <c r="N482" s="5">
        <f>+IF(D482="male",VLOOKUP(BG482,'Key node cluster'!$L$3:$N$24,3,0),VLOOKUP(BG482,'Key node cluster'!$R$3:$T$15,3,0))</f>
        <v>0</v>
      </c>
      <c r="O482" s="1">
        <v>0</v>
      </c>
      <c r="P482" s="1">
        <f t="shared" si="329"/>
        <v>1</v>
      </c>
      <c r="Q482" s="1">
        <f t="shared" si="330"/>
        <v>17</v>
      </c>
      <c r="R482" s="1">
        <f t="shared" si="331"/>
        <v>17</v>
      </c>
      <c r="S482" s="1">
        <f t="shared" si="332"/>
        <v>17</v>
      </c>
      <c r="T482" s="1">
        <f t="shared" si="333"/>
        <v>17</v>
      </c>
      <c r="U482" s="1">
        <f t="shared" si="334"/>
        <v>17</v>
      </c>
      <c r="V482" s="1">
        <f t="shared" si="335"/>
        <v>17</v>
      </c>
      <c r="W482" s="1">
        <f t="shared" si="336"/>
        <v>17</v>
      </c>
      <c r="X482" s="1">
        <f t="shared" si="337"/>
        <v>17</v>
      </c>
      <c r="Y482" s="1">
        <f t="shared" si="338"/>
        <v>17</v>
      </c>
      <c r="Z482" s="1">
        <f t="shared" si="339"/>
        <v>17</v>
      </c>
      <c r="AA482" s="1">
        <f t="shared" si="340"/>
        <v>17</v>
      </c>
      <c r="AB482" s="1">
        <f t="shared" si="341"/>
        <v>17</v>
      </c>
      <c r="AC482" s="1">
        <f t="shared" si="342"/>
        <v>17</v>
      </c>
      <c r="AD482" s="1">
        <f t="shared" si="343"/>
        <v>17</v>
      </c>
      <c r="AE482" s="1">
        <f t="shared" si="344"/>
        <v>17</v>
      </c>
      <c r="AF482" s="1">
        <f t="shared" si="345"/>
        <v>17</v>
      </c>
      <c r="AG482" s="1">
        <f t="shared" si="346"/>
        <v>18</v>
      </c>
      <c r="AH482" s="1">
        <f t="shared" si="347"/>
        <v>19</v>
      </c>
      <c r="AI482" s="1">
        <f t="shared" si="348"/>
        <v>19</v>
      </c>
      <c r="AJ482" s="1">
        <f t="shared" si="349"/>
        <v>19</v>
      </c>
      <c r="AK482" s="1">
        <f t="shared" si="350"/>
        <v>19</v>
      </c>
      <c r="AL482" s="1">
        <f t="shared" si="351"/>
        <v>19</v>
      </c>
      <c r="AM482" s="1">
        <f t="shared" si="352"/>
        <v>19</v>
      </c>
      <c r="AN482" s="1">
        <f t="shared" si="353"/>
        <v>19</v>
      </c>
      <c r="AO482" s="1">
        <f t="shared" si="354"/>
        <v>19</v>
      </c>
      <c r="AP482" s="7">
        <f t="shared" si="324"/>
        <v>19</v>
      </c>
      <c r="AQ482" s="7">
        <f t="shared" si="325"/>
        <v>19</v>
      </c>
      <c r="AR482" s="1">
        <f t="shared" si="355"/>
        <v>19</v>
      </c>
      <c r="AS482" s="7">
        <f t="shared" si="326"/>
        <v>19</v>
      </c>
      <c r="AT482" s="1">
        <f t="shared" si="356"/>
        <v>19</v>
      </c>
      <c r="AU482" s="1">
        <f t="shared" si="357"/>
        <v>19</v>
      </c>
      <c r="AV482" s="1">
        <f t="shared" si="358"/>
        <v>19</v>
      </c>
      <c r="AW482" s="1">
        <f t="shared" si="359"/>
        <v>19</v>
      </c>
      <c r="AX482" s="1">
        <f t="shared" si="360"/>
        <v>19</v>
      </c>
      <c r="AY482" s="1">
        <f t="shared" si="361"/>
        <v>19</v>
      </c>
      <c r="AZ482" s="1">
        <f t="shared" si="362"/>
        <v>19</v>
      </c>
      <c r="BA482" s="1">
        <f t="shared" si="363"/>
        <v>19</v>
      </c>
      <c r="BB482" s="1">
        <f t="shared" si="364"/>
        <v>19</v>
      </c>
      <c r="BC482" s="1">
        <f t="shared" si="365"/>
        <v>19</v>
      </c>
      <c r="BD482" s="1">
        <f t="shared" si="366"/>
        <v>19</v>
      </c>
      <c r="BE482" s="1">
        <f t="shared" si="367"/>
        <v>19</v>
      </c>
      <c r="BF482" s="1">
        <f t="shared" si="368"/>
        <v>19</v>
      </c>
      <c r="BG482" s="1">
        <f>+IF(D482="male",VLOOKUP(M482,'Key node cluster'!$A$3:$C$45,3,0),VLOOKUP(M482,'Key node cluster'!$F$3:$H$27,3,0))</f>
        <v>19</v>
      </c>
    </row>
    <row r="483" spans="1:59" x14ac:dyDescent="0.25">
      <c r="A483" t="s">
        <v>891</v>
      </c>
      <c r="B483">
        <v>9941046005</v>
      </c>
      <c r="C483" s="7">
        <v>30</v>
      </c>
      <c r="D483" t="s">
        <v>9</v>
      </c>
      <c r="E483" t="s">
        <v>10</v>
      </c>
      <c r="F483" t="s">
        <v>43</v>
      </c>
      <c r="G483" t="str">
        <f t="shared" si="369"/>
        <v>secondary or below</v>
      </c>
      <c r="H483" s="7">
        <f t="shared" si="327"/>
        <v>1</v>
      </c>
      <c r="I483" t="s">
        <v>18</v>
      </c>
      <c r="J483">
        <v>28</v>
      </c>
      <c r="K483">
        <v>0.43561643835615999</v>
      </c>
      <c r="L483">
        <v>2</v>
      </c>
      <c r="M483" s="5">
        <f t="shared" si="328"/>
        <v>22</v>
      </c>
      <c r="N483" s="5">
        <f>+IF(D483="male",VLOOKUP(BG483,'Key node cluster'!$L$3:$N$24,3,0),VLOOKUP(BG483,'Key node cluster'!$R$3:$T$15,3,0))</f>
        <v>1</v>
      </c>
      <c r="O483" s="1">
        <v>0</v>
      </c>
      <c r="P483" s="1">
        <f t="shared" si="329"/>
        <v>1</v>
      </c>
      <c r="Q483" s="1">
        <f t="shared" si="330"/>
        <v>17</v>
      </c>
      <c r="R483" s="1">
        <f t="shared" si="331"/>
        <v>17</v>
      </c>
      <c r="S483" s="1">
        <f t="shared" si="332"/>
        <v>17</v>
      </c>
      <c r="T483" s="1">
        <f t="shared" si="333"/>
        <v>17</v>
      </c>
      <c r="U483" s="1">
        <f t="shared" si="334"/>
        <v>17</v>
      </c>
      <c r="V483" s="1">
        <f t="shared" si="335"/>
        <v>17</v>
      </c>
      <c r="W483" s="1">
        <f t="shared" si="336"/>
        <v>17</v>
      </c>
      <c r="X483" s="1">
        <f t="shared" si="337"/>
        <v>17</v>
      </c>
      <c r="Y483" s="1">
        <f t="shared" si="338"/>
        <v>17</v>
      </c>
      <c r="Z483" s="1">
        <f t="shared" si="339"/>
        <v>17</v>
      </c>
      <c r="AA483" s="1">
        <f t="shared" si="340"/>
        <v>17</v>
      </c>
      <c r="AB483" s="1">
        <f t="shared" si="341"/>
        <v>17</v>
      </c>
      <c r="AC483" s="1">
        <f t="shared" si="342"/>
        <v>17</v>
      </c>
      <c r="AD483" s="1">
        <f t="shared" si="343"/>
        <v>17</v>
      </c>
      <c r="AE483" s="1">
        <f t="shared" si="344"/>
        <v>17</v>
      </c>
      <c r="AF483" s="1">
        <f t="shared" si="345"/>
        <v>17</v>
      </c>
      <c r="AG483" s="1">
        <f t="shared" si="346"/>
        <v>18</v>
      </c>
      <c r="AH483" s="1">
        <f t="shared" si="347"/>
        <v>20</v>
      </c>
      <c r="AI483" s="1">
        <f t="shared" si="348"/>
        <v>20</v>
      </c>
      <c r="AJ483" s="1">
        <f t="shared" si="349"/>
        <v>21</v>
      </c>
      <c r="AK483" s="1">
        <f t="shared" si="350"/>
        <v>22</v>
      </c>
      <c r="AL483" s="1">
        <f t="shared" si="351"/>
        <v>22</v>
      </c>
      <c r="AM483" s="1">
        <f t="shared" si="352"/>
        <v>22</v>
      </c>
      <c r="AN483" s="1">
        <f t="shared" si="353"/>
        <v>22</v>
      </c>
      <c r="AO483" s="1">
        <f t="shared" si="354"/>
        <v>22</v>
      </c>
      <c r="AP483" s="7">
        <f t="shared" si="324"/>
        <v>22</v>
      </c>
      <c r="AQ483" s="7">
        <f t="shared" si="325"/>
        <v>22</v>
      </c>
      <c r="AR483" s="1">
        <f t="shared" si="355"/>
        <v>22</v>
      </c>
      <c r="AS483" s="7">
        <f t="shared" si="326"/>
        <v>22</v>
      </c>
      <c r="AT483" s="1">
        <f t="shared" si="356"/>
        <v>22</v>
      </c>
      <c r="AU483" s="1">
        <f t="shared" si="357"/>
        <v>22</v>
      </c>
      <c r="AV483" s="1">
        <f t="shared" si="358"/>
        <v>22</v>
      </c>
      <c r="AW483" s="1">
        <f t="shared" si="359"/>
        <v>22</v>
      </c>
      <c r="AX483" s="1">
        <f t="shared" si="360"/>
        <v>22</v>
      </c>
      <c r="AY483" s="1">
        <f t="shared" si="361"/>
        <v>22</v>
      </c>
      <c r="AZ483" s="1">
        <f t="shared" si="362"/>
        <v>22</v>
      </c>
      <c r="BA483" s="1">
        <f t="shared" si="363"/>
        <v>22</v>
      </c>
      <c r="BB483" s="1">
        <f t="shared" si="364"/>
        <v>22</v>
      </c>
      <c r="BC483" s="1">
        <f t="shared" si="365"/>
        <v>22</v>
      </c>
      <c r="BD483" s="1">
        <f t="shared" si="366"/>
        <v>22</v>
      </c>
      <c r="BE483" s="1">
        <f t="shared" si="367"/>
        <v>22</v>
      </c>
      <c r="BF483" s="1">
        <f t="shared" si="368"/>
        <v>22</v>
      </c>
      <c r="BG483" s="1">
        <f>+IF(D483="male",VLOOKUP(M483,'Key node cluster'!$A$3:$C$45,3,0),VLOOKUP(M483,'Key node cluster'!$F$3:$H$27,3,0))</f>
        <v>22</v>
      </c>
    </row>
    <row r="484" spans="1:59" x14ac:dyDescent="0.25">
      <c r="A484" t="s">
        <v>907</v>
      </c>
      <c r="B484">
        <v>9951029826</v>
      </c>
      <c r="C484" s="7">
        <v>30</v>
      </c>
      <c r="D484" t="s">
        <v>9</v>
      </c>
      <c r="E484" t="s">
        <v>10</v>
      </c>
      <c r="F484" t="s">
        <v>206</v>
      </c>
      <c r="G484" t="str">
        <f t="shared" si="369"/>
        <v>bachelor or above</v>
      </c>
      <c r="H484" s="7">
        <f t="shared" si="327"/>
        <v>1</v>
      </c>
      <c r="I484" t="s">
        <v>14</v>
      </c>
      <c r="J484">
        <v>26</v>
      </c>
      <c r="K484">
        <v>8.4931506849314997E-2</v>
      </c>
      <c r="L484">
        <v>1</v>
      </c>
      <c r="M484" s="5">
        <f t="shared" si="328"/>
        <v>19</v>
      </c>
      <c r="N484" s="5">
        <f>+IF(D484="male",VLOOKUP(BG484,'Key node cluster'!$L$3:$N$24,3,0),VLOOKUP(BG484,'Key node cluster'!$R$3:$T$15,3,0))</f>
        <v>0</v>
      </c>
      <c r="O484" s="1">
        <v>0</v>
      </c>
      <c r="P484" s="1">
        <f t="shared" si="329"/>
        <v>1</v>
      </c>
      <c r="Q484" s="1">
        <f t="shared" si="330"/>
        <v>17</v>
      </c>
      <c r="R484" s="1">
        <f t="shared" si="331"/>
        <v>17</v>
      </c>
      <c r="S484" s="1">
        <f t="shared" si="332"/>
        <v>17</v>
      </c>
      <c r="T484" s="1">
        <f t="shared" si="333"/>
        <v>17</v>
      </c>
      <c r="U484" s="1">
        <f t="shared" si="334"/>
        <v>17</v>
      </c>
      <c r="V484" s="1">
        <f t="shared" si="335"/>
        <v>17</v>
      </c>
      <c r="W484" s="1">
        <f t="shared" si="336"/>
        <v>17</v>
      </c>
      <c r="X484" s="1">
        <f t="shared" si="337"/>
        <v>17</v>
      </c>
      <c r="Y484" s="1">
        <f t="shared" si="338"/>
        <v>17</v>
      </c>
      <c r="Z484" s="1">
        <f t="shared" si="339"/>
        <v>17</v>
      </c>
      <c r="AA484" s="1">
        <f t="shared" si="340"/>
        <v>17</v>
      </c>
      <c r="AB484" s="1">
        <f t="shared" si="341"/>
        <v>17</v>
      </c>
      <c r="AC484" s="1">
        <f t="shared" si="342"/>
        <v>17</v>
      </c>
      <c r="AD484" s="1">
        <f t="shared" si="343"/>
        <v>17</v>
      </c>
      <c r="AE484" s="1">
        <f t="shared" si="344"/>
        <v>17</v>
      </c>
      <c r="AF484" s="1">
        <f t="shared" si="345"/>
        <v>17</v>
      </c>
      <c r="AG484" s="1">
        <f t="shared" si="346"/>
        <v>18</v>
      </c>
      <c r="AH484" s="1">
        <f t="shared" si="347"/>
        <v>19</v>
      </c>
      <c r="AI484" s="1">
        <f t="shared" si="348"/>
        <v>19</v>
      </c>
      <c r="AJ484" s="1">
        <f t="shared" si="349"/>
        <v>19</v>
      </c>
      <c r="AK484" s="1">
        <f t="shared" si="350"/>
        <v>19</v>
      </c>
      <c r="AL484" s="1">
        <f t="shared" si="351"/>
        <v>19</v>
      </c>
      <c r="AM484" s="1">
        <f t="shared" si="352"/>
        <v>19</v>
      </c>
      <c r="AN484" s="1">
        <f t="shared" si="353"/>
        <v>19</v>
      </c>
      <c r="AO484" s="1">
        <f t="shared" si="354"/>
        <v>19</v>
      </c>
      <c r="AP484" s="7">
        <f t="shared" ref="AP484:AP547" si="370">IF($D484="male",IF(P484&lt;&gt;26,AO484,IF(F484="",AO484,IF(F484&lt;&gt;"amman",27,38))),AO484)</f>
        <v>19</v>
      </c>
      <c r="AQ484" s="7">
        <f t="shared" ref="AQ484:AQ547" si="371">IF($D484="male",IF(AP484&lt;&gt;27,AP484,IF(F484="",AP484,IF(F484&lt;&gt;"zarqa",28,33))),AP484)</f>
        <v>19</v>
      </c>
      <c r="AR484" s="1">
        <f t="shared" si="355"/>
        <v>19</v>
      </c>
      <c r="AS484" s="7">
        <f t="shared" ref="AS484:AS547" si="372">IF($D484="male",IF(AR484&lt;&gt;29,AR484,IF(C484&lt;=25,30,31)),AR484)</f>
        <v>19</v>
      </c>
      <c r="AT484" s="1">
        <f t="shared" si="356"/>
        <v>19</v>
      </c>
      <c r="AU484" s="1">
        <f t="shared" si="357"/>
        <v>19</v>
      </c>
      <c r="AV484" s="1">
        <f t="shared" si="358"/>
        <v>19</v>
      </c>
      <c r="AW484" s="1">
        <f t="shared" si="359"/>
        <v>19</v>
      </c>
      <c r="AX484" s="1">
        <f t="shared" si="360"/>
        <v>19</v>
      </c>
      <c r="AY484" s="1">
        <f t="shared" si="361"/>
        <v>19</v>
      </c>
      <c r="AZ484" s="1">
        <f t="shared" si="362"/>
        <v>19</v>
      </c>
      <c r="BA484" s="1">
        <f t="shared" si="363"/>
        <v>19</v>
      </c>
      <c r="BB484" s="1">
        <f t="shared" si="364"/>
        <v>19</v>
      </c>
      <c r="BC484" s="1">
        <f t="shared" si="365"/>
        <v>19</v>
      </c>
      <c r="BD484" s="1">
        <f t="shared" si="366"/>
        <v>19</v>
      </c>
      <c r="BE484" s="1">
        <f t="shared" si="367"/>
        <v>19</v>
      </c>
      <c r="BF484" s="1">
        <f t="shared" si="368"/>
        <v>19</v>
      </c>
      <c r="BG484" s="1">
        <f>+IF(D484="male",VLOOKUP(M484,'Key node cluster'!$A$3:$C$45,3,0),VLOOKUP(M484,'Key node cluster'!$F$3:$H$27,3,0))</f>
        <v>19</v>
      </c>
    </row>
    <row r="485" spans="1:59" x14ac:dyDescent="0.25">
      <c r="A485" t="s">
        <v>939</v>
      </c>
      <c r="B485">
        <v>9991038413</v>
      </c>
      <c r="C485" s="7">
        <v>20</v>
      </c>
      <c r="D485" t="s">
        <v>9</v>
      </c>
      <c r="E485" t="s">
        <v>10</v>
      </c>
      <c r="F485" t="s">
        <v>28</v>
      </c>
      <c r="G485" t="str">
        <f t="shared" si="369"/>
        <v>tvet</v>
      </c>
      <c r="H485" s="7">
        <f t="shared" si="327"/>
        <v>1</v>
      </c>
      <c r="I485" t="s">
        <v>22</v>
      </c>
      <c r="J485">
        <v>22</v>
      </c>
      <c r="K485">
        <v>0.25205479452055002</v>
      </c>
      <c r="L485">
        <v>1</v>
      </c>
      <c r="M485" s="5">
        <f t="shared" si="328"/>
        <v>19</v>
      </c>
      <c r="N485" s="5">
        <f>+IF(D485="male",VLOOKUP(BG485,'Key node cluster'!$L$3:$N$24,3,0),VLOOKUP(BG485,'Key node cluster'!$R$3:$T$15,3,0))</f>
        <v>0</v>
      </c>
      <c r="O485" s="1">
        <v>0</v>
      </c>
      <c r="P485" s="1">
        <f t="shared" si="329"/>
        <v>1</v>
      </c>
      <c r="Q485" s="1">
        <f t="shared" si="330"/>
        <v>17</v>
      </c>
      <c r="R485" s="1">
        <f t="shared" si="331"/>
        <v>17</v>
      </c>
      <c r="S485" s="1">
        <f t="shared" si="332"/>
        <v>17</v>
      </c>
      <c r="T485" s="1">
        <f t="shared" si="333"/>
        <v>17</v>
      </c>
      <c r="U485" s="1">
        <f t="shared" si="334"/>
        <v>17</v>
      </c>
      <c r="V485" s="1">
        <f t="shared" si="335"/>
        <v>17</v>
      </c>
      <c r="W485" s="1">
        <f t="shared" si="336"/>
        <v>17</v>
      </c>
      <c r="X485" s="1">
        <f t="shared" si="337"/>
        <v>17</v>
      </c>
      <c r="Y485" s="1">
        <f t="shared" si="338"/>
        <v>17</v>
      </c>
      <c r="Z485" s="1">
        <f t="shared" si="339"/>
        <v>17</v>
      </c>
      <c r="AA485" s="1">
        <f t="shared" si="340"/>
        <v>17</v>
      </c>
      <c r="AB485" s="1">
        <f t="shared" si="341"/>
        <v>17</v>
      </c>
      <c r="AC485" s="1">
        <f t="shared" si="342"/>
        <v>17</v>
      </c>
      <c r="AD485" s="1">
        <f t="shared" si="343"/>
        <v>17</v>
      </c>
      <c r="AE485" s="1">
        <f t="shared" si="344"/>
        <v>17</v>
      </c>
      <c r="AF485" s="1">
        <f t="shared" si="345"/>
        <v>17</v>
      </c>
      <c r="AG485" s="1">
        <f t="shared" si="346"/>
        <v>18</v>
      </c>
      <c r="AH485" s="1">
        <f t="shared" si="347"/>
        <v>19</v>
      </c>
      <c r="AI485" s="1">
        <f t="shared" si="348"/>
        <v>19</v>
      </c>
      <c r="AJ485" s="1">
        <f t="shared" si="349"/>
        <v>19</v>
      </c>
      <c r="AK485" s="1">
        <f t="shared" si="350"/>
        <v>19</v>
      </c>
      <c r="AL485" s="1">
        <f t="shared" si="351"/>
        <v>19</v>
      </c>
      <c r="AM485" s="1">
        <f t="shared" si="352"/>
        <v>19</v>
      </c>
      <c r="AN485" s="1">
        <f t="shared" si="353"/>
        <v>19</v>
      </c>
      <c r="AO485" s="1">
        <f t="shared" si="354"/>
        <v>19</v>
      </c>
      <c r="AP485" s="7">
        <f t="shared" si="370"/>
        <v>19</v>
      </c>
      <c r="AQ485" s="7">
        <f t="shared" si="371"/>
        <v>19</v>
      </c>
      <c r="AR485" s="1">
        <f t="shared" si="355"/>
        <v>19</v>
      </c>
      <c r="AS485" s="7">
        <f t="shared" si="372"/>
        <v>19</v>
      </c>
      <c r="AT485" s="1">
        <f t="shared" si="356"/>
        <v>19</v>
      </c>
      <c r="AU485" s="1">
        <f t="shared" si="357"/>
        <v>19</v>
      </c>
      <c r="AV485" s="1">
        <f t="shared" si="358"/>
        <v>19</v>
      </c>
      <c r="AW485" s="1">
        <f t="shared" si="359"/>
        <v>19</v>
      </c>
      <c r="AX485" s="1">
        <f t="shared" si="360"/>
        <v>19</v>
      </c>
      <c r="AY485" s="1">
        <f t="shared" si="361"/>
        <v>19</v>
      </c>
      <c r="AZ485" s="1">
        <f t="shared" si="362"/>
        <v>19</v>
      </c>
      <c r="BA485" s="1">
        <f t="shared" si="363"/>
        <v>19</v>
      </c>
      <c r="BB485" s="1">
        <f t="shared" si="364"/>
        <v>19</v>
      </c>
      <c r="BC485" s="1">
        <f t="shared" si="365"/>
        <v>19</v>
      </c>
      <c r="BD485" s="1">
        <f t="shared" si="366"/>
        <v>19</v>
      </c>
      <c r="BE485" s="1">
        <f t="shared" si="367"/>
        <v>19</v>
      </c>
      <c r="BF485" s="1">
        <f t="shared" si="368"/>
        <v>19</v>
      </c>
      <c r="BG485" s="1">
        <f>+IF(D485="male",VLOOKUP(M485,'Key node cluster'!$A$3:$C$45,3,0),VLOOKUP(M485,'Key node cluster'!$F$3:$H$27,3,0))</f>
        <v>19</v>
      </c>
    </row>
    <row r="486" spans="1:59" x14ac:dyDescent="0.25">
      <c r="A486" t="s">
        <v>941</v>
      </c>
      <c r="B486">
        <v>9831058414</v>
      </c>
      <c r="C486" s="7">
        <v>40</v>
      </c>
      <c r="D486" t="s">
        <v>9</v>
      </c>
      <c r="E486" t="s">
        <v>10</v>
      </c>
      <c r="G486" t="str">
        <f t="shared" si="369"/>
        <v/>
      </c>
      <c r="H486" s="7">
        <f t="shared" si="327"/>
        <v>1</v>
      </c>
      <c r="J486">
        <v>39</v>
      </c>
      <c r="K486">
        <v>0.50136986301370001</v>
      </c>
      <c r="L486">
        <v>2</v>
      </c>
      <c r="M486" s="5">
        <f t="shared" si="328"/>
        <v>17</v>
      </c>
      <c r="N486" s="5">
        <f>+IF(D486="male",VLOOKUP(BG486,'Key node cluster'!$L$3:$N$24,3,0),VLOOKUP(BG486,'Key node cluster'!$R$3:$T$15,3,0))</f>
        <v>1</v>
      </c>
      <c r="O486" s="1">
        <v>0</v>
      </c>
      <c r="P486" s="1">
        <f t="shared" si="329"/>
        <v>1</v>
      </c>
      <c r="Q486" s="1">
        <f t="shared" si="330"/>
        <v>17</v>
      </c>
      <c r="R486" s="1">
        <f t="shared" si="331"/>
        <v>17</v>
      </c>
      <c r="S486" s="1">
        <f t="shared" si="332"/>
        <v>17</v>
      </c>
      <c r="T486" s="1">
        <f t="shared" si="333"/>
        <v>17</v>
      </c>
      <c r="U486" s="1">
        <f t="shared" si="334"/>
        <v>17</v>
      </c>
      <c r="V486" s="1">
        <f t="shared" si="335"/>
        <v>17</v>
      </c>
      <c r="W486" s="1">
        <f t="shared" si="336"/>
        <v>17</v>
      </c>
      <c r="X486" s="1">
        <f t="shared" si="337"/>
        <v>17</v>
      </c>
      <c r="Y486" s="1">
        <f t="shared" si="338"/>
        <v>17</v>
      </c>
      <c r="Z486" s="1">
        <f t="shared" si="339"/>
        <v>17</v>
      </c>
      <c r="AA486" s="1">
        <f t="shared" si="340"/>
        <v>17</v>
      </c>
      <c r="AB486" s="1">
        <f t="shared" si="341"/>
        <v>17</v>
      </c>
      <c r="AC486" s="1">
        <f t="shared" si="342"/>
        <v>17</v>
      </c>
      <c r="AD486" s="1">
        <f t="shared" si="343"/>
        <v>17</v>
      </c>
      <c r="AE486" s="1">
        <f t="shared" si="344"/>
        <v>17</v>
      </c>
      <c r="AF486" s="1">
        <f t="shared" si="345"/>
        <v>17</v>
      </c>
      <c r="AG486" s="1">
        <f t="shared" si="346"/>
        <v>17</v>
      </c>
      <c r="AH486" s="1">
        <f t="shared" si="347"/>
        <v>17</v>
      </c>
      <c r="AI486" s="1">
        <f t="shared" si="348"/>
        <v>17</v>
      </c>
      <c r="AJ486" s="1">
        <f t="shared" si="349"/>
        <v>17</v>
      </c>
      <c r="AK486" s="1">
        <f t="shared" si="350"/>
        <v>17</v>
      </c>
      <c r="AL486" s="1">
        <f t="shared" si="351"/>
        <v>17</v>
      </c>
      <c r="AM486" s="1">
        <f t="shared" si="352"/>
        <v>17</v>
      </c>
      <c r="AN486" s="1">
        <f t="shared" si="353"/>
        <v>17</v>
      </c>
      <c r="AO486" s="1">
        <f t="shared" si="354"/>
        <v>17</v>
      </c>
      <c r="AP486" s="7">
        <f t="shared" si="370"/>
        <v>17</v>
      </c>
      <c r="AQ486" s="7">
        <f t="shared" si="371"/>
        <v>17</v>
      </c>
      <c r="AR486" s="1">
        <f t="shared" si="355"/>
        <v>17</v>
      </c>
      <c r="AS486" s="7">
        <f t="shared" si="372"/>
        <v>17</v>
      </c>
      <c r="AT486" s="1">
        <f t="shared" si="356"/>
        <v>17</v>
      </c>
      <c r="AU486" s="1">
        <f t="shared" si="357"/>
        <v>17</v>
      </c>
      <c r="AV486" s="1">
        <f t="shared" si="358"/>
        <v>17</v>
      </c>
      <c r="AW486" s="1">
        <f t="shared" si="359"/>
        <v>17</v>
      </c>
      <c r="AX486" s="1">
        <f t="shared" si="360"/>
        <v>17</v>
      </c>
      <c r="AY486" s="1">
        <f t="shared" si="361"/>
        <v>17</v>
      </c>
      <c r="AZ486" s="1">
        <f t="shared" si="362"/>
        <v>17</v>
      </c>
      <c r="BA486" s="1">
        <f t="shared" si="363"/>
        <v>17</v>
      </c>
      <c r="BB486" s="1">
        <f t="shared" si="364"/>
        <v>17</v>
      </c>
      <c r="BC486" s="1">
        <f t="shared" si="365"/>
        <v>17</v>
      </c>
      <c r="BD486" s="1">
        <f t="shared" si="366"/>
        <v>17</v>
      </c>
      <c r="BE486" s="1">
        <f t="shared" si="367"/>
        <v>17</v>
      </c>
      <c r="BF486" s="1">
        <f t="shared" si="368"/>
        <v>17</v>
      </c>
      <c r="BG486" s="1">
        <f>+IF(D486="male",VLOOKUP(M486,'Key node cluster'!$A$3:$C$45,3,0),VLOOKUP(M486,'Key node cluster'!$F$3:$H$27,3,0))</f>
        <v>22</v>
      </c>
    </row>
    <row r="487" spans="1:59" x14ac:dyDescent="0.25">
      <c r="A487" t="s">
        <v>945</v>
      </c>
      <c r="B487">
        <v>9941049806</v>
      </c>
      <c r="C487" s="7">
        <v>30</v>
      </c>
      <c r="D487" t="s">
        <v>9</v>
      </c>
      <c r="E487" t="s">
        <v>10</v>
      </c>
      <c r="F487" t="s">
        <v>273</v>
      </c>
      <c r="G487" t="str">
        <f t="shared" si="369"/>
        <v>secondary or below</v>
      </c>
      <c r="H487" s="7">
        <f t="shared" si="327"/>
        <v>5</v>
      </c>
      <c r="I487" t="s">
        <v>18</v>
      </c>
      <c r="J487">
        <v>28</v>
      </c>
      <c r="K487">
        <v>1.4219178082192001</v>
      </c>
      <c r="L487">
        <v>4</v>
      </c>
      <c r="M487" s="5">
        <f t="shared" si="328"/>
        <v>31</v>
      </c>
      <c r="N487" s="5">
        <f>+IF(D487="male",VLOOKUP(BG487,'Key node cluster'!$L$3:$N$24,3,0),VLOOKUP(BG487,'Key node cluster'!$R$3:$T$15,3,0))</f>
        <v>1</v>
      </c>
      <c r="O487" s="1">
        <v>0</v>
      </c>
      <c r="P487" s="1">
        <f t="shared" si="329"/>
        <v>26</v>
      </c>
      <c r="Q487" s="1">
        <f t="shared" si="330"/>
        <v>26</v>
      </c>
      <c r="R487" s="1">
        <f t="shared" si="331"/>
        <v>26</v>
      </c>
      <c r="S487" s="1">
        <f t="shared" si="332"/>
        <v>26</v>
      </c>
      <c r="T487" s="1">
        <f t="shared" si="333"/>
        <v>26</v>
      </c>
      <c r="U487" s="1">
        <f t="shared" si="334"/>
        <v>26</v>
      </c>
      <c r="V487" s="1">
        <f t="shared" si="335"/>
        <v>26</v>
      </c>
      <c r="W487" s="1">
        <f t="shared" si="336"/>
        <v>26</v>
      </c>
      <c r="X487" s="1">
        <f t="shared" si="337"/>
        <v>26</v>
      </c>
      <c r="Y487" s="1">
        <f t="shared" si="338"/>
        <v>26</v>
      </c>
      <c r="Z487" s="1">
        <f t="shared" si="339"/>
        <v>26</v>
      </c>
      <c r="AA487" s="1">
        <f t="shared" si="340"/>
        <v>26</v>
      </c>
      <c r="AB487" s="1">
        <f t="shared" si="341"/>
        <v>26</v>
      </c>
      <c r="AC487" s="1">
        <f t="shared" si="342"/>
        <v>26</v>
      </c>
      <c r="AD487" s="1">
        <f t="shared" si="343"/>
        <v>26</v>
      </c>
      <c r="AE487" s="1">
        <f t="shared" si="344"/>
        <v>26</v>
      </c>
      <c r="AF487" s="1">
        <f t="shared" si="345"/>
        <v>26</v>
      </c>
      <c r="AG487" s="1">
        <f t="shared" si="346"/>
        <v>26</v>
      </c>
      <c r="AH487" s="1">
        <f t="shared" si="347"/>
        <v>26</v>
      </c>
      <c r="AI487" s="1">
        <f t="shared" si="348"/>
        <v>26</v>
      </c>
      <c r="AJ487" s="1">
        <f t="shared" si="349"/>
        <v>26</v>
      </c>
      <c r="AK487" s="1">
        <f t="shared" si="350"/>
        <v>26</v>
      </c>
      <c r="AL487" s="1">
        <f t="shared" si="351"/>
        <v>26</v>
      </c>
      <c r="AM487" s="1">
        <f t="shared" si="352"/>
        <v>26</v>
      </c>
      <c r="AN487" s="1">
        <f t="shared" si="353"/>
        <v>26</v>
      </c>
      <c r="AO487" s="1">
        <f t="shared" si="354"/>
        <v>26</v>
      </c>
      <c r="AP487" s="7">
        <f t="shared" si="370"/>
        <v>27</v>
      </c>
      <c r="AQ487" s="7">
        <f t="shared" si="371"/>
        <v>28</v>
      </c>
      <c r="AR487" s="1">
        <f t="shared" si="355"/>
        <v>29</v>
      </c>
      <c r="AS487" s="7">
        <f t="shared" si="372"/>
        <v>31</v>
      </c>
      <c r="AT487" s="1">
        <f t="shared" si="356"/>
        <v>31</v>
      </c>
      <c r="AU487" s="1">
        <f t="shared" si="357"/>
        <v>31</v>
      </c>
      <c r="AV487" s="1">
        <f t="shared" si="358"/>
        <v>31</v>
      </c>
      <c r="AW487" s="1">
        <f t="shared" si="359"/>
        <v>31</v>
      </c>
      <c r="AX487" s="1">
        <f t="shared" si="360"/>
        <v>31</v>
      </c>
      <c r="AY487" s="1">
        <f t="shared" si="361"/>
        <v>31</v>
      </c>
      <c r="AZ487" s="1">
        <f t="shared" si="362"/>
        <v>31</v>
      </c>
      <c r="BA487" s="1">
        <f t="shared" si="363"/>
        <v>31</v>
      </c>
      <c r="BB487" s="1">
        <f t="shared" si="364"/>
        <v>31</v>
      </c>
      <c r="BC487" s="1">
        <f t="shared" si="365"/>
        <v>31</v>
      </c>
      <c r="BD487" s="1">
        <f t="shared" si="366"/>
        <v>31</v>
      </c>
      <c r="BE487" s="1">
        <f t="shared" si="367"/>
        <v>31</v>
      </c>
      <c r="BF487" s="1">
        <f t="shared" si="368"/>
        <v>31</v>
      </c>
      <c r="BG487" s="1">
        <f>+IF(D487="male",VLOOKUP(M487,'Key node cluster'!$A$3:$C$45,3,0),VLOOKUP(M487,'Key node cluster'!$F$3:$H$27,3,0))</f>
        <v>31</v>
      </c>
    </row>
    <row r="488" spans="1:59" x14ac:dyDescent="0.25">
      <c r="A488" t="s">
        <v>976</v>
      </c>
      <c r="B488">
        <v>2000435173</v>
      </c>
      <c r="C488" s="7">
        <v>40</v>
      </c>
      <c r="D488" t="s">
        <v>9</v>
      </c>
      <c r="E488" t="s">
        <v>10</v>
      </c>
      <c r="G488" t="str">
        <f t="shared" si="369"/>
        <v/>
      </c>
      <c r="H488" s="7">
        <f t="shared" si="327"/>
        <v>5</v>
      </c>
      <c r="J488">
        <v>36</v>
      </c>
      <c r="K488">
        <v>2.1671232876711999</v>
      </c>
      <c r="L488">
        <v>2</v>
      </c>
      <c r="M488" s="5">
        <f t="shared" si="328"/>
        <v>26</v>
      </c>
      <c r="N488" s="5">
        <f>+IF(D488="male",VLOOKUP(BG488,'Key node cluster'!$L$3:$N$24,3,0),VLOOKUP(BG488,'Key node cluster'!$R$3:$T$15,3,0))</f>
        <v>1</v>
      </c>
      <c r="O488" s="1">
        <v>0</v>
      </c>
      <c r="P488" s="1">
        <f t="shared" si="329"/>
        <v>26</v>
      </c>
      <c r="Q488" s="1">
        <f t="shared" si="330"/>
        <v>26</v>
      </c>
      <c r="R488" s="1">
        <f t="shared" si="331"/>
        <v>26</v>
      </c>
      <c r="S488" s="1">
        <f t="shared" si="332"/>
        <v>26</v>
      </c>
      <c r="T488" s="1">
        <f t="shared" si="333"/>
        <v>26</v>
      </c>
      <c r="U488" s="1">
        <f t="shared" si="334"/>
        <v>26</v>
      </c>
      <c r="V488" s="1">
        <f t="shared" si="335"/>
        <v>26</v>
      </c>
      <c r="W488" s="1">
        <f t="shared" si="336"/>
        <v>26</v>
      </c>
      <c r="X488" s="1">
        <f t="shared" si="337"/>
        <v>26</v>
      </c>
      <c r="Y488" s="1">
        <f t="shared" si="338"/>
        <v>26</v>
      </c>
      <c r="Z488" s="1">
        <f t="shared" si="339"/>
        <v>26</v>
      </c>
      <c r="AA488" s="1">
        <f t="shared" si="340"/>
        <v>26</v>
      </c>
      <c r="AB488" s="1">
        <f t="shared" si="341"/>
        <v>26</v>
      </c>
      <c r="AC488" s="1">
        <f t="shared" si="342"/>
        <v>26</v>
      </c>
      <c r="AD488" s="1">
        <f t="shared" si="343"/>
        <v>26</v>
      </c>
      <c r="AE488" s="1">
        <f t="shared" si="344"/>
        <v>26</v>
      </c>
      <c r="AF488" s="1">
        <f t="shared" si="345"/>
        <v>26</v>
      </c>
      <c r="AG488" s="1">
        <f t="shared" si="346"/>
        <v>26</v>
      </c>
      <c r="AH488" s="1">
        <f t="shared" si="347"/>
        <v>26</v>
      </c>
      <c r="AI488" s="1">
        <f t="shared" si="348"/>
        <v>26</v>
      </c>
      <c r="AJ488" s="1">
        <f t="shared" si="349"/>
        <v>26</v>
      </c>
      <c r="AK488" s="1">
        <f t="shared" si="350"/>
        <v>26</v>
      </c>
      <c r="AL488" s="1">
        <f t="shared" si="351"/>
        <v>26</v>
      </c>
      <c r="AM488" s="1">
        <f t="shared" si="352"/>
        <v>26</v>
      </c>
      <c r="AN488" s="1">
        <f t="shared" si="353"/>
        <v>26</v>
      </c>
      <c r="AO488" s="1">
        <f t="shared" si="354"/>
        <v>26</v>
      </c>
      <c r="AP488" s="7">
        <f t="shared" si="370"/>
        <v>26</v>
      </c>
      <c r="AQ488" s="7">
        <f t="shared" si="371"/>
        <v>26</v>
      </c>
      <c r="AR488" s="1">
        <f t="shared" si="355"/>
        <v>26</v>
      </c>
      <c r="AS488" s="7">
        <f t="shared" si="372"/>
        <v>26</v>
      </c>
      <c r="AT488" s="1">
        <f t="shared" si="356"/>
        <v>26</v>
      </c>
      <c r="AU488" s="1">
        <f t="shared" si="357"/>
        <v>26</v>
      </c>
      <c r="AV488" s="1">
        <f t="shared" si="358"/>
        <v>26</v>
      </c>
      <c r="AW488" s="1">
        <f t="shared" si="359"/>
        <v>26</v>
      </c>
      <c r="AX488" s="1">
        <f t="shared" si="360"/>
        <v>26</v>
      </c>
      <c r="AY488" s="1">
        <f t="shared" si="361"/>
        <v>26</v>
      </c>
      <c r="AZ488" s="1">
        <f t="shared" si="362"/>
        <v>26</v>
      </c>
      <c r="BA488" s="1">
        <f t="shared" si="363"/>
        <v>26</v>
      </c>
      <c r="BB488" s="1">
        <f t="shared" si="364"/>
        <v>26</v>
      </c>
      <c r="BC488" s="1">
        <f t="shared" si="365"/>
        <v>26</v>
      </c>
      <c r="BD488" s="1">
        <f t="shared" si="366"/>
        <v>26</v>
      </c>
      <c r="BE488" s="1">
        <f t="shared" si="367"/>
        <v>26</v>
      </c>
      <c r="BF488" s="1">
        <f t="shared" si="368"/>
        <v>26</v>
      </c>
      <c r="BG488" s="1">
        <f>+IF(D488="male",VLOOKUP(M488,'Key node cluster'!$A$3:$C$45,3,0),VLOOKUP(M488,'Key node cluster'!$F$3:$H$27,3,0))</f>
        <v>31</v>
      </c>
    </row>
    <row r="489" spans="1:59" x14ac:dyDescent="0.25">
      <c r="A489" t="s">
        <v>978</v>
      </c>
      <c r="B489">
        <v>9941043073</v>
      </c>
      <c r="C489" s="7">
        <v>30</v>
      </c>
      <c r="D489" t="s">
        <v>9</v>
      </c>
      <c r="E489" t="s">
        <v>10</v>
      </c>
      <c r="G489" t="str">
        <f t="shared" si="369"/>
        <v/>
      </c>
      <c r="H489" s="7">
        <f t="shared" si="327"/>
        <v>1</v>
      </c>
      <c r="J489">
        <v>28</v>
      </c>
      <c r="K489">
        <v>0.50136986301370001</v>
      </c>
      <c r="L489">
        <v>1</v>
      </c>
      <c r="M489" s="5">
        <f t="shared" si="328"/>
        <v>17</v>
      </c>
      <c r="N489" s="5">
        <f>+IF(D489="male",VLOOKUP(BG489,'Key node cluster'!$L$3:$N$24,3,0),VLOOKUP(BG489,'Key node cluster'!$R$3:$T$15,3,0))</f>
        <v>1</v>
      </c>
      <c r="O489" s="1">
        <v>0</v>
      </c>
      <c r="P489" s="1">
        <f t="shared" si="329"/>
        <v>1</v>
      </c>
      <c r="Q489" s="1">
        <f t="shared" si="330"/>
        <v>17</v>
      </c>
      <c r="R489" s="1">
        <f t="shared" si="331"/>
        <v>17</v>
      </c>
      <c r="S489" s="1">
        <f t="shared" si="332"/>
        <v>17</v>
      </c>
      <c r="T489" s="1">
        <f t="shared" si="333"/>
        <v>17</v>
      </c>
      <c r="U489" s="1">
        <f t="shared" si="334"/>
        <v>17</v>
      </c>
      <c r="V489" s="1">
        <f t="shared" si="335"/>
        <v>17</v>
      </c>
      <c r="W489" s="1">
        <f t="shared" si="336"/>
        <v>17</v>
      </c>
      <c r="X489" s="1">
        <f t="shared" si="337"/>
        <v>17</v>
      </c>
      <c r="Y489" s="1">
        <f t="shared" si="338"/>
        <v>17</v>
      </c>
      <c r="Z489" s="1">
        <f t="shared" si="339"/>
        <v>17</v>
      </c>
      <c r="AA489" s="1">
        <f t="shared" si="340"/>
        <v>17</v>
      </c>
      <c r="AB489" s="1">
        <f t="shared" si="341"/>
        <v>17</v>
      </c>
      <c r="AC489" s="1">
        <f t="shared" si="342"/>
        <v>17</v>
      </c>
      <c r="AD489" s="1">
        <f t="shared" si="343"/>
        <v>17</v>
      </c>
      <c r="AE489" s="1">
        <f t="shared" si="344"/>
        <v>17</v>
      </c>
      <c r="AF489" s="1">
        <f t="shared" si="345"/>
        <v>17</v>
      </c>
      <c r="AG489" s="1">
        <f t="shared" si="346"/>
        <v>17</v>
      </c>
      <c r="AH489" s="1">
        <f t="shared" si="347"/>
        <v>17</v>
      </c>
      <c r="AI489" s="1">
        <f t="shared" si="348"/>
        <v>17</v>
      </c>
      <c r="AJ489" s="1">
        <f t="shared" si="349"/>
        <v>17</v>
      </c>
      <c r="AK489" s="1">
        <f t="shared" si="350"/>
        <v>17</v>
      </c>
      <c r="AL489" s="1">
        <f t="shared" si="351"/>
        <v>17</v>
      </c>
      <c r="AM489" s="1">
        <f t="shared" si="352"/>
        <v>17</v>
      </c>
      <c r="AN489" s="1">
        <f t="shared" si="353"/>
        <v>17</v>
      </c>
      <c r="AO489" s="1">
        <f t="shared" si="354"/>
        <v>17</v>
      </c>
      <c r="AP489" s="7">
        <f t="shared" si="370"/>
        <v>17</v>
      </c>
      <c r="AQ489" s="7">
        <f t="shared" si="371"/>
        <v>17</v>
      </c>
      <c r="AR489" s="1">
        <f t="shared" si="355"/>
        <v>17</v>
      </c>
      <c r="AS489" s="7">
        <f t="shared" si="372"/>
        <v>17</v>
      </c>
      <c r="AT489" s="1">
        <f t="shared" si="356"/>
        <v>17</v>
      </c>
      <c r="AU489" s="1">
        <f t="shared" si="357"/>
        <v>17</v>
      </c>
      <c r="AV489" s="1">
        <f t="shared" si="358"/>
        <v>17</v>
      </c>
      <c r="AW489" s="1">
        <f t="shared" si="359"/>
        <v>17</v>
      </c>
      <c r="AX489" s="1">
        <f t="shared" si="360"/>
        <v>17</v>
      </c>
      <c r="AY489" s="1">
        <f t="shared" si="361"/>
        <v>17</v>
      </c>
      <c r="AZ489" s="1">
        <f t="shared" si="362"/>
        <v>17</v>
      </c>
      <c r="BA489" s="1">
        <f t="shared" si="363"/>
        <v>17</v>
      </c>
      <c r="BB489" s="1">
        <f t="shared" si="364"/>
        <v>17</v>
      </c>
      <c r="BC489" s="1">
        <f t="shared" si="365"/>
        <v>17</v>
      </c>
      <c r="BD489" s="1">
        <f t="shared" si="366"/>
        <v>17</v>
      </c>
      <c r="BE489" s="1">
        <f t="shared" si="367"/>
        <v>17</v>
      </c>
      <c r="BF489" s="1">
        <f t="shared" si="368"/>
        <v>17</v>
      </c>
      <c r="BG489" s="1">
        <f>+IF(D489="male",VLOOKUP(M489,'Key node cluster'!$A$3:$C$45,3,0),VLOOKUP(M489,'Key node cluster'!$F$3:$H$27,3,0))</f>
        <v>22</v>
      </c>
    </row>
    <row r="490" spans="1:59" x14ac:dyDescent="0.25">
      <c r="A490" t="s">
        <v>983</v>
      </c>
      <c r="B490">
        <v>9981068276</v>
      </c>
      <c r="C490" s="7">
        <v>20</v>
      </c>
      <c r="D490" t="s">
        <v>9</v>
      </c>
      <c r="E490" t="s">
        <v>10</v>
      </c>
      <c r="G490" t="str">
        <f t="shared" si="369"/>
        <v>bachelor or above</v>
      </c>
      <c r="H490" s="7">
        <f t="shared" si="327"/>
        <v>5</v>
      </c>
      <c r="I490" t="s">
        <v>14</v>
      </c>
      <c r="J490">
        <v>23</v>
      </c>
      <c r="K490">
        <v>1.2739726027397</v>
      </c>
      <c r="L490">
        <v>4</v>
      </c>
      <c r="M490" s="5">
        <f t="shared" si="328"/>
        <v>26</v>
      </c>
      <c r="N490" s="5">
        <f>+IF(D490="male",VLOOKUP(BG490,'Key node cluster'!$L$3:$N$24,3,0),VLOOKUP(BG490,'Key node cluster'!$R$3:$T$15,3,0))</f>
        <v>1</v>
      </c>
      <c r="O490" s="1">
        <v>0</v>
      </c>
      <c r="P490" s="1">
        <f t="shared" si="329"/>
        <v>26</v>
      </c>
      <c r="Q490" s="1">
        <f t="shared" si="330"/>
        <v>26</v>
      </c>
      <c r="R490" s="1">
        <f t="shared" si="331"/>
        <v>26</v>
      </c>
      <c r="S490" s="1">
        <f t="shared" si="332"/>
        <v>26</v>
      </c>
      <c r="T490" s="1">
        <f t="shared" si="333"/>
        <v>26</v>
      </c>
      <c r="U490" s="1">
        <f t="shared" si="334"/>
        <v>26</v>
      </c>
      <c r="V490" s="1">
        <f t="shared" si="335"/>
        <v>26</v>
      </c>
      <c r="W490" s="1">
        <f t="shared" si="336"/>
        <v>26</v>
      </c>
      <c r="X490" s="1">
        <f t="shared" si="337"/>
        <v>26</v>
      </c>
      <c r="Y490" s="1">
        <f t="shared" si="338"/>
        <v>26</v>
      </c>
      <c r="Z490" s="1">
        <f t="shared" si="339"/>
        <v>26</v>
      </c>
      <c r="AA490" s="1">
        <f t="shared" si="340"/>
        <v>26</v>
      </c>
      <c r="AB490" s="1">
        <f t="shared" si="341"/>
        <v>26</v>
      </c>
      <c r="AC490" s="1">
        <f t="shared" si="342"/>
        <v>26</v>
      </c>
      <c r="AD490" s="1">
        <f t="shared" si="343"/>
        <v>26</v>
      </c>
      <c r="AE490" s="1">
        <f t="shared" si="344"/>
        <v>26</v>
      </c>
      <c r="AF490" s="1">
        <f t="shared" si="345"/>
        <v>26</v>
      </c>
      <c r="AG490" s="1">
        <f t="shared" si="346"/>
        <v>26</v>
      </c>
      <c r="AH490" s="1">
        <f t="shared" si="347"/>
        <v>26</v>
      </c>
      <c r="AI490" s="1">
        <f t="shared" si="348"/>
        <v>26</v>
      </c>
      <c r="AJ490" s="1">
        <f t="shared" si="349"/>
        <v>26</v>
      </c>
      <c r="AK490" s="1">
        <f t="shared" si="350"/>
        <v>26</v>
      </c>
      <c r="AL490" s="1">
        <f t="shared" si="351"/>
        <v>26</v>
      </c>
      <c r="AM490" s="1">
        <f t="shared" si="352"/>
        <v>26</v>
      </c>
      <c r="AN490" s="1">
        <f t="shared" si="353"/>
        <v>26</v>
      </c>
      <c r="AO490" s="1">
        <f t="shared" si="354"/>
        <v>26</v>
      </c>
      <c r="AP490" s="7">
        <f t="shared" si="370"/>
        <v>26</v>
      </c>
      <c r="AQ490" s="7">
        <f t="shared" si="371"/>
        <v>26</v>
      </c>
      <c r="AR490" s="1">
        <f t="shared" si="355"/>
        <v>26</v>
      </c>
      <c r="AS490" s="7">
        <f t="shared" si="372"/>
        <v>26</v>
      </c>
      <c r="AT490" s="1">
        <f t="shared" si="356"/>
        <v>26</v>
      </c>
      <c r="AU490" s="1">
        <f t="shared" si="357"/>
        <v>26</v>
      </c>
      <c r="AV490" s="1">
        <f t="shared" si="358"/>
        <v>26</v>
      </c>
      <c r="AW490" s="1">
        <f t="shared" si="359"/>
        <v>26</v>
      </c>
      <c r="AX490" s="1">
        <f t="shared" si="360"/>
        <v>26</v>
      </c>
      <c r="AY490" s="1">
        <f t="shared" si="361"/>
        <v>26</v>
      </c>
      <c r="AZ490" s="1">
        <f t="shared" si="362"/>
        <v>26</v>
      </c>
      <c r="BA490" s="1">
        <f t="shared" si="363"/>
        <v>26</v>
      </c>
      <c r="BB490" s="1">
        <f t="shared" si="364"/>
        <v>26</v>
      </c>
      <c r="BC490" s="1">
        <f t="shared" si="365"/>
        <v>26</v>
      </c>
      <c r="BD490" s="1">
        <f t="shared" si="366"/>
        <v>26</v>
      </c>
      <c r="BE490" s="1">
        <f t="shared" si="367"/>
        <v>26</v>
      </c>
      <c r="BF490" s="1">
        <f t="shared" si="368"/>
        <v>26</v>
      </c>
      <c r="BG490" s="1">
        <f>+IF(D490="male",VLOOKUP(M490,'Key node cluster'!$A$3:$C$45,3,0),VLOOKUP(M490,'Key node cluster'!$F$3:$H$27,3,0))</f>
        <v>31</v>
      </c>
    </row>
    <row r="491" spans="1:59" x14ac:dyDescent="0.25">
      <c r="A491" t="s">
        <v>989</v>
      </c>
      <c r="B491">
        <v>9971003163</v>
      </c>
      <c r="C491" s="7">
        <v>20</v>
      </c>
      <c r="D491" t="s">
        <v>9</v>
      </c>
      <c r="E491" t="s">
        <v>10</v>
      </c>
      <c r="G491" t="str">
        <f t="shared" si="369"/>
        <v/>
      </c>
      <c r="H491" s="7">
        <f t="shared" si="327"/>
        <v>5</v>
      </c>
      <c r="J491">
        <v>25</v>
      </c>
      <c r="K491">
        <v>1.6027397260273999</v>
      </c>
      <c r="L491">
        <v>1</v>
      </c>
      <c r="M491" s="5">
        <f t="shared" si="328"/>
        <v>26</v>
      </c>
      <c r="N491" s="5">
        <f>+IF(D491="male",VLOOKUP(BG491,'Key node cluster'!$L$3:$N$24,3,0),VLOOKUP(BG491,'Key node cluster'!$R$3:$T$15,3,0))</f>
        <v>1</v>
      </c>
      <c r="O491" s="1">
        <v>0</v>
      </c>
      <c r="P491" s="1">
        <f t="shared" si="329"/>
        <v>26</v>
      </c>
      <c r="Q491" s="1">
        <f t="shared" si="330"/>
        <v>26</v>
      </c>
      <c r="R491" s="1">
        <f t="shared" si="331"/>
        <v>26</v>
      </c>
      <c r="S491" s="1">
        <f t="shared" si="332"/>
        <v>26</v>
      </c>
      <c r="T491" s="1">
        <f t="shared" si="333"/>
        <v>26</v>
      </c>
      <c r="U491" s="1">
        <f t="shared" si="334"/>
        <v>26</v>
      </c>
      <c r="V491" s="1">
        <f t="shared" si="335"/>
        <v>26</v>
      </c>
      <c r="W491" s="1">
        <f t="shared" si="336"/>
        <v>26</v>
      </c>
      <c r="X491" s="1">
        <f t="shared" si="337"/>
        <v>26</v>
      </c>
      <c r="Y491" s="1">
        <f t="shared" si="338"/>
        <v>26</v>
      </c>
      <c r="Z491" s="1">
        <f t="shared" si="339"/>
        <v>26</v>
      </c>
      <c r="AA491" s="1">
        <f t="shared" si="340"/>
        <v>26</v>
      </c>
      <c r="AB491" s="1">
        <f t="shared" si="341"/>
        <v>26</v>
      </c>
      <c r="AC491" s="1">
        <f t="shared" si="342"/>
        <v>26</v>
      </c>
      <c r="AD491" s="1">
        <f t="shared" si="343"/>
        <v>26</v>
      </c>
      <c r="AE491" s="1">
        <f t="shared" si="344"/>
        <v>26</v>
      </c>
      <c r="AF491" s="1">
        <f t="shared" si="345"/>
        <v>26</v>
      </c>
      <c r="AG491" s="1">
        <f t="shared" si="346"/>
        <v>26</v>
      </c>
      <c r="AH491" s="1">
        <f t="shared" si="347"/>
        <v>26</v>
      </c>
      <c r="AI491" s="1">
        <f t="shared" si="348"/>
        <v>26</v>
      </c>
      <c r="AJ491" s="1">
        <f t="shared" si="349"/>
        <v>26</v>
      </c>
      <c r="AK491" s="1">
        <f t="shared" si="350"/>
        <v>26</v>
      </c>
      <c r="AL491" s="1">
        <f t="shared" si="351"/>
        <v>26</v>
      </c>
      <c r="AM491" s="1">
        <f t="shared" si="352"/>
        <v>26</v>
      </c>
      <c r="AN491" s="1">
        <f t="shared" si="353"/>
        <v>26</v>
      </c>
      <c r="AO491" s="1">
        <f t="shared" si="354"/>
        <v>26</v>
      </c>
      <c r="AP491" s="7">
        <f t="shared" si="370"/>
        <v>26</v>
      </c>
      <c r="AQ491" s="7">
        <f t="shared" si="371"/>
        <v>26</v>
      </c>
      <c r="AR491" s="1">
        <f t="shared" si="355"/>
        <v>26</v>
      </c>
      <c r="AS491" s="7">
        <f t="shared" si="372"/>
        <v>26</v>
      </c>
      <c r="AT491" s="1">
        <f t="shared" si="356"/>
        <v>26</v>
      </c>
      <c r="AU491" s="1">
        <f t="shared" si="357"/>
        <v>26</v>
      </c>
      <c r="AV491" s="1">
        <f t="shared" si="358"/>
        <v>26</v>
      </c>
      <c r="AW491" s="1">
        <f t="shared" si="359"/>
        <v>26</v>
      </c>
      <c r="AX491" s="1">
        <f t="shared" si="360"/>
        <v>26</v>
      </c>
      <c r="AY491" s="1">
        <f t="shared" si="361"/>
        <v>26</v>
      </c>
      <c r="AZ491" s="1">
        <f t="shared" si="362"/>
        <v>26</v>
      </c>
      <c r="BA491" s="1">
        <f t="shared" si="363"/>
        <v>26</v>
      </c>
      <c r="BB491" s="1">
        <f t="shared" si="364"/>
        <v>26</v>
      </c>
      <c r="BC491" s="1">
        <f t="shared" si="365"/>
        <v>26</v>
      </c>
      <c r="BD491" s="1">
        <f t="shared" si="366"/>
        <v>26</v>
      </c>
      <c r="BE491" s="1">
        <f t="shared" si="367"/>
        <v>26</v>
      </c>
      <c r="BF491" s="1">
        <f t="shared" si="368"/>
        <v>26</v>
      </c>
      <c r="BG491" s="1">
        <f>+IF(D491="male",VLOOKUP(M491,'Key node cluster'!$A$3:$C$45,3,0),VLOOKUP(M491,'Key node cluster'!$F$3:$H$27,3,0))</f>
        <v>31</v>
      </c>
    </row>
    <row r="492" spans="1:59" x14ac:dyDescent="0.25">
      <c r="A492" t="s">
        <v>1000</v>
      </c>
      <c r="B492">
        <v>9971036205</v>
      </c>
      <c r="C492" s="7">
        <v>20</v>
      </c>
      <c r="D492" t="s">
        <v>9</v>
      </c>
      <c r="E492" t="s">
        <v>10</v>
      </c>
      <c r="G492" t="str">
        <f t="shared" si="369"/>
        <v/>
      </c>
      <c r="H492" s="7">
        <f t="shared" si="327"/>
        <v>1</v>
      </c>
      <c r="J492">
        <v>24</v>
      </c>
      <c r="K492">
        <v>0.66849315068492998</v>
      </c>
      <c r="L492">
        <v>2</v>
      </c>
      <c r="M492" s="5">
        <f t="shared" si="328"/>
        <v>17</v>
      </c>
      <c r="N492" s="5">
        <f>+IF(D492="male",VLOOKUP(BG492,'Key node cluster'!$L$3:$N$24,3,0),VLOOKUP(BG492,'Key node cluster'!$R$3:$T$15,3,0))</f>
        <v>1</v>
      </c>
      <c r="O492" s="1">
        <v>0</v>
      </c>
      <c r="P492" s="1">
        <f t="shared" si="329"/>
        <v>1</v>
      </c>
      <c r="Q492" s="1">
        <f t="shared" si="330"/>
        <v>17</v>
      </c>
      <c r="R492" s="1">
        <f t="shared" si="331"/>
        <v>17</v>
      </c>
      <c r="S492" s="1">
        <f t="shared" si="332"/>
        <v>17</v>
      </c>
      <c r="T492" s="1">
        <f t="shared" si="333"/>
        <v>17</v>
      </c>
      <c r="U492" s="1">
        <f t="shared" si="334"/>
        <v>17</v>
      </c>
      <c r="V492" s="1">
        <f t="shared" si="335"/>
        <v>17</v>
      </c>
      <c r="W492" s="1">
        <f t="shared" si="336"/>
        <v>17</v>
      </c>
      <c r="X492" s="1">
        <f t="shared" si="337"/>
        <v>17</v>
      </c>
      <c r="Y492" s="1">
        <f t="shared" si="338"/>
        <v>17</v>
      </c>
      <c r="Z492" s="1">
        <f t="shared" si="339"/>
        <v>17</v>
      </c>
      <c r="AA492" s="1">
        <f t="shared" si="340"/>
        <v>17</v>
      </c>
      <c r="AB492" s="1">
        <f t="shared" si="341"/>
        <v>17</v>
      </c>
      <c r="AC492" s="1">
        <f t="shared" si="342"/>
        <v>17</v>
      </c>
      <c r="AD492" s="1">
        <f t="shared" si="343"/>
        <v>17</v>
      </c>
      <c r="AE492" s="1">
        <f t="shared" si="344"/>
        <v>17</v>
      </c>
      <c r="AF492" s="1">
        <f t="shared" si="345"/>
        <v>17</v>
      </c>
      <c r="AG492" s="1">
        <f t="shared" si="346"/>
        <v>17</v>
      </c>
      <c r="AH492" s="1">
        <f t="shared" si="347"/>
        <v>17</v>
      </c>
      <c r="AI492" s="1">
        <f t="shared" si="348"/>
        <v>17</v>
      </c>
      <c r="AJ492" s="1">
        <f t="shared" si="349"/>
        <v>17</v>
      </c>
      <c r="AK492" s="1">
        <f t="shared" si="350"/>
        <v>17</v>
      </c>
      <c r="AL492" s="1">
        <f t="shared" si="351"/>
        <v>17</v>
      </c>
      <c r="AM492" s="1">
        <f t="shared" si="352"/>
        <v>17</v>
      </c>
      <c r="AN492" s="1">
        <f t="shared" si="353"/>
        <v>17</v>
      </c>
      <c r="AO492" s="1">
        <f t="shared" si="354"/>
        <v>17</v>
      </c>
      <c r="AP492" s="7">
        <f t="shared" si="370"/>
        <v>17</v>
      </c>
      <c r="AQ492" s="7">
        <f t="shared" si="371"/>
        <v>17</v>
      </c>
      <c r="AR492" s="1">
        <f t="shared" si="355"/>
        <v>17</v>
      </c>
      <c r="AS492" s="7">
        <f t="shared" si="372"/>
        <v>17</v>
      </c>
      <c r="AT492" s="1">
        <f t="shared" si="356"/>
        <v>17</v>
      </c>
      <c r="AU492" s="1">
        <f t="shared" si="357"/>
        <v>17</v>
      </c>
      <c r="AV492" s="1">
        <f t="shared" si="358"/>
        <v>17</v>
      </c>
      <c r="AW492" s="1">
        <f t="shared" si="359"/>
        <v>17</v>
      </c>
      <c r="AX492" s="1">
        <f t="shared" si="360"/>
        <v>17</v>
      </c>
      <c r="AY492" s="1">
        <f t="shared" si="361"/>
        <v>17</v>
      </c>
      <c r="AZ492" s="1">
        <f t="shared" si="362"/>
        <v>17</v>
      </c>
      <c r="BA492" s="1">
        <f t="shared" si="363"/>
        <v>17</v>
      </c>
      <c r="BB492" s="1">
        <f t="shared" si="364"/>
        <v>17</v>
      </c>
      <c r="BC492" s="1">
        <f t="shared" si="365"/>
        <v>17</v>
      </c>
      <c r="BD492" s="1">
        <f t="shared" si="366"/>
        <v>17</v>
      </c>
      <c r="BE492" s="1">
        <f t="shared" si="367"/>
        <v>17</v>
      </c>
      <c r="BF492" s="1">
        <f t="shared" si="368"/>
        <v>17</v>
      </c>
      <c r="BG492" s="1">
        <f>+IF(D492="male",VLOOKUP(M492,'Key node cluster'!$A$3:$C$45,3,0),VLOOKUP(M492,'Key node cluster'!$F$3:$H$27,3,0))</f>
        <v>22</v>
      </c>
    </row>
    <row r="493" spans="1:59" x14ac:dyDescent="0.25">
      <c r="A493" t="s">
        <v>1001</v>
      </c>
      <c r="B493">
        <v>9981011584</v>
      </c>
      <c r="C493" s="7">
        <v>20</v>
      </c>
      <c r="D493" t="s">
        <v>9</v>
      </c>
      <c r="E493" t="s">
        <v>10</v>
      </c>
      <c r="G493" t="str">
        <f t="shared" si="369"/>
        <v/>
      </c>
      <c r="H493" s="7">
        <f t="shared" si="327"/>
        <v>1</v>
      </c>
      <c r="J493">
        <v>24</v>
      </c>
      <c r="K493">
        <v>0.93972602739725997</v>
      </c>
      <c r="L493">
        <v>1</v>
      </c>
      <c r="M493" s="5">
        <f t="shared" si="328"/>
        <v>17</v>
      </c>
      <c r="N493" s="5">
        <f>+IF(D493="male",VLOOKUP(BG493,'Key node cluster'!$L$3:$N$24,3,0),VLOOKUP(BG493,'Key node cluster'!$R$3:$T$15,3,0))</f>
        <v>1</v>
      </c>
      <c r="O493" s="1">
        <v>0</v>
      </c>
      <c r="P493" s="1">
        <f t="shared" si="329"/>
        <v>1</v>
      </c>
      <c r="Q493" s="1">
        <f t="shared" si="330"/>
        <v>17</v>
      </c>
      <c r="R493" s="1">
        <f t="shared" si="331"/>
        <v>17</v>
      </c>
      <c r="S493" s="1">
        <f t="shared" si="332"/>
        <v>17</v>
      </c>
      <c r="T493" s="1">
        <f t="shared" si="333"/>
        <v>17</v>
      </c>
      <c r="U493" s="1">
        <f t="shared" si="334"/>
        <v>17</v>
      </c>
      <c r="V493" s="1">
        <f t="shared" si="335"/>
        <v>17</v>
      </c>
      <c r="W493" s="1">
        <f t="shared" si="336"/>
        <v>17</v>
      </c>
      <c r="X493" s="1">
        <f t="shared" si="337"/>
        <v>17</v>
      </c>
      <c r="Y493" s="1">
        <f t="shared" si="338"/>
        <v>17</v>
      </c>
      <c r="Z493" s="1">
        <f t="shared" si="339"/>
        <v>17</v>
      </c>
      <c r="AA493" s="1">
        <f t="shared" si="340"/>
        <v>17</v>
      </c>
      <c r="AB493" s="1">
        <f t="shared" si="341"/>
        <v>17</v>
      </c>
      <c r="AC493" s="1">
        <f t="shared" si="342"/>
        <v>17</v>
      </c>
      <c r="AD493" s="1">
        <f t="shared" si="343"/>
        <v>17</v>
      </c>
      <c r="AE493" s="1">
        <f t="shared" si="344"/>
        <v>17</v>
      </c>
      <c r="AF493" s="1">
        <f t="shared" si="345"/>
        <v>17</v>
      </c>
      <c r="AG493" s="1">
        <f t="shared" si="346"/>
        <v>17</v>
      </c>
      <c r="AH493" s="1">
        <f t="shared" si="347"/>
        <v>17</v>
      </c>
      <c r="AI493" s="1">
        <f t="shared" si="348"/>
        <v>17</v>
      </c>
      <c r="AJ493" s="1">
        <f t="shared" si="349"/>
        <v>17</v>
      </c>
      <c r="AK493" s="1">
        <f t="shared" si="350"/>
        <v>17</v>
      </c>
      <c r="AL493" s="1">
        <f t="shared" si="351"/>
        <v>17</v>
      </c>
      <c r="AM493" s="1">
        <f t="shared" si="352"/>
        <v>17</v>
      </c>
      <c r="AN493" s="1">
        <f t="shared" si="353"/>
        <v>17</v>
      </c>
      <c r="AO493" s="1">
        <f t="shared" si="354"/>
        <v>17</v>
      </c>
      <c r="AP493" s="7">
        <f t="shared" si="370"/>
        <v>17</v>
      </c>
      <c r="AQ493" s="7">
        <f t="shared" si="371"/>
        <v>17</v>
      </c>
      <c r="AR493" s="1">
        <f t="shared" si="355"/>
        <v>17</v>
      </c>
      <c r="AS493" s="7">
        <f t="shared" si="372"/>
        <v>17</v>
      </c>
      <c r="AT493" s="1">
        <f t="shared" si="356"/>
        <v>17</v>
      </c>
      <c r="AU493" s="1">
        <f t="shared" si="357"/>
        <v>17</v>
      </c>
      <c r="AV493" s="1">
        <f t="shared" si="358"/>
        <v>17</v>
      </c>
      <c r="AW493" s="1">
        <f t="shared" si="359"/>
        <v>17</v>
      </c>
      <c r="AX493" s="1">
        <f t="shared" si="360"/>
        <v>17</v>
      </c>
      <c r="AY493" s="1">
        <f t="shared" si="361"/>
        <v>17</v>
      </c>
      <c r="AZ493" s="1">
        <f t="shared" si="362"/>
        <v>17</v>
      </c>
      <c r="BA493" s="1">
        <f t="shared" si="363"/>
        <v>17</v>
      </c>
      <c r="BB493" s="1">
        <f t="shared" si="364"/>
        <v>17</v>
      </c>
      <c r="BC493" s="1">
        <f t="shared" si="365"/>
        <v>17</v>
      </c>
      <c r="BD493" s="1">
        <f t="shared" si="366"/>
        <v>17</v>
      </c>
      <c r="BE493" s="1">
        <f t="shared" si="367"/>
        <v>17</v>
      </c>
      <c r="BF493" s="1">
        <f t="shared" si="368"/>
        <v>17</v>
      </c>
      <c r="BG493" s="1">
        <f>+IF(D493="male",VLOOKUP(M493,'Key node cluster'!$A$3:$C$45,3,0),VLOOKUP(M493,'Key node cluster'!$F$3:$H$27,3,0))</f>
        <v>22</v>
      </c>
    </row>
    <row r="494" spans="1:59" x14ac:dyDescent="0.25">
      <c r="A494" t="s">
        <v>1008</v>
      </c>
      <c r="B494">
        <v>9961043834</v>
      </c>
      <c r="C494" s="7">
        <v>20</v>
      </c>
      <c r="D494" t="s">
        <v>9</v>
      </c>
      <c r="E494" t="s">
        <v>10</v>
      </c>
      <c r="G494" t="str">
        <f t="shared" si="369"/>
        <v/>
      </c>
      <c r="H494" s="7">
        <f t="shared" si="327"/>
        <v>1</v>
      </c>
      <c r="J494">
        <v>25</v>
      </c>
      <c r="K494">
        <v>0.99726027397259998</v>
      </c>
      <c r="L494">
        <v>2</v>
      </c>
      <c r="M494" s="5">
        <f t="shared" si="328"/>
        <v>17</v>
      </c>
      <c r="N494" s="5">
        <f>+IF(D494="male",VLOOKUP(BG494,'Key node cluster'!$L$3:$N$24,3,0),VLOOKUP(BG494,'Key node cluster'!$R$3:$T$15,3,0))</f>
        <v>1</v>
      </c>
      <c r="O494" s="1">
        <v>0</v>
      </c>
      <c r="P494" s="1">
        <f t="shared" si="329"/>
        <v>1</v>
      </c>
      <c r="Q494" s="1">
        <f t="shared" si="330"/>
        <v>17</v>
      </c>
      <c r="R494" s="1">
        <f t="shared" si="331"/>
        <v>17</v>
      </c>
      <c r="S494" s="1">
        <f t="shared" si="332"/>
        <v>17</v>
      </c>
      <c r="T494" s="1">
        <f t="shared" si="333"/>
        <v>17</v>
      </c>
      <c r="U494" s="1">
        <f t="shared" si="334"/>
        <v>17</v>
      </c>
      <c r="V494" s="1">
        <f t="shared" si="335"/>
        <v>17</v>
      </c>
      <c r="W494" s="1">
        <f t="shared" si="336"/>
        <v>17</v>
      </c>
      <c r="X494" s="1">
        <f t="shared" si="337"/>
        <v>17</v>
      </c>
      <c r="Y494" s="1">
        <f t="shared" si="338"/>
        <v>17</v>
      </c>
      <c r="Z494" s="1">
        <f t="shared" si="339"/>
        <v>17</v>
      </c>
      <c r="AA494" s="1">
        <f t="shared" si="340"/>
        <v>17</v>
      </c>
      <c r="AB494" s="1">
        <f t="shared" si="341"/>
        <v>17</v>
      </c>
      <c r="AC494" s="1">
        <f t="shared" si="342"/>
        <v>17</v>
      </c>
      <c r="AD494" s="1">
        <f t="shared" si="343"/>
        <v>17</v>
      </c>
      <c r="AE494" s="1">
        <f t="shared" si="344"/>
        <v>17</v>
      </c>
      <c r="AF494" s="1">
        <f t="shared" si="345"/>
        <v>17</v>
      </c>
      <c r="AG494" s="1">
        <f t="shared" si="346"/>
        <v>17</v>
      </c>
      <c r="AH494" s="1">
        <f t="shared" si="347"/>
        <v>17</v>
      </c>
      <c r="AI494" s="1">
        <f t="shared" si="348"/>
        <v>17</v>
      </c>
      <c r="AJ494" s="1">
        <f t="shared" si="349"/>
        <v>17</v>
      </c>
      <c r="AK494" s="1">
        <f t="shared" si="350"/>
        <v>17</v>
      </c>
      <c r="AL494" s="1">
        <f t="shared" si="351"/>
        <v>17</v>
      </c>
      <c r="AM494" s="1">
        <f t="shared" si="352"/>
        <v>17</v>
      </c>
      <c r="AN494" s="1">
        <f t="shared" si="353"/>
        <v>17</v>
      </c>
      <c r="AO494" s="1">
        <f t="shared" si="354"/>
        <v>17</v>
      </c>
      <c r="AP494" s="7">
        <f t="shared" si="370"/>
        <v>17</v>
      </c>
      <c r="AQ494" s="7">
        <f t="shared" si="371"/>
        <v>17</v>
      </c>
      <c r="AR494" s="1">
        <f t="shared" si="355"/>
        <v>17</v>
      </c>
      <c r="AS494" s="7">
        <f t="shared" si="372"/>
        <v>17</v>
      </c>
      <c r="AT494" s="1">
        <f t="shared" si="356"/>
        <v>17</v>
      </c>
      <c r="AU494" s="1">
        <f t="shared" si="357"/>
        <v>17</v>
      </c>
      <c r="AV494" s="1">
        <f t="shared" si="358"/>
        <v>17</v>
      </c>
      <c r="AW494" s="1">
        <f t="shared" si="359"/>
        <v>17</v>
      </c>
      <c r="AX494" s="1">
        <f t="shared" si="360"/>
        <v>17</v>
      </c>
      <c r="AY494" s="1">
        <f t="shared" si="361"/>
        <v>17</v>
      </c>
      <c r="AZ494" s="1">
        <f t="shared" si="362"/>
        <v>17</v>
      </c>
      <c r="BA494" s="1">
        <f t="shared" si="363"/>
        <v>17</v>
      </c>
      <c r="BB494" s="1">
        <f t="shared" si="364"/>
        <v>17</v>
      </c>
      <c r="BC494" s="1">
        <f t="shared" si="365"/>
        <v>17</v>
      </c>
      <c r="BD494" s="1">
        <f t="shared" si="366"/>
        <v>17</v>
      </c>
      <c r="BE494" s="1">
        <f t="shared" si="367"/>
        <v>17</v>
      </c>
      <c r="BF494" s="1">
        <f t="shared" si="368"/>
        <v>17</v>
      </c>
      <c r="BG494" s="1">
        <f>+IF(D494="male",VLOOKUP(M494,'Key node cluster'!$A$3:$C$45,3,0),VLOOKUP(M494,'Key node cluster'!$F$3:$H$27,3,0))</f>
        <v>22</v>
      </c>
    </row>
    <row r="495" spans="1:59" x14ac:dyDescent="0.25">
      <c r="A495" t="s">
        <v>1014</v>
      </c>
      <c r="B495">
        <v>9941006463</v>
      </c>
      <c r="C495" s="7">
        <v>30</v>
      </c>
      <c r="D495" t="s">
        <v>9</v>
      </c>
      <c r="E495" t="s">
        <v>10</v>
      </c>
      <c r="G495" t="str">
        <f t="shared" si="369"/>
        <v/>
      </c>
      <c r="H495" s="7">
        <f t="shared" si="327"/>
        <v>1</v>
      </c>
      <c r="J495">
        <v>28</v>
      </c>
      <c r="K495">
        <v>0.85479452054795002</v>
      </c>
      <c r="L495">
        <v>4</v>
      </c>
      <c r="M495" s="5">
        <f t="shared" si="328"/>
        <v>17</v>
      </c>
      <c r="N495" s="5">
        <f>+IF(D495="male",VLOOKUP(BG495,'Key node cluster'!$L$3:$N$24,3,0),VLOOKUP(BG495,'Key node cluster'!$R$3:$T$15,3,0))</f>
        <v>1</v>
      </c>
      <c r="O495" s="1">
        <v>0</v>
      </c>
      <c r="P495" s="1">
        <f t="shared" si="329"/>
        <v>1</v>
      </c>
      <c r="Q495" s="1">
        <f t="shared" si="330"/>
        <v>17</v>
      </c>
      <c r="R495" s="1">
        <f t="shared" si="331"/>
        <v>17</v>
      </c>
      <c r="S495" s="1">
        <f t="shared" si="332"/>
        <v>17</v>
      </c>
      <c r="T495" s="1">
        <f t="shared" si="333"/>
        <v>17</v>
      </c>
      <c r="U495" s="1">
        <f t="shared" si="334"/>
        <v>17</v>
      </c>
      <c r="V495" s="1">
        <f t="shared" si="335"/>
        <v>17</v>
      </c>
      <c r="W495" s="1">
        <f t="shared" si="336"/>
        <v>17</v>
      </c>
      <c r="X495" s="1">
        <f t="shared" si="337"/>
        <v>17</v>
      </c>
      <c r="Y495" s="1">
        <f t="shared" si="338"/>
        <v>17</v>
      </c>
      <c r="Z495" s="1">
        <f t="shared" si="339"/>
        <v>17</v>
      </c>
      <c r="AA495" s="1">
        <f t="shared" si="340"/>
        <v>17</v>
      </c>
      <c r="AB495" s="1">
        <f t="shared" si="341"/>
        <v>17</v>
      </c>
      <c r="AC495" s="1">
        <f t="shared" si="342"/>
        <v>17</v>
      </c>
      <c r="AD495" s="1">
        <f t="shared" si="343"/>
        <v>17</v>
      </c>
      <c r="AE495" s="1">
        <f t="shared" si="344"/>
        <v>17</v>
      </c>
      <c r="AF495" s="1">
        <f t="shared" si="345"/>
        <v>17</v>
      </c>
      <c r="AG495" s="1">
        <f t="shared" si="346"/>
        <v>17</v>
      </c>
      <c r="AH495" s="1">
        <f t="shared" si="347"/>
        <v>17</v>
      </c>
      <c r="AI495" s="1">
        <f t="shared" si="348"/>
        <v>17</v>
      </c>
      <c r="AJ495" s="1">
        <f t="shared" si="349"/>
        <v>17</v>
      </c>
      <c r="AK495" s="1">
        <f t="shared" si="350"/>
        <v>17</v>
      </c>
      <c r="AL495" s="1">
        <f t="shared" si="351"/>
        <v>17</v>
      </c>
      <c r="AM495" s="1">
        <f t="shared" si="352"/>
        <v>17</v>
      </c>
      <c r="AN495" s="1">
        <f t="shared" si="353"/>
        <v>17</v>
      </c>
      <c r="AO495" s="1">
        <f t="shared" si="354"/>
        <v>17</v>
      </c>
      <c r="AP495" s="7">
        <f t="shared" si="370"/>
        <v>17</v>
      </c>
      <c r="AQ495" s="7">
        <f t="shared" si="371"/>
        <v>17</v>
      </c>
      <c r="AR495" s="1">
        <f t="shared" si="355"/>
        <v>17</v>
      </c>
      <c r="AS495" s="7">
        <f t="shared" si="372"/>
        <v>17</v>
      </c>
      <c r="AT495" s="1">
        <f t="shared" si="356"/>
        <v>17</v>
      </c>
      <c r="AU495" s="1">
        <f t="shared" si="357"/>
        <v>17</v>
      </c>
      <c r="AV495" s="1">
        <f t="shared" si="358"/>
        <v>17</v>
      </c>
      <c r="AW495" s="1">
        <f t="shared" si="359"/>
        <v>17</v>
      </c>
      <c r="AX495" s="1">
        <f t="shared" si="360"/>
        <v>17</v>
      </c>
      <c r="AY495" s="1">
        <f t="shared" si="361"/>
        <v>17</v>
      </c>
      <c r="AZ495" s="1">
        <f t="shared" si="362"/>
        <v>17</v>
      </c>
      <c r="BA495" s="1">
        <f t="shared" si="363"/>
        <v>17</v>
      </c>
      <c r="BB495" s="1">
        <f t="shared" si="364"/>
        <v>17</v>
      </c>
      <c r="BC495" s="1">
        <f t="shared" si="365"/>
        <v>17</v>
      </c>
      <c r="BD495" s="1">
        <f t="shared" si="366"/>
        <v>17</v>
      </c>
      <c r="BE495" s="1">
        <f t="shared" si="367"/>
        <v>17</v>
      </c>
      <c r="BF495" s="1">
        <f t="shared" si="368"/>
        <v>17</v>
      </c>
      <c r="BG495" s="1">
        <f>+IF(D495="male",VLOOKUP(M495,'Key node cluster'!$A$3:$C$45,3,0),VLOOKUP(M495,'Key node cluster'!$F$3:$H$27,3,0))</f>
        <v>22</v>
      </c>
    </row>
    <row r="496" spans="1:59" x14ac:dyDescent="0.25">
      <c r="A496" t="s">
        <v>1022</v>
      </c>
      <c r="B496">
        <v>9921023749</v>
      </c>
      <c r="C496" s="7">
        <v>30</v>
      </c>
      <c r="D496" t="s">
        <v>9</v>
      </c>
      <c r="E496" t="s">
        <v>10</v>
      </c>
      <c r="G496" t="str">
        <f t="shared" si="369"/>
        <v/>
      </c>
      <c r="H496" s="7">
        <f t="shared" si="327"/>
        <v>1</v>
      </c>
      <c r="J496">
        <v>30</v>
      </c>
      <c r="K496">
        <v>0.75342465753425003</v>
      </c>
      <c r="L496">
        <v>1</v>
      </c>
      <c r="M496" s="5">
        <f t="shared" si="328"/>
        <v>17</v>
      </c>
      <c r="N496" s="5">
        <f>+IF(D496="male",VLOOKUP(BG496,'Key node cluster'!$L$3:$N$24,3,0),VLOOKUP(BG496,'Key node cluster'!$R$3:$T$15,3,0))</f>
        <v>1</v>
      </c>
      <c r="O496" s="1">
        <v>0</v>
      </c>
      <c r="P496" s="1">
        <f t="shared" si="329"/>
        <v>1</v>
      </c>
      <c r="Q496" s="1">
        <f t="shared" si="330"/>
        <v>17</v>
      </c>
      <c r="R496" s="1">
        <f t="shared" si="331"/>
        <v>17</v>
      </c>
      <c r="S496" s="1">
        <f t="shared" si="332"/>
        <v>17</v>
      </c>
      <c r="T496" s="1">
        <f t="shared" si="333"/>
        <v>17</v>
      </c>
      <c r="U496" s="1">
        <f t="shared" si="334"/>
        <v>17</v>
      </c>
      <c r="V496" s="1">
        <f t="shared" si="335"/>
        <v>17</v>
      </c>
      <c r="W496" s="1">
        <f t="shared" si="336"/>
        <v>17</v>
      </c>
      <c r="X496" s="1">
        <f t="shared" si="337"/>
        <v>17</v>
      </c>
      <c r="Y496" s="1">
        <f t="shared" si="338"/>
        <v>17</v>
      </c>
      <c r="Z496" s="1">
        <f t="shared" si="339"/>
        <v>17</v>
      </c>
      <c r="AA496" s="1">
        <f t="shared" si="340"/>
        <v>17</v>
      </c>
      <c r="AB496" s="1">
        <f t="shared" si="341"/>
        <v>17</v>
      </c>
      <c r="AC496" s="1">
        <f t="shared" si="342"/>
        <v>17</v>
      </c>
      <c r="AD496" s="1">
        <f t="shared" si="343"/>
        <v>17</v>
      </c>
      <c r="AE496" s="1">
        <f t="shared" si="344"/>
        <v>17</v>
      </c>
      <c r="AF496" s="1">
        <f t="shared" si="345"/>
        <v>17</v>
      </c>
      <c r="AG496" s="1">
        <f t="shared" si="346"/>
        <v>17</v>
      </c>
      <c r="AH496" s="1">
        <f t="shared" si="347"/>
        <v>17</v>
      </c>
      <c r="AI496" s="1">
        <f t="shared" si="348"/>
        <v>17</v>
      </c>
      <c r="AJ496" s="1">
        <f t="shared" si="349"/>
        <v>17</v>
      </c>
      <c r="AK496" s="1">
        <f t="shared" si="350"/>
        <v>17</v>
      </c>
      <c r="AL496" s="1">
        <f t="shared" si="351"/>
        <v>17</v>
      </c>
      <c r="AM496" s="1">
        <f t="shared" si="352"/>
        <v>17</v>
      </c>
      <c r="AN496" s="1">
        <f t="shared" si="353"/>
        <v>17</v>
      </c>
      <c r="AO496" s="1">
        <f t="shared" si="354"/>
        <v>17</v>
      </c>
      <c r="AP496" s="7">
        <f t="shared" si="370"/>
        <v>17</v>
      </c>
      <c r="AQ496" s="7">
        <f t="shared" si="371"/>
        <v>17</v>
      </c>
      <c r="AR496" s="1">
        <f t="shared" si="355"/>
        <v>17</v>
      </c>
      <c r="AS496" s="7">
        <f t="shared" si="372"/>
        <v>17</v>
      </c>
      <c r="AT496" s="1">
        <f t="shared" si="356"/>
        <v>17</v>
      </c>
      <c r="AU496" s="1">
        <f t="shared" si="357"/>
        <v>17</v>
      </c>
      <c r="AV496" s="1">
        <f t="shared" si="358"/>
        <v>17</v>
      </c>
      <c r="AW496" s="1">
        <f t="shared" si="359"/>
        <v>17</v>
      </c>
      <c r="AX496" s="1">
        <f t="shared" si="360"/>
        <v>17</v>
      </c>
      <c r="AY496" s="1">
        <f t="shared" si="361"/>
        <v>17</v>
      </c>
      <c r="AZ496" s="1">
        <f t="shared" si="362"/>
        <v>17</v>
      </c>
      <c r="BA496" s="1">
        <f t="shared" si="363"/>
        <v>17</v>
      </c>
      <c r="BB496" s="1">
        <f t="shared" si="364"/>
        <v>17</v>
      </c>
      <c r="BC496" s="1">
        <f t="shared" si="365"/>
        <v>17</v>
      </c>
      <c r="BD496" s="1">
        <f t="shared" si="366"/>
        <v>17</v>
      </c>
      <c r="BE496" s="1">
        <f t="shared" si="367"/>
        <v>17</v>
      </c>
      <c r="BF496" s="1">
        <f t="shared" si="368"/>
        <v>17</v>
      </c>
      <c r="BG496" s="1">
        <f>+IF(D496="male",VLOOKUP(M496,'Key node cluster'!$A$3:$C$45,3,0),VLOOKUP(M496,'Key node cluster'!$F$3:$H$27,3,0))</f>
        <v>22</v>
      </c>
    </row>
    <row r="497" spans="1:59" x14ac:dyDescent="0.25">
      <c r="A497" t="s">
        <v>1036</v>
      </c>
      <c r="B497">
        <v>9941037851</v>
      </c>
      <c r="C497" s="7">
        <v>30</v>
      </c>
      <c r="D497" t="s">
        <v>9</v>
      </c>
      <c r="E497" t="s">
        <v>10</v>
      </c>
      <c r="F497" t="s">
        <v>43</v>
      </c>
      <c r="G497" t="str">
        <f t="shared" si="369"/>
        <v>bachelor or above</v>
      </c>
      <c r="H497" s="7">
        <f t="shared" si="327"/>
        <v>1</v>
      </c>
      <c r="I497" t="s">
        <v>14</v>
      </c>
      <c r="J497">
        <v>27</v>
      </c>
      <c r="K497">
        <v>0.33424657534246999</v>
      </c>
      <c r="L497">
        <v>1</v>
      </c>
      <c r="M497" s="5">
        <f t="shared" si="328"/>
        <v>19</v>
      </c>
      <c r="N497" s="5">
        <f>+IF(D497="male",VLOOKUP(BG497,'Key node cluster'!$L$3:$N$24,3,0),VLOOKUP(BG497,'Key node cluster'!$R$3:$T$15,3,0))</f>
        <v>0</v>
      </c>
      <c r="O497" s="1">
        <v>0</v>
      </c>
      <c r="P497" s="1">
        <f t="shared" si="329"/>
        <v>1</v>
      </c>
      <c r="Q497" s="1">
        <f t="shared" si="330"/>
        <v>17</v>
      </c>
      <c r="R497" s="1">
        <f t="shared" si="331"/>
        <v>17</v>
      </c>
      <c r="S497" s="1">
        <f t="shared" si="332"/>
        <v>17</v>
      </c>
      <c r="T497" s="1">
        <f t="shared" si="333"/>
        <v>17</v>
      </c>
      <c r="U497" s="1">
        <f t="shared" si="334"/>
        <v>17</v>
      </c>
      <c r="V497" s="1">
        <f t="shared" si="335"/>
        <v>17</v>
      </c>
      <c r="W497" s="1">
        <f t="shared" si="336"/>
        <v>17</v>
      </c>
      <c r="X497" s="1">
        <f t="shared" si="337"/>
        <v>17</v>
      </c>
      <c r="Y497" s="1">
        <f t="shared" si="338"/>
        <v>17</v>
      </c>
      <c r="Z497" s="1">
        <f t="shared" si="339"/>
        <v>17</v>
      </c>
      <c r="AA497" s="1">
        <f t="shared" si="340"/>
        <v>17</v>
      </c>
      <c r="AB497" s="1">
        <f t="shared" si="341"/>
        <v>17</v>
      </c>
      <c r="AC497" s="1">
        <f t="shared" si="342"/>
        <v>17</v>
      </c>
      <c r="AD497" s="1">
        <f t="shared" si="343"/>
        <v>17</v>
      </c>
      <c r="AE497" s="1">
        <f t="shared" si="344"/>
        <v>17</v>
      </c>
      <c r="AF497" s="1">
        <f t="shared" si="345"/>
        <v>17</v>
      </c>
      <c r="AG497" s="1">
        <f t="shared" si="346"/>
        <v>18</v>
      </c>
      <c r="AH497" s="1">
        <f t="shared" si="347"/>
        <v>19</v>
      </c>
      <c r="AI497" s="1">
        <f t="shared" si="348"/>
        <v>19</v>
      </c>
      <c r="AJ497" s="1">
        <f t="shared" si="349"/>
        <v>19</v>
      </c>
      <c r="AK497" s="1">
        <f t="shared" si="350"/>
        <v>19</v>
      </c>
      <c r="AL497" s="1">
        <f t="shared" si="351"/>
        <v>19</v>
      </c>
      <c r="AM497" s="1">
        <f t="shared" si="352"/>
        <v>19</v>
      </c>
      <c r="AN497" s="1">
        <f t="shared" si="353"/>
        <v>19</v>
      </c>
      <c r="AO497" s="1">
        <f t="shared" si="354"/>
        <v>19</v>
      </c>
      <c r="AP497" s="7">
        <f t="shared" si="370"/>
        <v>19</v>
      </c>
      <c r="AQ497" s="7">
        <f t="shared" si="371"/>
        <v>19</v>
      </c>
      <c r="AR497" s="1">
        <f t="shared" si="355"/>
        <v>19</v>
      </c>
      <c r="AS497" s="7">
        <f t="shared" si="372"/>
        <v>19</v>
      </c>
      <c r="AT497" s="1">
        <f t="shared" si="356"/>
        <v>19</v>
      </c>
      <c r="AU497" s="1">
        <f t="shared" si="357"/>
        <v>19</v>
      </c>
      <c r="AV497" s="1">
        <f t="shared" si="358"/>
        <v>19</v>
      </c>
      <c r="AW497" s="1">
        <f t="shared" si="359"/>
        <v>19</v>
      </c>
      <c r="AX497" s="1">
        <f t="shared" si="360"/>
        <v>19</v>
      </c>
      <c r="AY497" s="1">
        <f t="shared" si="361"/>
        <v>19</v>
      </c>
      <c r="AZ497" s="1">
        <f t="shared" si="362"/>
        <v>19</v>
      </c>
      <c r="BA497" s="1">
        <f t="shared" si="363"/>
        <v>19</v>
      </c>
      <c r="BB497" s="1">
        <f t="shared" si="364"/>
        <v>19</v>
      </c>
      <c r="BC497" s="1">
        <f t="shared" si="365"/>
        <v>19</v>
      </c>
      <c r="BD497" s="1">
        <f t="shared" si="366"/>
        <v>19</v>
      </c>
      <c r="BE497" s="1">
        <f t="shared" si="367"/>
        <v>19</v>
      </c>
      <c r="BF497" s="1">
        <f t="shared" si="368"/>
        <v>19</v>
      </c>
      <c r="BG497" s="1">
        <f>+IF(D497="male",VLOOKUP(M497,'Key node cluster'!$A$3:$C$45,3,0),VLOOKUP(M497,'Key node cluster'!$F$3:$H$27,3,0))</f>
        <v>19</v>
      </c>
    </row>
    <row r="498" spans="1:59" x14ac:dyDescent="0.25">
      <c r="A498" t="s">
        <v>1042</v>
      </c>
      <c r="B498">
        <v>9951019252</v>
      </c>
      <c r="C498" s="7">
        <v>30</v>
      </c>
      <c r="D498" t="s">
        <v>9</v>
      </c>
      <c r="E498" t="s">
        <v>10</v>
      </c>
      <c r="G498" t="str">
        <f t="shared" si="369"/>
        <v>bachelor or above</v>
      </c>
      <c r="H498" s="7">
        <f t="shared" si="327"/>
        <v>5</v>
      </c>
      <c r="I498" t="s">
        <v>14</v>
      </c>
      <c r="J498">
        <v>26</v>
      </c>
      <c r="K498">
        <v>2.7561643835615999</v>
      </c>
      <c r="L498">
        <v>3</v>
      </c>
      <c r="M498" s="5">
        <f t="shared" si="328"/>
        <v>26</v>
      </c>
      <c r="N498" s="5">
        <f>+IF(D498="male",VLOOKUP(BG498,'Key node cluster'!$L$3:$N$24,3,0),VLOOKUP(BG498,'Key node cluster'!$R$3:$T$15,3,0))</f>
        <v>1</v>
      </c>
      <c r="O498" s="1">
        <v>0</v>
      </c>
      <c r="P498" s="1">
        <f t="shared" si="329"/>
        <v>26</v>
      </c>
      <c r="Q498" s="1">
        <f t="shared" si="330"/>
        <v>26</v>
      </c>
      <c r="R498" s="1">
        <f t="shared" si="331"/>
        <v>26</v>
      </c>
      <c r="S498" s="1">
        <f t="shared" si="332"/>
        <v>26</v>
      </c>
      <c r="T498" s="1">
        <f t="shared" si="333"/>
        <v>26</v>
      </c>
      <c r="U498" s="1">
        <f t="shared" si="334"/>
        <v>26</v>
      </c>
      <c r="V498" s="1">
        <f t="shared" si="335"/>
        <v>26</v>
      </c>
      <c r="W498" s="1">
        <f t="shared" si="336"/>
        <v>26</v>
      </c>
      <c r="X498" s="1">
        <f t="shared" si="337"/>
        <v>26</v>
      </c>
      <c r="Y498" s="1">
        <f t="shared" si="338"/>
        <v>26</v>
      </c>
      <c r="Z498" s="1">
        <f t="shared" si="339"/>
        <v>26</v>
      </c>
      <c r="AA498" s="1">
        <f t="shared" si="340"/>
        <v>26</v>
      </c>
      <c r="AB498" s="1">
        <f t="shared" si="341"/>
        <v>26</v>
      </c>
      <c r="AC498" s="1">
        <f t="shared" si="342"/>
        <v>26</v>
      </c>
      <c r="AD498" s="1">
        <f t="shared" si="343"/>
        <v>26</v>
      </c>
      <c r="AE498" s="1">
        <f t="shared" si="344"/>
        <v>26</v>
      </c>
      <c r="AF498" s="1">
        <f t="shared" si="345"/>
        <v>26</v>
      </c>
      <c r="AG498" s="1">
        <f t="shared" si="346"/>
        <v>26</v>
      </c>
      <c r="AH498" s="1">
        <f t="shared" si="347"/>
        <v>26</v>
      </c>
      <c r="AI498" s="1">
        <f t="shared" si="348"/>
        <v>26</v>
      </c>
      <c r="AJ498" s="1">
        <f t="shared" si="349"/>
        <v>26</v>
      </c>
      <c r="AK498" s="1">
        <f t="shared" si="350"/>
        <v>26</v>
      </c>
      <c r="AL498" s="1">
        <f t="shared" si="351"/>
        <v>26</v>
      </c>
      <c r="AM498" s="1">
        <f t="shared" si="352"/>
        <v>26</v>
      </c>
      <c r="AN498" s="1">
        <f t="shared" si="353"/>
        <v>26</v>
      </c>
      <c r="AO498" s="1">
        <f t="shared" si="354"/>
        <v>26</v>
      </c>
      <c r="AP498" s="7">
        <f t="shared" si="370"/>
        <v>26</v>
      </c>
      <c r="AQ498" s="7">
        <f t="shared" si="371"/>
        <v>26</v>
      </c>
      <c r="AR498" s="1">
        <f t="shared" si="355"/>
        <v>26</v>
      </c>
      <c r="AS498" s="7">
        <f t="shared" si="372"/>
        <v>26</v>
      </c>
      <c r="AT498" s="1">
        <f t="shared" si="356"/>
        <v>26</v>
      </c>
      <c r="AU498" s="1">
        <f t="shared" si="357"/>
        <v>26</v>
      </c>
      <c r="AV498" s="1">
        <f t="shared" si="358"/>
        <v>26</v>
      </c>
      <c r="AW498" s="1">
        <f t="shared" si="359"/>
        <v>26</v>
      </c>
      <c r="AX498" s="1">
        <f t="shared" si="360"/>
        <v>26</v>
      </c>
      <c r="AY498" s="1">
        <f t="shared" si="361"/>
        <v>26</v>
      </c>
      <c r="AZ498" s="1">
        <f t="shared" si="362"/>
        <v>26</v>
      </c>
      <c r="BA498" s="1">
        <f t="shared" si="363"/>
        <v>26</v>
      </c>
      <c r="BB498" s="1">
        <f t="shared" si="364"/>
        <v>26</v>
      </c>
      <c r="BC498" s="1">
        <f t="shared" si="365"/>
        <v>26</v>
      </c>
      <c r="BD498" s="1">
        <f t="shared" si="366"/>
        <v>26</v>
      </c>
      <c r="BE498" s="1">
        <f t="shared" si="367"/>
        <v>26</v>
      </c>
      <c r="BF498" s="1">
        <f t="shared" si="368"/>
        <v>26</v>
      </c>
      <c r="BG498" s="1">
        <f>+IF(D498="male",VLOOKUP(M498,'Key node cluster'!$A$3:$C$45,3,0),VLOOKUP(M498,'Key node cluster'!$F$3:$H$27,3,0))</f>
        <v>31</v>
      </c>
    </row>
    <row r="499" spans="1:59" x14ac:dyDescent="0.25">
      <c r="A499" t="s">
        <v>1047</v>
      </c>
      <c r="B499">
        <v>9991015896</v>
      </c>
      <c r="C499" s="7">
        <v>20</v>
      </c>
      <c r="D499" t="s">
        <v>9</v>
      </c>
      <c r="E499" t="s">
        <v>10</v>
      </c>
      <c r="G499" t="str">
        <f t="shared" si="369"/>
        <v/>
      </c>
      <c r="H499" s="7">
        <f t="shared" si="327"/>
        <v>1</v>
      </c>
      <c r="J499">
        <v>23</v>
      </c>
      <c r="K499">
        <v>0.6027397260274</v>
      </c>
      <c r="L499">
        <v>1</v>
      </c>
      <c r="M499" s="5">
        <f t="shared" si="328"/>
        <v>17</v>
      </c>
      <c r="N499" s="5">
        <f>+IF(D499="male",VLOOKUP(BG499,'Key node cluster'!$L$3:$N$24,3,0),VLOOKUP(BG499,'Key node cluster'!$R$3:$T$15,3,0))</f>
        <v>1</v>
      </c>
      <c r="O499" s="1">
        <v>0</v>
      </c>
      <c r="P499" s="1">
        <f t="shared" si="329"/>
        <v>1</v>
      </c>
      <c r="Q499" s="1">
        <f t="shared" si="330"/>
        <v>17</v>
      </c>
      <c r="R499" s="1">
        <f t="shared" si="331"/>
        <v>17</v>
      </c>
      <c r="S499" s="1">
        <f t="shared" si="332"/>
        <v>17</v>
      </c>
      <c r="T499" s="1">
        <f t="shared" si="333"/>
        <v>17</v>
      </c>
      <c r="U499" s="1">
        <f t="shared" si="334"/>
        <v>17</v>
      </c>
      <c r="V499" s="1">
        <f t="shared" si="335"/>
        <v>17</v>
      </c>
      <c r="W499" s="1">
        <f t="shared" si="336"/>
        <v>17</v>
      </c>
      <c r="X499" s="1">
        <f t="shared" si="337"/>
        <v>17</v>
      </c>
      <c r="Y499" s="1">
        <f t="shared" si="338"/>
        <v>17</v>
      </c>
      <c r="Z499" s="1">
        <f t="shared" si="339"/>
        <v>17</v>
      </c>
      <c r="AA499" s="1">
        <f t="shared" si="340"/>
        <v>17</v>
      </c>
      <c r="AB499" s="1">
        <f t="shared" si="341"/>
        <v>17</v>
      </c>
      <c r="AC499" s="1">
        <f t="shared" si="342"/>
        <v>17</v>
      </c>
      <c r="AD499" s="1">
        <f t="shared" si="343"/>
        <v>17</v>
      </c>
      <c r="AE499" s="1">
        <f t="shared" si="344"/>
        <v>17</v>
      </c>
      <c r="AF499" s="1">
        <f t="shared" si="345"/>
        <v>17</v>
      </c>
      <c r="AG499" s="1">
        <f t="shared" si="346"/>
        <v>17</v>
      </c>
      <c r="AH499" s="1">
        <f t="shared" si="347"/>
        <v>17</v>
      </c>
      <c r="AI499" s="1">
        <f t="shared" si="348"/>
        <v>17</v>
      </c>
      <c r="AJ499" s="1">
        <f t="shared" si="349"/>
        <v>17</v>
      </c>
      <c r="AK499" s="1">
        <f t="shared" si="350"/>
        <v>17</v>
      </c>
      <c r="AL499" s="1">
        <f t="shared" si="351"/>
        <v>17</v>
      </c>
      <c r="AM499" s="1">
        <f t="shared" si="352"/>
        <v>17</v>
      </c>
      <c r="AN499" s="1">
        <f t="shared" si="353"/>
        <v>17</v>
      </c>
      <c r="AO499" s="1">
        <f t="shared" si="354"/>
        <v>17</v>
      </c>
      <c r="AP499" s="7">
        <f t="shared" si="370"/>
        <v>17</v>
      </c>
      <c r="AQ499" s="7">
        <f t="shared" si="371"/>
        <v>17</v>
      </c>
      <c r="AR499" s="1">
        <f t="shared" si="355"/>
        <v>17</v>
      </c>
      <c r="AS499" s="7">
        <f t="shared" si="372"/>
        <v>17</v>
      </c>
      <c r="AT499" s="1">
        <f t="shared" si="356"/>
        <v>17</v>
      </c>
      <c r="AU499" s="1">
        <f t="shared" si="357"/>
        <v>17</v>
      </c>
      <c r="AV499" s="1">
        <f t="shared" si="358"/>
        <v>17</v>
      </c>
      <c r="AW499" s="1">
        <f t="shared" si="359"/>
        <v>17</v>
      </c>
      <c r="AX499" s="1">
        <f t="shared" si="360"/>
        <v>17</v>
      </c>
      <c r="AY499" s="1">
        <f t="shared" si="361"/>
        <v>17</v>
      </c>
      <c r="AZ499" s="1">
        <f t="shared" si="362"/>
        <v>17</v>
      </c>
      <c r="BA499" s="1">
        <f t="shared" si="363"/>
        <v>17</v>
      </c>
      <c r="BB499" s="1">
        <f t="shared" si="364"/>
        <v>17</v>
      </c>
      <c r="BC499" s="1">
        <f t="shared" si="365"/>
        <v>17</v>
      </c>
      <c r="BD499" s="1">
        <f t="shared" si="366"/>
        <v>17</v>
      </c>
      <c r="BE499" s="1">
        <f t="shared" si="367"/>
        <v>17</v>
      </c>
      <c r="BF499" s="1">
        <f t="shared" si="368"/>
        <v>17</v>
      </c>
      <c r="BG499" s="1">
        <f>+IF(D499="male",VLOOKUP(M499,'Key node cluster'!$A$3:$C$45,3,0),VLOOKUP(M499,'Key node cluster'!$F$3:$H$27,3,0))</f>
        <v>22</v>
      </c>
    </row>
    <row r="500" spans="1:59" x14ac:dyDescent="0.25">
      <c r="A500" t="s">
        <v>1060</v>
      </c>
      <c r="B500">
        <v>9961023151</v>
      </c>
      <c r="C500" s="7">
        <v>20</v>
      </c>
      <c r="D500" t="s">
        <v>9</v>
      </c>
      <c r="E500" t="s">
        <v>10</v>
      </c>
      <c r="G500" t="str">
        <f t="shared" si="369"/>
        <v/>
      </c>
      <c r="H500" s="7">
        <f t="shared" si="327"/>
        <v>5</v>
      </c>
      <c r="J500">
        <v>25</v>
      </c>
      <c r="K500">
        <v>2.772602739726</v>
      </c>
      <c r="L500">
        <v>1</v>
      </c>
      <c r="M500" s="5">
        <f t="shared" si="328"/>
        <v>26</v>
      </c>
      <c r="N500" s="5">
        <f>+IF(D500="male",VLOOKUP(BG500,'Key node cluster'!$L$3:$N$24,3,0),VLOOKUP(BG500,'Key node cluster'!$R$3:$T$15,3,0))</f>
        <v>1</v>
      </c>
      <c r="O500" s="1">
        <v>0</v>
      </c>
      <c r="P500" s="1">
        <f t="shared" si="329"/>
        <v>26</v>
      </c>
      <c r="Q500" s="1">
        <f t="shared" si="330"/>
        <v>26</v>
      </c>
      <c r="R500" s="1">
        <f t="shared" si="331"/>
        <v>26</v>
      </c>
      <c r="S500" s="1">
        <f t="shared" si="332"/>
        <v>26</v>
      </c>
      <c r="T500" s="1">
        <f t="shared" si="333"/>
        <v>26</v>
      </c>
      <c r="U500" s="1">
        <f t="shared" si="334"/>
        <v>26</v>
      </c>
      <c r="V500" s="1">
        <f t="shared" si="335"/>
        <v>26</v>
      </c>
      <c r="W500" s="1">
        <f t="shared" si="336"/>
        <v>26</v>
      </c>
      <c r="X500" s="1">
        <f t="shared" si="337"/>
        <v>26</v>
      </c>
      <c r="Y500" s="1">
        <f t="shared" si="338"/>
        <v>26</v>
      </c>
      <c r="Z500" s="1">
        <f t="shared" si="339"/>
        <v>26</v>
      </c>
      <c r="AA500" s="1">
        <f t="shared" si="340"/>
        <v>26</v>
      </c>
      <c r="AB500" s="1">
        <f t="shared" si="341"/>
        <v>26</v>
      </c>
      <c r="AC500" s="1">
        <f t="shared" si="342"/>
        <v>26</v>
      </c>
      <c r="AD500" s="1">
        <f t="shared" si="343"/>
        <v>26</v>
      </c>
      <c r="AE500" s="1">
        <f t="shared" si="344"/>
        <v>26</v>
      </c>
      <c r="AF500" s="1">
        <f t="shared" si="345"/>
        <v>26</v>
      </c>
      <c r="AG500" s="1">
        <f t="shared" si="346"/>
        <v>26</v>
      </c>
      <c r="AH500" s="1">
        <f t="shared" si="347"/>
        <v>26</v>
      </c>
      <c r="AI500" s="1">
        <f t="shared" si="348"/>
        <v>26</v>
      </c>
      <c r="AJ500" s="1">
        <f t="shared" si="349"/>
        <v>26</v>
      </c>
      <c r="AK500" s="1">
        <f t="shared" si="350"/>
        <v>26</v>
      </c>
      <c r="AL500" s="1">
        <f t="shared" si="351"/>
        <v>26</v>
      </c>
      <c r="AM500" s="1">
        <f t="shared" si="352"/>
        <v>26</v>
      </c>
      <c r="AN500" s="1">
        <f t="shared" si="353"/>
        <v>26</v>
      </c>
      <c r="AO500" s="1">
        <f t="shared" si="354"/>
        <v>26</v>
      </c>
      <c r="AP500" s="7">
        <f t="shared" si="370"/>
        <v>26</v>
      </c>
      <c r="AQ500" s="7">
        <f t="shared" si="371"/>
        <v>26</v>
      </c>
      <c r="AR500" s="1">
        <f t="shared" si="355"/>
        <v>26</v>
      </c>
      <c r="AS500" s="7">
        <f t="shared" si="372"/>
        <v>26</v>
      </c>
      <c r="AT500" s="1">
        <f t="shared" si="356"/>
        <v>26</v>
      </c>
      <c r="AU500" s="1">
        <f t="shared" si="357"/>
        <v>26</v>
      </c>
      <c r="AV500" s="1">
        <f t="shared" si="358"/>
        <v>26</v>
      </c>
      <c r="AW500" s="1">
        <f t="shared" si="359"/>
        <v>26</v>
      </c>
      <c r="AX500" s="1">
        <f t="shared" si="360"/>
        <v>26</v>
      </c>
      <c r="AY500" s="1">
        <f t="shared" si="361"/>
        <v>26</v>
      </c>
      <c r="AZ500" s="1">
        <f t="shared" si="362"/>
        <v>26</v>
      </c>
      <c r="BA500" s="1">
        <f t="shared" si="363"/>
        <v>26</v>
      </c>
      <c r="BB500" s="1">
        <f t="shared" si="364"/>
        <v>26</v>
      </c>
      <c r="BC500" s="1">
        <f t="shared" si="365"/>
        <v>26</v>
      </c>
      <c r="BD500" s="1">
        <f t="shared" si="366"/>
        <v>26</v>
      </c>
      <c r="BE500" s="1">
        <f t="shared" si="367"/>
        <v>26</v>
      </c>
      <c r="BF500" s="1">
        <f t="shared" si="368"/>
        <v>26</v>
      </c>
      <c r="BG500" s="1">
        <f>+IF(D500="male",VLOOKUP(M500,'Key node cluster'!$A$3:$C$45,3,0),VLOOKUP(M500,'Key node cluster'!$F$3:$H$27,3,0))</f>
        <v>31</v>
      </c>
    </row>
    <row r="501" spans="1:59" x14ac:dyDescent="0.25">
      <c r="A501" t="s">
        <v>1083</v>
      </c>
      <c r="B501">
        <v>9901040130</v>
      </c>
      <c r="C501" s="7">
        <v>30</v>
      </c>
      <c r="D501" t="s">
        <v>9</v>
      </c>
      <c r="E501" t="s">
        <v>10</v>
      </c>
      <c r="G501" t="str">
        <f t="shared" si="369"/>
        <v/>
      </c>
      <c r="H501" s="7">
        <f t="shared" si="327"/>
        <v>5</v>
      </c>
      <c r="J501">
        <v>31</v>
      </c>
      <c r="K501">
        <v>2.0054794520548</v>
      </c>
      <c r="L501">
        <v>4</v>
      </c>
      <c r="M501" s="5">
        <f t="shared" si="328"/>
        <v>26</v>
      </c>
      <c r="N501" s="5">
        <f>+IF(D501="male",VLOOKUP(BG501,'Key node cluster'!$L$3:$N$24,3,0),VLOOKUP(BG501,'Key node cluster'!$R$3:$T$15,3,0))</f>
        <v>1</v>
      </c>
      <c r="O501" s="1">
        <v>0</v>
      </c>
      <c r="P501" s="1">
        <f t="shared" si="329"/>
        <v>26</v>
      </c>
      <c r="Q501" s="1">
        <f t="shared" si="330"/>
        <v>26</v>
      </c>
      <c r="R501" s="1">
        <f t="shared" si="331"/>
        <v>26</v>
      </c>
      <c r="S501" s="1">
        <f t="shared" si="332"/>
        <v>26</v>
      </c>
      <c r="T501" s="1">
        <f t="shared" si="333"/>
        <v>26</v>
      </c>
      <c r="U501" s="1">
        <f t="shared" si="334"/>
        <v>26</v>
      </c>
      <c r="V501" s="1">
        <f t="shared" si="335"/>
        <v>26</v>
      </c>
      <c r="W501" s="1">
        <f t="shared" si="336"/>
        <v>26</v>
      </c>
      <c r="X501" s="1">
        <f t="shared" si="337"/>
        <v>26</v>
      </c>
      <c r="Y501" s="1">
        <f t="shared" si="338"/>
        <v>26</v>
      </c>
      <c r="Z501" s="1">
        <f t="shared" si="339"/>
        <v>26</v>
      </c>
      <c r="AA501" s="1">
        <f t="shared" si="340"/>
        <v>26</v>
      </c>
      <c r="AB501" s="1">
        <f t="shared" si="341"/>
        <v>26</v>
      </c>
      <c r="AC501" s="1">
        <f t="shared" si="342"/>
        <v>26</v>
      </c>
      <c r="AD501" s="1">
        <f t="shared" si="343"/>
        <v>26</v>
      </c>
      <c r="AE501" s="1">
        <f t="shared" si="344"/>
        <v>26</v>
      </c>
      <c r="AF501" s="1">
        <f t="shared" si="345"/>
        <v>26</v>
      </c>
      <c r="AG501" s="1">
        <f t="shared" si="346"/>
        <v>26</v>
      </c>
      <c r="AH501" s="1">
        <f t="shared" si="347"/>
        <v>26</v>
      </c>
      <c r="AI501" s="1">
        <f t="shared" si="348"/>
        <v>26</v>
      </c>
      <c r="AJ501" s="1">
        <f t="shared" si="349"/>
        <v>26</v>
      </c>
      <c r="AK501" s="1">
        <f t="shared" si="350"/>
        <v>26</v>
      </c>
      <c r="AL501" s="1">
        <f t="shared" si="351"/>
        <v>26</v>
      </c>
      <c r="AM501" s="1">
        <f t="shared" si="352"/>
        <v>26</v>
      </c>
      <c r="AN501" s="1">
        <f t="shared" si="353"/>
        <v>26</v>
      </c>
      <c r="AO501" s="1">
        <f t="shared" si="354"/>
        <v>26</v>
      </c>
      <c r="AP501" s="7">
        <f t="shared" si="370"/>
        <v>26</v>
      </c>
      <c r="AQ501" s="7">
        <f t="shared" si="371"/>
        <v>26</v>
      </c>
      <c r="AR501" s="1">
        <f t="shared" si="355"/>
        <v>26</v>
      </c>
      <c r="AS501" s="7">
        <f t="shared" si="372"/>
        <v>26</v>
      </c>
      <c r="AT501" s="1">
        <f t="shared" si="356"/>
        <v>26</v>
      </c>
      <c r="AU501" s="1">
        <f t="shared" si="357"/>
        <v>26</v>
      </c>
      <c r="AV501" s="1">
        <f t="shared" si="358"/>
        <v>26</v>
      </c>
      <c r="AW501" s="1">
        <f t="shared" si="359"/>
        <v>26</v>
      </c>
      <c r="AX501" s="1">
        <f t="shared" si="360"/>
        <v>26</v>
      </c>
      <c r="AY501" s="1">
        <f t="shared" si="361"/>
        <v>26</v>
      </c>
      <c r="AZ501" s="1">
        <f t="shared" si="362"/>
        <v>26</v>
      </c>
      <c r="BA501" s="1">
        <f t="shared" si="363"/>
        <v>26</v>
      </c>
      <c r="BB501" s="1">
        <f t="shared" si="364"/>
        <v>26</v>
      </c>
      <c r="BC501" s="1">
        <f t="shared" si="365"/>
        <v>26</v>
      </c>
      <c r="BD501" s="1">
        <f t="shared" si="366"/>
        <v>26</v>
      </c>
      <c r="BE501" s="1">
        <f t="shared" si="367"/>
        <v>26</v>
      </c>
      <c r="BF501" s="1">
        <f t="shared" si="368"/>
        <v>26</v>
      </c>
      <c r="BG501" s="1">
        <f>+IF(D501="male",VLOOKUP(M501,'Key node cluster'!$A$3:$C$45,3,0),VLOOKUP(M501,'Key node cluster'!$F$3:$H$27,3,0))</f>
        <v>31</v>
      </c>
    </row>
    <row r="502" spans="1:59" x14ac:dyDescent="0.25">
      <c r="A502" t="s">
        <v>1086</v>
      </c>
      <c r="B502">
        <v>9991025032</v>
      </c>
      <c r="C502" s="7">
        <v>20</v>
      </c>
      <c r="D502" t="s">
        <v>9</v>
      </c>
      <c r="E502" t="s">
        <v>10</v>
      </c>
      <c r="F502" t="s">
        <v>273</v>
      </c>
      <c r="G502" t="str">
        <f t="shared" si="369"/>
        <v/>
      </c>
      <c r="H502" s="7">
        <f t="shared" si="327"/>
        <v>1</v>
      </c>
      <c r="J502">
        <v>23</v>
      </c>
      <c r="K502">
        <v>0.52054794520547998</v>
      </c>
      <c r="L502">
        <v>1</v>
      </c>
      <c r="M502" s="5">
        <f t="shared" si="328"/>
        <v>18</v>
      </c>
      <c r="N502" s="5">
        <f>+IF(D502="male",VLOOKUP(BG502,'Key node cluster'!$L$3:$N$24,3,0),VLOOKUP(BG502,'Key node cluster'!$R$3:$T$15,3,0))</f>
        <v>1</v>
      </c>
      <c r="O502" s="1">
        <v>0</v>
      </c>
      <c r="P502" s="1">
        <f t="shared" si="329"/>
        <v>1</v>
      </c>
      <c r="Q502" s="1">
        <f t="shared" si="330"/>
        <v>17</v>
      </c>
      <c r="R502" s="1">
        <f t="shared" si="331"/>
        <v>17</v>
      </c>
      <c r="S502" s="1">
        <f t="shared" si="332"/>
        <v>17</v>
      </c>
      <c r="T502" s="1">
        <f t="shared" si="333"/>
        <v>17</v>
      </c>
      <c r="U502" s="1">
        <f t="shared" si="334"/>
        <v>17</v>
      </c>
      <c r="V502" s="1">
        <f t="shared" si="335"/>
        <v>17</v>
      </c>
      <c r="W502" s="1">
        <f t="shared" si="336"/>
        <v>17</v>
      </c>
      <c r="X502" s="1">
        <f t="shared" si="337"/>
        <v>17</v>
      </c>
      <c r="Y502" s="1">
        <f t="shared" si="338"/>
        <v>17</v>
      </c>
      <c r="Z502" s="1">
        <f t="shared" si="339"/>
        <v>17</v>
      </c>
      <c r="AA502" s="1">
        <f t="shared" si="340"/>
        <v>17</v>
      </c>
      <c r="AB502" s="1">
        <f t="shared" si="341"/>
        <v>17</v>
      </c>
      <c r="AC502" s="1">
        <f t="shared" si="342"/>
        <v>17</v>
      </c>
      <c r="AD502" s="1">
        <f t="shared" si="343"/>
        <v>17</v>
      </c>
      <c r="AE502" s="1">
        <f t="shared" si="344"/>
        <v>17</v>
      </c>
      <c r="AF502" s="1">
        <f t="shared" si="345"/>
        <v>17</v>
      </c>
      <c r="AG502" s="1">
        <f t="shared" si="346"/>
        <v>18</v>
      </c>
      <c r="AH502" s="1">
        <f t="shared" si="347"/>
        <v>18</v>
      </c>
      <c r="AI502" s="1">
        <f t="shared" si="348"/>
        <v>18</v>
      </c>
      <c r="AJ502" s="1">
        <f t="shared" si="349"/>
        <v>18</v>
      </c>
      <c r="AK502" s="1">
        <f t="shared" si="350"/>
        <v>18</v>
      </c>
      <c r="AL502" s="1">
        <f t="shared" si="351"/>
        <v>18</v>
      </c>
      <c r="AM502" s="1">
        <f t="shared" si="352"/>
        <v>18</v>
      </c>
      <c r="AN502" s="1">
        <f t="shared" si="353"/>
        <v>18</v>
      </c>
      <c r="AO502" s="1">
        <f t="shared" si="354"/>
        <v>18</v>
      </c>
      <c r="AP502" s="7">
        <f t="shared" si="370"/>
        <v>18</v>
      </c>
      <c r="AQ502" s="7">
        <f t="shared" si="371"/>
        <v>18</v>
      </c>
      <c r="AR502" s="1">
        <f t="shared" si="355"/>
        <v>18</v>
      </c>
      <c r="AS502" s="7">
        <f t="shared" si="372"/>
        <v>18</v>
      </c>
      <c r="AT502" s="1">
        <f t="shared" si="356"/>
        <v>18</v>
      </c>
      <c r="AU502" s="1">
        <f t="shared" si="357"/>
        <v>18</v>
      </c>
      <c r="AV502" s="1">
        <f t="shared" si="358"/>
        <v>18</v>
      </c>
      <c r="AW502" s="1">
        <f t="shared" si="359"/>
        <v>18</v>
      </c>
      <c r="AX502" s="1">
        <f t="shared" si="360"/>
        <v>18</v>
      </c>
      <c r="AY502" s="1">
        <f t="shared" si="361"/>
        <v>18</v>
      </c>
      <c r="AZ502" s="1">
        <f t="shared" si="362"/>
        <v>18</v>
      </c>
      <c r="BA502" s="1">
        <f t="shared" si="363"/>
        <v>18</v>
      </c>
      <c r="BB502" s="1">
        <f t="shared" si="364"/>
        <v>18</v>
      </c>
      <c r="BC502" s="1">
        <f t="shared" si="365"/>
        <v>18</v>
      </c>
      <c r="BD502" s="1">
        <f t="shared" si="366"/>
        <v>18</v>
      </c>
      <c r="BE502" s="1">
        <f t="shared" si="367"/>
        <v>18</v>
      </c>
      <c r="BF502" s="1">
        <f t="shared" si="368"/>
        <v>18</v>
      </c>
      <c r="BG502" s="1">
        <f>+IF(D502="male",VLOOKUP(M502,'Key node cluster'!$A$3:$C$45,3,0),VLOOKUP(M502,'Key node cluster'!$F$3:$H$27,3,0))</f>
        <v>22</v>
      </c>
    </row>
    <row r="503" spans="1:59" x14ac:dyDescent="0.25">
      <c r="A503" t="s">
        <v>1090</v>
      </c>
      <c r="B503">
        <v>9911020621</v>
      </c>
      <c r="C503" s="7">
        <v>30</v>
      </c>
      <c r="D503" t="s">
        <v>9</v>
      </c>
      <c r="E503" t="s">
        <v>10</v>
      </c>
      <c r="G503" t="str">
        <f t="shared" si="369"/>
        <v/>
      </c>
      <c r="H503" s="7">
        <f t="shared" si="327"/>
        <v>5</v>
      </c>
      <c r="J503">
        <v>31</v>
      </c>
      <c r="K503">
        <v>2.6602739726026998</v>
      </c>
      <c r="L503">
        <v>7</v>
      </c>
      <c r="M503" s="5">
        <f t="shared" si="328"/>
        <v>26</v>
      </c>
      <c r="N503" s="5">
        <f>+IF(D503="male",VLOOKUP(BG503,'Key node cluster'!$L$3:$N$24,3,0),VLOOKUP(BG503,'Key node cluster'!$R$3:$T$15,3,0))</f>
        <v>1</v>
      </c>
      <c r="O503" s="1">
        <v>0</v>
      </c>
      <c r="P503" s="1">
        <f t="shared" si="329"/>
        <v>26</v>
      </c>
      <c r="Q503" s="1">
        <f t="shared" si="330"/>
        <v>26</v>
      </c>
      <c r="R503" s="1">
        <f t="shared" si="331"/>
        <v>26</v>
      </c>
      <c r="S503" s="1">
        <f t="shared" si="332"/>
        <v>26</v>
      </c>
      <c r="T503" s="1">
        <f t="shared" si="333"/>
        <v>26</v>
      </c>
      <c r="U503" s="1">
        <f t="shared" si="334"/>
        <v>26</v>
      </c>
      <c r="V503" s="1">
        <f t="shared" si="335"/>
        <v>26</v>
      </c>
      <c r="W503" s="1">
        <f t="shared" si="336"/>
        <v>26</v>
      </c>
      <c r="X503" s="1">
        <f t="shared" si="337"/>
        <v>26</v>
      </c>
      <c r="Y503" s="1">
        <f t="shared" si="338"/>
        <v>26</v>
      </c>
      <c r="Z503" s="1">
        <f t="shared" si="339"/>
        <v>26</v>
      </c>
      <c r="AA503" s="1">
        <f t="shared" si="340"/>
        <v>26</v>
      </c>
      <c r="AB503" s="1">
        <f t="shared" si="341"/>
        <v>26</v>
      </c>
      <c r="AC503" s="1">
        <f t="shared" si="342"/>
        <v>26</v>
      </c>
      <c r="AD503" s="1">
        <f t="shared" si="343"/>
        <v>26</v>
      </c>
      <c r="AE503" s="1">
        <f t="shared" si="344"/>
        <v>26</v>
      </c>
      <c r="AF503" s="1">
        <f t="shared" si="345"/>
        <v>26</v>
      </c>
      <c r="AG503" s="1">
        <f t="shared" si="346"/>
        <v>26</v>
      </c>
      <c r="AH503" s="1">
        <f t="shared" si="347"/>
        <v>26</v>
      </c>
      <c r="AI503" s="1">
        <f t="shared" si="348"/>
        <v>26</v>
      </c>
      <c r="AJ503" s="1">
        <f t="shared" si="349"/>
        <v>26</v>
      </c>
      <c r="AK503" s="1">
        <f t="shared" si="350"/>
        <v>26</v>
      </c>
      <c r="AL503" s="1">
        <f t="shared" si="351"/>
        <v>26</v>
      </c>
      <c r="AM503" s="1">
        <f t="shared" si="352"/>
        <v>26</v>
      </c>
      <c r="AN503" s="1">
        <f t="shared" si="353"/>
        <v>26</v>
      </c>
      <c r="AO503" s="1">
        <f t="shared" si="354"/>
        <v>26</v>
      </c>
      <c r="AP503" s="7">
        <f t="shared" si="370"/>
        <v>26</v>
      </c>
      <c r="AQ503" s="7">
        <f t="shared" si="371"/>
        <v>26</v>
      </c>
      <c r="AR503" s="1">
        <f t="shared" si="355"/>
        <v>26</v>
      </c>
      <c r="AS503" s="7">
        <f t="shared" si="372"/>
        <v>26</v>
      </c>
      <c r="AT503" s="1">
        <f t="shared" si="356"/>
        <v>26</v>
      </c>
      <c r="AU503" s="1">
        <f t="shared" si="357"/>
        <v>26</v>
      </c>
      <c r="AV503" s="1">
        <f t="shared" si="358"/>
        <v>26</v>
      </c>
      <c r="AW503" s="1">
        <f t="shared" si="359"/>
        <v>26</v>
      </c>
      <c r="AX503" s="1">
        <f t="shared" si="360"/>
        <v>26</v>
      </c>
      <c r="AY503" s="1">
        <f t="shared" si="361"/>
        <v>26</v>
      </c>
      <c r="AZ503" s="1">
        <f t="shared" si="362"/>
        <v>26</v>
      </c>
      <c r="BA503" s="1">
        <f t="shared" si="363"/>
        <v>26</v>
      </c>
      <c r="BB503" s="1">
        <f t="shared" si="364"/>
        <v>26</v>
      </c>
      <c r="BC503" s="1">
        <f t="shared" si="365"/>
        <v>26</v>
      </c>
      <c r="BD503" s="1">
        <f t="shared" si="366"/>
        <v>26</v>
      </c>
      <c r="BE503" s="1">
        <f t="shared" si="367"/>
        <v>26</v>
      </c>
      <c r="BF503" s="1">
        <f t="shared" si="368"/>
        <v>26</v>
      </c>
      <c r="BG503" s="1">
        <f>+IF(D503="male",VLOOKUP(M503,'Key node cluster'!$A$3:$C$45,3,0),VLOOKUP(M503,'Key node cluster'!$F$3:$H$27,3,0))</f>
        <v>31</v>
      </c>
    </row>
    <row r="504" spans="1:59" x14ac:dyDescent="0.25">
      <c r="A504" t="s">
        <v>1095</v>
      </c>
      <c r="B504">
        <v>9931062507</v>
      </c>
      <c r="C504" s="7">
        <v>30</v>
      </c>
      <c r="D504" t="s">
        <v>9</v>
      </c>
      <c r="E504" t="s">
        <v>10</v>
      </c>
      <c r="F504" t="s">
        <v>206</v>
      </c>
      <c r="G504" t="str">
        <f t="shared" si="369"/>
        <v/>
      </c>
      <c r="H504" s="7">
        <f t="shared" si="327"/>
        <v>1</v>
      </c>
      <c r="J504">
        <v>28</v>
      </c>
      <c r="K504">
        <v>0.35068493150684998</v>
      </c>
      <c r="L504">
        <v>2</v>
      </c>
      <c r="M504" s="5">
        <f t="shared" si="328"/>
        <v>18</v>
      </c>
      <c r="N504" s="5">
        <f>+IF(D504="male",VLOOKUP(BG504,'Key node cluster'!$L$3:$N$24,3,0),VLOOKUP(BG504,'Key node cluster'!$R$3:$T$15,3,0))</f>
        <v>1</v>
      </c>
      <c r="O504" s="1">
        <v>0</v>
      </c>
      <c r="P504" s="1">
        <f t="shared" si="329"/>
        <v>1</v>
      </c>
      <c r="Q504" s="1">
        <f t="shared" si="330"/>
        <v>17</v>
      </c>
      <c r="R504" s="1">
        <f t="shared" si="331"/>
        <v>17</v>
      </c>
      <c r="S504" s="1">
        <f t="shared" si="332"/>
        <v>17</v>
      </c>
      <c r="T504" s="1">
        <f t="shared" si="333"/>
        <v>17</v>
      </c>
      <c r="U504" s="1">
        <f t="shared" si="334"/>
        <v>17</v>
      </c>
      <c r="V504" s="1">
        <f t="shared" si="335"/>
        <v>17</v>
      </c>
      <c r="W504" s="1">
        <f t="shared" si="336"/>
        <v>17</v>
      </c>
      <c r="X504" s="1">
        <f t="shared" si="337"/>
        <v>17</v>
      </c>
      <c r="Y504" s="1">
        <f t="shared" si="338"/>
        <v>17</v>
      </c>
      <c r="Z504" s="1">
        <f t="shared" si="339"/>
        <v>17</v>
      </c>
      <c r="AA504" s="1">
        <f t="shared" si="340"/>
        <v>17</v>
      </c>
      <c r="AB504" s="1">
        <f t="shared" si="341"/>
        <v>17</v>
      </c>
      <c r="AC504" s="1">
        <f t="shared" si="342"/>
        <v>17</v>
      </c>
      <c r="AD504" s="1">
        <f t="shared" si="343"/>
        <v>17</v>
      </c>
      <c r="AE504" s="1">
        <f t="shared" si="344"/>
        <v>17</v>
      </c>
      <c r="AF504" s="1">
        <f t="shared" si="345"/>
        <v>17</v>
      </c>
      <c r="AG504" s="1">
        <f t="shared" si="346"/>
        <v>18</v>
      </c>
      <c r="AH504" s="1">
        <f t="shared" si="347"/>
        <v>18</v>
      </c>
      <c r="AI504" s="1">
        <f t="shared" si="348"/>
        <v>18</v>
      </c>
      <c r="AJ504" s="1">
        <f t="shared" si="349"/>
        <v>18</v>
      </c>
      <c r="AK504" s="1">
        <f t="shared" si="350"/>
        <v>18</v>
      </c>
      <c r="AL504" s="1">
        <f t="shared" si="351"/>
        <v>18</v>
      </c>
      <c r="AM504" s="1">
        <f t="shared" si="352"/>
        <v>18</v>
      </c>
      <c r="AN504" s="1">
        <f t="shared" si="353"/>
        <v>18</v>
      </c>
      <c r="AO504" s="1">
        <f t="shared" si="354"/>
        <v>18</v>
      </c>
      <c r="AP504" s="7">
        <f t="shared" si="370"/>
        <v>18</v>
      </c>
      <c r="AQ504" s="7">
        <f t="shared" si="371"/>
        <v>18</v>
      </c>
      <c r="AR504" s="1">
        <f t="shared" si="355"/>
        <v>18</v>
      </c>
      <c r="AS504" s="7">
        <f t="shared" si="372"/>
        <v>18</v>
      </c>
      <c r="AT504" s="1">
        <f t="shared" si="356"/>
        <v>18</v>
      </c>
      <c r="AU504" s="1">
        <f t="shared" si="357"/>
        <v>18</v>
      </c>
      <c r="AV504" s="1">
        <f t="shared" si="358"/>
        <v>18</v>
      </c>
      <c r="AW504" s="1">
        <f t="shared" si="359"/>
        <v>18</v>
      </c>
      <c r="AX504" s="1">
        <f t="shared" si="360"/>
        <v>18</v>
      </c>
      <c r="AY504" s="1">
        <f t="shared" si="361"/>
        <v>18</v>
      </c>
      <c r="AZ504" s="1">
        <f t="shared" si="362"/>
        <v>18</v>
      </c>
      <c r="BA504" s="1">
        <f t="shared" si="363"/>
        <v>18</v>
      </c>
      <c r="BB504" s="1">
        <f t="shared" si="364"/>
        <v>18</v>
      </c>
      <c r="BC504" s="1">
        <f t="shared" si="365"/>
        <v>18</v>
      </c>
      <c r="BD504" s="1">
        <f t="shared" si="366"/>
        <v>18</v>
      </c>
      <c r="BE504" s="1">
        <f t="shared" si="367"/>
        <v>18</v>
      </c>
      <c r="BF504" s="1">
        <f t="shared" si="368"/>
        <v>18</v>
      </c>
      <c r="BG504" s="1">
        <f>+IF(D504="male",VLOOKUP(M504,'Key node cluster'!$A$3:$C$45,3,0),VLOOKUP(M504,'Key node cluster'!$F$3:$H$27,3,0))</f>
        <v>22</v>
      </c>
    </row>
    <row r="505" spans="1:59" x14ac:dyDescent="0.25">
      <c r="A505" t="s">
        <v>1096</v>
      </c>
      <c r="B505">
        <v>9951054198</v>
      </c>
      <c r="C505" s="7">
        <v>30</v>
      </c>
      <c r="D505" t="s">
        <v>9</v>
      </c>
      <c r="E505" t="s">
        <v>10</v>
      </c>
      <c r="G505" t="str">
        <f t="shared" si="369"/>
        <v/>
      </c>
      <c r="H505" s="7">
        <f t="shared" si="327"/>
        <v>1</v>
      </c>
      <c r="J505">
        <v>27</v>
      </c>
      <c r="K505">
        <v>0.52602739726027004</v>
      </c>
      <c r="L505">
        <v>3</v>
      </c>
      <c r="M505" s="5">
        <f t="shared" si="328"/>
        <v>17</v>
      </c>
      <c r="N505" s="5">
        <f>+IF(D505="male",VLOOKUP(BG505,'Key node cluster'!$L$3:$N$24,3,0),VLOOKUP(BG505,'Key node cluster'!$R$3:$T$15,3,0))</f>
        <v>1</v>
      </c>
      <c r="O505" s="1">
        <v>0</v>
      </c>
      <c r="P505" s="1">
        <f t="shared" si="329"/>
        <v>1</v>
      </c>
      <c r="Q505" s="1">
        <f t="shared" si="330"/>
        <v>17</v>
      </c>
      <c r="R505" s="1">
        <f t="shared" si="331"/>
        <v>17</v>
      </c>
      <c r="S505" s="1">
        <f t="shared" si="332"/>
        <v>17</v>
      </c>
      <c r="T505" s="1">
        <f t="shared" si="333"/>
        <v>17</v>
      </c>
      <c r="U505" s="1">
        <f t="shared" si="334"/>
        <v>17</v>
      </c>
      <c r="V505" s="1">
        <f t="shared" si="335"/>
        <v>17</v>
      </c>
      <c r="W505" s="1">
        <f t="shared" si="336"/>
        <v>17</v>
      </c>
      <c r="X505" s="1">
        <f t="shared" si="337"/>
        <v>17</v>
      </c>
      <c r="Y505" s="1">
        <f t="shared" si="338"/>
        <v>17</v>
      </c>
      <c r="Z505" s="1">
        <f t="shared" si="339"/>
        <v>17</v>
      </c>
      <c r="AA505" s="1">
        <f t="shared" si="340"/>
        <v>17</v>
      </c>
      <c r="AB505" s="1">
        <f t="shared" si="341"/>
        <v>17</v>
      </c>
      <c r="AC505" s="1">
        <f t="shared" si="342"/>
        <v>17</v>
      </c>
      <c r="AD505" s="1">
        <f t="shared" si="343"/>
        <v>17</v>
      </c>
      <c r="AE505" s="1">
        <f t="shared" si="344"/>
        <v>17</v>
      </c>
      <c r="AF505" s="1">
        <f t="shared" si="345"/>
        <v>17</v>
      </c>
      <c r="AG505" s="1">
        <f t="shared" si="346"/>
        <v>17</v>
      </c>
      <c r="AH505" s="1">
        <f t="shared" si="347"/>
        <v>17</v>
      </c>
      <c r="AI505" s="1">
        <f t="shared" si="348"/>
        <v>17</v>
      </c>
      <c r="AJ505" s="1">
        <f t="shared" si="349"/>
        <v>17</v>
      </c>
      <c r="AK505" s="1">
        <f t="shared" si="350"/>
        <v>17</v>
      </c>
      <c r="AL505" s="1">
        <f t="shared" si="351"/>
        <v>17</v>
      </c>
      <c r="AM505" s="1">
        <f t="shared" si="352"/>
        <v>17</v>
      </c>
      <c r="AN505" s="1">
        <f t="shared" si="353"/>
        <v>17</v>
      </c>
      <c r="AO505" s="1">
        <f t="shared" si="354"/>
        <v>17</v>
      </c>
      <c r="AP505" s="7">
        <f t="shared" si="370"/>
        <v>17</v>
      </c>
      <c r="AQ505" s="7">
        <f t="shared" si="371"/>
        <v>17</v>
      </c>
      <c r="AR505" s="1">
        <f t="shared" si="355"/>
        <v>17</v>
      </c>
      <c r="AS505" s="7">
        <f t="shared" si="372"/>
        <v>17</v>
      </c>
      <c r="AT505" s="1">
        <f t="shared" si="356"/>
        <v>17</v>
      </c>
      <c r="AU505" s="1">
        <f t="shared" si="357"/>
        <v>17</v>
      </c>
      <c r="AV505" s="1">
        <f t="shared" si="358"/>
        <v>17</v>
      </c>
      <c r="AW505" s="1">
        <f t="shared" si="359"/>
        <v>17</v>
      </c>
      <c r="AX505" s="1">
        <f t="shared" si="360"/>
        <v>17</v>
      </c>
      <c r="AY505" s="1">
        <f t="shared" si="361"/>
        <v>17</v>
      </c>
      <c r="AZ505" s="1">
        <f t="shared" si="362"/>
        <v>17</v>
      </c>
      <c r="BA505" s="1">
        <f t="shared" si="363"/>
        <v>17</v>
      </c>
      <c r="BB505" s="1">
        <f t="shared" si="364"/>
        <v>17</v>
      </c>
      <c r="BC505" s="1">
        <f t="shared" si="365"/>
        <v>17</v>
      </c>
      <c r="BD505" s="1">
        <f t="shared" si="366"/>
        <v>17</v>
      </c>
      <c r="BE505" s="1">
        <f t="shared" si="367"/>
        <v>17</v>
      </c>
      <c r="BF505" s="1">
        <f t="shared" si="368"/>
        <v>17</v>
      </c>
      <c r="BG505" s="1">
        <f>+IF(D505="male",VLOOKUP(M505,'Key node cluster'!$A$3:$C$45,3,0),VLOOKUP(M505,'Key node cluster'!$F$3:$H$27,3,0))</f>
        <v>22</v>
      </c>
    </row>
    <row r="506" spans="1:59" x14ac:dyDescent="0.25">
      <c r="A506" t="s">
        <v>1101</v>
      </c>
      <c r="B506">
        <v>9861063079</v>
      </c>
      <c r="C506" s="7">
        <v>30</v>
      </c>
      <c r="D506" t="s">
        <v>9</v>
      </c>
      <c r="E506" t="s">
        <v>10</v>
      </c>
      <c r="G506" t="str">
        <f t="shared" si="369"/>
        <v>secondary or below</v>
      </c>
      <c r="H506" s="7">
        <f t="shared" si="327"/>
        <v>5</v>
      </c>
      <c r="I506" t="s">
        <v>18</v>
      </c>
      <c r="J506">
        <v>35</v>
      </c>
      <c r="K506">
        <v>2.5041095890411</v>
      </c>
      <c r="L506">
        <v>4</v>
      </c>
      <c r="M506" s="5">
        <f t="shared" si="328"/>
        <v>26</v>
      </c>
      <c r="N506" s="5">
        <f>+IF(D506="male",VLOOKUP(BG506,'Key node cluster'!$L$3:$N$24,3,0),VLOOKUP(BG506,'Key node cluster'!$R$3:$T$15,3,0))</f>
        <v>1</v>
      </c>
      <c r="O506" s="1">
        <v>0</v>
      </c>
      <c r="P506" s="1">
        <f t="shared" si="329"/>
        <v>26</v>
      </c>
      <c r="Q506" s="1">
        <f t="shared" si="330"/>
        <v>26</v>
      </c>
      <c r="R506" s="1">
        <f t="shared" si="331"/>
        <v>26</v>
      </c>
      <c r="S506" s="1">
        <f t="shared" si="332"/>
        <v>26</v>
      </c>
      <c r="T506" s="1">
        <f t="shared" si="333"/>
        <v>26</v>
      </c>
      <c r="U506" s="1">
        <f t="shared" si="334"/>
        <v>26</v>
      </c>
      <c r="V506" s="1">
        <f t="shared" si="335"/>
        <v>26</v>
      </c>
      <c r="W506" s="1">
        <f t="shared" si="336"/>
        <v>26</v>
      </c>
      <c r="X506" s="1">
        <f t="shared" si="337"/>
        <v>26</v>
      </c>
      <c r="Y506" s="1">
        <f t="shared" si="338"/>
        <v>26</v>
      </c>
      <c r="Z506" s="1">
        <f t="shared" si="339"/>
        <v>26</v>
      </c>
      <c r="AA506" s="1">
        <f t="shared" si="340"/>
        <v>26</v>
      </c>
      <c r="AB506" s="1">
        <f t="shared" si="341"/>
        <v>26</v>
      </c>
      <c r="AC506" s="1">
        <f t="shared" si="342"/>
        <v>26</v>
      </c>
      <c r="AD506" s="1">
        <f t="shared" si="343"/>
        <v>26</v>
      </c>
      <c r="AE506" s="1">
        <f t="shared" si="344"/>
        <v>26</v>
      </c>
      <c r="AF506" s="1">
        <f t="shared" si="345"/>
        <v>26</v>
      </c>
      <c r="AG506" s="1">
        <f t="shared" si="346"/>
        <v>26</v>
      </c>
      <c r="AH506" s="1">
        <f t="shared" si="347"/>
        <v>26</v>
      </c>
      <c r="AI506" s="1">
        <f t="shared" si="348"/>
        <v>26</v>
      </c>
      <c r="AJ506" s="1">
        <f t="shared" si="349"/>
        <v>26</v>
      </c>
      <c r="AK506" s="1">
        <f t="shared" si="350"/>
        <v>26</v>
      </c>
      <c r="AL506" s="1">
        <f t="shared" si="351"/>
        <v>26</v>
      </c>
      <c r="AM506" s="1">
        <f t="shared" si="352"/>
        <v>26</v>
      </c>
      <c r="AN506" s="1">
        <f t="shared" si="353"/>
        <v>26</v>
      </c>
      <c r="AO506" s="1">
        <f t="shared" si="354"/>
        <v>26</v>
      </c>
      <c r="AP506" s="7">
        <f t="shared" si="370"/>
        <v>26</v>
      </c>
      <c r="AQ506" s="7">
        <f t="shared" si="371"/>
        <v>26</v>
      </c>
      <c r="AR506" s="1">
        <f t="shared" si="355"/>
        <v>26</v>
      </c>
      <c r="AS506" s="7">
        <f t="shared" si="372"/>
        <v>26</v>
      </c>
      <c r="AT506" s="1">
        <f t="shared" si="356"/>
        <v>26</v>
      </c>
      <c r="AU506" s="1">
        <f t="shared" si="357"/>
        <v>26</v>
      </c>
      <c r="AV506" s="1">
        <f t="shared" si="358"/>
        <v>26</v>
      </c>
      <c r="AW506" s="1">
        <f t="shared" si="359"/>
        <v>26</v>
      </c>
      <c r="AX506" s="1">
        <f t="shared" si="360"/>
        <v>26</v>
      </c>
      <c r="AY506" s="1">
        <f t="shared" si="361"/>
        <v>26</v>
      </c>
      <c r="AZ506" s="1">
        <f t="shared" si="362"/>
        <v>26</v>
      </c>
      <c r="BA506" s="1">
        <f t="shared" si="363"/>
        <v>26</v>
      </c>
      <c r="BB506" s="1">
        <f t="shared" si="364"/>
        <v>26</v>
      </c>
      <c r="BC506" s="1">
        <f t="shared" si="365"/>
        <v>26</v>
      </c>
      <c r="BD506" s="1">
        <f t="shared" si="366"/>
        <v>26</v>
      </c>
      <c r="BE506" s="1">
        <f t="shared" si="367"/>
        <v>26</v>
      </c>
      <c r="BF506" s="1">
        <f t="shared" si="368"/>
        <v>26</v>
      </c>
      <c r="BG506" s="1">
        <f>+IF(D506="male",VLOOKUP(M506,'Key node cluster'!$A$3:$C$45,3,0),VLOOKUP(M506,'Key node cluster'!$F$3:$H$27,3,0))</f>
        <v>31</v>
      </c>
    </row>
    <row r="507" spans="1:59" x14ac:dyDescent="0.25">
      <c r="A507" t="s">
        <v>1113</v>
      </c>
      <c r="B507">
        <v>9941072081</v>
      </c>
      <c r="C507" s="7">
        <v>30</v>
      </c>
      <c r="D507" t="s">
        <v>9</v>
      </c>
      <c r="E507" t="s">
        <v>10</v>
      </c>
      <c r="G507" t="str">
        <f t="shared" si="369"/>
        <v>bachelor or above</v>
      </c>
      <c r="H507" s="7">
        <f t="shared" si="327"/>
        <v>1</v>
      </c>
      <c r="I507" t="s">
        <v>14</v>
      </c>
      <c r="J507">
        <v>27</v>
      </c>
      <c r="K507">
        <v>0.85479452054795002</v>
      </c>
      <c r="L507">
        <v>2</v>
      </c>
      <c r="M507" s="5">
        <f t="shared" si="328"/>
        <v>17</v>
      </c>
      <c r="N507" s="5">
        <f>+IF(D507="male",VLOOKUP(BG507,'Key node cluster'!$L$3:$N$24,3,0),VLOOKUP(BG507,'Key node cluster'!$R$3:$T$15,3,0))</f>
        <v>1</v>
      </c>
      <c r="O507" s="1">
        <v>0</v>
      </c>
      <c r="P507" s="1">
        <f t="shared" si="329"/>
        <v>1</v>
      </c>
      <c r="Q507" s="1">
        <f t="shared" si="330"/>
        <v>17</v>
      </c>
      <c r="R507" s="1">
        <f t="shared" si="331"/>
        <v>17</v>
      </c>
      <c r="S507" s="1">
        <f t="shared" si="332"/>
        <v>17</v>
      </c>
      <c r="T507" s="1">
        <f t="shared" si="333"/>
        <v>17</v>
      </c>
      <c r="U507" s="1">
        <f t="shared" si="334"/>
        <v>17</v>
      </c>
      <c r="V507" s="1">
        <f t="shared" si="335"/>
        <v>17</v>
      </c>
      <c r="W507" s="1">
        <f t="shared" si="336"/>
        <v>17</v>
      </c>
      <c r="X507" s="1">
        <f t="shared" si="337"/>
        <v>17</v>
      </c>
      <c r="Y507" s="1">
        <f t="shared" si="338"/>
        <v>17</v>
      </c>
      <c r="Z507" s="1">
        <f t="shared" si="339"/>
        <v>17</v>
      </c>
      <c r="AA507" s="1">
        <f t="shared" si="340"/>
        <v>17</v>
      </c>
      <c r="AB507" s="1">
        <f t="shared" si="341"/>
        <v>17</v>
      </c>
      <c r="AC507" s="1">
        <f t="shared" si="342"/>
        <v>17</v>
      </c>
      <c r="AD507" s="1">
        <f t="shared" si="343"/>
        <v>17</v>
      </c>
      <c r="AE507" s="1">
        <f t="shared" si="344"/>
        <v>17</v>
      </c>
      <c r="AF507" s="1">
        <f t="shared" si="345"/>
        <v>17</v>
      </c>
      <c r="AG507" s="1">
        <f t="shared" si="346"/>
        <v>17</v>
      </c>
      <c r="AH507" s="1">
        <f t="shared" si="347"/>
        <v>17</v>
      </c>
      <c r="AI507" s="1">
        <f t="shared" si="348"/>
        <v>17</v>
      </c>
      <c r="AJ507" s="1">
        <f t="shared" si="349"/>
        <v>17</v>
      </c>
      <c r="AK507" s="1">
        <f t="shared" si="350"/>
        <v>17</v>
      </c>
      <c r="AL507" s="1">
        <f t="shared" si="351"/>
        <v>17</v>
      </c>
      <c r="AM507" s="1">
        <f t="shared" si="352"/>
        <v>17</v>
      </c>
      <c r="AN507" s="1">
        <f t="shared" si="353"/>
        <v>17</v>
      </c>
      <c r="AO507" s="1">
        <f t="shared" si="354"/>
        <v>17</v>
      </c>
      <c r="AP507" s="7">
        <f t="shared" si="370"/>
        <v>17</v>
      </c>
      <c r="AQ507" s="7">
        <f t="shared" si="371"/>
        <v>17</v>
      </c>
      <c r="AR507" s="1">
        <f t="shared" si="355"/>
        <v>17</v>
      </c>
      <c r="AS507" s="7">
        <f t="shared" si="372"/>
        <v>17</v>
      </c>
      <c r="AT507" s="1">
        <f t="shared" si="356"/>
        <v>17</v>
      </c>
      <c r="AU507" s="1">
        <f t="shared" si="357"/>
        <v>17</v>
      </c>
      <c r="AV507" s="1">
        <f t="shared" si="358"/>
        <v>17</v>
      </c>
      <c r="AW507" s="1">
        <f t="shared" si="359"/>
        <v>17</v>
      </c>
      <c r="AX507" s="1">
        <f t="shared" si="360"/>
        <v>17</v>
      </c>
      <c r="AY507" s="1">
        <f t="shared" si="361"/>
        <v>17</v>
      </c>
      <c r="AZ507" s="1">
        <f t="shared" si="362"/>
        <v>17</v>
      </c>
      <c r="BA507" s="1">
        <f t="shared" si="363"/>
        <v>17</v>
      </c>
      <c r="BB507" s="1">
        <f t="shared" si="364"/>
        <v>17</v>
      </c>
      <c r="BC507" s="1">
        <f t="shared" si="365"/>
        <v>17</v>
      </c>
      <c r="BD507" s="1">
        <f t="shared" si="366"/>
        <v>17</v>
      </c>
      <c r="BE507" s="1">
        <f t="shared" si="367"/>
        <v>17</v>
      </c>
      <c r="BF507" s="1">
        <f t="shared" si="368"/>
        <v>17</v>
      </c>
      <c r="BG507" s="1">
        <f>+IF(D507="male",VLOOKUP(M507,'Key node cluster'!$A$3:$C$45,3,0),VLOOKUP(M507,'Key node cluster'!$F$3:$H$27,3,0))</f>
        <v>22</v>
      </c>
    </row>
    <row r="508" spans="1:59" x14ac:dyDescent="0.25">
      <c r="A508" t="s">
        <v>1129</v>
      </c>
      <c r="B508">
        <v>9941005219</v>
      </c>
      <c r="C508" s="7">
        <v>30</v>
      </c>
      <c r="D508" t="s">
        <v>9</v>
      </c>
      <c r="E508" t="s">
        <v>10</v>
      </c>
      <c r="G508" t="str">
        <f t="shared" si="369"/>
        <v>bachelor or above</v>
      </c>
      <c r="H508" s="7">
        <f t="shared" si="327"/>
        <v>5</v>
      </c>
      <c r="I508" t="s">
        <v>14</v>
      </c>
      <c r="J508">
        <v>28</v>
      </c>
      <c r="K508">
        <v>1.1616438356164001</v>
      </c>
      <c r="L508">
        <v>1</v>
      </c>
      <c r="M508" s="5">
        <f t="shared" si="328"/>
        <v>26</v>
      </c>
      <c r="N508" s="5">
        <f>+IF(D508="male",VLOOKUP(BG508,'Key node cluster'!$L$3:$N$24,3,0),VLOOKUP(BG508,'Key node cluster'!$R$3:$T$15,3,0))</f>
        <v>1</v>
      </c>
      <c r="O508" s="1">
        <v>0</v>
      </c>
      <c r="P508" s="1">
        <f t="shared" si="329"/>
        <v>26</v>
      </c>
      <c r="Q508" s="1">
        <f t="shared" si="330"/>
        <v>26</v>
      </c>
      <c r="R508" s="1">
        <f t="shared" si="331"/>
        <v>26</v>
      </c>
      <c r="S508" s="1">
        <f t="shared" si="332"/>
        <v>26</v>
      </c>
      <c r="T508" s="1">
        <f t="shared" si="333"/>
        <v>26</v>
      </c>
      <c r="U508" s="1">
        <f t="shared" si="334"/>
        <v>26</v>
      </c>
      <c r="V508" s="1">
        <f t="shared" si="335"/>
        <v>26</v>
      </c>
      <c r="W508" s="1">
        <f t="shared" si="336"/>
        <v>26</v>
      </c>
      <c r="X508" s="1">
        <f t="shared" si="337"/>
        <v>26</v>
      </c>
      <c r="Y508" s="1">
        <f t="shared" si="338"/>
        <v>26</v>
      </c>
      <c r="Z508" s="1">
        <f t="shared" si="339"/>
        <v>26</v>
      </c>
      <c r="AA508" s="1">
        <f t="shared" si="340"/>
        <v>26</v>
      </c>
      <c r="AB508" s="1">
        <f t="shared" si="341"/>
        <v>26</v>
      </c>
      <c r="AC508" s="1">
        <f t="shared" si="342"/>
        <v>26</v>
      </c>
      <c r="AD508" s="1">
        <f t="shared" si="343"/>
        <v>26</v>
      </c>
      <c r="AE508" s="1">
        <f t="shared" si="344"/>
        <v>26</v>
      </c>
      <c r="AF508" s="1">
        <f t="shared" si="345"/>
        <v>26</v>
      </c>
      <c r="AG508" s="1">
        <f t="shared" si="346"/>
        <v>26</v>
      </c>
      <c r="AH508" s="1">
        <f t="shared" si="347"/>
        <v>26</v>
      </c>
      <c r="AI508" s="1">
        <f t="shared" si="348"/>
        <v>26</v>
      </c>
      <c r="AJ508" s="1">
        <f t="shared" si="349"/>
        <v>26</v>
      </c>
      <c r="AK508" s="1">
        <f t="shared" si="350"/>
        <v>26</v>
      </c>
      <c r="AL508" s="1">
        <f t="shared" si="351"/>
        <v>26</v>
      </c>
      <c r="AM508" s="1">
        <f t="shared" si="352"/>
        <v>26</v>
      </c>
      <c r="AN508" s="1">
        <f t="shared" si="353"/>
        <v>26</v>
      </c>
      <c r="AO508" s="1">
        <f t="shared" si="354"/>
        <v>26</v>
      </c>
      <c r="AP508" s="7">
        <f t="shared" si="370"/>
        <v>26</v>
      </c>
      <c r="AQ508" s="7">
        <f t="shared" si="371"/>
        <v>26</v>
      </c>
      <c r="AR508" s="1">
        <f t="shared" si="355"/>
        <v>26</v>
      </c>
      <c r="AS508" s="7">
        <f t="shared" si="372"/>
        <v>26</v>
      </c>
      <c r="AT508" s="1">
        <f t="shared" si="356"/>
        <v>26</v>
      </c>
      <c r="AU508" s="1">
        <f t="shared" si="357"/>
        <v>26</v>
      </c>
      <c r="AV508" s="1">
        <f t="shared" si="358"/>
        <v>26</v>
      </c>
      <c r="AW508" s="1">
        <f t="shared" si="359"/>
        <v>26</v>
      </c>
      <c r="AX508" s="1">
        <f t="shared" si="360"/>
        <v>26</v>
      </c>
      <c r="AY508" s="1">
        <f t="shared" si="361"/>
        <v>26</v>
      </c>
      <c r="AZ508" s="1">
        <f t="shared" si="362"/>
        <v>26</v>
      </c>
      <c r="BA508" s="1">
        <f t="shared" si="363"/>
        <v>26</v>
      </c>
      <c r="BB508" s="1">
        <f t="shared" si="364"/>
        <v>26</v>
      </c>
      <c r="BC508" s="1">
        <f t="shared" si="365"/>
        <v>26</v>
      </c>
      <c r="BD508" s="1">
        <f t="shared" si="366"/>
        <v>26</v>
      </c>
      <c r="BE508" s="1">
        <f t="shared" si="367"/>
        <v>26</v>
      </c>
      <c r="BF508" s="1">
        <f t="shared" si="368"/>
        <v>26</v>
      </c>
      <c r="BG508" s="1">
        <f>+IF(D508="male",VLOOKUP(M508,'Key node cluster'!$A$3:$C$45,3,0),VLOOKUP(M508,'Key node cluster'!$F$3:$H$27,3,0))</f>
        <v>31</v>
      </c>
    </row>
    <row r="509" spans="1:59" x14ac:dyDescent="0.25">
      <c r="A509" t="s">
        <v>1134</v>
      </c>
      <c r="B509">
        <v>9861038716</v>
      </c>
      <c r="C509" s="7">
        <v>30</v>
      </c>
      <c r="D509" t="s">
        <v>9</v>
      </c>
      <c r="E509" t="s">
        <v>10</v>
      </c>
      <c r="G509" t="str">
        <f t="shared" si="369"/>
        <v/>
      </c>
      <c r="H509" s="7">
        <f t="shared" si="327"/>
        <v>5</v>
      </c>
      <c r="J509">
        <v>35</v>
      </c>
      <c r="K509">
        <v>2.6</v>
      </c>
      <c r="L509">
        <v>5</v>
      </c>
      <c r="M509" s="5">
        <f t="shared" si="328"/>
        <v>26</v>
      </c>
      <c r="N509" s="5">
        <f>+IF(D509="male",VLOOKUP(BG509,'Key node cluster'!$L$3:$N$24,3,0),VLOOKUP(BG509,'Key node cluster'!$R$3:$T$15,3,0))</f>
        <v>1</v>
      </c>
      <c r="O509" s="1">
        <v>0</v>
      </c>
      <c r="P509" s="1">
        <f t="shared" si="329"/>
        <v>26</v>
      </c>
      <c r="Q509" s="1">
        <f t="shared" si="330"/>
        <v>26</v>
      </c>
      <c r="R509" s="1">
        <f t="shared" si="331"/>
        <v>26</v>
      </c>
      <c r="S509" s="1">
        <f t="shared" si="332"/>
        <v>26</v>
      </c>
      <c r="T509" s="1">
        <f t="shared" si="333"/>
        <v>26</v>
      </c>
      <c r="U509" s="1">
        <f t="shared" si="334"/>
        <v>26</v>
      </c>
      <c r="V509" s="1">
        <f t="shared" si="335"/>
        <v>26</v>
      </c>
      <c r="W509" s="1">
        <f t="shared" si="336"/>
        <v>26</v>
      </c>
      <c r="X509" s="1">
        <f t="shared" si="337"/>
        <v>26</v>
      </c>
      <c r="Y509" s="1">
        <f t="shared" si="338"/>
        <v>26</v>
      </c>
      <c r="Z509" s="1">
        <f t="shared" si="339"/>
        <v>26</v>
      </c>
      <c r="AA509" s="1">
        <f t="shared" si="340"/>
        <v>26</v>
      </c>
      <c r="AB509" s="1">
        <f t="shared" si="341"/>
        <v>26</v>
      </c>
      <c r="AC509" s="1">
        <f t="shared" si="342"/>
        <v>26</v>
      </c>
      <c r="AD509" s="1">
        <f t="shared" si="343"/>
        <v>26</v>
      </c>
      <c r="AE509" s="1">
        <f t="shared" si="344"/>
        <v>26</v>
      </c>
      <c r="AF509" s="1">
        <f t="shared" si="345"/>
        <v>26</v>
      </c>
      <c r="AG509" s="1">
        <f t="shared" si="346"/>
        <v>26</v>
      </c>
      <c r="AH509" s="1">
        <f t="shared" si="347"/>
        <v>26</v>
      </c>
      <c r="AI509" s="1">
        <f t="shared" si="348"/>
        <v>26</v>
      </c>
      <c r="AJ509" s="1">
        <f t="shared" si="349"/>
        <v>26</v>
      </c>
      <c r="AK509" s="1">
        <f t="shared" si="350"/>
        <v>26</v>
      </c>
      <c r="AL509" s="1">
        <f t="shared" si="351"/>
        <v>26</v>
      </c>
      <c r="AM509" s="1">
        <f t="shared" si="352"/>
        <v>26</v>
      </c>
      <c r="AN509" s="1">
        <f t="shared" si="353"/>
        <v>26</v>
      </c>
      <c r="AO509" s="1">
        <f t="shared" si="354"/>
        <v>26</v>
      </c>
      <c r="AP509" s="7">
        <f t="shared" si="370"/>
        <v>26</v>
      </c>
      <c r="AQ509" s="7">
        <f t="shared" si="371"/>
        <v>26</v>
      </c>
      <c r="AR509" s="1">
        <f t="shared" si="355"/>
        <v>26</v>
      </c>
      <c r="AS509" s="7">
        <f t="shared" si="372"/>
        <v>26</v>
      </c>
      <c r="AT509" s="1">
        <f t="shared" si="356"/>
        <v>26</v>
      </c>
      <c r="AU509" s="1">
        <f t="shared" si="357"/>
        <v>26</v>
      </c>
      <c r="AV509" s="1">
        <f t="shared" si="358"/>
        <v>26</v>
      </c>
      <c r="AW509" s="1">
        <f t="shared" si="359"/>
        <v>26</v>
      </c>
      <c r="AX509" s="1">
        <f t="shared" si="360"/>
        <v>26</v>
      </c>
      <c r="AY509" s="1">
        <f t="shared" si="361"/>
        <v>26</v>
      </c>
      <c r="AZ509" s="1">
        <f t="shared" si="362"/>
        <v>26</v>
      </c>
      <c r="BA509" s="1">
        <f t="shared" si="363"/>
        <v>26</v>
      </c>
      <c r="BB509" s="1">
        <f t="shared" si="364"/>
        <v>26</v>
      </c>
      <c r="BC509" s="1">
        <f t="shared" si="365"/>
        <v>26</v>
      </c>
      <c r="BD509" s="1">
        <f t="shared" si="366"/>
        <v>26</v>
      </c>
      <c r="BE509" s="1">
        <f t="shared" si="367"/>
        <v>26</v>
      </c>
      <c r="BF509" s="1">
        <f t="shared" si="368"/>
        <v>26</v>
      </c>
      <c r="BG509" s="1">
        <f>+IF(D509="male",VLOOKUP(M509,'Key node cluster'!$A$3:$C$45,3,0),VLOOKUP(M509,'Key node cluster'!$F$3:$H$27,3,0))</f>
        <v>31</v>
      </c>
    </row>
    <row r="510" spans="1:59" x14ac:dyDescent="0.25">
      <c r="A510" t="s">
        <v>1147</v>
      </c>
      <c r="B510">
        <v>2001361351</v>
      </c>
      <c r="C510" s="7">
        <v>30</v>
      </c>
      <c r="D510" t="s">
        <v>9</v>
      </c>
      <c r="E510" t="s">
        <v>10</v>
      </c>
      <c r="G510" t="str">
        <f t="shared" si="369"/>
        <v>secondary or below</v>
      </c>
      <c r="H510" s="7">
        <f t="shared" si="327"/>
        <v>5</v>
      </c>
      <c r="I510" t="s">
        <v>18</v>
      </c>
      <c r="J510">
        <v>30</v>
      </c>
      <c r="K510">
        <v>1.6657534246575001</v>
      </c>
      <c r="L510">
        <v>2</v>
      </c>
      <c r="M510" s="5">
        <f t="shared" si="328"/>
        <v>26</v>
      </c>
      <c r="N510" s="5">
        <f>+IF(D510="male",VLOOKUP(BG510,'Key node cluster'!$L$3:$N$24,3,0),VLOOKUP(BG510,'Key node cluster'!$R$3:$T$15,3,0))</f>
        <v>1</v>
      </c>
      <c r="O510" s="1">
        <v>0</v>
      </c>
      <c r="P510" s="1">
        <f t="shared" si="329"/>
        <v>26</v>
      </c>
      <c r="Q510" s="1">
        <f t="shared" si="330"/>
        <v>26</v>
      </c>
      <c r="R510" s="1">
        <f t="shared" si="331"/>
        <v>26</v>
      </c>
      <c r="S510" s="1">
        <f t="shared" si="332"/>
        <v>26</v>
      </c>
      <c r="T510" s="1">
        <f t="shared" si="333"/>
        <v>26</v>
      </c>
      <c r="U510" s="1">
        <f t="shared" si="334"/>
        <v>26</v>
      </c>
      <c r="V510" s="1">
        <f t="shared" si="335"/>
        <v>26</v>
      </c>
      <c r="W510" s="1">
        <f t="shared" si="336"/>
        <v>26</v>
      </c>
      <c r="X510" s="1">
        <f t="shared" si="337"/>
        <v>26</v>
      </c>
      <c r="Y510" s="1">
        <f t="shared" si="338"/>
        <v>26</v>
      </c>
      <c r="Z510" s="1">
        <f t="shared" si="339"/>
        <v>26</v>
      </c>
      <c r="AA510" s="1">
        <f t="shared" si="340"/>
        <v>26</v>
      </c>
      <c r="AB510" s="1">
        <f t="shared" si="341"/>
        <v>26</v>
      </c>
      <c r="AC510" s="1">
        <f t="shared" si="342"/>
        <v>26</v>
      </c>
      <c r="AD510" s="1">
        <f t="shared" si="343"/>
        <v>26</v>
      </c>
      <c r="AE510" s="1">
        <f t="shared" si="344"/>
        <v>26</v>
      </c>
      <c r="AF510" s="1">
        <f t="shared" si="345"/>
        <v>26</v>
      </c>
      <c r="AG510" s="1">
        <f t="shared" si="346"/>
        <v>26</v>
      </c>
      <c r="AH510" s="1">
        <f t="shared" si="347"/>
        <v>26</v>
      </c>
      <c r="AI510" s="1">
        <f t="shared" si="348"/>
        <v>26</v>
      </c>
      <c r="AJ510" s="1">
        <f t="shared" si="349"/>
        <v>26</v>
      </c>
      <c r="AK510" s="1">
        <f t="shared" si="350"/>
        <v>26</v>
      </c>
      <c r="AL510" s="1">
        <f t="shared" si="351"/>
        <v>26</v>
      </c>
      <c r="AM510" s="1">
        <f t="shared" si="352"/>
        <v>26</v>
      </c>
      <c r="AN510" s="1">
        <f t="shared" si="353"/>
        <v>26</v>
      </c>
      <c r="AO510" s="1">
        <f t="shared" si="354"/>
        <v>26</v>
      </c>
      <c r="AP510" s="7">
        <f t="shared" si="370"/>
        <v>26</v>
      </c>
      <c r="AQ510" s="7">
        <f t="shared" si="371"/>
        <v>26</v>
      </c>
      <c r="AR510" s="1">
        <f t="shared" si="355"/>
        <v>26</v>
      </c>
      <c r="AS510" s="7">
        <f t="shared" si="372"/>
        <v>26</v>
      </c>
      <c r="AT510" s="1">
        <f t="shared" si="356"/>
        <v>26</v>
      </c>
      <c r="AU510" s="1">
        <f t="shared" si="357"/>
        <v>26</v>
      </c>
      <c r="AV510" s="1">
        <f t="shared" si="358"/>
        <v>26</v>
      </c>
      <c r="AW510" s="1">
        <f t="shared" si="359"/>
        <v>26</v>
      </c>
      <c r="AX510" s="1">
        <f t="shared" si="360"/>
        <v>26</v>
      </c>
      <c r="AY510" s="1">
        <f t="shared" si="361"/>
        <v>26</v>
      </c>
      <c r="AZ510" s="1">
        <f t="shared" si="362"/>
        <v>26</v>
      </c>
      <c r="BA510" s="1">
        <f t="shared" si="363"/>
        <v>26</v>
      </c>
      <c r="BB510" s="1">
        <f t="shared" si="364"/>
        <v>26</v>
      </c>
      <c r="BC510" s="1">
        <f t="shared" si="365"/>
        <v>26</v>
      </c>
      <c r="BD510" s="1">
        <f t="shared" si="366"/>
        <v>26</v>
      </c>
      <c r="BE510" s="1">
        <f t="shared" si="367"/>
        <v>26</v>
      </c>
      <c r="BF510" s="1">
        <f t="shared" si="368"/>
        <v>26</v>
      </c>
      <c r="BG510" s="1">
        <f>+IF(D510="male",VLOOKUP(M510,'Key node cluster'!$A$3:$C$45,3,0),VLOOKUP(M510,'Key node cluster'!$F$3:$H$27,3,0))</f>
        <v>31</v>
      </c>
    </row>
    <row r="511" spans="1:59" x14ac:dyDescent="0.25">
      <c r="A511" t="s">
        <v>1151</v>
      </c>
      <c r="B511">
        <v>9961001928</v>
      </c>
      <c r="C511" s="7">
        <v>30</v>
      </c>
      <c r="D511" t="s">
        <v>9</v>
      </c>
      <c r="E511" t="s">
        <v>10</v>
      </c>
      <c r="G511" t="str">
        <f t="shared" si="369"/>
        <v/>
      </c>
      <c r="H511" s="7">
        <f t="shared" si="327"/>
        <v>5</v>
      </c>
      <c r="J511">
        <v>26</v>
      </c>
      <c r="K511">
        <v>1.5890410958904</v>
      </c>
      <c r="L511">
        <v>4</v>
      </c>
      <c r="M511" s="5">
        <f t="shared" si="328"/>
        <v>26</v>
      </c>
      <c r="N511" s="5">
        <f>+IF(D511="male",VLOOKUP(BG511,'Key node cluster'!$L$3:$N$24,3,0),VLOOKUP(BG511,'Key node cluster'!$R$3:$T$15,3,0))</f>
        <v>1</v>
      </c>
      <c r="O511" s="1">
        <v>0</v>
      </c>
      <c r="P511" s="1">
        <f t="shared" si="329"/>
        <v>26</v>
      </c>
      <c r="Q511" s="1">
        <f t="shared" si="330"/>
        <v>26</v>
      </c>
      <c r="R511" s="1">
        <f t="shared" si="331"/>
        <v>26</v>
      </c>
      <c r="S511" s="1">
        <f t="shared" si="332"/>
        <v>26</v>
      </c>
      <c r="T511" s="1">
        <f t="shared" si="333"/>
        <v>26</v>
      </c>
      <c r="U511" s="1">
        <f t="shared" si="334"/>
        <v>26</v>
      </c>
      <c r="V511" s="1">
        <f t="shared" si="335"/>
        <v>26</v>
      </c>
      <c r="W511" s="1">
        <f t="shared" si="336"/>
        <v>26</v>
      </c>
      <c r="X511" s="1">
        <f t="shared" si="337"/>
        <v>26</v>
      </c>
      <c r="Y511" s="1">
        <f t="shared" si="338"/>
        <v>26</v>
      </c>
      <c r="Z511" s="1">
        <f t="shared" si="339"/>
        <v>26</v>
      </c>
      <c r="AA511" s="1">
        <f t="shared" si="340"/>
        <v>26</v>
      </c>
      <c r="AB511" s="1">
        <f t="shared" si="341"/>
        <v>26</v>
      </c>
      <c r="AC511" s="1">
        <f t="shared" si="342"/>
        <v>26</v>
      </c>
      <c r="AD511" s="1">
        <f t="shared" si="343"/>
        <v>26</v>
      </c>
      <c r="AE511" s="1">
        <f t="shared" si="344"/>
        <v>26</v>
      </c>
      <c r="AF511" s="1">
        <f t="shared" si="345"/>
        <v>26</v>
      </c>
      <c r="AG511" s="1">
        <f t="shared" si="346"/>
        <v>26</v>
      </c>
      <c r="AH511" s="1">
        <f t="shared" si="347"/>
        <v>26</v>
      </c>
      <c r="AI511" s="1">
        <f t="shared" si="348"/>
        <v>26</v>
      </c>
      <c r="AJ511" s="1">
        <f t="shared" si="349"/>
        <v>26</v>
      </c>
      <c r="AK511" s="1">
        <f t="shared" si="350"/>
        <v>26</v>
      </c>
      <c r="AL511" s="1">
        <f t="shared" si="351"/>
        <v>26</v>
      </c>
      <c r="AM511" s="1">
        <f t="shared" si="352"/>
        <v>26</v>
      </c>
      <c r="AN511" s="1">
        <f t="shared" si="353"/>
        <v>26</v>
      </c>
      <c r="AO511" s="1">
        <f t="shared" si="354"/>
        <v>26</v>
      </c>
      <c r="AP511" s="7">
        <f t="shared" si="370"/>
        <v>26</v>
      </c>
      <c r="AQ511" s="7">
        <f t="shared" si="371"/>
        <v>26</v>
      </c>
      <c r="AR511" s="1">
        <f t="shared" si="355"/>
        <v>26</v>
      </c>
      <c r="AS511" s="7">
        <f t="shared" si="372"/>
        <v>26</v>
      </c>
      <c r="AT511" s="1">
        <f t="shared" si="356"/>
        <v>26</v>
      </c>
      <c r="AU511" s="1">
        <f t="shared" si="357"/>
        <v>26</v>
      </c>
      <c r="AV511" s="1">
        <f t="shared" si="358"/>
        <v>26</v>
      </c>
      <c r="AW511" s="1">
        <f t="shared" si="359"/>
        <v>26</v>
      </c>
      <c r="AX511" s="1">
        <f t="shared" si="360"/>
        <v>26</v>
      </c>
      <c r="AY511" s="1">
        <f t="shared" si="361"/>
        <v>26</v>
      </c>
      <c r="AZ511" s="1">
        <f t="shared" si="362"/>
        <v>26</v>
      </c>
      <c r="BA511" s="1">
        <f t="shared" si="363"/>
        <v>26</v>
      </c>
      <c r="BB511" s="1">
        <f t="shared" si="364"/>
        <v>26</v>
      </c>
      <c r="BC511" s="1">
        <f t="shared" si="365"/>
        <v>26</v>
      </c>
      <c r="BD511" s="1">
        <f t="shared" si="366"/>
        <v>26</v>
      </c>
      <c r="BE511" s="1">
        <f t="shared" si="367"/>
        <v>26</v>
      </c>
      <c r="BF511" s="1">
        <f t="shared" si="368"/>
        <v>26</v>
      </c>
      <c r="BG511" s="1">
        <f>+IF(D511="male",VLOOKUP(M511,'Key node cluster'!$A$3:$C$45,3,0),VLOOKUP(M511,'Key node cluster'!$F$3:$H$27,3,0))</f>
        <v>31</v>
      </c>
    </row>
    <row r="512" spans="1:59" x14ac:dyDescent="0.25">
      <c r="A512" t="s">
        <v>1177</v>
      </c>
      <c r="B512">
        <v>9741022733</v>
      </c>
      <c r="C512" s="7">
        <v>50</v>
      </c>
      <c r="D512" t="s">
        <v>9</v>
      </c>
      <c r="E512" t="s">
        <v>10</v>
      </c>
      <c r="F512" t="s">
        <v>45</v>
      </c>
      <c r="G512" t="str">
        <f t="shared" si="369"/>
        <v>bachelor or above</v>
      </c>
      <c r="H512" s="7">
        <f t="shared" si="327"/>
        <v>1</v>
      </c>
      <c r="I512" t="s">
        <v>14</v>
      </c>
      <c r="J512">
        <v>48</v>
      </c>
      <c r="K512">
        <v>8.2191780821917998E-2</v>
      </c>
      <c r="L512">
        <v>1</v>
      </c>
      <c r="M512" s="5">
        <f t="shared" si="328"/>
        <v>19</v>
      </c>
      <c r="N512" s="5">
        <f>+IF(D512="male",VLOOKUP(BG512,'Key node cluster'!$L$3:$N$24,3,0),VLOOKUP(BG512,'Key node cluster'!$R$3:$T$15,3,0))</f>
        <v>0</v>
      </c>
      <c r="O512" s="1">
        <v>0</v>
      </c>
      <c r="P512" s="1">
        <f t="shared" si="329"/>
        <v>1</v>
      </c>
      <c r="Q512" s="1">
        <f t="shared" si="330"/>
        <v>17</v>
      </c>
      <c r="R512" s="1">
        <f t="shared" si="331"/>
        <v>17</v>
      </c>
      <c r="S512" s="1">
        <f t="shared" si="332"/>
        <v>17</v>
      </c>
      <c r="T512" s="1">
        <f t="shared" si="333"/>
        <v>17</v>
      </c>
      <c r="U512" s="1">
        <f t="shared" si="334"/>
        <v>17</v>
      </c>
      <c r="V512" s="1">
        <f t="shared" si="335"/>
        <v>17</v>
      </c>
      <c r="W512" s="1">
        <f t="shared" si="336"/>
        <v>17</v>
      </c>
      <c r="X512" s="1">
        <f t="shared" si="337"/>
        <v>17</v>
      </c>
      <c r="Y512" s="1">
        <f t="shared" si="338"/>
        <v>17</v>
      </c>
      <c r="Z512" s="1">
        <f t="shared" si="339"/>
        <v>17</v>
      </c>
      <c r="AA512" s="1">
        <f t="shared" si="340"/>
        <v>17</v>
      </c>
      <c r="AB512" s="1">
        <f t="shared" si="341"/>
        <v>17</v>
      </c>
      <c r="AC512" s="1">
        <f t="shared" si="342"/>
        <v>17</v>
      </c>
      <c r="AD512" s="1">
        <f t="shared" si="343"/>
        <v>17</v>
      </c>
      <c r="AE512" s="1">
        <f t="shared" si="344"/>
        <v>17</v>
      </c>
      <c r="AF512" s="1">
        <f t="shared" si="345"/>
        <v>17</v>
      </c>
      <c r="AG512" s="1">
        <f t="shared" si="346"/>
        <v>18</v>
      </c>
      <c r="AH512" s="1">
        <f t="shared" si="347"/>
        <v>19</v>
      </c>
      <c r="AI512" s="1">
        <f t="shared" si="348"/>
        <v>19</v>
      </c>
      <c r="AJ512" s="1">
        <f t="shared" si="349"/>
        <v>19</v>
      </c>
      <c r="AK512" s="1">
        <f t="shared" si="350"/>
        <v>19</v>
      </c>
      <c r="AL512" s="1">
        <f t="shared" si="351"/>
        <v>19</v>
      </c>
      <c r="AM512" s="1">
        <f t="shared" si="352"/>
        <v>19</v>
      </c>
      <c r="AN512" s="1">
        <f t="shared" si="353"/>
        <v>19</v>
      </c>
      <c r="AO512" s="1">
        <f t="shared" si="354"/>
        <v>19</v>
      </c>
      <c r="AP512" s="7">
        <f t="shared" si="370"/>
        <v>19</v>
      </c>
      <c r="AQ512" s="7">
        <f t="shared" si="371"/>
        <v>19</v>
      </c>
      <c r="AR512" s="1">
        <f t="shared" si="355"/>
        <v>19</v>
      </c>
      <c r="AS512" s="7">
        <f t="shared" si="372"/>
        <v>19</v>
      </c>
      <c r="AT512" s="1">
        <f t="shared" si="356"/>
        <v>19</v>
      </c>
      <c r="AU512" s="1">
        <f t="shared" si="357"/>
        <v>19</v>
      </c>
      <c r="AV512" s="1">
        <f t="shared" si="358"/>
        <v>19</v>
      </c>
      <c r="AW512" s="1">
        <f t="shared" si="359"/>
        <v>19</v>
      </c>
      <c r="AX512" s="1">
        <f t="shared" si="360"/>
        <v>19</v>
      </c>
      <c r="AY512" s="1">
        <f t="shared" si="361"/>
        <v>19</v>
      </c>
      <c r="AZ512" s="1">
        <f t="shared" si="362"/>
        <v>19</v>
      </c>
      <c r="BA512" s="1">
        <f t="shared" si="363"/>
        <v>19</v>
      </c>
      <c r="BB512" s="1">
        <f t="shared" si="364"/>
        <v>19</v>
      </c>
      <c r="BC512" s="1">
        <f t="shared" si="365"/>
        <v>19</v>
      </c>
      <c r="BD512" s="1">
        <f t="shared" si="366"/>
        <v>19</v>
      </c>
      <c r="BE512" s="1">
        <f t="shared" si="367"/>
        <v>19</v>
      </c>
      <c r="BF512" s="1">
        <f t="shared" si="368"/>
        <v>19</v>
      </c>
      <c r="BG512" s="1">
        <f>+IF(D512="male",VLOOKUP(M512,'Key node cluster'!$A$3:$C$45,3,0),VLOOKUP(M512,'Key node cluster'!$F$3:$H$27,3,0))</f>
        <v>19</v>
      </c>
    </row>
    <row r="513" spans="1:59" x14ac:dyDescent="0.25">
      <c r="A513" t="s">
        <v>1179</v>
      </c>
      <c r="B513">
        <v>9951045763</v>
      </c>
      <c r="C513" s="7">
        <v>30</v>
      </c>
      <c r="D513" t="s">
        <v>9</v>
      </c>
      <c r="E513" t="s">
        <v>10</v>
      </c>
      <c r="F513" t="s">
        <v>352</v>
      </c>
      <c r="G513" t="str">
        <f t="shared" si="369"/>
        <v>bachelor or above</v>
      </c>
      <c r="H513" s="7">
        <f t="shared" si="327"/>
        <v>1</v>
      </c>
      <c r="I513" t="s">
        <v>14</v>
      </c>
      <c r="J513">
        <v>26</v>
      </c>
      <c r="K513">
        <v>8.4931506849314997E-2</v>
      </c>
      <c r="L513">
        <v>1</v>
      </c>
      <c r="M513" s="5">
        <f t="shared" si="328"/>
        <v>19</v>
      </c>
      <c r="N513" s="5">
        <f>+IF(D513="male",VLOOKUP(BG513,'Key node cluster'!$L$3:$N$24,3,0),VLOOKUP(BG513,'Key node cluster'!$R$3:$T$15,3,0))</f>
        <v>0</v>
      </c>
      <c r="O513" s="1">
        <v>0</v>
      </c>
      <c r="P513" s="1">
        <f t="shared" si="329"/>
        <v>1</v>
      </c>
      <c r="Q513" s="1">
        <f t="shared" si="330"/>
        <v>17</v>
      </c>
      <c r="R513" s="1">
        <f t="shared" si="331"/>
        <v>17</v>
      </c>
      <c r="S513" s="1">
        <f t="shared" si="332"/>
        <v>17</v>
      </c>
      <c r="T513" s="1">
        <f t="shared" si="333"/>
        <v>17</v>
      </c>
      <c r="U513" s="1">
        <f t="shared" si="334"/>
        <v>17</v>
      </c>
      <c r="V513" s="1">
        <f t="shared" si="335"/>
        <v>17</v>
      </c>
      <c r="W513" s="1">
        <f t="shared" si="336"/>
        <v>17</v>
      </c>
      <c r="X513" s="1">
        <f t="shared" si="337"/>
        <v>17</v>
      </c>
      <c r="Y513" s="1">
        <f t="shared" si="338"/>
        <v>17</v>
      </c>
      <c r="Z513" s="1">
        <f t="shared" si="339"/>
        <v>17</v>
      </c>
      <c r="AA513" s="1">
        <f t="shared" si="340"/>
        <v>17</v>
      </c>
      <c r="AB513" s="1">
        <f t="shared" si="341"/>
        <v>17</v>
      </c>
      <c r="AC513" s="1">
        <f t="shared" si="342"/>
        <v>17</v>
      </c>
      <c r="AD513" s="1">
        <f t="shared" si="343"/>
        <v>17</v>
      </c>
      <c r="AE513" s="1">
        <f t="shared" si="344"/>
        <v>17</v>
      </c>
      <c r="AF513" s="1">
        <f t="shared" si="345"/>
        <v>17</v>
      </c>
      <c r="AG513" s="1">
        <f t="shared" si="346"/>
        <v>18</v>
      </c>
      <c r="AH513" s="1">
        <f t="shared" si="347"/>
        <v>19</v>
      </c>
      <c r="AI513" s="1">
        <f t="shared" si="348"/>
        <v>19</v>
      </c>
      <c r="AJ513" s="1">
        <f t="shared" si="349"/>
        <v>19</v>
      </c>
      <c r="AK513" s="1">
        <f t="shared" si="350"/>
        <v>19</v>
      </c>
      <c r="AL513" s="1">
        <f t="shared" si="351"/>
        <v>19</v>
      </c>
      <c r="AM513" s="1">
        <f t="shared" si="352"/>
        <v>19</v>
      </c>
      <c r="AN513" s="1">
        <f t="shared" si="353"/>
        <v>19</v>
      </c>
      <c r="AO513" s="1">
        <f t="shared" si="354"/>
        <v>19</v>
      </c>
      <c r="AP513" s="7">
        <f t="shared" si="370"/>
        <v>19</v>
      </c>
      <c r="AQ513" s="7">
        <f t="shared" si="371"/>
        <v>19</v>
      </c>
      <c r="AR513" s="1">
        <f t="shared" si="355"/>
        <v>19</v>
      </c>
      <c r="AS513" s="7">
        <f t="shared" si="372"/>
        <v>19</v>
      </c>
      <c r="AT513" s="1">
        <f t="shared" si="356"/>
        <v>19</v>
      </c>
      <c r="AU513" s="1">
        <f t="shared" si="357"/>
        <v>19</v>
      </c>
      <c r="AV513" s="1">
        <f t="shared" si="358"/>
        <v>19</v>
      </c>
      <c r="AW513" s="1">
        <f t="shared" si="359"/>
        <v>19</v>
      </c>
      <c r="AX513" s="1">
        <f t="shared" si="360"/>
        <v>19</v>
      </c>
      <c r="AY513" s="1">
        <f t="shared" si="361"/>
        <v>19</v>
      </c>
      <c r="AZ513" s="1">
        <f t="shared" si="362"/>
        <v>19</v>
      </c>
      <c r="BA513" s="1">
        <f t="shared" si="363"/>
        <v>19</v>
      </c>
      <c r="BB513" s="1">
        <f t="shared" si="364"/>
        <v>19</v>
      </c>
      <c r="BC513" s="1">
        <f t="shared" si="365"/>
        <v>19</v>
      </c>
      <c r="BD513" s="1">
        <f t="shared" si="366"/>
        <v>19</v>
      </c>
      <c r="BE513" s="1">
        <f t="shared" si="367"/>
        <v>19</v>
      </c>
      <c r="BF513" s="1">
        <f t="shared" si="368"/>
        <v>19</v>
      </c>
      <c r="BG513" s="1">
        <f>+IF(D513="male",VLOOKUP(M513,'Key node cluster'!$A$3:$C$45,3,0),VLOOKUP(M513,'Key node cluster'!$F$3:$H$27,3,0))</f>
        <v>19</v>
      </c>
    </row>
    <row r="514" spans="1:59" x14ac:dyDescent="0.25">
      <c r="A514" t="s">
        <v>1181</v>
      </c>
      <c r="B514">
        <v>9861012872</v>
      </c>
      <c r="C514" s="7">
        <v>40</v>
      </c>
      <c r="D514" t="s">
        <v>9</v>
      </c>
      <c r="E514" t="s">
        <v>10</v>
      </c>
      <c r="G514" t="str">
        <f t="shared" si="369"/>
        <v>tvet</v>
      </c>
      <c r="H514" s="7">
        <f t="shared" ref="H514:H577" si="373">IF(K514 &gt; 15, 20, IF(K514 &gt; 10, 15, IF(K514 &gt; 5, 10, IF(K514 &gt; 1, 5, IF(K514 &gt; 0, 1, 0)))))</f>
        <v>1</v>
      </c>
      <c r="I514" t="s">
        <v>193</v>
      </c>
      <c r="J514">
        <v>36</v>
      </c>
      <c r="K514">
        <v>0.50410958904110004</v>
      </c>
      <c r="L514">
        <v>2</v>
      </c>
      <c r="M514" s="5">
        <f t="shared" ref="M514:M577" si="374">+BF514</f>
        <v>17</v>
      </c>
      <c r="N514" s="5">
        <f>+IF(D514="male",VLOOKUP(BG514,'Key node cluster'!$L$3:$N$24,3,0),VLOOKUP(BG514,'Key node cluster'!$R$3:$T$15,3,0))</f>
        <v>1</v>
      </c>
      <c r="O514" s="1">
        <v>0</v>
      </c>
      <c r="P514" s="1">
        <f t="shared" ref="P514:P577" si="375">+IF($D514="male",IF(H514="",O514,IF(H514&lt;=3,1,26)),IF($D514="female",IF(H514="",O514,IF(H514&lt;=0.5,1,12)),O514))</f>
        <v>1</v>
      </c>
      <c r="Q514" s="1">
        <f t="shared" ref="Q514:Q577" si="376">IF($D514="male",IF(P514&lt;&gt;1,P514,IF(H514="",P514,IF(H514&lt;=0.5,2,17))),IF($D514="female",IF(P514&lt;&gt;1,P514,IF(F514="",P514,IF(F514&lt;&gt;"amman",2,11))),P514))</f>
        <v>17</v>
      </c>
      <c r="R514" s="1">
        <f t="shared" ref="R514:R577" si="377">IF($D514="male",IF(Q514&lt;&gt;2,Q514,IF(F514="",Q514,IF(F514&lt;&gt;"irbed",3,14))),IF($D514="female",IF(Q514&lt;&gt;2,Q514,IF(C514="",Q514,IF(C514&lt;=25,3,8))),Q514))</f>
        <v>17</v>
      </c>
      <c r="S514" s="1">
        <f t="shared" ref="S514:S577" si="378">IF($D514="male",IF(R514&lt;&gt;3,R514,IF(F514="",R514,IF(F514&lt;&gt;"amman",4,11))),IF($D514="female",IF(R514&lt;&gt;3,R514,IF(F514="",R514,IF(F514&lt;&gt;"irbed",4,7))),R514))</f>
        <v>17</v>
      </c>
      <c r="T514" s="1">
        <f t="shared" ref="T514:T577" si="379">IF($D514="male",IF(S514&lt;&gt;4,S514,IF(C514="",S514,IF(C514&lt;=25,5,10))),IF($D514="female",IF(S514&lt;&gt;4,S514,IF(C514="",S514,IF(G514&lt;&gt;"secondary or below",5,6))),R514))</f>
        <v>17</v>
      </c>
      <c r="U514" s="1">
        <f t="shared" ref="U514:U577" si="380">IF($D514="male",IF(T514&lt;&gt;5,T514,IF(F514="",T514,IF(F514&lt;&gt;"zarqa",6,9))),IF($D514="female",IF(T514&lt;&gt;5,T514,5),T514))</f>
        <v>17</v>
      </c>
      <c r="V514" s="1">
        <f t="shared" ref="V514:V577" si="381">IF($D514="male",IF(U514&lt;&gt;6,U514,IF(G514="",U514,IF(G514&lt;&gt;"secondary or below",7,8))),IF($D514="female",IF(T514&lt;&gt;6,U514,6),U514))</f>
        <v>17</v>
      </c>
      <c r="W514" s="1">
        <f t="shared" ref="W514:W577" si="382">IF($D514="male",IF(V514&lt;&gt;7,V514,7),IF($D514="female",IF(S514&lt;&gt;7,V514,7),V514))</f>
        <v>17</v>
      </c>
      <c r="X514" s="1">
        <f t="shared" ref="X514:X577" si="383">IF($D514="male",IF(V514&lt;&gt;8,W514,8),IF($D514="female",IF(R514&lt;&gt;8,R514,IF(G514="",W514,IF(G514&lt;&gt;"bachelor or above",9,10)))))</f>
        <v>17</v>
      </c>
      <c r="Y514" s="1">
        <f t="shared" ref="Y514:Y577" si="384">IF($D514="male",IF(U514&lt;&gt;9,X514,9),IF($D514="female",IF(X514&lt;&gt;9,X514,9),X514))</f>
        <v>17</v>
      </c>
      <c r="Z514" s="1">
        <f t="shared" ref="Z514:Z577" si="385">IF($D514="male",IF(T514&lt;&gt;10,Y514,10),IF($D514="female",IF(X514&lt;&gt;10,Y514,10),Y514))</f>
        <v>17</v>
      </c>
      <c r="AA514" s="1">
        <f t="shared" ref="AA514:AA577" si="386">IF($D514="male",IF(S514&lt;&gt;11,Z514,IF(G514="",Z514,IF(G514&lt;&gt;"secondary or below",12,13))),IF($D514="female",IF(Q514&lt;&gt;11,Z514,11),Z514))</f>
        <v>17</v>
      </c>
      <c r="AB514" s="1">
        <f t="shared" ref="AB514:AB577" si="387">IF($D514="male",IF(AA514&lt;&gt;12,AA514,12),IF($D514="female",IF(P514&lt;&gt;12,P514,IF(G514="",AA514,IF(G514&lt;&gt;"bachelor or above",13,20)))))</f>
        <v>17</v>
      </c>
      <c r="AC514" s="1">
        <f t="shared" ref="AC514:AC577" si="388">IF($D514="male",IF(AA514&lt;&gt;13,AB514,13),IF($D514="female",IF(AB514&lt;&gt;13,AB514,IF(H514&lt;=3,14,17))))</f>
        <v>17</v>
      </c>
      <c r="AD514" s="1">
        <f t="shared" ref="AD514:AD577" si="389">IF($D514="male",IF(R514&lt;&gt;14,AC514,IF(G514="",AC514,IF(G514&lt;&gt;"bachelor or above",15,16))),IF($D514="female",IF(AC514&lt;&gt;14,AC514,IF(C514="",AC514,IF(C514&lt;=25,15,16))),AC514))</f>
        <v>17</v>
      </c>
      <c r="AE514" s="1">
        <f t="shared" ref="AE514:AE577" si="390">IF($D514="male",IF(AD514&lt;&gt;15,AD514,15),IF($D514="female",IF(AD514&lt;&gt;15,AD514,15),AD514))</f>
        <v>17</v>
      </c>
      <c r="AF514" s="1">
        <f t="shared" ref="AF514:AF577" si="391">IF($D514="male",IF(AD514&lt;&gt;16,AE514,16),IF($D514="female",IF(AD514&lt;&gt;16,AE514,16),AE514))</f>
        <v>17</v>
      </c>
      <c r="AG514" s="1">
        <f t="shared" ref="AG514:AG577" si="392">IF($D514="male",IF(Q514&lt;&gt;17,AF514,IF(F514="",AF514,IF(F514&lt;&gt;"amman",18,25))),IF($D514="female",IF(AC514&lt;&gt;17,AF514,IF(F514="",AF514,IF(F514&lt;&gt;"irbed",18,19))),AF514))</f>
        <v>17</v>
      </c>
      <c r="AH514" s="1">
        <f t="shared" ref="AH514:AH577" si="393">IF($D514="male",IF(AG514&lt;&gt;18,AG514,IF(G514="",AG514,IF(G514&lt;&gt;"secondary or below",19,20))),IF($D514="female",IF(AG514&lt;&gt;18,AG514,18),AG514))</f>
        <v>17</v>
      </c>
      <c r="AI514" s="1">
        <f t="shared" ref="AI514:AI577" si="394">IF($D514="male",IF(AH514&lt;&gt;19,AH514,19),IF($D514="female",IF(AG514&lt;&gt;19,AH514,19),AH514))</f>
        <v>17</v>
      </c>
      <c r="AJ514" s="1">
        <f t="shared" ref="AJ514:AJ577" si="395">IF($D514="male",IF(AH514&lt;&gt;20,AI514,IF(F514="",AI514,IF(F514&lt;&gt;"irbed",21,24))),IF($D514="female",IF(AB514&lt;&gt;20,AI514,IF(H514&lt;=3,21,24))))</f>
        <v>17</v>
      </c>
      <c r="AK514" s="1">
        <f t="shared" ref="AK514:AK577" si="396">IF($D514="male",IF(AJ514&lt;&gt;21,AJ514,IF(F514="",AJ514,IF(F514&lt;&gt;"zarqa",22,23))),IF($D514="female",IF(AJ514&lt;&gt;21,AJ514,IF(C514&lt;=25,22,23))))</f>
        <v>17</v>
      </c>
      <c r="AL514" s="1">
        <f t="shared" ref="AL514:AL577" si="397">IF($D514="male",IF(AK514&lt;&gt;22,AK514,22),IF($D514="female",IF(AK514&lt;&gt;22,AK514,22),AK514))</f>
        <v>17</v>
      </c>
      <c r="AM514" s="1">
        <f t="shared" ref="AM514:AM577" si="398">IF($D514="male",IF(AK514&lt;&gt;23,AL514,23),IF($D514="female",IF(AK514&lt;&gt;23,AL514,23),AL514))</f>
        <v>17</v>
      </c>
      <c r="AN514" s="1">
        <f t="shared" ref="AN514:AN577" si="399">IF($D514="male",IF(AJ514&lt;&gt;24,AM514,24),IF($D514="female",IF(AJ514&lt;&gt;24,AM514,24),AM514))</f>
        <v>17</v>
      </c>
      <c r="AO514" s="1">
        <f t="shared" ref="AO514:AO577" si="400">IF($D514="male",IF(AG514&lt;&gt;25,AN514,25),AN514)</f>
        <v>17</v>
      </c>
      <c r="AP514" s="7">
        <f t="shared" si="370"/>
        <v>17</v>
      </c>
      <c r="AQ514" s="7">
        <f t="shared" si="371"/>
        <v>17</v>
      </c>
      <c r="AR514" s="1">
        <f t="shared" ref="AR514:AR577" si="401">IF($D514="male",IF(AQ514&lt;&gt;28,AQ514,IF(C514&lt;=35,29,32)),AQ514)</f>
        <v>17</v>
      </c>
      <c r="AS514" s="7">
        <f t="shared" si="372"/>
        <v>17</v>
      </c>
      <c r="AT514" s="1">
        <f t="shared" ref="AT514:AT577" si="402">IF($D514="male",IF(AS514&lt;&gt;30,AS514,30),AS514)</f>
        <v>17</v>
      </c>
      <c r="AU514" s="1">
        <f t="shared" ref="AU514:AU577" si="403">IF($D514="male",IF(AS514&lt;&gt;31,AT514,31),AT514)</f>
        <v>17</v>
      </c>
      <c r="AV514" s="1">
        <f t="shared" ref="AV514:AV577" si="404">IF($D514="male",IF(AR514&lt;&gt;32,AU514,32),AU514)</f>
        <v>17</v>
      </c>
      <c r="AW514" s="1">
        <f t="shared" ref="AW514:AW577" si="405">IF($D514="male",IF(AQ514&lt;&gt;33,AV514,IF(H514="",AV514,IF(H514&lt;=7.5,34,37))),AV514)</f>
        <v>17</v>
      </c>
      <c r="AX514" s="1">
        <f t="shared" ref="AX514:AX577" si="406">IF($D514="male",IF(AW514&lt;&gt;34,AW514,IF(C514&lt;=25,35,36)),AW514)</f>
        <v>17</v>
      </c>
      <c r="AY514" s="1">
        <f t="shared" ref="AY514:AY577" si="407">IF($D514="male",IF(AX514&lt;&gt;35,AX514,35),AX514)</f>
        <v>17</v>
      </c>
      <c r="AZ514" s="1">
        <f t="shared" ref="AZ514:AZ577" si="408">IF($D514="male",IF(AX514&lt;&gt;36,AY514,36),AY514)</f>
        <v>17</v>
      </c>
      <c r="BA514" s="1">
        <f t="shared" ref="BA514:BA577" si="409">IF($D514="male",IF(AW514&lt;&gt;37,AZ514,37),AZ514)</f>
        <v>17</v>
      </c>
      <c r="BB514" s="1">
        <f t="shared" ref="BB514:BB577" si="410">IF($D514="male",IF(AP514&lt;&gt;38,BA514,IF(C514&lt;=25,39,40)),BA514)</f>
        <v>17</v>
      </c>
      <c r="BC514" s="1">
        <f t="shared" ref="BC514:BC577" si="411">IF($D514="male",IF(BB514&lt;&gt;39,BB514,39),BB514)</f>
        <v>17</v>
      </c>
      <c r="BD514" s="1">
        <f t="shared" ref="BD514:BD577" si="412">IF($D514="male",IF(BB514&lt;&gt;40,BC514,IF(H514="",BC514,IF(H514&lt;=7.5,41,42))),BC514)</f>
        <v>17</v>
      </c>
      <c r="BE514" s="1">
        <f t="shared" ref="BE514:BE577" si="413">IF($D514="male",IF(BD514&lt;&gt;41,BD514,41),BD514)</f>
        <v>17</v>
      </c>
      <c r="BF514" s="1">
        <f t="shared" ref="BF514:BF577" si="414">IF($D514="male",IF(BD514&lt;&gt;42,BE514,42),BE514)</f>
        <v>17</v>
      </c>
      <c r="BG514" s="1">
        <f>+IF(D514="male",VLOOKUP(M514,'Key node cluster'!$A$3:$C$45,3,0),VLOOKUP(M514,'Key node cluster'!$F$3:$H$27,3,0))</f>
        <v>22</v>
      </c>
    </row>
    <row r="515" spans="1:59" x14ac:dyDescent="0.25">
      <c r="A515" t="s">
        <v>1182</v>
      </c>
      <c r="B515">
        <v>9981067319</v>
      </c>
      <c r="C515" s="7">
        <v>20</v>
      </c>
      <c r="D515" t="s">
        <v>9</v>
      </c>
      <c r="E515" t="s">
        <v>10</v>
      </c>
      <c r="G515" t="str">
        <f t="shared" si="369"/>
        <v>bachelor or above</v>
      </c>
      <c r="H515" s="7">
        <f t="shared" si="373"/>
        <v>1</v>
      </c>
      <c r="I515" t="s">
        <v>14</v>
      </c>
      <c r="J515">
        <v>23</v>
      </c>
      <c r="K515">
        <v>0.69041095890410997</v>
      </c>
      <c r="L515">
        <v>2</v>
      </c>
      <c r="M515" s="5">
        <f t="shared" si="374"/>
        <v>17</v>
      </c>
      <c r="N515" s="5">
        <f>+IF(D515="male",VLOOKUP(BG515,'Key node cluster'!$L$3:$N$24,3,0),VLOOKUP(BG515,'Key node cluster'!$R$3:$T$15,3,0))</f>
        <v>1</v>
      </c>
      <c r="O515" s="1">
        <v>0</v>
      </c>
      <c r="P515" s="1">
        <f t="shared" si="375"/>
        <v>1</v>
      </c>
      <c r="Q515" s="1">
        <f t="shared" si="376"/>
        <v>17</v>
      </c>
      <c r="R515" s="1">
        <f t="shared" si="377"/>
        <v>17</v>
      </c>
      <c r="S515" s="1">
        <f t="shared" si="378"/>
        <v>17</v>
      </c>
      <c r="T515" s="1">
        <f t="shared" si="379"/>
        <v>17</v>
      </c>
      <c r="U515" s="1">
        <f t="shared" si="380"/>
        <v>17</v>
      </c>
      <c r="V515" s="1">
        <f t="shared" si="381"/>
        <v>17</v>
      </c>
      <c r="W515" s="1">
        <f t="shared" si="382"/>
        <v>17</v>
      </c>
      <c r="X515" s="1">
        <f t="shared" si="383"/>
        <v>17</v>
      </c>
      <c r="Y515" s="1">
        <f t="shared" si="384"/>
        <v>17</v>
      </c>
      <c r="Z515" s="1">
        <f t="shared" si="385"/>
        <v>17</v>
      </c>
      <c r="AA515" s="1">
        <f t="shared" si="386"/>
        <v>17</v>
      </c>
      <c r="AB515" s="1">
        <f t="shared" si="387"/>
        <v>17</v>
      </c>
      <c r="AC515" s="1">
        <f t="shared" si="388"/>
        <v>17</v>
      </c>
      <c r="AD515" s="1">
        <f t="shared" si="389"/>
        <v>17</v>
      </c>
      <c r="AE515" s="1">
        <f t="shared" si="390"/>
        <v>17</v>
      </c>
      <c r="AF515" s="1">
        <f t="shared" si="391"/>
        <v>17</v>
      </c>
      <c r="AG515" s="1">
        <f t="shared" si="392"/>
        <v>17</v>
      </c>
      <c r="AH515" s="1">
        <f t="shared" si="393"/>
        <v>17</v>
      </c>
      <c r="AI515" s="1">
        <f t="shared" si="394"/>
        <v>17</v>
      </c>
      <c r="AJ515" s="1">
        <f t="shared" si="395"/>
        <v>17</v>
      </c>
      <c r="AK515" s="1">
        <f t="shared" si="396"/>
        <v>17</v>
      </c>
      <c r="AL515" s="1">
        <f t="shared" si="397"/>
        <v>17</v>
      </c>
      <c r="AM515" s="1">
        <f t="shared" si="398"/>
        <v>17</v>
      </c>
      <c r="AN515" s="1">
        <f t="shared" si="399"/>
        <v>17</v>
      </c>
      <c r="AO515" s="1">
        <f t="shared" si="400"/>
        <v>17</v>
      </c>
      <c r="AP515" s="7">
        <f t="shared" si="370"/>
        <v>17</v>
      </c>
      <c r="AQ515" s="7">
        <f t="shared" si="371"/>
        <v>17</v>
      </c>
      <c r="AR515" s="1">
        <f t="shared" si="401"/>
        <v>17</v>
      </c>
      <c r="AS515" s="7">
        <f t="shared" si="372"/>
        <v>17</v>
      </c>
      <c r="AT515" s="1">
        <f t="shared" si="402"/>
        <v>17</v>
      </c>
      <c r="AU515" s="1">
        <f t="shared" si="403"/>
        <v>17</v>
      </c>
      <c r="AV515" s="1">
        <f t="shared" si="404"/>
        <v>17</v>
      </c>
      <c r="AW515" s="1">
        <f t="shared" si="405"/>
        <v>17</v>
      </c>
      <c r="AX515" s="1">
        <f t="shared" si="406"/>
        <v>17</v>
      </c>
      <c r="AY515" s="1">
        <f t="shared" si="407"/>
        <v>17</v>
      </c>
      <c r="AZ515" s="1">
        <f t="shared" si="408"/>
        <v>17</v>
      </c>
      <c r="BA515" s="1">
        <f t="shared" si="409"/>
        <v>17</v>
      </c>
      <c r="BB515" s="1">
        <f t="shared" si="410"/>
        <v>17</v>
      </c>
      <c r="BC515" s="1">
        <f t="shared" si="411"/>
        <v>17</v>
      </c>
      <c r="BD515" s="1">
        <f t="shared" si="412"/>
        <v>17</v>
      </c>
      <c r="BE515" s="1">
        <f t="shared" si="413"/>
        <v>17</v>
      </c>
      <c r="BF515" s="1">
        <f t="shared" si="414"/>
        <v>17</v>
      </c>
      <c r="BG515" s="1">
        <f>+IF(D515="male",VLOOKUP(M515,'Key node cluster'!$A$3:$C$45,3,0),VLOOKUP(M515,'Key node cluster'!$F$3:$H$27,3,0))</f>
        <v>22</v>
      </c>
    </row>
    <row r="516" spans="1:59" x14ac:dyDescent="0.25">
      <c r="A516" t="s">
        <v>1188</v>
      </c>
      <c r="B516">
        <v>9961004868</v>
      </c>
      <c r="C516" s="7">
        <v>30</v>
      </c>
      <c r="D516" t="s">
        <v>9</v>
      </c>
      <c r="E516" t="s">
        <v>10</v>
      </c>
      <c r="G516" t="str">
        <f t="shared" si="369"/>
        <v>bachelor or above</v>
      </c>
      <c r="H516" s="7">
        <f t="shared" si="373"/>
        <v>5</v>
      </c>
      <c r="I516" t="s">
        <v>14</v>
      </c>
      <c r="J516">
        <v>26</v>
      </c>
      <c r="K516">
        <v>1.0219178082192</v>
      </c>
      <c r="L516">
        <v>1</v>
      </c>
      <c r="M516" s="5">
        <f t="shared" si="374"/>
        <v>26</v>
      </c>
      <c r="N516" s="5">
        <f>+IF(D516="male",VLOOKUP(BG516,'Key node cluster'!$L$3:$N$24,3,0),VLOOKUP(BG516,'Key node cluster'!$R$3:$T$15,3,0))</f>
        <v>1</v>
      </c>
      <c r="O516" s="1">
        <v>0</v>
      </c>
      <c r="P516" s="1">
        <f t="shared" si="375"/>
        <v>26</v>
      </c>
      <c r="Q516" s="1">
        <f t="shared" si="376"/>
        <v>26</v>
      </c>
      <c r="R516" s="1">
        <f t="shared" si="377"/>
        <v>26</v>
      </c>
      <c r="S516" s="1">
        <f t="shared" si="378"/>
        <v>26</v>
      </c>
      <c r="T516" s="1">
        <f t="shared" si="379"/>
        <v>26</v>
      </c>
      <c r="U516" s="1">
        <f t="shared" si="380"/>
        <v>26</v>
      </c>
      <c r="V516" s="1">
        <f t="shared" si="381"/>
        <v>26</v>
      </c>
      <c r="W516" s="1">
        <f t="shared" si="382"/>
        <v>26</v>
      </c>
      <c r="X516" s="1">
        <f t="shared" si="383"/>
        <v>26</v>
      </c>
      <c r="Y516" s="1">
        <f t="shared" si="384"/>
        <v>26</v>
      </c>
      <c r="Z516" s="1">
        <f t="shared" si="385"/>
        <v>26</v>
      </c>
      <c r="AA516" s="1">
        <f t="shared" si="386"/>
        <v>26</v>
      </c>
      <c r="AB516" s="1">
        <f t="shared" si="387"/>
        <v>26</v>
      </c>
      <c r="AC516" s="1">
        <f t="shared" si="388"/>
        <v>26</v>
      </c>
      <c r="AD516" s="1">
        <f t="shared" si="389"/>
        <v>26</v>
      </c>
      <c r="AE516" s="1">
        <f t="shared" si="390"/>
        <v>26</v>
      </c>
      <c r="AF516" s="1">
        <f t="shared" si="391"/>
        <v>26</v>
      </c>
      <c r="AG516" s="1">
        <f t="shared" si="392"/>
        <v>26</v>
      </c>
      <c r="AH516" s="1">
        <f t="shared" si="393"/>
        <v>26</v>
      </c>
      <c r="AI516" s="1">
        <f t="shared" si="394"/>
        <v>26</v>
      </c>
      <c r="AJ516" s="1">
        <f t="shared" si="395"/>
        <v>26</v>
      </c>
      <c r="AK516" s="1">
        <f t="shared" si="396"/>
        <v>26</v>
      </c>
      <c r="AL516" s="1">
        <f t="shared" si="397"/>
        <v>26</v>
      </c>
      <c r="AM516" s="1">
        <f t="shared" si="398"/>
        <v>26</v>
      </c>
      <c r="AN516" s="1">
        <f t="shared" si="399"/>
        <v>26</v>
      </c>
      <c r="AO516" s="1">
        <f t="shared" si="400"/>
        <v>26</v>
      </c>
      <c r="AP516" s="7">
        <f t="shared" si="370"/>
        <v>26</v>
      </c>
      <c r="AQ516" s="7">
        <f t="shared" si="371"/>
        <v>26</v>
      </c>
      <c r="AR516" s="1">
        <f t="shared" si="401"/>
        <v>26</v>
      </c>
      <c r="AS516" s="7">
        <f t="shared" si="372"/>
        <v>26</v>
      </c>
      <c r="AT516" s="1">
        <f t="shared" si="402"/>
        <v>26</v>
      </c>
      <c r="AU516" s="1">
        <f t="shared" si="403"/>
        <v>26</v>
      </c>
      <c r="AV516" s="1">
        <f t="shared" si="404"/>
        <v>26</v>
      </c>
      <c r="AW516" s="1">
        <f t="shared" si="405"/>
        <v>26</v>
      </c>
      <c r="AX516" s="1">
        <f t="shared" si="406"/>
        <v>26</v>
      </c>
      <c r="AY516" s="1">
        <f t="shared" si="407"/>
        <v>26</v>
      </c>
      <c r="AZ516" s="1">
        <f t="shared" si="408"/>
        <v>26</v>
      </c>
      <c r="BA516" s="1">
        <f t="shared" si="409"/>
        <v>26</v>
      </c>
      <c r="BB516" s="1">
        <f t="shared" si="410"/>
        <v>26</v>
      </c>
      <c r="BC516" s="1">
        <f t="shared" si="411"/>
        <v>26</v>
      </c>
      <c r="BD516" s="1">
        <f t="shared" si="412"/>
        <v>26</v>
      </c>
      <c r="BE516" s="1">
        <f t="shared" si="413"/>
        <v>26</v>
      </c>
      <c r="BF516" s="1">
        <f t="shared" si="414"/>
        <v>26</v>
      </c>
      <c r="BG516" s="1">
        <f>+IF(D516="male",VLOOKUP(M516,'Key node cluster'!$A$3:$C$45,3,0),VLOOKUP(M516,'Key node cluster'!$F$3:$H$27,3,0))</f>
        <v>31</v>
      </c>
    </row>
    <row r="517" spans="1:59" x14ac:dyDescent="0.25">
      <c r="A517" t="s">
        <v>1198</v>
      </c>
      <c r="B517">
        <v>9991014189</v>
      </c>
      <c r="C517" s="7">
        <v>20</v>
      </c>
      <c r="D517" t="s">
        <v>9</v>
      </c>
      <c r="E517" t="s">
        <v>10</v>
      </c>
      <c r="G517" t="str">
        <f t="shared" si="369"/>
        <v/>
      </c>
      <c r="H517" s="7">
        <f t="shared" si="373"/>
        <v>5</v>
      </c>
      <c r="J517">
        <v>23</v>
      </c>
      <c r="K517">
        <v>1.7698630136986</v>
      </c>
      <c r="L517">
        <v>5</v>
      </c>
      <c r="M517" s="5">
        <f t="shared" si="374"/>
        <v>26</v>
      </c>
      <c r="N517" s="5">
        <f>+IF(D517="male",VLOOKUP(BG517,'Key node cluster'!$L$3:$N$24,3,0),VLOOKUP(BG517,'Key node cluster'!$R$3:$T$15,3,0))</f>
        <v>1</v>
      </c>
      <c r="O517" s="1">
        <v>0</v>
      </c>
      <c r="P517" s="1">
        <f t="shared" si="375"/>
        <v>26</v>
      </c>
      <c r="Q517" s="1">
        <f t="shared" si="376"/>
        <v>26</v>
      </c>
      <c r="R517" s="1">
        <f t="shared" si="377"/>
        <v>26</v>
      </c>
      <c r="S517" s="1">
        <f t="shared" si="378"/>
        <v>26</v>
      </c>
      <c r="T517" s="1">
        <f t="shared" si="379"/>
        <v>26</v>
      </c>
      <c r="U517" s="1">
        <f t="shared" si="380"/>
        <v>26</v>
      </c>
      <c r="V517" s="1">
        <f t="shared" si="381"/>
        <v>26</v>
      </c>
      <c r="W517" s="1">
        <f t="shared" si="382"/>
        <v>26</v>
      </c>
      <c r="X517" s="1">
        <f t="shared" si="383"/>
        <v>26</v>
      </c>
      <c r="Y517" s="1">
        <f t="shared" si="384"/>
        <v>26</v>
      </c>
      <c r="Z517" s="1">
        <f t="shared" si="385"/>
        <v>26</v>
      </c>
      <c r="AA517" s="1">
        <f t="shared" si="386"/>
        <v>26</v>
      </c>
      <c r="AB517" s="1">
        <f t="shared" si="387"/>
        <v>26</v>
      </c>
      <c r="AC517" s="1">
        <f t="shared" si="388"/>
        <v>26</v>
      </c>
      <c r="AD517" s="1">
        <f t="shared" si="389"/>
        <v>26</v>
      </c>
      <c r="AE517" s="1">
        <f t="shared" si="390"/>
        <v>26</v>
      </c>
      <c r="AF517" s="1">
        <f t="shared" si="391"/>
        <v>26</v>
      </c>
      <c r="AG517" s="1">
        <f t="shared" si="392"/>
        <v>26</v>
      </c>
      <c r="AH517" s="1">
        <f t="shared" si="393"/>
        <v>26</v>
      </c>
      <c r="AI517" s="1">
        <f t="shared" si="394"/>
        <v>26</v>
      </c>
      <c r="AJ517" s="1">
        <f t="shared" si="395"/>
        <v>26</v>
      </c>
      <c r="AK517" s="1">
        <f t="shared" si="396"/>
        <v>26</v>
      </c>
      <c r="AL517" s="1">
        <f t="shared" si="397"/>
        <v>26</v>
      </c>
      <c r="AM517" s="1">
        <f t="shared" si="398"/>
        <v>26</v>
      </c>
      <c r="AN517" s="1">
        <f t="shared" si="399"/>
        <v>26</v>
      </c>
      <c r="AO517" s="1">
        <f t="shared" si="400"/>
        <v>26</v>
      </c>
      <c r="AP517" s="7">
        <f t="shared" si="370"/>
        <v>26</v>
      </c>
      <c r="AQ517" s="7">
        <f t="shared" si="371"/>
        <v>26</v>
      </c>
      <c r="AR517" s="1">
        <f t="shared" si="401"/>
        <v>26</v>
      </c>
      <c r="AS517" s="7">
        <f t="shared" si="372"/>
        <v>26</v>
      </c>
      <c r="AT517" s="1">
        <f t="shared" si="402"/>
        <v>26</v>
      </c>
      <c r="AU517" s="1">
        <f t="shared" si="403"/>
        <v>26</v>
      </c>
      <c r="AV517" s="1">
        <f t="shared" si="404"/>
        <v>26</v>
      </c>
      <c r="AW517" s="1">
        <f t="shared" si="405"/>
        <v>26</v>
      </c>
      <c r="AX517" s="1">
        <f t="shared" si="406"/>
        <v>26</v>
      </c>
      <c r="AY517" s="1">
        <f t="shared" si="407"/>
        <v>26</v>
      </c>
      <c r="AZ517" s="1">
        <f t="shared" si="408"/>
        <v>26</v>
      </c>
      <c r="BA517" s="1">
        <f t="shared" si="409"/>
        <v>26</v>
      </c>
      <c r="BB517" s="1">
        <f t="shared" si="410"/>
        <v>26</v>
      </c>
      <c r="BC517" s="1">
        <f t="shared" si="411"/>
        <v>26</v>
      </c>
      <c r="BD517" s="1">
        <f t="shared" si="412"/>
        <v>26</v>
      </c>
      <c r="BE517" s="1">
        <f t="shared" si="413"/>
        <v>26</v>
      </c>
      <c r="BF517" s="1">
        <f t="shared" si="414"/>
        <v>26</v>
      </c>
      <c r="BG517" s="1">
        <f>+IF(D517="male",VLOOKUP(M517,'Key node cluster'!$A$3:$C$45,3,0),VLOOKUP(M517,'Key node cluster'!$F$3:$H$27,3,0))</f>
        <v>31</v>
      </c>
    </row>
    <row r="518" spans="1:59" x14ac:dyDescent="0.25">
      <c r="A518" t="s">
        <v>1199</v>
      </c>
      <c r="B518">
        <v>9651009866</v>
      </c>
      <c r="C518" s="7">
        <v>60</v>
      </c>
      <c r="D518" t="s">
        <v>9</v>
      </c>
      <c r="E518" t="s">
        <v>10</v>
      </c>
      <c r="G518" t="str">
        <f t="shared" si="369"/>
        <v/>
      </c>
      <c r="H518" s="7">
        <f t="shared" si="373"/>
        <v>1</v>
      </c>
      <c r="J518">
        <v>56</v>
      </c>
      <c r="K518">
        <v>0.66849315068492998</v>
      </c>
      <c r="L518">
        <v>1</v>
      </c>
      <c r="M518" s="5">
        <f t="shared" si="374"/>
        <v>17</v>
      </c>
      <c r="N518" s="5">
        <f>+IF(D518="male",VLOOKUP(BG518,'Key node cluster'!$L$3:$N$24,3,0),VLOOKUP(BG518,'Key node cluster'!$R$3:$T$15,3,0))</f>
        <v>1</v>
      </c>
      <c r="O518" s="1">
        <v>0</v>
      </c>
      <c r="P518" s="1">
        <f t="shared" si="375"/>
        <v>1</v>
      </c>
      <c r="Q518" s="1">
        <f t="shared" si="376"/>
        <v>17</v>
      </c>
      <c r="R518" s="1">
        <f t="shared" si="377"/>
        <v>17</v>
      </c>
      <c r="S518" s="1">
        <f t="shared" si="378"/>
        <v>17</v>
      </c>
      <c r="T518" s="1">
        <f t="shared" si="379"/>
        <v>17</v>
      </c>
      <c r="U518" s="1">
        <f t="shared" si="380"/>
        <v>17</v>
      </c>
      <c r="V518" s="1">
        <f t="shared" si="381"/>
        <v>17</v>
      </c>
      <c r="W518" s="1">
        <f t="shared" si="382"/>
        <v>17</v>
      </c>
      <c r="X518" s="1">
        <f t="shared" si="383"/>
        <v>17</v>
      </c>
      <c r="Y518" s="1">
        <f t="shared" si="384"/>
        <v>17</v>
      </c>
      <c r="Z518" s="1">
        <f t="shared" si="385"/>
        <v>17</v>
      </c>
      <c r="AA518" s="1">
        <f t="shared" si="386"/>
        <v>17</v>
      </c>
      <c r="AB518" s="1">
        <f t="shared" si="387"/>
        <v>17</v>
      </c>
      <c r="AC518" s="1">
        <f t="shared" si="388"/>
        <v>17</v>
      </c>
      <c r="AD518" s="1">
        <f t="shared" si="389"/>
        <v>17</v>
      </c>
      <c r="AE518" s="1">
        <f t="shared" si="390"/>
        <v>17</v>
      </c>
      <c r="AF518" s="1">
        <f t="shared" si="391"/>
        <v>17</v>
      </c>
      <c r="AG518" s="1">
        <f t="shared" si="392"/>
        <v>17</v>
      </c>
      <c r="AH518" s="1">
        <f t="shared" si="393"/>
        <v>17</v>
      </c>
      <c r="AI518" s="1">
        <f t="shared" si="394"/>
        <v>17</v>
      </c>
      <c r="AJ518" s="1">
        <f t="shared" si="395"/>
        <v>17</v>
      </c>
      <c r="AK518" s="1">
        <f t="shared" si="396"/>
        <v>17</v>
      </c>
      <c r="AL518" s="1">
        <f t="shared" si="397"/>
        <v>17</v>
      </c>
      <c r="AM518" s="1">
        <f t="shared" si="398"/>
        <v>17</v>
      </c>
      <c r="AN518" s="1">
        <f t="shared" si="399"/>
        <v>17</v>
      </c>
      <c r="AO518" s="1">
        <f t="shared" si="400"/>
        <v>17</v>
      </c>
      <c r="AP518" s="7">
        <f t="shared" si="370"/>
        <v>17</v>
      </c>
      <c r="AQ518" s="7">
        <f t="shared" si="371"/>
        <v>17</v>
      </c>
      <c r="AR518" s="1">
        <f t="shared" si="401"/>
        <v>17</v>
      </c>
      <c r="AS518" s="7">
        <f t="shared" si="372"/>
        <v>17</v>
      </c>
      <c r="AT518" s="1">
        <f t="shared" si="402"/>
        <v>17</v>
      </c>
      <c r="AU518" s="1">
        <f t="shared" si="403"/>
        <v>17</v>
      </c>
      <c r="AV518" s="1">
        <f t="shared" si="404"/>
        <v>17</v>
      </c>
      <c r="AW518" s="1">
        <f t="shared" si="405"/>
        <v>17</v>
      </c>
      <c r="AX518" s="1">
        <f t="shared" si="406"/>
        <v>17</v>
      </c>
      <c r="AY518" s="1">
        <f t="shared" si="407"/>
        <v>17</v>
      </c>
      <c r="AZ518" s="1">
        <f t="shared" si="408"/>
        <v>17</v>
      </c>
      <c r="BA518" s="1">
        <f t="shared" si="409"/>
        <v>17</v>
      </c>
      <c r="BB518" s="1">
        <f t="shared" si="410"/>
        <v>17</v>
      </c>
      <c r="BC518" s="1">
        <f t="shared" si="411"/>
        <v>17</v>
      </c>
      <c r="BD518" s="1">
        <f t="shared" si="412"/>
        <v>17</v>
      </c>
      <c r="BE518" s="1">
        <f t="shared" si="413"/>
        <v>17</v>
      </c>
      <c r="BF518" s="1">
        <f t="shared" si="414"/>
        <v>17</v>
      </c>
      <c r="BG518" s="1">
        <f>+IF(D518="male",VLOOKUP(M518,'Key node cluster'!$A$3:$C$45,3,0),VLOOKUP(M518,'Key node cluster'!$F$3:$H$27,3,0))</f>
        <v>22</v>
      </c>
    </row>
    <row r="519" spans="1:59" x14ac:dyDescent="0.25">
      <c r="A519" t="s">
        <v>1206</v>
      </c>
      <c r="B519">
        <v>9951041195</v>
      </c>
      <c r="C519" s="7">
        <v>30</v>
      </c>
      <c r="D519" t="s">
        <v>9</v>
      </c>
      <c r="E519" t="s">
        <v>10</v>
      </c>
      <c r="F519" t="s">
        <v>28</v>
      </c>
      <c r="G519" t="str">
        <f t="shared" si="369"/>
        <v>secondary or below</v>
      </c>
      <c r="H519" s="7">
        <f t="shared" si="373"/>
        <v>1</v>
      </c>
      <c r="I519" t="s">
        <v>18</v>
      </c>
      <c r="J519">
        <v>27</v>
      </c>
      <c r="K519">
        <v>0.24931506849314999</v>
      </c>
      <c r="L519">
        <v>1</v>
      </c>
      <c r="M519" s="5">
        <f t="shared" si="374"/>
        <v>23</v>
      </c>
      <c r="N519" s="5">
        <f>+IF(D519="male",VLOOKUP(BG519,'Key node cluster'!$L$3:$N$24,3,0),VLOOKUP(BG519,'Key node cluster'!$R$3:$T$15,3,0))</f>
        <v>1</v>
      </c>
      <c r="O519" s="1">
        <v>0</v>
      </c>
      <c r="P519" s="1">
        <f t="shared" si="375"/>
        <v>1</v>
      </c>
      <c r="Q519" s="1">
        <f t="shared" si="376"/>
        <v>17</v>
      </c>
      <c r="R519" s="1">
        <f t="shared" si="377"/>
        <v>17</v>
      </c>
      <c r="S519" s="1">
        <f t="shared" si="378"/>
        <v>17</v>
      </c>
      <c r="T519" s="1">
        <f t="shared" si="379"/>
        <v>17</v>
      </c>
      <c r="U519" s="1">
        <f t="shared" si="380"/>
        <v>17</v>
      </c>
      <c r="V519" s="1">
        <f t="shared" si="381"/>
        <v>17</v>
      </c>
      <c r="W519" s="1">
        <f t="shared" si="382"/>
        <v>17</v>
      </c>
      <c r="X519" s="1">
        <f t="shared" si="383"/>
        <v>17</v>
      </c>
      <c r="Y519" s="1">
        <f t="shared" si="384"/>
        <v>17</v>
      </c>
      <c r="Z519" s="1">
        <f t="shared" si="385"/>
        <v>17</v>
      </c>
      <c r="AA519" s="1">
        <f t="shared" si="386"/>
        <v>17</v>
      </c>
      <c r="AB519" s="1">
        <f t="shared" si="387"/>
        <v>17</v>
      </c>
      <c r="AC519" s="1">
        <f t="shared" si="388"/>
        <v>17</v>
      </c>
      <c r="AD519" s="1">
        <f t="shared" si="389"/>
        <v>17</v>
      </c>
      <c r="AE519" s="1">
        <f t="shared" si="390"/>
        <v>17</v>
      </c>
      <c r="AF519" s="1">
        <f t="shared" si="391"/>
        <v>17</v>
      </c>
      <c r="AG519" s="1">
        <f t="shared" si="392"/>
        <v>18</v>
      </c>
      <c r="AH519" s="1">
        <f t="shared" si="393"/>
        <v>20</v>
      </c>
      <c r="AI519" s="1">
        <f t="shared" si="394"/>
        <v>20</v>
      </c>
      <c r="AJ519" s="1">
        <f t="shared" si="395"/>
        <v>21</v>
      </c>
      <c r="AK519" s="1">
        <f t="shared" si="396"/>
        <v>23</v>
      </c>
      <c r="AL519" s="1">
        <f t="shared" si="397"/>
        <v>23</v>
      </c>
      <c r="AM519" s="1">
        <f t="shared" si="398"/>
        <v>23</v>
      </c>
      <c r="AN519" s="1">
        <f t="shared" si="399"/>
        <v>23</v>
      </c>
      <c r="AO519" s="1">
        <f t="shared" si="400"/>
        <v>23</v>
      </c>
      <c r="AP519" s="7">
        <f t="shared" si="370"/>
        <v>23</v>
      </c>
      <c r="AQ519" s="7">
        <f t="shared" si="371"/>
        <v>23</v>
      </c>
      <c r="AR519" s="1">
        <f t="shared" si="401"/>
        <v>23</v>
      </c>
      <c r="AS519" s="7">
        <f t="shared" si="372"/>
        <v>23</v>
      </c>
      <c r="AT519" s="1">
        <f t="shared" si="402"/>
        <v>23</v>
      </c>
      <c r="AU519" s="1">
        <f t="shared" si="403"/>
        <v>23</v>
      </c>
      <c r="AV519" s="1">
        <f t="shared" si="404"/>
        <v>23</v>
      </c>
      <c r="AW519" s="1">
        <f t="shared" si="405"/>
        <v>23</v>
      </c>
      <c r="AX519" s="1">
        <f t="shared" si="406"/>
        <v>23</v>
      </c>
      <c r="AY519" s="1">
        <f t="shared" si="407"/>
        <v>23</v>
      </c>
      <c r="AZ519" s="1">
        <f t="shared" si="408"/>
        <v>23</v>
      </c>
      <c r="BA519" s="1">
        <f t="shared" si="409"/>
        <v>23</v>
      </c>
      <c r="BB519" s="1">
        <f t="shared" si="410"/>
        <v>23</v>
      </c>
      <c r="BC519" s="1">
        <f t="shared" si="411"/>
        <v>23</v>
      </c>
      <c r="BD519" s="1">
        <f t="shared" si="412"/>
        <v>23</v>
      </c>
      <c r="BE519" s="1">
        <f t="shared" si="413"/>
        <v>23</v>
      </c>
      <c r="BF519" s="1">
        <f t="shared" si="414"/>
        <v>23</v>
      </c>
      <c r="BG519" s="1">
        <f>+IF(D519="male",VLOOKUP(M519,'Key node cluster'!$A$3:$C$45,3,0),VLOOKUP(M519,'Key node cluster'!$F$3:$H$27,3,0))</f>
        <v>23</v>
      </c>
    </row>
    <row r="520" spans="1:59" x14ac:dyDescent="0.25">
      <c r="A520" t="s">
        <v>1212</v>
      </c>
      <c r="B520">
        <v>9961059428</v>
      </c>
      <c r="C520" s="7">
        <v>20</v>
      </c>
      <c r="D520" t="s">
        <v>9</v>
      </c>
      <c r="E520" t="s">
        <v>10</v>
      </c>
      <c r="G520" t="str">
        <f t="shared" si="369"/>
        <v>secondary or below</v>
      </c>
      <c r="H520" s="7">
        <f t="shared" si="373"/>
        <v>5</v>
      </c>
      <c r="I520" t="s">
        <v>18</v>
      </c>
      <c r="J520">
        <v>25</v>
      </c>
      <c r="K520">
        <v>2.1890410958904001</v>
      </c>
      <c r="L520">
        <v>1</v>
      </c>
      <c r="M520" s="5">
        <f t="shared" si="374"/>
        <v>26</v>
      </c>
      <c r="N520" s="5">
        <f>+IF(D520="male",VLOOKUP(BG520,'Key node cluster'!$L$3:$N$24,3,0),VLOOKUP(BG520,'Key node cluster'!$R$3:$T$15,3,0))</f>
        <v>1</v>
      </c>
      <c r="O520" s="1">
        <v>0</v>
      </c>
      <c r="P520" s="1">
        <f t="shared" si="375"/>
        <v>26</v>
      </c>
      <c r="Q520" s="1">
        <f t="shared" si="376"/>
        <v>26</v>
      </c>
      <c r="R520" s="1">
        <f t="shared" si="377"/>
        <v>26</v>
      </c>
      <c r="S520" s="1">
        <f t="shared" si="378"/>
        <v>26</v>
      </c>
      <c r="T520" s="1">
        <f t="shared" si="379"/>
        <v>26</v>
      </c>
      <c r="U520" s="1">
        <f t="shared" si="380"/>
        <v>26</v>
      </c>
      <c r="V520" s="1">
        <f t="shared" si="381"/>
        <v>26</v>
      </c>
      <c r="W520" s="1">
        <f t="shared" si="382"/>
        <v>26</v>
      </c>
      <c r="X520" s="1">
        <f t="shared" si="383"/>
        <v>26</v>
      </c>
      <c r="Y520" s="1">
        <f t="shared" si="384"/>
        <v>26</v>
      </c>
      <c r="Z520" s="1">
        <f t="shared" si="385"/>
        <v>26</v>
      </c>
      <c r="AA520" s="1">
        <f t="shared" si="386"/>
        <v>26</v>
      </c>
      <c r="AB520" s="1">
        <f t="shared" si="387"/>
        <v>26</v>
      </c>
      <c r="AC520" s="1">
        <f t="shared" si="388"/>
        <v>26</v>
      </c>
      <c r="AD520" s="1">
        <f t="shared" si="389"/>
        <v>26</v>
      </c>
      <c r="AE520" s="1">
        <f t="shared" si="390"/>
        <v>26</v>
      </c>
      <c r="AF520" s="1">
        <f t="shared" si="391"/>
        <v>26</v>
      </c>
      <c r="AG520" s="1">
        <f t="shared" si="392"/>
        <v>26</v>
      </c>
      <c r="AH520" s="1">
        <f t="shared" si="393"/>
        <v>26</v>
      </c>
      <c r="AI520" s="1">
        <f t="shared" si="394"/>
        <v>26</v>
      </c>
      <c r="AJ520" s="1">
        <f t="shared" si="395"/>
        <v>26</v>
      </c>
      <c r="AK520" s="1">
        <f t="shared" si="396"/>
        <v>26</v>
      </c>
      <c r="AL520" s="1">
        <f t="shared" si="397"/>
        <v>26</v>
      </c>
      <c r="AM520" s="1">
        <f t="shared" si="398"/>
        <v>26</v>
      </c>
      <c r="AN520" s="1">
        <f t="shared" si="399"/>
        <v>26</v>
      </c>
      <c r="AO520" s="1">
        <f t="shared" si="400"/>
        <v>26</v>
      </c>
      <c r="AP520" s="7">
        <f t="shared" si="370"/>
        <v>26</v>
      </c>
      <c r="AQ520" s="7">
        <f t="shared" si="371"/>
        <v>26</v>
      </c>
      <c r="AR520" s="1">
        <f t="shared" si="401"/>
        <v>26</v>
      </c>
      <c r="AS520" s="7">
        <f t="shared" si="372"/>
        <v>26</v>
      </c>
      <c r="AT520" s="1">
        <f t="shared" si="402"/>
        <v>26</v>
      </c>
      <c r="AU520" s="1">
        <f t="shared" si="403"/>
        <v>26</v>
      </c>
      <c r="AV520" s="1">
        <f t="shared" si="404"/>
        <v>26</v>
      </c>
      <c r="AW520" s="1">
        <f t="shared" si="405"/>
        <v>26</v>
      </c>
      <c r="AX520" s="1">
        <f t="shared" si="406"/>
        <v>26</v>
      </c>
      <c r="AY520" s="1">
        <f t="shared" si="407"/>
        <v>26</v>
      </c>
      <c r="AZ520" s="1">
        <f t="shared" si="408"/>
        <v>26</v>
      </c>
      <c r="BA520" s="1">
        <f t="shared" si="409"/>
        <v>26</v>
      </c>
      <c r="BB520" s="1">
        <f t="shared" si="410"/>
        <v>26</v>
      </c>
      <c r="BC520" s="1">
        <f t="shared" si="411"/>
        <v>26</v>
      </c>
      <c r="BD520" s="1">
        <f t="shared" si="412"/>
        <v>26</v>
      </c>
      <c r="BE520" s="1">
        <f t="shared" si="413"/>
        <v>26</v>
      </c>
      <c r="BF520" s="1">
        <f t="shared" si="414"/>
        <v>26</v>
      </c>
      <c r="BG520" s="1">
        <f>+IF(D520="male",VLOOKUP(M520,'Key node cluster'!$A$3:$C$45,3,0),VLOOKUP(M520,'Key node cluster'!$F$3:$H$27,3,0))</f>
        <v>31</v>
      </c>
    </row>
    <row r="521" spans="1:59" x14ac:dyDescent="0.25">
      <c r="A521" t="s">
        <v>1219</v>
      </c>
      <c r="B521">
        <v>9971027958</v>
      </c>
      <c r="C521" s="7">
        <v>20</v>
      </c>
      <c r="D521" t="s">
        <v>9</v>
      </c>
      <c r="E521" t="s">
        <v>10</v>
      </c>
      <c r="G521" t="str">
        <f t="shared" si="369"/>
        <v/>
      </c>
      <c r="H521" s="7">
        <f t="shared" si="373"/>
        <v>1</v>
      </c>
      <c r="J521">
        <v>24</v>
      </c>
      <c r="K521">
        <v>0.76986301369862997</v>
      </c>
      <c r="L521">
        <v>1</v>
      </c>
      <c r="M521" s="5">
        <f t="shared" si="374"/>
        <v>17</v>
      </c>
      <c r="N521" s="5">
        <f>+IF(D521="male",VLOOKUP(BG521,'Key node cluster'!$L$3:$N$24,3,0),VLOOKUP(BG521,'Key node cluster'!$R$3:$T$15,3,0))</f>
        <v>1</v>
      </c>
      <c r="O521" s="1">
        <v>0</v>
      </c>
      <c r="P521" s="1">
        <f t="shared" si="375"/>
        <v>1</v>
      </c>
      <c r="Q521" s="1">
        <f t="shared" si="376"/>
        <v>17</v>
      </c>
      <c r="R521" s="1">
        <f t="shared" si="377"/>
        <v>17</v>
      </c>
      <c r="S521" s="1">
        <f t="shared" si="378"/>
        <v>17</v>
      </c>
      <c r="T521" s="1">
        <f t="shared" si="379"/>
        <v>17</v>
      </c>
      <c r="U521" s="1">
        <f t="shared" si="380"/>
        <v>17</v>
      </c>
      <c r="V521" s="1">
        <f t="shared" si="381"/>
        <v>17</v>
      </c>
      <c r="W521" s="1">
        <f t="shared" si="382"/>
        <v>17</v>
      </c>
      <c r="X521" s="1">
        <f t="shared" si="383"/>
        <v>17</v>
      </c>
      <c r="Y521" s="1">
        <f t="shared" si="384"/>
        <v>17</v>
      </c>
      <c r="Z521" s="1">
        <f t="shared" si="385"/>
        <v>17</v>
      </c>
      <c r="AA521" s="1">
        <f t="shared" si="386"/>
        <v>17</v>
      </c>
      <c r="AB521" s="1">
        <f t="shared" si="387"/>
        <v>17</v>
      </c>
      <c r="AC521" s="1">
        <f t="shared" si="388"/>
        <v>17</v>
      </c>
      <c r="AD521" s="1">
        <f t="shared" si="389"/>
        <v>17</v>
      </c>
      <c r="AE521" s="1">
        <f t="shared" si="390"/>
        <v>17</v>
      </c>
      <c r="AF521" s="1">
        <f t="shared" si="391"/>
        <v>17</v>
      </c>
      <c r="AG521" s="1">
        <f t="shared" si="392"/>
        <v>17</v>
      </c>
      <c r="AH521" s="1">
        <f t="shared" si="393"/>
        <v>17</v>
      </c>
      <c r="AI521" s="1">
        <f t="shared" si="394"/>
        <v>17</v>
      </c>
      <c r="AJ521" s="1">
        <f t="shared" si="395"/>
        <v>17</v>
      </c>
      <c r="AK521" s="1">
        <f t="shared" si="396"/>
        <v>17</v>
      </c>
      <c r="AL521" s="1">
        <f t="shared" si="397"/>
        <v>17</v>
      </c>
      <c r="AM521" s="1">
        <f t="shared" si="398"/>
        <v>17</v>
      </c>
      <c r="AN521" s="1">
        <f t="shared" si="399"/>
        <v>17</v>
      </c>
      <c r="AO521" s="1">
        <f t="shared" si="400"/>
        <v>17</v>
      </c>
      <c r="AP521" s="7">
        <f t="shared" si="370"/>
        <v>17</v>
      </c>
      <c r="AQ521" s="7">
        <f t="shared" si="371"/>
        <v>17</v>
      </c>
      <c r="AR521" s="1">
        <f t="shared" si="401"/>
        <v>17</v>
      </c>
      <c r="AS521" s="7">
        <f t="shared" si="372"/>
        <v>17</v>
      </c>
      <c r="AT521" s="1">
        <f t="shared" si="402"/>
        <v>17</v>
      </c>
      <c r="AU521" s="1">
        <f t="shared" si="403"/>
        <v>17</v>
      </c>
      <c r="AV521" s="1">
        <f t="shared" si="404"/>
        <v>17</v>
      </c>
      <c r="AW521" s="1">
        <f t="shared" si="405"/>
        <v>17</v>
      </c>
      <c r="AX521" s="1">
        <f t="shared" si="406"/>
        <v>17</v>
      </c>
      <c r="AY521" s="1">
        <f t="shared" si="407"/>
        <v>17</v>
      </c>
      <c r="AZ521" s="1">
        <f t="shared" si="408"/>
        <v>17</v>
      </c>
      <c r="BA521" s="1">
        <f t="shared" si="409"/>
        <v>17</v>
      </c>
      <c r="BB521" s="1">
        <f t="shared" si="410"/>
        <v>17</v>
      </c>
      <c r="BC521" s="1">
        <f t="shared" si="411"/>
        <v>17</v>
      </c>
      <c r="BD521" s="1">
        <f t="shared" si="412"/>
        <v>17</v>
      </c>
      <c r="BE521" s="1">
        <f t="shared" si="413"/>
        <v>17</v>
      </c>
      <c r="BF521" s="1">
        <f t="shared" si="414"/>
        <v>17</v>
      </c>
      <c r="BG521" s="1">
        <f>+IF(D521="male",VLOOKUP(M521,'Key node cluster'!$A$3:$C$45,3,0),VLOOKUP(M521,'Key node cluster'!$F$3:$H$27,3,0))</f>
        <v>22</v>
      </c>
    </row>
    <row r="522" spans="1:59" x14ac:dyDescent="0.25">
      <c r="A522" t="s">
        <v>1228</v>
      </c>
      <c r="B522">
        <v>9811048048</v>
      </c>
      <c r="C522" s="7">
        <v>40</v>
      </c>
      <c r="D522" t="s">
        <v>9</v>
      </c>
      <c r="E522" t="s">
        <v>10</v>
      </c>
      <c r="G522" t="str">
        <f t="shared" si="369"/>
        <v/>
      </c>
      <c r="H522" s="7">
        <f t="shared" si="373"/>
        <v>5</v>
      </c>
      <c r="J522">
        <v>40</v>
      </c>
      <c r="K522">
        <v>2.7424657534247001</v>
      </c>
      <c r="L522">
        <v>6</v>
      </c>
      <c r="M522" s="5">
        <f t="shared" si="374"/>
        <v>26</v>
      </c>
      <c r="N522" s="5">
        <f>+IF(D522="male",VLOOKUP(BG522,'Key node cluster'!$L$3:$N$24,3,0),VLOOKUP(BG522,'Key node cluster'!$R$3:$T$15,3,0))</f>
        <v>1</v>
      </c>
      <c r="O522" s="1">
        <v>0</v>
      </c>
      <c r="P522" s="1">
        <f t="shared" si="375"/>
        <v>26</v>
      </c>
      <c r="Q522" s="1">
        <f t="shared" si="376"/>
        <v>26</v>
      </c>
      <c r="R522" s="1">
        <f t="shared" si="377"/>
        <v>26</v>
      </c>
      <c r="S522" s="1">
        <f t="shared" si="378"/>
        <v>26</v>
      </c>
      <c r="T522" s="1">
        <f t="shared" si="379"/>
        <v>26</v>
      </c>
      <c r="U522" s="1">
        <f t="shared" si="380"/>
        <v>26</v>
      </c>
      <c r="V522" s="1">
        <f t="shared" si="381"/>
        <v>26</v>
      </c>
      <c r="W522" s="1">
        <f t="shared" si="382"/>
        <v>26</v>
      </c>
      <c r="X522" s="1">
        <f t="shared" si="383"/>
        <v>26</v>
      </c>
      <c r="Y522" s="1">
        <f t="shared" si="384"/>
        <v>26</v>
      </c>
      <c r="Z522" s="1">
        <f t="shared" si="385"/>
        <v>26</v>
      </c>
      <c r="AA522" s="1">
        <f t="shared" si="386"/>
        <v>26</v>
      </c>
      <c r="AB522" s="1">
        <f t="shared" si="387"/>
        <v>26</v>
      </c>
      <c r="AC522" s="1">
        <f t="shared" si="388"/>
        <v>26</v>
      </c>
      <c r="AD522" s="1">
        <f t="shared" si="389"/>
        <v>26</v>
      </c>
      <c r="AE522" s="1">
        <f t="shared" si="390"/>
        <v>26</v>
      </c>
      <c r="AF522" s="1">
        <f t="shared" si="391"/>
        <v>26</v>
      </c>
      <c r="AG522" s="1">
        <f t="shared" si="392"/>
        <v>26</v>
      </c>
      <c r="AH522" s="1">
        <f t="shared" si="393"/>
        <v>26</v>
      </c>
      <c r="AI522" s="1">
        <f t="shared" si="394"/>
        <v>26</v>
      </c>
      <c r="AJ522" s="1">
        <f t="shared" si="395"/>
        <v>26</v>
      </c>
      <c r="AK522" s="1">
        <f t="shared" si="396"/>
        <v>26</v>
      </c>
      <c r="AL522" s="1">
        <f t="shared" si="397"/>
        <v>26</v>
      </c>
      <c r="AM522" s="1">
        <f t="shared" si="398"/>
        <v>26</v>
      </c>
      <c r="AN522" s="1">
        <f t="shared" si="399"/>
        <v>26</v>
      </c>
      <c r="AO522" s="1">
        <f t="shared" si="400"/>
        <v>26</v>
      </c>
      <c r="AP522" s="7">
        <f t="shared" si="370"/>
        <v>26</v>
      </c>
      <c r="AQ522" s="7">
        <f t="shared" si="371"/>
        <v>26</v>
      </c>
      <c r="AR522" s="1">
        <f t="shared" si="401"/>
        <v>26</v>
      </c>
      <c r="AS522" s="7">
        <f t="shared" si="372"/>
        <v>26</v>
      </c>
      <c r="AT522" s="1">
        <f t="shared" si="402"/>
        <v>26</v>
      </c>
      <c r="AU522" s="1">
        <f t="shared" si="403"/>
        <v>26</v>
      </c>
      <c r="AV522" s="1">
        <f t="shared" si="404"/>
        <v>26</v>
      </c>
      <c r="AW522" s="1">
        <f t="shared" si="405"/>
        <v>26</v>
      </c>
      <c r="AX522" s="1">
        <f t="shared" si="406"/>
        <v>26</v>
      </c>
      <c r="AY522" s="1">
        <f t="shared" si="407"/>
        <v>26</v>
      </c>
      <c r="AZ522" s="1">
        <f t="shared" si="408"/>
        <v>26</v>
      </c>
      <c r="BA522" s="1">
        <f t="shared" si="409"/>
        <v>26</v>
      </c>
      <c r="BB522" s="1">
        <f t="shared" si="410"/>
        <v>26</v>
      </c>
      <c r="BC522" s="1">
        <f t="shared" si="411"/>
        <v>26</v>
      </c>
      <c r="BD522" s="1">
        <f t="shared" si="412"/>
        <v>26</v>
      </c>
      <c r="BE522" s="1">
        <f t="shared" si="413"/>
        <v>26</v>
      </c>
      <c r="BF522" s="1">
        <f t="shared" si="414"/>
        <v>26</v>
      </c>
      <c r="BG522" s="1">
        <f>+IF(D522="male",VLOOKUP(M522,'Key node cluster'!$A$3:$C$45,3,0),VLOOKUP(M522,'Key node cluster'!$F$3:$H$27,3,0))</f>
        <v>31</v>
      </c>
    </row>
    <row r="523" spans="1:59" x14ac:dyDescent="0.25">
      <c r="A523" t="s">
        <v>1237</v>
      </c>
      <c r="B523">
        <v>9871019049</v>
      </c>
      <c r="C523" s="7">
        <v>30</v>
      </c>
      <c r="D523" t="s">
        <v>9</v>
      </c>
      <c r="E523" t="s">
        <v>10</v>
      </c>
      <c r="G523" t="str">
        <f t="shared" si="369"/>
        <v>secondary or below</v>
      </c>
      <c r="H523" s="7">
        <f t="shared" si="373"/>
        <v>5</v>
      </c>
      <c r="I523" t="s">
        <v>18</v>
      </c>
      <c r="J523">
        <v>35</v>
      </c>
      <c r="K523">
        <v>2.6712328767122999</v>
      </c>
      <c r="L523">
        <v>3</v>
      </c>
      <c r="M523" s="5">
        <f t="shared" si="374"/>
        <v>26</v>
      </c>
      <c r="N523" s="5">
        <f>+IF(D523="male",VLOOKUP(BG523,'Key node cluster'!$L$3:$N$24,3,0),VLOOKUP(BG523,'Key node cluster'!$R$3:$T$15,3,0))</f>
        <v>1</v>
      </c>
      <c r="O523" s="1">
        <v>0</v>
      </c>
      <c r="P523" s="1">
        <f t="shared" si="375"/>
        <v>26</v>
      </c>
      <c r="Q523" s="1">
        <f t="shared" si="376"/>
        <v>26</v>
      </c>
      <c r="R523" s="1">
        <f t="shared" si="377"/>
        <v>26</v>
      </c>
      <c r="S523" s="1">
        <f t="shared" si="378"/>
        <v>26</v>
      </c>
      <c r="T523" s="1">
        <f t="shared" si="379"/>
        <v>26</v>
      </c>
      <c r="U523" s="1">
        <f t="shared" si="380"/>
        <v>26</v>
      </c>
      <c r="V523" s="1">
        <f t="shared" si="381"/>
        <v>26</v>
      </c>
      <c r="W523" s="1">
        <f t="shared" si="382"/>
        <v>26</v>
      </c>
      <c r="X523" s="1">
        <f t="shared" si="383"/>
        <v>26</v>
      </c>
      <c r="Y523" s="1">
        <f t="shared" si="384"/>
        <v>26</v>
      </c>
      <c r="Z523" s="1">
        <f t="shared" si="385"/>
        <v>26</v>
      </c>
      <c r="AA523" s="1">
        <f t="shared" si="386"/>
        <v>26</v>
      </c>
      <c r="AB523" s="1">
        <f t="shared" si="387"/>
        <v>26</v>
      </c>
      <c r="AC523" s="1">
        <f t="shared" si="388"/>
        <v>26</v>
      </c>
      <c r="AD523" s="1">
        <f t="shared" si="389"/>
        <v>26</v>
      </c>
      <c r="AE523" s="1">
        <f t="shared" si="390"/>
        <v>26</v>
      </c>
      <c r="AF523" s="1">
        <f t="shared" si="391"/>
        <v>26</v>
      </c>
      <c r="AG523" s="1">
        <f t="shared" si="392"/>
        <v>26</v>
      </c>
      <c r="AH523" s="1">
        <f t="shared" si="393"/>
        <v>26</v>
      </c>
      <c r="AI523" s="1">
        <f t="shared" si="394"/>
        <v>26</v>
      </c>
      <c r="AJ523" s="1">
        <f t="shared" si="395"/>
        <v>26</v>
      </c>
      <c r="AK523" s="1">
        <f t="shared" si="396"/>
        <v>26</v>
      </c>
      <c r="AL523" s="1">
        <f t="shared" si="397"/>
        <v>26</v>
      </c>
      <c r="AM523" s="1">
        <f t="shared" si="398"/>
        <v>26</v>
      </c>
      <c r="AN523" s="1">
        <f t="shared" si="399"/>
        <v>26</v>
      </c>
      <c r="AO523" s="1">
        <f t="shared" si="400"/>
        <v>26</v>
      </c>
      <c r="AP523" s="7">
        <f t="shared" si="370"/>
        <v>26</v>
      </c>
      <c r="AQ523" s="7">
        <f t="shared" si="371"/>
        <v>26</v>
      </c>
      <c r="AR523" s="1">
        <f t="shared" si="401"/>
        <v>26</v>
      </c>
      <c r="AS523" s="7">
        <f t="shared" si="372"/>
        <v>26</v>
      </c>
      <c r="AT523" s="1">
        <f t="shared" si="402"/>
        <v>26</v>
      </c>
      <c r="AU523" s="1">
        <f t="shared" si="403"/>
        <v>26</v>
      </c>
      <c r="AV523" s="1">
        <f t="shared" si="404"/>
        <v>26</v>
      </c>
      <c r="AW523" s="1">
        <f t="shared" si="405"/>
        <v>26</v>
      </c>
      <c r="AX523" s="1">
        <f t="shared" si="406"/>
        <v>26</v>
      </c>
      <c r="AY523" s="1">
        <f t="shared" si="407"/>
        <v>26</v>
      </c>
      <c r="AZ523" s="1">
        <f t="shared" si="408"/>
        <v>26</v>
      </c>
      <c r="BA523" s="1">
        <f t="shared" si="409"/>
        <v>26</v>
      </c>
      <c r="BB523" s="1">
        <f t="shared" si="410"/>
        <v>26</v>
      </c>
      <c r="BC523" s="1">
        <f t="shared" si="411"/>
        <v>26</v>
      </c>
      <c r="BD523" s="1">
        <f t="shared" si="412"/>
        <v>26</v>
      </c>
      <c r="BE523" s="1">
        <f t="shared" si="413"/>
        <v>26</v>
      </c>
      <c r="BF523" s="1">
        <f t="shared" si="414"/>
        <v>26</v>
      </c>
      <c r="BG523" s="1">
        <f>+IF(D523="male",VLOOKUP(M523,'Key node cluster'!$A$3:$C$45,3,0),VLOOKUP(M523,'Key node cluster'!$F$3:$H$27,3,0))</f>
        <v>31</v>
      </c>
    </row>
    <row r="524" spans="1:59" x14ac:dyDescent="0.25">
      <c r="A524" t="s">
        <v>1246</v>
      </c>
      <c r="B524">
        <v>9981017369</v>
      </c>
      <c r="C524" s="7">
        <v>20</v>
      </c>
      <c r="D524" t="s">
        <v>9</v>
      </c>
      <c r="E524" t="s">
        <v>10</v>
      </c>
      <c r="G524" t="str">
        <f t="shared" si="369"/>
        <v>bachelor or above</v>
      </c>
      <c r="H524" s="7">
        <f t="shared" si="373"/>
        <v>1</v>
      </c>
      <c r="I524" t="s">
        <v>14</v>
      </c>
      <c r="J524">
        <v>24</v>
      </c>
      <c r="K524">
        <v>0.52054794520547998</v>
      </c>
      <c r="L524">
        <v>2</v>
      </c>
      <c r="M524" s="5">
        <f t="shared" si="374"/>
        <v>17</v>
      </c>
      <c r="N524" s="5">
        <f>+IF(D524="male",VLOOKUP(BG524,'Key node cluster'!$L$3:$N$24,3,0),VLOOKUP(BG524,'Key node cluster'!$R$3:$T$15,3,0))</f>
        <v>1</v>
      </c>
      <c r="O524" s="1">
        <v>0</v>
      </c>
      <c r="P524" s="1">
        <f t="shared" si="375"/>
        <v>1</v>
      </c>
      <c r="Q524" s="1">
        <f t="shared" si="376"/>
        <v>17</v>
      </c>
      <c r="R524" s="1">
        <f t="shared" si="377"/>
        <v>17</v>
      </c>
      <c r="S524" s="1">
        <f t="shared" si="378"/>
        <v>17</v>
      </c>
      <c r="T524" s="1">
        <f t="shared" si="379"/>
        <v>17</v>
      </c>
      <c r="U524" s="1">
        <f t="shared" si="380"/>
        <v>17</v>
      </c>
      <c r="V524" s="1">
        <f t="shared" si="381"/>
        <v>17</v>
      </c>
      <c r="W524" s="1">
        <f t="shared" si="382"/>
        <v>17</v>
      </c>
      <c r="X524" s="1">
        <f t="shared" si="383"/>
        <v>17</v>
      </c>
      <c r="Y524" s="1">
        <f t="shared" si="384"/>
        <v>17</v>
      </c>
      <c r="Z524" s="1">
        <f t="shared" si="385"/>
        <v>17</v>
      </c>
      <c r="AA524" s="1">
        <f t="shared" si="386"/>
        <v>17</v>
      </c>
      <c r="AB524" s="1">
        <f t="shared" si="387"/>
        <v>17</v>
      </c>
      <c r="AC524" s="1">
        <f t="shared" si="388"/>
        <v>17</v>
      </c>
      <c r="AD524" s="1">
        <f t="shared" si="389"/>
        <v>17</v>
      </c>
      <c r="AE524" s="1">
        <f t="shared" si="390"/>
        <v>17</v>
      </c>
      <c r="AF524" s="1">
        <f t="shared" si="391"/>
        <v>17</v>
      </c>
      <c r="AG524" s="1">
        <f t="shared" si="392"/>
        <v>17</v>
      </c>
      <c r="AH524" s="1">
        <f t="shared" si="393"/>
        <v>17</v>
      </c>
      <c r="AI524" s="1">
        <f t="shared" si="394"/>
        <v>17</v>
      </c>
      <c r="AJ524" s="1">
        <f t="shared" si="395"/>
        <v>17</v>
      </c>
      <c r="AK524" s="1">
        <f t="shared" si="396"/>
        <v>17</v>
      </c>
      <c r="AL524" s="1">
        <f t="shared" si="397"/>
        <v>17</v>
      </c>
      <c r="AM524" s="1">
        <f t="shared" si="398"/>
        <v>17</v>
      </c>
      <c r="AN524" s="1">
        <f t="shared" si="399"/>
        <v>17</v>
      </c>
      <c r="AO524" s="1">
        <f t="shared" si="400"/>
        <v>17</v>
      </c>
      <c r="AP524" s="7">
        <f t="shared" si="370"/>
        <v>17</v>
      </c>
      <c r="AQ524" s="7">
        <f t="shared" si="371"/>
        <v>17</v>
      </c>
      <c r="AR524" s="1">
        <f t="shared" si="401"/>
        <v>17</v>
      </c>
      <c r="AS524" s="7">
        <f t="shared" si="372"/>
        <v>17</v>
      </c>
      <c r="AT524" s="1">
        <f t="shared" si="402"/>
        <v>17</v>
      </c>
      <c r="AU524" s="1">
        <f t="shared" si="403"/>
        <v>17</v>
      </c>
      <c r="AV524" s="1">
        <f t="shared" si="404"/>
        <v>17</v>
      </c>
      <c r="AW524" s="1">
        <f t="shared" si="405"/>
        <v>17</v>
      </c>
      <c r="AX524" s="1">
        <f t="shared" si="406"/>
        <v>17</v>
      </c>
      <c r="AY524" s="1">
        <f t="shared" si="407"/>
        <v>17</v>
      </c>
      <c r="AZ524" s="1">
        <f t="shared" si="408"/>
        <v>17</v>
      </c>
      <c r="BA524" s="1">
        <f t="shared" si="409"/>
        <v>17</v>
      </c>
      <c r="BB524" s="1">
        <f t="shared" si="410"/>
        <v>17</v>
      </c>
      <c r="BC524" s="1">
        <f t="shared" si="411"/>
        <v>17</v>
      </c>
      <c r="BD524" s="1">
        <f t="shared" si="412"/>
        <v>17</v>
      </c>
      <c r="BE524" s="1">
        <f t="shared" si="413"/>
        <v>17</v>
      </c>
      <c r="BF524" s="1">
        <f t="shared" si="414"/>
        <v>17</v>
      </c>
      <c r="BG524" s="1">
        <f>+IF(D524="male",VLOOKUP(M524,'Key node cluster'!$A$3:$C$45,3,0),VLOOKUP(M524,'Key node cluster'!$F$3:$H$27,3,0))</f>
        <v>22</v>
      </c>
    </row>
    <row r="525" spans="1:59" x14ac:dyDescent="0.25">
      <c r="A525" t="s">
        <v>1259</v>
      </c>
      <c r="B525">
        <v>2000169407</v>
      </c>
      <c r="C525" s="7">
        <v>20</v>
      </c>
      <c r="D525" t="s">
        <v>9</v>
      </c>
      <c r="E525" t="s">
        <v>10</v>
      </c>
      <c r="G525" t="str">
        <f t="shared" si="369"/>
        <v/>
      </c>
      <c r="H525" s="7">
        <f t="shared" si="373"/>
        <v>5</v>
      </c>
      <c r="J525">
        <v>21</v>
      </c>
      <c r="K525">
        <v>1.358904109589</v>
      </c>
      <c r="L525">
        <v>15</v>
      </c>
      <c r="M525" s="5">
        <f t="shared" si="374"/>
        <v>26</v>
      </c>
      <c r="N525" s="5">
        <f>+IF(D525="male",VLOOKUP(BG525,'Key node cluster'!$L$3:$N$24,3,0),VLOOKUP(BG525,'Key node cluster'!$R$3:$T$15,3,0))</f>
        <v>1</v>
      </c>
      <c r="O525" s="1">
        <v>0</v>
      </c>
      <c r="P525" s="1">
        <f t="shared" si="375"/>
        <v>26</v>
      </c>
      <c r="Q525" s="1">
        <f t="shared" si="376"/>
        <v>26</v>
      </c>
      <c r="R525" s="1">
        <f t="shared" si="377"/>
        <v>26</v>
      </c>
      <c r="S525" s="1">
        <f t="shared" si="378"/>
        <v>26</v>
      </c>
      <c r="T525" s="1">
        <f t="shared" si="379"/>
        <v>26</v>
      </c>
      <c r="U525" s="1">
        <f t="shared" si="380"/>
        <v>26</v>
      </c>
      <c r="V525" s="1">
        <f t="shared" si="381"/>
        <v>26</v>
      </c>
      <c r="W525" s="1">
        <f t="shared" si="382"/>
        <v>26</v>
      </c>
      <c r="X525" s="1">
        <f t="shared" si="383"/>
        <v>26</v>
      </c>
      <c r="Y525" s="1">
        <f t="shared" si="384"/>
        <v>26</v>
      </c>
      <c r="Z525" s="1">
        <f t="shared" si="385"/>
        <v>26</v>
      </c>
      <c r="AA525" s="1">
        <f t="shared" si="386"/>
        <v>26</v>
      </c>
      <c r="AB525" s="1">
        <f t="shared" si="387"/>
        <v>26</v>
      </c>
      <c r="AC525" s="1">
        <f t="shared" si="388"/>
        <v>26</v>
      </c>
      <c r="AD525" s="1">
        <f t="shared" si="389"/>
        <v>26</v>
      </c>
      <c r="AE525" s="1">
        <f t="shared" si="390"/>
        <v>26</v>
      </c>
      <c r="AF525" s="1">
        <f t="shared" si="391"/>
        <v>26</v>
      </c>
      <c r="AG525" s="1">
        <f t="shared" si="392"/>
        <v>26</v>
      </c>
      <c r="AH525" s="1">
        <f t="shared" si="393"/>
        <v>26</v>
      </c>
      <c r="AI525" s="1">
        <f t="shared" si="394"/>
        <v>26</v>
      </c>
      <c r="AJ525" s="1">
        <f t="shared" si="395"/>
        <v>26</v>
      </c>
      <c r="AK525" s="1">
        <f t="shared" si="396"/>
        <v>26</v>
      </c>
      <c r="AL525" s="1">
        <f t="shared" si="397"/>
        <v>26</v>
      </c>
      <c r="AM525" s="1">
        <f t="shared" si="398"/>
        <v>26</v>
      </c>
      <c r="AN525" s="1">
        <f t="shared" si="399"/>
        <v>26</v>
      </c>
      <c r="AO525" s="1">
        <f t="shared" si="400"/>
        <v>26</v>
      </c>
      <c r="AP525" s="7">
        <f t="shared" si="370"/>
        <v>26</v>
      </c>
      <c r="AQ525" s="7">
        <f t="shared" si="371"/>
        <v>26</v>
      </c>
      <c r="AR525" s="1">
        <f t="shared" si="401"/>
        <v>26</v>
      </c>
      <c r="AS525" s="7">
        <f t="shared" si="372"/>
        <v>26</v>
      </c>
      <c r="AT525" s="1">
        <f t="shared" si="402"/>
        <v>26</v>
      </c>
      <c r="AU525" s="1">
        <f t="shared" si="403"/>
        <v>26</v>
      </c>
      <c r="AV525" s="1">
        <f t="shared" si="404"/>
        <v>26</v>
      </c>
      <c r="AW525" s="1">
        <f t="shared" si="405"/>
        <v>26</v>
      </c>
      <c r="AX525" s="1">
        <f t="shared" si="406"/>
        <v>26</v>
      </c>
      <c r="AY525" s="1">
        <f t="shared" si="407"/>
        <v>26</v>
      </c>
      <c r="AZ525" s="1">
        <f t="shared" si="408"/>
        <v>26</v>
      </c>
      <c r="BA525" s="1">
        <f t="shared" si="409"/>
        <v>26</v>
      </c>
      <c r="BB525" s="1">
        <f t="shared" si="410"/>
        <v>26</v>
      </c>
      <c r="BC525" s="1">
        <f t="shared" si="411"/>
        <v>26</v>
      </c>
      <c r="BD525" s="1">
        <f t="shared" si="412"/>
        <v>26</v>
      </c>
      <c r="BE525" s="1">
        <f t="shared" si="413"/>
        <v>26</v>
      </c>
      <c r="BF525" s="1">
        <f t="shared" si="414"/>
        <v>26</v>
      </c>
      <c r="BG525" s="1">
        <f>+IF(D525="male",VLOOKUP(M525,'Key node cluster'!$A$3:$C$45,3,0),VLOOKUP(M525,'Key node cluster'!$F$3:$H$27,3,0))</f>
        <v>31</v>
      </c>
    </row>
    <row r="526" spans="1:59" x14ac:dyDescent="0.25">
      <c r="A526" t="s">
        <v>1272</v>
      </c>
      <c r="B526">
        <v>9941024259</v>
      </c>
      <c r="C526" s="7">
        <v>30</v>
      </c>
      <c r="D526" t="s">
        <v>9</v>
      </c>
      <c r="E526" t="s">
        <v>10</v>
      </c>
      <c r="G526" t="str">
        <f t="shared" si="369"/>
        <v/>
      </c>
      <c r="H526" s="7">
        <f t="shared" si="373"/>
        <v>5</v>
      </c>
      <c r="J526">
        <v>27</v>
      </c>
      <c r="K526">
        <v>1.6657534246575001</v>
      </c>
      <c r="L526">
        <v>1</v>
      </c>
      <c r="M526" s="5">
        <f t="shared" si="374"/>
        <v>26</v>
      </c>
      <c r="N526" s="5">
        <f>+IF(D526="male",VLOOKUP(BG526,'Key node cluster'!$L$3:$N$24,3,0),VLOOKUP(BG526,'Key node cluster'!$R$3:$T$15,3,0))</f>
        <v>1</v>
      </c>
      <c r="O526" s="1">
        <v>0</v>
      </c>
      <c r="P526" s="1">
        <f t="shared" si="375"/>
        <v>26</v>
      </c>
      <c r="Q526" s="1">
        <f t="shared" si="376"/>
        <v>26</v>
      </c>
      <c r="R526" s="1">
        <f t="shared" si="377"/>
        <v>26</v>
      </c>
      <c r="S526" s="1">
        <f t="shared" si="378"/>
        <v>26</v>
      </c>
      <c r="T526" s="1">
        <f t="shared" si="379"/>
        <v>26</v>
      </c>
      <c r="U526" s="1">
        <f t="shared" si="380"/>
        <v>26</v>
      </c>
      <c r="V526" s="1">
        <f t="shared" si="381"/>
        <v>26</v>
      </c>
      <c r="W526" s="1">
        <f t="shared" si="382"/>
        <v>26</v>
      </c>
      <c r="X526" s="1">
        <f t="shared" si="383"/>
        <v>26</v>
      </c>
      <c r="Y526" s="1">
        <f t="shared" si="384"/>
        <v>26</v>
      </c>
      <c r="Z526" s="1">
        <f t="shared" si="385"/>
        <v>26</v>
      </c>
      <c r="AA526" s="1">
        <f t="shared" si="386"/>
        <v>26</v>
      </c>
      <c r="AB526" s="1">
        <f t="shared" si="387"/>
        <v>26</v>
      </c>
      <c r="AC526" s="1">
        <f t="shared" si="388"/>
        <v>26</v>
      </c>
      <c r="AD526" s="1">
        <f t="shared" si="389"/>
        <v>26</v>
      </c>
      <c r="AE526" s="1">
        <f t="shared" si="390"/>
        <v>26</v>
      </c>
      <c r="AF526" s="1">
        <f t="shared" si="391"/>
        <v>26</v>
      </c>
      <c r="AG526" s="1">
        <f t="shared" si="392"/>
        <v>26</v>
      </c>
      <c r="AH526" s="1">
        <f t="shared" si="393"/>
        <v>26</v>
      </c>
      <c r="AI526" s="1">
        <f t="shared" si="394"/>
        <v>26</v>
      </c>
      <c r="AJ526" s="1">
        <f t="shared" si="395"/>
        <v>26</v>
      </c>
      <c r="AK526" s="1">
        <f t="shared" si="396"/>
        <v>26</v>
      </c>
      <c r="AL526" s="1">
        <f t="shared" si="397"/>
        <v>26</v>
      </c>
      <c r="AM526" s="1">
        <f t="shared" si="398"/>
        <v>26</v>
      </c>
      <c r="AN526" s="1">
        <f t="shared" si="399"/>
        <v>26</v>
      </c>
      <c r="AO526" s="1">
        <f t="shared" si="400"/>
        <v>26</v>
      </c>
      <c r="AP526" s="7">
        <f t="shared" si="370"/>
        <v>26</v>
      </c>
      <c r="AQ526" s="7">
        <f t="shared" si="371"/>
        <v>26</v>
      </c>
      <c r="AR526" s="1">
        <f t="shared" si="401"/>
        <v>26</v>
      </c>
      <c r="AS526" s="7">
        <f t="shared" si="372"/>
        <v>26</v>
      </c>
      <c r="AT526" s="1">
        <f t="shared" si="402"/>
        <v>26</v>
      </c>
      <c r="AU526" s="1">
        <f t="shared" si="403"/>
        <v>26</v>
      </c>
      <c r="AV526" s="1">
        <f t="shared" si="404"/>
        <v>26</v>
      </c>
      <c r="AW526" s="1">
        <f t="shared" si="405"/>
        <v>26</v>
      </c>
      <c r="AX526" s="1">
        <f t="shared" si="406"/>
        <v>26</v>
      </c>
      <c r="AY526" s="1">
        <f t="shared" si="407"/>
        <v>26</v>
      </c>
      <c r="AZ526" s="1">
        <f t="shared" si="408"/>
        <v>26</v>
      </c>
      <c r="BA526" s="1">
        <f t="shared" si="409"/>
        <v>26</v>
      </c>
      <c r="BB526" s="1">
        <f t="shared" si="410"/>
        <v>26</v>
      </c>
      <c r="BC526" s="1">
        <f t="shared" si="411"/>
        <v>26</v>
      </c>
      <c r="BD526" s="1">
        <f t="shared" si="412"/>
        <v>26</v>
      </c>
      <c r="BE526" s="1">
        <f t="shared" si="413"/>
        <v>26</v>
      </c>
      <c r="BF526" s="1">
        <f t="shared" si="414"/>
        <v>26</v>
      </c>
      <c r="BG526" s="1">
        <f>+IF(D526="male",VLOOKUP(M526,'Key node cluster'!$A$3:$C$45,3,0),VLOOKUP(M526,'Key node cluster'!$F$3:$H$27,3,0))</f>
        <v>31</v>
      </c>
    </row>
    <row r="527" spans="1:59" x14ac:dyDescent="0.25">
      <c r="A527" t="s">
        <v>1275</v>
      </c>
      <c r="B527">
        <v>9981029413</v>
      </c>
      <c r="C527" s="7">
        <v>20</v>
      </c>
      <c r="D527" t="s">
        <v>9</v>
      </c>
      <c r="E527" t="s">
        <v>10</v>
      </c>
      <c r="G527" t="str">
        <f t="shared" si="369"/>
        <v>bachelor or above</v>
      </c>
      <c r="H527" s="7">
        <f t="shared" si="373"/>
        <v>5</v>
      </c>
      <c r="I527" t="s">
        <v>14</v>
      </c>
      <c r="J527">
        <v>23</v>
      </c>
      <c r="K527">
        <v>1.1835616438356</v>
      </c>
      <c r="L527">
        <v>4</v>
      </c>
      <c r="M527" s="5">
        <f t="shared" si="374"/>
        <v>26</v>
      </c>
      <c r="N527" s="5">
        <f>+IF(D527="male",VLOOKUP(BG527,'Key node cluster'!$L$3:$N$24,3,0),VLOOKUP(BG527,'Key node cluster'!$R$3:$T$15,3,0))</f>
        <v>1</v>
      </c>
      <c r="O527" s="1">
        <v>0</v>
      </c>
      <c r="P527" s="1">
        <f t="shared" si="375"/>
        <v>26</v>
      </c>
      <c r="Q527" s="1">
        <f t="shared" si="376"/>
        <v>26</v>
      </c>
      <c r="R527" s="1">
        <f t="shared" si="377"/>
        <v>26</v>
      </c>
      <c r="S527" s="1">
        <f t="shared" si="378"/>
        <v>26</v>
      </c>
      <c r="T527" s="1">
        <f t="shared" si="379"/>
        <v>26</v>
      </c>
      <c r="U527" s="1">
        <f t="shared" si="380"/>
        <v>26</v>
      </c>
      <c r="V527" s="1">
        <f t="shared" si="381"/>
        <v>26</v>
      </c>
      <c r="W527" s="1">
        <f t="shared" si="382"/>
        <v>26</v>
      </c>
      <c r="X527" s="1">
        <f t="shared" si="383"/>
        <v>26</v>
      </c>
      <c r="Y527" s="1">
        <f t="shared" si="384"/>
        <v>26</v>
      </c>
      <c r="Z527" s="1">
        <f t="shared" si="385"/>
        <v>26</v>
      </c>
      <c r="AA527" s="1">
        <f t="shared" si="386"/>
        <v>26</v>
      </c>
      <c r="AB527" s="1">
        <f t="shared" si="387"/>
        <v>26</v>
      </c>
      <c r="AC527" s="1">
        <f t="shared" si="388"/>
        <v>26</v>
      </c>
      <c r="AD527" s="1">
        <f t="shared" si="389"/>
        <v>26</v>
      </c>
      <c r="AE527" s="1">
        <f t="shared" si="390"/>
        <v>26</v>
      </c>
      <c r="AF527" s="1">
        <f t="shared" si="391"/>
        <v>26</v>
      </c>
      <c r="AG527" s="1">
        <f t="shared" si="392"/>
        <v>26</v>
      </c>
      <c r="AH527" s="1">
        <f t="shared" si="393"/>
        <v>26</v>
      </c>
      <c r="AI527" s="1">
        <f t="shared" si="394"/>
        <v>26</v>
      </c>
      <c r="AJ527" s="1">
        <f t="shared" si="395"/>
        <v>26</v>
      </c>
      <c r="AK527" s="1">
        <f t="shared" si="396"/>
        <v>26</v>
      </c>
      <c r="AL527" s="1">
        <f t="shared" si="397"/>
        <v>26</v>
      </c>
      <c r="AM527" s="1">
        <f t="shared" si="398"/>
        <v>26</v>
      </c>
      <c r="AN527" s="1">
        <f t="shared" si="399"/>
        <v>26</v>
      </c>
      <c r="AO527" s="1">
        <f t="shared" si="400"/>
        <v>26</v>
      </c>
      <c r="AP527" s="7">
        <f t="shared" si="370"/>
        <v>26</v>
      </c>
      <c r="AQ527" s="7">
        <f t="shared" si="371"/>
        <v>26</v>
      </c>
      <c r="AR527" s="1">
        <f t="shared" si="401"/>
        <v>26</v>
      </c>
      <c r="AS527" s="7">
        <f t="shared" si="372"/>
        <v>26</v>
      </c>
      <c r="AT527" s="1">
        <f t="shared" si="402"/>
        <v>26</v>
      </c>
      <c r="AU527" s="1">
        <f t="shared" si="403"/>
        <v>26</v>
      </c>
      <c r="AV527" s="1">
        <f t="shared" si="404"/>
        <v>26</v>
      </c>
      <c r="AW527" s="1">
        <f t="shared" si="405"/>
        <v>26</v>
      </c>
      <c r="AX527" s="1">
        <f t="shared" si="406"/>
        <v>26</v>
      </c>
      <c r="AY527" s="1">
        <f t="shared" si="407"/>
        <v>26</v>
      </c>
      <c r="AZ527" s="1">
        <f t="shared" si="408"/>
        <v>26</v>
      </c>
      <c r="BA527" s="1">
        <f t="shared" si="409"/>
        <v>26</v>
      </c>
      <c r="BB527" s="1">
        <f t="shared" si="410"/>
        <v>26</v>
      </c>
      <c r="BC527" s="1">
        <f t="shared" si="411"/>
        <v>26</v>
      </c>
      <c r="BD527" s="1">
        <f t="shared" si="412"/>
        <v>26</v>
      </c>
      <c r="BE527" s="1">
        <f t="shared" si="413"/>
        <v>26</v>
      </c>
      <c r="BF527" s="1">
        <f t="shared" si="414"/>
        <v>26</v>
      </c>
      <c r="BG527" s="1">
        <f>+IF(D527="male",VLOOKUP(M527,'Key node cluster'!$A$3:$C$45,3,0),VLOOKUP(M527,'Key node cluster'!$F$3:$H$27,3,0))</f>
        <v>31</v>
      </c>
    </row>
    <row r="528" spans="1:59" x14ac:dyDescent="0.25">
      <c r="A528" t="s">
        <v>1287</v>
      </c>
      <c r="B528">
        <v>9961010821</v>
      </c>
      <c r="C528" s="7">
        <v>30</v>
      </c>
      <c r="D528" t="s">
        <v>9</v>
      </c>
      <c r="E528" t="s">
        <v>10</v>
      </c>
      <c r="G528" t="str">
        <f t="shared" si="369"/>
        <v>secondary or below</v>
      </c>
      <c r="H528" s="7">
        <f t="shared" si="373"/>
        <v>5</v>
      </c>
      <c r="I528" t="s">
        <v>18</v>
      </c>
      <c r="J528">
        <v>26</v>
      </c>
      <c r="K528">
        <v>2.772602739726</v>
      </c>
      <c r="L528">
        <v>2</v>
      </c>
      <c r="M528" s="5">
        <f t="shared" si="374"/>
        <v>26</v>
      </c>
      <c r="N528" s="5">
        <f>+IF(D528="male",VLOOKUP(BG528,'Key node cluster'!$L$3:$N$24,3,0),VLOOKUP(BG528,'Key node cluster'!$R$3:$T$15,3,0))</f>
        <v>1</v>
      </c>
      <c r="O528" s="1">
        <v>0</v>
      </c>
      <c r="P528" s="1">
        <f t="shared" si="375"/>
        <v>26</v>
      </c>
      <c r="Q528" s="1">
        <f t="shared" si="376"/>
        <v>26</v>
      </c>
      <c r="R528" s="1">
        <f t="shared" si="377"/>
        <v>26</v>
      </c>
      <c r="S528" s="1">
        <f t="shared" si="378"/>
        <v>26</v>
      </c>
      <c r="T528" s="1">
        <f t="shared" si="379"/>
        <v>26</v>
      </c>
      <c r="U528" s="1">
        <f t="shared" si="380"/>
        <v>26</v>
      </c>
      <c r="V528" s="1">
        <f t="shared" si="381"/>
        <v>26</v>
      </c>
      <c r="W528" s="1">
        <f t="shared" si="382"/>
        <v>26</v>
      </c>
      <c r="X528" s="1">
        <f t="shared" si="383"/>
        <v>26</v>
      </c>
      <c r="Y528" s="1">
        <f t="shared" si="384"/>
        <v>26</v>
      </c>
      <c r="Z528" s="1">
        <f t="shared" si="385"/>
        <v>26</v>
      </c>
      <c r="AA528" s="1">
        <f t="shared" si="386"/>
        <v>26</v>
      </c>
      <c r="AB528" s="1">
        <f t="shared" si="387"/>
        <v>26</v>
      </c>
      <c r="AC528" s="1">
        <f t="shared" si="388"/>
        <v>26</v>
      </c>
      <c r="AD528" s="1">
        <f t="shared" si="389"/>
        <v>26</v>
      </c>
      <c r="AE528" s="1">
        <f t="shared" si="390"/>
        <v>26</v>
      </c>
      <c r="AF528" s="1">
        <f t="shared" si="391"/>
        <v>26</v>
      </c>
      <c r="AG528" s="1">
        <f t="shared" si="392"/>
        <v>26</v>
      </c>
      <c r="AH528" s="1">
        <f t="shared" si="393"/>
        <v>26</v>
      </c>
      <c r="AI528" s="1">
        <f t="shared" si="394"/>
        <v>26</v>
      </c>
      <c r="AJ528" s="1">
        <f t="shared" si="395"/>
        <v>26</v>
      </c>
      <c r="AK528" s="1">
        <f t="shared" si="396"/>
        <v>26</v>
      </c>
      <c r="AL528" s="1">
        <f t="shared" si="397"/>
        <v>26</v>
      </c>
      <c r="AM528" s="1">
        <f t="shared" si="398"/>
        <v>26</v>
      </c>
      <c r="AN528" s="1">
        <f t="shared" si="399"/>
        <v>26</v>
      </c>
      <c r="AO528" s="1">
        <f t="shared" si="400"/>
        <v>26</v>
      </c>
      <c r="AP528" s="7">
        <f t="shared" si="370"/>
        <v>26</v>
      </c>
      <c r="AQ528" s="7">
        <f t="shared" si="371"/>
        <v>26</v>
      </c>
      <c r="AR528" s="1">
        <f t="shared" si="401"/>
        <v>26</v>
      </c>
      <c r="AS528" s="7">
        <f t="shared" si="372"/>
        <v>26</v>
      </c>
      <c r="AT528" s="1">
        <f t="shared" si="402"/>
        <v>26</v>
      </c>
      <c r="AU528" s="1">
        <f t="shared" si="403"/>
        <v>26</v>
      </c>
      <c r="AV528" s="1">
        <f t="shared" si="404"/>
        <v>26</v>
      </c>
      <c r="AW528" s="1">
        <f t="shared" si="405"/>
        <v>26</v>
      </c>
      <c r="AX528" s="1">
        <f t="shared" si="406"/>
        <v>26</v>
      </c>
      <c r="AY528" s="1">
        <f t="shared" si="407"/>
        <v>26</v>
      </c>
      <c r="AZ528" s="1">
        <f t="shared" si="408"/>
        <v>26</v>
      </c>
      <c r="BA528" s="1">
        <f t="shared" si="409"/>
        <v>26</v>
      </c>
      <c r="BB528" s="1">
        <f t="shared" si="410"/>
        <v>26</v>
      </c>
      <c r="BC528" s="1">
        <f t="shared" si="411"/>
        <v>26</v>
      </c>
      <c r="BD528" s="1">
        <f t="shared" si="412"/>
        <v>26</v>
      </c>
      <c r="BE528" s="1">
        <f t="shared" si="413"/>
        <v>26</v>
      </c>
      <c r="BF528" s="1">
        <f t="shared" si="414"/>
        <v>26</v>
      </c>
      <c r="BG528" s="1">
        <f>+IF(D528="male",VLOOKUP(M528,'Key node cluster'!$A$3:$C$45,3,0),VLOOKUP(M528,'Key node cluster'!$F$3:$H$27,3,0))</f>
        <v>31</v>
      </c>
    </row>
    <row r="529" spans="1:59" x14ac:dyDescent="0.25">
      <c r="A529" t="s">
        <v>1289</v>
      </c>
      <c r="B529">
        <v>9901004448</v>
      </c>
      <c r="C529" s="7">
        <v>30</v>
      </c>
      <c r="D529" t="s">
        <v>9</v>
      </c>
      <c r="E529" t="s">
        <v>10</v>
      </c>
      <c r="G529" t="str">
        <f t="shared" si="369"/>
        <v/>
      </c>
      <c r="H529" s="7">
        <f t="shared" si="373"/>
        <v>5</v>
      </c>
      <c r="J529">
        <v>32</v>
      </c>
      <c r="K529">
        <v>2.5013698630137</v>
      </c>
      <c r="L529">
        <v>4</v>
      </c>
      <c r="M529" s="5">
        <f t="shared" si="374"/>
        <v>26</v>
      </c>
      <c r="N529" s="5">
        <f>+IF(D529="male",VLOOKUP(BG529,'Key node cluster'!$L$3:$N$24,3,0),VLOOKUP(BG529,'Key node cluster'!$R$3:$T$15,3,0))</f>
        <v>1</v>
      </c>
      <c r="O529" s="1">
        <v>0</v>
      </c>
      <c r="P529" s="1">
        <f t="shared" si="375"/>
        <v>26</v>
      </c>
      <c r="Q529" s="1">
        <f t="shared" si="376"/>
        <v>26</v>
      </c>
      <c r="R529" s="1">
        <f t="shared" si="377"/>
        <v>26</v>
      </c>
      <c r="S529" s="1">
        <f t="shared" si="378"/>
        <v>26</v>
      </c>
      <c r="T529" s="1">
        <f t="shared" si="379"/>
        <v>26</v>
      </c>
      <c r="U529" s="1">
        <f t="shared" si="380"/>
        <v>26</v>
      </c>
      <c r="V529" s="1">
        <f t="shared" si="381"/>
        <v>26</v>
      </c>
      <c r="W529" s="1">
        <f t="shared" si="382"/>
        <v>26</v>
      </c>
      <c r="X529" s="1">
        <f t="shared" si="383"/>
        <v>26</v>
      </c>
      <c r="Y529" s="1">
        <f t="shared" si="384"/>
        <v>26</v>
      </c>
      <c r="Z529" s="1">
        <f t="shared" si="385"/>
        <v>26</v>
      </c>
      <c r="AA529" s="1">
        <f t="shared" si="386"/>
        <v>26</v>
      </c>
      <c r="AB529" s="1">
        <f t="shared" si="387"/>
        <v>26</v>
      </c>
      <c r="AC529" s="1">
        <f t="shared" si="388"/>
        <v>26</v>
      </c>
      <c r="AD529" s="1">
        <f t="shared" si="389"/>
        <v>26</v>
      </c>
      <c r="AE529" s="1">
        <f t="shared" si="390"/>
        <v>26</v>
      </c>
      <c r="AF529" s="1">
        <f t="shared" si="391"/>
        <v>26</v>
      </c>
      <c r="AG529" s="1">
        <f t="shared" si="392"/>
        <v>26</v>
      </c>
      <c r="AH529" s="1">
        <f t="shared" si="393"/>
        <v>26</v>
      </c>
      <c r="AI529" s="1">
        <f t="shared" si="394"/>
        <v>26</v>
      </c>
      <c r="AJ529" s="1">
        <f t="shared" si="395"/>
        <v>26</v>
      </c>
      <c r="AK529" s="1">
        <f t="shared" si="396"/>
        <v>26</v>
      </c>
      <c r="AL529" s="1">
        <f t="shared" si="397"/>
        <v>26</v>
      </c>
      <c r="AM529" s="1">
        <f t="shared" si="398"/>
        <v>26</v>
      </c>
      <c r="AN529" s="1">
        <f t="shared" si="399"/>
        <v>26</v>
      </c>
      <c r="AO529" s="1">
        <f t="shared" si="400"/>
        <v>26</v>
      </c>
      <c r="AP529" s="7">
        <f t="shared" si="370"/>
        <v>26</v>
      </c>
      <c r="AQ529" s="7">
        <f t="shared" si="371"/>
        <v>26</v>
      </c>
      <c r="AR529" s="1">
        <f t="shared" si="401"/>
        <v>26</v>
      </c>
      <c r="AS529" s="7">
        <f t="shared" si="372"/>
        <v>26</v>
      </c>
      <c r="AT529" s="1">
        <f t="shared" si="402"/>
        <v>26</v>
      </c>
      <c r="AU529" s="1">
        <f t="shared" si="403"/>
        <v>26</v>
      </c>
      <c r="AV529" s="1">
        <f t="shared" si="404"/>
        <v>26</v>
      </c>
      <c r="AW529" s="1">
        <f t="shared" si="405"/>
        <v>26</v>
      </c>
      <c r="AX529" s="1">
        <f t="shared" si="406"/>
        <v>26</v>
      </c>
      <c r="AY529" s="1">
        <f t="shared" si="407"/>
        <v>26</v>
      </c>
      <c r="AZ529" s="1">
        <f t="shared" si="408"/>
        <v>26</v>
      </c>
      <c r="BA529" s="1">
        <f t="shared" si="409"/>
        <v>26</v>
      </c>
      <c r="BB529" s="1">
        <f t="shared" si="410"/>
        <v>26</v>
      </c>
      <c r="BC529" s="1">
        <f t="shared" si="411"/>
        <v>26</v>
      </c>
      <c r="BD529" s="1">
        <f t="shared" si="412"/>
        <v>26</v>
      </c>
      <c r="BE529" s="1">
        <f t="shared" si="413"/>
        <v>26</v>
      </c>
      <c r="BF529" s="1">
        <f t="shared" si="414"/>
        <v>26</v>
      </c>
      <c r="BG529" s="1">
        <f>+IF(D529="male",VLOOKUP(M529,'Key node cluster'!$A$3:$C$45,3,0),VLOOKUP(M529,'Key node cluster'!$F$3:$H$27,3,0))</f>
        <v>31</v>
      </c>
    </row>
    <row r="530" spans="1:59" x14ac:dyDescent="0.25">
      <c r="A530" t="s">
        <v>1290</v>
      </c>
      <c r="B530">
        <v>9951022417</v>
      </c>
      <c r="C530" s="7">
        <v>30</v>
      </c>
      <c r="D530" t="s">
        <v>9</v>
      </c>
      <c r="E530" t="s">
        <v>10</v>
      </c>
      <c r="G530" t="str">
        <f t="shared" si="369"/>
        <v>bachelor or above</v>
      </c>
      <c r="H530" s="7">
        <f t="shared" si="373"/>
        <v>5</v>
      </c>
      <c r="I530" t="s">
        <v>14</v>
      </c>
      <c r="J530">
        <v>27</v>
      </c>
      <c r="K530">
        <v>1.1671232876712001</v>
      </c>
      <c r="L530">
        <v>2</v>
      </c>
      <c r="M530" s="5">
        <f t="shared" si="374"/>
        <v>26</v>
      </c>
      <c r="N530" s="5">
        <f>+IF(D530="male",VLOOKUP(BG530,'Key node cluster'!$L$3:$N$24,3,0),VLOOKUP(BG530,'Key node cluster'!$R$3:$T$15,3,0))</f>
        <v>1</v>
      </c>
      <c r="O530" s="1">
        <v>0</v>
      </c>
      <c r="P530" s="1">
        <f t="shared" si="375"/>
        <v>26</v>
      </c>
      <c r="Q530" s="1">
        <f t="shared" si="376"/>
        <v>26</v>
      </c>
      <c r="R530" s="1">
        <f t="shared" si="377"/>
        <v>26</v>
      </c>
      <c r="S530" s="1">
        <f t="shared" si="378"/>
        <v>26</v>
      </c>
      <c r="T530" s="1">
        <f t="shared" si="379"/>
        <v>26</v>
      </c>
      <c r="U530" s="1">
        <f t="shared" si="380"/>
        <v>26</v>
      </c>
      <c r="V530" s="1">
        <f t="shared" si="381"/>
        <v>26</v>
      </c>
      <c r="W530" s="1">
        <f t="shared" si="382"/>
        <v>26</v>
      </c>
      <c r="X530" s="1">
        <f t="shared" si="383"/>
        <v>26</v>
      </c>
      <c r="Y530" s="1">
        <f t="shared" si="384"/>
        <v>26</v>
      </c>
      <c r="Z530" s="1">
        <f t="shared" si="385"/>
        <v>26</v>
      </c>
      <c r="AA530" s="1">
        <f t="shared" si="386"/>
        <v>26</v>
      </c>
      <c r="AB530" s="1">
        <f t="shared" si="387"/>
        <v>26</v>
      </c>
      <c r="AC530" s="1">
        <f t="shared" si="388"/>
        <v>26</v>
      </c>
      <c r="AD530" s="1">
        <f t="shared" si="389"/>
        <v>26</v>
      </c>
      <c r="AE530" s="1">
        <f t="shared" si="390"/>
        <v>26</v>
      </c>
      <c r="AF530" s="1">
        <f t="shared" si="391"/>
        <v>26</v>
      </c>
      <c r="AG530" s="1">
        <f t="shared" si="392"/>
        <v>26</v>
      </c>
      <c r="AH530" s="1">
        <f t="shared" si="393"/>
        <v>26</v>
      </c>
      <c r="AI530" s="1">
        <f t="shared" si="394"/>
        <v>26</v>
      </c>
      <c r="AJ530" s="1">
        <f t="shared" si="395"/>
        <v>26</v>
      </c>
      <c r="AK530" s="1">
        <f t="shared" si="396"/>
        <v>26</v>
      </c>
      <c r="AL530" s="1">
        <f t="shared" si="397"/>
        <v>26</v>
      </c>
      <c r="AM530" s="1">
        <f t="shared" si="398"/>
        <v>26</v>
      </c>
      <c r="AN530" s="1">
        <f t="shared" si="399"/>
        <v>26</v>
      </c>
      <c r="AO530" s="1">
        <f t="shared" si="400"/>
        <v>26</v>
      </c>
      <c r="AP530" s="7">
        <f t="shared" si="370"/>
        <v>26</v>
      </c>
      <c r="AQ530" s="7">
        <f t="shared" si="371"/>
        <v>26</v>
      </c>
      <c r="AR530" s="1">
        <f t="shared" si="401"/>
        <v>26</v>
      </c>
      <c r="AS530" s="7">
        <f t="shared" si="372"/>
        <v>26</v>
      </c>
      <c r="AT530" s="1">
        <f t="shared" si="402"/>
        <v>26</v>
      </c>
      <c r="AU530" s="1">
        <f t="shared" si="403"/>
        <v>26</v>
      </c>
      <c r="AV530" s="1">
        <f t="shared" si="404"/>
        <v>26</v>
      </c>
      <c r="AW530" s="1">
        <f t="shared" si="405"/>
        <v>26</v>
      </c>
      <c r="AX530" s="1">
        <f t="shared" si="406"/>
        <v>26</v>
      </c>
      <c r="AY530" s="1">
        <f t="shared" si="407"/>
        <v>26</v>
      </c>
      <c r="AZ530" s="1">
        <f t="shared" si="408"/>
        <v>26</v>
      </c>
      <c r="BA530" s="1">
        <f t="shared" si="409"/>
        <v>26</v>
      </c>
      <c r="BB530" s="1">
        <f t="shared" si="410"/>
        <v>26</v>
      </c>
      <c r="BC530" s="1">
        <f t="shared" si="411"/>
        <v>26</v>
      </c>
      <c r="BD530" s="1">
        <f t="shared" si="412"/>
        <v>26</v>
      </c>
      <c r="BE530" s="1">
        <f t="shared" si="413"/>
        <v>26</v>
      </c>
      <c r="BF530" s="1">
        <f t="shared" si="414"/>
        <v>26</v>
      </c>
      <c r="BG530" s="1">
        <f>+IF(D530="male",VLOOKUP(M530,'Key node cluster'!$A$3:$C$45,3,0),VLOOKUP(M530,'Key node cluster'!$F$3:$H$27,3,0))</f>
        <v>31</v>
      </c>
    </row>
    <row r="531" spans="1:59" x14ac:dyDescent="0.25">
      <c r="A531" t="s">
        <v>1297</v>
      </c>
      <c r="B531">
        <v>9921003885</v>
      </c>
      <c r="C531" s="7">
        <v>30</v>
      </c>
      <c r="D531" t="s">
        <v>9</v>
      </c>
      <c r="E531" t="s">
        <v>10</v>
      </c>
      <c r="G531" t="str">
        <f t="shared" si="369"/>
        <v/>
      </c>
      <c r="H531" s="7">
        <f t="shared" si="373"/>
        <v>1</v>
      </c>
      <c r="J531">
        <v>29</v>
      </c>
      <c r="K531">
        <v>0.58356164383562004</v>
      </c>
      <c r="L531">
        <v>3</v>
      </c>
      <c r="M531" s="5">
        <f t="shared" si="374"/>
        <v>17</v>
      </c>
      <c r="N531" s="5">
        <f>+IF(D531="male",VLOOKUP(BG531,'Key node cluster'!$L$3:$N$24,3,0),VLOOKUP(BG531,'Key node cluster'!$R$3:$T$15,3,0))</f>
        <v>1</v>
      </c>
      <c r="O531" s="1">
        <v>0</v>
      </c>
      <c r="P531" s="1">
        <f t="shared" si="375"/>
        <v>1</v>
      </c>
      <c r="Q531" s="1">
        <f t="shared" si="376"/>
        <v>17</v>
      </c>
      <c r="R531" s="1">
        <f t="shared" si="377"/>
        <v>17</v>
      </c>
      <c r="S531" s="1">
        <f t="shared" si="378"/>
        <v>17</v>
      </c>
      <c r="T531" s="1">
        <f t="shared" si="379"/>
        <v>17</v>
      </c>
      <c r="U531" s="1">
        <f t="shared" si="380"/>
        <v>17</v>
      </c>
      <c r="V531" s="1">
        <f t="shared" si="381"/>
        <v>17</v>
      </c>
      <c r="W531" s="1">
        <f t="shared" si="382"/>
        <v>17</v>
      </c>
      <c r="X531" s="1">
        <f t="shared" si="383"/>
        <v>17</v>
      </c>
      <c r="Y531" s="1">
        <f t="shared" si="384"/>
        <v>17</v>
      </c>
      <c r="Z531" s="1">
        <f t="shared" si="385"/>
        <v>17</v>
      </c>
      <c r="AA531" s="1">
        <f t="shared" si="386"/>
        <v>17</v>
      </c>
      <c r="AB531" s="1">
        <f t="shared" si="387"/>
        <v>17</v>
      </c>
      <c r="AC531" s="1">
        <f t="shared" si="388"/>
        <v>17</v>
      </c>
      <c r="AD531" s="1">
        <f t="shared" si="389"/>
        <v>17</v>
      </c>
      <c r="AE531" s="1">
        <f t="shared" si="390"/>
        <v>17</v>
      </c>
      <c r="AF531" s="1">
        <f t="shared" si="391"/>
        <v>17</v>
      </c>
      <c r="AG531" s="1">
        <f t="shared" si="392"/>
        <v>17</v>
      </c>
      <c r="AH531" s="1">
        <f t="shared" si="393"/>
        <v>17</v>
      </c>
      <c r="AI531" s="1">
        <f t="shared" si="394"/>
        <v>17</v>
      </c>
      <c r="AJ531" s="1">
        <f t="shared" si="395"/>
        <v>17</v>
      </c>
      <c r="AK531" s="1">
        <f t="shared" si="396"/>
        <v>17</v>
      </c>
      <c r="AL531" s="1">
        <f t="shared" si="397"/>
        <v>17</v>
      </c>
      <c r="AM531" s="1">
        <f t="shared" si="398"/>
        <v>17</v>
      </c>
      <c r="AN531" s="1">
        <f t="shared" si="399"/>
        <v>17</v>
      </c>
      <c r="AO531" s="1">
        <f t="shared" si="400"/>
        <v>17</v>
      </c>
      <c r="AP531" s="7">
        <f t="shared" si="370"/>
        <v>17</v>
      </c>
      <c r="AQ531" s="7">
        <f t="shared" si="371"/>
        <v>17</v>
      </c>
      <c r="AR531" s="1">
        <f t="shared" si="401"/>
        <v>17</v>
      </c>
      <c r="AS531" s="7">
        <f t="shared" si="372"/>
        <v>17</v>
      </c>
      <c r="AT531" s="1">
        <f t="shared" si="402"/>
        <v>17</v>
      </c>
      <c r="AU531" s="1">
        <f t="shared" si="403"/>
        <v>17</v>
      </c>
      <c r="AV531" s="1">
        <f t="shared" si="404"/>
        <v>17</v>
      </c>
      <c r="AW531" s="1">
        <f t="shared" si="405"/>
        <v>17</v>
      </c>
      <c r="AX531" s="1">
        <f t="shared" si="406"/>
        <v>17</v>
      </c>
      <c r="AY531" s="1">
        <f t="shared" si="407"/>
        <v>17</v>
      </c>
      <c r="AZ531" s="1">
        <f t="shared" si="408"/>
        <v>17</v>
      </c>
      <c r="BA531" s="1">
        <f t="shared" si="409"/>
        <v>17</v>
      </c>
      <c r="BB531" s="1">
        <f t="shared" si="410"/>
        <v>17</v>
      </c>
      <c r="BC531" s="1">
        <f t="shared" si="411"/>
        <v>17</v>
      </c>
      <c r="BD531" s="1">
        <f t="shared" si="412"/>
        <v>17</v>
      </c>
      <c r="BE531" s="1">
        <f t="shared" si="413"/>
        <v>17</v>
      </c>
      <c r="BF531" s="1">
        <f t="shared" si="414"/>
        <v>17</v>
      </c>
      <c r="BG531" s="1">
        <f>+IF(D531="male",VLOOKUP(M531,'Key node cluster'!$A$3:$C$45,3,0),VLOOKUP(M531,'Key node cluster'!$F$3:$H$27,3,0))</f>
        <v>22</v>
      </c>
    </row>
    <row r="532" spans="1:59" x14ac:dyDescent="0.25">
      <c r="A532" t="s">
        <v>1300</v>
      </c>
      <c r="B532">
        <v>9941021315</v>
      </c>
      <c r="C532" s="7">
        <v>30</v>
      </c>
      <c r="D532" t="s">
        <v>9</v>
      </c>
      <c r="E532" t="s">
        <v>10</v>
      </c>
      <c r="G532" t="str">
        <f t="shared" si="369"/>
        <v>bachelor or above</v>
      </c>
      <c r="H532" s="7">
        <f t="shared" si="373"/>
        <v>1</v>
      </c>
      <c r="I532" t="s">
        <v>14</v>
      </c>
      <c r="J532">
        <v>27</v>
      </c>
      <c r="K532">
        <v>0.66575342465752996</v>
      </c>
      <c r="L532">
        <v>2</v>
      </c>
      <c r="M532" s="5">
        <f t="shared" si="374"/>
        <v>17</v>
      </c>
      <c r="N532" s="5">
        <f>+IF(D532="male",VLOOKUP(BG532,'Key node cluster'!$L$3:$N$24,3,0),VLOOKUP(BG532,'Key node cluster'!$R$3:$T$15,3,0))</f>
        <v>1</v>
      </c>
      <c r="O532" s="1">
        <v>0</v>
      </c>
      <c r="P532" s="1">
        <f t="shared" si="375"/>
        <v>1</v>
      </c>
      <c r="Q532" s="1">
        <f t="shared" si="376"/>
        <v>17</v>
      </c>
      <c r="R532" s="1">
        <f t="shared" si="377"/>
        <v>17</v>
      </c>
      <c r="S532" s="1">
        <f t="shared" si="378"/>
        <v>17</v>
      </c>
      <c r="T532" s="1">
        <f t="shared" si="379"/>
        <v>17</v>
      </c>
      <c r="U532" s="1">
        <f t="shared" si="380"/>
        <v>17</v>
      </c>
      <c r="V532" s="1">
        <f t="shared" si="381"/>
        <v>17</v>
      </c>
      <c r="W532" s="1">
        <f t="shared" si="382"/>
        <v>17</v>
      </c>
      <c r="X532" s="1">
        <f t="shared" si="383"/>
        <v>17</v>
      </c>
      <c r="Y532" s="1">
        <f t="shared" si="384"/>
        <v>17</v>
      </c>
      <c r="Z532" s="1">
        <f t="shared" si="385"/>
        <v>17</v>
      </c>
      <c r="AA532" s="1">
        <f t="shared" si="386"/>
        <v>17</v>
      </c>
      <c r="AB532" s="1">
        <f t="shared" si="387"/>
        <v>17</v>
      </c>
      <c r="AC532" s="1">
        <f t="shared" si="388"/>
        <v>17</v>
      </c>
      <c r="AD532" s="1">
        <f t="shared" si="389"/>
        <v>17</v>
      </c>
      <c r="AE532" s="1">
        <f t="shared" si="390"/>
        <v>17</v>
      </c>
      <c r="AF532" s="1">
        <f t="shared" si="391"/>
        <v>17</v>
      </c>
      <c r="AG532" s="1">
        <f t="shared" si="392"/>
        <v>17</v>
      </c>
      <c r="AH532" s="1">
        <f t="shared" si="393"/>
        <v>17</v>
      </c>
      <c r="AI532" s="1">
        <f t="shared" si="394"/>
        <v>17</v>
      </c>
      <c r="AJ532" s="1">
        <f t="shared" si="395"/>
        <v>17</v>
      </c>
      <c r="AK532" s="1">
        <f t="shared" si="396"/>
        <v>17</v>
      </c>
      <c r="AL532" s="1">
        <f t="shared" si="397"/>
        <v>17</v>
      </c>
      <c r="AM532" s="1">
        <f t="shared" si="398"/>
        <v>17</v>
      </c>
      <c r="AN532" s="1">
        <f t="shared" si="399"/>
        <v>17</v>
      </c>
      <c r="AO532" s="1">
        <f t="shared" si="400"/>
        <v>17</v>
      </c>
      <c r="AP532" s="7">
        <f t="shared" si="370"/>
        <v>17</v>
      </c>
      <c r="AQ532" s="7">
        <f t="shared" si="371"/>
        <v>17</v>
      </c>
      <c r="AR532" s="1">
        <f t="shared" si="401"/>
        <v>17</v>
      </c>
      <c r="AS532" s="7">
        <f t="shared" si="372"/>
        <v>17</v>
      </c>
      <c r="AT532" s="1">
        <f t="shared" si="402"/>
        <v>17</v>
      </c>
      <c r="AU532" s="1">
        <f t="shared" si="403"/>
        <v>17</v>
      </c>
      <c r="AV532" s="1">
        <f t="shared" si="404"/>
        <v>17</v>
      </c>
      <c r="AW532" s="1">
        <f t="shared" si="405"/>
        <v>17</v>
      </c>
      <c r="AX532" s="1">
        <f t="shared" si="406"/>
        <v>17</v>
      </c>
      <c r="AY532" s="1">
        <f t="shared" si="407"/>
        <v>17</v>
      </c>
      <c r="AZ532" s="1">
        <f t="shared" si="408"/>
        <v>17</v>
      </c>
      <c r="BA532" s="1">
        <f t="shared" si="409"/>
        <v>17</v>
      </c>
      <c r="BB532" s="1">
        <f t="shared" si="410"/>
        <v>17</v>
      </c>
      <c r="BC532" s="1">
        <f t="shared" si="411"/>
        <v>17</v>
      </c>
      <c r="BD532" s="1">
        <f t="shared" si="412"/>
        <v>17</v>
      </c>
      <c r="BE532" s="1">
        <f t="shared" si="413"/>
        <v>17</v>
      </c>
      <c r="BF532" s="1">
        <f t="shared" si="414"/>
        <v>17</v>
      </c>
      <c r="BG532" s="1">
        <f>+IF(D532="male",VLOOKUP(M532,'Key node cluster'!$A$3:$C$45,3,0),VLOOKUP(M532,'Key node cluster'!$F$3:$H$27,3,0))</f>
        <v>22</v>
      </c>
    </row>
    <row r="533" spans="1:59" x14ac:dyDescent="0.25">
      <c r="A533" t="s">
        <v>1306</v>
      </c>
      <c r="B533">
        <v>9961057732</v>
      </c>
      <c r="C533" s="7">
        <v>20</v>
      </c>
      <c r="D533" t="s">
        <v>9</v>
      </c>
      <c r="E533" t="s">
        <v>10</v>
      </c>
      <c r="G533" t="str">
        <f t="shared" si="369"/>
        <v/>
      </c>
      <c r="H533" s="7">
        <f t="shared" si="373"/>
        <v>5</v>
      </c>
      <c r="J533">
        <v>25</v>
      </c>
      <c r="K533">
        <v>1.8383561643835999</v>
      </c>
      <c r="L533">
        <v>4</v>
      </c>
      <c r="M533" s="5">
        <f t="shared" si="374"/>
        <v>26</v>
      </c>
      <c r="N533" s="5">
        <f>+IF(D533="male",VLOOKUP(BG533,'Key node cluster'!$L$3:$N$24,3,0),VLOOKUP(BG533,'Key node cluster'!$R$3:$T$15,3,0))</f>
        <v>1</v>
      </c>
      <c r="O533" s="1">
        <v>0</v>
      </c>
      <c r="P533" s="1">
        <f t="shared" si="375"/>
        <v>26</v>
      </c>
      <c r="Q533" s="1">
        <f t="shared" si="376"/>
        <v>26</v>
      </c>
      <c r="R533" s="1">
        <f t="shared" si="377"/>
        <v>26</v>
      </c>
      <c r="S533" s="1">
        <f t="shared" si="378"/>
        <v>26</v>
      </c>
      <c r="T533" s="1">
        <f t="shared" si="379"/>
        <v>26</v>
      </c>
      <c r="U533" s="1">
        <f t="shared" si="380"/>
        <v>26</v>
      </c>
      <c r="V533" s="1">
        <f t="shared" si="381"/>
        <v>26</v>
      </c>
      <c r="W533" s="1">
        <f t="shared" si="382"/>
        <v>26</v>
      </c>
      <c r="X533" s="1">
        <f t="shared" si="383"/>
        <v>26</v>
      </c>
      <c r="Y533" s="1">
        <f t="shared" si="384"/>
        <v>26</v>
      </c>
      <c r="Z533" s="1">
        <f t="shared" si="385"/>
        <v>26</v>
      </c>
      <c r="AA533" s="1">
        <f t="shared" si="386"/>
        <v>26</v>
      </c>
      <c r="AB533" s="1">
        <f t="shared" si="387"/>
        <v>26</v>
      </c>
      <c r="AC533" s="1">
        <f t="shared" si="388"/>
        <v>26</v>
      </c>
      <c r="AD533" s="1">
        <f t="shared" si="389"/>
        <v>26</v>
      </c>
      <c r="AE533" s="1">
        <f t="shared" si="390"/>
        <v>26</v>
      </c>
      <c r="AF533" s="1">
        <f t="shared" si="391"/>
        <v>26</v>
      </c>
      <c r="AG533" s="1">
        <f t="shared" si="392"/>
        <v>26</v>
      </c>
      <c r="AH533" s="1">
        <f t="shared" si="393"/>
        <v>26</v>
      </c>
      <c r="AI533" s="1">
        <f t="shared" si="394"/>
        <v>26</v>
      </c>
      <c r="AJ533" s="1">
        <f t="shared" si="395"/>
        <v>26</v>
      </c>
      <c r="AK533" s="1">
        <f t="shared" si="396"/>
        <v>26</v>
      </c>
      <c r="AL533" s="1">
        <f t="shared" si="397"/>
        <v>26</v>
      </c>
      <c r="AM533" s="1">
        <f t="shared" si="398"/>
        <v>26</v>
      </c>
      <c r="AN533" s="1">
        <f t="shared" si="399"/>
        <v>26</v>
      </c>
      <c r="AO533" s="1">
        <f t="shared" si="400"/>
        <v>26</v>
      </c>
      <c r="AP533" s="7">
        <f t="shared" si="370"/>
        <v>26</v>
      </c>
      <c r="AQ533" s="7">
        <f t="shared" si="371"/>
        <v>26</v>
      </c>
      <c r="AR533" s="1">
        <f t="shared" si="401"/>
        <v>26</v>
      </c>
      <c r="AS533" s="7">
        <f t="shared" si="372"/>
        <v>26</v>
      </c>
      <c r="AT533" s="1">
        <f t="shared" si="402"/>
        <v>26</v>
      </c>
      <c r="AU533" s="1">
        <f t="shared" si="403"/>
        <v>26</v>
      </c>
      <c r="AV533" s="1">
        <f t="shared" si="404"/>
        <v>26</v>
      </c>
      <c r="AW533" s="1">
        <f t="shared" si="405"/>
        <v>26</v>
      </c>
      <c r="AX533" s="1">
        <f t="shared" si="406"/>
        <v>26</v>
      </c>
      <c r="AY533" s="1">
        <f t="shared" si="407"/>
        <v>26</v>
      </c>
      <c r="AZ533" s="1">
        <f t="shared" si="408"/>
        <v>26</v>
      </c>
      <c r="BA533" s="1">
        <f t="shared" si="409"/>
        <v>26</v>
      </c>
      <c r="BB533" s="1">
        <f t="shared" si="410"/>
        <v>26</v>
      </c>
      <c r="BC533" s="1">
        <f t="shared" si="411"/>
        <v>26</v>
      </c>
      <c r="BD533" s="1">
        <f t="shared" si="412"/>
        <v>26</v>
      </c>
      <c r="BE533" s="1">
        <f t="shared" si="413"/>
        <v>26</v>
      </c>
      <c r="BF533" s="1">
        <f t="shared" si="414"/>
        <v>26</v>
      </c>
      <c r="BG533" s="1">
        <f>+IF(D533="male",VLOOKUP(M533,'Key node cluster'!$A$3:$C$45,3,0),VLOOKUP(M533,'Key node cluster'!$F$3:$H$27,3,0))</f>
        <v>31</v>
      </c>
    </row>
    <row r="534" spans="1:59" x14ac:dyDescent="0.25">
      <c r="A534" t="s">
        <v>1308</v>
      </c>
      <c r="B534">
        <v>9991027614</v>
      </c>
      <c r="C534" s="7">
        <v>20</v>
      </c>
      <c r="D534" t="s">
        <v>9</v>
      </c>
      <c r="E534" t="s">
        <v>10</v>
      </c>
      <c r="F534" t="s">
        <v>360</v>
      </c>
      <c r="G534" t="str">
        <f t="shared" si="369"/>
        <v>secondary or below</v>
      </c>
      <c r="H534" s="7">
        <f t="shared" si="373"/>
        <v>5</v>
      </c>
      <c r="I534" t="s">
        <v>18</v>
      </c>
      <c r="J534">
        <v>23</v>
      </c>
      <c r="K534">
        <v>2.1698630136985999</v>
      </c>
      <c r="L534">
        <v>3</v>
      </c>
      <c r="M534" s="5">
        <f t="shared" si="374"/>
        <v>30</v>
      </c>
      <c r="N534" s="5">
        <f>+IF(D534="male",VLOOKUP(BG534,'Key node cluster'!$L$3:$N$24,3,0),VLOOKUP(BG534,'Key node cluster'!$R$3:$T$15,3,0))</f>
        <v>2</v>
      </c>
      <c r="O534" s="1">
        <v>0</v>
      </c>
      <c r="P534" s="1">
        <f t="shared" si="375"/>
        <v>26</v>
      </c>
      <c r="Q534" s="1">
        <f t="shared" si="376"/>
        <v>26</v>
      </c>
      <c r="R534" s="1">
        <f t="shared" si="377"/>
        <v>26</v>
      </c>
      <c r="S534" s="1">
        <f t="shared" si="378"/>
        <v>26</v>
      </c>
      <c r="T534" s="1">
        <f t="shared" si="379"/>
        <v>26</v>
      </c>
      <c r="U534" s="1">
        <f t="shared" si="380"/>
        <v>26</v>
      </c>
      <c r="V534" s="1">
        <f t="shared" si="381"/>
        <v>26</v>
      </c>
      <c r="W534" s="1">
        <f t="shared" si="382"/>
        <v>26</v>
      </c>
      <c r="X534" s="1">
        <f t="shared" si="383"/>
        <v>26</v>
      </c>
      <c r="Y534" s="1">
        <f t="shared" si="384"/>
        <v>26</v>
      </c>
      <c r="Z534" s="1">
        <f t="shared" si="385"/>
        <v>26</v>
      </c>
      <c r="AA534" s="1">
        <f t="shared" si="386"/>
        <v>26</v>
      </c>
      <c r="AB534" s="1">
        <f t="shared" si="387"/>
        <v>26</v>
      </c>
      <c r="AC534" s="1">
        <f t="shared" si="388"/>
        <v>26</v>
      </c>
      <c r="AD534" s="1">
        <f t="shared" si="389"/>
        <v>26</v>
      </c>
      <c r="AE534" s="1">
        <f t="shared" si="390"/>
        <v>26</v>
      </c>
      <c r="AF534" s="1">
        <f t="shared" si="391"/>
        <v>26</v>
      </c>
      <c r="AG534" s="1">
        <f t="shared" si="392"/>
        <v>26</v>
      </c>
      <c r="AH534" s="1">
        <f t="shared" si="393"/>
        <v>26</v>
      </c>
      <c r="AI534" s="1">
        <f t="shared" si="394"/>
        <v>26</v>
      </c>
      <c r="AJ534" s="1">
        <f t="shared" si="395"/>
        <v>26</v>
      </c>
      <c r="AK534" s="1">
        <f t="shared" si="396"/>
        <v>26</v>
      </c>
      <c r="AL534" s="1">
        <f t="shared" si="397"/>
        <v>26</v>
      </c>
      <c r="AM534" s="1">
        <f t="shared" si="398"/>
        <v>26</v>
      </c>
      <c r="AN534" s="1">
        <f t="shared" si="399"/>
        <v>26</v>
      </c>
      <c r="AO534" s="1">
        <f t="shared" si="400"/>
        <v>26</v>
      </c>
      <c r="AP534" s="7">
        <f t="shared" si="370"/>
        <v>27</v>
      </c>
      <c r="AQ534" s="7">
        <f t="shared" si="371"/>
        <v>28</v>
      </c>
      <c r="AR534" s="1">
        <f t="shared" si="401"/>
        <v>29</v>
      </c>
      <c r="AS534" s="7">
        <f t="shared" si="372"/>
        <v>30</v>
      </c>
      <c r="AT534" s="1">
        <f t="shared" si="402"/>
        <v>30</v>
      </c>
      <c r="AU534" s="1">
        <f t="shared" si="403"/>
        <v>30</v>
      </c>
      <c r="AV534" s="1">
        <f t="shared" si="404"/>
        <v>30</v>
      </c>
      <c r="AW534" s="1">
        <f t="shared" si="405"/>
        <v>30</v>
      </c>
      <c r="AX534" s="1">
        <f t="shared" si="406"/>
        <v>30</v>
      </c>
      <c r="AY534" s="1">
        <f t="shared" si="407"/>
        <v>30</v>
      </c>
      <c r="AZ534" s="1">
        <f t="shared" si="408"/>
        <v>30</v>
      </c>
      <c r="BA534" s="1">
        <f t="shared" si="409"/>
        <v>30</v>
      </c>
      <c r="BB534" s="1">
        <f t="shared" si="410"/>
        <v>30</v>
      </c>
      <c r="BC534" s="1">
        <f t="shared" si="411"/>
        <v>30</v>
      </c>
      <c r="BD534" s="1">
        <f t="shared" si="412"/>
        <v>30</v>
      </c>
      <c r="BE534" s="1">
        <f t="shared" si="413"/>
        <v>30</v>
      </c>
      <c r="BF534" s="1">
        <f t="shared" si="414"/>
        <v>30</v>
      </c>
      <c r="BG534" s="1">
        <f>+IF(D534="male",VLOOKUP(M534,'Key node cluster'!$A$3:$C$45,3,0),VLOOKUP(M534,'Key node cluster'!$F$3:$H$27,3,0))</f>
        <v>30</v>
      </c>
    </row>
    <row r="535" spans="1:59" x14ac:dyDescent="0.25">
      <c r="A535" t="s">
        <v>1310</v>
      </c>
      <c r="B535">
        <v>9961032539</v>
      </c>
      <c r="C535" s="7">
        <v>30</v>
      </c>
      <c r="D535" t="s">
        <v>9</v>
      </c>
      <c r="E535" t="s">
        <v>10</v>
      </c>
      <c r="G535" t="str">
        <f t="shared" si="369"/>
        <v/>
      </c>
      <c r="H535" s="7">
        <f t="shared" si="373"/>
        <v>5</v>
      </c>
      <c r="J535">
        <v>26</v>
      </c>
      <c r="K535">
        <v>1.0191780821917999</v>
      </c>
      <c r="L535">
        <v>8</v>
      </c>
      <c r="M535" s="5">
        <f t="shared" si="374"/>
        <v>26</v>
      </c>
      <c r="N535" s="5">
        <f>+IF(D535="male",VLOOKUP(BG535,'Key node cluster'!$L$3:$N$24,3,0),VLOOKUP(BG535,'Key node cluster'!$R$3:$T$15,3,0))</f>
        <v>1</v>
      </c>
      <c r="O535" s="1">
        <v>0</v>
      </c>
      <c r="P535" s="1">
        <f t="shared" si="375"/>
        <v>26</v>
      </c>
      <c r="Q535" s="1">
        <f t="shared" si="376"/>
        <v>26</v>
      </c>
      <c r="R535" s="1">
        <f t="shared" si="377"/>
        <v>26</v>
      </c>
      <c r="S535" s="1">
        <f t="shared" si="378"/>
        <v>26</v>
      </c>
      <c r="T535" s="1">
        <f t="shared" si="379"/>
        <v>26</v>
      </c>
      <c r="U535" s="1">
        <f t="shared" si="380"/>
        <v>26</v>
      </c>
      <c r="V535" s="1">
        <f t="shared" si="381"/>
        <v>26</v>
      </c>
      <c r="W535" s="1">
        <f t="shared" si="382"/>
        <v>26</v>
      </c>
      <c r="X535" s="1">
        <f t="shared" si="383"/>
        <v>26</v>
      </c>
      <c r="Y535" s="1">
        <f t="shared" si="384"/>
        <v>26</v>
      </c>
      <c r="Z535" s="1">
        <f t="shared" si="385"/>
        <v>26</v>
      </c>
      <c r="AA535" s="1">
        <f t="shared" si="386"/>
        <v>26</v>
      </c>
      <c r="AB535" s="1">
        <f t="shared" si="387"/>
        <v>26</v>
      </c>
      <c r="AC535" s="1">
        <f t="shared" si="388"/>
        <v>26</v>
      </c>
      <c r="AD535" s="1">
        <f t="shared" si="389"/>
        <v>26</v>
      </c>
      <c r="AE535" s="1">
        <f t="shared" si="390"/>
        <v>26</v>
      </c>
      <c r="AF535" s="1">
        <f t="shared" si="391"/>
        <v>26</v>
      </c>
      <c r="AG535" s="1">
        <f t="shared" si="392"/>
        <v>26</v>
      </c>
      <c r="AH535" s="1">
        <f t="shared" si="393"/>
        <v>26</v>
      </c>
      <c r="AI535" s="1">
        <f t="shared" si="394"/>
        <v>26</v>
      </c>
      <c r="AJ535" s="1">
        <f t="shared" si="395"/>
        <v>26</v>
      </c>
      <c r="AK535" s="1">
        <f t="shared" si="396"/>
        <v>26</v>
      </c>
      <c r="AL535" s="1">
        <f t="shared" si="397"/>
        <v>26</v>
      </c>
      <c r="AM535" s="1">
        <f t="shared" si="398"/>
        <v>26</v>
      </c>
      <c r="AN535" s="1">
        <f t="shared" si="399"/>
        <v>26</v>
      </c>
      <c r="AO535" s="1">
        <f t="shared" si="400"/>
        <v>26</v>
      </c>
      <c r="AP535" s="7">
        <f t="shared" si="370"/>
        <v>26</v>
      </c>
      <c r="AQ535" s="7">
        <f t="shared" si="371"/>
        <v>26</v>
      </c>
      <c r="AR535" s="1">
        <f t="shared" si="401"/>
        <v>26</v>
      </c>
      <c r="AS535" s="7">
        <f t="shared" si="372"/>
        <v>26</v>
      </c>
      <c r="AT535" s="1">
        <f t="shared" si="402"/>
        <v>26</v>
      </c>
      <c r="AU535" s="1">
        <f t="shared" si="403"/>
        <v>26</v>
      </c>
      <c r="AV535" s="1">
        <f t="shared" si="404"/>
        <v>26</v>
      </c>
      <c r="AW535" s="1">
        <f t="shared" si="405"/>
        <v>26</v>
      </c>
      <c r="AX535" s="1">
        <f t="shared" si="406"/>
        <v>26</v>
      </c>
      <c r="AY535" s="1">
        <f t="shared" si="407"/>
        <v>26</v>
      </c>
      <c r="AZ535" s="1">
        <f t="shared" si="408"/>
        <v>26</v>
      </c>
      <c r="BA535" s="1">
        <f t="shared" si="409"/>
        <v>26</v>
      </c>
      <c r="BB535" s="1">
        <f t="shared" si="410"/>
        <v>26</v>
      </c>
      <c r="BC535" s="1">
        <f t="shared" si="411"/>
        <v>26</v>
      </c>
      <c r="BD535" s="1">
        <f t="shared" si="412"/>
        <v>26</v>
      </c>
      <c r="BE535" s="1">
        <f t="shared" si="413"/>
        <v>26</v>
      </c>
      <c r="BF535" s="1">
        <f t="shared" si="414"/>
        <v>26</v>
      </c>
      <c r="BG535" s="1">
        <f>+IF(D535="male",VLOOKUP(M535,'Key node cluster'!$A$3:$C$45,3,0),VLOOKUP(M535,'Key node cluster'!$F$3:$H$27,3,0))</f>
        <v>31</v>
      </c>
    </row>
    <row r="536" spans="1:59" x14ac:dyDescent="0.25">
      <c r="A536" t="s">
        <v>1326</v>
      </c>
      <c r="B536">
        <v>9981024808</v>
      </c>
      <c r="C536" s="7">
        <v>20</v>
      </c>
      <c r="D536" t="s">
        <v>9</v>
      </c>
      <c r="E536" t="s">
        <v>10</v>
      </c>
      <c r="G536" t="str">
        <f t="shared" si="369"/>
        <v/>
      </c>
      <c r="H536" s="7">
        <f t="shared" si="373"/>
        <v>5</v>
      </c>
      <c r="J536">
        <v>24</v>
      </c>
      <c r="K536">
        <v>2.4986301369863</v>
      </c>
      <c r="L536">
        <v>1</v>
      </c>
      <c r="M536" s="5">
        <f t="shared" si="374"/>
        <v>26</v>
      </c>
      <c r="N536" s="5">
        <f>+IF(D536="male",VLOOKUP(BG536,'Key node cluster'!$L$3:$N$24,3,0),VLOOKUP(BG536,'Key node cluster'!$R$3:$T$15,3,0))</f>
        <v>1</v>
      </c>
      <c r="O536" s="1">
        <v>0</v>
      </c>
      <c r="P536" s="1">
        <f t="shared" si="375"/>
        <v>26</v>
      </c>
      <c r="Q536" s="1">
        <f t="shared" si="376"/>
        <v>26</v>
      </c>
      <c r="R536" s="1">
        <f t="shared" si="377"/>
        <v>26</v>
      </c>
      <c r="S536" s="1">
        <f t="shared" si="378"/>
        <v>26</v>
      </c>
      <c r="T536" s="1">
        <f t="shared" si="379"/>
        <v>26</v>
      </c>
      <c r="U536" s="1">
        <f t="shared" si="380"/>
        <v>26</v>
      </c>
      <c r="V536" s="1">
        <f t="shared" si="381"/>
        <v>26</v>
      </c>
      <c r="W536" s="1">
        <f t="shared" si="382"/>
        <v>26</v>
      </c>
      <c r="X536" s="1">
        <f t="shared" si="383"/>
        <v>26</v>
      </c>
      <c r="Y536" s="1">
        <f t="shared" si="384"/>
        <v>26</v>
      </c>
      <c r="Z536" s="1">
        <f t="shared" si="385"/>
        <v>26</v>
      </c>
      <c r="AA536" s="1">
        <f t="shared" si="386"/>
        <v>26</v>
      </c>
      <c r="AB536" s="1">
        <f t="shared" si="387"/>
        <v>26</v>
      </c>
      <c r="AC536" s="1">
        <f t="shared" si="388"/>
        <v>26</v>
      </c>
      <c r="AD536" s="1">
        <f t="shared" si="389"/>
        <v>26</v>
      </c>
      <c r="AE536" s="1">
        <f t="shared" si="390"/>
        <v>26</v>
      </c>
      <c r="AF536" s="1">
        <f t="shared" si="391"/>
        <v>26</v>
      </c>
      <c r="AG536" s="1">
        <f t="shared" si="392"/>
        <v>26</v>
      </c>
      <c r="AH536" s="1">
        <f t="shared" si="393"/>
        <v>26</v>
      </c>
      <c r="AI536" s="1">
        <f t="shared" si="394"/>
        <v>26</v>
      </c>
      <c r="AJ536" s="1">
        <f t="shared" si="395"/>
        <v>26</v>
      </c>
      <c r="AK536" s="1">
        <f t="shared" si="396"/>
        <v>26</v>
      </c>
      <c r="AL536" s="1">
        <f t="shared" si="397"/>
        <v>26</v>
      </c>
      <c r="AM536" s="1">
        <f t="shared" si="398"/>
        <v>26</v>
      </c>
      <c r="AN536" s="1">
        <f t="shared" si="399"/>
        <v>26</v>
      </c>
      <c r="AO536" s="1">
        <f t="shared" si="400"/>
        <v>26</v>
      </c>
      <c r="AP536" s="7">
        <f t="shared" si="370"/>
        <v>26</v>
      </c>
      <c r="AQ536" s="7">
        <f t="shared" si="371"/>
        <v>26</v>
      </c>
      <c r="AR536" s="1">
        <f t="shared" si="401"/>
        <v>26</v>
      </c>
      <c r="AS536" s="7">
        <f t="shared" si="372"/>
        <v>26</v>
      </c>
      <c r="AT536" s="1">
        <f t="shared" si="402"/>
        <v>26</v>
      </c>
      <c r="AU536" s="1">
        <f t="shared" si="403"/>
        <v>26</v>
      </c>
      <c r="AV536" s="1">
        <f t="shared" si="404"/>
        <v>26</v>
      </c>
      <c r="AW536" s="1">
        <f t="shared" si="405"/>
        <v>26</v>
      </c>
      <c r="AX536" s="1">
        <f t="shared" si="406"/>
        <v>26</v>
      </c>
      <c r="AY536" s="1">
        <f t="shared" si="407"/>
        <v>26</v>
      </c>
      <c r="AZ536" s="1">
        <f t="shared" si="408"/>
        <v>26</v>
      </c>
      <c r="BA536" s="1">
        <f t="shared" si="409"/>
        <v>26</v>
      </c>
      <c r="BB536" s="1">
        <f t="shared" si="410"/>
        <v>26</v>
      </c>
      <c r="BC536" s="1">
        <f t="shared" si="411"/>
        <v>26</v>
      </c>
      <c r="BD536" s="1">
        <f t="shared" si="412"/>
        <v>26</v>
      </c>
      <c r="BE536" s="1">
        <f t="shared" si="413"/>
        <v>26</v>
      </c>
      <c r="BF536" s="1">
        <f t="shared" si="414"/>
        <v>26</v>
      </c>
      <c r="BG536" s="1">
        <f>+IF(D536="male",VLOOKUP(M536,'Key node cluster'!$A$3:$C$45,3,0),VLOOKUP(M536,'Key node cluster'!$F$3:$H$27,3,0))</f>
        <v>31</v>
      </c>
    </row>
    <row r="537" spans="1:59" x14ac:dyDescent="0.25">
      <c r="A537" t="s">
        <v>1330</v>
      </c>
      <c r="B537">
        <v>9931031549</v>
      </c>
      <c r="C537" s="7">
        <v>30</v>
      </c>
      <c r="D537" t="s">
        <v>9</v>
      </c>
      <c r="E537" t="s">
        <v>10</v>
      </c>
      <c r="G537" t="str">
        <f t="shared" si="369"/>
        <v/>
      </c>
      <c r="H537" s="7">
        <f t="shared" si="373"/>
        <v>5</v>
      </c>
      <c r="J537">
        <v>28</v>
      </c>
      <c r="K537">
        <v>2.1698630136985999</v>
      </c>
      <c r="L537">
        <v>15</v>
      </c>
      <c r="M537" s="5">
        <f t="shared" si="374"/>
        <v>26</v>
      </c>
      <c r="N537" s="5">
        <f>+IF(D537="male",VLOOKUP(BG537,'Key node cluster'!$L$3:$N$24,3,0),VLOOKUP(BG537,'Key node cluster'!$R$3:$T$15,3,0))</f>
        <v>1</v>
      </c>
      <c r="O537" s="1">
        <v>0</v>
      </c>
      <c r="P537" s="1">
        <f t="shared" si="375"/>
        <v>26</v>
      </c>
      <c r="Q537" s="1">
        <f t="shared" si="376"/>
        <v>26</v>
      </c>
      <c r="R537" s="1">
        <f t="shared" si="377"/>
        <v>26</v>
      </c>
      <c r="S537" s="1">
        <f t="shared" si="378"/>
        <v>26</v>
      </c>
      <c r="T537" s="1">
        <f t="shared" si="379"/>
        <v>26</v>
      </c>
      <c r="U537" s="1">
        <f t="shared" si="380"/>
        <v>26</v>
      </c>
      <c r="V537" s="1">
        <f t="shared" si="381"/>
        <v>26</v>
      </c>
      <c r="W537" s="1">
        <f t="shared" si="382"/>
        <v>26</v>
      </c>
      <c r="X537" s="1">
        <f t="shared" si="383"/>
        <v>26</v>
      </c>
      <c r="Y537" s="1">
        <f t="shared" si="384"/>
        <v>26</v>
      </c>
      <c r="Z537" s="1">
        <f t="shared" si="385"/>
        <v>26</v>
      </c>
      <c r="AA537" s="1">
        <f t="shared" si="386"/>
        <v>26</v>
      </c>
      <c r="AB537" s="1">
        <f t="shared" si="387"/>
        <v>26</v>
      </c>
      <c r="AC537" s="1">
        <f t="shared" si="388"/>
        <v>26</v>
      </c>
      <c r="AD537" s="1">
        <f t="shared" si="389"/>
        <v>26</v>
      </c>
      <c r="AE537" s="1">
        <f t="shared" si="390"/>
        <v>26</v>
      </c>
      <c r="AF537" s="1">
        <f t="shared" si="391"/>
        <v>26</v>
      </c>
      <c r="AG537" s="1">
        <f t="shared" si="392"/>
        <v>26</v>
      </c>
      <c r="AH537" s="1">
        <f t="shared" si="393"/>
        <v>26</v>
      </c>
      <c r="AI537" s="1">
        <f t="shared" si="394"/>
        <v>26</v>
      </c>
      <c r="AJ537" s="1">
        <f t="shared" si="395"/>
        <v>26</v>
      </c>
      <c r="AK537" s="1">
        <f t="shared" si="396"/>
        <v>26</v>
      </c>
      <c r="AL537" s="1">
        <f t="shared" si="397"/>
        <v>26</v>
      </c>
      <c r="AM537" s="1">
        <f t="shared" si="398"/>
        <v>26</v>
      </c>
      <c r="AN537" s="1">
        <f t="shared" si="399"/>
        <v>26</v>
      </c>
      <c r="AO537" s="1">
        <f t="shared" si="400"/>
        <v>26</v>
      </c>
      <c r="AP537" s="7">
        <f t="shared" si="370"/>
        <v>26</v>
      </c>
      <c r="AQ537" s="7">
        <f t="shared" si="371"/>
        <v>26</v>
      </c>
      <c r="AR537" s="1">
        <f t="shared" si="401"/>
        <v>26</v>
      </c>
      <c r="AS537" s="7">
        <f t="shared" si="372"/>
        <v>26</v>
      </c>
      <c r="AT537" s="1">
        <f t="shared" si="402"/>
        <v>26</v>
      </c>
      <c r="AU537" s="1">
        <f t="shared" si="403"/>
        <v>26</v>
      </c>
      <c r="AV537" s="1">
        <f t="shared" si="404"/>
        <v>26</v>
      </c>
      <c r="AW537" s="1">
        <f t="shared" si="405"/>
        <v>26</v>
      </c>
      <c r="AX537" s="1">
        <f t="shared" si="406"/>
        <v>26</v>
      </c>
      <c r="AY537" s="1">
        <f t="shared" si="407"/>
        <v>26</v>
      </c>
      <c r="AZ537" s="1">
        <f t="shared" si="408"/>
        <v>26</v>
      </c>
      <c r="BA537" s="1">
        <f t="shared" si="409"/>
        <v>26</v>
      </c>
      <c r="BB537" s="1">
        <f t="shared" si="410"/>
        <v>26</v>
      </c>
      <c r="BC537" s="1">
        <f t="shared" si="411"/>
        <v>26</v>
      </c>
      <c r="BD537" s="1">
        <f t="shared" si="412"/>
        <v>26</v>
      </c>
      <c r="BE537" s="1">
        <f t="shared" si="413"/>
        <v>26</v>
      </c>
      <c r="BF537" s="1">
        <f t="shared" si="414"/>
        <v>26</v>
      </c>
      <c r="BG537" s="1">
        <f>+IF(D537="male",VLOOKUP(M537,'Key node cluster'!$A$3:$C$45,3,0),VLOOKUP(M537,'Key node cluster'!$F$3:$H$27,3,0))</f>
        <v>31</v>
      </c>
    </row>
    <row r="538" spans="1:59" x14ac:dyDescent="0.25">
      <c r="A538" t="s">
        <v>1344</v>
      </c>
      <c r="B538">
        <v>9981022420</v>
      </c>
      <c r="C538" s="7">
        <v>20</v>
      </c>
      <c r="D538" t="s">
        <v>9</v>
      </c>
      <c r="E538" t="s">
        <v>10</v>
      </c>
      <c r="F538" t="s">
        <v>28</v>
      </c>
      <c r="G538" t="str">
        <f t="shared" si="369"/>
        <v>bachelor or above</v>
      </c>
      <c r="H538" s="7">
        <f t="shared" si="373"/>
        <v>1</v>
      </c>
      <c r="I538" t="s">
        <v>14</v>
      </c>
      <c r="J538">
        <v>24</v>
      </c>
      <c r="K538">
        <v>0.16986301369862999</v>
      </c>
      <c r="L538">
        <v>1</v>
      </c>
      <c r="M538" s="5">
        <f t="shared" si="374"/>
        <v>19</v>
      </c>
      <c r="N538" s="5">
        <f>+IF(D538="male",VLOOKUP(BG538,'Key node cluster'!$L$3:$N$24,3,0),VLOOKUP(BG538,'Key node cluster'!$R$3:$T$15,3,0))</f>
        <v>0</v>
      </c>
      <c r="O538" s="1">
        <v>0</v>
      </c>
      <c r="P538" s="1">
        <f t="shared" si="375"/>
        <v>1</v>
      </c>
      <c r="Q538" s="1">
        <f t="shared" si="376"/>
        <v>17</v>
      </c>
      <c r="R538" s="1">
        <f t="shared" si="377"/>
        <v>17</v>
      </c>
      <c r="S538" s="1">
        <f t="shared" si="378"/>
        <v>17</v>
      </c>
      <c r="T538" s="1">
        <f t="shared" si="379"/>
        <v>17</v>
      </c>
      <c r="U538" s="1">
        <f t="shared" si="380"/>
        <v>17</v>
      </c>
      <c r="V538" s="1">
        <f t="shared" si="381"/>
        <v>17</v>
      </c>
      <c r="W538" s="1">
        <f t="shared" si="382"/>
        <v>17</v>
      </c>
      <c r="X538" s="1">
        <f t="shared" si="383"/>
        <v>17</v>
      </c>
      <c r="Y538" s="1">
        <f t="shared" si="384"/>
        <v>17</v>
      </c>
      <c r="Z538" s="1">
        <f t="shared" si="385"/>
        <v>17</v>
      </c>
      <c r="AA538" s="1">
        <f t="shared" si="386"/>
        <v>17</v>
      </c>
      <c r="AB538" s="1">
        <f t="shared" si="387"/>
        <v>17</v>
      </c>
      <c r="AC538" s="1">
        <f t="shared" si="388"/>
        <v>17</v>
      </c>
      <c r="AD538" s="1">
        <f t="shared" si="389"/>
        <v>17</v>
      </c>
      <c r="AE538" s="1">
        <f t="shared" si="390"/>
        <v>17</v>
      </c>
      <c r="AF538" s="1">
        <f t="shared" si="391"/>
        <v>17</v>
      </c>
      <c r="AG538" s="1">
        <f t="shared" si="392"/>
        <v>18</v>
      </c>
      <c r="AH538" s="1">
        <f t="shared" si="393"/>
        <v>19</v>
      </c>
      <c r="AI538" s="1">
        <f t="shared" si="394"/>
        <v>19</v>
      </c>
      <c r="AJ538" s="1">
        <f t="shared" si="395"/>
        <v>19</v>
      </c>
      <c r="AK538" s="1">
        <f t="shared" si="396"/>
        <v>19</v>
      </c>
      <c r="AL538" s="1">
        <f t="shared" si="397"/>
        <v>19</v>
      </c>
      <c r="AM538" s="1">
        <f t="shared" si="398"/>
        <v>19</v>
      </c>
      <c r="AN538" s="1">
        <f t="shared" si="399"/>
        <v>19</v>
      </c>
      <c r="AO538" s="1">
        <f t="shared" si="400"/>
        <v>19</v>
      </c>
      <c r="AP538" s="7">
        <f t="shared" si="370"/>
        <v>19</v>
      </c>
      <c r="AQ538" s="7">
        <f t="shared" si="371"/>
        <v>19</v>
      </c>
      <c r="AR538" s="1">
        <f t="shared" si="401"/>
        <v>19</v>
      </c>
      <c r="AS538" s="7">
        <f t="shared" si="372"/>
        <v>19</v>
      </c>
      <c r="AT538" s="1">
        <f t="shared" si="402"/>
        <v>19</v>
      </c>
      <c r="AU538" s="1">
        <f t="shared" si="403"/>
        <v>19</v>
      </c>
      <c r="AV538" s="1">
        <f t="shared" si="404"/>
        <v>19</v>
      </c>
      <c r="AW538" s="1">
        <f t="shared" si="405"/>
        <v>19</v>
      </c>
      <c r="AX538" s="1">
        <f t="shared" si="406"/>
        <v>19</v>
      </c>
      <c r="AY538" s="1">
        <f t="shared" si="407"/>
        <v>19</v>
      </c>
      <c r="AZ538" s="1">
        <f t="shared" si="408"/>
        <v>19</v>
      </c>
      <c r="BA538" s="1">
        <f t="shared" si="409"/>
        <v>19</v>
      </c>
      <c r="BB538" s="1">
        <f t="shared" si="410"/>
        <v>19</v>
      </c>
      <c r="BC538" s="1">
        <f t="shared" si="411"/>
        <v>19</v>
      </c>
      <c r="BD538" s="1">
        <f t="shared" si="412"/>
        <v>19</v>
      </c>
      <c r="BE538" s="1">
        <f t="shared" si="413"/>
        <v>19</v>
      </c>
      <c r="BF538" s="1">
        <f t="shared" si="414"/>
        <v>19</v>
      </c>
      <c r="BG538" s="1">
        <f>+IF(D538="male",VLOOKUP(M538,'Key node cluster'!$A$3:$C$45,3,0),VLOOKUP(M538,'Key node cluster'!$F$3:$H$27,3,0))</f>
        <v>19</v>
      </c>
    </row>
    <row r="539" spans="1:59" x14ac:dyDescent="0.25">
      <c r="A539" t="s">
        <v>1351</v>
      </c>
      <c r="B539">
        <v>9991045680</v>
      </c>
      <c r="C539" s="7">
        <v>20</v>
      </c>
      <c r="D539" t="s">
        <v>9</v>
      </c>
      <c r="E539" t="s">
        <v>10</v>
      </c>
      <c r="G539" t="str">
        <f t="shared" si="369"/>
        <v>secondary or below</v>
      </c>
      <c r="H539" s="7">
        <f t="shared" si="373"/>
        <v>5</v>
      </c>
      <c r="I539" t="s">
        <v>18</v>
      </c>
      <c r="J539">
        <v>22</v>
      </c>
      <c r="K539">
        <v>1.4191780821918001</v>
      </c>
      <c r="L539">
        <v>6</v>
      </c>
      <c r="M539" s="5">
        <f t="shared" si="374"/>
        <v>26</v>
      </c>
      <c r="N539" s="5">
        <f>+IF(D539="male",VLOOKUP(BG539,'Key node cluster'!$L$3:$N$24,3,0),VLOOKUP(BG539,'Key node cluster'!$R$3:$T$15,3,0))</f>
        <v>1</v>
      </c>
      <c r="O539" s="1">
        <v>0</v>
      </c>
      <c r="P539" s="1">
        <f t="shared" si="375"/>
        <v>26</v>
      </c>
      <c r="Q539" s="1">
        <f t="shared" si="376"/>
        <v>26</v>
      </c>
      <c r="R539" s="1">
        <f t="shared" si="377"/>
        <v>26</v>
      </c>
      <c r="S539" s="1">
        <f t="shared" si="378"/>
        <v>26</v>
      </c>
      <c r="T539" s="1">
        <f t="shared" si="379"/>
        <v>26</v>
      </c>
      <c r="U539" s="1">
        <f t="shared" si="380"/>
        <v>26</v>
      </c>
      <c r="V539" s="1">
        <f t="shared" si="381"/>
        <v>26</v>
      </c>
      <c r="W539" s="1">
        <f t="shared" si="382"/>
        <v>26</v>
      </c>
      <c r="X539" s="1">
        <f t="shared" si="383"/>
        <v>26</v>
      </c>
      <c r="Y539" s="1">
        <f t="shared" si="384"/>
        <v>26</v>
      </c>
      <c r="Z539" s="1">
        <f t="shared" si="385"/>
        <v>26</v>
      </c>
      <c r="AA539" s="1">
        <f t="shared" si="386"/>
        <v>26</v>
      </c>
      <c r="AB539" s="1">
        <f t="shared" si="387"/>
        <v>26</v>
      </c>
      <c r="AC539" s="1">
        <f t="shared" si="388"/>
        <v>26</v>
      </c>
      <c r="AD539" s="1">
        <f t="shared" si="389"/>
        <v>26</v>
      </c>
      <c r="AE539" s="1">
        <f t="shared" si="390"/>
        <v>26</v>
      </c>
      <c r="AF539" s="1">
        <f t="shared" si="391"/>
        <v>26</v>
      </c>
      <c r="AG539" s="1">
        <f t="shared" si="392"/>
        <v>26</v>
      </c>
      <c r="AH539" s="1">
        <f t="shared" si="393"/>
        <v>26</v>
      </c>
      <c r="AI539" s="1">
        <f t="shared" si="394"/>
        <v>26</v>
      </c>
      <c r="AJ539" s="1">
        <f t="shared" si="395"/>
        <v>26</v>
      </c>
      <c r="AK539" s="1">
        <f t="shared" si="396"/>
        <v>26</v>
      </c>
      <c r="AL539" s="1">
        <f t="shared" si="397"/>
        <v>26</v>
      </c>
      <c r="AM539" s="1">
        <f t="shared" si="398"/>
        <v>26</v>
      </c>
      <c r="AN539" s="1">
        <f t="shared" si="399"/>
        <v>26</v>
      </c>
      <c r="AO539" s="1">
        <f t="shared" si="400"/>
        <v>26</v>
      </c>
      <c r="AP539" s="7">
        <f t="shared" si="370"/>
        <v>26</v>
      </c>
      <c r="AQ539" s="7">
        <f t="shared" si="371"/>
        <v>26</v>
      </c>
      <c r="AR539" s="1">
        <f t="shared" si="401"/>
        <v>26</v>
      </c>
      <c r="AS539" s="7">
        <f t="shared" si="372"/>
        <v>26</v>
      </c>
      <c r="AT539" s="1">
        <f t="shared" si="402"/>
        <v>26</v>
      </c>
      <c r="AU539" s="1">
        <f t="shared" si="403"/>
        <v>26</v>
      </c>
      <c r="AV539" s="1">
        <f t="shared" si="404"/>
        <v>26</v>
      </c>
      <c r="AW539" s="1">
        <f t="shared" si="405"/>
        <v>26</v>
      </c>
      <c r="AX539" s="1">
        <f t="shared" si="406"/>
        <v>26</v>
      </c>
      <c r="AY539" s="1">
        <f t="shared" si="407"/>
        <v>26</v>
      </c>
      <c r="AZ539" s="1">
        <f t="shared" si="408"/>
        <v>26</v>
      </c>
      <c r="BA539" s="1">
        <f t="shared" si="409"/>
        <v>26</v>
      </c>
      <c r="BB539" s="1">
        <f t="shared" si="410"/>
        <v>26</v>
      </c>
      <c r="BC539" s="1">
        <f t="shared" si="411"/>
        <v>26</v>
      </c>
      <c r="BD539" s="1">
        <f t="shared" si="412"/>
        <v>26</v>
      </c>
      <c r="BE539" s="1">
        <f t="shared" si="413"/>
        <v>26</v>
      </c>
      <c r="BF539" s="1">
        <f t="shared" si="414"/>
        <v>26</v>
      </c>
      <c r="BG539" s="1">
        <f>+IF(D539="male",VLOOKUP(M539,'Key node cluster'!$A$3:$C$45,3,0),VLOOKUP(M539,'Key node cluster'!$F$3:$H$27,3,0))</f>
        <v>31</v>
      </c>
    </row>
    <row r="540" spans="1:59" x14ac:dyDescent="0.25">
      <c r="A540" t="s">
        <v>1357</v>
      </c>
      <c r="B540">
        <v>9971061250</v>
      </c>
      <c r="C540" s="7">
        <v>20</v>
      </c>
      <c r="D540" t="s">
        <v>9</v>
      </c>
      <c r="E540" t="s">
        <v>10</v>
      </c>
      <c r="G540" t="str">
        <f t="shared" si="369"/>
        <v/>
      </c>
      <c r="H540" s="7">
        <f t="shared" si="373"/>
        <v>5</v>
      </c>
      <c r="J540">
        <v>24</v>
      </c>
      <c r="K540">
        <v>1.0821917808218999</v>
      </c>
      <c r="L540">
        <v>1</v>
      </c>
      <c r="M540" s="5">
        <f t="shared" si="374"/>
        <v>26</v>
      </c>
      <c r="N540" s="5">
        <f>+IF(D540="male",VLOOKUP(BG540,'Key node cluster'!$L$3:$N$24,3,0),VLOOKUP(BG540,'Key node cluster'!$R$3:$T$15,3,0))</f>
        <v>1</v>
      </c>
      <c r="O540" s="1">
        <v>0</v>
      </c>
      <c r="P540" s="1">
        <f t="shared" si="375"/>
        <v>26</v>
      </c>
      <c r="Q540" s="1">
        <f t="shared" si="376"/>
        <v>26</v>
      </c>
      <c r="R540" s="1">
        <f t="shared" si="377"/>
        <v>26</v>
      </c>
      <c r="S540" s="1">
        <f t="shared" si="378"/>
        <v>26</v>
      </c>
      <c r="T540" s="1">
        <f t="shared" si="379"/>
        <v>26</v>
      </c>
      <c r="U540" s="1">
        <f t="shared" si="380"/>
        <v>26</v>
      </c>
      <c r="V540" s="1">
        <f t="shared" si="381"/>
        <v>26</v>
      </c>
      <c r="W540" s="1">
        <f t="shared" si="382"/>
        <v>26</v>
      </c>
      <c r="X540" s="1">
        <f t="shared" si="383"/>
        <v>26</v>
      </c>
      <c r="Y540" s="1">
        <f t="shared" si="384"/>
        <v>26</v>
      </c>
      <c r="Z540" s="1">
        <f t="shared" si="385"/>
        <v>26</v>
      </c>
      <c r="AA540" s="1">
        <f t="shared" si="386"/>
        <v>26</v>
      </c>
      <c r="AB540" s="1">
        <f t="shared" si="387"/>
        <v>26</v>
      </c>
      <c r="AC540" s="1">
        <f t="shared" si="388"/>
        <v>26</v>
      </c>
      <c r="AD540" s="1">
        <f t="shared" si="389"/>
        <v>26</v>
      </c>
      <c r="AE540" s="1">
        <f t="shared" si="390"/>
        <v>26</v>
      </c>
      <c r="AF540" s="1">
        <f t="shared" si="391"/>
        <v>26</v>
      </c>
      <c r="AG540" s="1">
        <f t="shared" si="392"/>
        <v>26</v>
      </c>
      <c r="AH540" s="1">
        <f t="shared" si="393"/>
        <v>26</v>
      </c>
      <c r="AI540" s="1">
        <f t="shared" si="394"/>
        <v>26</v>
      </c>
      <c r="AJ540" s="1">
        <f t="shared" si="395"/>
        <v>26</v>
      </c>
      <c r="AK540" s="1">
        <f t="shared" si="396"/>
        <v>26</v>
      </c>
      <c r="AL540" s="1">
        <f t="shared" si="397"/>
        <v>26</v>
      </c>
      <c r="AM540" s="1">
        <f t="shared" si="398"/>
        <v>26</v>
      </c>
      <c r="AN540" s="1">
        <f t="shared" si="399"/>
        <v>26</v>
      </c>
      <c r="AO540" s="1">
        <f t="shared" si="400"/>
        <v>26</v>
      </c>
      <c r="AP540" s="7">
        <f t="shared" si="370"/>
        <v>26</v>
      </c>
      <c r="AQ540" s="7">
        <f t="shared" si="371"/>
        <v>26</v>
      </c>
      <c r="AR540" s="1">
        <f t="shared" si="401"/>
        <v>26</v>
      </c>
      <c r="AS540" s="7">
        <f t="shared" si="372"/>
        <v>26</v>
      </c>
      <c r="AT540" s="1">
        <f t="shared" si="402"/>
        <v>26</v>
      </c>
      <c r="AU540" s="1">
        <f t="shared" si="403"/>
        <v>26</v>
      </c>
      <c r="AV540" s="1">
        <f t="shared" si="404"/>
        <v>26</v>
      </c>
      <c r="AW540" s="1">
        <f t="shared" si="405"/>
        <v>26</v>
      </c>
      <c r="AX540" s="1">
        <f t="shared" si="406"/>
        <v>26</v>
      </c>
      <c r="AY540" s="1">
        <f t="shared" si="407"/>
        <v>26</v>
      </c>
      <c r="AZ540" s="1">
        <f t="shared" si="408"/>
        <v>26</v>
      </c>
      <c r="BA540" s="1">
        <f t="shared" si="409"/>
        <v>26</v>
      </c>
      <c r="BB540" s="1">
        <f t="shared" si="410"/>
        <v>26</v>
      </c>
      <c r="BC540" s="1">
        <f t="shared" si="411"/>
        <v>26</v>
      </c>
      <c r="BD540" s="1">
        <f t="shared" si="412"/>
        <v>26</v>
      </c>
      <c r="BE540" s="1">
        <f t="shared" si="413"/>
        <v>26</v>
      </c>
      <c r="BF540" s="1">
        <f t="shared" si="414"/>
        <v>26</v>
      </c>
      <c r="BG540" s="1">
        <f>+IF(D540="male",VLOOKUP(M540,'Key node cluster'!$A$3:$C$45,3,0),VLOOKUP(M540,'Key node cluster'!$F$3:$H$27,3,0))</f>
        <v>31</v>
      </c>
    </row>
    <row r="541" spans="1:59" x14ac:dyDescent="0.25">
      <c r="A541" t="s">
        <v>1358</v>
      </c>
      <c r="B541">
        <v>9921012353</v>
      </c>
      <c r="C541" s="7">
        <v>30</v>
      </c>
      <c r="D541" t="s">
        <v>9</v>
      </c>
      <c r="E541" t="s">
        <v>10</v>
      </c>
      <c r="F541" t="s">
        <v>25</v>
      </c>
      <c r="G541" t="str">
        <f t="shared" si="369"/>
        <v/>
      </c>
      <c r="H541" s="7">
        <f t="shared" si="373"/>
        <v>5</v>
      </c>
      <c r="J541">
        <v>30</v>
      </c>
      <c r="K541">
        <v>1.2547945205479001</v>
      </c>
      <c r="L541">
        <v>5</v>
      </c>
      <c r="M541" s="5">
        <f t="shared" si="374"/>
        <v>31</v>
      </c>
      <c r="N541" s="5">
        <f>+IF(D541="male",VLOOKUP(BG541,'Key node cluster'!$L$3:$N$24,3,0),VLOOKUP(BG541,'Key node cluster'!$R$3:$T$15,3,0))</f>
        <v>1</v>
      </c>
      <c r="O541" s="1">
        <v>0</v>
      </c>
      <c r="P541" s="1">
        <f t="shared" si="375"/>
        <v>26</v>
      </c>
      <c r="Q541" s="1">
        <f t="shared" si="376"/>
        <v>26</v>
      </c>
      <c r="R541" s="1">
        <f t="shared" si="377"/>
        <v>26</v>
      </c>
      <c r="S541" s="1">
        <f t="shared" si="378"/>
        <v>26</v>
      </c>
      <c r="T541" s="1">
        <f t="shared" si="379"/>
        <v>26</v>
      </c>
      <c r="U541" s="1">
        <f t="shared" si="380"/>
        <v>26</v>
      </c>
      <c r="V541" s="1">
        <f t="shared" si="381"/>
        <v>26</v>
      </c>
      <c r="W541" s="1">
        <f t="shared" si="382"/>
        <v>26</v>
      </c>
      <c r="X541" s="1">
        <f t="shared" si="383"/>
        <v>26</v>
      </c>
      <c r="Y541" s="1">
        <f t="shared" si="384"/>
        <v>26</v>
      </c>
      <c r="Z541" s="1">
        <f t="shared" si="385"/>
        <v>26</v>
      </c>
      <c r="AA541" s="1">
        <f t="shared" si="386"/>
        <v>26</v>
      </c>
      <c r="AB541" s="1">
        <f t="shared" si="387"/>
        <v>26</v>
      </c>
      <c r="AC541" s="1">
        <f t="shared" si="388"/>
        <v>26</v>
      </c>
      <c r="AD541" s="1">
        <f t="shared" si="389"/>
        <v>26</v>
      </c>
      <c r="AE541" s="1">
        <f t="shared" si="390"/>
        <v>26</v>
      </c>
      <c r="AF541" s="1">
        <f t="shared" si="391"/>
        <v>26</v>
      </c>
      <c r="AG541" s="1">
        <f t="shared" si="392"/>
        <v>26</v>
      </c>
      <c r="AH541" s="1">
        <f t="shared" si="393"/>
        <v>26</v>
      </c>
      <c r="AI541" s="1">
        <f t="shared" si="394"/>
        <v>26</v>
      </c>
      <c r="AJ541" s="1">
        <f t="shared" si="395"/>
        <v>26</v>
      </c>
      <c r="AK541" s="1">
        <f t="shared" si="396"/>
        <v>26</v>
      </c>
      <c r="AL541" s="1">
        <f t="shared" si="397"/>
        <v>26</v>
      </c>
      <c r="AM541" s="1">
        <f t="shared" si="398"/>
        <v>26</v>
      </c>
      <c r="AN541" s="1">
        <f t="shared" si="399"/>
        <v>26</v>
      </c>
      <c r="AO541" s="1">
        <f t="shared" si="400"/>
        <v>26</v>
      </c>
      <c r="AP541" s="7">
        <f t="shared" si="370"/>
        <v>27</v>
      </c>
      <c r="AQ541" s="7">
        <f t="shared" si="371"/>
        <v>28</v>
      </c>
      <c r="AR541" s="1">
        <f t="shared" si="401"/>
        <v>29</v>
      </c>
      <c r="AS541" s="7">
        <f t="shared" si="372"/>
        <v>31</v>
      </c>
      <c r="AT541" s="1">
        <f t="shared" si="402"/>
        <v>31</v>
      </c>
      <c r="AU541" s="1">
        <f t="shared" si="403"/>
        <v>31</v>
      </c>
      <c r="AV541" s="1">
        <f t="shared" si="404"/>
        <v>31</v>
      </c>
      <c r="AW541" s="1">
        <f t="shared" si="405"/>
        <v>31</v>
      </c>
      <c r="AX541" s="1">
        <f t="shared" si="406"/>
        <v>31</v>
      </c>
      <c r="AY541" s="1">
        <f t="shared" si="407"/>
        <v>31</v>
      </c>
      <c r="AZ541" s="1">
        <f t="shared" si="408"/>
        <v>31</v>
      </c>
      <c r="BA541" s="1">
        <f t="shared" si="409"/>
        <v>31</v>
      </c>
      <c r="BB541" s="1">
        <f t="shared" si="410"/>
        <v>31</v>
      </c>
      <c r="BC541" s="1">
        <f t="shared" si="411"/>
        <v>31</v>
      </c>
      <c r="BD541" s="1">
        <f t="shared" si="412"/>
        <v>31</v>
      </c>
      <c r="BE541" s="1">
        <f t="shared" si="413"/>
        <v>31</v>
      </c>
      <c r="BF541" s="1">
        <f t="shared" si="414"/>
        <v>31</v>
      </c>
      <c r="BG541" s="1">
        <f>+IF(D541="male",VLOOKUP(M541,'Key node cluster'!$A$3:$C$45,3,0),VLOOKUP(M541,'Key node cluster'!$F$3:$H$27,3,0))</f>
        <v>31</v>
      </c>
    </row>
    <row r="542" spans="1:59" x14ac:dyDescent="0.25">
      <c r="A542" t="s">
        <v>1359</v>
      </c>
      <c r="B542">
        <v>9951007973</v>
      </c>
      <c r="C542" s="7">
        <v>30</v>
      </c>
      <c r="D542" t="s">
        <v>9</v>
      </c>
      <c r="E542" t="s">
        <v>10</v>
      </c>
      <c r="F542" t="s">
        <v>28</v>
      </c>
      <c r="G542" t="str">
        <f t="shared" ref="G542:G605" si="415">IF(I542="","",IF(OR(I542="high_school",I542="secondary_or_below"),"secondary or below",IF(OR(I542="bachelor",I542="master",I542="phd"),"bachelor or above", "tvet")))</f>
        <v>bachelor or above</v>
      </c>
      <c r="H542" s="7">
        <f t="shared" si="373"/>
        <v>1</v>
      </c>
      <c r="I542" t="s">
        <v>14</v>
      </c>
      <c r="J542">
        <v>27</v>
      </c>
      <c r="K542">
        <v>0.16712328767123</v>
      </c>
      <c r="L542">
        <v>1</v>
      </c>
      <c r="M542" s="5">
        <f t="shared" si="374"/>
        <v>19</v>
      </c>
      <c r="N542" s="5">
        <f>+IF(D542="male",VLOOKUP(BG542,'Key node cluster'!$L$3:$N$24,3,0),VLOOKUP(BG542,'Key node cluster'!$R$3:$T$15,3,0))</f>
        <v>0</v>
      </c>
      <c r="O542" s="1">
        <v>0</v>
      </c>
      <c r="P542" s="1">
        <f t="shared" si="375"/>
        <v>1</v>
      </c>
      <c r="Q542" s="1">
        <f t="shared" si="376"/>
        <v>17</v>
      </c>
      <c r="R542" s="1">
        <f t="shared" si="377"/>
        <v>17</v>
      </c>
      <c r="S542" s="1">
        <f t="shared" si="378"/>
        <v>17</v>
      </c>
      <c r="T542" s="1">
        <f t="shared" si="379"/>
        <v>17</v>
      </c>
      <c r="U542" s="1">
        <f t="shared" si="380"/>
        <v>17</v>
      </c>
      <c r="V542" s="1">
        <f t="shared" si="381"/>
        <v>17</v>
      </c>
      <c r="W542" s="1">
        <f t="shared" si="382"/>
        <v>17</v>
      </c>
      <c r="X542" s="1">
        <f t="shared" si="383"/>
        <v>17</v>
      </c>
      <c r="Y542" s="1">
        <f t="shared" si="384"/>
        <v>17</v>
      </c>
      <c r="Z542" s="1">
        <f t="shared" si="385"/>
        <v>17</v>
      </c>
      <c r="AA542" s="1">
        <f t="shared" si="386"/>
        <v>17</v>
      </c>
      <c r="AB542" s="1">
        <f t="shared" si="387"/>
        <v>17</v>
      </c>
      <c r="AC542" s="1">
        <f t="shared" si="388"/>
        <v>17</v>
      </c>
      <c r="AD542" s="1">
        <f t="shared" si="389"/>
        <v>17</v>
      </c>
      <c r="AE542" s="1">
        <f t="shared" si="390"/>
        <v>17</v>
      </c>
      <c r="AF542" s="1">
        <f t="shared" si="391"/>
        <v>17</v>
      </c>
      <c r="AG542" s="1">
        <f t="shared" si="392"/>
        <v>18</v>
      </c>
      <c r="AH542" s="1">
        <f t="shared" si="393"/>
        <v>19</v>
      </c>
      <c r="AI542" s="1">
        <f t="shared" si="394"/>
        <v>19</v>
      </c>
      <c r="AJ542" s="1">
        <f t="shared" si="395"/>
        <v>19</v>
      </c>
      <c r="AK542" s="1">
        <f t="shared" si="396"/>
        <v>19</v>
      </c>
      <c r="AL542" s="1">
        <f t="shared" si="397"/>
        <v>19</v>
      </c>
      <c r="AM542" s="1">
        <f t="shared" si="398"/>
        <v>19</v>
      </c>
      <c r="AN542" s="1">
        <f t="shared" si="399"/>
        <v>19</v>
      </c>
      <c r="AO542" s="1">
        <f t="shared" si="400"/>
        <v>19</v>
      </c>
      <c r="AP542" s="7">
        <f t="shared" si="370"/>
        <v>19</v>
      </c>
      <c r="AQ542" s="7">
        <f t="shared" si="371"/>
        <v>19</v>
      </c>
      <c r="AR542" s="1">
        <f t="shared" si="401"/>
        <v>19</v>
      </c>
      <c r="AS542" s="7">
        <f t="shared" si="372"/>
        <v>19</v>
      </c>
      <c r="AT542" s="1">
        <f t="shared" si="402"/>
        <v>19</v>
      </c>
      <c r="AU542" s="1">
        <f t="shared" si="403"/>
        <v>19</v>
      </c>
      <c r="AV542" s="1">
        <f t="shared" si="404"/>
        <v>19</v>
      </c>
      <c r="AW542" s="1">
        <f t="shared" si="405"/>
        <v>19</v>
      </c>
      <c r="AX542" s="1">
        <f t="shared" si="406"/>
        <v>19</v>
      </c>
      <c r="AY542" s="1">
        <f t="shared" si="407"/>
        <v>19</v>
      </c>
      <c r="AZ542" s="1">
        <f t="shared" si="408"/>
        <v>19</v>
      </c>
      <c r="BA542" s="1">
        <f t="shared" si="409"/>
        <v>19</v>
      </c>
      <c r="BB542" s="1">
        <f t="shared" si="410"/>
        <v>19</v>
      </c>
      <c r="BC542" s="1">
        <f t="shared" si="411"/>
        <v>19</v>
      </c>
      <c r="BD542" s="1">
        <f t="shared" si="412"/>
        <v>19</v>
      </c>
      <c r="BE542" s="1">
        <f t="shared" si="413"/>
        <v>19</v>
      </c>
      <c r="BF542" s="1">
        <f t="shared" si="414"/>
        <v>19</v>
      </c>
      <c r="BG542" s="1">
        <f>+IF(D542="male",VLOOKUP(M542,'Key node cluster'!$A$3:$C$45,3,0),VLOOKUP(M542,'Key node cluster'!$F$3:$H$27,3,0))</f>
        <v>19</v>
      </c>
    </row>
    <row r="543" spans="1:59" x14ac:dyDescent="0.25">
      <c r="A543" t="s">
        <v>1360</v>
      </c>
      <c r="B543">
        <v>2000099319</v>
      </c>
      <c r="C543" s="7">
        <v>20</v>
      </c>
      <c r="D543" t="s">
        <v>9</v>
      </c>
      <c r="E543" t="s">
        <v>10</v>
      </c>
      <c r="G543" t="str">
        <f t="shared" si="415"/>
        <v>bachelor or above</v>
      </c>
      <c r="H543" s="7">
        <f t="shared" si="373"/>
        <v>1</v>
      </c>
      <c r="I543" t="s">
        <v>14</v>
      </c>
      <c r="J543">
        <v>23</v>
      </c>
      <c r="K543">
        <v>0.52054794520547998</v>
      </c>
      <c r="L543">
        <v>1</v>
      </c>
      <c r="M543" s="5">
        <f t="shared" si="374"/>
        <v>17</v>
      </c>
      <c r="N543" s="5">
        <f>+IF(D543="male",VLOOKUP(BG543,'Key node cluster'!$L$3:$N$24,3,0),VLOOKUP(BG543,'Key node cluster'!$R$3:$T$15,3,0))</f>
        <v>1</v>
      </c>
      <c r="O543" s="1">
        <v>0</v>
      </c>
      <c r="P543" s="1">
        <f t="shared" si="375"/>
        <v>1</v>
      </c>
      <c r="Q543" s="1">
        <f t="shared" si="376"/>
        <v>17</v>
      </c>
      <c r="R543" s="1">
        <f t="shared" si="377"/>
        <v>17</v>
      </c>
      <c r="S543" s="1">
        <f t="shared" si="378"/>
        <v>17</v>
      </c>
      <c r="T543" s="1">
        <f t="shared" si="379"/>
        <v>17</v>
      </c>
      <c r="U543" s="1">
        <f t="shared" si="380"/>
        <v>17</v>
      </c>
      <c r="V543" s="1">
        <f t="shared" si="381"/>
        <v>17</v>
      </c>
      <c r="W543" s="1">
        <f t="shared" si="382"/>
        <v>17</v>
      </c>
      <c r="X543" s="1">
        <f t="shared" si="383"/>
        <v>17</v>
      </c>
      <c r="Y543" s="1">
        <f t="shared" si="384"/>
        <v>17</v>
      </c>
      <c r="Z543" s="1">
        <f t="shared" si="385"/>
        <v>17</v>
      </c>
      <c r="AA543" s="1">
        <f t="shared" si="386"/>
        <v>17</v>
      </c>
      <c r="AB543" s="1">
        <f t="shared" si="387"/>
        <v>17</v>
      </c>
      <c r="AC543" s="1">
        <f t="shared" si="388"/>
        <v>17</v>
      </c>
      <c r="AD543" s="1">
        <f t="shared" si="389"/>
        <v>17</v>
      </c>
      <c r="AE543" s="1">
        <f t="shared" si="390"/>
        <v>17</v>
      </c>
      <c r="AF543" s="1">
        <f t="shared" si="391"/>
        <v>17</v>
      </c>
      <c r="AG543" s="1">
        <f t="shared" si="392"/>
        <v>17</v>
      </c>
      <c r="AH543" s="1">
        <f t="shared" si="393"/>
        <v>17</v>
      </c>
      <c r="AI543" s="1">
        <f t="shared" si="394"/>
        <v>17</v>
      </c>
      <c r="AJ543" s="1">
        <f t="shared" si="395"/>
        <v>17</v>
      </c>
      <c r="AK543" s="1">
        <f t="shared" si="396"/>
        <v>17</v>
      </c>
      <c r="AL543" s="1">
        <f t="shared" si="397"/>
        <v>17</v>
      </c>
      <c r="AM543" s="1">
        <f t="shared" si="398"/>
        <v>17</v>
      </c>
      <c r="AN543" s="1">
        <f t="shared" si="399"/>
        <v>17</v>
      </c>
      <c r="AO543" s="1">
        <f t="shared" si="400"/>
        <v>17</v>
      </c>
      <c r="AP543" s="7">
        <f t="shared" si="370"/>
        <v>17</v>
      </c>
      <c r="AQ543" s="7">
        <f t="shared" si="371"/>
        <v>17</v>
      </c>
      <c r="AR543" s="1">
        <f t="shared" si="401"/>
        <v>17</v>
      </c>
      <c r="AS543" s="7">
        <f t="shared" si="372"/>
        <v>17</v>
      </c>
      <c r="AT543" s="1">
        <f t="shared" si="402"/>
        <v>17</v>
      </c>
      <c r="AU543" s="1">
        <f t="shared" si="403"/>
        <v>17</v>
      </c>
      <c r="AV543" s="1">
        <f t="shared" si="404"/>
        <v>17</v>
      </c>
      <c r="AW543" s="1">
        <f t="shared" si="405"/>
        <v>17</v>
      </c>
      <c r="AX543" s="1">
        <f t="shared" si="406"/>
        <v>17</v>
      </c>
      <c r="AY543" s="1">
        <f t="shared" si="407"/>
        <v>17</v>
      </c>
      <c r="AZ543" s="1">
        <f t="shared" si="408"/>
        <v>17</v>
      </c>
      <c r="BA543" s="1">
        <f t="shared" si="409"/>
        <v>17</v>
      </c>
      <c r="BB543" s="1">
        <f t="shared" si="410"/>
        <v>17</v>
      </c>
      <c r="BC543" s="1">
        <f t="shared" si="411"/>
        <v>17</v>
      </c>
      <c r="BD543" s="1">
        <f t="shared" si="412"/>
        <v>17</v>
      </c>
      <c r="BE543" s="1">
        <f t="shared" si="413"/>
        <v>17</v>
      </c>
      <c r="BF543" s="1">
        <f t="shared" si="414"/>
        <v>17</v>
      </c>
      <c r="BG543" s="1">
        <f>+IF(D543="male",VLOOKUP(M543,'Key node cluster'!$A$3:$C$45,3,0),VLOOKUP(M543,'Key node cluster'!$F$3:$H$27,3,0))</f>
        <v>22</v>
      </c>
    </row>
    <row r="544" spans="1:59" x14ac:dyDescent="0.25">
      <c r="A544" t="s">
        <v>1364</v>
      </c>
      <c r="B544">
        <v>9931024335</v>
      </c>
      <c r="C544" s="7">
        <v>30</v>
      </c>
      <c r="D544" t="s">
        <v>9</v>
      </c>
      <c r="E544" t="s">
        <v>10</v>
      </c>
      <c r="G544" t="str">
        <f t="shared" si="415"/>
        <v>secondary or below</v>
      </c>
      <c r="H544" s="7">
        <f t="shared" si="373"/>
        <v>5</v>
      </c>
      <c r="I544" t="s">
        <v>12</v>
      </c>
      <c r="J544">
        <v>28</v>
      </c>
      <c r="K544">
        <v>1.0027397260274</v>
      </c>
      <c r="L544">
        <v>1</v>
      </c>
      <c r="M544" s="5">
        <f t="shared" si="374"/>
        <v>26</v>
      </c>
      <c r="N544" s="5">
        <f>+IF(D544="male",VLOOKUP(BG544,'Key node cluster'!$L$3:$N$24,3,0),VLOOKUP(BG544,'Key node cluster'!$R$3:$T$15,3,0))</f>
        <v>1</v>
      </c>
      <c r="O544" s="1">
        <v>0</v>
      </c>
      <c r="P544" s="1">
        <f t="shared" si="375"/>
        <v>26</v>
      </c>
      <c r="Q544" s="1">
        <f t="shared" si="376"/>
        <v>26</v>
      </c>
      <c r="R544" s="1">
        <f t="shared" si="377"/>
        <v>26</v>
      </c>
      <c r="S544" s="1">
        <f t="shared" si="378"/>
        <v>26</v>
      </c>
      <c r="T544" s="1">
        <f t="shared" si="379"/>
        <v>26</v>
      </c>
      <c r="U544" s="1">
        <f t="shared" si="380"/>
        <v>26</v>
      </c>
      <c r="V544" s="1">
        <f t="shared" si="381"/>
        <v>26</v>
      </c>
      <c r="W544" s="1">
        <f t="shared" si="382"/>
        <v>26</v>
      </c>
      <c r="X544" s="1">
        <f t="shared" si="383"/>
        <v>26</v>
      </c>
      <c r="Y544" s="1">
        <f t="shared" si="384"/>
        <v>26</v>
      </c>
      <c r="Z544" s="1">
        <f t="shared" si="385"/>
        <v>26</v>
      </c>
      <c r="AA544" s="1">
        <f t="shared" si="386"/>
        <v>26</v>
      </c>
      <c r="AB544" s="1">
        <f t="shared" si="387"/>
        <v>26</v>
      </c>
      <c r="AC544" s="1">
        <f t="shared" si="388"/>
        <v>26</v>
      </c>
      <c r="AD544" s="1">
        <f t="shared" si="389"/>
        <v>26</v>
      </c>
      <c r="AE544" s="1">
        <f t="shared" si="390"/>
        <v>26</v>
      </c>
      <c r="AF544" s="1">
        <f t="shared" si="391"/>
        <v>26</v>
      </c>
      <c r="AG544" s="1">
        <f t="shared" si="392"/>
        <v>26</v>
      </c>
      <c r="AH544" s="1">
        <f t="shared" si="393"/>
        <v>26</v>
      </c>
      <c r="AI544" s="1">
        <f t="shared" si="394"/>
        <v>26</v>
      </c>
      <c r="AJ544" s="1">
        <f t="shared" si="395"/>
        <v>26</v>
      </c>
      <c r="AK544" s="1">
        <f t="shared" si="396"/>
        <v>26</v>
      </c>
      <c r="AL544" s="1">
        <f t="shared" si="397"/>
        <v>26</v>
      </c>
      <c r="AM544" s="1">
        <f t="shared" si="398"/>
        <v>26</v>
      </c>
      <c r="AN544" s="1">
        <f t="shared" si="399"/>
        <v>26</v>
      </c>
      <c r="AO544" s="1">
        <f t="shared" si="400"/>
        <v>26</v>
      </c>
      <c r="AP544" s="7">
        <f t="shared" si="370"/>
        <v>26</v>
      </c>
      <c r="AQ544" s="7">
        <f t="shared" si="371"/>
        <v>26</v>
      </c>
      <c r="AR544" s="1">
        <f t="shared" si="401"/>
        <v>26</v>
      </c>
      <c r="AS544" s="7">
        <f t="shared" si="372"/>
        <v>26</v>
      </c>
      <c r="AT544" s="1">
        <f t="shared" si="402"/>
        <v>26</v>
      </c>
      <c r="AU544" s="1">
        <f t="shared" si="403"/>
        <v>26</v>
      </c>
      <c r="AV544" s="1">
        <f t="shared" si="404"/>
        <v>26</v>
      </c>
      <c r="AW544" s="1">
        <f t="shared" si="405"/>
        <v>26</v>
      </c>
      <c r="AX544" s="1">
        <f t="shared" si="406"/>
        <v>26</v>
      </c>
      <c r="AY544" s="1">
        <f t="shared" si="407"/>
        <v>26</v>
      </c>
      <c r="AZ544" s="1">
        <f t="shared" si="408"/>
        <v>26</v>
      </c>
      <c r="BA544" s="1">
        <f t="shared" si="409"/>
        <v>26</v>
      </c>
      <c r="BB544" s="1">
        <f t="shared" si="410"/>
        <v>26</v>
      </c>
      <c r="BC544" s="1">
        <f t="shared" si="411"/>
        <v>26</v>
      </c>
      <c r="BD544" s="1">
        <f t="shared" si="412"/>
        <v>26</v>
      </c>
      <c r="BE544" s="1">
        <f t="shared" si="413"/>
        <v>26</v>
      </c>
      <c r="BF544" s="1">
        <f t="shared" si="414"/>
        <v>26</v>
      </c>
      <c r="BG544" s="1">
        <f>+IF(D544="male",VLOOKUP(M544,'Key node cluster'!$A$3:$C$45,3,0),VLOOKUP(M544,'Key node cluster'!$F$3:$H$27,3,0))</f>
        <v>31</v>
      </c>
    </row>
    <row r="545" spans="1:59" x14ac:dyDescent="0.25">
      <c r="A545" t="s">
        <v>1368</v>
      </c>
      <c r="B545">
        <v>9971013250</v>
      </c>
      <c r="C545" s="7">
        <v>20</v>
      </c>
      <c r="D545" t="s">
        <v>9</v>
      </c>
      <c r="E545" t="s">
        <v>10</v>
      </c>
      <c r="F545" t="s">
        <v>45</v>
      </c>
      <c r="G545" t="str">
        <f t="shared" si="415"/>
        <v/>
      </c>
      <c r="H545" s="7">
        <f t="shared" si="373"/>
        <v>5</v>
      </c>
      <c r="J545">
        <v>25</v>
      </c>
      <c r="K545">
        <v>1.1890410958904001</v>
      </c>
      <c r="L545">
        <v>1</v>
      </c>
      <c r="M545" s="5">
        <f t="shared" si="374"/>
        <v>30</v>
      </c>
      <c r="N545" s="5">
        <f>+IF(D545="male",VLOOKUP(BG545,'Key node cluster'!$L$3:$N$24,3,0),VLOOKUP(BG545,'Key node cluster'!$R$3:$T$15,3,0))</f>
        <v>2</v>
      </c>
      <c r="O545" s="1">
        <v>0</v>
      </c>
      <c r="P545" s="1">
        <f t="shared" si="375"/>
        <v>26</v>
      </c>
      <c r="Q545" s="1">
        <f t="shared" si="376"/>
        <v>26</v>
      </c>
      <c r="R545" s="1">
        <f t="shared" si="377"/>
        <v>26</v>
      </c>
      <c r="S545" s="1">
        <f t="shared" si="378"/>
        <v>26</v>
      </c>
      <c r="T545" s="1">
        <f t="shared" si="379"/>
        <v>26</v>
      </c>
      <c r="U545" s="1">
        <f t="shared" si="380"/>
        <v>26</v>
      </c>
      <c r="V545" s="1">
        <f t="shared" si="381"/>
        <v>26</v>
      </c>
      <c r="W545" s="1">
        <f t="shared" si="382"/>
        <v>26</v>
      </c>
      <c r="X545" s="1">
        <f t="shared" si="383"/>
        <v>26</v>
      </c>
      <c r="Y545" s="1">
        <f t="shared" si="384"/>
        <v>26</v>
      </c>
      <c r="Z545" s="1">
        <f t="shared" si="385"/>
        <v>26</v>
      </c>
      <c r="AA545" s="1">
        <f t="shared" si="386"/>
        <v>26</v>
      </c>
      <c r="AB545" s="1">
        <f t="shared" si="387"/>
        <v>26</v>
      </c>
      <c r="AC545" s="1">
        <f t="shared" si="388"/>
        <v>26</v>
      </c>
      <c r="AD545" s="1">
        <f t="shared" si="389"/>
        <v>26</v>
      </c>
      <c r="AE545" s="1">
        <f t="shared" si="390"/>
        <v>26</v>
      </c>
      <c r="AF545" s="1">
        <f t="shared" si="391"/>
        <v>26</v>
      </c>
      <c r="AG545" s="1">
        <f t="shared" si="392"/>
        <v>26</v>
      </c>
      <c r="AH545" s="1">
        <f t="shared" si="393"/>
        <v>26</v>
      </c>
      <c r="AI545" s="1">
        <f t="shared" si="394"/>
        <v>26</v>
      </c>
      <c r="AJ545" s="1">
        <f t="shared" si="395"/>
        <v>26</v>
      </c>
      <c r="AK545" s="1">
        <f t="shared" si="396"/>
        <v>26</v>
      </c>
      <c r="AL545" s="1">
        <f t="shared" si="397"/>
        <v>26</v>
      </c>
      <c r="AM545" s="1">
        <f t="shared" si="398"/>
        <v>26</v>
      </c>
      <c r="AN545" s="1">
        <f t="shared" si="399"/>
        <v>26</v>
      </c>
      <c r="AO545" s="1">
        <f t="shared" si="400"/>
        <v>26</v>
      </c>
      <c r="AP545" s="7">
        <f t="shared" si="370"/>
        <v>27</v>
      </c>
      <c r="AQ545" s="7">
        <f t="shared" si="371"/>
        <v>28</v>
      </c>
      <c r="AR545" s="1">
        <f t="shared" si="401"/>
        <v>29</v>
      </c>
      <c r="AS545" s="7">
        <f t="shared" si="372"/>
        <v>30</v>
      </c>
      <c r="AT545" s="1">
        <f t="shared" si="402"/>
        <v>30</v>
      </c>
      <c r="AU545" s="1">
        <f t="shared" si="403"/>
        <v>30</v>
      </c>
      <c r="AV545" s="1">
        <f t="shared" si="404"/>
        <v>30</v>
      </c>
      <c r="AW545" s="1">
        <f t="shared" si="405"/>
        <v>30</v>
      </c>
      <c r="AX545" s="1">
        <f t="shared" si="406"/>
        <v>30</v>
      </c>
      <c r="AY545" s="1">
        <f t="shared" si="407"/>
        <v>30</v>
      </c>
      <c r="AZ545" s="1">
        <f t="shared" si="408"/>
        <v>30</v>
      </c>
      <c r="BA545" s="1">
        <f t="shared" si="409"/>
        <v>30</v>
      </c>
      <c r="BB545" s="1">
        <f t="shared" si="410"/>
        <v>30</v>
      </c>
      <c r="BC545" s="1">
        <f t="shared" si="411"/>
        <v>30</v>
      </c>
      <c r="BD545" s="1">
        <f t="shared" si="412"/>
        <v>30</v>
      </c>
      <c r="BE545" s="1">
        <f t="shared" si="413"/>
        <v>30</v>
      </c>
      <c r="BF545" s="1">
        <f t="shared" si="414"/>
        <v>30</v>
      </c>
      <c r="BG545" s="1">
        <f>+IF(D545="male",VLOOKUP(M545,'Key node cluster'!$A$3:$C$45,3,0),VLOOKUP(M545,'Key node cluster'!$F$3:$H$27,3,0))</f>
        <v>30</v>
      </c>
    </row>
    <row r="546" spans="1:59" x14ac:dyDescent="0.25">
      <c r="A546" t="s">
        <v>1379</v>
      </c>
      <c r="B546">
        <v>9981043842</v>
      </c>
      <c r="C546" s="7">
        <v>20</v>
      </c>
      <c r="D546" t="s">
        <v>9</v>
      </c>
      <c r="E546" t="s">
        <v>10</v>
      </c>
      <c r="F546" t="s">
        <v>28</v>
      </c>
      <c r="G546" t="str">
        <f t="shared" si="415"/>
        <v>bachelor or above</v>
      </c>
      <c r="H546" s="7">
        <f t="shared" si="373"/>
        <v>1</v>
      </c>
      <c r="I546" t="s">
        <v>14</v>
      </c>
      <c r="J546">
        <v>23</v>
      </c>
      <c r="K546">
        <v>0.16712328767123</v>
      </c>
      <c r="L546">
        <v>1</v>
      </c>
      <c r="M546" s="5">
        <f t="shared" si="374"/>
        <v>19</v>
      </c>
      <c r="N546" s="5">
        <f>+IF(D546="male",VLOOKUP(BG546,'Key node cluster'!$L$3:$N$24,3,0),VLOOKUP(BG546,'Key node cluster'!$R$3:$T$15,3,0))</f>
        <v>0</v>
      </c>
      <c r="O546" s="1">
        <v>0</v>
      </c>
      <c r="P546" s="1">
        <f t="shared" si="375"/>
        <v>1</v>
      </c>
      <c r="Q546" s="1">
        <f t="shared" si="376"/>
        <v>17</v>
      </c>
      <c r="R546" s="1">
        <f t="shared" si="377"/>
        <v>17</v>
      </c>
      <c r="S546" s="1">
        <f t="shared" si="378"/>
        <v>17</v>
      </c>
      <c r="T546" s="1">
        <f t="shared" si="379"/>
        <v>17</v>
      </c>
      <c r="U546" s="1">
        <f t="shared" si="380"/>
        <v>17</v>
      </c>
      <c r="V546" s="1">
        <f t="shared" si="381"/>
        <v>17</v>
      </c>
      <c r="W546" s="1">
        <f t="shared" si="382"/>
        <v>17</v>
      </c>
      <c r="X546" s="1">
        <f t="shared" si="383"/>
        <v>17</v>
      </c>
      <c r="Y546" s="1">
        <f t="shared" si="384"/>
        <v>17</v>
      </c>
      <c r="Z546" s="1">
        <f t="shared" si="385"/>
        <v>17</v>
      </c>
      <c r="AA546" s="1">
        <f t="shared" si="386"/>
        <v>17</v>
      </c>
      <c r="AB546" s="1">
        <f t="shared" si="387"/>
        <v>17</v>
      </c>
      <c r="AC546" s="1">
        <f t="shared" si="388"/>
        <v>17</v>
      </c>
      <c r="AD546" s="1">
        <f t="shared" si="389"/>
        <v>17</v>
      </c>
      <c r="AE546" s="1">
        <f t="shared" si="390"/>
        <v>17</v>
      </c>
      <c r="AF546" s="1">
        <f t="shared" si="391"/>
        <v>17</v>
      </c>
      <c r="AG546" s="1">
        <f t="shared" si="392"/>
        <v>18</v>
      </c>
      <c r="AH546" s="1">
        <f t="shared" si="393"/>
        <v>19</v>
      </c>
      <c r="AI546" s="1">
        <f t="shared" si="394"/>
        <v>19</v>
      </c>
      <c r="AJ546" s="1">
        <f t="shared" si="395"/>
        <v>19</v>
      </c>
      <c r="AK546" s="1">
        <f t="shared" si="396"/>
        <v>19</v>
      </c>
      <c r="AL546" s="1">
        <f t="shared" si="397"/>
        <v>19</v>
      </c>
      <c r="AM546" s="1">
        <f t="shared" si="398"/>
        <v>19</v>
      </c>
      <c r="AN546" s="1">
        <f t="shared" si="399"/>
        <v>19</v>
      </c>
      <c r="AO546" s="1">
        <f t="shared" si="400"/>
        <v>19</v>
      </c>
      <c r="AP546" s="7">
        <f t="shared" si="370"/>
        <v>19</v>
      </c>
      <c r="AQ546" s="7">
        <f t="shared" si="371"/>
        <v>19</v>
      </c>
      <c r="AR546" s="1">
        <f t="shared" si="401"/>
        <v>19</v>
      </c>
      <c r="AS546" s="7">
        <f t="shared" si="372"/>
        <v>19</v>
      </c>
      <c r="AT546" s="1">
        <f t="shared" si="402"/>
        <v>19</v>
      </c>
      <c r="AU546" s="1">
        <f t="shared" si="403"/>
        <v>19</v>
      </c>
      <c r="AV546" s="1">
        <f t="shared" si="404"/>
        <v>19</v>
      </c>
      <c r="AW546" s="1">
        <f t="shared" si="405"/>
        <v>19</v>
      </c>
      <c r="AX546" s="1">
        <f t="shared" si="406"/>
        <v>19</v>
      </c>
      <c r="AY546" s="1">
        <f t="shared" si="407"/>
        <v>19</v>
      </c>
      <c r="AZ546" s="1">
        <f t="shared" si="408"/>
        <v>19</v>
      </c>
      <c r="BA546" s="1">
        <f t="shared" si="409"/>
        <v>19</v>
      </c>
      <c r="BB546" s="1">
        <f t="shared" si="410"/>
        <v>19</v>
      </c>
      <c r="BC546" s="1">
        <f t="shared" si="411"/>
        <v>19</v>
      </c>
      <c r="BD546" s="1">
        <f t="shared" si="412"/>
        <v>19</v>
      </c>
      <c r="BE546" s="1">
        <f t="shared" si="413"/>
        <v>19</v>
      </c>
      <c r="BF546" s="1">
        <f t="shared" si="414"/>
        <v>19</v>
      </c>
      <c r="BG546" s="1">
        <f>+IF(D546="male",VLOOKUP(M546,'Key node cluster'!$A$3:$C$45,3,0),VLOOKUP(M546,'Key node cluster'!$F$3:$H$27,3,0))</f>
        <v>19</v>
      </c>
    </row>
    <row r="547" spans="1:59" x14ac:dyDescent="0.25">
      <c r="A547" t="s">
        <v>1381</v>
      </c>
      <c r="B547">
        <v>9941021552</v>
      </c>
      <c r="C547" s="7">
        <v>30</v>
      </c>
      <c r="D547" t="s">
        <v>9</v>
      </c>
      <c r="E547" t="s">
        <v>10</v>
      </c>
      <c r="G547" t="str">
        <f t="shared" si="415"/>
        <v>bachelor or above</v>
      </c>
      <c r="H547" s="7">
        <f t="shared" si="373"/>
        <v>5</v>
      </c>
      <c r="I547" t="s">
        <v>14</v>
      </c>
      <c r="J547">
        <v>27</v>
      </c>
      <c r="K547">
        <v>2.772602739726</v>
      </c>
      <c r="L547">
        <v>5</v>
      </c>
      <c r="M547" s="5">
        <f t="shared" si="374"/>
        <v>26</v>
      </c>
      <c r="N547" s="5">
        <f>+IF(D547="male",VLOOKUP(BG547,'Key node cluster'!$L$3:$N$24,3,0),VLOOKUP(BG547,'Key node cluster'!$R$3:$T$15,3,0))</f>
        <v>1</v>
      </c>
      <c r="O547" s="1">
        <v>0</v>
      </c>
      <c r="P547" s="1">
        <f t="shared" si="375"/>
        <v>26</v>
      </c>
      <c r="Q547" s="1">
        <f t="shared" si="376"/>
        <v>26</v>
      </c>
      <c r="R547" s="1">
        <f t="shared" si="377"/>
        <v>26</v>
      </c>
      <c r="S547" s="1">
        <f t="shared" si="378"/>
        <v>26</v>
      </c>
      <c r="T547" s="1">
        <f t="shared" si="379"/>
        <v>26</v>
      </c>
      <c r="U547" s="1">
        <f t="shared" si="380"/>
        <v>26</v>
      </c>
      <c r="V547" s="1">
        <f t="shared" si="381"/>
        <v>26</v>
      </c>
      <c r="W547" s="1">
        <f t="shared" si="382"/>
        <v>26</v>
      </c>
      <c r="X547" s="1">
        <f t="shared" si="383"/>
        <v>26</v>
      </c>
      <c r="Y547" s="1">
        <f t="shared" si="384"/>
        <v>26</v>
      </c>
      <c r="Z547" s="1">
        <f t="shared" si="385"/>
        <v>26</v>
      </c>
      <c r="AA547" s="1">
        <f t="shared" si="386"/>
        <v>26</v>
      </c>
      <c r="AB547" s="1">
        <f t="shared" si="387"/>
        <v>26</v>
      </c>
      <c r="AC547" s="1">
        <f t="shared" si="388"/>
        <v>26</v>
      </c>
      <c r="AD547" s="1">
        <f t="shared" si="389"/>
        <v>26</v>
      </c>
      <c r="AE547" s="1">
        <f t="shared" si="390"/>
        <v>26</v>
      </c>
      <c r="AF547" s="1">
        <f t="shared" si="391"/>
        <v>26</v>
      </c>
      <c r="AG547" s="1">
        <f t="shared" si="392"/>
        <v>26</v>
      </c>
      <c r="AH547" s="1">
        <f t="shared" si="393"/>
        <v>26</v>
      </c>
      <c r="AI547" s="1">
        <f t="shared" si="394"/>
        <v>26</v>
      </c>
      <c r="AJ547" s="1">
        <f t="shared" si="395"/>
        <v>26</v>
      </c>
      <c r="AK547" s="1">
        <f t="shared" si="396"/>
        <v>26</v>
      </c>
      <c r="AL547" s="1">
        <f t="shared" si="397"/>
        <v>26</v>
      </c>
      <c r="AM547" s="1">
        <f t="shared" si="398"/>
        <v>26</v>
      </c>
      <c r="AN547" s="1">
        <f t="shared" si="399"/>
        <v>26</v>
      </c>
      <c r="AO547" s="1">
        <f t="shared" si="400"/>
        <v>26</v>
      </c>
      <c r="AP547" s="7">
        <f t="shared" si="370"/>
        <v>26</v>
      </c>
      <c r="AQ547" s="7">
        <f t="shared" si="371"/>
        <v>26</v>
      </c>
      <c r="AR547" s="1">
        <f t="shared" si="401"/>
        <v>26</v>
      </c>
      <c r="AS547" s="7">
        <f t="shared" si="372"/>
        <v>26</v>
      </c>
      <c r="AT547" s="1">
        <f t="shared" si="402"/>
        <v>26</v>
      </c>
      <c r="AU547" s="1">
        <f t="shared" si="403"/>
        <v>26</v>
      </c>
      <c r="AV547" s="1">
        <f t="shared" si="404"/>
        <v>26</v>
      </c>
      <c r="AW547" s="1">
        <f t="shared" si="405"/>
        <v>26</v>
      </c>
      <c r="AX547" s="1">
        <f t="shared" si="406"/>
        <v>26</v>
      </c>
      <c r="AY547" s="1">
        <f t="shared" si="407"/>
        <v>26</v>
      </c>
      <c r="AZ547" s="1">
        <f t="shared" si="408"/>
        <v>26</v>
      </c>
      <c r="BA547" s="1">
        <f t="shared" si="409"/>
        <v>26</v>
      </c>
      <c r="BB547" s="1">
        <f t="shared" si="410"/>
        <v>26</v>
      </c>
      <c r="BC547" s="1">
        <f t="shared" si="411"/>
        <v>26</v>
      </c>
      <c r="BD547" s="1">
        <f t="shared" si="412"/>
        <v>26</v>
      </c>
      <c r="BE547" s="1">
        <f t="shared" si="413"/>
        <v>26</v>
      </c>
      <c r="BF547" s="1">
        <f t="shared" si="414"/>
        <v>26</v>
      </c>
      <c r="BG547" s="1">
        <f>+IF(D547="male",VLOOKUP(M547,'Key node cluster'!$A$3:$C$45,3,0),VLOOKUP(M547,'Key node cluster'!$F$3:$H$27,3,0))</f>
        <v>31</v>
      </c>
    </row>
    <row r="548" spans="1:59" x14ac:dyDescent="0.25">
      <c r="A548" t="s">
        <v>1385</v>
      </c>
      <c r="B548">
        <v>9891023161</v>
      </c>
      <c r="C548" s="7">
        <v>30</v>
      </c>
      <c r="D548" t="s">
        <v>9</v>
      </c>
      <c r="E548" t="s">
        <v>10</v>
      </c>
      <c r="G548" t="str">
        <f t="shared" si="415"/>
        <v>bachelor or above</v>
      </c>
      <c r="H548" s="7">
        <f t="shared" si="373"/>
        <v>5</v>
      </c>
      <c r="I548" t="s">
        <v>14</v>
      </c>
      <c r="J548">
        <v>32</v>
      </c>
      <c r="K548">
        <v>1.4109589041096</v>
      </c>
      <c r="L548">
        <v>2</v>
      </c>
      <c r="M548" s="5">
        <f t="shared" si="374"/>
        <v>26</v>
      </c>
      <c r="N548" s="5">
        <f>+IF(D548="male",VLOOKUP(BG548,'Key node cluster'!$L$3:$N$24,3,0),VLOOKUP(BG548,'Key node cluster'!$R$3:$T$15,3,0))</f>
        <v>1</v>
      </c>
      <c r="O548" s="1">
        <v>0</v>
      </c>
      <c r="P548" s="1">
        <f t="shared" si="375"/>
        <v>26</v>
      </c>
      <c r="Q548" s="1">
        <f t="shared" si="376"/>
        <v>26</v>
      </c>
      <c r="R548" s="1">
        <f t="shared" si="377"/>
        <v>26</v>
      </c>
      <c r="S548" s="1">
        <f t="shared" si="378"/>
        <v>26</v>
      </c>
      <c r="T548" s="1">
        <f t="shared" si="379"/>
        <v>26</v>
      </c>
      <c r="U548" s="1">
        <f t="shared" si="380"/>
        <v>26</v>
      </c>
      <c r="V548" s="1">
        <f t="shared" si="381"/>
        <v>26</v>
      </c>
      <c r="W548" s="1">
        <f t="shared" si="382"/>
        <v>26</v>
      </c>
      <c r="X548" s="1">
        <f t="shared" si="383"/>
        <v>26</v>
      </c>
      <c r="Y548" s="1">
        <f t="shared" si="384"/>
        <v>26</v>
      </c>
      <c r="Z548" s="1">
        <f t="shared" si="385"/>
        <v>26</v>
      </c>
      <c r="AA548" s="1">
        <f t="shared" si="386"/>
        <v>26</v>
      </c>
      <c r="AB548" s="1">
        <f t="shared" si="387"/>
        <v>26</v>
      </c>
      <c r="AC548" s="1">
        <f t="shared" si="388"/>
        <v>26</v>
      </c>
      <c r="AD548" s="1">
        <f t="shared" si="389"/>
        <v>26</v>
      </c>
      <c r="AE548" s="1">
        <f t="shared" si="390"/>
        <v>26</v>
      </c>
      <c r="AF548" s="1">
        <f t="shared" si="391"/>
        <v>26</v>
      </c>
      <c r="AG548" s="1">
        <f t="shared" si="392"/>
        <v>26</v>
      </c>
      <c r="AH548" s="1">
        <f t="shared" si="393"/>
        <v>26</v>
      </c>
      <c r="AI548" s="1">
        <f t="shared" si="394"/>
        <v>26</v>
      </c>
      <c r="AJ548" s="1">
        <f t="shared" si="395"/>
        <v>26</v>
      </c>
      <c r="AK548" s="1">
        <f t="shared" si="396"/>
        <v>26</v>
      </c>
      <c r="AL548" s="1">
        <f t="shared" si="397"/>
        <v>26</v>
      </c>
      <c r="AM548" s="1">
        <f t="shared" si="398"/>
        <v>26</v>
      </c>
      <c r="AN548" s="1">
        <f t="shared" si="399"/>
        <v>26</v>
      </c>
      <c r="AO548" s="1">
        <f t="shared" si="400"/>
        <v>26</v>
      </c>
      <c r="AP548" s="7">
        <f t="shared" ref="AP548:AP611" si="416">IF($D548="male",IF(P548&lt;&gt;26,AO548,IF(F548="",AO548,IF(F548&lt;&gt;"amman",27,38))),AO548)</f>
        <v>26</v>
      </c>
      <c r="AQ548" s="7">
        <f t="shared" ref="AQ548:AQ611" si="417">IF($D548="male",IF(AP548&lt;&gt;27,AP548,IF(F548="",AP548,IF(F548&lt;&gt;"zarqa",28,33))),AP548)</f>
        <v>26</v>
      </c>
      <c r="AR548" s="1">
        <f t="shared" si="401"/>
        <v>26</v>
      </c>
      <c r="AS548" s="7">
        <f t="shared" ref="AS548:AS611" si="418">IF($D548="male",IF(AR548&lt;&gt;29,AR548,IF(C548&lt;=25,30,31)),AR548)</f>
        <v>26</v>
      </c>
      <c r="AT548" s="1">
        <f t="shared" si="402"/>
        <v>26</v>
      </c>
      <c r="AU548" s="1">
        <f t="shared" si="403"/>
        <v>26</v>
      </c>
      <c r="AV548" s="1">
        <f t="shared" si="404"/>
        <v>26</v>
      </c>
      <c r="AW548" s="1">
        <f t="shared" si="405"/>
        <v>26</v>
      </c>
      <c r="AX548" s="1">
        <f t="shared" si="406"/>
        <v>26</v>
      </c>
      <c r="AY548" s="1">
        <f t="shared" si="407"/>
        <v>26</v>
      </c>
      <c r="AZ548" s="1">
        <f t="shared" si="408"/>
        <v>26</v>
      </c>
      <c r="BA548" s="1">
        <f t="shared" si="409"/>
        <v>26</v>
      </c>
      <c r="BB548" s="1">
        <f t="shared" si="410"/>
        <v>26</v>
      </c>
      <c r="BC548" s="1">
        <f t="shared" si="411"/>
        <v>26</v>
      </c>
      <c r="BD548" s="1">
        <f t="shared" si="412"/>
        <v>26</v>
      </c>
      <c r="BE548" s="1">
        <f t="shared" si="413"/>
        <v>26</v>
      </c>
      <c r="BF548" s="1">
        <f t="shared" si="414"/>
        <v>26</v>
      </c>
      <c r="BG548" s="1">
        <f>+IF(D548="male",VLOOKUP(M548,'Key node cluster'!$A$3:$C$45,3,0),VLOOKUP(M548,'Key node cluster'!$F$3:$H$27,3,0))</f>
        <v>31</v>
      </c>
    </row>
    <row r="549" spans="1:59" x14ac:dyDescent="0.25">
      <c r="A549" t="s">
        <v>1399</v>
      </c>
      <c r="B549">
        <v>9921032572</v>
      </c>
      <c r="C549" s="7">
        <v>30</v>
      </c>
      <c r="D549" t="s">
        <v>9</v>
      </c>
      <c r="E549" t="s">
        <v>10</v>
      </c>
      <c r="G549" t="str">
        <f t="shared" si="415"/>
        <v/>
      </c>
      <c r="H549" s="7">
        <f t="shared" si="373"/>
        <v>5</v>
      </c>
      <c r="J549">
        <v>30</v>
      </c>
      <c r="K549">
        <v>1.8547945205478999</v>
      </c>
      <c r="L549">
        <v>14</v>
      </c>
      <c r="M549" s="5">
        <f t="shared" si="374"/>
        <v>26</v>
      </c>
      <c r="N549" s="5">
        <f>+IF(D549="male",VLOOKUP(BG549,'Key node cluster'!$L$3:$N$24,3,0),VLOOKUP(BG549,'Key node cluster'!$R$3:$T$15,3,0))</f>
        <v>1</v>
      </c>
      <c r="O549" s="1">
        <v>0</v>
      </c>
      <c r="P549" s="1">
        <f t="shared" si="375"/>
        <v>26</v>
      </c>
      <c r="Q549" s="1">
        <f t="shared" si="376"/>
        <v>26</v>
      </c>
      <c r="R549" s="1">
        <f t="shared" si="377"/>
        <v>26</v>
      </c>
      <c r="S549" s="1">
        <f t="shared" si="378"/>
        <v>26</v>
      </c>
      <c r="T549" s="1">
        <f t="shared" si="379"/>
        <v>26</v>
      </c>
      <c r="U549" s="1">
        <f t="shared" si="380"/>
        <v>26</v>
      </c>
      <c r="V549" s="1">
        <f t="shared" si="381"/>
        <v>26</v>
      </c>
      <c r="W549" s="1">
        <f t="shared" si="382"/>
        <v>26</v>
      </c>
      <c r="X549" s="1">
        <f t="shared" si="383"/>
        <v>26</v>
      </c>
      <c r="Y549" s="1">
        <f t="shared" si="384"/>
        <v>26</v>
      </c>
      <c r="Z549" s="1">
        <f t="shared" si="385"/>
        <v>26</v>
      </c>
      <c r="AA549" s="1">
        <f t="shared" si="386"/>
        <v>26</v>
      </c>
      <c r="AB549" s="1">
        <f t="shared" si="387"/>
        <v>26</v>
      </c>
      <c r="AC549" s="1">
        <f t="shared" si="388"/>
        <v>26</v>
      </c>
      <c r="AD549" s="1">
        <f t="shared" si="389"/>
        <v>26</v>
      </c>
      <c r="AE549" s="1">
        <f t="shared" si="390"/>
        <v>26</v>
      </c>
      <c r="AF549" s="1">
        <f t="shared" si="391"/>
        <v>26</v>
      </c>
      <c r="AG549" s="1">
        <f t="shared" si="392"/>
        <v>26</v>
      </c>
      <c r="AH549" s="1">
        <f t="shared" si="393"/>
        <v>26</v>
      </c>
      <c r="AI549" s="1">
        <f t="shared" si="394"/>
        <v>26</v>
      </c>
      <c r="AJ549" s="1">
        <f t="shared" si="395"/>
        <v>26</v>
      </c>
      <c r="AK549" s="1">
        <f t="shared" si="396"/>
        <v>26</v>
      </c>
      <c r="AL549" s="1">
        <f t="shared" si="397"/>
        <v>26</v>
      </c>
      <c r="AM549" s="1">
        <f t="shared" si="398"/>
        <v>26</v>
      </c>
      <c r="AN549" s="1">
        <f t="shared" si="399"/>
        <v>26</v>
      </c>
      <c r="AO549" s="1">
        <f t="shared" si="400"/>
        <v>26</v>
      </c>
      <c r="AP549" s="7">
        <f t="shared" si="416"/>
        <v>26</v>
      </c>
      <c r="AQ549" s="7">
        <f t="shared" si="417"/>
        <v>26</v>
      </c>
      <c r="AR549" s="1">
        <f t="shared" si="401"/>
        <v>26</v>
      </c>
      <c r="AS549" s="7">
        <f t="shared" si="418"/>
        <v>26</v>
      </c>
      <c r="AT549" s="1">
        <f t="shared" si="402"/>
        <v>26</v>
      </c>
      <c r="AU549" s="1">
        <f t="shared" si="403"/>
        <v>26</v>
      </c>
      <c r="AV549" s="1">
        <f t="shared" si="404"/>
        <v>26</v>
      </c>
      <c r="AW549" s="1">
        <f t="shared" si="405"/>
        <v>26</v>
      </c>
      <c r="AX549" s="1">
        <f t="shared" si="406"/>
        <v>26</v>
      </c>
      <c r="AY549" s="1">
        <f t="shared" si="407"/>
        <v>26</v>
      </c>
      <c r="AZ549" s="1">
        <f t="shared" si="408"/>
        <v>26</v>
      </c>
      <c r="BA549" s="1">
        <f t="shared" si="409"/>
        <v>26</v>
      </c>
      <c r="BB549" s="1">
        <f t="shared" si="410"/>
        <v>26</v>
      </c>
      <c r="BC549" s="1">
        <f t="shared" si="411"/>
        <v>26</v>
      </c>
      <c r="BD549" s="1">
        <f t="shared" si="412"/>
        <v>26</v>
      </c>
      <c r="BE549" s="1">
        <f t="shared" si="413"/>
        <v>26</v>
      </c>
      <c r="BF549" s="1">
        <f t="shared" si="414"/>
        <v>26</v>
      </c>
      <c r="BG549" s="1">
        <f>+IF(D549="male",VLOOKUP(M549,'Key node cluster'!$A$3:$C$45,3,0),VLOOKUP(M549,'Key node cluster'!$F$3:$H$27,3,0))</f>
        <v>31</v>
      </c>
    </row>
    <row r="550" spans="1:59" x14ac:dyDescent="0.25">
      <c r="A550" t="s">
        <v>1405</v>
      </c>
      <c r="B550">
        <v>9991018643</v>
      </c>
      <c r="C550" s="7">
        <v>20</v>
      </c>
      <c r="D550" t="s">
        <v>9</v>
      </c>
      <c r="E550" t="s">
        <v>10</v>
      </c>
      <c r="G550" t="str">
        <f t="shared" si="415"/>
        <v/>
      </c>
      <c r="H550" s="7">
        <f t="shared" si="373"/>
        <v>5</v>
      </c>
      <c r="J550">
        <v>23</v>
      </c>
      <c r="K550">
        <v>2.6657534246574999</v>
      </c>
      <c r="L550">
        <v>17</v>
      </c>
      <c r="M550" s="5">
        <f t="shared" si="374"/>
        <v>26</v>
      </c>
      <c r="N550" s="5">
        <f>+IF(D550="male",VLOOKUP(BG550,'Key node cluster'!$L$3:$N$24,3,0),VLOOKUP(BG550,'Key node cluster'!$R$3:$T$15,3,0))</f>
        <v>1</v>
      </c>
      <c r="O550" s="1">
        <v>0</v>
      </c>
      <c r="P550" s="1">
        <f t="shared" si="375"/>
        <v>26</v>
      </c>
      <c r="Q550" s="1">
        <f t="shared" si="376"/>
        <v>26</v>
      </c>
      <c r="R550" s="1">
        <f t="shared" si="377"/>
        <v>26</v>
      </c>
      <c r="S550" s="1">
        <f t="shared" si="378"/>
        <v>26</v>
      </c>
      <c r="T550" s="1">
        <f t="shared" si="379"/>
        <v>26</v>
      </c>
      <c r="U550" s="1">
        <f t="shared" si="380"/>
        <v>26</v>
      </c>
      <c r="V550" s="1">
        <f t="shared" si="381"/>
        <v>26</v>
      </c>
      <c r="W550" s="1">
        <f t="shared" si="382"/>
        <v>26</v>
      </c>
      <c r="X550" s="1">
        <f t="shared" si="383"/>
        <v>26</v>
      </c>
      <c r="Y550" s="1">
        <f t="shared" si="384"/>
        <v>26</v>
      </c>
      <c r="Z550" s="1">
        <f t="shared" si="385"/>
        <v>26</v>
      </c>
      <c r="AA550" s="1">
        <f t="shared" si="386"/>
        <v>26</v>
      </c>
      <c r="AB550" s="1">
        <f t="shared" si="387"/>
        <v>26</v>
      </c>
      <c r="AC550" s="1">
        <f t="shared" si="388"/>
        <v>26</v>
      </c>
      <c r="AD550" s="1">
        <f t="shared" si="389"/>
        <v>26</v>
      </c>
      <c r="AE550" s="1">
        <f t="shared" si="390"/>
        <v>26</v>
      </c>
      <c r="AF550" s="1">
        <f t="shared" si="391"/>
        <v>26</v>
      </c>
      <c r="AG550" s="1">
        <f t="shared" si="392"/>
        <v>26</v>
      </c>
      <c r="AH550" s="1">
        <f t="shared" si="393"/>
        <v>26</v>
      </c>
      <c r="AI550" s="1">
        <f t="shared" si="394"/>
        <v>26</v>
      </c>
      <c r="AJ550" s="1">
        <f t="shared" si="395"/>
        <v>26</v>
      </c>
      <c r="AK550" s="1">
        <f t="shared" si="396"/>
        <v>26</v>
      </c>
      <c r="AL550" s="1">
        <f t="shared" si="397"/>
        <v>26</v>
      </c>
      <c r="AM550" s="1">
        <f t="shared" si="398"/>
        <v>26</v>
      </c>
      <c r="AN550" s="1">
        <f t="shared" si="399"/>
        <v>26</v>
      </c>
      <c r="AO550" s="1">
        <f t="shared" si="400"/>
        <v>26</v>
      </c>
      <c r="AP550" s="7">
        <f t="shared" si="416"/>
        <v>26</v>
      </c>
      <c r="AQ550" s="7">
        <f t="shared" si="417"/>
        <v>26</v>
      </c>
      <c r="AR550" s="1">
        <f t="shared" si="401"/>
        <v>26</v>
      </c>
      <c r="AS550" s="7">
        <f t="shared" si="418"/>
        <v>26</v>
      </c>
      <c r="AT550" s="1">
        <f t="shared" si="402"/>
        <v>26</v>
      </c>
      <c r="AU550" s="1">
        <f t="shared" si="403"/>
        <v>26</v>
      </c>
      <c r="AV550" s="1">
        <f t="shared" si="404"/>
        <v>26</v>
      </c>
      <c r="AW550" s="1">
        <f t="shared" si="405"/>
        <v>26</v>
      </c>
      <c r="AX550" s="1">
        <f t="shared" si="406"/>
        <v>26</v>
      </c>
      <c r="AY550" s="1">
        <f t="shared" si="407"/>
        <v>26</v>
      </c>
      <c r="AZ550" s="1">
        <f t="shared" si="408"/>
        <v>26</v>
      </c>
      <c r="BA550" s="1">
        <f t="shared" si="409"/>
        <v>26</v>
      </c>
      <c r="BB550" s="1">
        <f t="shared" si="410"/>
        <v>26</v>
      </c>
      <c r="BC550" s="1">
        <f t="shared" si="411"/>
        <v>26</v>
      </c>
      <c r="BD550" s="1">
        <f t="shared" si="412"/>
        <v>26</v>
      </c>
      <c r="BE550" s="1">
        <f t="shared" si="413"/>
        <v>26</v>
      </c>
      <c r="BF550" s="1">
        <f t="shared" si="414"/>
        <v>26</v>
      </c>
      <c r="BG550" s="1">
        <f>+IF(D550="male",VLOOKUP(M550,'Key node cluster'!$A$3:$C$45,3,0),VLOOKUP(M550,'Key node cluster'!$F$3:$H$27,3,0))</f>
        <v>31</v>
      </c>
    </row>
    <row r="551" spans="1:59" x14ac:dyDescent="0.25">
      <c r="A551" t="s">
        <v>1415</v>
      </c>
      <c r="B551">
        <v>2000024318</v>
      </c>
      <c r="C551" s="7">
        <v>20</v>
      </c>
      <c r="D551" t="s">
        <v>9</v>
      </c>
      <c r="E551" t="s">
        <v>10</v>
      </c>
      <c r="G551" t="str">
        <f t="shared" si="415"/>
        <v>secondary or below</v>
      </c>
      <c r="H551" s="7">
        <f t="shared" si="373"/>
        <v>1</v>
      </c>
      <c r="I551" t="s">
        <v>12</v>
      </c>
      <c r="J551">
        <v>22</v>
      </c>
      <c r="K551">
        <v>0.92328767123288003</v>
      </c>
      <c r="L551">
        <v>3</v>
      </c>
      <c r="M551" s="5">
        <f t="shared" si="374"/>
        <v>17</v>
      </c>
      <c r="N551" s="5">
        <f>+IF(D551="male",VLOOKUP(BG551,'Key node cluster'!$L$3:$N$24,3,0),VLOOKUP(BG551,'Key node cluster'!$R$3:$T$15,3,0))</f>
        <v>1</v>
      </c>
      <c r="O551" s="1">
        <v>0</v>
      </c>
      <c r="P551" s="1">
        <f t="shared" si="375"/>
        <v>1</v>
      </c>
      <c r="Q551" s="1">
        <f t="shared" si="376"/>
        <v>17</v>
      </c>
      <c r="R551" s="1">
        <f t="shared" si="377"/>
        <v>17</v>
      </c>
      <c r="S551" s="1">
        <f t="shared" si="378"/>
        <v>17</v>
      </c>
      <c r="T551" s="1">
        <f t="shared" si="379"/>
        <v>17</v>
      </c>
      <c r="U551" s="1">
        <f t="shared" si="380"/>
        <v>17</v>
      </c>
      <c r="V551" s="1">
        <f t="shared" si="381"/>
        <v>17</v>
      </c>
      <c r="W551" s="1">
        <f t="shared" si="382"/>
        <v>17</v>
      </c>
      <c r="X551" s="1">
        <f t="shared" si="383"/>
        <v>17</v>
      </c>
      <c r="Y551" s="1">
        <f t="shared" si="384"/>
        <v>17</v>
      </c>
      <c r="Z551" s="1">
        <f t="shared" si="385"/>
        <v>17</v>
      </c>
      <c r="AA551" s="1">
        <f t="shared" si="386"/>
        <v>17</v>
      </c>
      <c r="AB551" s="1">
        <f t="shared" si="387"/>
        <v>17</v>
      </c>
      <c r="AC551" s="1">
        <f t="shared" si="388"/>
        <v>17</v>
      </c>
      <c r="AD551" s="1">
        <f t="shared" si="389"/>
        <v>17</v>
      </c>
      <c r="AE551" s="1">
        <f t="shared" si="390"/>
        <v>17</v>
      </c>
      <c r="AF551" s="1">
        <f t="shared" si="391"/>
        <v>17</v>
      </c>
      <c r="AG551" s="1">
        <f t="shared" si="392"/>
        <v>17</v>
      </c>
      <c r="AH551" s="1">
        <f t="shared" si="393"/>
        <v>17</v>
      </c>
      <c r="AI551" s="1">
        <f t="shared" si="394"/>
        <v>17</v>
      </c>
      <c r="AJ551" s="1">
        <f t="shared" si="395"/>
        <v>17</v>
      </c>
      <c r="AK551" s="1">
        <f t="shared" si="396"/>
        <v>17</v>
      </c>
      <c r="AL551" s="1">
        <f t="shared" si="397"/>
        <v>17</v>
      </c>
      <c r="AM551" s="1">
        <f t="shared" si="398"/>
        <v>17</v>
      </c>
      <c r="AN551" s="1">
        <f t="shared" si="399"/>
        <v>17</v>
      </c>
      <c r="AO551" s="1">
        <f t="shared" si="400"/>
        <v>17</v>
      </c>
      <c r="AP551" s="7">
        <f t="shared" si="416"/>
        <v>17</v>
      </c>
      <c r="AQ551" s="7">
        <f t="shared" si="417"/>
        <v>17</v>
      </c>
      <c r="AR551" s="1">
        <f t="shared" si="401"/>
        <v>17</v>
      </c>
      <c r="AS551" s="7">
        <f t="shared" si="418"/>
        <v>17</v>
      </c>
      <c r="AT551" s="1">
        <f t="shared" si="402"/>
        <v>17</v>
      </c>
      <c r="AU551" s="1">
        <f t="shared" si="403"/>
        <v>17</v>
      </c>
      <c r="AV551" s="1">
        <f t="shared" si="404"/>
        <v>17</v>
      </c>
      <c r="AW551" s="1">
        <f t="shared" si="405"/>
        <v>17</v>
      </c>
      <c r="AX551" s="1">
        <f t="shared" si="406"/>
        <v>17</v>
      </c>
      <c r="AY551" s="1">
        <f t="shared" si="407"/>
        <v>17</v>
      </c>
      <c r="AZ551" s="1">
        <f t="shared" si="408"/>
        <v>17</v>
      </c>
      <c r="BA551" s="1">
        <f t="shared" si="409"/>
        <v>17</v>
      </c>
      <c r="BB551" s="1">
        <f t="shared" si="410"/>
        <v>17</v>
      </c>
      <c r="BC551" s="1">
        <f t="shared" si="411"/>
        <v>17</v>
      </c>
      <c r="BD551" s="1">
        <f t="shared" si="412"/>
        <v>17</v>
      </c>
      <c r="BE551" s="1">
        <f t="shared" si="413"/>
        <v>17</v>
      </c>
      <c r="BF551" s="1">
        <f t="shared" si="414"/>
        <v>17</v>
      </c>
      <c r="BG551" s="1">
        <f>+IF(D551="male",VLOOKUP(M551,'Key node cluster'!$A$3:$C$45,3,0),VLOOKUP(M551,'Key node cluster'!$F$3:$H$27,3,0))</f>
        <v>22</v>
      </c>
    </row>
    <row r="552" spans="1:59" x14ac:dyDescent="0.25">
      <c r="A552" t="s">
        <v>1418</v>
      </c>
      <c r="B552">
        <v>9841004509</v>
      </c>
      <c r="C552" s="7">
        <v>40</v>
      </c>
      <c r="D552" t="s">
        <v>9</v>
      </c>
      <c r="E552" t="s">
        <v>10</v>
      </c>
      <c r="G552" t="str">
        <f t="shared" si="415"/>
        <v>tvet</v>
      </c>
      <c r="H552" s="7">
        <f t="shared" si="373"/>
        <v>5</v>
      </c>
      <c r="I552" t="s">
        <v>193</v>
      </c>
      <c r="J552">
        <v>37</v>
      </c>
      <c r="K552">
        <v>1.0849315068493</v>
      </c>
      <c r="L552">
        <v>3</v>
      </c>
      <c r="M552" s="5">
        <f t="shared" si="374"/>
        <v>26</v>
      </c>
      <c r="N552" s="5">
        <f>+IF(D552="male",VLOOKUP(BG552,'Key node cluster'!$L$3:$N$24,3,0),VLOOKUP(BG552,'Key node cluster'!$R$3:$T$15,3,0))</f>
        <v>1</v>
      </c>
      <c r="O552" s="1">
        <v>0</v>
      </c>
      <c r="P552" s="1">
        <f t="shared" si="375"/>
        <v>26</v>
      </c>
      <c r="Q552" s="1">
        <f t="shared" si="376"/>
        <v>26</v>
      </c>
      <c r="R552" s="1">
        <f t="shared" si="377"/>
        <v>26</v>
      </c>
      <c r="S552" s="1">
        <f t="shared" si="378"/>
        <v>26</v>
      </c>
      <c r="T552" s="1">
        <f t="shared" si="379"/>
        <v>26</v>
      </c>
      <c r="U552" s="1">
        <f t="shared" si="380"/>
        <v>26</v>
      </c>
      <c r="V552" s="1">
        <f t="shared" si="381"/>
        <v>26</v>
      </c>
      <c r="W552" s="1">
        <f t="shared" si="382"/>
        <v>26</v>
      </c>
      <c r="X552" s="1">
        <f t="shared" si="383"/>
        <v>26</v>
      </c>
      <c r="Y552" s="1">
        <f t="shared" si="384"/>
        <v>26</v>
      </c>
      <c r="Z552" s="1">
        <f t="shared" si="385"/>
        <v>26</v>
      </c>
      <c r="AA552" s="1">
        <f t="shared" si="386"/>
        <v>26</v>
      </c>
      <c r="AB552" s="1">
        <f t="shared" si="387"/>
        <v>26</v>
      </c>
      <c r="AC552" s="1">
        <f t="shared" si="388"/>
        <v>26</v>
      </c>
      <c r="AD552" s="1">
        <f t="shared" si="389"/>
        <v>26</v>
      </c>
      <c r="AE552" s="1">
        <f t="shared" si="390"/>
        <v>26</v>
      </c>
      <c r="AF552" s="1">
        <f t="shared" si="391"/>
        <v>26</v>
      </c>
      <c r="AG552" s="1">
        <f t="shared" si="392"/>
        <v>26</v>
      </c>
      <c r="AH552" s="1">
        <f t="shared" si="393"/>
        <v>26</v>
      </c>
      <c r="AI552" s="1">
        <f t="shared" si="394"/>
        <v>26</v>
      </c>
      <c r="AJ552" s="1">
        <f t="shared" si="395"/>
        <v>26</v>
      </c>
      <c r="AK552" s="1">
        <f t="shared" si="396"/>
        <v>26</v>
      </c>
      <c r="AL552" s="1">
        <f t="shared" si="397"/>
        <v>26</v>
      </c>
      <c r="AM552" s="1">
        <f t="shared" si="398"/>
        <v>26</v>
      </c>
      <c r="AN552" s="1">
        <f t="shared" si="399"/>
        <v>26</v>
      </c>
      <c r="AO552" s="1">
        <f t="shared" si="400"/>
        <v>26</v>
      </c>
      <c r="AP552" s="7">
        <f t="shared" si="416"/>
        <v>26</v>
      </c>
      <c r="AQ552" s="7">
        <f t="shared" si="417"/>
        <v>26</v>
      </c>
      <c r="AR552" s="1">
        <f t="shared" si="401"/>
        <v>26</v>
      </c>
      <c r="AS552" s="7">
        <f t="shared" si="418"/>
        <v>26</v>
      </c>
      <c r="AT552" s="1">
        <f t="shared" si="402"/>
        <v>26</v>
      </c>
      <c r="AU552" s="1">
        <f t="shared" si="403"/>
        <v>26</v>
      </c>
      <c r="AV552" s="1">
        <f t="shared" si="404"/>
        <v>26</v>
      </c>
      <c r="AW552" s="1">
        <f t="shared" si="405"/>
        <v>26</v>
      </c>
      <c r="AX552" s="1">
        <f t="shared" si="406"/>
        <v>26</v>
      </c>
      <c r="AY552" s="1">
        <f t="shared" si="407"/>
        <v>26</v>
      </c>
      <c r="AZ552" s="1">
        <f t="shared" si="408"/>
        <v>26</v>
      </c>
      <c r="BA552" s="1">
        <f t="shared" si="409"/>
        <v>26</v>
      </c>
      <c r="BB552" s="1">
        <f t="shared" si="410"/>
        <v>26</v>
      </c>
      <c r="BC552" s="1">
        <f t="shared" si="411"/>
        <v>26</v>
      </c>
      <c r="BD552" s="1">
        <f t="shared" si="412"/>
        <v>26</v>
      </c>
      <c r="BE552" s="1">
        <f t="shared" si="413"/>
        <v>26</v>
      </c>
      <c r="BF552" s="1">
        <f t="shared" si="414"/>
        <v>26</v>
      </c>
      <c r="BG552" s="1">
        <f>+IF(D552="male",VLOOKUP(M552,'Key node cluster'!$A$3:$C$45,3,0),VLOOKUP(M552,'Key node cluster'!$F$3:$H$27,3,0))</f>
        <v>31</v>
      </c>
    </row>
    <row r="553" spans="1:59" x14ac:dyDescent="0.25">
      <c r="A553" t="s">
        <v>1419</v>
      </c>
      <c r="B553">
        <v>9971019618</v>
      </c>
      <c r="C553" s="7">
        <v>20</v>
      </c>
      <c r="D553" t="s">
        <v>9</v>
      </c>
      <c r="E553" t="s">
        <v>10</v>
      </c>
      <c r="G553" t="str">
        <f t="shared" si="415"/>
        <v/>
      </c>
      <c r="H553" s="7">
        <f t="shared" si="373"/>
        <v>5</v>
      </c>
      <c r="J553">
        <v>25</v>
      </c>
      <c r="K553">
        <v>1.7698630136986</v>
      </c>
      <c r="L553">
        <v>10</v>
      </c>
      <c r="M553" s="5">
        <f t="shared" si="374"/>
        <v>26</v>
      </c>
      <c r="N553" s="5">
        <f>+IF(D553="male",VLOOKUP(BG553,'Key node cluster'!$L$3:$N$24,3,0),VLOOKUP(BG553,'Key node cluster'!$R$3:$T$15,3,0))</f>
        <v>1</v>
      </c>
      <c r="O553" s="1">
        <v>0</v>
      </c>
      <c r="P553" s="1">
        <f t="shared" si="375"/>
        <v>26</v>
      </c>
      <c r="Q553" s="1">
        <f t="shared" si="376"/>
        <v>26</v>
      </c>
      <c r="R553" s="1">
        <f t="shared" si="377"/>
        <v>26</v>
      </c>
      <c r="S553" s="1">
        <f t="shared" si="378"/>
        <v>26</v>
      </c>
      <c r="T553" s="1">
        <f t="shared" si="379"/>
        <v>26</v>
      </c>
      <c r="U553" s="1">
        <f t="shared" si="380"/>
        <v>26</v>
      </c>
      <c r="V553" s="1">
        <f t="shared" si="381"/>
        <v>26</v>
      </c>
      <c r="W553" s="1">
        <f t="shared" si="382"/>
        <v>26</v>
      </c>
      <c r="X553" s="1">
        <f t="shared" si="383"/>
        <v>26</v>
      </c>
      <c r="Y553" s="1">
        <f t="shared" si="384"/>
        <v>26</v>
      </c>
      <c r="Z553" s="1">
        <f t="shared" si="385"/>
        <v>26</v>
      </c>
      <c r="AA553" s="1">
        <f t="shared" si="386"/>
        <v>26</v>
      </c>
      <c r="AB553" s="1">
        <f t="shared" si="387"/>
        <v>26</v>
      </c>
      <c r="AC553" s="1">
        <f t="shared" si="388"/>
        <v>26</v>
      </c>
      <c r="AD553" s="1">
        <f t="shared" si="389"/>
        <v>26</v>
      </c>
      <c r="AE553" s="1">
        <f t="shared" si="390"/>
        <v>26</v>
      </c>
      <c r="AF553" s="1">
        <f t="shared" si="391"/>
        <v>26</v>
      </c>
      <c r="AG553" s="1">
        <f t="shared" si="392"/>
        <v>26</v>
      </c>
      <c r="AH553" s="1">
        <f t="shared" si="393"/>
        <v>26</v>
      </c>
      <c r="AI553" s="1">
        <f t="shared" si="394"/>
        <v>26</v>
      </c>
      <c r="AJ553" s="1">
        <f t="shared" si="395"/>
        <v>26</v>
      </c>
      <c r="AK553" s="1">
        <f t="shared" si="396"/>
        <v>26</v>
      </c>
      <c r="AL553" s="1">
        <f t="shared" si="397"/>
        <v>26</v>
      </c>
      <c r="AM553" s="1">
        <f t="shared" si="398"/>
        <v>26</v>
      </c>
      <c r="AN553" s="1">
        <f t="shared" si="399"/>
        <v>26</v>
      </c>
      <c r="AO553" s="1">
        <f t="shared" si="400"/>
        <v>26</v>
      </c>
      <c r="AP553" s="7">
        <f t="shared" si="416"/>
        <v>26</v>
      </c>
      <c r="AQ553" s="7">
        <f t="shared" si="417"/>
        <v>26</v>
      </c>
      <c r="AR553" s="1">
        <f t="shared" si="401"/>
        <v>26</v>
      </c>
      <c r="AS553" s="7">
        <f t="shared" si="418"/>
        <v>26</v>
      </c>
      <c r="AT553" s="1">
        <f t="shared" si="402"/>
        <v>26</v>
      </c>
      <c r="AU553" s="1">
        <f t="shared" si="403"/>
        <v>26</v>
      </c>
      <c r="AV553" s="1">
        <f t="shared" si="404"/>
        <v>26</v>
      </c>
      <c r="AW553" s="1">
        <f t="shared" si="405"/>
        <v>26</v>
      </c>
      <c r="AX553" s="1">
        <f t="shared" si="406"/>
        <v>26</v>
      </c>
      <c r="AY553" s="1">
        <f t="shared" si="407"/>
        <v>26</v>
      </c>
      <c r="AZ553" s="1">
        <f t="shared" si="408"/>
        <v>26</v>
      </c>
      <c r="BA553" s="1">
        <f t="shared" si="409"/>
        <v>26</v>
      </c>
      <c r="BB553" s="1">
        <f t="shared" si="410"/>
        <v>26</v>
      </c>
      <c r="BC553" s="1">
        <f t="shared" si="411"/>
        <v>26</v>
      </c>
      <c r="BD553" s="1">
        <f t="shared" si="412"/>
        <v>26</v>
      </c>
      <c r="BE553" s="1">
        <f t="shared" si="413"/>
        <v>26</v>
      </c>
      <c r="BF553" s="1">
        <f t="shared" si="414"/>
        <v>26</v>
      </c>
      <c r="BG553" s="1">
        <f>+IF(D553="male",VLOOKUP(M553,'Key node cluster'!$A$3:$C$45,3,0),VLOOKUP(M553,'Key node cluster'!$F$3:$H$27,3,0))</f>
        <v>31</v>
      </c>
    </row>
    <row r="554" spans="1:59" x14ac:dyDescent="0.25">
      <c r="A554" t="s">
        <v>1423</v>
      </c>
      <c r="B554">
        <v>2000017331</v>
      </c>
      <c r="C554" s="7">
        <v>20</v>
      </c>
      <c r="D554" t="s">
        <v>9</v>
      </c>
      <c r="E554" t="s">
        <v>10</v>
      </c>
      <c r="F554" t="s">
        <v>25</v>
      </c>
      <c r="G554" t="str">
        <f t="shared" si="415"/>
        <v/>
      </c>
      <c r="H554" s="7">
        <f t="shared" si="373"/>
        <v>1</v>
      </c>
      <c r="J554">
        <v>22</v>
      </c>
      <c r="K554">
        <v>1</v>
      </c>
      <c r="L554">
        <v>1</v>
      </c>
      <c r="M554" s="5">
        <f t="shared" si="374"/>
        <v>18</v>
      </c>
      <c r="N554" s="5">
        <f>+IF(D554="male",VLOOKUP(BG554,'Key node cluster'!$L$3:$N$24,3,0),VLOOKUP(BG554,'Key node cluster'!$R$3:$T$15,3,0))</f>
        <v>1</v>
      </c>
      <c r="O554" s="1">
        <v>0</v>
      </c>
      <c r="P554" s="1">
        <f t="shared" si="375"/>
        <v>1</v>
      </c>
      <c r="Q554" s="1">
        <f t="shared" si="376"/>
        <v>17</v>
      </c>
      <c r="R554" s="1">
        <f t="shared" si="377"/>
        <v>17</v>
      </c>
      <c r="S554" s="1">
        <f t="shared" si="378"/>
        <v>17</v>
      </c>
      <c r="T554" s="1">
        <f t="shared" si="379"/>
        <v>17</v>
      </c>
      <c r="U554" s="1">
        <f t="shared" si="380"/>
        <v>17</v>
      </c>
      <c r="V554" s="1">
        <f t="shared" si="381"/>
        <v>17</v>
      </c>
      <c r="W554" s="1">
        <f t="shared" si="382"/>
        <v>17</v>
      </c>
      <c r="X554" s="1">
        <f t="shared" si="383"/>
        <v>17</v>
      </c>
      <c r="Y554" s="1">
        <f t="shared" si="384"/>
        <v>17</v>
      </c>
      <c r="Z554" s="1">
        <f t="shared" si="385"/>
        <v>17</v>
      </c>
      <c r="AA554" s="1">
        <f t="shared" si="386"/>
        <v>17</v>
      </c>
      <c r="AB554" s="1">
        <f t="shared" si="387"/>
        <v>17</v>
      </c>
      <c r="AC554" s="1">
        <f t="shared" si="388"/>
        <v>17</v>
      </c>
      <c r="AD554" s="1">
        <f t="shared" si="389"/>
        <v>17</v>
      </c>
      <c r="AE554" s="1">
        <f t="shared" si="390"/>
        <v>17</v>
      </c>
      <c r="AF554" s="1">
        <f t="shared" si="391"/>
        <v>17</v>
      </c>
      <c r="AG554" s="1">
        <f t="shared" si="392"/>
        <v>18</v>
      </c>
      <c r="AH554" s="1">
        <f t="shared" si="393"/>
        <v>18</v>
      </c>
      <c r="AI554" s="1">
        <f t="shared" si="394"/>
        <v>18</v>
      </c>
      <c r="AJ554" s="1">
        <f t="shared" si="395"/>
        <v>18</v>
      </c>
      <c r="AK554" s="1">
        <f t="shared" si="396"/>
        <v>18</v>
      </c>
      <c r="AL554" s="1">
        <f t="shared" si="397"/>
        <v>18</v>
      </c>
      <c r="AM554" s="1">
        <f t="shared" si="398"/>
        <v>18</v>
      </c>
      <c r="AN554" s="1">
        <f t="shared" si="399"/>
        <v>18</v>
      </c>
      <c r="AO554" s="1">
        <f t="shared" si="400"/>
        <v>18</v>
      </c>
      <c r="AP554" s="7">
        <f t="shared" si="416"/>
        <v>18</v>
      </c>
      <c r="AQ554" s="7">
        <f t="shared" si="417"/>
        <v>18</v>
      </c>
      <c r="AR554" s="1">
        <f t="shared" si="401"/>
        <v>18</v>
      </c>
      <c r="AS554" s="7">
        <f t="shared" si="418"/>
        <v>18</v>
      </c>
      <c r="AT554" s="1">
        <f t="shared" si="402"/>
        <v>18</v>
      </c>
      <c r="AU554" s="1">
        <f t="shared" si="403"/>
        <v>18</v>
      </c>
      <c r="AV554" s="1">
        <f t="shared" si="404"/>
        <v>18</v>
      </c>
      <c r="AW554" s="1">
        <f t="shared" si="405"/>
        <v>18</v>
      </c>
      <c r="AX554" s="1">
        <f t="shared" si="406"/>
        <v>18</v>
      </c>
      <c r="AY554" s="1">
        <f t="shared" si="407"/>
        <v>18</v>
      </c>
      <c r="AZ554" s="1">
        <f t="shared" si="408"/>
        <v>18</v>
      </c>
      <c r="BA554" s="1">
        <f t="shared" si="409"/>
        <v>18</v>
      </c>
      <c r="BB554" s="1">
        <f t="shared" si="410"/>
        <v>18</v>
      </c>
      <c r="BC554" s="1">
        <f t="shared" si="411"/>
        <v>18</v>
      </c>
      <c r="BD554" s="1">
        <f t="shared" si="412"/>
        <v>18</v>
      </c>
      <c r="BE554" s="1">
        <f t="shared" si="413"/>
        <v>18</v>
      </c>
      <c r="BF554" s="1">
        <f t="shared" si="414"/>
        <v>18</v>
      </c>
      <c r="BG554" s="1">
        <f>+IF(D554="male",VLOOKUP(M554,'Key node cluster'!$A$3:$C$45,3,0),VLOOKUP(M554,'Key node cluster'!$F$3:$H$27,3,0))</f>
        <v>22</v>
      </c>
    </row>
    <row r="555" spans="1:59" x14ac:dyDescent="0.25">
      <c r="A555" t="s">
        <v>1440</v>
      </c>
      <c r="B555">
        <v>9921017875</v>
      </c>
      <c r="C555" s="7">
        <v>30</v>
      </c>
      <c r="D555" t="s">
        <v>9</v>
      </c>
      <c r="E555" t="s">
        <v>10</v>
      </c>
      <c r="G555" t="str">
        <f t="shared" si="415"/>
        <v>tvet</v>
      </c>
      <c r="H555" s="7">
        <f t="shared" si="373"/>
        <v>5</v>
      </c>
      <c r="I555" t="s">
        <v>22</v>
      </c>
      <c r="J555">
        <v>30</v>
      </c>
      <c r="K555">
        <v>2.9178082191781001</v>
      </c>
      <c r="L555">
        <v>3</v>
      </c>
      <c r="M555" s="5">
        <f t="shared" si="374"/>
        <v>26</v>
      </c>
      <c r="N555" s="5">
        <f>+IF(D555="male",VLOOKUP(BG555,'Key node cluster'!$L$3:$N$24,3,0),VLOOKUP(BG555,'Key node cluster'!$R$3:$T$15,3,0))</f>
        <v>1</v>
      </c>
      <c r="O555" s="1">
        <v>0</v>
      </c>
      <c r="P555" s="1">
        <f t="shared" si="375"/>
        <v>26</v>
      </c>
      <c r="Q555" s="1">
        <f t="shared" si="376"/>
        <v>26</v>
      </c>
      <c r="R555" s="1">
        <f t="shared" si="377"/>
        <v>26</v>
      </c>
      <c r="S555" s="1">
        <f t="shared" si="378"/>
        <v>26</v>
      </c>
      <c r="T555" s="1">
        <f t="shared" si="379"/>
        <v>26</v>
      </c>
      <c r="U555" s="1">
        <f t="shared" si="380"/>
        <v>26</v>
      </c>
      <c r="V555" s="1">
        <f t="shared" si="381"/>
        <v>26</v>
      </c>
      <c r="W555" s="1">
        <f t="shared" si="382"/>
        <v>26</v>
      </c>
      <c r="X555" s="1">
        <f t="shared" si="383"/>
        <v>26</v>
      </c>
      <c r="Y555" s="1">
        <f t="shared" si="384"/>
        <v>26</v>
      </c>
      <c r="Z555" s="1">
        <f t="shared" si="385"/>
        <v>26</v>
      </c>
      <c r="AA555" s="1">
        <f t="shared" si="386"/>
        <v>26</v>
      </c>
      <c r="AB555" s="1">
        <f t="shared" si="387"/>
        <v>26</v>
      </c>
      <c r="AC555" s="1">
        <f t="shared" si="388"/>
        <v>26</v>
      </c>
      <c r="AD555" s="1">
        <f t="shared" si="389"/>
        <v>26</v>
      </c>
      <c r="AE555" s="1">
        <f t="shared" si="390"/>
        <v>26</v>
      </c>
      <c r="AF555" s="1">
        <f t="shared" si="391"/>
        <v>26</v>
      </c>
      <c r="AG555" s="1">
        <f t="shared" si="392"/>
        <v>26</v>
      </c>
      <c r="AH555" s="1">
        <f t="shared" si="393"/>
        <v>26</v>
      </c>
      <c r="AI555" s="1">
        <f t="shared" si="394"/>
        <v>26</v>
      </c>
      <c r="AJ555" s="1">
        <f t="shared" si="395"/>
        <v>26</v>
      </c>
      <c r="AK555" s="1">
        <f t="shared" si="396"/>
        <v>26</v>
      </c>
      <c r="AL555" s="1">
        <f t="shared" si="397"/>
        <v>26</v>
      </c>
      <c r="AM555" s="1">
        <f t="shared" si="398"/>
        <v>26</v>
      </c>
      <c r="AN555" s="1">
        <f t="shared" si="399"/>
        <v>26</v>
      </c>
      <c r="AO555" s="1">
        <f t="shared" si="400"/>
        <v>26</v>
      </c>
      <c r="AP555" s="7">
        <f t="shared" si="416"/>
        <v>26</v>
      </c>
      <c r="AQ555" s="7">
        <f t="shared" si="417"/>
        <v>26</v>
      </c>
      <c r="AR555" s="1">
        <f t="shared" si="401"/>
        <v>26</v>
      </c>
      <c r="AS555" s="7">
        <f t="shared" si="418"/>
        <v>26</v>
      </c>
      <c r="AT555" s="1">
        <f t="shared" si="402"/>
        <v>26</v>
      </c>
      <c r="AU555" s="1">
        <f t="shared" si="403"/>
        <v>26</v>
      </c>
      <c r="AV555" s="1">
        <f t="shared" si="404"/>
        <v>26</v>
      </c>
      <c r="AW555" s="1">
        <f t="shared" si="405"/>
        <v>26</v>
      </c>
      <c r="AX555" s="1">
        <f t="shared" si="406"/>
        <v>26</v>
      </c>
      <c r="AY555" s="1">
        <f t="shared" si="407"/>
        <v>26</v>
      </c>
      <c r="AZ555" s="1">
        <f t="shared" si="408"/>
        <v>26</v>
      </c>
      <c r="BA555" s="1">
        <f t="shared" si="409"/>
        <v>26</v>
      </c>
      <c r="BB555" s="1">
        <f t="shared" si="410"/>
        <v>26</v>
      </c>
      <c r="BC555" s="1">
        <f t="shared" si="411"/>
        <v>26</v>
      </c>
      <c r="BD555" s="1">
        <f t="shared" si="412"/>
        <v>26</v>
      </c>
      <c r="BE555" s="1">
        <f t="shared" si="413"/>
        <v>26</v>
      </c>
      <c r="BF555" s="1">
        <f t="shared" si="414"/>
        <v>26</v>
      </c>
      <c r="BG555" s="1">
        <f>+IF(D555="male",VLOOKUP(M555,'Key node cluster'!$A$3:$C$45,3,0),VLOOKUP(M555,'Key node cluster'!$F$3:$H$27,3,0))</f>
        <v>31</v>
      </c>
    </row>
    <row r="556" spans="1:59" x14ac:dyDescent="0.25">
      <c r="A556" t="s">
        <v>1461</v>
      </c>
      <c r="B556">
        <v>9991029642</v>
      </c>
      <c r="C556" s="7">
        <v>20</v>
      </c>
      <c r="D556" t="s">
        <v>9</v>
      </c>
      <c r="E556" t="s">
        <v>10</v>
      </c>
      <c r="F556" t="s">
        <v>28</v>
      </c>
      <c r="G556" t="str">
        <f t="shared" si="415"/>
        <v>bachelor or above</v>
      </c>
      <c r="H556" s="7">
        <f t="shared" si="373"/>
        <v>1</v>
      </c>
      <c r="I556" t="s">
        <v>14</v>
      </c>
      <c r="J556">
        <v>22</v>
      </c>
      <c r="K556">
        <v>8.4931506849314997E-2</v>
      </c>
      <c r="L556">
        <v>1</v>
      </c>
      <c r="M556" s="5">
        <f t="shared" si="374"/>
        <v>19</v>
      </c>
      <c r="N556" s="5">
        <f>+IF(D556="male",VLOOKUP(BG556,'Key node cluster'!$L$3:$N$24,3,0),VLOOKUP(BG556,'Key node cluster'!$R$3:$T$15,3,0))</f>
        <v>0</v>
      </c>
      <c r="O556" s="1">
        <v>0</v>
      </c>
      <c r="P556" s="1">
        <f t="shared" si="375"/>
        <v>1</v>
      </c>
      <c r="Q556" s="1">
        <f t="shared" si="376"/>
        <v>17</v>
      </c>
      <c r="R556" s="1">
        <f t="shared" si="377"/>
        <v>17</v>
      </c>
      <c r="S556" s="1">
        <f t="shared" si="378"/>
        <v>17</v>
      </c>
      <c r="T556" s="1">
        <f t="shared" si="379"/>
        <v>17</v>
      </c>
      <c r="U556" s="1">
        <f t="shared" si="380"/>
        <v>17</v>
      </c>
      <c r="V556" s="1">
        <f t="shared" si="381"/>
        <v>17</v>
      </c>
      <c r="W556" s="1">
        <f t="shared" si="382"/>
        <v>17</v>
      </c>
      <c r="X556" s="1">
        <f t="shared" si="383"/>
        <v>17</v>
      </c>
      <c r="Y556" s="1">
        <f t="shared" si="384"/>
        <v>17</v>
      </c>
      <c r="Z556" s="1">
        <f t="shared" si="385"/>
        <v>17</v>
      </c>
      <c r="AA556" s="1">
        <f t="shared" si="386"/>
        <v>17</v>
      </c>
      <c r="AB556" s="1">
        <f t="shared" si="387"/>
        <v>17</v>
      </c>
      <c r="AC556" s="1">
        <f t="shared" si="388"/>
        <v>17</v>
      </c>
      <c r="AD556" s="1">
        <f t="shared" si="389"/>
        <v>17</v>
      </c>
      <c r="AE556" s="1">
        <f t="shared" si="390"/>
        <v>17</v>
      </c>
      <c r="AF556" s="1">
        <f t="shared" si="391"/>
        <v>17</v>
      </c>
      <c r="AG556" s="1">
        <f t="shared" si="392"/>
        <v>18</v>
      </c>
      <c r="AH556" s="1">
        <f t="shared" si="393"/>
        <v>19</v>
      </c>
      <c r="AI556" s="1">
        <f t="shared" si="394"/>
        <v>19</v>
      </c>
      <c r="AJ556" s="1">
        <f t="shared" si="395"/>
        <v>19</v>
      </c>
      <c r="AK556" s="1">
        <f t="shared" si="396"/>
        <v>19</v>
      </c>
      <c r="AL556" s="1">
        <f t="shared" si="397"/>
        <v>19</v>
      </c>
      <c r="AM556" s="1">
        <f t="shared" si="398"/>
        <v>19</v>
      </c>
      <c r="AN556" s="1">
        <f t="shared" si="399"/>
        <v>19</v>
      </c>
      <c r="AO556" s="1">
        <f t="shared" si="400"/>
        <v>19</v>
      </c>
      <c r="AP556" s="7">
        <f t="shared" si="416"/>
        <v>19</v>
      </c>
      <c r="AQ556" s="7">
        <f t="shared" si="417"/>
        <v>19</v>
      </c>
      <c r="AR556" s="1">
        <f t="shared" si="401"/>
        <v>19</v>
      </c>
      <c r="AS556" s="7">
        <f t="shared" si="418"/>
        <v>19</v>
      </c>
      <c r="AT556" s="1">
        <f t="shared" si="402"/>
        <v>19</v>
      </c>
      <c r="AU556" s="1">
        <f t="shared" si="403"/>
        <v>19</v>
      </c>
      <c r="AV556" s="1">
        <f t="shared" si="404"/>
        <v>19</v>
      </c>
      <c r="AW556" s="1">
        <f t="shared" si="405"/>
        <v>19</v>
      </c>
      <c r="AX556" s="1">
        <f t="shared" si="406"/>
        <v>19</v>
      </c>
      <c r="AY556" s="1">
        <f t="shared" si="407"/>
        <v>19</v>
      </c>
      <c r="AZ556" s="1">
        <f t="shared" si="408"/>
        <v>19</v>
      </c>
      <c r="BA556" s="1">
        <f t="shared" si="409"/>
        <v>19</v>
      </c>
      <c r="BB556" s="1">
        <f t="shared" si="410"/>
        <v>19</v>
      </c>
      <c r="BC556" s="1">
        <f t="shared" si="411"/>
        <v>19</v>
      </c>
      <c r="BD556" s="1">
        <f t="shared" si="412"/>
        <v>19</v>
      </c>
      <c r="BE556" s="1">
        <f t="shared" si="413"/>
        <v>19</v>
      </c>
      <c r="BF556" s="1">
        <f t="shared" si="414"/>
        <v>19</v>
      </c>
      <c r="BG556" s="1">
        <f>+IF(D556="male",VLOOKUP(M556,'Key node cluster'!$A$3:$C$45,3,0),VLOOKUP(M556,'Key node cluster'!$F$3:$H$27,3,0))</f>
        <v>19</v>
      </c>
    </row>
    <row r="557" spans="1:59" x14ac:dyDescent="0.25">
      <c r="A557" t="s">
        <v>1465</v>
      </c>
      <c r="B557">
        <v>9761052407</v>
      </c>
      <c r="C557" s="7">
        <v>40</v>
      </c>
      <c r="D557" t="s">
        <v>9</v>
      </c>
      <c r="E557" t="s">
        <v>10</v>
      </c>
      <c r="G557" t="str">
        <f t="shared" si="415"/>
        <v>secondary or below</v>
      </c>
      <c r="H557" s="7">
        <f t="shared" si="373"/>
        <v>5</v>
      </c>
      <c r="I557" t="s">
        <v>12</v>
      </c>
      <c r="J557">
        <v>45</v>
      </c>
      <c r="K557">
        <v>2.2520547945204998</v>
      </c>
      <c r="L557">
        <v>4</v>
      </c>
      <c r="M557" s="5">
        <f t="shared" si="374"/>
        <v>26</v>
      </c>
      <c r="N557" s="5">
        <f>+IF(D557="male",VLOOKUP(BG557,'Key node cluster'!$L$3:$N$24,3,0),VLOOKUP(BG557,'Key node cluster'!$R$3:$T$15,3,0))</f>
        <v>1</v>
      </c>
      <c r="O557" s="1">
        <v>0</v>
      </c>
      <c r="P557" s="1">
        <f t="shared" si="375"/>
        <v>26</v>
      </c>
      <c r="Q557" s="1">
        <f t="shared" si="376"/>
        <v>26</v>
      </c>
      <c r="R557" s="1">
        <f t="shared" si="377"/>
        <v>26</v>
      </c>
      <c r="S557" s="1">
        <f t="shared" si="378"/>
        <v>26</v>
      </c>
      <c r="T557" s="1">
        <f t="shared" si="379"/>
        <v>26</v>
      </c>
      <c r="U557" s="1">
        <f t="shared" si="380"/>
        <v>26</v>
      </c>
      <c r="V557" s="1">
        <f t="shared" si="381"/>
        <v>26</v>
      </c>
      <c r="W557" s="1">
        <f t="shared" si="382"/>
        <v>26</v>
      </c>
      <c r="X557" s="1">
        <f t="shared" si="383"/>
        <v>26</v>
      </c>
      <c r="Y557" s="1">
        <f t="shared" si="384"/>
        <v>26</v>
      </c>
      <c r="Z557" s="1">
        <f t="shared" si="385"/>
        <v>26</v>
      </c>
      <c r="AA557" s="1">
        <f t="shared" si="386"/>
        <v>26</v>
      </c>
      <c r="AB557" s="1">
        <f t="shared" si="387"/>
        <v>26</v>
      </c>
      <c r="AC557" s="1">
        <f t="shared" si="388"/>
        <v>26</v>
      </c>
      <c r="AD557" s="1">
        <f t="shared" si="389"/>
        <v>26</v>
      </c>
      <c r="AE557" s="1">
        <f t="shared" si="390"/>
        <v>26</v>
      </c>
      <c r="AF557" s="1">
        <f t="shared" si="391"/>
        <v>26</v>
      </c>
      <c r="AG557" s="1">
        <f t="shared" si="392"/>
        <v>26</v>
      </c>
      <c r="AH557" s="1">
        <f t="shared" si="393"/>
        <v>26</v>
      </c>
      <c r="AI557" s="1">
        <f t="shared" si="394"/>
        <v>26</v>
      </c>
      <c r="AJ557" s="1">
        <f t="shared" si="395"/>
        <v>26</v>
      </c>
      <c r="AK557" s="1">
        <f t="shared" si="396"/>
        <v>26</v>
      </c>
      <c r="AL557" s="1">
        <f t="shared" si="397"/>
        <v>26</v>
      </c>
      <c r="AM557" s="1">
        <f t="shared" si="398"/>
        <v>26</v>
      </c>
      <c r="AN557" s="1">
        <f t="shared" si="399"/>
        <v>26</v>
      </c>
      <c r="AO557" s="1">
        <f t="shared" si="400"/>
        <v>26</v>
      </c>
      <c r="AP557" s="7">
        <f t="shared" si="416"/>
        <v>26</v>
      </c>
      <c r="AQ557" s="7">
        <f t="shared" si="417"/>
        <v>26</v>
      </c>
      <c r="AR557" s="1">
        <f t="shared" si="401"/>
        <v>26</v>
      </c>
      <c r="AS557" s="7">
        <f t="shared" si="418"/>
        <v>26</v>
      </c>
      <c r="AT557" s="1">
        <f t="shared" si="402"/>
        <v>26</v>
      </c>
      <c r="AU557" s="1">
        <f t="shared" si="403"/>
        <v>26</v>
      </c>
      <c r="AV557" s="1">
        <f t="shared" si="404"/>
        <v>26</v>
      </c>
      <c r="AW557" s="1">
        <f t="shared" si="405"/>
        <v>26</v>
      </c>
      <c r="AX557" s="1">
        <f t="shared" si="406"/>
        <v>26</v>
      </c>
      <c r="AY557" s="1">
        <f t="shared" si="407"/>
        <v>26</v>
      </c>
      <c r="AZ557" s="1">
        <f t="shared" si="408"/>
        <v>26</v>
      </c>
      <c r="BA557" s="1">
        <f t="shared" si="409"/>
        <v>26</v>
      </c>
      <c r="BB557" s="1">
        <f t="shared" si="410"/>
        <v>26</v>
      </c>
      <c r="BC557" s="1">
        <f t="shared" si="411"/>
        <v>26</v>
      </c>
      <c r="BD557" s="1">
        <f t="shared" si="412"/>
        <v>26</v>
      </c>
      <c r="BE557" s="1">
        <f t="shared" si="413"/>
        <v>26</v>
      </c>
      <c r="BF557" s="1">
        <f t="shared" si="414"/>
        <v>26</v>
      </c>
      <c r="BG557" s="1">
        <f>+IF(D557="male",VLOOKUP(M557,'Key node cluster'!$A$3:$C$45,3,0),VLOOKUP(M557,'Key node cluster'!$F$3:$H$27,3,0))</f>
        <v>31</v>
      </c>
    </row>
    <row r="558" spans="1:59" x14ac:dyDescent="0.25">
      <c r="A558" t="s">
        <v>1491</v>
      </c>
      <c r="B558">
        <v>9851010134</v>
      </c>
      <c r="C558" s="7">
        <v>40</v>
      </c>
      <c r="D558" t="s">
        <v>9</v>
      </c>
      <c r="E558" t="s">
        <v>10</v>
      </c>
      <c r="G558" t="str">
        <f t="shared" si="415"/>
        <v/>
      </c>
      <c r="H558" s="7">
        <f t="shared" si="373"/>
        <v>5</v>
      </c>
      <c r="J558">
        <v>37</v>
      </c>
      <c r="K558">
        <v>1.7452054794520999</v>
      </c>
      <c r="L558">
        <v>6</v>
      </c>
      <c r="M558" s="5">
        <f t="shared" si="374"/>
        <v>26</v>
      </c>
      <c r="N558" s="5">
        <f>+IF(D558="male",VLOOKUP(BG558,'Key node cluster'!$L$3:$N$24,3,0),VLOOKUP(BG558,'Key node cluster'!$R$3:$T$15,3,0))</f>
        <v>1</v>
      </c>
      <c r="O558" s="1">
        <v>0</v>
      </c>
      <c r="P558" s="1">
        <f t="shared" si="375"/>
        <v>26</v>
      </c>
      <c r="Q558" s="1">
        <f t="shared" si="376"/>
        <v>26</v>
      </c>
      <c r="R558" s="1">
        <f t="shared" si="377"/>
        <v>26</v>
      </c>
      <c r="S558" s="1">
        <f t="shared" si="378"/>
        <v>26</v>
      </c>
      <c r="T558" s="1">
        <f t="shared" si="379"/>
        <v>26</v>
      </c>
      <c r="U558" s="1">
        <f t="shared" si="380"/>
        <v>26</v>
      </c>
      <c r="V558" s="1">
        <f t="shared" si="381"/>
        <v>26</v>
      </c>
      <c r="W558" s="1">
        <f t="shared" si="382"/>
        <v>26</v>
      </c>
      <c r="X558" s="1">
        <f t="shared" si="383"/>
        <v>26</v>
      </c>
      <c r="Y558" s="1">
        <f t="shared" si="384"/>
        <v>26</v>
      </c>
      <c r="Z558" s="1">
        <f t="shared" si="385"/>
        <v>26</v>
      </c>
      <c r="AA558" s="1">
        <f t="shared" si="386"/>
        <v>26</v>
      </c>
      <c r="AB558" s="1">
        <f t="shared" si="387"/>
        <v>26</v>
      </c>
      <c r="AC558" s="1">
        <f t="shared" si="388"/>
        <v>26</v>
      </c>
      <c r="AD558" s="1">
        <f t="shared" si="389"/>
        <v>26</v>
      </c>
      <c r="AE558" s="1">
        <f t="shared" si="390"/>
        <v>26</v>
      </c>
      <c r="AF558" s="1">
        <f t="shared" si="391"/>
        <v>26</v>
      </c>
      <c r="AG558" s="1">
        <f t="shared" si="392"/>
        <v>26</v>
      </c>
      <c r="AH558" s="1">
        <f t="shared" si="393"/>
        <v>26</v>
      </c>
      <c r="AI558" s="1">
        <f t="shared" si="394"/>
        <v>26</v>
      </c>
      <c r="AJ558" s="1">
        <f t="shared" si="395"/>
        <v>26</v>
      </c>
      <c r="AK558" s="1">
        <f t="shared" si="396"/>
        <v>26</v>
      </c>
      <c r="AL558" s="1">
        <f t="shared" si="397"/>
        <v>26</v>
      </c>
      <c r="AM558" s="1">
        <f t="shared" si="398"/>
        <v>26</v>
      </c>
      <c r="AN558" s="1">
        <f t="shared" si="399"/>
        <v>26</v>
      </c>
      <c r="AO558" s="1">
        <f t="shared" si="400"/>
        <v>26</v>
      </c>
      <c r="AP558" s="7">
        <f t="shared" si="416"/>
        <v>26</v>
      </c>
      <c r="AQ558" s="7">
        <f t="shared" si="417"/>
        <v>26</v>
      </c>
      <c r="AR558" s="1">
        <f t="shared" si="401"/>
        <v>26</v>
      </c>
      <c r="AS558" s="7">
        <f t="shared" si="418"/>
        <v>26</v>
      </c>
      <c r="AT558" s="1">
        <f t="shared" si="402"/>
        <v>26</v>
      </c>
      <c r="AU558" s="1">
        <f t="shared" si="403"/>
        <v>26</v>
      </c>
      <c r="AV558" s="1">
        <f t="shared" si="404"/>
        <v>26</v>
      </c>
      <c r="AW558" s="1">
        <f t="shared" si="405"/>
        <v>26</v>
      </c>
      <c r="AX558" s="1">
        <f t="shared" si="406"/>
        <v>26</v>
      </c>
      <c r="AY558" s="1">
        <f t="shared" si="407"/>
        <v>26</v>
      </c>
      <c r="AZ558" s="1">
        <f t="shared" si="408"/>
        <v>26</v>
      </c>
      <c r="BA558" s="1">
        <f t="shared" si="409"/>
        <v>26</v>
      </c>
      <c r="BB558" s="1">
        <f t="shared" si="410"/>
        <v>26</v>
      </c>
      <c r="BC558" s="1">
        <f t="shared" si="411"/>
        <v>26</v>
      </c>
      <c r="BD558" s="1">
        <f t="shared" si="412"/>
        <v>26</v>
      </c>
      <c r="BE558" s="1">
        <f t="shared" si="413"/>
        <v>26</v>
      </c>
      <c r="BF558" s="1">
        <f t="shared" si="414"/>
        <v>26</v>
      </c>
      <c r="BG558" s="1">
        <f>+IF(D558="male",VLOOKUP(M558,'Key node cluster'!$A$3:$C$45,3,0),VLOOKUP(M558,'Key node cluster'!$F$3:$H$27,3,0))</f>
        <v>31</v>
      </c>
    </row>
    <row r="559" spans="1:59" x14ac:dyDescent="0.25">
      <c r="A559" t="s">
        <v>1492</v>
      </c>
      <c r="B559">
        <v>9861004603</v>
      </c>
      <c r="C559" s="7">
        <v>30</v>
      </c>
      <c r="D559" t="s">
        <v>9</v>
      </c>
      <c r="E559" t="s">
        <v>10</v>
      </c>
      <c r="G559" t="str">
        <f t="shared" si="415"/>
        <v>bachelor or above</v>
      </c>
      <c r="H559" s="7">
        <f t="shared" si="373"/>
        <v>1</v>
      </c>
      <c r="I559" t="s">
        <v>14</v>
      </c>
      <c r="J559">
        <v>35</v>
      </c>
      <c r="K559">
        <v>0.92328767123288003</v>
      </c>
      <c r="L559">
        <v>3</v>
      </c>
      <c r="M559" s="5">
        <f t="shared" si="374"/>
        <v>17</v>
      </c>
      <c r="N559" s="5">
        <f>+IF(D559="male",VLOOKUP(BG559,'Key node cluster'!$L$3:$N$24,3,0),VLOOKUP(BG559,'Key node cluster'!$R$3:$T$15,3,0))</f>
        <v>1</v>
      </c>
      <c r="O559" s="1">
        <v>0</v>
      </c>
      <c r="P559" s="1">
        <f t="shared" si="375"/>
        <v>1</v>
      </c>
      <c r="Q559" s="1">
        <f t="shared" si="376"/>
        <v>17</v>
      </c>
      <c r="R559" s="1">
        <f t="shared" si="377"/>
        <v>17</v>
      </c>
      <c r="S559" s="1">
        <f t="shared" si="378"/>
        <v>17</v>
      </c>
      <c r="T559" s="1">
        <f t="shared" si="379"/>
        <v>17</v>
      </c>
      <c r="U559" s="1">
        <f t="shared" si="380"/>
        <v>17</v>
      </c>
      <c r="V559" s="1">
        <f t="shared" si="381"/>
        <v>17</v>
      </c>
      <c r="W559" s="1">
        <f t="shared" si="382"/>
        <v>17</v>
      </c>
      <c r="X559" s="1">
        <f t="shared" si="383"/>
        <v>17</v>
      </c>
      <c r="Y559" s="1">
        <f t="shared" si="384"/>
        <v>17</v>
      </c>
      <c r="Z559" s="1">
        <f t="shared" si="385"/>
        <v>17</v>
      </c>
      <c r="AA559" s="1">
        <f t="shared" si="386"/>
        <v>17</v>
      </c>
      <c r="AB559" s="1">
        <f t="shared" si="387"/>
        <v>17</v>
      </c>
      <c r="AC559" s="1">
        <f t="shared" si="388"/>
        <v>17</v>
      </c>
      <c r="AD559" s="1">
        <f t="shared" si="389"/>
        <v>17</v>
      </c>
      <c r="AE559" s="1">
        <f t="shared" si="390"/>
        <v>17</v>
      </c>
      <c r="AF559" s="1">
        <f t="shared" si="391"/>
        <v>17</v>
      </c>
      <c r="AG559" s="1">
        <f t="shared" si="392"/>
        <v>17</v>
      </c>
      <c r="AH559" s="1">
        <f t="shared" si="393"/>
        <v>17</v>
      </c>
      <c r="AI559" s="1">
        <f t="shared" si="394"/>
        <v>17</v>
      </c>
      <c r="AJ559" s="1">
        <f t="shared" si="395"/>
        <v>17</v>
      </c>
      <c r="AK559" s="1">
        <f t="shared" si="396"/>
        <v>17</v>
      </c>
      <c r="AL559" s="1">
        <f t="shared" si="397"/>
        <v>17</v>
      </c>
      <c r="AM559" s="1">
        <f t="shared" si="398"/>
        <v>17</v>
      </c>
      <c r="AN559" s="1">
        <f t="shared" si="399"/>
        <v>17</v>
      </c>
      <c r="AO559" s="1">
        <f t="shared" si="400"/>
        <v>17</v>
      </c>
      <c r="AP559" s="7">
        <f t="shared" si="416"/>
        <v>17</v>
      </c>
      <c r="AQ559" s="7">
        <f t="shared" si="417"/>
        <v>17</v>
      </c>
      <c r="AR559" s="1">
        <f t="shared" si="401"/>
        <v>17</v>
      </c>
      <c r="AS559" s="7">
        <f t="shared" si="418"/>
        <v>17</v>
      </c>
      <c r="AT559" s="1">
        <f t="shared" si="402"/>
        <v>17</v>
      </c>
      <c r="AU559" s="1">
        <f t="shared" si="403"/>
        <v>17</v>
      </c>
      <c r="AV559" s="1">
        <f t="shared" si="404"/>
        <v>17</v>
      </c>
      <c r="AW559" s="1">
        <f t="shared" si="405"/>
        <v>17</v>
      </c>
      <c r="AX559" s="1">
        <f t="shared" si="406"/>
        <v>17</v>
      </c>
      <c r="AY559" s="1">
        <f t="shared" si="407"/>
        <v>17</v>
      </c>
      <c r="AZ559" s="1">
        <f t="shared" si="408"/>
        <v>17</v>
      </c>
      <c r="BA559" s="1">
        <f t="shared" si="409"/>
        <v>17</v>
      </c>
      <c r="BB559" s="1">
        <f t="shared" si="410"/>
        <v>17</v>
      </c>
      <c r="BC559" s="1">
        <f t="shared" si="411"/>
        <v>17</v>
      </c>
      <c r="BD559" s="1">
        <f t="shared" si="412"/>
        <v>17</v>
      </c>
      <c r="BE559" s="1">
        <f t="shared" si="413"/>
        <v>17</v>
      </c>
      <c r="BF559" s="1">
        <f t="shared" si="414"/>
        <v>17</v>
      </c>
      <c r="BG559" s="1">
        <f>+IF(D559="male",VLOOKUP(M559,'Key node cluster'!$A$3:$C$45,3,0),VLOOKUP(M559,'Key node cluster'!$F$3:$H$27,3,0))</f>
        <v>22</v>
      </c>
    </row>
    <row r="560" spans="1:59" x14ac:dyDescent="0.25">
      <c r="A560" t="s">
        <v>1510</v>
      </c>
      <c r="B560">
        <v>9941041559</v>
      </c>
      <c r="C560" s="7">
        <v>30</v>
      </c>
      <c r="D560" t="s">
        <v>9</v>
      </c>
      <c r="E560" t="s">
        <v>10</v>
      </c>
      <c r="G560" t="str">
        <f t="shared" si="415"/>
        <v/>
      </c>
      <c r="H560" s="7">
        <f t="shared" si="373"/>
        <v>5</v>
      </c>
      <c r="J560">
        <v>28</v>
      </c>
      <c r="K560">
        <v>2.6054794520548001</v>
      </c>
      <c r="L560">
        <v>1</v>
      </c>
      <c r="M560" s="5">
        <f t="shared" si="374"/>
        <v>26</v>
      </c>
      <c r="N560" s="5">
        <f>+IF(D560="male",VLOOKUP(BG560,'Key node cluster'!$L$3:$N$24,3,0),VLOOKUP(BG560,'Key node cluster'!$R$3:$T$15,3,0))</f>
        <v>1</v>
      </c>
      <c r="O560" s="1">
        <v>0</v>
      </c>
      <c r="P560" s="1">
        <f t="shared" si="375"/>
        <v>26</v>
      </c>
      <c r="Q560" s="1">
        <f t="shared" si="376"/>
        <v>26</v>
      </c>
      <c r="R560" s="1">
        <f t="shared" si="377"/>
        <v>26</v>
      </c>
      <c r="S560" s="1">
        <f t="shared" si="378"/>
        <v>26</v>
      </c>
      <c r="T560" s="1">
        <f t="shared" si="379"/>
        <v>26</v>
      </c>
      <c r="U560" s="1">
        <f t="shared" si="380"/>
        <v>26</v>
      </c>
      <c r="V560" s="1">
        <f t="shared" si="381"/>
        <v>26</v>
      </c>
      <c r="W560" s="1">
        <f t="shared" si="382"/>
        <v>26</v>
      </c>
      <c r="X560" s="1">
        <f t="shared" si="383"/>
        <v>26</v>
      </c>
      <c r="Y560" s="1">
        <f t="shared" si="384"/>
        <v>26</v>
      </c>
      <c r="Z560" s="1">
        <f t="shared" si="385"/>
        <v>26</v>
      </c>
      <c r="AA560" s="1">
        <f t="shared" si="386"/>
        <v>26</v>
      </c>
      <c r="AB560" s="1">
        <f t="shared" si="387"/>
        <v>26</v>
      </c>
      <c r="AC560" s="1">
        <f t="shared" si="388"/>
        <v>26</v>
      </c>
      <c r="AD560" s="1">
        <f t="shared" si="389"/>
        <v>26</v>
      </c>
      <c r="AE560" s="1">
        <f t="shared" si="390"/>
        <v>26</v>
      </c>
      <c r="AF560" s="1">
        <f t="shared" si="391"/>
        <v>26</v>
      </c>
      <c r="AG560" s="1">
        <f t="shared" si="392"/>
        <v>26</v>
      </c>
      <c r="AH560" s="1">
        <f t="shared" si="393"/>
        <v>26</v>
      </c>
      <c r="AI560" s="1">
        <f t="shared" si="394"/>
        <v>26</v>
      </c>
      <c r="AJ560" s="1">
        <f t="shared" si="395"/>
        <v>26</v>
      </c>
      <c r="AK560" s="1">
        <f t="shared" si="396"/>
        <v>26</v>
      </c>
      <c r="AL560" s="1">
        <f t="shared" si="397"/>
        <v>26</v>
      </c>
      <c r="AM560" s="1">
        <f t="shared" si="398"/>
        <v>26</v>
      </c>
      <c r="AN560" s="1">
        <f t="shared" si="399"/>
        <v>26</v>
      </c>
      <c r="AO560" s="1">
        <f t="shared" si="400"/>
        <v>26</v>
      </c>
      <c r="AP560" s="7">
        <f t="shared" si="416"/>
        <v>26</v>
      </c>
      <c r="AQ560" s="7">
        <f t="shared" si="417"/>
        <v>26</v>
      </c>
      <c r="AR560" s="1">
        <f t="shared" si="401"/>
        <v>26</v>
      </c>
      <c r="AS560" s="7">
        <f t="shared" si="418"/>
        <v>26</v>
      </c>
      <c r="AT560" s="1">
        <f t="shared" si="402"/>
        <v>26</v>
      </c>
      <c r="AU560" s="1">
        <f t="shared" si="403"/>
        <v>26</v>
      </c>
      <c r="AV560" s="1">
        <f t="shared" si="404"/>
        <v>26</v>
      </c>
      <c r="AW560" s="1">
        <f t="shared" si="405"/>
        <v>26</v>
      </c>
      <c r="AX560" s="1">
        <f t="shared" si="406"/>
        <v>26</v>
      </c>
      <c r="AY560" s="1">
        <f t="shared" si="407"/>
        <v>26</v>
      </c>
      <c r="AZ560" s="1">
        <f t="shared" si="408"/>
        <v>26</v>
      </c>
      <c r="BA560" s="1">
        <f t="shared" si="409"/>
        <v>26</v>
      </c>
      <c r="BB560" s="1">
        <f t="shared" si="410"/>
        <v>26</v>
      </c>
      <c r="BC560" s="1">
        <f t="shared" si="411"/>
        <v>26</v>
      </c>
      <c r="BD560" s="1">
        <f t="shared" si="412"/>
        <v>26</v>
      </c>
      <c r="BE560" s="1">
        <f t="shared" si="413"/>
        <v>26</v>
      </c>
      <c r="BF560" s="1">
        <f t="shared" si="414"/>
        <v>26</v>
      </c>
      <c r="BG560" s="1">
        <f>+IF(D560="male",VLOOKUP(M560,'Key node cluster'!$A$3:$C$45,3,0),VLOOKUP(M560,'Key node cluster'!$F$3:$H$27,3,0))</f>
        <v>31</v>
      </c>
    </row>
    <row r="561" spans="1:59" x14ac:dyDescent="0.25">
      <c r="A561" t="s">
        <v>1515</v>
      </c>
      <c r="B561">
        <v>9681025006</v>
      </c>
      <c r="C561" s="7">
        <v>50</v>
      </c>
      <c r="D561" t="s">
        <v>9</v>
      </c>
      <c r="E561" t="s">
        <v>10</v>
      </c>
      <c r="G561" t="str">
        <f t="shared" si="415"/>
        <v>bachelor or above</v>
      </c>
      <c r="H561" s="7">
        <f t="shared" si="373"/>
        <v>5</v>
      </c>
      <c r="I561" t="s">
        <v>14</v>
      </c>
      <c r="J561">
        <v>53</v>
      </c>
      <c r="K561">
        <v>2.9178082191781001</v>
      </c>
      <c r="L561">
        <v>4</v>
      </c>
      <c r="M561" s="5">
        <f t="shared" si="374"/>
        <v>26</v>
      </c>
      <c r="N561" s="5">
        <f>+IF(D561="male",VLOOKUP(BG561,'Key node cluster'!$L$3:$N$24,3,0),VLOOKUP(BG561,'Key node cluster'!$R$3:$T$15,3,0))</f>
        <v>1</v>
      </c>
      <c r="O561" s="1">
        <v>0</v>
      </c>
      <c r="P561" s="1">
        <f t="shared" si="375"/>
        <v>26</v>
      </c>
      <c r="Q561" s="1">
        <f t="shared" si="376"/>
        <v>26</v>
      </c>
      <c r="R561" s="1">
        <f t="shared" si="377"/>
        <v>26</v>
      </c>
      <c r="S561" s="1">
        <f t="shared" si="378"/>
        <v>26</v>
      </c>
      <c r="T561" s="1">
        <f t="shared" si="379"/>
        <v>26</v>
      </c>
      <c r="U561" s="1">
        <f t="shared" si="380"/>
        <v>26</v>
      </c>
      <c r="V561" s="1">
        <f t="shared" si="381"/>
        <v>26</v>
      </c>
      <c r="W561" s="1">
        <f t="shared" si="382"/>
        <v>26</v>
      </c>
      <c r="X561" s="1">
        <f t="shared" si="383"/>
        <v>26</v>
      </c>
      <c r="Y561" s="1">
        <f t="shared" si="384"/>
        <v>26</v>
      </c>
      <c r="Z561" s="1">
        <f t="shared" si="385"/>
        <v>26</v>
      </c>
      <c r="AA561" s="1">
        <f t="shared" si="386"/>
        <v>26</v>
      </c>
      <c r="AB561" s="1">
        <f t="shared" si="387"/>
        <v>26</v>
      </c>
      <c r="AC561" s="1">
        <f t="shared" si="388"/>
        <v>26</v>
      </c>
      <c r="AD561" s="1">
        <f t="shared" si="389"/>
        <v>26</v>
      </c>
      <c r="AE561" s="1">
        <f t="shared" si="390"/>
        <v>26</v>
      </c>
      <c r="AF561" s="1">
        <f t="shared" si="391"/>
        <v>26</v>
      </c>
      <c r="AG561" s="1">
        <f t="shared" si="392"/>
        <v>26</v>
      </c>
      <c r="AH561" s="1">
        <f t="shared" si="393"/>
        <v>26</v>
      </c>
      <c r="AI561" s="1">
        <f t="shared" si="394"/>
        <v>26</v>
      </c>
      <c r="AJ561" s="1">
        <f t="shared" si="395"/>
        <v>26</v>
      </c>
      <c r="AK561" s="1">
        <f t="shared" si="396"/>
        <v>26</v>
      </c>
      <c r="AL561" s="1">
        <f t="shared" si="397"/>
        <v>26</v>
      </c>
      <c r="AM561" s="1">
        <f t="shared" si="398"/>
        <v>26</v>
      </c>
      <c r="AN561" s="1">
        <f t="shared" si="399"/>
        <v>26</v>
      </c>
      <c r="AO561" s="1">
        <f t="shared" si="400"/>
        <v>26</v>
      </c>
      <c r="AP561" s="7">
        <f t="shared" si="416"/>
        <v>26</v>
      </c>
      <c r="AQ561" s="7">
        <f t="shared" si="417"/>
        <v>26</v>
      </c>
      <c r="AR561" s="1">
        <f t="shared" si="401"/>
        <v>26</v>
      </c>
      <c r="AS561" s="7">
        <f t="shared" si="418"/>
        <v>26</v>
      </c>
      <c r="AT561" s="1">
        <f t="shared" si="402"/>
        <v>26</v>
      </c>
      <c r="AU561" s="1">
        <f t="shared" si="403"/>
        <v>26</v>
      </c>
      <c r="AV561" s="1">
        <f t="shared" si="404"/>
        <v>26</v>
      </c>
      <c r="AW561" s="1">
        <f t="shared" si="405"/>
        <v>26</v>
      </c>
      <c r="AX561" s="1">
        <f t="shared" si="406"/>
        <v>26</v>
      </c>
      <c r="AY561" s="1">
        <f t="shared" si="407"/>
        <v>26</v>
      </c>
      <c r="AZ561" s="1">
        <f t="shared" si="408"/>
        <v>26</v>
      </c>
      <c r="BA561" s="1">
        <f t="shared" si="409"/>
        <v>26</v>
      </c>
      <c r="BB561" s="1">
        <f t="shared" si="410"/>
        <v>26</v>
      </c>
      <c r="BC561" s="1">
        <f t="shared" si="411"/>
        <v>26</v>
      </c>
      <c r="BD561" s="1">
        <f t="shared" si="412"/>
        <v>26</v>
      </c>
      <c r="BE561" s="1">
        <f t="shared" si="413"/>
        <v>26</v>
      </c>
      <c r="BF561" s="1">
        <f t="shared" si="414"/>
        <v>26</v>
      </c>
      <c r="BG561" s="1">
        <f>+IF(D561="male",VLOOKUP(M561,'Key node cluster'!$A$3:$C$45,3,0),VLOOKUP(M561,'Key node cluster'!$F$3:$H$27,3,0))</f>
        <v>31</v>
      </c>
    </row>
    <row r="562" spans="1:59" x14ac:dyDescent="0.25">
      <c r="A562" t="s">
        <v>1522</v>
      </c>
      <c r="B562">
        <v>9911046000</v>
      </c>
      <c r="C562" s="7">
        <v>30</v>
      </c>
      <c r="D562" t="s">
        <v>9</v>
      </c>
      <c r="E562" t="s">
        <v>10</v>
      </c>
      <c r="G562" t="str">
        <f t="shared" si="415"/>
        <v/>
      </c>
      <c r="H562" s="7">
        <f t="shared" si="373"/>
        <v>1</v>
      </c>
      <c r="J562">
        <v>30</v>
      </c>
      <c r="K562">
        <v>0.58082191780822001</v>
      </c>
      <c r="L562">
        <v>1</v>
      </c>
      <c r="M562" s="5">
        <f t="shared" si="374"/>
        <v>17</v>
      </c>
      <c r="N562" s="5">
        <f>+IF(D562="male",VLOOKUP(BG562,'Key node cluster'!$L$3:$N$24,3,0),VLOOKUP(BG562,'Key node cluster'!$R$3:$T$15,3,0))</f>
        <v>1</v>
      </c>
      <c r="O562" s="1">
        <v>0</v>
      </c>
      <c r="P562" s="1">
        <f t="shared" si="375"/>
        <v>1</v>
      </c>
      <c r="Q562" s="1">
        <f t="shared" si="376"/>
        <v>17</v>
      </c>
      <c r="R562" s="1">
        <f t="shared" si="377"/>
        <v>17</v>
      </c>
      <c r="S562" s="1">
        <f t="shared" si="378"/>
        <v>17</v>
      </c>
      <c r="T562" s="1">
        <f t="shared" si="379"/>
        <v>17</v>
      </c>
      <c r="U562" s="1">
        <f t="shared" si="380"/>
        <v>17</v>
      </c>
      <c r="V562" s="1">
        <f t="shared" si="381"/>
        <v>17</v>
      </c>
      <c r="W562" s="1">
        <f t="shared" si="382"/>
        <v>17</v>
      </c>
      <c r="X562" s="1">
        <f t="shared" si="383"/>
        <v>17</v>
      </c>
      <c r="Y562" s="1">
        <f t="shared" si="384"/>
        <v>17</v>
      </c>
      <c r="Z562" s="1">
        <f t="shared" si="385"/>
        <v>17</v>
      </c>
      <c r="AA562" s="1">
        <f t="shared" si="386"/>
        <v>17</v>
      </c>
      <c r="AB562" s="1">
        <f t="shared" si="387"/>
        <v>17</v>
      </c>
      <c r="AC562" s="1">
        <f t="shared" si="388"/>
        <v>17</v>
      </c>
      <c r="AD562" s="1">
        <f t="shared" si="389"/>
        <v>17</v>
      </c>
      <c r="AE562" s="1">
        <f t="shared" si="390"/>
        <v>17</v>
      </c>
      <c r="AF562" s="1">
        <f t="shared" si="391"/>
        <v>17</v>
      </c>
      <c r="AG562" s="1">
        <f t="shared" si="392"/>
        <v>17</v>
      </c>
      <c r="AH562" s="1">
        <f t="shared" si="393"/>
        <v>17</v>
      </c>
      <c r="AI562" s="1">
        <f t="shared" si="394"/>
        <v>17</v>
      </c>
      <c r="AJ562" s="1">
        <f t="shared" si="395"/>
        <v>17</v>
      </c>
      <c r="AK562" s="1">
        <f t="shared" si="396"/>
        <v>17</v>
      </c>
      <c r="AL562" s="1">
        <f t="shared" si="397"/>
        <v>17</v>
      </c>
      <c r="AM562" s="1">
        <f t="shared" si="398"/>
        <v>17</v>
      </c>
      <c r="AN562" s="1">
        <f t="shared" si="399"/>
        <v>17</v>
      </c>
      <c r="AO562" s="1">
        <f t="shared" si="400"/>
        <v>17</v>
      </c>
      <c r="AP562" s="7">
        <f t="shared" si="416"/>
        <v>17</v>
      </c>
      <c r="AQ562" s="7">
        <f t="shared" si="417"/>
        <v>17</v>
      </c>
      <c r="AR562" s="1">
        <f t="shared" si="401"/>
        <v>17</v>
      </c>
      <c r="AS562" s="7">
        <f t="shared" si="418"/>
        <v>17</v>
      </c>
      <c r="AT562" s="1">
        <f t="shared" si="402"/>
        <v>17</v>
      </c>
      <c r="AU562" s="1">
        <f t="shared" si="403"/>
        <v>17</v>
      </c>
      <c r="AV562" s="1">
        <f t="shared" si="404"/>
        <v>17</v>
      </c>
      <c r="AW562" s="1">
        <f t="shared" si="405"/>
        <v>17</v>
      </c>
      <c r="AX562" s="1">
        <f t="shared" si="406"/>
        <v>17</v>
      </c>
      <c r="AY562" s="1">
        <f t="shared" si="407"/>
        <v>17</v>
      </c>
      <c r="AZ562" s="1">
        <f t="shared" si="408"/>
        <v>17</v>
      </c>
      <c r="BA562" s="1">
        <f t="shared" si="409"/>
        <v>17</v>
      </c>
      <c r="BB562" s="1">
        <f t="shared" si="410"/>
        <v>17</v>
      </c>
      <c r="BC562" s="1">
        <f t="shared" si="411"/>
        <v>17</v>
      </c>
      <c r="BD562" s="1">
        <f t="shared" si="412"/>
        <v>17</v>
      </c>
      <c r="BE562" s="1">
        <f t="shared" si="413"/>
        <v>17</v>
      </c>
      <c r="BF562" s="1">
        <f t="shared" si="414"/>
        <v>17</v>
      </c>
      <c r="BG562" s="1">
        <f>+IF(D562="male",VLOOKUP(M562,'Key node cluster'!$A$3:$C$45,3,0),VLOOKUP(M562,'Key node cluster'!$F$3:$H$27,3,0))</f>
        <v>22</v>
      </c>
    </row>
    <row r="563" spans="1:59" x14ac:dyDescent="0.25">
      <c r="A563" t="s">
        <v>1546</v>
      </c>
      <c r="B563">
        <v>9921020724</v>
      </c>
      <c r="C563" s="7">
        <v>30</v>
      </c>
      <c r="D563" t="s">
        <v>9</v>
      </c>
      <c r="E563" t="s">
        <v>10</v>
      </c>
      <c r="F563" t="s">
        <v>273</v>
      </c>
      <c r="G563" t="str">
        <f t="shared" si="415"/>
        <v>secondary or below</v>
      </c>
      <c r="H563" s="7">
        <f t="shared" si="373"/>
        <v>5</v>
      </c>
      <c r="I563" t="s">
        <v>12</v>
      </c>
      <c r="J563">
        <v>30</v>
      </c>
      <c r="K563">
        <v>2.4356164383561998</v>
      </c>
      <c r="L563">
        <v>5</v>
      </c>
      <c r="M563" s="5">
        <f t="shared" si="374"/>
        <v>31</v>
      </c>
      <c r="N563" s="5">
        <f>+IF(D563="male",VLOOKUP(BG563,'Key node cluster'!$L$3:$N$24,3,0),VLOOKUP(BG563,'Key node cluster'!$R$3:$T$15,3,0))</f>
        <v>1</v>
      </c>
      <c r="O563" s="1">
        <v>0</v>
      </c>
      <c r="P563" s="1">
        <f t="shared" si="375"/>
        <v>26</v>
      </c>
      <c r="Q563" s="1">
        <f t="shared" si="376"/>
        <v>26</v>
      </c>
      <c r="R563" s="1">
        <f t="shared" si="377"/>
        <v>26</v>
      </c>
      <c r="S563" s="1">
        <f t="shared" si="378"/>
        <v>26</v>
      </c>
      <c r="T563" s="1">
        <f t="shared" si="379"/>
        <v>26</v>
      </c>
      <c r="U563" s="1">
        <f t="shared" si="380"/>
        <v>26</v>
      </c>
      <c r="V563" s="1">
        <f t="shared" si="381"/>
        <v>26</v>
      </c>
      <c r="W563" s="1">
        <f t="shared" si="382"/>
        <v>26</v>
      </c>
      <c r="X563" s="1">
        <f t="shared" si="383"/>
        <v>26</v>
      </c>
      <c r="Y563" s="1">
        <f t="shared" si="384"/>
        <v>26</v>
      </c>
      <c r="Z563" s="1">
        <f t="shared" si="385"/>
        <v>26</v>
      </c>
      <c r="AA563" s="1">
        <f t="shared" si="386"/>
        <v>26</v>
      </c>
      <c r="AB563" s="1">
        <f t="shared" si="387"/>
        <v>26</v>
      </c>
      <c r="AC563" s="1">
        <f t="shared" si="388"/>
        <v>26</v>
      </c>
      <c r="AD563" s="1">
        <f t="shared" si="389"/>
        <v>26</v>
      </c>
      <c r="AE563" s="1">
        <f t="shared" si="390"/>
        <v>26</v>
      </c>
      <c r="AF563" s="1">
        <f t="shared" si="391"/>
        <v>26</v>
      </c>
      <c r="AG563" s="1">
        <f t="shared" si="392"/>
        <v>26</v>
      </c>
      <c r="AH563" s="1">
        <f t="shared" si="393"/>
        <v>26</v>
      </c>
      <c r="AI563" s="1">
        <f t="shared" si="394"/>
        <v>26</v>
      </c>
      <c r="AJ563" s="1">
        <f t="shared" si="395"/>
        <v>26</v>
      </c>
      <c r="AK563" s="1">
        <f t="shared" si="396"/>
        <v>26</v>
      </c>
      <c r="AL563" s="1">
        <f t="shared" si="397"/>
        <v>26</v>
      </c>
      <c r="AM563" s="1">
        <f t="shared" si="398"/>
        <v>26</v>
      </c>
      <c r="AN563" s="1">
        <f t="shared" si="399"/>
        <v>26</v>
      </c>
      <c r="AO563" s="1">
        <f t="shared" si="400"/>
        <v>26</v>
      </c>
      <c r="AP563" s="7">
        <f t="shared" si="416"/>
        <v>27</v>
      </c>
      <c r="AQ563" s="7">
        <f t="shared" si="417"/>
        <v>28</v>
      </c>
      <c r="AR563" s="1">
        <f t="shared" si="401"/>
        <v>29</v>
      </c>
      <c r="AS563" s="7">
        <f t="shared" si="418"/>
        <v>31</v>
      </c>
      <c r="AT563" s="1">
        <f t="shared" si="402"/>
        <v>31</v>
      </c>
      <c r="AU563" s="1">
        <f t="shared" si="403"/>
        <v>31</v>
      </c>
      <c r="AV563" s="1">
        <f t="shared" si="404"/>
        <v>31</v>
      </c>
      <c r="AW563" s="1">
        <f t="shared" si="405"/>
        <v>31</v>
      </c>
      <c r="AX563" s="1">
        <f t="shared" si="406"/>
        <v>31</v>
      </c>
      <c r="AY563" s="1">
        <f t="shared" si="407"/>
        <v>31</v>
      </c>
      <c r="AZ563" s="1">
        <f t="shared" si="408"/>
        <v>31</v>
      </c>
      <c r="BA563" s="1">
        <f t="shared" si="409"/>
        <v>31</v>
      </c>
      <c r="BB563" s="1">
        <f t="shared" si="410"/>
        <v>31</v>
      </c>
      <c r="BC563" s="1">
        <f t="shared" si="411"/>
        <v>31</v>
      </c>
      <c r="BD563" s="1">
        <f t="shared" si="412"/>
        <v>31</v>
      </c>
      <c r="BE563" s="1">
        <f t="shared" si="413"/>
        <v>31</v>
      </c>
      <c r="BF563" s="1">
        <f t="shared" si="414"/>
        <v>31</v>
      </c>
      <c r="BG563" s="1">
        <f>+IF(D563="male",VLOOKUP(M563,'Key node cluster'!$A$3:$C$45,3,0),VLOOKUP(M563,'Key node cluster'!$F$3:$H$27,3,0))</f>
        <v>31</v>
      </c>
    </row>
    <row r="564" spans="1:59" x14ac:dyDescent="0.25">
      <c r="A564" t="s">
        <v>1547</v>
      </c>
      <c r="B564">
        <v>9931034315</v>
      </c>
      <c r="C564" s="7">
        <v>30</v>
      </c>
      <c r="D564" t="s">
        <v>9</v>
      </c>
      <c r="E564" t="s">
        <v>10</v>
      </c>
      <c r="G564" t="str">
        <f t="shared" si="415"/>
        <v>bachelor or above</v>
      </c>
      <c r="H564" s="7">
        <f t="shared" si="373"/>
        <v>1</v>
      </c>
      <c r="I564" t="s">
        <v>14</v>
      </c>
      <c r="J564">
        <v>28</v>
      </c>
      <c r="K564">
        <v>0.58630136986300996</v>
      </c>
      <c r="L564">
        <v>3</v>
      </c>
      <c r="M564" s="5">
        <f t="shared" si="374"/>
        <v>17</v>
      </c>
      <c r="N564" s="5">
        <f>+IF(D564="male",VLOOKUP(BG564,'Key node cluster'!$L$3:$N$24,3,0),VLOOKUP(BG564,'Key node cluster'!$R$3:$T$15,3,0))</f>
        <v>1</v>
      </c>
      <c r="O564" s="1">
        <v>0</v>
      </c>
      <c r="P564" s="1">
        <f t="shared" si="375"/>
        <v>1</v>
      </c>
      <c r="Q564" s="1">
        <f t="shared" si="376"/>
        <v>17</v>
      </c>
      <c r="R564" s="1">
        <f t="shared" si="377"/>
        <v>17</v>
      </c>
      <c r="S564" s="1">
        <f t="shared" si="378"/>
        <v>17</v>
      </c>
      <c r="T564" s="1">
        <f t="shared" si="379"/>
        <v>17</v>
      </c>
      <c r="U564" s="1">
        <f t="shared" si="380"/>
        <v>17</v>
      </c>
      <c r="V564" s="1">
        <f t="shared" si="381"/>
        <v>17</v>
      </c>
      <c r="W564" s="1">
        <f t="shared" si="382"/>
        <v>17</v>
      </c>
      <c r="X564" s="1">
        <f t="shared" si="383"/>
        <v>17</v>
      </c>
      <c r="Y564" s="1">
        <f t="shared" si="384"/>
        <v>17</v>
      </c>
      <c r="Z564" s="1">
        <f t="shared" si="385"/>
        <v>17</v>
      </c>
      <c r="AA564" s="1">
        <f t="shared" si="386"/>
        <v>17</v>
      </c>
      <c r="AB564" s="1">
        <f t="shared" si="387"/>
        <v>17</v>
      </c>
      <c r="AC564" s="1">
        <f t="shared" si="388"/>
        <v>17</v>
      </c>
      <c r="AD564" s="1">
        <f t="shared" si="389"/>
        <v>17</v>
      </c>
      <c r="AE564" s="1">
        <f t="shared" si="390"/>
        <v>17</v>
      </c>
      <c r="AF564" s="1">
        <f t="shared" si="391"/>
        <v>17</v>
      </c>
      <c r="AG564" s="1">
        <f t="shared" si="392"/>
        <v>17</v>
      </c>
      <c r="AH564" s="1">
        <f t="shared" si="393"/>
        <v>17</v>
      </c>
      <c r="AI564" s="1">
        <f t="shared" si="394"/>
        <v>17</v>
      </c>
      <c r="AJ564" s="1">
        <f t="shared" si="395"/>
        <v>17</v>
      </c>
      <c r="AK564" s="1">
        <f t="shared" si="396"/>
        <v>17</v>
      </c>
      <c r="AL564" s="1">
        <f t="shared" si="397"/>
        <v>17</v>
      </c>
      <c r="AM564" s="1">
        <f t="shared" si="398"/>
        <v>17</v>
      </c>
      <c r="AN564" s="1">
        <f t="shared" si="399"/>
        <v>17</v>
      </c>
      <c r="AO564" s="1">
        <f t="shared" si="400"/>
        <v>17</v>
      </c>
      <c r="AP564" s="7">
        <f t="shared" si="416"/>
        <v>17</v>
      </c>
      <c r="AQ564" s="7">
        <f t="shared" si="417"/>
        <v>17</v>
      </c>
      <c r="AR564" s="1">
        <f t="shared" si="401"/>
        <v>17</v>
      </c>
      <c r="AS564" s="7">
        <f t="shared" si="418"/>
        <v>17</v>
      </c>
      <c r="AT564" s="1">
        <f t="shared" si="402"/>
        <v>17</v>
      </c>
      <c r="AU564" s="1">
        <f t="shared" si="403"/>
        <v>17</v>
      </c>
      <c r="AV564" s="1">
        <f t="shared" si="404"/>
        <v>17</v>
      </c>
      <c r="AW564" s="1">
        <f t="shared" si="405"/>
        <v>17</v>
      </c>
      <c r="AX564" s="1">
        <f t="shared" si="406"/>
        <v>17</v>
      </c>
      <c r="AY564" s="1">
        <f t="shared" si="407"/>
        <v>17</v>
      </c>
      <c r="AZ564" s="1">
        <f t="shared" si="408"/>
        <v>17</v>
      </c>
      <c r="BA564" s="1">
        <f t="shared" si="409"/>
        <v>17</v>
      </c>
      <c r="BB564" s="1">
        <f t="shared" si="410"/>
        <v>17</v>
      </c>
      <c r="BC564" s="1">
        <f t="shared" si="411"/>
        <v>17</v>
      </c>
      <c r="BD564" s="1">
        <f t="shared" si="412"/>
        <v>17</v>
      </c>
      <c r="BE564" s="1">
        <f t="shared" si="413"/>
        <v>17</v>
      </c>
      <c r="BF564" s="1">
        <f t="shared" si="414"/>
        <v>17</v>
      </c>
      <c r="BG564" s="1">
        <f>+IF(D564="male",VLOOKUP(M564,'Key node cluster'!$A$3:$C$45,3,0),VLOOKUP(M564,'Key node cluster'!$F$3:$H$27,3,0))</f>
        <v>22</v>
      </c>
    </row>
    <row r="565" spans="1:59" x14ac:dyDescent="0.25">
      <c r="A565" t="s">
        <v>1554</v>
      </c>
      <c r="B565">
        <v>9951039491</v>
      </c>
      <c r="C565" s="7">
        <v>30</v>
      </c>
      <c r="D565" t="s">
        <v>9</v>
      </c>
      <c r="E565" t="s">
        <v>10</v>
      </c>
      <c r="G565" t="str">
        <f t="shared" si="415"/>
        <v/>
      </c>
      <c r="H565" s="7">
        <f t="shared" si="373"/>
        <v>1</v>
      </c>
      <c r="J565">
        <v>26</v>
      </c>
      <c r="K565">
        <v>0.93698630136986005</v>
      </c>
      <c r="L565">
        <v>3</v>
      </c>
      <c r="M565" s="5">
        <f t="shared" si="374"/>
        <v>17</v>
      </c>
      <c r="N565" s="5">
        <f>+IF(D565="male",VLOOKUP(BG565,'Key node cluster'!$L$3:$N$24,3,0),VLOOKUP(BG565,'Key node cluster'!$R$3:$T$15,3,0))</f>
        <v>1</v>
      </c>
      <c r="O565" s="1">
        <v>0</v>
      </c>
      <c r="P565" s="1">
        <f t="shared" si="375"/>
        <v>1</v>
      </c>
      <c r="Q565" s="1">
        <f t="shared" si="376"/>
        <v>17</v>
      </c>
      <c r="R565" s="1">
        <f t="shared" si="377"/>
        <v>17</v>
      </c>
      <c r="S565" s="1">
        <f t="shared" si="378"/>
        <v>17</v>
      </c>
      <c r="T565" s="1">
        <f t="shared" si="379"/>
        <v>17</v>
      </c>
      <c r="U565" s="1">
        <f t="shared" si="380"/>
        <v>17</v>
      </c>
      <c r="V565" s="1">
        <f t="shared" si="381"/>
        <v>17</v>
      </c>
      <c r="W565" s="1">
        <f t="shared" si="382"/>
        <v>17</v>
      </c>
      <c r="X565" s="1">
        <f t="shared" si="383"/>
        <v>17</v>
      </c>
      <c r="Y565" s="1">
        <f t="shared" si="384"/>
        <v>17</v>
      </c>
      <c r="Z565" s="1">
        <f t="shared" si="385"/>
        <v>17</v>
      </c>
      <c r="AA565" s="1">
        <f t="shared" si="386"/>
        <v>17</v>
      </c>
      <c r="AB565" s="1">
        <f t="shared" si="387"/>
        <v>17</v>
      </c>
      <c r="AC565" s="1">
        <f t="shared" si="388"/>
        <v>17</v>
      </c>
      <c r="AD565" s="1">
        <f t="shared" si="389"/>
        <v>17</v>
      </c>
      <c r="AE565" s="1">
        <f t="shared" si="390"/>
        <v>17</v>
      </c>
      <c r="AF565" s="1">
        <f t="shared" si="391"/>
        <v>17</v>
      </c>
      <c r="AG565" s="1">
        <f t="shared" si="392"/>
        <v>17</v>
      </c>
      <c r="AH565" s="1">
        <f t="shared" si="393"/>
        <v>17</v>
      </c>
      <c r="AI565" s="1">
        <f t="shared" si="394"/>
        <v>17</v>
      </c>
      <c r="AJ565" s="1">
        <f t="shared" si="395"/>
        <v>17</v>
      </c>
      <c r="AK565" s="1">
        <f t="shared" si="396"/>
        <v>17</v>
      </c>
      <c r="AL565" s="1">
        <f t="shared" si="397"/>
        <v>17</v>
      </c>
      <c r="AM565" s="1">
        <f t="shared" si="398"/>
        <v>17</v>
      </c>
      <c r="AN565" s="1">
        <f t="shared" si="399"/>
        <v>17</v>
      </c>
      <c r="AO565" s="1">
        <f t="shared" si="400"/>
        <v>17</v>
      </c>
      <c r="AP565" s="7">
        <f t="shared" si="416"/>
        <v>17</v>
      </c>
      <c r="AQ565" s="7">
        <f t="shared" si="417"/>
        <v>17</v>
      </c>
      <c r="AR565" s="1">
        <f t="shared" si="401"/>
        <v>17</v>
      </c>
      <c r="AS565" s="7">
        <f t="shared" si="418"/>
        <v>17</v>
      </c>
      <c r="AT565" s="1">
        <f t="shared" si="402"/>
        <v>17</v>
      </c>
      <c r="AU565" s="1">
        <f t="shared" si="403"/>
        <v>17</v>
      </c>
      <c r="AV565" s="1">
        <f t="shared" si="404"/>
        <v>17</v>
      </c>
      <c r="AW565" s="1">
        <f t="shared" si="405"/>
        <v>17</v>
      </c>
      <c r="AX565" s="1">
        <f t="shared" si="406"/>
        <v>17</v>
      </c>
      <c r="AY565" s="1">
        <f t="shared" si="407"/>
        <v>17</v>
      </c>
      <c r="AZ565" s="1">
        <f t="shared" si="408"/>
        <v>17</v>
      </c>
      <c r="BA565" s="1">
        <f t="shared" si="409"/>
        <v>17</v>
      </c>
      <c r="BB565" s="1">
        <f t="shared" si="410"/>
        <v>17</v>
      </c>
      <c r="BC565" s="1">
        <f t="shared" si="411"/>
        <v>17</v>
      </c>
      <c r="BD565" s="1">
        <f t="shared" si="412"/>
        <v>17</v>
      </c>
      <c r="BE565" s="1">
        <f t="shared" si="413"/>
        <v>17</v>
      </c>
      <c r="BF565" s="1">
        <f t="shared" si="414"/>
        <v>17</v>
      </c>
      <c r="BG565" s="1">
        <f>+IF(D565="male",VLOOKUP(M565,'Key node cluster'!$A$3:$C$45,3,0),VLOOKUP(M565,'Key node cluster'!$F$3:$H$27,3,0))</f>
        <v>22</v>
      </c>
    </row>
    <row r="566" spans="1:59" x14ac:dyDescent="0.25">
      <c r="A566" t="s">
        <v>1555</v>
      </c>
      <c r="B566">
        <v>9951042640</v>
      </c>
      <c r="C566" s="7">
        <v>30</v>
      </c>
      <c r="D566" t="s">
        <v>9</v>
      </c>
      <c r="E566" t="s">
        <v>10</v>
      </c>
      <c r="F566" t="s">
        <v>43</v>
      </c>
      <c r="G566" t="str">
        <f t="shared" si="415"/>
        <v>tvet</v>
      </c>
      <c r="H566" s="7">
        <f t="shared" si="373"/>
        <v>1</v>
      </c>
      <c r="I566" t="s">
        <v>22</v>
      </c>
      <c r="J566">
        <v>26</v>
      </c>
      <c r="K566">
        <v>8.4931506849314997E-2</v>
      </c>
      <c r="L566">
        <v>1</v>
      </c>
      <c r="M566" s="5">
        <f t="shared" si="374"/>
        <v>19</v>
      </c>
      <c r="N566" s="5">
        <f>+IF(D566="male",VLOOKUP(BG566,'Key node cluster'!$L$3:$N$24,3,0),VLOOKUP(BG566,'Key node cluster'!$R$3:$T$15,3,0))</f>
        <v>0</v>
      </c>
      <c r="O566" s="1">
        <v>0</v>
      </c>
      <c r="P566" s="1">
        <f t="shared" si="375"/>
        <v>1</v>
      </c>
      <c r="Q566" s="1">
        <f t="shared" si="376"/>
        <v>17</v>
      </c>
      <c r="R566" s="1">
        <f t="shared" si="377"/>
        <v>17</v>
      </c>
      <c r="S566" s="1">
        <f t="shared" si="378"/>
        <v>17</v>
      </c>
      <c r="T566" s="1">
        <f t="shared" si="379"/>
        <v>17</v>
      </c>
      <c r="U566" s="1">
        <f t="shared" si="380"/>
        <v>17</v>
      </c>
      <c r="V566" s="1">
        <f t="shared" si="381"/>
        <v>17</v>
      </c>
      <c r="W566" s="1">
        <f t="shared" si="382"/>
        <v>17</v>
      </c>
      <c r="X566" s="1">
        <f t="shared" si="383"/>
        <v>17</v>
      </c>
      <c r="Y566" s="1">
        <f t="shared" si="384"/>
        <v>17</v>
      </c>
      <c r="Z566" s="1">
        <f t="shared" si="385"/>
        <v>17</v>
      </c>
      <c r="AA566" s="1">
        <f t="shared" si="386"/>
        <v>17</v>
      </c>
      <c r="AB566" s="1">
        <f t="shared" si="387"/>
        <v>17</v>
      </c>
      <c r="AC566" s="1">
        <f t="shared" si="388"/>
        <v>17</v>
      </c>
      <c r="AD566" s="1">
        <f t="shared" si="389"/>
        <v>17</v>
      </c>
      <c r="AE566" s="1">
        <f t="shared" si="390"/>
        <v>17</v>
      </c>
      <c r="AF566" s="1">
        <f t="shared" si="391"/>
        <v>17</v>
      </c>
      <c r="AG566" s="1">
        <f t="shared" si="392"/>
        <v>18</v>
      </c>
      <c r="AH566" s="1">
        <f t="shared" si="393"/>
        <v>19</v>
      </c>
      <c r="AI566" s="1">
        <f t="shared" si="394"/>
        <v>19</v>
      </c>
      <c r="AJ566" s="1">
        <f t="shared" si="395"/>
        <v>19</v>
      </c>
      <c r="AK566" s="1">
        <f t="shared" si="396"/>
        <v>19</v>
      </c>
      <c r="AL566" s="1">
        <f t="shared" si="397"/>
        <v>19</v>
      </c>
      <c r="AM566" s="1">
        <f t="shared" si="398"/>
        <v>19</v>
      </c>
      <c r="AN566" s="1">
        <f t="shared" si="399"/>
        <v>19</v>
      </c>
      <c r="AO566" s="1">
        <f t="shared" si="400"/>
        <v>19</v>
      </c>
      <c r="AP566" s="7">
        <f t="shared" si="416"/>
        <v>19</v>
      </c>
      <c r="AQ566" s="7">
        <f t="shared" si="417"/>
        <v>19</v>
      </c>
      <c r="AR566" s="1">
        <f t="shared" si="401"/>
        <v>19</v>
      </c>
      <c r="AS566" s="7">
        <f t="shared" si="418"/>
        <v>19</v>
      </c>
      <c r="AT566" s="1">
        <f t="shared" si="402"/>
        <v>19</v>
      </c>
      <c r="AU566" s="1">
        <f t="shared" si="403"/>
        <v>19</v>
      </c>
      <c r="AV566" s="1">
        <f t="shared" si="404"/>
        <v>19</v>
      </c>
      <c r="AW566" s="1">
        <f t="shared" si="405"/>
        <v>19</v>
      </c>
      <c r="AX566" s="1">
        <f t="shared" si="406"/>
        <v>19</v>
      </c>
      <c r="AY566" s="1">
        <f t="shared" si="407"/>
        <v>19</v>
      </c>
      <c r="AZ566" s="1">
        <f t="shared" si="408"/>
        <v>19</v>
      </c>
      <c r="BA566" s="1">
        <f t="shared" si="409"/>
        <v>19</v>
      </c>
      <c r="BB566" s="1">
        <f t="shared" si="410"/>
        <v>19</v>
      </c>
      <c r="BC566" s="1">
        <f t="shared" si="411"/>
        <v>19</v>
      </c>
      <c r="BD566" s="1">
        <f t="shared" si="412"/>
        <v>19</v>
      </c>
      <c r="BE566" s="1">
        <f t="shared" si="413"/>
        <v>19</v>
      </c>
      <c r="BF566" s="1">
        <f t="shared" si="414"/>
        <v>19</v>
      </c>
      <c r="BG566" s="1">
        <f>+IF(D566="male",VLOOKUP(M566,'Key node cluster'!$A$3:$C$45,3,0),VLOOKUP(M566,'Key node cluster'!$F$3:$H$27,3,0))</f>
        <v>19</v>
      </c>
    </row>
    <row r="567" spans="1:59" x14ac:dyDescent="0.25">
      <c r="A567" t="s">
        <v>1561</v>
      </c>
      <c r="B567">
        <v>9781051421</v>
      </c>
      <c r="C567" s="7">
        <v>40</v>
      </c>
      <c r="D567" t="s">
        <v>9</v>
      </c>
      <c r="E567" t="s">
        <v>10</v>
      </c>
      <c r="G567" t="str">
        <f t="shared" si="415"/>
        <v>secondary or below</v>
      </c>
      <c r="H567" s="7">
        <f t="shared" si="373"/>
        <v>1</v>
      </c>
      <c r="I567" t="s">
        <v>18</v>
      </c>
      <c r="J567">
        <v>43</v>
      </c>
      <c r="K567">
        <v>0.66849315068492998</v>
      </c>
      <c r="L567">
        <v>3</v>
      </c>
      <c r="M567" s="5">
        <f t="shared" si="374"/>
        <v>17</v>
      </c>
      <c r="N567" s="5">
        <f>+IF(D567="male",VLOOKUP(BG567,'Key node cluster'!$L$3:$N$24,3,0),VLOOKUP(BG567,'Key node cluster'!$R$3:$T$15,3,0))</f>
        <v>1</v>
      </c>
      <c r="O567" s="1">
        <v>0</v>
      </c>
      <c r="P567" s="1">
        <f t="shared" si="375"/>
        <v>1</v>
      </c>
      <c r="Q567" s="1">
        <f t="shared" si="376"/>
        <v>17</v>
      </c>
      <c r="R567" s="1">
        <f t="shared" si="377"/>
        <v>17</v>
      </c>
      <c r="S567" s="1">
        <f t="shared" si="378"/>
        <v>17</v>
      </c>
      <c r="T567" s="1">
        <f t="shared" si="379"/>
        <v>17</v>
      </c>
      <c r="U567" s="1">
        <f t="shared" si="380"/>
        <v>17</v>
      </c>
      <c r="V567" s="1">
        <f t="shared" si="381"/>
        <v>17</v>
      </c>
      <c r="W567" s="1">
        <f t="shared" si="382"/>
        <v>17</v>
      </c>
      <c r="X567" s="1">
        <f t="shared" si="383"/>
        <v>17</v>
      </c>
      <c r="Y567" s="1">
        <f t="shared" si="384"/>
        <v>17</v>
      </c>
      <c r="Z567" s="1">
        <f t="shared" si="385"/>
        <v>17</v>
      </c>
      <c r="AA567" s="1">
        <f t="shared" si="386"/>
        <v>17</v>
      </c>
      <c r="AB567" s="1">
        <f t="shared" si="387"/>
        <v>17</v>
      </c>
      <c r="AC567" s="1">
        <f t="shared" si="388"/>
        <v>17</v>
      </c>
      <c r="AD567" s="1">
        <f t="shared" si="389"/>
        <v>17</v>
      </c>
      <c r="AE567" s="1">
        <f t="shared" si="390"/>
        <v>17</v>
      </c>
      <c r="AF567" s="1">
        <f t="shared" si="391"/>
        <v>17</v>
      </c>
      <c r="AG567" s="1">
        <f t="shared" si="392"/>
        <v>17</v>
      </c>
      <c r="AH567" s="1">
        <f t="shared" si="393"/>
        <v>17</v>
      </c>
      <c r="AI567" s="1">
        <f t="shared" si="394"/>
        <v>17</v>
      </c>
      <c r="AJ567" s="1">
        <f t="shared" si="395"/>
        <v>17</v>
      </c>
      <c r="AK567" s="1">
        <f t="shared" si="396"/>
        <v>17</v>
      </c>
      <c r="AL567" s="1">
        <f t="shared" si="397"/>
        <v>17</v>
      </c>
      <c r="AM567" s="1">
        <f t="shared" si="398"/>
        <v>17</v>
      </c>
      <c r="AN567" s="1">
        <f t="shared" si="399"/>
        <v>17</v>
      </c>
      <c r="AO567" s="1">
        <f t="shared" si="400"/>
        <v>17</v>
      </c>
      <c r="AP567" s="7">
        <f t="shared" si="416"/>
        <v>17</v>
      </c>
      <c r="AQ567" s="7">
        <f t="shared" si="417"/>
        <v>17</v>
      </c>
      <c r="AR567" s="1">
        <f t="shared" si="401"/>
        <v>17</v>
      </c>
      <c r="AS567" s="7">
        <f t="shared" si="418"/>
        <v>17</v>
      </c>
      <c r="AT567" s="1">
        <f t="shared" si="402"/>
        <v>17</v>
      </c>
      <c r="AU567" s="1">
        <f t="shared" si="403"/>
        <v>17</v>
      </c>
      <c r="AV567" s="1">
        <f t="shared" si="404"/>
        <v>17</v>
      </c>
      <c r="AW567" s="1">
        <f t="shared" si="405"/>
        <v>17</v>
      </c>
      <c r="AX567" s="1">
        <f t="shared" si="406"/>
        <v>17</v>
      </c>
      <c r="AY567" s="1">
        <f t="shared" si="407"/>
        <v>17</v>
      </c>
      <c r="AZ567" s="1">
        <f t="shared" si="408"/>
        <v>17</v>
      </c>
      <c r="BA567" s="1">
        <f t="shared" si="409"/>
        <v>17</v>
      </c>
      <c r="BB567" s="1">
        <f t="shared" si="410"/>
        <v>17</v>
      </c>
      <c r="BC567" s="1">
        <f t="shared" si="411"/>
        <v>17</v>
      </c>
      <c r="BD567" s="1">
        <f t="shared" si="412"/>
        <v>17</v>
      </c>
      <c r="BE567" s="1">
        <f t="shared" si="413"/>
        <v>17</v>
      </c>
      <c r="BF567" s="1">
        <f t="shared" si="414"/>
        <v>17</v>
      </c>
      <c r="BG567" s="1">
        <f>+IF(D567="male",VLOOKUP(M567,'Key node cluster'!$A$3:$C$45,3,0),VLOOKUP(M567,'Key node cluster'!$F$3:$H$27,3,0))</f>
        <v>22</v>
      </c>
    </row>
    <row r="568" spans="1:59" x14ac:dyDescent="0.25">
      <c r="A568" t="s">
        <v>1565</v>
      </c>
      <c r="B568">
        <v>9941067950</v>
      </c>
      <c r="C568" s="7">
        <v>30</v>
      </c>
      <c r="D568" t="s">
        <v>9</v>
      </c>
      <c r="E568" t="s">
        <v>10</v>
      </c>
      <c r="G568" t="str">
        <f t="shared" si="415"/>
        <v/>
      </c>
      <c r="H568" s="7">
        <f t="shared" si="373"/>
        <v>5</v>
      </c>
      <c r="J568">
        <v>27</v>
      </c>
      <c r="K568">
        <v>1.4356164383562</v>
      </c>
      <c r="L568">
        <v>1</v>
      </c>
      <c r="M568" s="5">
        <f t="shared" si="374"/>
        <v>26</v>
      </c>
      <c r="N568" s="5">
        <f>+IF(D568="male",VLOOKUP(BG568,'Key node cluster'!$L$3:$N$24,3,0),VLOOKUP(BG568,'Key node cluster'!$R$3:$T$15,3,0))</f>
        <v>1</v>
      </c>
      <c r="O568" s="1">
        <v>0</v>
      </c>
      <c r="P568" s="1">
        <f t="shared" si="375"/>
        <v>26</v>
      </c>
      <c r="Q568" s="1">
        <f t="shared" si="376"/>
        <v>26</v>
      </c>
      <c r="R568" s="1">
        <f t="shared" si="377"/>
        <v>26</v>
      </c>
      <c r="S568" s="1">
        <f t="shared" si="378"/>
        <v>26</v>
      </c>
      <c r="T568" s="1">
        <f t="shared" si="379"/>
        <v>26</v>
      </c>
      <c r="U568" s="1">
        <f t="shared" si="380"/>
        <v>26</v>
      </c>
      <c r="V568" s="1">
        <f t="shared" si="381"/>
        <v>26</v>
      </c>
      <c r="W568" s="1">
        <f t="shared" si="382"/>
        <v>26</v>
      </c>
      <c r="X568" s="1">
        <f t="shared" si="383"/>
        <v>26</v>
      </c>
      <c r="Y568" s="1">
        <f t="shared" si="384"/>
        <v>26</v>
      </c>
      <c r="Z568" s="1">
        <f t="shared" si="385"/>
        <v>26</v>
      </c>
      <c r="AA568" s="1">
        <f t="shared" si="386"/>
        <v>26</v>
      </c>
      <c r="AB568" s="1">
        <f t="shared" si="387"/>
        <v>26</v>
      </c>
      <c r="AC568" s="1">
        <f t="shared" si="388"/>
        <v>26</v>
      </c>
      <c r="AD568" s="1">
        <f t="shared" si="389"/>
        <v>26</v>
      </c>
      <c r="AE568" s="1">
        <f t="shared" si="390"/>
        <v>26</v>
      </c>
      <c r="AF568" s="1">
        <f t="shared" si="391"/>
        <v>26</v>
      </c>
      <c r="AG568" s="1">
        <f t="shared" si="392"/>
        <v>26</v>
      </c>
      <c r="AH568" s="1">
        <f t="shared" si="393"/>
        <v>26</v>
      </c>
      <c r="AI568" s="1">
        <f t="shared" si="394"/>
        <v>26</v>
      </c>
      <c r="AJ568" s="1">
        <f t="shared" si="395"/>
        <v>26</v>
      </c>
      <c r="AK568" s="1">
        <f t="shared" si="396"/>
        <v>26</v>
      </c>
      <c r="AL568" s="1">
        <f t="shared" si="397"/>
        <v>26</v>
      </c>
      <c r="AM568" s="1">
        <f t="shared" si="398"/>
        <v>26</v>
      </c>
      <c r="AN568" s="1">
        <f t="shared" si="399"/>
        <v>26</v>
      </c>
      <c r="AO568" s="1">
        <f t="shared" si="400"/>
        <v>26</v>
      </c>
      <c r="AP568" s="7">
        <f t="shared" si="416"/>
        <v>26</v>
      </c>
      <c r="AQ568" s="7">
        <f t="shared" si="417"/>
        <v>26</v>
      </c>
      <c r="AR568" s="1">
        <f t="shared" si="401"/>
        <v>26</v>
      </c>
      <c r="AS568" s="7">
        <f t="shared" si="418"/>
        <v>26</v>
      </c>
      <c r="AT568" s="1">
        <f t="shared" si="402"/>
        <v>26</v>
      </c>
      <c r="AU568" s="1">
        <f t="shared" si="403"/>
        <v>26</v>
      </c>
      <c r="AV568" s="1">
        <f t="shared" si="404"/>
        <v>26</v>
      </c>
      <c r="AW568" s="1">
        <f t="shared" si="405"/>
        <v>26</v>
      </c>
      <c r="AX568" s="1">
        <f t="shared" si="406"/>
        <v>26</v>
      </c>
      <c r="AY568" s="1">
        <f t="shared" si="407"/>
        <v>26</v>
      </c>
      <c r="AZ568" s="1">
        <f t="shared" si="408"/>
        <v>26</v>
      </c>
      <c r="BA568" s="1">
        <f t="shared" si="409"/>
        <v>26</v>
      </c>
      <c r="BB568" s="1">
        <f t="shared" si="410"/>
        <v>26</v>
      </c>
      <c r="BC568" s="1">
        <f t="shared" si="411"/>
        <v>26</v>
      </c>
      <c r="BD568" s="1">
        <f t="shared" si="412"/>
        <v>26</v>
      </c>
      <c r="BE568" s="1">
        <f t="shared" si="413"/>
        <v>26</v>
      </c>
      <c r="BF568" s="1">
        <f t="shared" si="414"/>
        <v>26</v>
      </c>
      <c r="BG568" s="1">
        <f>+IF(D568="male",VLOOKUP(M568,'Key node cluster'!$A$3:$C$45,3,0),VLOOKUP(M568,'Key node cluster'!$F$3:$H$27,3,0))</f>
        <v>31</v>
      </c>
    </row>
    <row r="569" spans="1:59" x14ac:dyDescent="0.25">
      <c r="A569" t="s">
        <v>1567</v>
      </c>
      <c r="B569">
        <v>9941044120</v>
      </c>
      <c r="C569" s="7">
        <v>30</v>
      </c>
      <c r="D569" t="s">
        <v>9</v>
      </c>
      <c r="E569" t="s">
        <v>10</v>
      </c>
      <c r="G569" t="str">
        <f t="shared" si="415"/>
        <v/>
      </c>
      <c r="H569" s="7">
        <f t="shared" si="373"/>
        <v>5</v>
      </c>
      <c r="J569">
        <v>28</v>
      </c>
      <c r="K569">
        <v>2.4219178082192001</v>
      </c>
      <c r="L569">
        <v>5</v>
      </c>
      <c r="M569" s="5">
        <f t="shared" si="374"/>
        <v>26</v>
      </c>
      <c r="N569" s="5">
        <f>+IF(D569="male",VLOOKUP(BG569,'Key node cluster'!$L$3:$N$24,3,0),VLOOKUP(BG569,'Key node cluster'!$R$3:$T$15,3,0))</f>
        <v>1</v>
      </c>
      <c r="O569" s="1">
        <v>0</v>
      </c>
      <c r="P569" s="1">
        <f t="shared" si="375"/>
        <v>26</v>
      </c>
      <c r="Q569" s="1">
        <f t="shared" si="376"/>
        <v>26</v>
      </c>
      <c r="R569" s="1">
        <f t="shared" si="377"/>
        <v>26</v>
      </c>
      <c r="S569" s="1">
        <f t="shared" si="378"/>
        <v>26</v>
      </c>
      <c r="T569" s="1">
        <f t="shared" si="379"/>
        <v>26</v>
      </c>
      <c r="U569" s="1">
        <f t="shared" si="380"/>
        <v>26</v>
      </c>
      <c r="V569" s="1">
        <f t="shared" si="381"/>
        <v>26</v>
      </c>
      <c r="W569" s="1">
        <f t="shared" si="382"/>
        <v>26</v>
      </c>
      <c r="X569" s="1">
        <f t="shared" si="383"/>
        <v>26</v>
      </c>
      <c r="Y569" s="1">
        <f t="shared" si="384"/>
        <v>26</v>
      </c>
      <c r="Z569" s="1">
        <f t="shared" si="385"/>
        <v>26</v>
      </c>
      <c r="AA569" s="1">
        <f t="shared" si="386"/>
        <v>26</v>
      </c>
      <c r="AB569" s="1">
        <f t="shared" si="387"/>
        <v>26</v>
      </c>
      <c r="AC569" s="1">
        <f t="shared" si="388"/>
        <v>26</v>
      </c>
      <c r="AD569" s="1">
        <f t="shared" si="389"/>
        <v>26</v>
      </c>
      <c r="AE569" s="1">
        <f t="shared" si="390"/>
        <v>26</v>
      </c>
      <c r="AF569" s="1">
        <f t="shared" si="391"/>
        <v>26</v>
      </c>
      <c r="AG569" s="1">
        <f t="shared" si="392"/>
        <v>26</v>
      </c>
      <c r="AH569" s="1">
        <f t="shared" si="393"/>
        <v>26</v>
      </c>
      <c r="AI569" s="1">
        <f t="shared" si="394"/>
        <v>26</v>
      </c>
      <c r="AJ569" s="1">
        <f t="shared" si="395"/>
        <v>26</v>
      </c>
      <c r="AK569" s="1">
        <f t="shared" si="396"/>
        <v>26</v>
      </c>
      <c r="AL569" s="1">
        <f t="shared" si="397"/>
        <v>26</v>
      </c>
      <c r="AM569" s="1">
        <f t="shared" si="398"/>
        <v>26</v>
      </c>
      <c r="AN569" s="1">
        <f t="shared" si="399"/>
        <v>26</v>
      </c>
      <c r="AO569" s="1">
        <f t="shared" si="400"/>
        <v>26</v>
      </c>
      <c r="AP569" s="7">
        <f t="shared" si="416"/>
        <v>26</v>
      </c>
      <c r="AQ569" s="7">
        <f t="shared" si="417"/>
        <v>26</v>
      </c>
      <c r="AR569" s="1">
        <f t="shared" si="401"/>
        <v>26</v>
      </c>
      <c r="AS569" s="7">
        <f t="shared" si="418"/>
        <v>26</v>
      </c>
      <c r="AT569" s="1">
        <f t="shared" si="402"/>
        <v>26</v>
      </c>
      <c r="AU569" s="1">
        <f t="shared" si="403"/>
        <v>26</v>
      </c>
      <c r="AV569" s="1">
        <f t="shared" si="404"/>
        <v>26</v>
      </c>
      <c r="AW569" s="1">
        <f t="shared" si="405"/>
        <v>26</v>
      </c>
      <c r="AX569" s="1">
        <f t="shared" si="406"/>
        <v>26</v>
      </c>
      <c r="AY569" s="1">
        <f t="shared" si="407"/>
        <v>26</v>
      </c>
      <c r="AZ569" s="1">
        <f t="shared" si="408"/>
        <v>26</v>
      </c>
      <c r="BA569" s="1">
        <f t="shared" si="409"/>
        <v>26</v>
      </c>
      <c r="BB569" s="1">
        <f t="shared" si="410"/>
        <v>26</v>
      </c>
      <c r="BC569" s="1">
        <f t="shared" si="411"/>
        <v>26</v>
      </c>
      <c r="BD569" s="1">
        <f t="shared" si="412"/>
        <v>26</v>
      </c>
      <c r="BE569" s="1">
        <f t="shared" si="413"/>
        <v>26</v>
      </c>
      <c r="BF569" s="1">
        <f t="shared" si="414"/>
        <v>26</v>
      </c>
      <c r="BG569" s="1">
        <f>+IF(D569="male",VLOOKUP(M569,'Key node cluster'!$A$3:$C$45,3,0),VLOOKUP(M569,'Key node cluster'!$F$3:$H$27,3,0))</f>
        <v>31</v>
      </c>
    </row>
    <row r="570" spans="1:59" x14ac:dyDescent="0.25">
      <c r="A570" t="s">
        <v>1568</v>
      </c>
      <c r="B570">
        <v>9981067883</v>
      </c>
      <c r="C570" s="7">
        <v>20</v>
      </c>
      <c r="D570" t="s">
        <v>9</v>
      </c>
      <c r="E570" t="s">
        <v>10</v>
      </c>
      <c r="F570" t="s">
        <v>28</v>
      </c>
      <c r="G570" t="str">
        <f t="shared" si="415"/>
        <v>bachelor or above</v>
      </c>
      <c r="H570" s="7">
        <f t="shared" si="373"/>
        <v>1</v>
      </c>
      <c r="I570" t="s">
        <v>14</v>
      </c>
      <c r="J570">
        <v>23</v>
      </c>
      <c r="K570">
        <v>8.4931506849314997E-2</v>
      </c>
      <c r="L570">
        <v>1</v>
      </c>
      <c r="M570" s="5">
        <f t="shared" si="374"/>
        <v>19</v>
      </c>
      <c r="N570" s="5">
        <f>+IF(D570="male",VLOOKUP(BG570,'Key node cluster'!$L$3:$N$24,3,0),VLOOKUP(BG570,'Key node cluster'!$R$3:$T$15,3,0))</f>
        <v>0</v>
      </c>
      <c r="O570" s="1">
        <v>0</v>
      </c>
      <c r="P570" s="1">
        <f t="shared" si="375"/>
        <v>1</v>
      </c>
      <c r="Q570" s="1">
        <f t="shared" si="376"/>
        <v>17</v>
      </c>
      <c r="R570" s="1">
        <f t="shared" si="377"/>
        <v>17</v>
      </c>
      <c r="S570" s="1">
        <f t="shared" si="378"/>
        <v>17</v>
      </c>
      <c r="T570" s="1">
        <f t="shared" si="379"/>
        <v>17</v>
      </c>
      <c r="U570" s="1">
        <f t="shared" si="380"/>
        <v>17</v>
      </c>
      <c r="V570" s="1">
        <f t="shared" si="381"/>
        <v>17</v>
      </c>
      <c r="W570" s="1">
        <f t="shared" si="382"/>
        <v>17</v>
      </c>
      <c r="X570" s="1">
        <f t="shared" si="383"/>
        <v>17</v>
      </c>
      <c r="Y570" s="1">
        <f t="shared" si="384"/>
        <v>17</v>
      </c>
      <c r="Z570" s="1">
        <f t="shared" si="385"/>
        <v>17</v>
      </c>
      <c r="AA570" s="1">
        <f t="shared" si="386"/>
        <v>17</v>
      </c>
      <c r="AB570" s="1">
        <f t="shared" si="387"/>
        <v>17</v>
      </c>
      <c r="AC570" s="1">
        <f t="shared" si="388"/>
        <v>17</v>
      </c>
      <c r="AD570" s="1">
        <f t="shared" si="389"/>
        <v>17</v>
      </c>
      <c r="AE570" s="1">
        <f t="shared" si="390"/>
        <v>17</v>
      </c>
      <c r="AF570" s="1">
        <f t="shared" si="391"/>
        <v>17</v>
      </c>
      <c r="AG570" s="1">
        <f t="shared" si="392"/>
        <v>18</v>
      </c>
      <c r="AH570" s="1">
        <f t="shared" si="393"/>
        <v>19</v>
      </c>
      <c r="AI570" s="1">
        <f t="shared" si="394"/>
        <v>19</v>
      </c>
      <c r="AJ570" s="1">
        <f t="shared" si="395"/>
        <v>19</v>
      </c>
      <c r="AK570" s="1">
        <f t="shared" si="396"/>
        <v>19</v>
      </c>
      <c r="AL570" s="1">
        <f t="shared" si="397"/>
        <v>19</v>
      </c>
      <c r="AM570" s="1">
        <f t="shared" si="398"/>
        <v>19</v>
      </c>
      <c r="AN570" s="1">
        <f t="shared" si="399"/>
        <v>19</v>
      </c>
      <c r="AO570" s="1">
        <f t="shared" si="400"/>
        <v>19</v>
      </c>
      <c r="AP570" s="7">
        <f t="shared" si="416"/>
        <v>19</v>
      </c>
      <c r="AQ570" s="7">
        <f t="shared" si="417"/>
        <v>19</v>
      </c>
      <c r="AR570" s="1">
        <f t="shared" si="401"/>
        <v>19</v>
      </c>
      <c r="AS570" s="7">
        <f t="shared" si="418"/>
        <v>19</v>
      </c>
      <c r="AT570" s="1">
        <f t="shared" si="402"/>
        <v>19</v>
      </c>
      <c r="AU570" s="1">
        <f t="shared" si="403"/>
        <v>19</v>
      </c>
      <c r="AV570" s="1">
        <f t="shared" si="404"/>
        <v>19</v>
      </c>
      <c r="AW570" s="1">
        <f t="shared" si="405"/>
        <v>19</v>
      </c>
      <c r="AX570" s="1">
        <f t="shared" si="406"/>
        <v>19</v>
      </c>
      <c r="AY570" s="1">
        <f t="shared" si="407"/>
        <v>19</v>
      </c>
      <c r="AZ570" s="1">
        <f t="shared" si="408"/>
        <v>19</v>
      </c>
      <c r="BA570" s="1">
        <f t="shared" si="409"/>
        <v>19</v>
      </c>
      <c r="BB570" s="1">
        <f t="shared" si="410"/>
        <v>19</v>
      </c>
      <c r="BC570" s="1">
        <f t="shared" si="411"/>
        <v>19</v>
      </c>
      <c r="BD570" s="1">
        <f t="shared" si="412"/>
        <v>19</v>
      </c>
      <c r="BE570" s="1">
        <f t="shared" si="413"/>
        <v>19</v>
      </c>
      <c r="BF570" s="1">
        <f t="shared" si="414"/>
        <v>19</v>
      </c>
      <c r="BG570" s="1">
        <f>+IF(D570="male",VLOOKUP(M570,'Key node cluster'!$A$3:$C$45,3,0),VLOOKUP(M570,'Key node cluster'!$F$3:$H$27,3,0))</f>
        <v>19</v>
      </c>
    </row>
    <row r="571" spans="1:59" x14ac:dyDescent="0.25">
      <c r="A571" t="s">
        <v>1569</v>
      </c>
      <c r="B571">
        <v>9951044680</v>
      </c>
      <c r="C571" s="7">
        <v>30</v>
      </c>
      <c r="D571" t="s">
        <v>9</v>
      </c>
      <c r="E571" t="s">
        <v>10</v>
      </c>
      <c r="G571" t="str">
        <f t="shared" si="415"/>
        <v>tvet</v>
      </c>
      <c r="H571" s="7">
        <f t="shared" si="373"/>
        <v>5</v>
      </c>
      <c r="I571" t="s">
        <v>22</v>
      </c>
      <c r="J571">
        <v>26</v>
      </c>
      <c r="K571">
        <v>2.5780821917807999</v>
      </c>
      <c r="L571">
        <v>19</v>
      </c>
      <c r="M571" s="5">
        <f t="shared" si="374"/>
        <v>26</v>
      </c>
      <c r="N571" s="5">
        <f>+IF(D571="male",VLOOKUP(BG571,'Key node cluster'!$L$3:$N$24,3,0),VLOOKUP(BG571,'Key node cluster'!$R$3:$T$15,3,0))</f>
        <v>1</v>
      </c>
      <c r="O571" s="1">
        <v>0</v>
      </c>
      <c r="P571" s="1">
        <f t="shared" si="375"/>
        <v>26</v>
      </c>
      <c r="Q571" s="1">
        <f t="shared" si="376"/>
        <v>26</v>
      </c>
      <c r="R571" s="1">
        <f t="shared" si="377"/>
        <v>26</v>
      </c>
      <c r="S571" s="1">
        <f t="shared" si="378"/>
        <v>26</v>
      </c>
      <c r="T571" s="1">
        <f t="shared" si="379"/>
        <v>26</v>
      </c>
      <c r="U571" s="1">
        <f t="shared" si="380"/>
        <v>26</v>
      </c>
      <c r="V571" s="1">
        <f t="shared" si="381"/>
        <v>26</v>
      </c>
      <c r="W571" s="1">
        <f t="shared" si="382"/>
        <v>26</v>
      </c>
      <c r="X571" s="1">
        <f t="shared" si="383"/>
        <v>26</v>
      </c>
      <c r="Y571" s="1">
        <f t="shared" si="384"/>
        <v>26</v>
      </c>
      <c r="Z571" s="1">
        <f t="shared" si="385"/>
        <v>26</v>
      </c>
      <c r="AA571" s="1">
        <f t="shared" si="386"/>
        <v>26</v>
      </c>
      <c r="AB571" s="1">
        <f t="shared" si="387"/>
        <v>26</v>
      </c>
      <c r="AC571" s="1">
        <f t="shared" si="388"/>
        <v>26</v>
      </c>
      <c r="AD571" s="1">
        <f t="shared" si="389"/>
        <v>26</v>
      </c>
      <c r="AE571" s="1">
        <f t="shared" si="390"/>
        <v>26</v>
      </c>
      <c r="AF571" s="1">
        <f t="shared" si="391"/>
        <v>26</v>
      </c>
      <c r="AG571" s="1">
        <f t="shared" si="392"/>
        <v>26</v>
      </c>
      <c r="AH571" s="1">
        <f t="shared" si="393"/>
        <v>26</v>
      </c>
      <c r="AI571" s="1">
        <f t="shared" si="394"/>
        <v>26</v>
      </c>
      <c r="AJ571" s="1">
        <f t="shared" si="395"/>
        <v>26</v>
      </c>
      <c r="AK571" s="1">
        <f t="shared" si="396"/>
        <v>26</v>
      </c>
      <c r="AL571" s="1">
        <f t="shared" si="397"/>
        <v>26</v>
      </c>
      <c r="AM571" s="1">
        <f t="shared" si="398"/>
        <v>26</v>
      </c>
      <c r="AN571" s="1">
        <f t="shared" si="399"/>
        <v>26</v>
      </c>
      <c r="AO571" s="1">
        <f t="shared" si="400"/>
        <v>26</v>
      </c>
      <c r="AP571" s="7">
        <f t="shared" si="416"/>
        <v>26</v>
      </c>
      <c r="AQ571" s="7">
        <f t="shared" si="417"/>
        <v>26</v>
      </c>
      <c r="AR571" s="1">
        <f t="shared" si="401"/>
        <v>26</v>
      </c>
      <c r="AS571" s="7">
        <f t="shared" si="418"/>
        <v>26</v>
      </c>
      <c r="AT571" s="1">
        <f t="shared" si="402"/>
        <v>26</v>
      </c>
      <c r="AU571" s="1">
        <f t="shared" si="403"/>
        <v>26</v>
      </c>
      <c r="AV571" s="1">
        <f t="shared" si="404"/>
        <v>26</v>
      </c>
      <c r="AW571" s="1">
        <f t="shared" si="405"/>
        <v>26</v>
      </c>
      <c r="AX571" s="1">
        <f t="shared" si="406"/>
        <v>26</v>
      </c>
      <c r="AY571" s="1">
        <f t="shared" si="407"/>
        <v>26</v>
      </c>
      <c r="AZ571" s="1">
        <f t="shared" si="408"/>
        <v>26</v>
      </c>
      <c r="BA571" s="1">
        <f t="shared" si="409"/>
        <v>26</v>
      </c>
      <c r="BB571" s="1">
        <f t="shared" si="410"/>
        <v>26</v>
      </c>
      <c r="BC571" s="1">
        <f t="shared" si="411"/>
        <v>26</v>
      </c>
      <c r="BD571" s="1">
        <f t="shared" si="412"/>
        <v>26</v>
      </c>
      <c r="BE571" s="1">
        <f t="shared" si="413"/>
        <v>26</v>
      </c>
      <c r="BF571" s="1">
        <f t="shared" si="414"/>
        <v>26</v>
      </c>
      <c r="BG571" s="1">
        <f>+IF(D571="male",VLOOKUP(M571,'Key node cluster'!$A$3:$C$45,3,0),VLOOKUP(M571,'Key node cluster'!$F$3:$H$27,3,0))</f>
        <v>31</v>
      </c>
    </row>
    <row r="572" spans="1:59" x14ac:dyDescent="0.25">
      <c r="A572" t="s">
        <v>1570</v>
      </c>
      <c r="B572">
        <v>9891059668</v>
      </c>
      <c r="C572" s="7">
        <v>30</v>
      </c>
      <c r="D572" t="s">
        <v>9</v>
      </c>
      <c r="E572" t="s">
        <v>10</v>
      </c>
      <c r="G572" t="str">
        <f t="shared" si="415"/>
        <v/>
      </c>
      <c r="H572" s="7">
        <f t="shared" si="373"/>
        <v>5</v>
      </c>
      <c r="J572">
        <v>33</v>
      </c>
      <c r="K572">
        <v>1.3369863013698999</v>
      </c>
      <c r="L572">
        <v>2</v>
      </c>
      <c r="M572" s="5">
        <f t="shared" si="374"/>
        <v>26</v>
      </c>
      <c r="N572" s="5">
        <f>+IF(D572="male",VLOOKUP(BG572,'Key node cluster'!$L$3:$N$24,3,0),VLOOKUP(BG572,'Key node cluster'!$R$3:$T$15,3,0))</f>
        <v>1</v>
      </c>
      <c r="O572" s="1">
        <v>0</v>
      </c>
      <c r="P572" s="1">
        <f t="shared" si="375"/>
        <v>26</v>
      </c>
      <c r="Q572" s="1">
        <f t="shared" si="376"/>
        <v>26</v>
      </c>
      <c r="R572" s="1">
        <f t="shared" si="377"/>
        <v>26</v>
      </c>
      <c r="S572" s="1">
        <f t="shared" si="378"/>
        <v>26</v>
      </c>
      <c r="T572" s="1">
        <f t="shared" si="379"/>
        <v>26</v>
      </c>
      <c r="U572" s="1">
        <f t="shared" si="380"/>
        <v>26</v>
      </c>
      <c r="V572" s="1">
        <f t="shared" si="381"/>
        <v>26</v>
      </c>
      <c r="W572" s="1">
        <f t="shared" si="382"/>
        <v>26</v>
      </c>
      <c r="X572" s="1">
        <f t="shared" si="383"/>
        <v>26</v>
      </c>
      <c r="Y572" s="1">
        <f t="shared" si="384"/>
        <v>26</v>
      </c>
      <c r="Z572" s="1">
        <f t="shared" si="385"/>
        <v>26</v>
      </c>
      <c r="AA572" s="1">
        <f t="shared" si="386"/>
        <v>26</v>
      </c>
      <c r="AB572" s="1">
        <f t="shared" si="387"/>
        <v>26</v>
      </c>
      <c r="AC572" s="1">
        <f t="shared" si="388"/>
        <v>26</v>
      </c>
      <c r="AD572" s="1">
        <f t="shared" si="389"/>
        <v>26</v>
      </c>
      <c r="AE572" s="1">
        <f t="shared" si="390"/>
        <v>26</v>
      </c>
      <c r="AF572" s="1">
        <f t="shared" si="391"/>
        <v>26</v>
      </c>
      <c r="AG572" s="1">
        <f t="shared" si="392"/>
        <v>26</v>
      </c>
      <c r="AH572" s="1">
        <f t="shared" si="393"/>
        <v>26</v>
      </c>
      <c r="AI572" s="1">
        <f t="shared" si="394"/>
        <v>26</v>
      </c>
      <c r="AJ572" s="1">
        <f t="shared" si="395"/>
        <v>26</v>
      </c>
      <c r="AK572" s="1">
        <f t="shared" si="396"/>
        <v>26</v>
      </c>
      <c r="AL572" s="1">
        <f t="shared" si="397"/>
        <v>26</v>
      </c>
      <c r="AM572" s="1">
        <f t="shared" si="398"/>
        <v>26</v>
      </c>
      <c r="AN572" s="1">
        <f t="shared" si="399"/>
        <v>26</v>
      </c>
      <c r="AO572" s="1">
        <f t="shared" si="400"/>
        <v>26</v>
      </c>
      <c r="AP572" s="7">
        <f t="shared" si="416"/>
        <v>26</v>
      </c>
      <c r="AQ572" s="7">
        <f t="shared" si="417"/>
        <v>26</v>
      </c>
      <c r="AR572" s="1">
        <f t="shared" si="401"/>
        <v>26</v>
      </c>
      <c r="AS572" s="7">
        <f t="shared" si="418"/>
        <v>26</v>
      </c>
      <c r="AT572" s="1">
        <f t="shared" si="402"/>
        <v>26</v>
      </c>
      <c r="AU572" s="1">
        <f t="shared" si="403"/>
        <v>26</v>
      </c>
      <c r="AV572" s="1">
        <f t="shared" si="404"/>
        <v>26</v>
      </c>
      <c r="AW572" s="1">
        <f t="shared" si="405"/>
        <v>26</v>
      </c>
      <c r="AX572" s="1">
        <f t="shared" si="406"/>
        <v>26</v>
      </c>
      <c r="AY572" s="1">
        <f t="shared" si="407"/>
        <v>26</v>
      </c>
      <c r="AZ572" s="1">
        <f t="shared" si="408"/>
        <v>26</v>
      </c>
      <c r="BA572" s="1">
        <f t="shared" si="409"/>
        <v>26</v>
      </c>
      <c r="BB572" s="1">
        <f t="shared" si="410"/>
        <v>26</v>
      </c>
      <c r="BC572" s="1">
        <f t="shared" si="411"/>
        <v>26</v>
      </c>
      <c r="BD572" s="1">
        <f t="shared" si="412"/>
        <v>26</v>
      </c>
      <c r="BE572" s="1">
        <f t="shared" si="413"/>
        <v>26</v>
      </c>
      <c r="BF572" s="1">
        <f t="shared" si="414"/>
        <v>26</v>
      </c>
      <c r="BG572" s="1">
        <f>+IF(D572="male",VLOOKUP(M572,'Key node cluster'!$A$3:$C$45,3,0),VLOOKUP(M572,'Key node cluster'!$F$3:$H$27,3,0))</f>
        <v>31</v>
      </c>
    </row>
    <row r="573" spans="1:59" x14ac:dyDescent="0.25">
      <c r="A573" t="s">
        <v>1580</v>
      </c>
      <c r="B573">
        <v>9781018965</v>
      </c>
      <c r="C573" s="7">
        <v>40</v>
      </c>
      <c r="D573" t="s">
        <v>9</v>
      </c>
      <c r="E573" t="s">
        <v>10</v>
      </c>
      <c r="G573" t="str">
        <f t="shared" si="415"/>
        <v>secondary or below</v>
      </c>
      <c r="H573" s="7">
        <f t="shared" si="373"/>
        <v>1</v>
      </c>
      <c r="I573" t="s">
        <v>12</v>
      </c>
      <c r="J573">
        <v>43</v>
      </c>
      <c r="K573">
        <v>0.50136986301370001</v>
      </c>
      <c r="L573">
        <v>5</v>
      </c>
      <c r="M573" s="5">
        <f t="shared" si="374"/>
        <v>17</v>
      </c>
      <c r="N573" s="5">
        <f>+IF(D573="male",VLOOKUP(BG573,'Key node cluster'!$L$3:$N$24,3,0),VLOOKUP(BG573,'Key node cluster'!$R$3:$T$15,3,0))</f>
        <v>1</v>
      </c>
      <c r="O573" s="1">
        <v>0</v>
      </c>
      <c r="P573" s="1">
        <f t="shared" si="375"/>
        <v>1</v>
      </c>
      <c r="Q573" s="1">
        <f t="shared" si="376"/>
        <v>17</v>
      </c>
      <c r="R573" s="1">
        <f t="shared" si="377"/>
        <v>17</v>
      </c>
      <c r="S573" s="1">
        <f t="shared" si="378"/>
        <v>17</v>
      </c>
      <c r="T573" s="1">
        <f t="shared" si="379"/>
        <v>17</v>
      </c>
      <c r="U573" s="1">
        <f t="shared" si="380"/>
        <v>17</v>
      </c>
      <c r="V573" s="1">
        <f t="shared" si="381"/>
        <v>17</v>
      </c>
      <c r="W573" s="1">
        <f t="shared" si="382"/>
        <v>17</v>
      </c>
      <c r="X573" s="1">
        <f t="shared" si="383"/>
        <v>17</v>
      </c>
      <c r="Y573" s="1">
        <f t="shared" si="384"/>
        <v>17</v>
      </c>
      <c r="Z573" s="1">
        <f t="shared" si="385"/>
        <v>17</v>
      </c>
      <c r="AA573" s="1">
        <f t="shared" si="386"/>
        <v>17</v>
      </c>
      <c r="AB573" s="1">
        <f t="shared" si="387"/>
        <v>17</v>
      </c>
      <c r="AC573" s="1">
        <f t="shared" si="388"/>
        <v>17</v>
      </c>
      <c r="AD573" s="1">
        <f t="shared" si="389"/>
        <v>17</v>
      </c>
      <c r="AE573" s="1">
        <f t="shared" si="390"/>
        <v>17</v>
      </c>
      <c r="AF573" s="1">
        <f t="shared" si="391"/>
        <v>17</v>
      </c>
      <c r="AG573" s="1">
        <f t="shared" si="392"/>
        <v>17</v>
      </c>
      <c r="AH573" s="1">
        <f t="shared" si="393"/>
        <v>17</v>
      </c>
      <c r="AI573" s="1">
        <f t="shared" si="394"/>
        <v>17</v>
      </c>
      <c r="AJ573" s="1">
        <f t="shared" si="395"/>
        <v>17</v>
      </c>
      <c r="AK573" s="1">
        <f t="shared" si="396"/>
        <v>17</v>
      </c>
      <c r="AL573" s="1">
        <f t="shared" si="397"/>
        <v>17</v>
      </c>
      <c r="AM573" s="1">
        <f t="shared" si="398"/>
        <v>17</v>
      </c>
      <c r="AN573" s="1">
        <f t="shared" si="399"/>
        <v>17</v>
      </c>
      <c r="AO573" s="1">
        <f t="shared" si="400"/>
        <v>17</v>
      </c>
      <c r="AP573" s="7">
        <f t="shared" si="416"/>
        <v>17</v>
      </c>
      <c r="AQ573" s="7">
        <f t="shared" si="417"/>
        <v>17</v>
      </c>
      <c r="AR573" s="1">
        <f t="shared" si="401"/>
        <v>17</v>
      </c>
      <c r="AS573" s="7">
        <f t="shared" si="418"/>
        <v>17</v>
      </c>
      <c r="AT573" s="1">
        <f t="shared" si="402"/>
        <v>17</v>
      </c>
      <c r="AU573" s="1">
        <f t="shared" si="403"/>
        <v>17</v>
      </c>
      <c r="AV573" s="1">
        <f t="shared" si="404"/>
        <v>17</v>
      </c>
      <c r="AW573" s="1">
        <f t="shared" si="405"/>
        <v>17</v>
      </c>
      <c r="AX573" s="1">
        <f t="shared" si="406"/>
        <v>17</v>
      </c>
      <c r="AY573" s="1">
        <f t="shared" si="407"/>
        <v>17</v>
      </c>
      <c r="AZ573" s="1">
        <f t="shared" si="408"/>
        <v>17</v>
      </c>
      <c r="BA573" s="1">
        <f t="shared" si="409"/>
        <v>17</v>
      </c>
      <c r="BB573" s="1">
        <f t="shared" si="410"/>
        <v>17</v>
      </c>
      <c r="BC573" s="1">
        <f t="shared" si="411"/>
        <v>17</v>
      </c>
      <c r="BD573" s="1">
        <f t="shared" si="412"/>
        <v>17</v>
      </c>
      <c r="BE573" s="1">
        <f t="shared" si="413"/>
        <v>17</v>
      </c>
      <c r="BF573" s="1">
        <f t="shared" si="414"/>
        <v>17</v>
      </c>
      <c r="BG573" s="1">
        <f>+IF(D573="male",VLOOKUP(M573,'Key node cluster'!$A$3:$C$45,3,0),VLOOKUP(M573,'Key node cluster'!$F$3:$H$27,3,0))</f>
        <v>22</v>
      </c>
    </row>
    <row r="574" spans="1:59" x14ac:dyDescent="0.25">
      <c r="A574" t="s">
        <v>1586</v>
      </c>
      <c r="B574">
        <v>9871015921</v>
      </c>
      <c r="C574" s="7">
        <v>30</v>
      </c>
      <c r="D574" t="s">
        <v>9</v>
      </c>
      <c r="E574" t="s">
        <v>10</v>
      </c>
      <c r="G574" t="str">
        <f t="shared" si="415"/>
        <v>secondary or below</v>
      </c>
      <c r="H574" s="7">
        <f t="shared" si="373"/>
        <v>5</v>
      </c>
      <c r="I574" t="s">
        <v>18</v>
      </c>
      <c r="J574">
        <v>34</v>
      </c>
      <c r="K574">
        <v>1.1643835616438001</v>
      </c>
      <c r="L574">
        <v>2</v>
      </c>
      <c r="M574" s="5">
        <f t="shared" si="374"/>
        <v>26</v>
      </c>
      <c r="N574" s="5">
        <f>+IF(D574="male",VLOOKUP(BG574,'Key node cluster'!$L$3:$N$24,3,0),VLOOKUP(BG574,'Key node cluster'!$R$3:$T$15,3,0))</f>
        <v>1</v>
      </c>
      <c r="O574" s="1">
        <v>0</v>
      </c>
      <c r="P574" s="1">
        <f t="shared" si="375"/>
        <v>26</v>
      </c>
      <c r="Q574" s="1">
        <f t="shared" si="376"/>
        <v>26</v>
      </c>
      <c r="R574" s="1">
        <f t="shared" si="377"/>
        <v>26</v>
      </c>
      <c r="S574" s="1">
        <f t="shared" si="378"/>
        <v>26</v>
      </c>
      <c r="T574" s="1">
        <f t="shared" si="379"/>
        <v>26</v>
      </c>
      <c r="U574" s="1">
        <f t="shared" si="380"/>
        <v>26</v>
      </c>
      <c r="V574" s="1">
        <f t="shared" si="381"/>
        <v>26</v>
      </c>
      <c r="W574" s="1">
        <f t="shared" si="382"/>
        <v>26</v>
      </c>
      <c r="X574" s="1">
        <f t="shared" si="383"/>
        <v>26</v>
      </c>
      <c r="Y574" s="1">
        <f t="shared" si="384"/>
        <v>26</v>
      </c>
      <c r="Z574" s="1">
        <f t="shared" si="385"/>
        <v>26</v>
      </c>
      <c r="AA574" s="1">
        <f t="shared" si="386"/>
        <v>26</v>
      </c>
      <c r="AB574" s="1">
        <f t="shared" si="387"/>
        <v>26</v>
      </c>
      <c r="AC574" s="1">
        <f t="shared" si="388"/>
        <v>26</v>
      </c>
      <c r="AD574" s="1">
        <f t="shared" si="389"/>
        <v>26</v>
      </c>
      <c r="AE574" s="1">
        <f t="shared" si="390"/>
        <v>26</v>
      </c>
      <c r="AF574" s="1">
        <f t="shared" si="391"/>
        <v>26</v>
      </c>
      <c r="AG574" s="1">
        <f t="shared" si="392"/>
        <v>26</v>
      </c>
      <c r="AH574" s="1">
        <f t="shared" si="393"/>
        <v>26</v>
      </c>
      <c r="AI574" s="1">
        <f t="shared" si="394"/>
        <v>26</v>
      </c>
      <c r="AJ574" s="1">
        <f t="shared" si="395"/>
        <v>26</v>
      </c>
      <c r="AK574" s="1">
        <f t="shared" si="396"/>
        <v>26</v>
      </c>
      <c r="AL574" s="1">
        <f t="shared" si="397"/>
        <v>26</v>
      </c>
      <c r="AM574" s="1">
        <f t="shared" si="398"/>
        <v>26</v>
      </c>
      <c r="AN574" s="1">
        <f t="shared" si="399"/>
        <v>26</v>
      </c>
      <c r="AO574" s="1">
        <f t="shared" si="400"/>
        <v>26</v>
      </c>
      <c r="AP574" s="7">
        <f t="shared" si="416"/>
        <v>26</v>
      </c>
      <c r="AQ574" s="7">
        <f t="shared" si="417"/>
        <v>26</v>
      </c>
      <c r="AR574" s="1">
        <f t="shared" si="401"/>
        <v>26</v>
      </c>
      <c r="AS574" s="7">
        <f t="shared" si="418"/>
        <v>26</v>
      </c>
      <c r="AT574" s="1">
        <f t="shared" si="402"/>
        <v>26</v>
      </c>
      <c r="AU574" s="1">
        <f t="shared" si="403"/>
        <v>26</v>
      </c>
      <c r="AV574" s="1">
        <f t="shared" si="404"/>
        <v>26</v>
      </c>
      <c r="AW574" s="1">
        <f t="shared" si="405"/>
        <v>26</v>
      </c>
      <c r="AX574" s="1">
        <f t="shared" si="406"/>
        <v>26</v>
      </c>
      <c r="AY574" s="1">
        <f t="shared" si="407"/>
        <v>26</v>
      </c>
      <c r="AZ574" s="1">
        <f t="shared" si="408"/>
        <v>26</v>
      </c>
      <c r="BA574" s="1">
        <f t="shared" si="409"/>
        <v>26</v>
      </c>
      <c r="BB574" s="1">
        <f t="shared" si="410"/>
        <v>26</v>
      </c>
      <c r="BC574" s="1">
        <f t="shared" si="411"/>
        <v>26</v>
      </c>
      <c r="BD574" s="1">
        <f t="shared" si="412"/>
        <v>26</v>
      </c>
      <c r="BE574" s="1">
        <f t="shared" si="413"/>
        <v>26</v>
      </c>
      <c r="BF574" s="1">
        <f t="shared" si="414"/>
        <v>26</v>
      </c>
      <c r="BG574" s="1">
        <f>+IF(D574="male",VLOOKUP(M574,'Key node cluster'!$A$3:$C$45,3,0),VLOOKUP(M574,'Key node cluster'!$F$3:$H$27,3,0))</f>
        <v>31</v>
      </c>
    </row>
    <row r="575" spans="1:59" x14ac:dyDescent="0.25">
      <c r="A575" t="s">
        <v>1617</v>
      </c>
      <c r="B575">
        <v>9971009835</v>
      </c>
      <c r="C575" s="7">
        <v>20</v>
      </c>
      <c r="D575" t="s">
        <v>9</v>
      </c>
      <c r="E575" t="s">
        <v>10</v>
      </c>
      <c r="G575" t="str">
        <f t="shared" si="415"/>
        <v>tvet</v>
      </c>
      <c r="H575" s="7">
        <f t="shared" si="373"/>
        <v>5</v>
      </c>
      <c r="I575" t="s">
        <v>22</v>
      </c>
      <c r="J575">
        <v>25</v>
      </c>
      <c r="K575">
        <v>1.0219178082192</v>
      </c>
      <c r="L575">
        <v>2</v>
      </c>
      <c r="M575" s="5">
        <f t="shared" si="374"/>
        <v>26</v>
      </c>
      <c r="N575" s="5">
        <f>+IF(D575="male",VLOOKUP(BG575,'Key node cluster'!$L$3:$N$24,3,0),VLOOKUP(BG575,'Key node cluster'!$R$3:$T$15,3,0))</f>
        <v>1</v>
      </c>
      <c r="O575" s="1">
        <v>0</v>
      </c>
      <c r="P575" s="1">
        <f t="shared" si="375"/>
        <v>26</v>
      </c>
      <c r="Q575" s="1">
        <f t="shared" si="376"/>
        <v>26</v>
      </c>
      <c r="R575" s="1">
        <f t="shared" si="377"/>
        <v>26</v>
      </c>
      <c r="S575" s="1">
        <f t="shared" si="378"/>
        <v>26</v>
      </c>
      <c r="T575" s="1">
        <f t="shared" si="379"/>
        <v>26</v>
      </c>
      <c r="U575" s="1">
        <f t="shared" si="380"/>
        <v>26</v>
      </c>
      <c r="V575" s="1">
        <f t="shared" si="381"/>
        <v>26</v>
      </c>
      <c r="W575" s="1">
        <f t="shared" si="382"/>
        <v>26</v>
      </c>
      <c r="X575" s="1">
        <f t="shared" si="383"/>
        <v>26</v>
      </c>
      <c r="Y575" s="1">
        <f t="shared" si="384"/>
        <v>26</v>
      </c>
      <c r="Z575" s="1">
        <f t="shared" si="385"/>
        <v>26</v>
      </c>
      <c r="AA575" s="1">
        <f t="shared" si="386"/>
        <v>26</v>
      </c>
      <c r="AB575" s="1">
        <f t="shared" si="387"/>
        <v>26</v>
      </c>
      <c r="AC575" s="1">
        <f t="shared" si="388"/>
        <v>26</v>
      </c>
      <c r="AD575" s="1">
        <f t="shared" si="389"/>
        <v>26</v>
      </c>
      <c r="AE575" s="1">
        <f t="shared" si="390"/>
        <v>26</v>
      </c>
      <c r="AF575" s="1">
        <f t="shared" si="391"/>
        <v>26</v>
      </c>
      <c r="AG575" s="1">
        <f t="shared" si="392"/>
        <v>26</v>
      </c>
      <c r="AH575" s="1">
        <f t="shared" si="393"/>
        <v>26</v>
      </c>
      <c r="AI575" s="1">
        <f t="shared" si="394"/>
        <v>26</v>
      </c>
      <c r="AJ575" s="1">
        <f t="shared" si="395"/>
        <v>26</v>
      </c>
      <c r="AK575" s="1">
        <f t="shared" si="396"/>
        <v>26</v>
      </c>
      <c r="AL575" s="1">
        <f t="shared" si="397"/>
        <v>26</v>
      </c>
      <c r="AM575" s="1">
        <f t="shared" si="398"/>
        <v>26</v>
      </c>
      <c r="AN575" s="1">
        <f t="shared" si="399"/>
        <v>26</v>
      </c>
      <c r="AO575" s="1">
        <f t="shared" si="400"/>
        <v>26</v>
      </c>
      <c r="AP575" s="7">
        <f t="shared" si="416"/>
        <v>26</v>
      </c>
      <c r="AQ575" s="7">
        <f t="shared" si="417"/>
        <v>26</v>
      </c>
      <c r="AR575" s="1">
        <f t="shared" si="401"/>
        <v>26</v>
      </c>
      <c r="AS575" s="7">
        <f t="shared" si="418"/>
        <v>26</v>
      </c>
      <c r="AT575" s="1">
        <f t="shared" si="402"/>
        <v>26</v>
      </c>
      <c r="AU575" s="1">
        <f t="shared" si="403"/>
        <v>26</v>
      </c>
      <c r="AV575" s="1">
        <f t="shared" si="404"/>
        <v>26</v>
      </c>
      <c r="AW575" s="1">
        <f t="shared" si="405"/>
        <v>26</v>
      </c>
      <c r="AX575" s="1">
        <f t="shared" si="406"/>
        <v>26</v>
      </c>
      <c r="AY575" s="1">
        <f t="shared" si="407"/>
        <v>26</v>
      </c>
      <c r="AZ575" s="1">
        <f t="shared" si="408"/>
        <v>26</v>
      </c>
      <c r="BA575" s="1">
        <f t="shared" si="409"/>
        <v>26</v>
      </c>
      <c r="BB575" s="1">
        <f t="shared" si="410"/>
        <v>26</v>
      </c>
      <c r="BC575" s="1">
        <f t="shared" si="411"/>
        <v>26</v>
      </c>
      <c r="BD575" s="1">
        <f t="shared" si="412"/>
        <v>26</v>
      </c>
      <c r="BE575" s="1">
        <f t="shared" si="413"/>
        <v>26</v>
      </c>
      <c r="BF575" s="1">
        <f t="shared" si="414"/>
        <v>26</v>
      </c>
      <c r="BG575" s="1">
        <f>+IF(D575="male",VLOOKUP(M575,'Key node cluster'!$A$3:$C$45,3,0),VLOOKUP(M575,'Key node cluster'!$F$3:$H$27,3,0))</f>
        <v>31</v>
      </c>
    </row>
    <row r="576" spans="1:59" x14ac:dyDescent="0.25">
      <c r="A576" t="s">
        <v>1621</v>
      </c>
      <c r="B576">
        <v>9711000272</v>
      </c>
      <c r="C576" s="7">
        <v>50</v>
      </c>
      <c r="D576" t="s">
        <v>9</v>
      </c>
      <c r="E576" t="s">
        <v>10</v>
      </c>
      <c r="G576" t="str">
        <f t="shared" si="415"/>
        <v>bachelor or above</v>
      </c>
      <c r="H576" s="7">
        <f t="shared" si="373"/>
        <v>5</v>
      </c>
      <c r="I576" t="s">
        <v>46</v>
      </c>
      <c r="J576">
        <v>51</v>
      </c>
      <c r="K576">
        <v>1.3342465753424999</v>
      </c>
      <c r="L576">
        <v>1</v>
      </c>
      <c r="M576" s="5">
        <f t="shared" si="374"/>
        <v>26</v>
      </c>
      <c r="N576" s="5">
        <f>+IF(D576="male",VLOOKUP(BG576,'Key node cluster'!$L$3:$N$24,3,0),VLOOKUP(BG576,'Key node cluster'!$R$3:$T$15,3,0))</f>
        <v>1</v>
      </c>
      <c r="O576" s="1">
        <v>0</v>
      </c>
      <c r="P576" s="1">
        <f t="shared" si="375"/>
        <v>26</v>
      </c>
      <c r="Q576" s="1">
        <f t="shared" si="376"/>
        <v>26</v>
      </c>
      <c r="R576" s="1">
        <f t="shared" si="377"/>
        <v>26</v>
      </c>
      <c r="S576" s="1">
        <f t="shared" si="378"/>
        <v>26</v>
      </c>
      <c r="T576" s="1">
        <f t="shared" si="379"/>
        <v>26</v>
      </c>
      <c r="U576" s="1">
        <f t="shared" si="380"/>
        <v>26</v>
      </c>
      <c r="V576" s="1">
        <f t="shared" si="381"/>
        <v>26</v>
      </c>
      <c r="W576" s="1">
        <f t="shared" si="382"/>
        <v>26</v>
      </c>
      <c r="X576" s="1">
        <f t="shared" si="383"/>
        <v>26</v>
      </c>
      <c r="Y576" s="1">
        <f t="shared" si="384"/>
        <v>26</v>
      </c>
      <c r="Z576" s="1">
        <f t="shared" si="385"/>
        <v>26</v>
      </c>
      <c r="AA576" s="1">
        <f t="shared" si="386"/>
        <v>26</v>
      </c>
      <c r="AB576" s="1">
        <f t="shared" si="387"/>
        <v>26</v>
      </c>
      <c r="AC576" s="1">
        <f t="shared" si="388"/>
        <v>26</v>
      </c>
      <c r="AD576" s="1">
        <f t="shared" si="389"/>
        <v>26</v>
      </c>
      <c r="AE576" s="1">
        <f t="shared" si="390"/>
        <v>26</v>
      </c>
      <c r="AF576" s="1">
        <f t="shared" si="391"/>
        <v>26</v>
      </c>
      <c r="AG576" s="1">
        <f t="shared" si="392"/>
        <v>26</v>
      </c>
      <c r="AH576" s="1">
        <f t="shared" si="393"/>
        <v>26</v>
      </c>
      <c r="AI576" s="1">
        <f t="shared" si="394"/>
        <v>26</v>
      </c>
      <c r="AJ576" s="1">
        <f t="shared" si="395"/>
        <v>26</v>
      </c>
      <c r="AK576" s="1">
        <f t="shared" si="396"/>
        <v>26</v>
      </c>
      <c r="AL576" s="1">
        <f t="shared" si="397"/>
        <v>26</v>
      </c>
      <c r="AM576" s="1">
        <f t="shared" si="398"/>
        <v>26</v>
      </c>
      <c r="AN576" s="1">
        <f t="shared" si="399"/>
        <v>26</v>
      </c>
      <c r="AO576" s="1">
        <f t="shared" si="400"/>
        <v>26</v>
      </c>
      <c r="AP576" s="7">
        <f t="shared" si="416"/>
        <v>26</v>
      </c>
      <c r="AQ576" s="7">
        <f t="shared" si="417"/>
        <v>26</v>
      </c>
      <c r="AR576" s="1">
        <f t="shared" si="401"/>
        <v>26</v>
      </c>
      <c r="AS576" s="7">
        <f t="shared" si="418"/>
        <v>26</v>
      </c>
      <c r="AT576" s="1">
        <f t="shared" si="402"/>
        <v>26</v>
      </c>
      <c r="AU576" s="1">
        <f t="shared" si="403"/>
        <v>26</v>
      </c>
      <c r="AV576" s="1">
        <f t="shared" si="404"/>
        <v>26</v>
      </c>
      <c r="AW576" s="1">
        <f t="shared" si="405"/>
        <v>26</v>
      </c>
      <c r="AX576" s="1">
        <f t="shared" si="406"/>
        <v>26</v>
      </c>
      <c r="AY576" s="1">
        <f t="shared" si="407"/>
        <v>26</v>
      </c>
      <c r="AZ576" s="1">
        <f t="shared" si="408"/>
        <v>26</v>
      </c>
      <c r="BA576" s="1">
        <f t="shared" si="409"/>
        <v>26</v>
      </c>
      <c r="BB576" s="1">
        <f t="shared" si="410"/>
        <v>26</v>
      </c>
      <c r="BC576" s="1">
        <f t="shared" si="411"/>
        <v>26</v>
      </c>
      <c r="BD576" s="1">
        <f t="shared" si="412"/>
        <v>26</v>
      </c>
      <c r="BE576" s="1">
        <f t="shared" si="413"/>
        <v>26</v>
      </c>
      <c r="BF576" s="1">
        <f t="shared" si="414"/>
        <v>26</v>
      </c>
      <c r="BG576" s="1">
        <f>+IF(D576="male",VLOOKUP(M576,'Key node cluster'!$A$3:$C$45,3,0),VLOOKUP(M576,'Key node cluster'!$F$3:$H$27,3,0))</f>
        <v>31</v>
      </c>
    </row>
    <row r="577" spans="1:59" x14ac:dyDescent="0.25">
      <c r="A577" t="s">
        <v>1622</v>
      </c>
      <c r="B577">
        <v>9981030509</v>
      </c>
      <c r="C577" s="7">
        <v>20</v>
      </c>
      <c r="D577" t="s">
        <v>9</v>
      </c>
      <c r="E577" t="s">
        <v>10</v>
      </c>
      <c r="F577" t="s">
        <v>780</v>
      </c>
      <c r="G577" t="str">
        <f t="shared" si="415"/>
        <v>secondary or below</v>
      </c>
      <c r="H577" s="7">
        <f t="shared" si="373"/>
        <v>1</v>
      </c>
      <c r="I577" t="s">
        <v>12</v>
      </c>
      <c r="J577">
        <v>24</v>
      </c>
      <c r="K577">
        <v>0.58356164383562004</v>
      </c>
      <c r="L577">
        <v>7</v>
      </c>
      <c r="M577" s="5">
        <f t="shared" si="374"/>
        <v>22</v>
      </c>
      <c r="N577" s="5">
        <f>+IF(D577="male",VLOOKUP(BG577,'Key node cluster'!$L$3:$N$24,3,0),VLOOKUP(BG577,'Key node cluster'!$R$3:$T$15,3,0))</f>
        <v>1</v>
      </c>
      <c r="O577" s="1">
        <v>0</v>
      </c>
      <c r="P577" s="1">
        <f t="shared" si="375"/>
        <v>1</v>
      </c>
      <c r="Q577" s="1">
        <f t="shared" si="376"/>
        <v>17</v>
      </c>
      <c r="R577" s="1">
        <f t="shared" si="377"/>
        <v>17</v>
      </c>
      <c r="S577" s="1">
        <f t="shared" si="378"/>
        <v>17</v>
      </c>
      <c r="T577" s="1">
        <f t="shared" si="379"/>
        <v>17</v>
      </c>
      <c r="U577" s="1">
        <f t="shared" si="380"/>
        <v>17</v>
      </c>
      <c r="V577" s="1">
        <f t="shared" si="381"/>
        <v>17</v>
      </c>
      <c r="W577" s="1">
        <f t="shared" si="382"/>
        <v>17</v>
      </c>
      <c r="X577" s="1">
        <f t="shared" si="383"/>
        <v>17</v>
      </c>
      <c r="Y577" s="1">
        <f t="shared" si="384"/>
        <v>17</v>
      </c>
      <c r="Z577" s="1">
        <f t="shared" si="385"/>
        <v>17</v>
      </c>
      <c r="AA577" s="1">
        <f t="shared" si="386"/>
        <v>17</v>
      </c>
      <c r="AB577" s="1">
        <f t="shared" si="387"/>
        <v>17</v>
      </c>
      <c r="AC577" s="1">
        <f t="shared" si="388"/>
        <v>17</v>
      </c>
      <c r="AD577" s="1">
        <f t="shared" si="389"/>
        <v>17</v>
      </c>
      <c r="AE577" s="1">
        <f t="shared" si="390"/>
        <v>17</v>
      </c>
      <c r="AF577" s="1">
        <f t="shared" si="391"/>
        <v>17</v>
      </c>
      <c r="AG577" s="1">
        <f t="shared" si="392"/>
        <v>18</v>
      </c>
      <c r="AH577" s="1">
        <f t="shared" si="393"/>
        <v>20</v>
      </c>
      <c r="AI577" s="1">
        <f t="shared" si="394"/>
        <v>20</v>
      </c>
      <c r="AJ577" s="1">
        <f t="shared" si="395"/>
        <v>21</v>
      </c>
      <c r="AK577" s="1">
        <f t="shared" si="396"/>
        <v>22</v>
      </c>
      <c r="AL577" s="1">
        <f t="shared" si="397"/>
        <v>22</v>
      </c>
      <c r="AM577" s="1">
        <f t="shared" si="398"/>
        <v>22</v>
      </c>
      <c r="AN577" s="1">
        <f t="shared" si="399"/>
        <v>22</v>
      </c>
      <c r="AO577" s="1">
        <f t="shared" si="400"/>
        <v>22</v>
      </c>
      <c r="AP577" s="7">
        <f t="shared" si="416"/>
        <v>22</v>
      </c>
      <c r="AQ577" s="7">
        <f t="shared" si="417"/>
        <v>22</v>
      </c>
      <c r="AR577" s="1">
        <f t="shared" si="401"/>
        <v>22</v>
      </c>
      <c r="AS577" s="7">
        <f t="shared" si="418"/>
        <v>22</v>
      </c>
      <c r="AT577" s="1">
        <f t="shared" si="402"/>
        <v>22</v>
      </c>
      <c r="AU577" s="1">
        <f t="shared" si="403"/>
        <v>22</v>
      </c>
      <c r="AV577" s="1">
        <f t="shared" si="404"/>
        <v>22</v>
      </c>
      <c r="AW577" s="1">
        <f t="shared" si="405"/>
        <v>22</v>
      </c>
      <c r="AX577" s="1">
        <f t="shared" si="406"/>
        <v>22</v>
      </c>
      <c r="AY577" s="1">
        <f t="shared" si="407"/>
        <v>22</v>
      </c>
      <c r="AZ577" s="1">
        <f t="shared" si="408"/>
        <v>22</v>
      </c>
      <c r="BA577" s="1">
        <f t="shared" si="409"/>
        <v>22</v>
      </c>
      <c r="BB577" s="1">
        <f t="shared" si="410"/>
        <v>22</v>
      </c>
      <c r="BC577" s="1">
        <f t="shared" si="411"/>
        <v>22</v>
      </c>
      <c r="BD577" s="1">
        <f t="shared" si="412"/>
        <v>22</v>
      </c>
      <c r="BE577" s="1">
        <f t="shared" si="413"/>
        <v>22</v>
      </c>
      <c r="BF577" s="1">
        <f t="shared" si="414"/>
        <v>22</v>
      </c>
      <c r="BG577" s="1">
        <f>+IF(D577="male",VLOOKUP(M577,'Key node cluster'!$A$3:$C$45,3,0),VLOOKUP(M577,'Key node cluster'!$F$3:$H$27,3,0))</f>
        <v>22</v>
      </c>
    </row>
    <row r="578" spans="1:59" x14ac:dyDescent="0.25">
      <c r="A578" t="s">
        <v>1623</v>
      </c>
      <c r="B578">
        <v>9861004050</v>
      </c>
      <c r="C578" s="7">
        <v>30</v>
      </c>
      <c r="D578" t="s">
        <v>9</v>
      </c>
      <c r="E578" t="s">
        <v>10</v>
      </c>
      <c r="G578" t="str">
        <f t="shared" si="415"/>
        <v>bachelor or above</v>
      </c>
      <c r="H578" s="7">
        <f t="shared" ref="H578:H641" si="419">IF(K578 &gt; 15, 20, IF(K578 &gt; 10, 15, IF(K578 &gt; 5, 10, IF(K578 &gt; 1, 5, IF(K578 &gt; 0, 1, 0)))))</f>
        <v>5</v>
      </c>
      <c r="I578" t="s">
        <v>14</v>
      </c>
      <c r="J578">
        <v>35</v>
      </c>
      <c r="K578">
        <v>1.841095890411</v>
      </c>
      <c r="L578">
        <v>3</v>
      </c>
      <c r="M578" s="5">
        <f t="shared" ref="M578:M641" si="420">+BF578</f>
        <v>26</v>
      </c>
      <c r="N578" s="5">
        <f>+IF(D578="male",VLOOKUP(BG578,'Key node cluster'!$L$3:$N$24,3,0),VLOOKUP(BG578,'Key node cluster'!$R$3:$T$15,3,0))</f>
        <v>1</v>
      </c>
      <c r="O578" s="1">
        <v>0</v>
      </c>
      <c r="P578" s="1">
        <f t="shared" ref="P578:P641" si="421">+IF($D578="male",IF(H578="",O578,IF(H578&lt;=3,1,26)),IF($D578="female",IF(H578="",O578,IF(H578&lt;=0.5,1,12)),O578))</f>
        <v>26</v>
      </c>
      <c r="Q578" s="1">
        <f t="shared" ref="Q578:Q641" si="422">IF($D578="male",IF(P578&lt;&gt;1,P578,IF(H578="",P578,IF(H578&lt;=0.5,2,17))),IF($D578="female",IF(P578&lt;&gt;1,P578,IF(F578="",P578,IF(F578&lt;&gt;"amman",2,11))),P578))</f>
        <v>26</v>
      </c>
      <c r="R578" s="1">
        <f t="shared" ref="R578:R641" si="423">IF($D578="male",IF(Q578&lt;&gt;2,Q578,IF(F578="",Q578,IF(F578&lt;&gt;"irbed",3,14))),IF($D578="female",IF(Q578&lt;&gt;2,Q578,IF(C578="",Q578,IF(C578&lt;=25,3,8))),Q578))</f>
        <v>26</v>
      </c>
      <c r="S578" s="1">
        <f t="shared" ref="S578:S641" si="424">IF($D578="male",IF(R578&lt;&gt;3,R578,IF(F578="",R578,IF(F578&lt;&gt;"amman",4,11))),IF($D578="female",IF(R578&lt;&gt;3,R578,IF(F578="",R578,IF(F578&lt;&gt;"irbed",4,7))),R578))</f>
        <v>26</v>
      </c>
      <c r="T578" s="1">
        <f t="shared" ref="T578:T641" si="425">IF($D578="male",IF(S578&lt;&gt;4,S578,IF(C578="",S578,IF(C578&lt;=25,5,10))),IF($D578="female",IF(S578&lt;&gt;4,S578,IF(C578="",S578,IF(G578&lt;&gt;"secondary or below",5,6))),R578))</f>
        <v>26</v>
      </c>
      <c r="U578" s="1">
        <f t="shared" ref="U578:U641" si="426">IF($D578="male",IF(T578&lt;&gt;5,T578,IF(F578="",T578,IF(F578&lt;&gt;"zarqa",6,9))),IF($D578="female",IF(T578&lt;&gt;5,T578,5),T578))</f>
        <v>26</v>
      </c>
      <c r="V578" s="1">
        <f t="shared" ref="V578:V641" si="427">IF($D578="male",IF(U578&lt;&gt;6,U578,IF(G578="",U578,IF(G578&lt;&gt;"secondary or below",7,8))),IF($D578="female",IF(T578&lt;&gt;6,U578,6),U578))</f>
        <v>26</v>
      </c>
      <c r="W578" s="1">
        <f t="shared" ref="W578:W641" si="428">IF($D578="male",IF(V578&lt;&gt;7,V578,7),IF($D578="female",IF(S578&lt;&gt;7,V578,7),V578))</f>
        <v>26</v>
      </c>
      <c r="X578" s="1">
        <f t="shared" ref="X578:X641" si="429">IF($D578="male",IF(V578&lt;&gt;8,W578,8),IF($D578="female",IF(R578&lt;&gt;8,R578,IF(G578="",W578,IF(G578&lt;&gt;"bachelor or above",9,10)))))</f>
        <v>26</v>
      </c>
      <c r="Y578" s="1">
        <f t="shared" ref="Y578:Y641" si="430">IF($D578="male",IF(U578&lt;&gt;9,X578,9),IF($D578="female",IF(X578&lt;&gt;9,X578,9),X578))</f>
        <v>26</v>
      </c>
      <c r="Z578" s="1">
        <f t="shared" ref="Z578:Z641" si="431">IF($D578="male",IF(T578&lt;&gt;10,Y578,10),IF($D578="female",IF(X578&lt;&gt;10,Y578,10),Y578))</f>
        <v>26</v>
      </c>
      <c r="AA578" s="1">
        <f t="shared" ref="AA578:AA641" si="432">IF($D578="male",IF(S578&lt;&gt;11,Z578,IF(G578="",Z578,IF(G578&lt;&gt;"secondary or below",12,13))),IF($D578="female",IF(Q578&lt;&gt;11,Z578,11),Z578))</f>
        <v>26</v>
      </c>
      <c r="AB578" s="1">
        <f t="shared" ref="AB578:AB641" si="433">IF($D578="male",IF(AA578&lt;&gt;12,AA578,12),IF($D578="female",IF(P578&lt;&gt;12,P578,IF(G578="",AA578,IF(G578&lt;&gt;"bachelor or above",13,20)))))</f>
        <v>26</v>
      </c>
      <c r="AC578" s="1">
        <f t="shared" ref="AC578:AC641" si="434">IF($D578="male",IF(AA578&lt;&gt;13,AB578,13),IF($D578="female",IF(AB578&lt;&gt;13,AB578,IF(H578&lt;=3,14,17))))</f>
        <v>26</v>
      </c>
      <c r="AD578" s="1">
        <f t="shared" ref="AD578:AD641" si="435">IF($D578="male",IF(R578&lt;&gt;14,AC578,IF(G578="",AC578,IF(G578&lt;&gt;"bachelor or above",15,16))),IF($D578="female",IF(AC578&lt;&gt;14,AC578,IF(C578="",AC578,IF(C578&lt;=25,15,16))),AC578))</f>
        <v>26</v>
      </c>
      <c r="AE578" s="1">
        <f t="shared" ref="AE578:AE641" si="436">IF($D578="male",IF(AD578&lt;&gt;15,AD578,15),IF($D578="female",IF(AD578&lt;&gt;15,AD578,15),AD578))</f>
        <v>26</v>
      </c>
      <c r="AF578" s="1">
        <f t="shared" ref="AF578:AF641" si="437">IF($D578="male",IF(AD578&lt;&gt;16,AE578,16),IF($D578="female",IF(AD578&lt;&gt;16,AE578,16),AE578))</f>
        <v>26</v>
      </c>
      <c r="AG578" s="1">
        <f t="shared" ref="AG578:AG641" si="438">IF($D578="male",IF(Q578&lt;&gt;17,AF578,IF(F578="",AF578,IF(F578&lt;&gt;"amman",18,25))),IF($D578="female",IF(AC578&lt;&gt;17,AF578,IF(F578="",AF578,IF(F578&lt;&gt;"irbed",18,19))),AF578))</f>
        <v>26</v>
      </c>
      <c r="AH578" s="1">
        <f t="shared" ref="AH578:AH641" si="439">IF($D578="male",IF(AG578&lt;&gt;18,AG578,IF(G578="",AG578,IF(G578&lt;&gt;"secondary or below",19,20))),IF($D578="female",IF(AG578&lt;&gt;18,AG578,18),AG578))</f>
        <v>26</v>
      </c>
      <c r="AI578" s="1">
        <f t="shared" ref="AI578:AI641" si="440">IF($D578="male",IF(AH578&lt;&gt;19,AH578,19),IF($D578="female",IF(AG578&lt;&gt;19,AH578,19),AH578))</f>
        <v>26</v>
      </c>
      <c r="AJ578" s="1">
        <f t="shared" ref="AJ578:AJ641" si="441">IF($D578="male",IF(AH578&lt;&gt;20,AI578,IF(F578="",AI578,IF(F578&lt;&gt;"irbed",21,24))),IF($D578="female",IF(AB578&lt;&gt;20,AI578,IF(H578&lt;=3,21,24))))</f>
        <v>26</v>
      </c>
      <c r="AK578" s="1">
        <f t="shared" ref="AK578:AK641" si="442">IF($D578="male",IF(AJ578&lt;&gt;21,AJ578,IF(F578="",AJ578,IF(F578&lt;&gt;"zarqa",22,23))),IF($D578="female",IF(AJ578&lt;&gt;21,AJ578,IF(C578&lt;=25,22,23))))</f>
        <v>26</v>
      </c>
      <c r="AL578" s="1">
        <f t="shared" ref="AL578:AL641" si="443">IF($D578="male",IF(AK578&lt;&gt;22,AK578,22),IF($D578="female",IF(AK578&lt;&gt;22,AK578,22),AK578))</f>
        <v>26</v>
      </c>
      <c r="AM578" s="1">
        <f t="shared" ref="AM578:AM641" si="444">IF($D578="male",IF(AK578&lt;&gt;23,AL578,23),IF($D578="female",IF(AK578&lt;&gt;23,AL578,23),AL578))</f>
        <v>26</v>
      </c>
      <c r="AN578" s="1">
        <f t="shared" ref="AN578:AN641" si="445">IF($D578="male",IF(AJ578&lt;&gt;24,AM578,24),IF($D578="female",IF(AJ578&lt;&gt;24,AM578,24),AM578))</f>
        <v>26</v>
      </c>
      <c r="AO578" s="1">
        <f t="shared" ref="AO578:AO641" si="446">IF($D578="male",IF(AG578&lt;&gt;25,AN578,25),AN578)</f>
        <v>26</v>
      </c>
      <c r="AP578" s="7">
        <f t="shared" si="416"/>
        <v>26</v>
      </c>
      <c r="AQ578" s="7">
        <f t="shared" si="417"/>
        <v>26</v>
      </c>
      <c r="AR578" s="1">
        <f t="shared" ref="AR578:AR641" si="447">IF($D578="male",IF(AQ578&lt;&gt;28,AQ578,IF(C578&lt;=35,29,32)),AQ578)</f>
        <v>26</v>
      </c>
      <c r="AS578" s="7">
        <f t="shared" si="418"/>
        <v>26</v>
      </c>
      <c r="AT578" s="1">
        <f t="shared" ref="AT578:AT641" si="448">IF($D578="male",IF(AS578&lt;&gt;30,AS578,30),AS578)</f>
        <v>26</v>
      </c>
      <c r="AU578" s="1">
        <f t="shared" ref="AU578:AU641" si="449">IF($D578="male",IF(AS578&lt;&gt;31,AT578,31),AT578)</f>
        <v>26</v>
      </c>
      <c r="AV578" s="1">
        <f t="shared" ref="AV578:AV641" si="450">IF($D578="male",IF(AR578&lt;&gt;32,AU578,32),AU578)</f>
        <v>26</v>
      </c>
      <c r="AW578" s="1">
        <f t="shared" ref="AW578:AW641" si="451">IF($D578="male",IF(AQ578&lt;&gt;33,AV578,IF(H578="",AV578,IF(H578&lt;=7.5,34,37))),AV578)</f>
        <v>26</v>
      </c>
      <c r="AX578" s="1">
        <f t="shared" ref="AX578:AX641" si="452">IF($D578="male",IF(AW578&lt;&gt;34,AW578,IF(C578&lt;=25,35,36)),AW578)</f>
        <v>26</v>
      </c>
      <c r="AY578" s="1">
        <f t="shared" ref="AY578:AY641" si="453">IF($D578="male",IF(AX578&lt;&gt;35,AX578,35),AX578)</f>
        <v>26</v>
      </c>
      <c r="AZ578" s="1">
        <f t="shared" ref="AZ578:AZ641" si="454">IF($D578="male",IF(AX578&lt;&gt;36,AY578,36),AY578)</f>
        <v>26</v>
      </c>
      <c r="BA578" s="1">
        <f t="shared" ref="BA578:BA641" si="455">IF($D578="male",IF(AW578&lt;&gt;37,AZ578,37),AZ578)</f>
        <v>26</v>
      </c>
      <c r="BB578" s="1">
        <f t="shared" ref="BB578:BB641" si="456">IF($D578="male",IF(AP578&lt;&gt;38,BA578,IF(C578&lt;=25,39,40)),BA578)</f>
        <v>26</v>
      </c>
      <c r="BC578" s="1">
        <f t="shared" ref="BC578:BC641" si="457">IF($D578="male",IF(BB578&lt;&gt;39,BB578,39),BB578)</f>
        <v>26</v>
      </c>
      <c r="BD578" s="1">
        <f t="shared" ref="BD578:BD641" si="458">IF($D578="male",IF(BB578&lt;&gt;40,BC578,IF(H578="",BC578,IF(H578&lt;=7.5,41,42))),BC578)</f>
        <v>26</v>
      </c>
      <c r="BE578" s="1">
        <f t="shared" ref="BE578:BE641" si="459">IF($D578="male",IF(BD578&lt;&gt;41,BD578,41),BD578)</f>
        <v>26</v>
      </c>
      <c r="BF578" s="1">
        <f t="shared" ref="BF578:BF641" si="460">IF($D578="male",IF(BD578&lt;&gt;42,BE578,42),BE578)</f>
        <v>26</v>
      </c>
      <c r="BG578" s="1">
        <f>+IF(D578="male",VLOOKUP(M578,'Key node cluster'!$A$3:$C$45,3,0),VLOOKUP(M578,'Key node cluster'!$F$3:$H$27,3,0))</f>
        <v>31</v>
      </c>
    </row>
    <row r="579" spans="1:59" x14ac:dyDescent="0.25">
      <c r="A579" t="s">
        <v>1631</v>
      </c>
      <c r="B579">
        <v>9951020356</v>
      </c>
      <c r="C579" s="7">
        <v>30</v>
      </c>
      <c r="D579" t="s">
        <v>9</v>
      </c>
      <c r="E579" t="s">
        <v>10</v>
      </c>
      <c r="G579" t="str">
        <f t="shared" si="415"/>
        <v>bachelor or above</v>
      </c>
      <c r="H579" s="7">
        <f t="shared" si="419"/>
        <v>5</v>
      </c>
      <c r="I579" t="s">
        <v>14</v>
      </c>
      <c r="J579">
        <v>27</v>
      </c>
      <c r="K579">
        <v>1.1808219178082</v>
      </c>
      <c r="L579">
        <v>5</v>
      </c>
      <c r="M579" s="5">
        <f t="shared" si="420"/>
        <v>26</v>
      </c>
      <c r="N579" s="5">
        <f>+IF(D579="male",VLOOKUP(BG579,'Key node cluster'!$L$3:$N$24,3,0),VLOOKUP(BG579,'Key node cluster'!$R$3:$T$15,3,0))</f>
        <v>1</v>
      </c>
      <c r="O579" s="1">
        <v>0</v>
      </c>
      <c r="P579" s="1">
        <f t="shared" si="421"/>
        <v>26</v>
      </c>
      <c r="Q579" s="1">
        <f t="shared" si="422"/>
        <v>26</v>
      </c>
      <c r="R579" s="1">
        <f t="shared" si="423"/>
        <v>26</v>
      </c>
      <c r="S579" s="1">
        <f t="shared" si="424"/>
        <v>26</v>
      </c>
      <c r="T579" s="1">
        <f t="shared" si="425"/>
        <v>26</v>
      </c>
      <c r="U579" s="1">
        <f t="shared" si="426"/>
        <v>26</v>
      </c>
      <c r="V579" s="1">
        <f t="shared" si="427"/>
        <v>26</v>
      </c>
      <c r="W579" s="1">
        <f t="shared" si="428"/>
        <v>26</v>
      </c>
      <c r="X579" s="1">
        <f t="shared" si="429"/>
        <v>26</v>
      </c>
      <c r="Y579" s="1">
        <f t="shared" si="430"/>
        <v>26</v>
      </c>
      <c r="Z579" s="1">
        <f t="shared" si="431"/>
        <v>26</v>
      </c>
      <c r="AA579" s="1">
        <f t="shared" si="432"/>
        <v>26</v>
      </c>
      <c r="AB579" s="1">
        <f t="shared" si="433"/>
        <v>26</v>
      </c>
      <c r="AC579" s="1">
        <f t="shared" si="434"/>
        <v>26</v>
      </c>
      <c r="AD579" s="1">
        <f t="shared" si="435"/>
        <v>26</v>
      </c>
      <c r="AE579" s="1">
        <f t="shared" si="436"/>
        <v>26</v>
      </c>
      <c r="AF579" s="1">
        <f t="shared" si="437"/>
        <v>26</v>
      </c>
      <c r="AG579" s="1">
        <f t="shared" si="438"/>
        <v>26</v>
      </c>
      <c r="AH579" s="1">
        <f t="shared" si="439"/>
        <v>26</v>
      </c>
      <c r="AI579" s="1">
        <f t="shared" si="440"/>
        <v>26</v>
      </c>
      <c r="AJ579" s="1">
        <f t="shared" si="441"/>
        <v>26</v>
      </c>
      <c r="AK579" s="1">
        <f t="shared" si="442"/>
        <v>26</v>
      </c>
      <c r="AL579" s="1">
        <f t="shared" si="443"/>
        <v>26</v>
      </c>
      <c r="AM579" s="1">
        <f t="shared" si="444"/>
        <v>26</v>
      </c>
      <c r="AN579" s="1">
        <f t="shared" si="445"/>
        <v>26</v>
      </c>
      <c r="AO579" s="1">
        <f t="shared" si="446"/>
        <v>26</v>
      </c>
      <c r="AP579" s="7">
        <f t="shared" si="416"/>
        <v>26</v>
      </c>
      <c r="AQ579" s="7">
        <f t="shared" si="417"/>
        <v>26</v>
      </c>
      <c r="AR579" s="1">
        <f t="shared" si="447"/>
        <v>26</v>
      </c>
      <c r="AS579" s="7">
        <f t="shared" si="418"/>
        <v>26</v>
      </c>
      <c r="AT579" s="1">
        <f t="shared" si="448"/>
        <v>26</v>
      </c>
      <c r="AU579" s="1">
        <f t="shared" si="449"/>
        <v>26</v>
      </c>
      <c r="AV579" s="1">
        <f t="shared" si="450"/>
        <v>26</v>
      </c>
      <c r="AW579" s="1">
        <f t="shared" si="451"/>
        <v>26</v>
      </c>
      <c r="AX579" s="1">
        <f t="shared" si="452"/>
        <v>26</v>
      </c>
      <c r="AY579" s="1">
        <f t="shared" si="453"/>
        <v>26</v>
      </c>
      <c r="AZ579" s="1">
        <f t="shared" si="454"/>
        <v>26</v>
      </c>
      <c r="BA579" s="1">
        <f t="shared" si="455"/>
        <v>26</v>
      </c>
      <c r="BB579" s="1">
        <f t="shared" si="456"/>
        <v>26</v>
      </c>
      <c r="BC579" s="1">
        <f t="shared" si="457"/>
        <v>26</v>
      </c>
      <c r="BD579" s="1">
        <f t="shared" si="458"/>
        <v>26</v>
      </c>
      <c r="BE579" s="1">
        <f t="shared" si="459"/>
        <v>26</v>
      </c>
      <c r="BF579" s="1">
        <f t="shared" si="460"/>
        <v>26</v>
      </c>
      <c r="BG579" s="1">
        <f>+IF(D579="male",VLOOKUP(M579,'Key node cluster'!$A$3:$C$45,3,0),VLOOKUP(M579,'Key node cluster'!$F$3:$H$27,3,0))</f>
        <v>31</v>
      </c>
    </row>
    <row r="580" spans="1:59" x14ac:dyDescent="0.25">
      <c r="A580" t="s">
        <v>1634</v>
      </c>
      <c r="B580">
        <v>9971054258</v>
      </c>
      <c r="C580" s="7">
        <v>20</v>
      </c>
      <c r="D580" t="s">
        <v>9</v>
      </c>
      <c r="E580" t="s">
        <v>10</v>
      </c>
      <c r="G580" t="str">
        <f t="shared" si="415"/>
        <v/>
      </c>
      <c r="H580" s="7">
        <f t="shared" si="419"/>
        <v>5</v>
      </c>
      <c r="J580">
        <v>24</v>
      </c>
      <c r="K580">
        <v>2.1013698630137001</v>
      </c>
      <c r="L580">
        <v>5</v>
      </c>
      <c r="M580" s="5">
        <f t="shared" si="420"/>
        <v>26</v>
      </c>
      <c r="N580" s="5">
        <f>+IF(D580="male",VLOOKUP(BG580,'Key node cluster'!$L$3:$N$24,3,0),VLOOKUP(BG580,'Key node cluster'!$R$3:$T$15,3,0))</f>
        <v>1</v>
      </c>
      <c r="O580" s="1">
        <v>0</v>
      </c>
      <c r="P580" s="1">
        <f t="shared" si="421"/>
        <v>26</v>
      </c>
      <c r="Q580" s="1">
        <f t="shared" si="422"/>
        <v>26</v>
      </c>
      <c r="R580" s="1">
        <f t="shared" si="423"/>
        <v>26</v>
      </c>
      <c r="S580" s="1">
        <f t="shared" si="424"/>
        <v>26</v>
      </c>
      <c r="T580" s="1">
        <f t="shared" si="425"/>
        <v>26</v>
      </c>
      <c r="U580" s="1">
        <f t="shared" si="426"/>
        <v>26</v>
      </c>
      <c r="V580" s="1">
        <f t="shared" si="427"/>
        <v>26</v>
      </c>
      <c r="W580" s="1">
        <f t="shared" si="428"/>
        <v>26</v>
      </c>
      <c r="X580" s="1">
        <f t="shared" si="429"/>
        <v>26</v>
      </c>
      <c r="Y580" s="1">
        <f t="shared" si="430"/>
        <v>26</v>
      </c>
      <c r="Z580" s="1">
        <f t="shared" si="431"/>
        <v>26</v>
      </c>
      <c r="AA580" s="1">
        <f t="shared" si="432"/>
        <v>26</v>
      </c>
      <c r="AB580" s="1">
        <f t="shared" si="433"/>
        <v>26</v>
      </c>
      <c r="AC580" s="1">
        <f t="shared" si="434"/>
        <v>26</v>
      </c>
      <c r="AD580" s="1">
        <f t="shared" si="435"/>
        <v>26</v>
      </c>
      <c r="AE580" s="1">
        <f t="shared" si="436"/>
        <v>26</v>
      </c>
      <c r="AF580" s="1">
        <f t="shared" si="437"/>
        <v>26</v>
      </c>
      <c r="AG580" s="1">
        <f t="shared" si="438"/>
        <v>26</v>
      </c>
      <c r="AH580" s="1">
        <f t="shared" si="439"/>
        <v>26</v>
      </c>
      <c r="AI580" s="1">
        <f t="shared" si="440"/>
        <v>26</v>
      </c>
      <c r="AJ580" s="1">
        <f t="shared" si="441"/>
        <v>26</v>
      </c>
      <c r="AK580" s="1">
        <f t="shared" si="442"/>
        <v>26</v>
      </c>
      <c r="AL580" s="1">
        <f t="shared" si="443"/>
        <v>26</v>
      </c>
      <c r="AM580" s="1">
        <f t="shared" si="444"/>
        <v>26</v>
      </c>
      <c r="AN580" s="1">
        <f t="shared" si="445"/>
        <v>26</v>
      </c>
      <c r="AO580" s="1">
        <f t="shared" si="446"/>
        <v>26</v>
      </c>
      <c r="AP580" s="7">
        <f t="shared" si="416"/>
        <v>26</v>
      </c>
      <c r="AQ580" s="7">
        <f t="shared" si="417"/>
        <v>26</v>
      </c>
      <c r="AR580" s="1">
        <f t="shared" si="447"/>
        <v>26</v>
      </c>
      <c r="AS580" s="7">
        <f t="shared" si="418"/>
        <v>26</v>
      </c>
      <c r="AT580" s="1">
        <f t="shared" si="448"/>
        <v>26</v>
      </c>
      <c r="AU580" s="1">
        <f t="shared" si="449"/>
        <v>26</v>
      </c>
      <c r="AV580" s="1">
        <f t="shared" si="450"/>
        <v>26</v>
      </c>
      <c r="AW580" s="1">
        <f t="shared" si="451"/>
        <v>26</v>
      </c>
      <c r="AX580" s="1">
        <f t="shared" si="452"/>
        <v>26</v>
      </c>
      <c r="AY580" s="1">
        <f t="shared" si="453"/>
        <v>26</v>
      </c>
      <c r="AZ580" s="1">
        <f t="shared" si="454"/>
        <v>26</v>
      </c>
      <c r="BA580" s="1">
        <f t="shared" si="455"/>
        <v>26</v>
      </c>
      <c r="BB580" s="1">
        <f t="shared" si="456"/>
        <v>26</v>
      </c>
      <c r="BC580" s="1">
        <f t="shared" si="457"/>
        <v>26</v>
      </c>
      <c r="BD580" s="1">
        <f t="shared" si="458"/>
        <v>26</v>
      </c>
      <c r="BE580" s="1">
        <f t="shared" si="459"/>
        <v>26</v>
      </c>
      <c r="BF580" s="1">
        <f t="shared" si="460"/>
        <v>26</v>
      </c>
      <c r="BG580" s="1">
        <f>+IF(D580="male",VLOOKUP(M580,'Key node cluster'!$A$3:$C$45,3,0),VLOOKUP(M580,'Key node cluster'!$F$3:$H$27,3,0))</f>
        <v>31</v>
      </c>
    </row>
    <row r="581" spans="1:59" x14ac:dyDescent="0.25">
      <c r="A581" t="s">
        <v>1639</v>
      </c>
      <c r="B581">
        <v>9661008682</v>
      </c>
      <c r="C581" s="7">
        <v>50</v>
      </c>
      <c r="D581" t="s">
        <v>9</v>
      </c>
      <c r="E581" t="s">
        <v>10</v>
      </c>
      <c r="G581" t="str">
        <f t="shared" si="415"/>
        <v/>
      </c>
      <c r="H581" s="7">
        <f t="shared" si="419"/>
        <v>1</v>
      </c>
      <c r="J581">
        <v>55</v>
      </c>
      <c r="K581">
        <v>0.83287671232877003</v>
      </c>
      <c r="L581">
        <v>2</v>
      </c>
      <c r="M581" s="5">
        <f t="shared" si="420"/>
        <v>17</v>
      </c>
      <c r="N581" s="5">
        <f>+IF(D581="male",VLOOKUP(BG581,'Key node cluster'!$L$3:$N$24,3,0),VLOOKUP(BG581,'Key node cluster'!$R$3:$T$15,3,0))</f>
        <v>1</v>
      </c>
      <c r="O581" s="1">
        <v>0</v>
      </c>
      <c r="P581" s="1">
        <f t="shared" si="421"/>
        <v>1</v>
      </c>
      <c r="Q581" s="1">
        <f t="shared" si="422"/>
        <v>17</v>
      </c>
      <c r="R581" s="1">
        <f t="shared" si="423"/>
        <v>17</v>
      </c>
      <c r="S581" s="1">
        <f t="shared" si="424"/>
        <v>17</v>
      </c>
      <c r="T581" s="1">
        <f t="shared" si="425"/>
        <v>17</v>
      </c>
      <c r="U581" s="1">
        <f t="shared" si="426"/>
        <v>17</v>
      </c>
      <c r="V581" s="1">
        <f t="shared" si="427"/>
        <v>17</v>
      </c>
      <c r="W581" s="1">
        <f t="shared" si="428"/>
        <v>17</v>
      </c>
      <c r="X581" s="1">
        <f t="shared" si="429"/>
        <v>17</v>
      </c>
      <c r="Y581" s="1">
        <f t="shared" si="430"/>
        <v>17</v>
      </c>
      <c r="Z581" s="1">
        <f t="shared" si="431"/>
        <v>17</v>
      </c>
      <c r="AA581" s="1">
        <f t="shared" si="432"/>
        <v>17</v>
      </c>
      <c r="AB581" s="1">
        <f t="shared" si="433"/>
        <v>17</v>
      </c>
      <c r="AC581" s="1">
        <f t="shared" si="434"/>
        <v>17</v>
      </c>
      <c r="AD581" s="1">
        <f t="shared" si="435"/>
        <v>17</v>
      </c>
      <c r="AE581" s="1">
        <f t="shared" si="436"/>
        <v>17</v>
      </c>
      <c r="AF581" s="1">
        <f t="shared" si="437"/>
        <v>17</v>
      </c>
      <c r="AG581" s="1">
        <f t="shared" si="438"/>
        <v>17</v>
      </c>
      <c r="AH581" s="1">
        <f t="shared" si="439"/>
        <v>17</v>
      </c>
      <c r="AI581" s="1">
        <f t="shared" si="440"/>
        <v>17</v>
      </c>
      <c r="AJ581" s="1">
        <f t="shared" si="441"/>
        <v>17</v>
      </c>
      <c r="AK581" s="1">
        <f t="shared" si="442"/>
        <v>17</v>
      </c>
      <c r="AL581" s="1">
        <f t="shared" si="443"/>
        <v>17</v>
      </c>
      <c r="AM581" s="1">
        <f t="shared" si="444"/>
        <v>17</v>
      </c>
      <c r="AN581" s="1">
        <f t="shared" si="445"/>
        <v>17</v>
      </c>
      <c r="AO581" s="1">
        <f t="shared" si="446"/>
        <v>17</v>
      </c>
      <c r="AP581" s="7">
        <f t="shared" si="416"/>
        <v>17</v>
      </c>
      <c r="AQ581" s="7">
        <f t="shared" si="417"/>
        <v>17</v>
      </c>
      <c r="AR581" s="1">
        <f t="shared" si="447"/>
        <v>17</v>
      </c>
      <c r="AS581" s="7">
        <f t="shared" si="418"/>
        <v>17</v>
      </c>
      <c r="AT581" s="1">
        <f t="shared" si="448"/>
        <v>17</v>
      </c>
      <c r="AU581" s="1">
        <f t="shared" si="449"/>
        <v>17</v>
      </c>
      <c r="AV581" s="1">
        <f t="shared" si="450"/>
        <v>17</v>
      </c>
      <c r="AW581" s="1">
        <f t="shared" si="451"/>
        <v>17</v>
      </c>
      <c r="AX581" s="1">
        <f t="shared" si="452"/>
        <v>17</v>
      </c>
      <c r="AY581" s="1">
        <f t="shared" si="453"/>
        <v>17</v>
      </c>
      <c r="AZ581" s="1">
        <f t="shared" si="454"/>
        <v>17</v>
      </c>
      <c r="BA581" s="1">
        <f t="shared" si="455"/>
        <v>17</v>
      </c>
      <c r="BB581" s="1">
        <f t="shared" si="456"/>
        <v>17</v>
      </c>
      <c r="BC581" s="1">
        <f t="shared" si="457"/>
        <v>17</v>
      </c>
      <c r="BD581" s="1">
        <f t="shared" si="458"/>
        <v>17</v>
      </c>
      <c r="BE581" s="1">
        <f t="shared" si="459"/>
        <v>17</v>
      </c>
      <c r="BF581" s="1">
        <f t="shared" si="460"/>
        <v>17</v>
      </c>
      <c r="BG581" s="1">
        <f>+IF(D581="male",VLOOKUP(M581,'Key node cluster'!$A$3:$C$45,3,0),VLOOKUP(M581,'Key node cluster'!$F$3:$H$27,3,0))</f>
        <v>22</v>
      </c>
    </row>
    <row r="582" spans="1:59" x14ac:dyDescent="0.25">
      <c r="A582" t="s">
        <v>1643</v>
      </c>
      <c r="B582">
        <v>9891007604</v>
      </c>
      <c r="C582" s="7">
        <v>30</v>
      </c>
      <c r="D582" t="s">
        <v>9</v>
      </c>
      <c r="E582" t="s">
        <v>10</v>
      </c>
      <c r="G582" t="str">
        <f t="shared" si="415"/>
        <v>secondary or below</v>
      </c>
      <c r="H582" s="7">
        <f t="shared" si="419"/>
        <v>1</v>
      </c>
      <c r="I582" t="s">
        <v>18</v>
      </c>
      <c r="J582">
        <v>32</v>
      </c>
      <c r="K582">
        <v>0.67123287671233001</v>
      </c>
      <c r="L582">
        <v>2</v>
      </c>
      <c r="M582" s="5">
        <f t="shared" si="420"/>
        <v>17</v>
      </c>
      <c r="N582" s="5">
        <f>+IF(D582="male",VLOOKUP(BG582,'Key node cluster'!$L$3:$N$24,3,0),VLOOKUP(BG582,'Key node cluster'!$R$3:$T$15,3,0))</f>
        <v>1</v>
      </c>
      <c r="O582" s="1">
        <v>0</v>
      </c>
      <c r="P582" s="1">
        <f t="shared" si="421"/>
        <v>1</v>
      </c>
      <c r="Q582" s="1">
        <f t="shared" si="422"/>
        <v>17</v>
      </c>
      <c r="R582" s="1">
        <f t="shared" si="423"/>
        <v>17</v>
      </c>
      <c r="S582" s="1">
        <f t="shared" si="424"/>
        <v>17</v>
      </c>
      <c r="T582" s="1">
        <f t="shared" si="425"/>
        <v>17</v>
      </c>
      <c r="U582" s="1">
        <f t="shared" si="426"/>
        <v>17</v>
      </c>
      <c r="V582" s="1">
        <f t="shared" si="427"/>
        <v>17</v>
      </c>
      <c r="W582" s="1">
        <f t="shared" si="428"/>
        <v>17</v>
      </c>
      <c r="X582" s="1">
        <f t="shared" si="429"/>
        <v>17</v>
      </c>
      <c r="Y582" s="1">
        <f t="shared" si="430"/>
        <v>17</v>
      </c>
      <c r="Z582" s="1">
        <f t="shared" si="431"/>
        <v>17</v>
      </c>
      <c r="AA582" s="1">
        <f t="shared" si="432"/>
        <v>17</v>
      </c>
      <c r="AB582" s="1">
        <f t="shared" si="433"/>
        <v>17</v>
      </c>
      <c r="AC582" s="1">
        <f t="shared" si="434"/>
        <v>17</v>
      </c>
      <c r="AD582" s="1">
        <f t="shared" si="435"/>
        <v>17</v>
      </c>
      <c r="AE582" s="1">
        <f t="shared" si="436"/>
        <v>17</v>
      </c>
      <c r="AF582" s="1">
        <f t="shared" si="437"/>
        <v>17</v>
      </c>
      <c r="AG582" s="1">
        <f t="shared" si="438"/>
        <v>17</v>
      </c>
      <c r="AH582" s="1">
        <f t="shared" si="439"/>
        <v>17</v>
      </c>
      <c r="AI582" s="1">
        <f t="shared" si="440"/>
        <v>17</v>
      </c>
      <c r="AJ582" s="1">
        <f t="shared" si="441"/>
        <v>17</v>
      </c>
      <c r="AK582" s="1">
        <f t="shared" si="442"/>
        <v>17</v>
      </c>
      <c r="AL582" s="1">
        <f t="shared" si="443"/>
        <v>17</v>
      </c>
      <c r="AM582" s="1">
        <f t="shared" si="444"/>
        <v>17</v>
      </c>
      <c r="AN582" s="1">
        <f t="shared" si="445"/>
        <v>17</v>
      </c>
      <c r="AO582" s="1">
        <f t="shared" si="446"/>
        <v>17</v>
      </c>
      <c r="AP582" s="7">
        <f t="shared" si="416"/>
        <v>17</v>
      </c>
      <c r="AQ582" s="7">
        <f t="shared" si="417"/>
        <v>17</v>
      </c>
      <c r="AR582" s="1">
        <f t="shared" si="447"/>
        <v>17</v>
      </c>
      <c r="AS582" s="7">
        <f t="shared" si="418"/>
        <v>17</v>
      </c>
      <c r="AT582" s="1">
        <f t="shared" si="448"/>
        <v>17</v>
      </c>
      <c r="AU582" s="1">
        <f t="shared" si="449"/>
        <v>17</v>
      </c>
      <c r="AV582" s="1">
        <f t="shared" si="450"/>
        <v>17</v>
      </c>
      <c r="AW582" s="1">
        <f t="shared" si="451"/>
        <v>17</v>
      </c>
      <c r="AX582" s="1">
        <f t="shared" si="452"/>
        <v>17</v>
      </c>
      <c r="AY582" s="1">
        <f t="shared" si="453"/>
        <v>17</v>
      </c>
      <c r="AZ582" s="1">
        <f t="shared" si="454"/>
        <v>17</v>
      </c>
      <c r="BA582" s="1">
        <f t="shared" si="455"/>
        <v>17</v>
      </c>
      <c r="BB582" s="1">
        <f t="shared" si="456"/>
        <v>17</v>
      </c>
      <c r="BC582" s="1">
        <f t="shared" si="457"/>
        <v>17</v>
      </c>
      <c r="BD582" s="1">
        <f t="shared" si="458"/>
        <v>17</v>
      </c>
      <c r="BE582" s="1">
        <f t="shared" si="459"/>
        <v>17</v>
      </c>
      <c r="BF582" s="1">
        <f t="shared" si="460"/>
        <v>17</v>
      </c>
      <c r="BG582" s="1">
        <f>+IF(D582="male",VLOOKUP(M582,'Key node cluster'!$A$3:$C$45,3,0),VLOOKUP(M582,'Key node cluster'!$F$3:$H$27,3,0))</f>
        <v>22</v>
      </c>
    </row>
    <row r="583" spans="1:59" x14ac:dyDescent="0.25">
      <c r="A583" t="s">
        <v>1648</v>
      </c>
      <c r="B583">
        <v>9991032196</v>
      </c>
      <c r="C583" s="7">
        <v>20</v>
      </c>
      <c r="D583" t="s">
        <v>9</v>
      </c>
      <c r="E583" t="s">
        <v>10</v>
      </c>
      <c r="G583" t="str">
        <f t="shared" si="415"/>
        <v/>
      </c>
      <c r="H583" s="7">
        <f t="shared" si="419"/>
        <v>1</v>
      </c>
      <c r="J583">
        <v>22</v>
      </c>
      <c r="K583">
        <v>0.93972602739725997</v>
      </c>
      <c r="L583">
        <v>4</v>
      </c>
      <c r="M583" s="5">
        <f t="shared" si="420"/>
        <v>17</v>
      </c>
      <c r="N583" s="5">
        <f>+IF(D583="male",VLOOKUP(BG583,'Key node cluster'!$L$3:$N$24,3,0),VLOOKUP(BG583,'Key node cluster'!$R$3:$T$15,3,0))</f>
        <v>1</v>
      </c>
      <c r="O583" s="1">
        <v>0</v>
      </c>
      <c r="P583" s="1">
        <f t="shared" si="421"/>
        <v>1</v>
      </c>
      <c r="Q583" s="1">
        <f t="shared" si="422"/>
        <v>17</v>
      </c>
      <c r="R583" s="1">
        <f t="shared" si="423"/>
        <v>17</v>
      </c>
      <c r="S583" s="1">
        <f t="shared" si="424"/>
        <v>17</v>
      </c>
      <c r="T583" s="1">
        <f t="shared" si="425"/>
        <v>17</v>
      </c>
      <c r="U583" s="1">
        <f t="shared" si="426"/>
        <v>17</v>
      </c>
      <c r="V583" s="1">
        <f t="shared" si="427"/>
        <v>17</v>
      </c>
      <c r="W583" s="1">
        <f t="shared" si="428"/>
        <v>17</v>
      </c>
      <c r="X583" s="1">
        <f t="shared" si="429"/>
        <v>17</v>
      </c>
      <c r="Y583" s="1">
        <f t="shared" si="430"/>
        <v>17</v>
      </c>
      <c r="Z583" s="1">
        <f t="shared" si="431"/>
        <v>17</v>
      </c>
      <c r="AA583" s="1">
        <f t="shared" si="432"/>
        <v>17</v>
      </c>
      <c r="AB583" s="1">
        <f t="shared" si="433"/>
        <v>17</v>
      </c>
      <c r="AC583" s="1">
        <f t="shared" si="434"/>
        <v>17</v>
      </c>
      <c r="AD583" s="1">
        <f t="shared" si="435"/>
        <v>17</v>
      </c>
      <c r="AE583" s="1">
        <f t="shared" si="436"/>
        <v>17</v>
      </c>
      <c r="AF583" s="1">
        <f t="shared" si="437"/>
        <v>17</v>
      </c>
      <c r="AG583" s="1">
        <f t="shared" si="438"/>
        <v>17</v>
      </c>
      <c r="AH583" s="1">
        <f t="shared" si="439"/>
        <v>17</v>
      </c>
      <c r="AI583" s="1">
        <f t="shared" si="440"/>
        <v>17</v>
      </c>
      <c r="AJ583" s="1">
        <f t="shared" si="441"/>
        <v>17</v>
      </c>
      <c r="AK583" s="1">
        <f t="shared" si="442"/>
        <v>17</v>
      </c>
      <c r="AL583" s="1">
        <f t="shared" si="443"/>
        <v>17</v>
      </c>
      <c r="AM583" s="1">
        <f t="shared" si="444"/>
        <v>17</v>
      </c>
      <c r="AN583" s="1">
        <f t="shared" si="445"/>
        <v>17</v>
      </c>
      <c r="AO583" s="1">
        <f t="shared" si="446"/>
        <v>17</v>
      </c>
      <c r="AP583" s="7">
        <f t="shared" si="416"/>
        <v>17</v>
      </c>
      <c r="AQ583" s="7">
        <f t="shared" si="417"/>
        <v>17</v>
      </c>
      <c r="AR583" s="1">
        <f t="shared" si="447"/>
        <v>17</v>
      </c>
      <c r="AS583" s="7">
        <f t="shared" si="418"/>
        <v>17</v>
      </c>
      <c r="AT583" s="1">
        <f t="shared" si="448"/>
        <v>17</v>
      </c>
      <c r="AU583" s="1">
        <f t="shared" si="449"/>
        <v>17</v>
      </c>
      <c r="AV583" s="1">
        <f t="shared" si="450"/>
        <v>17</v>
      </c>
      <c r="AW583" s="1">
        <f t="shared" si="451"/>
        <v>17</v>
      </c>
      <c r="AX583" s="1">
        <f t="shared" si="452"/>
        <v>17</v>
      </c>
      <c r="AY583" s="1">
        <f t="shared" si="453"/>
        <v>17</v>
      </c>
      <c r="AZ583" s="1">
        <f t="shared" si="454"/>
        <v>17</v>
      </c>
      <c r="BA583" s="1">
        <f t="shared" si="455"/>
        <v>17</v>
      </c>
      <c r="BB583" s="1">
        <f t="shared" si="456"/>
        <v>17</v>
      </c>
      <c r="BC583" s="1">
        <f t="shared" si="457"/>
        <v>17</v>
      </c>
      <c r="BD583" s="1">
        <f t="shared" si="458"/>
        <v>17</v>
      </c>
      <c r="BE583" s="1">
        <f t="shared" si="459"/>
        <v>17</v>
      </c>
      <c r="BF583" s="1">
        <f t="shared" si="460"/>
        <v>17</v>
      </c>
      <c r="BG583" s="1">
        <f>+IF(D583="male",VLOOKUP(M583,'Key node cluster'!$A$3:$C$45,3,0),VLOOKUP(M583,'Key node cluster'!$F$3:$H$27,3,0))</f>
        <v>22</v>
      </c>
    </row>
    <row r="584" spans="1:59" x14ac:dyDescent="0.25">
      <c r="A584" t="s">
        <v>1656</v>
      </c>
      <c r="B584">
        <v>9911043276</v>
      </c>
      <c r="C584" s="7">
        <v>30</v>
      </c>
      <c r="D584" t="s">
        <v>9</v>
      </c>
      <c r="E584" t="s">
        <v>10</v>
      </c>
      <c r="G584" t="str">
        <f t="shared" si="415"/>
        <v/>
      </c>
      <c r="H584" s="7">
        <f t="shared" si="419"/>
        <v>5</v>
      </c>
      <c r="J584">
        <v>30</v>
      </c>
      <c r="K584">
        <v>2.0027397260274</v>
      </c>
      <c r="L584">
        <v>1</v>
      </c>
      <c r="M584" s="5">
        <f t="shared" si="420"/>
        <v>26</v>
      </c>
      <c r="N584" s="5">
        <f>+IF(D584="male",VLOOKUP(BG584,'Key node cluster'!$L$3:$N$24,3,0),VLOOKUP(BG584,'Key node cluster'!$R$3:$T$15,3,0))</f>
        <v>1</v>
      </c>
      <c r="O584" s="1">
        <v>0</v>
      </c>
      <c r="P584" s="1">
        <f t="shared" si="421"/>
        <v>26</v>
      </c>
      <c r="Q584" s="1">
        <f t="shared" si="422"/>
        <v>26</v>
      </c>
      <c r="R584" s="1">
        <f t="shared" si="423"/>
        <v>26</v>
      </c>
      <c r="S584" s="1">
        <f t="shared" si="424"/>
        <v>26</v>
      </c>
      <c r="T584" s="1">
        <f t="shared" si="425"/>
        <v>26</v>
      </c>
      <c r="U584" s="1">
        <f t="shared" si="426"/>
        <v>26</v>
      </c>
      <c r="V584" s="1">
        <f t="shared" si="427"/>
        <v>26</v>
      </c>
      <c r="W584" s="1">
        <f t="shared" si="428"/>
        <v>26</v>
      </c>
      <c r="X584" s="1">
        <f t="shared" si="429"/>
        <v>26</v>
      </c>
      <c r="Y584" s="1">
        <f t="shared" si="430"/>
        <v>26</v>
      </c>
      <c r="Z584" s="1">
        <f t="shared" si="431"/>
        <v>26</v>
      </c>
      <c r="AA584" s="1">
        <f t="shared" si="432"/>
        <v>26</v>
      </c>
      <c r="AB584" s="1">
        <f t="shared" si="433"/>
        <v>26</v>
      </c>
      <c r="AC584" s="1">
        <f t="shared" si="434"/>
        <v>26</v>
      </c>
      <c r="AD584" s="1">
        <f t="shared" si="435"/>
        <v>26</v>
      </c>
      <c r="AE584" s="1">
        <f t="shared" si="436"/>
        <v>26</v>
      </c>
      <c r="AF584" s="1">
        <f t="shared" si="437"/>
        <v>26</v>
      </c>
      <c r="AG584" s="1">
        <f t="shared" si="438"/>
        <v>26</v>
      </c>
      <c r="AH584" s="1">
        <f t="shared" si="439"/>
        <v>26</v>
      </c>
      <c r="AI584" s="1">
        <f t="shared" si="440"/>
        <v>26</v>
      </c>
      <c r="AJ584" s="1">
        <f t="shared" si="441"/>
        <v>26</v>
      </c>
      <c r="AK584" s="1">
        <f t="shared" si="442"/>
        <v>26</v>
      </c>
      <c r="AL584" s="1">
        <f t="shared" si="443"/>
        <v>26</v>
      </c>
      <c r="AM584" s="1">
        <f t="shared" si="444"/>
        <v>26</v>
      </c>
      <c r="AN584" s="1">
        <f t="shared" si="445"/>
        <v>26</v>
      </c>
      <c r="AO584" s="1">
        <f t="shared" si="446"/>
        <v>26</v>
      </c>
      <c r="AP584" s="7">
        <f t="shared" si="416"/>
        <v>26</v>
      </c>
      <c r="AQ584" s="7">
        <f t="shared" si="417"/>
        <v>26</v>
      </c>
      <c r="AR584" s="1">
        <f t="shared" si="447"/>
        <v>26</v>
      </c>
      <c r="AS584" s="7">
        <f t="shared" si="418"/>
        <v>26</v>
      </c>
      <c r="AT584" s="1">
        <f t="shared" si="448"/>
        <v>26</v>
      </c>
      <c r="AU584" s="1">
        <f t="shared" si="449"/>
        <v>26</v>
      </c>
      <c r="AV584" s="1">
        <f t="shared" si="450"/>
        <v>26</v>
      </c>
      <c r="AW584" s="1">
        <f t="shared" si="451"/>
        <v>26</v>
      </c>
      <c r="AX584" s="1">
        <f t="shared" si="452"/>
        <v>26</v>
      </c>
      <c r="AY584" s="1">
        <f t="shared" si="453"/>
        <v>26</v>
      </c>
      <c r="AZ584" s="1">
        <f t="shared" si="454"/>
        <v>26</v>
      </c>
      <c r="BA584" s="1">
        <f t="shared" si="455"/>
        <v>26</v>
      </c>
      <c r="BB584" s="1">
        <f t="shared" si="456"/>
        <v>26</v>
      </c>
      <c r="BC584" s="1">
        <f t="shared" si="457"/>
        <v>26</v>
      </c>
      <c r="BD584" s="1">
        <f t="shared" si="458"/>
        <v>26</v>
      </c>
      <c r="BE584" s="1">
        <f t="shared" si="459"/>
        <v>26</v>
      </c>
      <c r="BF584" s="1">
        <f t="shared" si="460"/>
        <v>26</v>
      </c>
      <c r="BG584" s="1">
        <f>+IF(D584="male",VLOOKUP(M584,'Key node cluster'!$A$3:$C$45,3,0),VLOOKUP(M584,'Key node cluster'!$F$3:$H$27,3,0))</f>
        <v>31</v>
      </c>
    </row>
    <row r="585" spans="1:59" x14ac:dyDescent="0.25">
      <c r="A585" t="s">
        <v>1659</v>
      </c>
      <c r="B585">
        <v>9981027015</v>
      </c>
      <c r="C585" s="7">
        <v>20</v>
      </c>
      <c r="D585" t="s">
        <v>9</v>
      </c>
      <c r="E585" t="s">
        <v>10</v>
      </c>
      <c r="G585" t="str">
        <f t="shared" si="415"/>
        <v>bachelor or above</v>
      </c>
      <c r="H585" s="7">
        <f t="shared" si="419"/>
        <v>1</v>
      </c>
      <c r="I585" t="s">
        <v>14</v>
      </c>
      <c r="J585">
        <v>24</v>
      </c>
      <c r="K585">
        <v>0.85479452054795002</v>
      </c>
      <c r="L585">
        <v>1</v>
      </c>
      <c r="M585" s="5">
        <f t="shared" si="420"/>
        <v>17</v>
      </c>
      <c r="N585" s="5">
        <f>+IF(D585="male",VLOOKUP(BG585,'Key node cluster'!$L$3:$N$24,3,0),VLOOKUP(BG585,'Key node cluster'!$R$3:$T$15,3,0))</f>
        <v>1</v>
      </c>
      <c r="O585" s="1">
        <v>0</v>
      </c>
      <c r="P585" s="1">
        <f t="shared" si="421"/>
        <v>1</v>
      </c>
      <c r="Q585" s="1">
        <f t="shared" si="422"/>
        <v>17</v>
      </c>
      <c r="R585" s="1">
        <f t="shared" si="423"/>
        <v>17</v>
      </c>
      <c r="S585" s="1">
        <f t="shared" si="424"/>
        <v>17</v>
      </c>
      <c r="T585" s="1">
        <f t="shared" si="425"/>
        <v>17</v>
      </c>
      <c r="U585" s="1">
        <f t="shared" si="426"/>
        <v>17</v>
      </c>
      <c r="V585" s="1">
        <f t="shared" si="427"/>
        <v>17</v>
      </c>
      <c r="W585" s="1">
        <f t="shared" si="428"/>
        <v>17</v>
      </c>
      <c r="X585" s="1">
        <f t="shared" si="429"/>
        <v>17</v>
      </c>
      <c r="Y585" s="1">
        <f t="shared" si="430"/>
        <v>17</v>
      </c>
      <c r="Z585" s="1">
        <f t="shared" si="431"/>
        <v>17</v>
      </c>
      <c r="AA585" s="1">
        <f t="shared" si="432"/>
        <v>17</v>
      </c>
      <c r="AB585" s="1">
        <f t="shared" si="433"/>
        <v>17</v>
      </c>
      <c r="AC585" s="1">
        <f t="shared" si="434"/>
        <v>17</v>
      </c>
      <c r="AD585" s="1">
        <f t="shared" si="435"/>
        <v>17</v>
      </c>
      <c r="AE585" s="1">
        <f t="shared" si="436"/>
        <v>17</v>
      </c>
      <c r="AF585" s="1">
        <f t="shared" si="437"/>
        <v>17</v>
      </c>
      <c r="AG585" s="1">
        <f t="shared" si="438"/>
        <v>17</v>
      </c>
      <c r="AH585" s="1">
        <f t="shared" si="439"/>
        <v>17</v>
      </c>
      <c r="AI585" s="1">
        <f t="shared" si="440"/>
        <v>17</v>
      </c>
      <c r="AJ585" s="1">
        <f t="shared" si="441"/>
        <v>17</v>
      </c>
      <c r="AK585" s="1">
        <f t="shared" si="442"/>
        <v>17</v>
      </c>
      <c r="AL585" s="1">
        <f t="shared" si="443"/>
        <v>17</v>
      </c>
      <c r="AM585" s="1">
        <f t="shared" si="444"/>
        <v>17</v>
      </c>
      <c r="AN585" s="1">
        <f t="shared" si="445"/>
        <v>17</v>
      </c>
      <c r="AO585" s="1">
        <f t="shared" si="446"/>
        <v>17</v>
      </c>
      <c r="AP585" s="7">
        <f t="shared" si="416"/>
        <v>17</v>
      </c>
      <c r="AQ585" s="7">
        <f t="shared" si="417"/>
        <v>17</v>
      </c>
      <c r="AR585" s="1">
        <f t="shared" si="447"/>
        <v>17</v>
      </c>
      <c r="AS585" s="7">
        <f t="shared" si="418"/>
        <v>17</v>
      </c>
      <c r="AT585" s="1">
        <f t="shared" si="448"/>
        <v>17</v>
      </c>
      <c r="AU585" s="1">
        <f t="shared" si="449"/>
        <v>17</v>
      </c>
      <c r="AV585" s="1">
        <f t="shared" si="450"/>
        <v>17</v>
      </c>
      <c r="AW585" s="1">
        <f t="shared" si="451"/>
        <v>17</v>
      </c>
      <c r="AX585" s="1">
        <f t="shared" si="452"/>
        <v>17</v>
      </c>
      <c r="AY585" s="1">
        <f t="shared" si="453"/>
        <v>17</v>
      </c>
      <c r="AZ585" s="1">
        <f t="shared" si="454"/>
        <v>17</v>
      </c>
      <c r="BA585" s="1">
        <f t="shared" si="455"/>
        <v>17</v>
      </c>
      <c r="BB585" s="1">
        <f t="shared" si="456"/>
        <v>17</v>
      </c>
      <c r="BC585" s="1">
        <f t="shared" si="457"/>
        <v>17</v>
      </c>
      <c r="BD585" s="1">
        <f t="shared" si="458"/>
        <v>17</v>
      </c>
      <c r="BE585" s="1">
        <f t="shared" si="459"/>
        <v>17</v>
      </c>
      <c r="BF585" s="1">
        <f t="shared" si="460"/>
        <v>17</v>
      </c>
      <c r="BG585" s="1">
        <f>+IF(D585="male",VLOOKUP(M585,'Key node cluster'!$A$3:$C$45,3,0),VLOOKUP(M585,'Key node cluster'!$F$3:$H$27,3,0))</f>
        <v>22</v>
      </c>
    </row>
    <row r="586" spans="1:59" x14ac:dyDescent="0.25">
      <c r="A586" t="s">
        <v>1664</v>
      </c>
      <c r="B586">
        <v>9981061677</v>
      </c>
      <c r="C586" s="7">
        <v>20</v>
      </c>
      <c r="D586" t="s">
        <v>9</v>
      </c>
      <c r="E586" t="s">
        <v>10</v>
      </c>
      <c r="G586" t="str">
        <f t="shared" si="415"/>
        <v>bachelor or above</v>
      </c>
      <c r="H586" s="7">
        <f t="shared" si="419"/>
        <v>5</v>
      </c>
      <c r="I586" t="s">
        <v>14</v>
      </c>
      <c r="J586">
        <v>23</v>
      </c>
      <c r="K586">
        <v>1.7698630136986</v>
      </c>
      <c r="L586">
        <v>2</v>
      </c>
      <c r="M586" s="5">
        <f t="shared" si="420"/>
        <v>26</v>
      </c>
      <c r="N586" s="5">
        <f>+IF(D586="male",VLOOKUP(BG586,'Key node cluster'!$L$3:$N$24,3,0),VLOOKUP(BG586,'Key node cluster'!$R$3:$T$15,3,0))</f>
        <v>1</v>
      </c>
      <c r="O586" s="1">
        <v>0</v>
      </c>
      <c r="P586" s="1">
        <f t="shared" si="421"/>
        <v>26</v>
      </c>
      <c r="Q586" s="1">
        <f t="shared" si="422"/>
        <v>26</v>
      </c>
      <c r="R586" s="1">
        <f t="shared" si="423"/>
        <v>26</v>
      </c>
      <c r="S586" s="1">
        <f t="shared" si="424"/>
        <v>26</v>
      </c>
      <c r="T586" s="1">
        <f t="shared" si="425"/>
        <v>26</v>
      </c>
      <c r="U586" s="1">
        <f t="shared" si="426"/>
        <v>26</v>
      </c>
      <c r="V586" s="1">
        <f t="shared" si="427"/>
        <v>26</v>
      </c>
      <c r="W586" s="1">
        <f t="shared" si="428"/>
        <v>26</v>
      </c>
      <c r="X586" s="1">
        <f t="shared" si="429"/>
        <v>26</v>
      </c>
      <c r="Y586" s="1">
        <f t="shared" si="430"/>
        <v>26</v>
      </c>
      <c r="Z586" s="1">
        <f t="shared" si="431"/>
        <v>26</v>
      </c>
      <c r="AA586" s="1">
        <f t="shared" si="432"/>
        <v>26</v>
      </c>
      <c r="AB586" s="1">
        <f t="shared" si="433"/>
        <v>26</v>
      </c>
      <c r="AC586" s="1">
        <f t="shared" si="434"/>
        <v>26</v>
      </c>
      <c r="AD586" s="1">
        <f t="shared" si="435"/>
        <v>26</v>
      </c>
      <c r="AE586" s="1">
        <f t="shared" si="436"/>
        <v>26</v>
      </c>
      <c r="AF586" s="1">
        <f t="shared" si="437"/>
        <v>26</v>
      </c>
      <c r="AG586" s="1">
        <f t="shared" si="438"/>
        <v>26</v>
      </c>
      <c r="AH586" s="1">
        <f t="shared" si="439"/>
        <v>26</v>
      </c>
      <c r="AI586" s="1">
        <f t="shared" si="440"/>
        <v>26</v>
      </c>
      <c r="AJ586" s="1">
        <f t="shared" si="441"/>
        <v>26</v>
      </c>
      <c r="AK586" s="1">
        <f t="shared" si="442"/>
        <v>26</v>
      </c>
      <c r="AL586" s="1">
        <f t="shared" si="443"/>
        <v>26</v>
      </c>
      <c r="AM586" s="1">
        <f t="shared" si="444"/>
        <v>26</v>
      </c>
      <c r="AN586" s="1">
        <f t="shared" si="445"/>
        <v>26</v>
      </c>
      <c r="AO586" s="1">
        <f t="shared" si="446"/>
        <v>26</v>
      </c>
      <c r="AP586" s="7">
        <f t="shared" si="416"/>
        <v>26</v>
      </c>
      <c r="AQ586" s="7">
        <f t="shared" si="417"/>
        <v>26</v>
      </c>
      <c r="AR586" s="1">
        <f t="shared" si="447"/>
        <v>26</v>
      </c>
      <c r="AS586" s="7">
        <f t="shared" si="418"/>
        <v>26</v>
      </c>
      <c r="AT586" s="1">
        <f t="shared" si="448"/>
        <v>26</v>
      </c>
      <c r="AU586" s="1">
        <f t="shared" si="449"/>
        <v>26</v>
      </c>
      <c r="AV586" s="1">
        <f t="shared" si="450"/>
        <v>26</v>
      </c>
      <c r="AW586" s="1">
        <f t="shared" si="451"/>
        <v>26</v>
      </c>
      <c r="AX586" s="1">
        <f t="shared" si="452"/>
        <v>26</v>
      </c>
      <c r="AY586" s="1">
        <f t="shared" si="453"/>
        <v>26</v>
      </c>
      <c r="AZ586" s="1">
        <f t="shared" si="454"/>
        <v>26</v>
      </c>
      <c r="BA586" s="1">
        <f t="shared" si="455"/>
        <v>26</v>
      </c>
      <c r="BB586" s="1">
        <f t="shared" si="456"/>
        <v>26</v>
      </c>
      <c r="BC586" s="1">
        <f t="shared" si="457"/>
        <v>26</v>
      </c>
      <c r="BD586" s="1">
        <f t="shared" si="458"/>
        <v>26</v>
      </c>
      <c r="BE586" s="1">
        <f t="shared" si="459"/>
        <v>26</v>
      </c>
      <c r="BF586" s="1">
        <f t="shared" si="460"/>
        <v>26</v>
      </c>
      <c r="BG586" s="1">
        <f>+IF(D586="male",VLOOKUP(M586,'Key node cluster'!$A$3:$C$45,3,0),VLOOKUP(M586,'Key node cluster'!$F$3:$H$27,3,0))</f>
        <v>31</v>
      </c>
    </row>
    <row r="587" spans="1:59" x14ac:dyDescent="0.25">
      <c r="A587" t="s">
        <v>1672</v>
      </c>
      <c r="B587">
        <v>9961039148</v>
      </c>
      <c r="C587" s="7">
        <v>20</v>
      </c>
      <c r="D587" t="s">
        <v>9</v>
      </c>
      <c r="E587" t="s">
        <v>10</v>
      </c>
      <c r="G587" t="str">
        <f t="shared" si="415"/>
        <v>bachelor or above</v>
      </c>
      <c r="H587" s="7">
        <f t="shared" si="419"/>
        <v>1</v>
      </c>
      <c r="I587" t="s">
        <v>14</v>
      </c>
      <c r="J587">
        <v>25</v>
      </c>
      <c r="K587">
        <v>0.74794520547944998</v>
      </c>
      <c r="L587">
        <v>1</v>
      </c>
      <c r="M587" s="5">
        <f t="shared" si="420"/>
        <v>17</v>
      </c>
      <c r="N587" s="5">
        <f>+IF(D587="male",VLOOKUP(BG587,'Key node cluster'!$L$3:$N$24,3,0),VLOOKUP(BG587,'Key node cluster'!$R$3:$T$15,3,0))</f>
        <v>1</v>
      </c>
      <c r="O587" s="1">
        <v>0</v>
      </c>
      <c r="P587" s="1">
        <f t="shared" si="421"/>
        <v>1</v>
      </c>
      <c r="Q587" s="1">
        <f t="shared" si="422"/>
        <v>17</v>
      </c>
      <c r="R587" s="1">
        <f t="shared" si="423"/>
        <v>17</v>
      </c>
      <c r="S587" s="1">
        <f t="shared" si="424"/>
        <v>17</v>
      </c>
      <c r="T587" s="1">
        <f t="shared" si="425"/>
        <v>17</v>
      </c>
      <c r="U587" s="1">
        <f t="shared" si="426"/>
        <v>17</v>
      </c>
      <c r="V587" s="1">
        <f t="shared" si="427"/>
        <v>17</v>
      </c>
      <c r="W587" s="1">
        <f t="shared" si="428"/>
        <v>17</v>
      </c>
      <c r="X587" s="1">
        <f t="shared" si="429"/>
        <v>17</v>
      </c>
      <c r="Y587" s="1">
        <f t="shared" si="430"/>
        <v>17</v>
      </c>
      <c r="Z587" s="1">
        <f t="shared" si="431"/>
        <v>17</v>
      </c>
      <c r="AA587" s="1">
        <f t="shared" si="432"/>
        <v>17</v>
      </c>
      <c r="AB587" s="1">
        <f t="shared" si="433"/>
        <v>17</v>
      </c>
      <c r="AC587" s="1">
        <f t="shared" si="434"/>
        <v>17</v>
      </c>
      <c r="AD587" s="1">
        <f t="shared" si="435"/>
        <v>17</v>
      </c>
      <c r="AE587" s="1">
        <f t="shared" si="436"/>
        <v>17</v>
      </c>
      <c r="AF587" s="1">
        <f t="shared" si="437"/>
        <v>17</v>
      </c>
      <c r="AG587" s="1">
        <f t="shared" si="438"/>
        <v>17</v>
      </c>
      <c r="AH587" s="1">
        <f t="shared" si="439"/>
        <v>17</v>
      </c>
      <c r="AI587" s="1">
        <f t="shared" si="440"/>
        <v>17</v>
      </c>
      <c r="AJ587" s="1">
        <f t="shared" si="441"/>
        <v>17</v>
      </c>
      <c r="AK587" s="1">
        <f t="shared" si="442"/>
        <v>17</v>
      </c>
      <c r="AL587" s="1">
        <f t="shared" si="443"/>
        <v>17</v>
      </c>
      <c r="AM587" s="1">
        <f t="shared" si="444"/>
        <v>17</v>
      </c>
      <c r="AN587" s="1">
        <f t="shared" si="445"/>
        <v>17</v>
      </c>
      <c r="AO587" s="1">
        <f t="shared" si="446"/>
        <v>17</v>
      </c>
      <c r="AP587" s="7">
        <f t="shared" si="416"/>
        <v>17</v>
      </c>
      <c r="AQ587" s="7">
        <f t="shared" si="417"/>
        <v>17</v>
      </c>
      <c r="AR587" s="1">
        <f t="shared" si="447"/>
        <v>17</v>
      </c>
      <c r="AS587" s="7">
        <f t="shared" si="418"/>
        <v>17</v>
      </c>
      <c r="AT587" s="1">
        <f t="shared" si="448"/>
        <v>17</v>
      </c>
      <c r="AU587" s="1">
        <f t="shared" si="449"/>
        <v>17</v>
      </c>
      <c r="AV587" s="1">
        <f t="shared" si="450"/>
        <v>17</v>
      </c>
      <c r="AW587" s="1">
        <f t="shared" si="451"/>
        <v>17</v>
      </c>
      <c r="AX587" s="1">
        <f t="shared" si="452"/>
        <v>17</v>
      </c>
      <c r="AY587" s="1">
        <f t="shared" si="453"/>
        <v>17</v>
      </c>
      <c r="AZ587" s="1">
        <f t="shared" si="454"/>
        <v>17</v>
      </c>
      <c r="BA587" s="1">
        <f t="shared" si="455"/>
        <v>17</v>
      </c>
      <c r="BB587" s="1">
        <f t="shared" si="456"/>
        <v>17</v>
      </c>
      <c r="BC587" s="1">
        <f t="shared" si="457"/>
        <v>17</v>
      </c>
      <c r="BD587" s="1">
        <f t="shared" si="458"/>
        <v>17</v>
      </c>
      <c r="BE587" s="1">
        <f t="shared" si="459"/>
        <v>17</v>
      </c>
      <c r="BF587" s="1">
        <f t="shared" si="460"/>
        <v>17</v>
      </c>
      <c r="BG587" s="1">
        <f>+IF(D587="male",VLOOKUP(M587,'Key node cluster'!$A$3:$C$45,3,0),VLOOKUP(M587,'Key node cluster'!$F$3:$H$27,3,0))</f>
        <v>22</v>
      </c>
    </row>
    <row r="588" spans="1:59" x14ac:dyDescent="0.25">
      <c r="A588" t="s">
        <v>1673</v>
      </c>
      <c r="B588">
        <v>2000145808</v>
      </c>
      <c r="C588" s="7">
        <v>20</v>
      </c>
      <c r="D588" t="s">
        <v>9</v>
      </c>
      <c r="E588" t="s">
        <v>10</v>
      </c>
      <c r="G588" t="str">
        <f t="shared" si="415"/>
        <v/>
      </c>
      <c r="H588" s="7">
        <f t="shared" si="419"/>
        <v>5</v>
      </c>
      <c r="J588">
        <v>21</v>
      </c>
      <c r="K588">
        <v>1.2465753424657999</v>
      </c>
      <c r="L588">
        <v>3</v>
      </c>
      <c r="M588" s="5">
        <f t="shared" si="420"/>
        <v>26</v>
      </c>
      <c r="N588" s="5">
        <f>+IF(D588="male",VLOOKUP(BG588,'Key node cluster'!$L$3:$N$24,3,0),VLOOKUP(BG588,'Key node cluster'!$R$3:$T$15,3,0))</f>
        <v>1</v>
      </c>
      <c r="O588" s="1">
        <v>0</v>
      </c>
      <c r="P588" s="1">
        <f t="shared" si="421"/>
        <v>26</v>
      </c>
      <c r="Q588" s="1">
        <f t="shared" si="422"/>
        <v>26</v>
      </c>
      <c r="R588" s="1">
        <f t="shared" si="423"/>
        <v>26</v>
      </c>
      <c r="S588" s="1">
        <f t="shared" si="424"/>
        <v>26</v>
      </c>
      <c r="T588" s="1">
        <f t="shared" si="425"/>
        <v>26</v>
      </c>
      <c r="U588" s="1">
        <f t="shared" si="426"/>
        <v>26</v>
      </c>
      <c r="V588" s="1">
        <f t="shared" si="427"/>
        <v>26</v>
      </c>
      <c r="W588" s="1">
        <f t="shared" si="428"/>
        <v>26</v>
      </c>
      <c r="X588" s="1">
        <f t="shared" si="429"/>
        <v>26</v>
      </c>
      <c r="Y588" s="1">
        <f t="shared" si="430"/>
        <v>26</v>
      </c>
      <c r="Z588" s="1">
        <f t="shared" si="431"/>
        <v>26</v>
      </c>
      <c r="AA588" s="1">
        <f t="shared" si="432"/>
        <v>26</v>
      </c>
      <c r="AB588" s="1">
        <f t="shared" si="433"/>
        <v>26</v>
      </c>
      <c r="AC588" s="1">
        <f t="shared" si="434"/>
        <v>26</v>
      </c>
      <c r="AD588" s="1">
        <f t="shared" si="435"/>
        <v>26</v>
      </c>
      <c r="AE588" s="1">
        <f t="shared" si="436"/>
        <v>26</v>
      </c>
      <c r="AF588" s="1">
        <f t="shared" si="437"/>
        <v>26</v>
      </c>
      <c r="AG588" s="1">
        <f t="shared" si="438"/>
        <v>26</v>
      </c>
      <c r="AH588" s="1">
        <f t="shared" si="439"/>
        <v>26</v>
      </c>
      <c r="AI588" s="1">
        <f t="shared" si="440"/>
        <v>26</v>
      </c>
      <c r="AJ588" s="1">
        <f t="shared" si="441"/>
        <v>26</v>
      </c>
      <c r="AK588" s="1">
        <f t="shared" si="442"/>
        <v>26</v>
      </c>
      <c r="AL588" s="1">
        <f t="shared" si="443"/>
        <v>26</v>
      </c>
      <c r="AM588" s="1">
        <f t="shared" si="444"/>
        <v>26</v>
      </c>
      <c r="AN588" s="1">
        <f t="shared" si="445"/>
        <v>26</v>
      </c>
      <c r="AO588" s="1">
        <f t="shared" si="446"/>
        <v>26</v>
      </c>
      <c r="AP588" s="7">
        <f t="shared" si="416"/>
        <v>26</v>
      </c>
      <c r="AQ588" s="7">
        <f t="shared" si="417"/>
        <v>26</v>
      </c>
      <c r="AR588" s="1">
        <f t="shared" si="447"/>
        <v>26</v>
      </c>
      <c r="AS588" s="7">
        <f t="shared" si="418"/>
        <v>26</v>
      </c>
      <c r="AT588" s="1">
        <f t="shared" si="448"/>
        <v>26</v>
      </c>
      <c r="AU588" s="1">
        <f t="shared" si="449"/>
        <v>26</v>
      </c>
      <c r="AV588" s="1">
        <f t="shared" si="450"/>
        <v>26</v>
      </c>
      <c r="AW588" s="1">
        <f t="shared" si="451"/>
        <v>26</v>
      </c>
      <c r="AX588" s="1">
        <f t="shared" si="452"/>
        <v>26</v>
      </c>
      <c r="AY588" s="1">
        <f t="shared" si="453"/>
        <v>26</v>
      </c>
      <c r="AZ588" s="1">
        <f t="shared" si="454"/>
        <v>26</v>
      </c>
      <c r="BA588" s="1">
        <f t="shared" si="455"/>
        <v>26</v>
      </c>
      <c r="BB588" s="1">
        <f t="shared" si="456"/>
        <v>26</v>
      </c>
      <c r="BC588" s="1">
        <f t="shared" si="457"/>
        <v>26</v>
      </c>
      <c r="BD588" s="1">
        <f t="shared" si="458"/>
        <v>26</v>
      </c>
      <c r="BE588" s="1">
        <f t="shared" si="459"/>
        <v>26</v>
      </c>
      <c r="BF588" s="1">
        <f t="shared" si="460"/>
        <v>26</v>
      </c>
      <c r="BG588" s="1">
        <f>+IF(D588="male",VLOOKUP(M588,'Key node cluster'!$A$3:$C$45,3,0),VLOOKUP(M588,'Key node cluster'!$F$3:$H$27,3,0))</f>
        <v>31</v>
      </c>
    </row>
    <row r="589" spans="1:59" x14ac:dyDescent="0.25">
      <c r="A589" t="s">
        <v>1675</v>
      </c>
      <c r="B589">
        <v>9961030931</v>
      </c>
      <c r="C589" s="7">
        <v>20</v>
      </c>
      <c r="D589" t="s">
        <v>9</v>
      </c>
      <c r="E589" t="s">
        <v>10</v>
      </c>
      <c r="G589" t="str">
        <f t="shared" si="415"/>
        <v>bachelor or above</v>
      </c>
      <c r="H589" s="7">
        <f t="shared" si="419"/>
        <v>1</v>
      </c>
      <c r="I589" t="s">
        <v>14</v>
      </c>
      <c r="J589">
        <v>25</v>
      </c>
      <c r="K589">
        <v>0.74794520547944998</v>
      </c>
      <c r="L589">
        <v>1</v>
      </c>
      <c r="M589" s="5">
        <f t="shared" si="420"/>
        <v>17</v>
      </c>
      <c r="N589" s="5">
        <f>+IF(D589="male",VLOOKUP(BG589,'Key node cluster'!$L$3:$N$24,3,0),VLOOKUP(BG589,'Key node cluster'!$R$3:$T$15,3,0))</f>
        <v>1</v>
      </c>
      <c r="O589" s="1">
        <v>0</v>
      </c>
      <c r="P589" s="1">
        <f t="shared" si="421"/>
        <v>1</v>
      </c>
      <c r="Q589" s="1">
        <f t="shared" si="422"/>
        <v>17</v>
      </c>
      <c r="R589" s="1">
        <f t="shared" si="423"/>
        <v>17</v>
      </c>
      <c r="S589" s="1">
        <f t="shared" si="424"/>
        <v>17</v>
      </c>
      <c r="T589" s="1">
        <f t="shared" si="425"/>
        <v>17</v>
      </c>
      <c r="U589" s="1">
        <f t="shared" si="426"/>
        <v>17</v>
      </c>
      <c r="V589" s="1">
        <f t="shared" si="427"/>
        <v>17</v>
      </c>
      <c r="W589" s="1">
        <f t="shared" si="428"/>
        <v>17</v>
      </c>
      <c r="X589" s="1">
        <f t="shared" si="429"/>
        <v>17</v>
      </c>
      <c r="Y589" s="1">
        <f t="shared" si="430"/>
        <v>17</v>
      </c>
      <c r="Z589" s="1">
        <f t="shared" si="431"/>
        <v>17</v>
      </c>
      <c r="AA589" s="1">
        <f t="shared" si="432"/>
        <v>17</v>
      </c>
      <c r="AB589" s="1">
        <f t="shared" si="433"/>
        <v>17</v>
      </c>
      <c r="AC589" s="1">
        <f t="shared" si="434"/>
        <v>17</v>
      </c>
      <c r="AD589" s="1">
        <f t="shared" si="435"/>
        <v>17</v>
      </c>
      <c r="AE589" s="1">
        <f t="shared" si="436"/>
        <v>17</v>
      </c>
      <c r="AF589" s="1">
        <f t="shared" si="437"/>
        <v>17</v>
      </c>
      <c r="AG589" s="1">
        <f t="shared" si="438"/>
        <v>17</v>
      </c>
      <c r="AH589" s="1">
        <f t="shared" si="439"/>
        <v>17</v>
      </c>
      <c r="AI589" s="1">
        <f t="shared" si="440"/>
        <v>17</v>
      </c>
      <c r="AJ589" s="1">
        <f t="shared" si="441"/>
        <v>17</v>
      </c>
      <c r="AK589" s="1">
        <f t="shared" si="442"/>
        <v>17</v>
      </c>
      <c r="AL589" s="1">
        <f t="shared" si="443"/>
        <v>17</v>
      </c>
      <c r="AM589" s="1">
        <f t="shared" si="444"/>
        <v>17</v>
      </c>
      <c r="AN589" s="1">
        <f t="shared" si="445"/>
        <v>17</v>
      </c>
      <c r="AO589" s="1">
        <f t="shared" si="446"/>
        <v>17</v>
      </c>
      <c r="AP589" s="7">
        <f t="shared" si="416"/>
        <v>17</v>
      </c>
      <c r="AQ589" s="7">
        <f t="shared" si="417"/>
        <v>17</v>
      </c>
      <c r="AR589" s="1">
        <f t="shared" si="447"/>
        <v>17</v>
      </c>
      <c r="AS589" s="7">
        <f t="shared" si="418"/>
        <v>17</v>
      </c>
      <c r="AT589" s="1">
        <f t="shared" si="448"/>
        <v>17</v>
      </c>
      <c r="AU589" s="1">
        <f t="shared" si="449"/>
        <v>17</v>
      </c>
      <c r="AV589" s="1">
        <f t="shared" si="450"/>
        <v>17</v>
      </c>
      <c r="AW589" s="1">
        <f t="shared" si="451"/>
        <v>17</v>
      </c>
      <c r="AX589" s="1">
        <f t="shared" si="452"/>
        <v>17</v>
      </c>
      <c r="AY589" s="1">
        <f t="shared" si="453"/>
        <v>17</v>
      </c>
      <c r="AZ589" s="1">
        <f t="shared" si="454"/>
        <v>17</v>
      </c>
      <c r="BA589" s="1">
        <f t="shared" si="455"/>
        <v>17</v>
      </c>
      <c r="BB589" s="1">
        <f t="shared" si="456"/>
        <v>17</v>
      </c>
      <c r="BC589" s="1">
        <f t="shared" si="457"/>
        <v>17</v>
      </c>
      <c r="BD589" s="1">
        <f t="shared" si="458"/>
        <v>17</v>
      </c>
      <c r="BE589" s="1">
        <f t="shared" si="459"/>
        <v>17</v>
      </c>
      <c r="BF589" s="1">
        <f t="shared" si="460"/>
        <v>17</v>
      </c>
      <c r="BG589" s="1">
        <f>+IF(D589="male",VLOOKUP(M589,'Key node cluster'!$A$3:$C$45,3,0),VLOOKUP(M589,'Key node cluster'!$F$3:$H$27,3,0))</f>
        <v>22</v>
      </c>
    </row>
    <row r="590" spans="1:59" x14ac:dyDescent="0.25">
      <c r="A590" t="s">
        <v>1676</v>
      </c>
      <c r="B590">
        <v>9971055637</v>
      </c>
      <c r="C590" s="7">
        <v>20</v>
      </c>
      <c r="D590" t="s">
        <v>9</v>
      </c>
      <c r="E590" t="s">
        <v>10</v>
      </c>
      <c r="G590" t="str">
        <f t="shared" si="415"/>
        <v>bachelor or above</v>
      </c>
      <c r="H590" s="7">
        <f t="shared" si="419"/>
        <v>5</v>
      </c>
      <c r="I590" t="s">
        <v>14</v>
      </c>
      <c r="J590">
        <v>24</v>
      </c>
      <c r="K590">
        <v>1.2520547945205001</v>
      </c>
      <c r="L590">
        <v>10</v>
      </c>
      <c r="M590" s="5">
        <f t="shared" si="420"/>
        <v>26</v>
      </c>
      <c r="N590" s="5">
        <f>+IF(D590="male",VLOOKUP(BG590,'Key node cluster'!$L$3:$N$24,3,0),VLOOKUP(BG590,'Key node cluster'!$R$3:$T$15,3,0))</f>
        <v>1</v>
      </c>
      <c r="O590" s="1">
        <v>0</v>
      </c>
      <c r="P590" s="1">
        <f t="shared" si="421"/>
        <v>26</v>
      </c>
      <c r="Q590" s="1">
        <f t="shared" si="422"/>
        <v>26</v>
      </c>
      <c r="R590" s="1">
        <f t="shared" si="423"/>
        <v>26</v>
      </c>
      <c r="S590" s="1">
        <f t="shared" si="424"/>
        <v>26</v>
      </c>
      <c r="T590" s="1">
        <f t="shared" si="425"/>
        <v>26</v>
      </c>
      <c r="U590" s="1">
        <f t="shared" si="426"/>
        <v>26</v>
      </c>
      <c r="V590" s="1">
        <f t="shared" si="427"/>
        <v>26</v>
      </c>
      <c r="W590" s="1">
        <f t="shared" si="428"/>
        <v>26</v>
      </c>
      <c r="X590" s="1">
        <f t="shared" si="429"/>
        <v>26</v>
      </c>
      <c r="Y590" s="1">
        <f t="shared" si="430"/>
        <v>26</v>
      </c>
      <c r="Z590" s="1">
        <f t="shared" si="431"/>
        <v>26</v>
      </c>
      <c r="AA590" s="1">
        <f t="shared" si="432"/>
        <v>26</v>
      </c>
      <c r="AB590" s="1">
        <f t="shared" si="433"/>
        <v>26</v>
      </c>
      <c r="AC590" s="1">
        <f t="shared" si="434"/>
        <v>26</v>
      </c>
      <c r="AD590" s="1">
        <f t="shared" si="435"/>
        <v>26</v>
      </c>
      <c r="AE590" s="1">
        <f t="shared" si="436"/>
        <v>26</v>
      </c>
      <c r="AF590" s="1">
        <f t="shared" si="437"/>
        <v>26</v>
      </c>
      <c r="AG590" s="1">
        <f t="shared" si="438"/>
        <v>26</v>
      </c>
      <c r="AH590" s="1">
        <f t="shared" si="439"/>
        <v>26</v>
      </c>
      <c r="AI590" s="1">
        <f t="shared" si="440"/>
        <v>26</v>
      </c>
      <c r="AJ590" s="1">
        <f t="shared" si="441"/>
        <v>26</v>
      </c>
      <c r="AK590" s="1">
        <f t="shared" si="442"/>
        <v>26</v>
      </c>
      <c r="AL590" s="1">
        <f t="shared" si="443"/>
        <v>26</v>
      </c>
      <c r="AM590" s="1">
        <f t="shared" si="444"/>
        <v>26</v>
      </c>
      <c r="AN590" s="1">
        <f t="shared" si="445"/>
        <v>26</v>
      </c>
      <c r="AO590" s="1">
        <f t="shared" si="446"/>
        <v>26</v>
      </c>
      <c r="AP590" s="7">
        <f t="shared" si="416"/>
        <v>26</v>
      </c>
      <c r="AQ590" s="7">
        <f t="shared" si="417"/>
        <v>26</v>
      </c>
      <c r="AR590" s="1">
        <f t="shared" si="447"/>
        <v>26</v>
      </c>
      <c r="AS590" s="7">
        <f t="shared" si="418"/>
        <v>26</v>
      </c>
      <c r="AT590" s="1">
        <f t="shared" si="448"/>
        <v>26</v>
      </c>
      <c r="AU590" s="1">
        <f t="shared" si="449"/>
        <v>26</v>
      </c>
      <c r="AV590" s="1">
        <f t="shared" si="450"/>
        <v>26</v>
      </c>
      <c r="AW590" s="1">
        <f t="shared" si="451"/>
        <v>26</v>
      </c>
      <c r="AX590" s="1">
        <f t="shared" si="452"/>
        <v>26</v>
      </c>
      <c r="AY590" s="1">
        <f t="shared" si="453"/>
        <v>26</v>
      </c>
      <c r="AZ590" s="1">
        <f t="shared" si="454"/>
        <v>26</v>
      </c>
      <c r="BA590" s="1">
        <f t="shared" si="455"/>
        <v>26</v>
      </c>
      <c r="BB590" s="1">
        <f t="shared" si="456"/>
        <v>26</v>
      </c>
      <c r="BC590" s="1">
        <f t="shared" si="457"/>
        <v>26</v>
      </c>
      <c r="BD590" s="1">
        <f t="shared" si="458"/>
        <v>26</v>
      </c>
      <c r="BE590" s="1">
        <f t="shared" si="459"/>
        <v>26</v>
      </c>
      <c r="BF590" s="1">
        <f t="shared" si="460"/>
        <v>26</v>
      </c>
      <c r="BG590" s="1">
        <f>+IF(D590="male",VLOOKUP(M590,'Key node cluster'!$A$3:$C$45,3,0),VLOOKUP(M590,'Key node cluster'!$F$3:$H$27,3,0))</f>
        <v>31</v>
      </c>
    </row>
    <row r="591" spans="1:59" x14ac:dyDescent="0.25">
      <c r="A591" t="s">
        <v>1679</v>
      </c>
      <c r="B591">
        <v>9911031814</v>
      </c>
      <c r="C591" s="7">
        <v>30</v>
      </c>
      <c r="D591" t="s">
        <v>9</v>
      </c>
      <c r="E591" t="s">
        <v>10</v>
      </c>
      <c r="G591" t="str">
        <f t="shared" si="415"/>
        <v/>
      </c>
      <c r="H591" s="7">
        <f t="shared" si="419"/>
        <v>5</v>
      </c>
      <c r="J591">
        <v>30</v>
      </c>
      <c r="K591">
        <v>2.9479452054794999</v>
      </c>
      <c r="L591">
        <v>15</v>
      </c>
      <c r="M591" s="5">
        <f t="shared" si="420"/>
        <v>26</v>
      </c>
      <c r="N591" s="5">
        <f>+IF(D591="male",VLOOKUP(BG591,'Key node cluster'!$L$3:$N$24,3,0),VLOOKUP(BG591,'Key node cluster'!$R$3:$T$15,3,0))</f>
        <v>1</v>
      </c>
      <c r="O591" s="1">
        <v>0</v>
      </c>
      <c r="P591" s="1">
        <f t="shared" si="421"/>
        <v>26</v>
      </c>
      <c r="Q591" s="1">
        <f t="shared" si="422"/>
        <v>26</v>
      </c>
      <c r="R591" s="1">
        <f t="shared" si="423"/>
        <v>26</v>
      </c>
      <c r="S591" s="1">
        <f t="shared" si="424"/>
        <v>26</v>
      </c>
      <c r="T591" s="1">
        <f t="shared" si="425"/>
        <v>26</v>
      </c>
      <c r="U591" s="1">
        <f t="shared" si="426"/>
        <v>26</v>
      </c>
      <c r="V591" s="1">
        <f t="shared" si="427"/>
        <v>26</v>
      </c>
      <c r="W591" s="1">
        <f t="shared" si="428"/>
        <v>26</v>
      </c>
      <c r="X591" s="1">
        <f t="shared" si="429"/>
        <v>26</v>
      </c>
      <c r="Y591" s="1">
        <f t="shared" si="430"/>
        <v>26</v>
      </c>
      <c r="Z591" s="1">
        <f t="shared" si="431"/>
        <v>26</v>
      </c>
      <c r="AA591" s="1">
        <f t="shared" si="432"/>
        <v>26</v>
      </c>
      <c r="AB591" s="1">
        <f t="shared" si="433"/>
        <v>26</v>
      </c>
      <c r="AC591" s="1">
        <f t="shared" si="434"/>
        <v>26</v>
      </c>
      <c r="AD591" s="1">
        <f t="shared" si="435"/>
        <v>26</v>
      </c>
      <c r="AE591" s="1">
        <f t="shared" si="436"/>
        <v>26</v>
      </c>
      <c r="AF591" s="1">
        <f t="shared" si="437"/>
        <v>26</v>
      </c>
      <c r="AG591" s="1">
        <f t="shared" si="438"/>
        <v>26</v>
      </c>
      <c r="AH591" s="1">
        <f t="shared" si="439"/>
        <v>26</v>
      </c>
      <c r="AI591" s="1">
        <f t="shared" si="440"/>
        <v>26</v>
      </c>
      <c r="AJ591" s="1">
        <f t="shared" si="441"/>
        <v>26</v>
      </c>
      <c r="AK591" s="1">
        <f t="shared" si="442"/>
        <v>26</v>
      </c>
      <c r="AL591" s="1">
        <f t="shared" si="443"/>
        <v>26</v>
      </c>
      <c r="AM591" s="1">
        <f t="shared" si="444"/>
        <v>26</v>
      </c>
      <c r="AN591" s="1">
        <f t="shared" si="445"/>
        <v>26</v>
      </c>
      <c r="AO591" s="1">
        <f t="shared" si="446"/>
        <v>26</v>
      </c>
      <c r="AP591" s="7">
        <f t="shared" si="416"/>
        <v>26</v>
      </c>
      <c r="AQ591" s="7">
        <f t="shared" si="417"/>
        <v>26</v>
      </c>
      <c r="AR591" s="1">
        <f t="shared" si="447"/>
        <v>26</v>
      </c>
      <c r="AS591" s="7">
        <f t="shared" si="418"/>
        <v>26</v>
      </c>
      <c r="AT591" s="1">
        <f t="shared" si="448"/>
        <v>26</v>
      </c>
      <c r="AU591" s="1">
        <f t="shared" si="449"/>
        <v>26</v>
      </c>
      <c r="AV591" s="1">
        <f t="shared" si="450"/>
        <v>26</v>
      </c>
      <c r="AW591" s="1">
        <f t="shared" si="451"/>
        <v>26</v>
      </c>
      <c r="AX591" s="1">
        <f t="shared" si="452"/>
        <v>26</v>
      </c>
      <c r="AY591" s="1">
        <f t="shared" si="453"/>
        <v>26</v>
      </c>
      <c r="AZ591" s="1">
        <f t="shared" si="454"/>
        <v>26</v>
      </c>
      <c r="BA591" s="1">
        <f t="shared" si="455"/>
        <v>26</v>
      </c>
      <c r="BB591" s="1">
        <f t="shared" si="456"/>
        <v>26</v>
      </c>
      <c r="BC591" s="1">
        <f t="shared" si="457"/>
        <v>26</v>
      </c>
      <c r="BD591" s="1">
        <f t="shared" si="458"/>
        <v>26</v>
      </c>
      <c r="BE591" s="1">
        <f t="shared" si="459"/>
        <v>26</v>
      </c>
      <c r="BF591" s="1">
        <f t="shared" si="460"/>
        <v>26</v>
      </c>
      <c r="BG591" s="1">
        <f>+IF(D591="male",VLOOKUP(M591,'Key node cluster'!$A$3:$C$45,3,0),VLOOKUP(M591,'Key node cluster'!$F$3:$H$27,3,0))</f>
        <v>31</v>
      </c>
    </row>
    <row r="592" spans="1:59" x14ac:dyDescent="0.25">
      <c r="A592" t="s">
        <v>1682</v>
      </c>
      <c r="B592">
        <v>9981012795</v>
      </c>
      <c r="C592" s="7">
        <v>20</v>
      </c>
      <c r="D592" t="s">
        <v>9</v>
      </c>
      <c r="E592" t="s">
        <v>10</v>
      </c>
      <c r="G592" t="str">
        <f t="shared" si="415"/>
        <v>bachelor or above</v>
      </c>
      <c r="H592" s="7">
        <f t="shared" si="419"/>
        <v>1</v>
      </c>
      <c r="I592" t="s">
        <v>14</v>
      </c>
      <c r="J592">
        <v>24</v>
      </c>
      <c r="K592">
        <v>0.91506849315067995</v>
      </c>
      <c r="L592">
        <v>3</v>
      </c>
      <c r="M592" s="5">
        <f t="shared" si="420"/>
        <v>17</v>
      </c>
      <c r="N592" s="5">
        <f>+IF(D592="male",VLOOKUP(BG592,'Key node cluster'!$L$3:$N$24,3,0),VLOOKUP(BG592,'Key node cluster'!$R$3:$T$15,3,0))</f>
        <v>1</v>
      </c>
      <c r="O592" s="1">
        <v>0</v>
      </c>
      <c r="P592" s="1">
        <f t="shared" si="421"/>
        <v>1</v>
      </c>
      <c r="Q592" s="1">
        <f t="shared" si="422"/>
        <v>17</v>
      </c>
      <c r="R592" s="1">
        <f t="shared" si="423"/>
        <v>17</v>
      </c>
      <c r="S592" s="1">
        <f t="shared" si="424"/>
        <v>17</v>
      </c>
      <c r="T592" s="1">
        <f t="shared" si="425"/>
        <v>17</v>
      </c>
      <c r="U592" s="1">
        <f t="shared" si="426"/>
        <v>17</v>
      </c>
      <c r="V592" s="1">
        <f t="shared" si="427"/>
        <v>17</v>
      </c>
      <c r="W592" s="1">
        <f t="shared" si="428"/>
        <v>17</v>
      </c>
      <c r="X592" s="1">
        <f t="shared" si="429"/>
        <v>17</v>
      </c>
      <c r="Y592" s="1">
        <f t="shared" si="430"/>
        <v>17</v>
      </c>
      <c r="Z592" s="1">
        <f t="shared" si="431"/>
        <v>17</v>
      </c>
      <c r="AA592" s="1">
        <f t="shared" si="432"/>
        <v>17</v>
      </c>
      <c r="AB592" s="1">
        <f t="shared" si="433"/>
        <v>17</v>
      </c>
      <c r="AC592" s="1">
        <f t="shared" si="434"/>
        <v>17</v>
      </c>
      <c r="AD592" s="1">
        <f t="shared" si="435"/>
        <v>17</v>
      </c>
      <c r="AE592" s="1">
        <f t="shared" si="436"/>
        <v>17</v>
      </c>
      <c r="AF592" s="1">
        <f t="shared" si="437"/>
        <v>17</v>
      </c>
      <c r="AG592" s="1">
        <f t="shared" si="438"/>
        <v>17</v>
      </c>
      <c r="AH592" s="1">
        <f t="shared" si="439"/>
        <v>17</v>
      </c>
      <c r="AI592" s="1">
        <f t="shared" si="440"/>
        <v>17</v>
      </c>
      <c r="AJ592" s="1">
        <f t="shared" si="441"/>
        <v>17</v>
      </c>
      <c r="AK592" s="1">
        <f t="shared" si="442"/>
        <v>17</v>
      </c>
      <c r="AL592" s="1">
        <f t="shared" si="443"/>
        <v>17</v>
      </c>
      <c r="AM592" s="1">
        <f t="shared" si="444"/>
        <v>17</v>
      </c>
      <c r="AN592" s="1">
        <f t="shared" si="445"/>
        <v>17</v>
      </c>
      <c r="AO592" s="1">
        <f t="shared" si="446"/>
        <v>17</v>
      </c>
      <c r="AP592" s="7">
        <f t="shared" si="416"/>
        <v>17</v>
      </c>
      <c r="AQ592" s="7">
        <f t="shared" si="417"/>
        <v>17</v>
      </c>
      <c r="AR592" s="1">
        <f t="shared" si="447"/>
        <v>17</v>
      </c>
      <c r="AS592" s="7">
        <f t="shared" si="418"/>
        <v>17</v>
      </c>
      <c r="AT592" s="1">
        <f t="shared" si="448"/>
        <v>17</v>
      </c>
      <c r="AU592" s="1">
        <f t="shared" si="449"/>
        <v>17</v>
      </c>
      <c r="AV592" s="1">
        <f t="shared" si="450"/>
        <v>17</v>
      </c>
      <c r="AW592" s="1">
        <f t="shared" si="451"/>
        <v>17</v>
      </c>
      <c r="AX592" s="1">
        <f t="shared" si="452"/>
        <v>17</v>
      </c>
      <c r="AY592" s="1">
        <f t="shared" si="453"/>
        <v>17</v>
      </c>
      <c r="AZ592" s="1">
        <f t="shared" si="454"/>
        <v>17</v>
      </c>
      <c r="BA592" s="1">
        <f t="shared" si="455"/>
        <v>17</v>
      </c>
      <c r="BB592" s="1">
        <f t="shared" si="456"/>
        <v>17</v>
      </c>
      <c r="BC592" s="1">
        <f t="shared" si="457"/>
        <v>17</v>
      </c>
      <c r="BD592" s="1">
        <f t="shared" si="458"/>
        <v>17</v>
      </c>
      <c r="BE592" s="1">
        <f t="shared" si="459"/>
        <v>17</v>
      </c>
      <c r="BF592" s="1">
        <f t="shared" si="460"/>
        <v>17</v>
      </c>
      <c r="BG592" s="1">
        <f>+IF(D592="male",VLOOKUP(M592,'Key node cluster'!$A$3:$C$45,3,0),VLOOKUP(M592,'Key node cluster'!$F$3:$H$27,3,0))</f>
        <v>22</v>
      </c>
    </row>
    <row r="593" spans="1:59" x14ac:dyDescent="0.25">
      <c r="A593" t="s">
        <v>1689</v>
      </c>
      <c r="B593">
        <v>9941046413</v>
      </c>
      <c r="C593" s="7">
        <v>30</v>
      </c>
      <c r="D593" t="s">
        <v>9</v>
      </c>
      <c r="E593" t="s">
        <v>10</v>
      </c>
      <c r="G593" t="str">
        <f t="shared" si="415"/>
        <v>bachelor or above</v>
      </c>
      <c r="H593" s="7">
        <f t="shared" si="419"/>
        <v>5</v>
      </c>
      <c r="I593" t="s">
        <v>14</v>
      </c>
      <c r="J593">
        <v>28</v>
      </c>
      <c r="K593">
        <v>1.0219178082192</v>
      </c>
      <c r="L593">
        <v>1</v>
      </c>
      <c r="M593" s="5">
        <f t="shared" si="420"/>
        <v>26</v>
      </c>
      <c r="N593" s="5">
        <f>+IF(D593="male",VLOOKUP(BG593,'Key node cluster'!$L$3:$N$24,3,0),VLOOKUP(BG593,'Key node cluster'!$R$3:$T$15,3,0))</f>
        <v>1</v>
      </c>
      <c r="O593" s="1">
        <v>0</v>
      </c>
      <c r="P593" s="1">
        <f t="shared" si="421"/>
        <v>26</v>
      </c>
      <c r="Q593" s="1">
        <f t="shared" si="422"/>
        <v>26</v>
      </c>
      <c r="R593" s="1">
        <f t="shared" si="423"/>
        <v>26</v>
      </c>
      <c r="S593" s="1">
        <f t="shared" si="424"/>
        <v>26</v>
      </c>
      <c r="T593" s="1">
        <f t="shared" si="425"/>
        <v>26</v>
      </c>
      <c r="U593" s="1">
        <f t="shared" si="426"/>
        <v>26</v>
      </c>
      <c r="V593" s="1">
        <f t="shared" si="427"/>
        <v>26</v>
      </c>
      <c r="W593" s="1">
        <f t="shared" si="428"/>
        <v>26</v>
      </c>
      <c r="X593" s="1">
        <f t="shared" si="429"/>
        <v>26</v>
      </c>
      <c r="Y593" s="1">
        <f t="shared" si="430"/>
        <v>26</v>
      </c>
      <c r="Z593" s="1">
        <f t="shared" si="431"/>
        <v>26</v>
      </c>
      <c r="AA593" s="1">
        <f t="shared" si="432"/>
        <v>26</v>
      </c>
      <c r="AB593" s="1">
        <f t="shared" si="433"/>
        <v>26</v>
      </c>
      <c r="AC593" s="1">
        <f t="shared" si="434"/>
        <v>26</v>
      </c>
      <c r="AD593" s="1">
        <f t="shared" si="435"/>
        <v>26</v>
      </c>
      <c r="AE593" s="1">
        <f t="shared" si="436"/>
        <v>26</v>
      </c>
      <c r="AF593" s="1">
        <f t="shared" si="437"/>
        <v>26</v>
      </c>
      <c r="AG593" s="1">
        <f t="shared" si="438"/>
        <v>26</v>
      </c>
      <c r="AH593" s="1">
        <f t="shared" si="439"/>
        <v>26</v>
      </c>
      <c r="AI593" s="1">
        <f t="shared" si="440"/>
        <v>26</v>
      </c>
      <c r="AJ593" s="1">
        <f t="shared" si="441"/>
        <v>26</v>
      </c>
      <c r="AK593" s="1">
        <f t="shared" si="442"/>
        <v>26</v>
      </c>
      <c r="AL593" s="1">
        <f t="shared" si="443"/>
        <v>26</v>
      </c>
      <c r="AM593" s="1">
        <f t="shared" si="444"/>
        <v>26</v>
      </c>
      <c r="AN593" s="1">
        <f t="shared" si="445"/>
        <v>26</v>
      </c>
      <c r="AO593" s="1">
        <f t="shared" si="446"/>
        <v>26</v>
      </c>
      <c r="AP593" s="7">
        <f t="shared" si="416"/>
        <v>26</v>
      </c>
      <c r="AQ593" s="7">
        <f t="shared" si="417"/>
        <v>26</v>
      </c>
      <c r="AR593" s="1">
        <f t="shared" si="447"/>
        <v>26</v>
      </c>
      <c r="AS593" s="7">
        <f t="shared" si="418"/>
        <v>26</v>
      </c>
      <c r="AT593" s="1">
        <f t="shared" si="448"/>
        <v>26</v>
      </c>
      <c r="AU593" s="1">
        <f t="shared" si="449"/>
        <v>26</v>
      </c>
      <c r="AV593" s="1">
        <f t="shared" si="450"/>
        <v>26</v>
      </c>
      <c r="AW593" s="1">
        <f t="shared" si="451"/>
        <v>26</v>
      </c>
      <c r="AX593" s="1">
        <f t="shared" si="452"/>
        <v>26</v>
      </c>
      <c r="AY593" s="1">
        <f t="shared" si="453"/>
        <v>26</v>
      </c>
      <c r="AZ593" s="1">
        <f t="shared" si="454"/>
        <v>26</v>
      </c>
      <c r="BA593" s="1">
        <f t="shared" si="455"/>
        <v>26</v>
      </c>
      <c r="BB593" s="1">
        <f t="shared" si="456"/>
        <v>26</v>
      </c>
      <c r="BC593" s="1">
        <f t="shared" si="457"/>
        <v>26</v>
      </c>
      <c r="BD593" s="1">
        <f t="shared" si="458"/>
        <v>26</v>
      </c>
      <c r="BE593" s="1">
        <f t="shared" si="459"/>
        <v>26</v>
      </c>
      <c r="BF593" s="1">
        <f t="shared" si="460"/>
        <v>26</v>
      </c>
      <c r="BG593" s="1">
        <f>+IF(D593="male",VLOOKUP(M593,'Key node cluster'!$A$3:$C$45,3,0),VLOOKUP(M593,'Key node cluster'!$F$3:$H$27,3,0))</f>
        <v>31</v>
      </c>
    </row>
    <row r="594" spans="1:59" x14ac:dyDescent="0.25">
      <c r="A594" t="s">
        <v>1692</v>
      </c>
      <c r="B594">
        <v>9951007122</v>
      </c>
      <c r="C594" s="7">
        <v>30</v>
      </c>
      <c r="D594" t="s">
        <v>9</v>
      </c>
      <c r="E594" t="s">
        <v>10</v>
      </c>
      <c r="F594" t="s">
        <v>43</v>
      </c>
      <c r="G594" t="str">
        <f t="shared" si="415"/>
        <v>bachelor or above</v>
      </c>
      <c r="H594" s="7">
        <f t="shared" si="419"/>
        <v>1</v>
      </c>
      <c r="I594" t="s">
        <v>14</v>
      </c>
      <c r="J594">
        <v>27</v>
      </c>
      <c r="K594">
        <v>0.49863013698629999</v>
      </c>
      <c r="L594">
        <v>1</v>
      </c>
      <c r="M594" s="5">
        <f t="shared" si="420"/>
        <v>19</v>
      </c>
      <c r="N594" s="5">
        <f>+IF(D594="male",VLOOKUP(BG594,'Key node cluster'!$L$3:$N$24,3,0),VLOOKUP(BG594,'Key node cluster'!$R$3:$T$15,3,0))</f>
        <v>0</v>
      </c>
      <c r="O594" s="1">
        <v>0</v>
      </c>
      <c r="P594" s="1">
        <f t="shared" si="421"/>
        <v>1</v>
      </c>
      <c r="Q594" s="1">
        <f t="shared" si="422"/>
        <v>17</v>
      </c>
      <c r="R594" s="1">
        <f t="shared" si="423"/>
        <v>17</v>
      </c>
      <c r="S594" s="1">
        <f t="shared" si="424"/>
        <v>17</v>
      </c>
      <c r="T594" s="1">
        <f t="shared" si="425"/>
        <v>17</v>
      </c>
      <c r="U594" s="1">
        <f t="shared" si="426"/>
        <v>17</v>
      </c>
      <c r="V594" s="1">
        <f t="shared" si="427"/>
        <v>17</v>
      </c>
      <c r="W594" s="1">
        <f t="shared" si="428"/>
        <v>17</v>
      </c>
      <c r="X594" s="1">
        <f t="shared" si="429"/>
        <v>17</v>
      </c>
      <c r="Y594" s="1">
        <f t="shared" si="430"/>
        <v>17</v>
      </c>
      <c r="Z594" s="1">
        <f t="shared" si="431"/>
        <v>17</v>
      </c>
      <c r="AA594" s="1">
        <f t="shared" si="432"/>
        <v>17</v>
      </c>
      <c r="AB594" s="1">
        <f t="shared" si="433"/>
        <v>17</v>
      </c>
      <c r="AC594" s="1">
        <f t="shared" si="434"/>
        <v>17</v>
      </c>
      <c r="AD594" s="1">
        <f t="shared" si="435"/>
        <v>17</v>
      </c>
      <c r="AE594" s="1">
        <f t="shared" si="436"/>
        <v>17</v>
      </c>
      <c r="AF594" s="1">
        <f t="shared" si="437"/>
        <v>17</v>
      </c>
      <c r="AG594" s="1">
        <f t="shared" si="438"/>
        <v>18</v>
      </c>
      <c r="AH594" s="1">
        <f t="shared" si="439"/>
        <v>19</v>
      </c>
      <c r="AI594" s="1">
        <f t="shared" si="440"/>
        <v>19</v>
      </c>
      <c r="AJ594" s="1">
        <f t="shared" si="441"/>
        <v>19</v>
      </c>
      <c r="AK594" s="1">
        <f t="shared" si="442"/>
        <v>19</v>
      </c>
      <c r="AL594" s="1">
        <f t="shared" si="443"/>
        <v>19</v>
      </c>
      <c r="AM594" s="1">
        <f t="shared" si="444"/>
        <v>19</v>
      </c>
      <c r="AN594" s="1">
        <f t="shared" si="445"/>
        <v>19</v>
      </c>
      <c r="AO594" s="1">
        <f t="shared" si="446"/>
        <v>19</v>
      </c>
      <c r="AP594" s="7">
        <f t="shared" si="416"/>
        <v>19</v>
      </c>
      <c r="AQ594" s="7">
        <f t="shared" si="417"/>
        <v>19</v>
      </c>
      <c r="AR594" s="1">
        <f t="shared" si="447"/>
        <v>19</v>
      </c>
      <c r="AS594" s="7">
        <f t="shared" si="418"/>
        <v>19</v>
      </c>
      <c r="AT594" s="1">
        <f t="shared" si="448"/>
        <v>19</v>
      </c>
      <c r="AU594" s="1">
        <f t="shared" si="449"/>
        <v>19</v>
      </c>
      <c r="AV594" s="1">
        <f t="shared" si="450"/>
        <v>19</v>
      </c>
      <c r="AW594" s="1">
        <f t="shared" si="451"/>
        <v>19</v>
      </c>
      <c r="AX594" s="1">
        <f t="shared" si="452"/>
        <v>19</v>
      </c>
      <c r="AY594" s="1">
        <f t="shared" si="453"/>
        <v>19</v>
      </c>
      <c r="AZ594" s="1">
        <f t="shared" si="454"/>
        <v>19</v>
      </c>
      <c r="BA594" s="1">
        <f t="shared" si="455"/>
        <v>19</v>
      </c>
      <c r="BB594" s="1">
        <f t="shared" si="456"/>
        <v>19</v>
      </c>
      <c r="BC594" s="1">
        <f t="shared" si="457"/>
        <v>19</v>
      </c>
      <c r="BD594" s="1">
        <f t="shared" si="458"/>
        <v>19</v>
      </c>
      <c r="BE594" s="1">
        <f t="shared" si="459"/>
        <v>19</v>
      </c>
      <c r="BF594" s="1">
        <f t="shared" si="460"/>
        <v>19</v>
      </c>
      <c r="BG594" s="1">
        <f>+IF(D594="male",VLOOKUP(M594,'Key node cluster'!$A$3:$C$45,3,0),VLOOKUP(M594,'Key node cluster'!$F$3:$H$27,3,0))</f>
        <v>19</v>
      </c>
    </row>
    <row r="595" spans="1:59" x14ac:dyDescent="0.25">
      <c r="A595" t="s">
        <v>1697</v>
      </c>
      <c r="B595">
        <v>2000065935</v>
      </c>
      <c r="C595" s="7">
        <v>20</v>
      </c>
      <c r="D595" t="s">
        <v>9</v>
      </c>
      <c r="E595" t="s">
        <v>10</v>
      </c>
      <c r="F595" t="s">
        <v>28</v>
      </c>
      <c r="G595" t="str">
        <f t="shared" si="415"/>
        <v/>
      </c>
      <c r="H595" s="7">
        <f t="shared" si="419"/>
        <v>5</v>
      </c>
      <c r="J595">
        <v>22</v>
      </c>
      <c r="K595">
        <v>1.2520547945205001</v>
      </c>
      <c r="L595">
        <v>3</v>
      </c>
      <c r="M595" s="5">
        <f t="shared" si="420"/>
        <v>35</v>
      </c>
      <c r="N595" s="5">
        <f>+IF(D595="male",VLOOKUP(BG595,'Key node cluster'!$L$3:$N$24,3,0),VLOOKUP(BG595,'Key node cluster'!$R$3:$T$15,3,0))</f>
        <v>0</v>
      </c>
      <c r="O595" s="1">
        <v>0</v>
      </c>
      <c r="P595" s="1">
        <f t="shared" si="421"/>
        <v>26</v>
      </c>
      <c r="Q595" s="1">
        <f t="shared" si="422"/>
        <v>26</v>
      </c>
      <c r="R595" s="1">
        <f t="shared" si="423"/>
        <v>26</v>
      </c>
      <c r="S595" s="1">
        <f t="shared" si="424"/>
        <v>26</v>
      </c>
      <c r="T595" s="1">
        <f t="shared" si="425"/>
        <v>26</v>
      </c>
      <c r="U595" s="1">
        <f t="shared" si="426"/>
        <v>26</v>
      </c>
      <c r="V595" s="1">
        <f t="shared" si="427"/>
        <v>26</v>
      </c>
      <c r="W595" s="1">
        <f t="shared" si="428"/>
        <v>26</v>
      </c>
      <c r="X595" s="1">
        <f t="shared" si="429"/>
        <v>26</v>
      </c>
      <c r="Y595" s="1">
        <f t="shared" si="430"/>
        <v>26</v>
      </c>
      <c r="Z595" s="1">
        <f t="shared" si="431"/>
        <v>26</v>
      </c>
      <c r="AA595" s="1">
        <f t="shared" si="432"/>
        <v>26</v>
      </c>
      <c r="AB595" s="1">
        <f t="shared" si="433"/>
        <v>26</v>
      </c>
      <c r="AC595" s="1">
        <f t="shared" si="434"/>
        <v>26</v>
      </c>
      <c r="AD595" s="1">
        <f t="shared" si="435"/>
        <v>26</v>
      </c>
      <c r="AE595" s="1">
        <f t="shared" si="436"/>
        <v>26</v>
      </c>
      <c r="AF595" s="1">
        <f t="shared" si="437"/>
        <v>26</v>
      </c>
      <c r="AG595" s="1">
        <f t="shared" si="438"/>
        <v>26</v>
      </c>
      <c r="AH595" s="1">
        <f t="shared" si="439"/>
        <v>26</v>
      </c>
      <c r="AI595" s="1">
        <f t="shared" si="440"/>
        <v>26</v>
      </c>
      <c r="AJ595" s="1">
        <f t="shared" si="441"/>
        <v>26</v>
      </c>
      <c r="AK595" s="1">
        <f t="shared" si="442"/>
        <v>26</v>
      </c>
      <c r="AL595" s="1">
        <f t="shared" si="443"/>
        <v>26</v>
      </c>
      <c r="AM595" s="1">
        <f t="shared" si="444"/>
        <v>26</v>
      </c>
      <c r="AN595" s="1">
        <f t="shared" si="445"/>
        <v>26</v>
      </c>
      <c r="AO595" s="1">
        <f t="shared" si="446"/>
        <v>26</v>
      </c>
      <c r="AP595" s="7">
        <f t="shared" si="416"/>
        <v>27</v>
      </c>
      <c r="AQ595" s="7">
        <f t="shared" si="417"/>
        <v>33</v>
      </c>
      <c r="AR595" s="1">
        <f t="shared" si="447"/>
        <v>33</v>
      </c>
      <c r="AS595" s="7">
        <f t="shared" si="418"/>
        <v>33</v>
      </c>
      <c r="AT595" s="1">
        <f t="shared" si="448"/>
        <v>33</v>
      </c>
      <c r="AU595" s="1">
        <f t="shared" si="449"/>
        <v>33</v>
      </c>
      <c r="AV595" s="1">
        <f t="shared" si="450"/>
        <v>33</v>
      </c>
      <c r="AW595" s="1">
        <f t="shared" si="451"/>
        <v>34</v>
      </c>
      <c r="AX595" s="1">
        <f t="shared" si="452"/>
        <v>35</v>
      </c>
      <c r="AY595" s="1">
        <f t="shared" si="453"/>
        <v>35</v>
      </c>
      <c r="AZ595" s="1">
        <f t="shared" si="454"/>
        <v>35</v>
      </c>
      <c r="BA595" s="1">
        <f t="shared" si="455"/>
        <v>35</v>
      </c>
      <c r="BB595" s="1">
        <f t="shared" si="456"/>
        <v>35</v>
      </c>
      <c r="BC595" s="1">
        <f t="shared" si="457"/>
        <v>35</v>
      </c>
      <c r="BD595" s="1">
        <f t="shared" si="458"/>
        <v>35</v>
      </c>
      <c r="BE595" s="1">
        <f t="shared" si="459"/>
        <v>35</v>
      </c>
      <c r="BF595" s="1">
        <f t="shared" si="460"/>
        <v>35</v>
      </c>
      <c r="BG595" s="1">
        <f>+IF(D595="male",VLOOKUP(M595,'Key node cluster'!$A$3:$C$45,3,0),VLOOKUP(M595,'Key node cluster'!$F$3:$H$27,3,0))</f>
        <v>35</v>
      </c>
    </row>
    <row r="596" spans="1:59" x14ac:dyDescent="0.25">
      <c r="A596" t="s">
        <v>1702</v>
      </c>
      <c r="B596">
        <v>9871044590</v>
      </c>
      <c r="C596" s="7">
        <v>30</v>
      </c>
      <c r="D596" t="s">
        <v>9</v>
      </c>
      <c r="E596" t="s">
        <v>10</v>
      </c>
      <c r="G596" t="str">
        <f t="shared" si="415"/>
        <v>secondary or below</v>
      </c>
      <c r="H596" s="7">
        <f t="shared" si="419"/>
        <v>5</v>
      </c>
      <c r="I596" t="s">
        <v>18</v>
      </c>
      <c r="J596">
        <v>35</v>
      </c>
      <c r="K596">
        <v>1.0849315068493</v>
      </c>
      <c r="L596">
        <v>4</v>
      </c>
      <c r="M596" s="5">
        <f t="shared" si="420"/>
        <v>26</v>
      </c>
      <c r="N596" s="5">
        <f>+IF(D596="male",VLOOKUP(BG596,'Key node cluster'!$L$3:$N$24,3,0),VLOOKUP(BG596,'Key node cluster'!$R$3:$T$15,3,0))</f>
        <v>1</v>
      </c>
      <c r="O596" s="1">
        <v>0</v>
      </c>
      <c r="P596" s="1">
        <f t="shared" si="421"/>
        <v>26</v>
      </c>
      <c r="Q596" s="1">
        <f t="shared" si="422"/>
        <v>26</v>
      </c>
      <c r="R596" s="1">
        <f t="shared" si="423"/>
        <v>26</v>
      </c>
      <c r="S596" s="1">
        <f t="shared" si="424"/>
        <v>26</v>
      </c>
      <c r="T596" s="1">
        <f t="shared" si="425"/>
        <v>26</v>
      </c>
      <c r="U596" s="1">
        <f t="shared" si="426"/>
        <v>26</v>
      </c>
      <c r="V596" s="1">
        <f t="shared" si="427"/>
        <v>26</v>
      </c>
      <c r="W596" s="1">
        <f t="shared" si="428"/>
        <v>26</v>
      </c>
      <c r="X596" s="1">
        <f t="shared" si="429"/>
        <v>26</v>
      </c>
      <c r="Y596" s="1">
        <f t="shared" si="430"/>
        <v>26</v>
      </c>
      <c r="Z596" s="1">
        <f t="shared" si="431"/>
        <v>26</v>
      </c>
      <c r="AA596" s="1">
        <f t="shared" si="432"/>
        <v>26</v>
      </c>
      <c r="AB596" s="1">
        <f t="shared" si="433"/>
        <v>26</v>
      </c>
      <c r="AC596" s="1">
        <f t="shared" si="434"/>
        <v>26</v>
      </c>
      <c r="AD596" s="1">
        <f t="shared" si="435"/>
        <v>26</v>
      </c>
      <c r="AE596" s="1">
        <f t="shared" si="436"/>
        <v>26</v>
      </c>
      <c r="AF596" s="1">
        <f t="shared" si="437"/>
        <v>26</v>
      </c>
      <c r="AG596" s="1">
        <f t="shared" si="438"/>
        <v>26</v>
      </c>
      <c r="AH596" s="1">
        <f t="shared" si="439"/>
        <v>26</v>
      </c>
      <c r="AI596" s="1">
        <f t="shared" si="440"/>
        <v>26</v>
      </c>
      <c r="AJ596" s="1">
        <f t="shared" si="441"/>
        <v>26</v>
      </c>
      <c r="AK596" s="1">
        <f t="shared" si="442"/>
        <v>26</v>
      </c>
      <c r="AL596" s="1">
        <f t="shared" si="443"/>
        <v>26</v>
      </c>
      <c r="AM596" s="1">
        <f t="shared" si="444"/>
        <v>26</v>
      </c>
      <c r="AN596" s="1">
        <f t="shared" si="445"/>
        <v>26</v>
      </c>
      <c r="AO596" s="1">
        <f t="shared" si="446"/>
        <v>26</v>
      </c>
      <c r="AP596" s="7">
        <f t="shared" si="416"/>
        <v>26</v>
      </c>
      <c r="AQ596" s="7">
        <f t="shared" si="417"/>
        <v>26</v>
      </c>
      <c r="AR596" s="1">
        <f t="shared" si="447"/>
        <v>26</v>
      </c>
      <c r="AS596" s="7">
        <f t="shared" si="418"/>
        <v>26</v>
      </c>
      <c r="AT596" s="1">
        <f t="shared" si="448"/>
        <v>26</v>
      </c>
      <c r="AU596" s="1">
        <f t="shared" si="449"/>
        <v>26</v>
      </c>
      <c r="AV596" s="1">
        <f t="shared" si="450"/>
        <v>26</v>
      </c>
      <c r="AW596" s="1">
        <f t="shared" si="451"/>
        <v>26</v>
      </c>
      <c r="AX596" s="1">
        <f t="shared" si="452"/>
        <v>26</v>
      </c>
      <c r="AY596" s="1">
        <f t="shared" si="453"/>
        <v>26</v>
      </c>
      <c r="AZ596" s="1">
        <f t="shared" si="454"/>
        <v>26</v>
      </c>
      <c r="BA596" s="1">
        <f t="shared" si="455"/>
        <v>26</v>
      </c>
      <c r="BB596" s="1">
        <f t="shared" si="456"/>
        <v>26</v>
      </c>
      <c r="BC596" s="1">
        <f t="shared" si="457"/>
        <v>26</v>
      </c>
      <c r="BD596" s="1">
        <f t="shared" si="458"/>
        <v>26</v>
      </c>
      <c r="BE596" s="1">
        <f t="shared" si="459"/>
        <v>26</v>
      </c>
      <c r="BF596" s="1">
        <f t="shared" si="460"/>
        <v>26</v>
      </c>
      <c r="BG596" s="1">
        <f>+IF(D596="male",VLOOKUP(M596,'Key node cluster'!$A$3:$C$45,3,0),VLOOKUP(M596,'Key node cluster'!$F$3:$H$27,3,0))</f>
        <v>31</v>
      </c>
    </row>
    <row r="597" spans="1:59" x14ac:dyDescent="0.25">
      <c r="A597" t="s">
        <v>1706</v>
      </c>
      <c r="B597">
        <v>2000317003</v>
      </c>
      <c r="C597" s="7">
        <v>30</v>
      </c>
      <c r="D597" t="s">
        <v>9</v>
      </c>
      <c r="E597" t="s">
        <v>10</v>
      </c>
      <c r="G597" t="str">
        <f t="shared" si="415"/>
        <v/>
      </c>
      <c r="H597" s="7">
        <f t="shared" si="419"/>
        <v>1</v>
      </c>
      <c r="J597">
        <v>27</v>
      </c>
      <c r="K597">
        <v>0.92328767123288003</v>
      </c>
      <c r="L597">
        <v>2</v>
      </c>
      <c r="M597" s="5">
        <f t="shared" si="420"/>
        <v>17</v>
      </c>
      <c r="N597" s="5">
        <f>+IF(D597="male",VLOOKUP(BG597,'Key node cluster'!$L$3:$N$24,3,0),VLOOKUP(BG597,'Key node cluster'!$R$3:$T$15,3,0))</f>
        <v>1</v>
      </c>
      <c r="O597" s="1">
        <v>0</v>
      </c>
      <c r="P597" s="1">
        <f t="shared" si="421"/>
        <v>1</v>
      </c>
      <c r="Q597" s="1">
        <f t="shared" si="422"/>
        <v>17</v>
      </c>
      <c r="R597" s="1">
        <f t="shared" si="423"/>
        <v>17</v>
      </c>
      <c r="S597" s="1">
        <f t="shared" si="424"/>
        <v>17</v>
      </c>
      <c r="T597" s="1">
        <f t="shared" si="425"/>
        <v>17</v>
      </c>
      <c r="U597" s="1">
        <f t="shared" si="426"/>
        <v>17</v>
      </c>
      <c r="V597" s="1">
        <f t="shared" si="427"/>
        <v>17</v>
      </c>
      <c r="W597" s="1">
        <f t="shared" si="428"/>
        <v>17</v>
      </c>
      <c r="X597" s="1">
        <f t="shared" si="429"/>
        <v>17</v>
      </c>
      <c r="Y597" s="1">
        <f t="shared" si="430"/>
        <v>17</v>
      </c>
      <c r="Z597" s="1">
        <f t="shared" si="431"/>
        <v>17</v>
      </c>
      <c r="AA597" s="1">
        <f t="shared" si="432"/>
        <v>17</v>
      </c>
      <c r="AB597" s="1">
        <f t="shared" si="433"/>
        <v>17</v>
      </c>
      <c r="AC597" s="1">
        <f t="shared" si="434"/>
        <v>17</v>
      </c>
      <c r="AD597" s="1">
        <f t="shared" si="435"/>
        <v>17</v>
      </c>
      <c r="AE597" s="1">
        <f t="shared" si="436"/>
        <v>17</v>
      </c>
      <c r="AF597" s="1">
        <f t="shared" si="437"/>
        <v>17</v>
      </c>
      <c r="AG597" s="1">
        <f t="shared" si="438"/>
        <v>17</v>
      </c>
      <c r="AH597" s="1">
        <f t="shared" si="439"/>
        <v>17</v>
      </c>
      <c r="AI597" s="1">
        <f t="shared" si="440"/>
        <v>17</v>
      </c>
      <c r="AJ597" s="1">
        <f t="shared" si="441"/>
        <v>17</v>
      </c>
      <c r="AK597" s="1">
        <f t="shared" si="442"/>
        <v>17</v>
      </c>
      <c r="AL597" s="1">
        <f t="shared" si="443"/>
        <v>17</v>
      </c>
      <c r="AM597" s="1">
        <f t="shared" si="444"/>
        <v>17</v>
      </c>
      <c r="AN597" s="1">
        <f t="shared" si="445"/>
        <v>17</v>
      </c>
      <c r="AO597" s="1">
        <f t="shared" si="446"/>
        <v>17</v>
      </c>
      <c r="AP597" s="7">
        <f t="shared" si="416"/>
        <v>17</v>
      </c>
      <c r="AQ597" s="7">
        <f t="shared" si="417"/>
        <v>17</v>
      </c>
      <c r="AR597" s="1">
        <f t="shared" si="447"/>
        <v>17</v>
      </c>
      <c r="AS597" s="7">
        <f t="shared" si="418"/>
        <v>17</v>
      </c>
      <c r="AT597" s="1">
        <f t="shared" si="448"/>
        <v>17</v>
      </c>
      <c r="AU597" s="1">
        <f t="shared" si="449"/>
        <v>17</v>
      </c>
      <c r="AV597" s="1">
        <f t="shared" si="450"/>
        <v>17</v>
      </c>
      <c r="AW597" s="1">
        <f t="shared" si="451"/>
        <v>17</v>
      </c>
      <c r="AX597" s="1">
        <f t="shared" si="452"/>
        <v>17</v>
      </c>
      <c r="AY597" s="1">
        <f t="shared" si="453"/>
        <v>17</v>
      </c>
      <c r="AZ597" s="1">
        <f t="shared" si="454"/>
        <v>17</v>
      </c>
      <c r="BA597" s="1">
        <f t="shared" si="455"/>
        <v>17</v>
      </c>
      <c r="BB597" s="1">
        <f t="shared" si="456"/>
        <v>17</v>
      </c>
      <c r="BC597" s="1">
        <f t="shared" si="457"/>
        <v>17</v>
      </c>
      <c r="BD597" s="1">
        <f t="shared" si="458"/>
        <v>17</v>
      </c>
      <c r="BE597" s="1">
        <f t="shared" si="459"/>
        <v>17</v>
      </c>
      <c r="BF597" s="1">
        <f t="shared" si="460"/>
        <v>17</v>
      </c>
      <c r="BG597" s="1">
        <f>+IF(D597="male",VLOOKUP(M597,'Key node cluster'!$A$3:$C$45,3,0),VLOOKUP(M597,'Key node cluster'!$F$3:$H$27,3,0))</f>
        <v>22</v>
      </c>
    </row>
    <row r="598" spans="1:59" x14ac:dyDescent="0.25">
      <c r="A598" t="s">
        <v>1715</v>
      </c>
      <c r="B598">
        <v>9931008894</v>
      </c>
      <c r="C598" s="7">
        <v>30</v>
      </c>
      <c r="D598" t="s">
        <v>9</v>
      </c>
      <c r="E598" t="s">
        <v>10</v>
      </c>
      <c r="G598" t="str">
        <f t="shared" si="415"/>
        <v/>
      </c>
      <c r="H598" s="7">
        <f t="shared" si="419"/>
        <v>5</v>
      </c>
      <c r="J598">
        <v>29</v>
      </c>
      <c r="K598">
        <v>1.0904109589041</v>
      </c>
      <c r="L598">
        <v>13</v>
      </c>
      <c r="M598" s="5">
        <f t="shared" si="420"/>
        <v>26</v>
      </c>
      <c r="N598" s="5">
        <f>+IF(D598="male",VLOOKUP(BG598,'Key node cluster'!$L$3:$N$24,3,0),VLOOKUP(BG598,'Key node cluster'!$R$3:$T$15,3,0))</f>
        <v>1</v>
      </c>
      <c r="O598" s="1">
        <v>0</v>
      </c>
      <c r="P598" s="1">
        <f t="shared" si="421"/>
        <v>26</v>
      </c>
      <c r="Q598" s="1">
        <f t="shared" si="422"/>
        <v>26</v>
      </c>
      <c r="R598" s="1">
        <f t="shared" si="423"/>
        <v>26</v>
      </c>
      <c r="S598" s="1">
        <f t="shared" si="424"/>
        <v>26</v>
      </c>
      <c r="T598" s="1">
        <f t="shared" si="425"/>
        <v>26</v>
      </c>
      <c r="U598" s="1">
        <f t="shared" si="426"/>
        <v>26</v>
      </c>
      <c r="V598" s="1">
        <f t="shared" si="427"/>
        <v>26</v>
      </c>
      <c r="W598" s="1">
        <f t="shared" si="428"/>
        <v>26</v>
      </c>
      <c r="X598" s="1">
        <f t="shared" si="429"/>
        <v>26</v>
      </c>
      <c r="Y598" s="1">
        <f t="shared" si="430"/>
        <v>26</v>
      </c>
      <c r="Z598" s="1">
        <f t="shared" si="431"/>
        <v>26</v>
      </c>
      <c r="AA598" s="1">
        <f t="shared" si="432"/>
        <v>26</v>
      </c>
      <c r="AB598" s="1">
        <f t="shared" si="433"/>
        <v>26</v>
      </c>
      <c r="AC598" s="1">
        <f t="shared" si="434"/>
        <v>26</v>
      </c>
      <c r="AD598" s="1">
        <f t="shared" si="435"/>
        <v>26</v>
      </c>
      <c r="AE598" s="1">
        <f t="shared" si="436"/>
        <v>26</v>
      </c>
      <c r="AF598" s="1">
        <f t="shared" si="437"/>
        <v>26</v>
      </c>
      <c r="AG598" s="1">
        <f t="shared" si="438"/>
        <v>26</v>
      </c>
      <c r="AH598" s="1">
        <f t="shared" si="439"/>
        <v>26</v>
      </c>
      <c r="AI598" s="1">
        <f t="shared" si="440"/>
        <v>26</v>
      </c>
      <c r="AJ598" s="1">
        <f t="shared" si="441"/>
        <v>26</v>
      </c>
      <c r="AK598" s="1">
        <f t="shared" si="442"/>
        <v>26</v>
      </c>
      <c r="AL598" s="1">
        <f t="shared" si="443"/>
        <v>26</v>
      </c>
      <c r="AM598" s="1">
        <f t="shared" si="444"/>
        <v>26</v>
      </c>
      <c r="AN598" s="1">
        <f t="shared" si="445"/>
        <v>26</v>
      </c>
      <c r="AO598" s="1">
        <f t="shared" si="446"/>
        <v>26</v>
      </c>
      <c r="AP598" s="7">
        <f t="shared" si="416"/>
        <v>26</v>
      </c>
      <c r="AQ598" s="7">
        <f t="shared" si="417"/>
        <v>26</v>
      </c>
      <c r="AR598" s="1">
        <f t="shared" si="447"/>
        <v>26</v>
      </c>
      <c r="AS598" s="7">
        <f t="shared" si="418"/>
        <v>26</v>
      </c>
      <c r="AT598" s="1">
        <f t="shared" si="448"/>
        <v>26</v>
      </c>
      <c r="AU598" s="1">
        <f t="shared" si="449"/>
        <v>26</v>
      </c>
      <c r="AV598" s="1">
        <f t="shared" si="450"/>
        <v>26</v>
      </c>
      <c r="AW598" s="1">
        <f t="shared" si="451"/>
        <v>26</v>
      </c>
      <c r="AX598" s="1">
        <f t="shared" si="452"/>
        <v>26</v>
      </c>
      <c r="AY598" s="1">
        <f t="shared" si="453"/>
        <v>26</v>
      </c>
      <c r="AZ598" s="1">
        <f t="shared" si="454"/>
        <v>26</v>
      </c>
      <c r="BA598" s="1">
        <f t="shared" si="455"/>
        <v>26</v>
      </c>
      <c r="BB598" s="1">
        <f t="shared" si="456"/>
        <v>26</v>
      </c>
      <c r="BC598" s="1">
        <f t="shared" si="457"/>
        <v>26</v>
      </c>
      <c r="BD598" s="1">
        <f t="shared" si="458"/>
        <v>26</v>
      </c>
      <c r="BE598" s="1">
        <f t="shared" si="459"/>
        <v>26</v>
      </c>
      <c r="BF598" s="1">
        <f t="shared" si="460"/>
        <v>26</v>
      </c>
      <c r="BG598" s="1">
        <f>+IF(D598="male",VLOOKUP(M598,'Key node cluster'!$A$3:$C$45,3,0),VLOOKUP(M598,'Key node cluster'!$F$3:$H$27,3,0))</f>
        <v>31</v>
      </c>
    </row>
    <row r="599" spans="1:59" x14ac:dyDescent="0.25">
      <c r="A599" t="s">
        <v>1721</v>
      </c>
      <c r="B599">
        <v>9941008875</v>
      </c>
      <c r="C599" s="7">
        <v>30</v>
      </c>
      <c r="D599" t="s">
        <v>9</v>
      </c>
      <c r="E599" t="s">
        <v>10</v>
      </c>
      <c r="F599" t="s">
        <v>31</v>
      </c>
      <c r="G599" t="str">
        <f t="shared" si="415"/>
        <v/>
      </c>
      <c r="H599" s="7">
        <f t="shared" si="419"/>
        <v>5</v>
      </c>
      <c r="J599">
        <v>28</v>
      </c>
      <c r="K599">
        <v>2.4383561643835998</v>
      </c>
      <c r="L599">
        <v>20</v>
      </c>
      <c r="M599" s="5">
        <f t="shared" si="420"/>
        <v>31</v>
      </c>
      <c r="N599" s="5">
        <f>+IF(D599="male",VLOOKUP(BG599,'Key node cluster'!$L$3:$N$24,3,0),VLOOKUP(BG599,'Key node cluster'!$R$3:$T$15,3,0))</f>
        <v>1</v>
      </c>
      <c r="O599" s="1">
        <v>0</v>
      </c>
      <c r="P599" s="1">
        <f t="shared" si="421"/>
        <v>26</v>
      </c>
      <c r="Q599" s="1">
        <f t="shared" si="422"/>
        <v>26</v>
      </c>
      <c r="R599" s="1">
        <f t="shared" si="423"/>
        <v>26</v>
      </c>
      <c r="S599" s="1">
        <f t="shared" si="424"/>
        <v>26</v>
      </c>
      <c r="T599" s="1">
        <f t="shared" si="425"/>
        <v>26</v>
      </c>
      <c r="U599" s="1">
        <f t="shared" si="426"/>
        <v>26</v>
      </c>
      <c r="V599" s="1">
        <f t="shared" si="427"/>
        <v>26</v>
      </c>
      <c r="W599" s="1">
        <f t="shared" si="428"/>
        <v>26</v>
      </c>
      <c r="X599" s="1">
        <f t="shared" si="429"/>
        <v>26</v>
      </c>
      <c r="Y599" s="1">
        <f t="shared" si="430"/>
        <v>26</v>
      </c>
      <c r="Z599" s="1">
        <f t="shared" si="431"/>
        <v>26</v>
      </c>
      <c r="AA599" s="1">
        <f t="shared" si="432"/>
        <v>26</v>
      </c>
      <c r="AB599" s="1">
        <f t="shared" si="433"/>
        <v>26</v>
      </c>
      <c r="AC599" s="1">
        <f t="shared" si="434"/>
        <v>26</v>
      </c>
      <c r="AD599" s="1">
        <f t="shared" si="435"/>
        <v>26</v>
      </c>
      <c r="AE599" s="1">
        <f t="shared" si="436"/>
        <v>26</v>
      </c>
      <c r="AF599" s="1">
        <f t="shared" si="437"/>
        <v>26</v>
      </c>
      <c r="AG599" s="1">
        <f t="shared" si="438"/>
        <v>26</v>
      </c>
      <c r="AH599" s="1">
        <f t="shared" si="439"/>
        <v>26</v>
      </c>
      <c r="AI599" s="1">
        <f t="shared" si="440"/>
        <v>26</v>
      </c>
      <c r="AJ599" s="1">
        <f t="shared" si="441"/>
        <v>26</v>
      </c>
      <c r="AK599" s="1">
        <f t="shared" si="442"/>
        <v>26</v>
      </c>
      <c r="AL599" s="1">
        <f t="shared" si="443"/>
        <v>26</v>
      </c>
      <c r="AM599" s="1">
        <f t="shared" si="444"/>
        <v>26</v>
      </c>
      <c r="AN599" s="1">
        <f t="shared" si="445"/>
        <v>26</v>
      </c>
      <c r="AO599" s="1">
        <f t="shared" si="446"/>
        <v>26</v>
      </c>
      <c r="AP599" s="7">
        <f t="shared" si="416"/>
        <v>27</v>
      </c>
      <c r="AQ599" s="7">
        <f t="shared" si="417"/>
        <v>28</v>
      </c>
      <c r="AR599" s="1">
        <f t="shared" si="447"/>
        <v>29</v>
      </c>
      <c r="AS599" s="7">
        <f t="shared" si="418"/>
        <v>31</v>
      </c>
      <c r="AT599" s="1">
        <f t="shared" si="448"/>
        <v>31</v>
      </c>
      <c r="AU599" s="1">
        <f t="shared" si="449"/>
        <v>31</v>
      </c>
      <c r="AV599" s="1">
        <f t="shared" si="450"/>
        <v>31</v>
      </c>
      <c r="AW599" s="1">
        <f t="shared" si="451"/>
        <v>31</v>
      </c>
      <c r="AX599" s="1">
        <f t="shared" si="452"/>
        <v>31</v>
      </c>
      <c r="AY599" s="1">
        <f t="shared" si="453"/>
        <v>31</v>
      </c>
      <c r="AZ599" s="1">
        <f t="shared" si="454"/>
        <v>31</v>
      </c>
      <c r="BA599" s="1">
        <f t="shared" si="455"/>
        <v>31</v>
      </c>
      <c r="BB599" s="1">
        <f t="shared" si="456"/>
        <v>31</v>
      </c>
      <c r="BC599" s="1">
        <f t="shared" si="457"/>
        <v>31</v>
      </c>
      <c r="BD599" s="1">
        <f t="shared" si="458"/>
        <v>31</v>
      </c>
      <c r="BE599" s="1">
        <f t="shared" si="459"/>
        <v>31</v>
      </c>
      <c r="BF599" s="1">
        <f t="shared" si="460"/>
        <v>31</v>
      </c>
      <c r="BG599" s="1">
        <f>+IF(D599="male",VLOOKUP(M599,'Key node cluster'!$A$3:$C$45,3,0),VLOOKUP(M599,'Key node cluster'!$F$3:$H$27,3,0))</f>
        <v>31</v>
      </c>
    </row>
    <row r="600" spans="1:59" x14ac:dyDescent="0.25">
      <c r="A600" t="s">
        <v>1734</v>
      </c>
      <c r="B600">
        <v>9961030718</v>
      </c>
      <c r="C600" s="7">
        <v>20</v>
      </c>
      <c r="D600" t="s">
        <v>9</v>
      </c>
      <c r="E600" t="s">
        <v>10</v>
      </c>
      <c r="G600" t="str">
        <f t="shared" si="415"/>
        <v/>
      </c>
      <c r="H600" s="7">
        <f t="shared" si="419"/>
        <v>5</v>
      </c>
      <c r="J600">
        <v>25</v>
      </c>
      <c r="K600">
        <v>1.3287671232877001</v>
      </c>
      <c r="L600">
        <v>6</v>
      </c>
      <c r="M600" s="5">
        <f t="shared" si="420"/>
        <v>26</v>
      </c>
      <c r="N600" s="5">
        <f>+IF(D600="male",VLOOKUP(BG600,'Key node cluster'!$L$3:$N$24,3,0),VLOOKUP(BG600,'Key node cluster'!$R$3:$T$15,3,0))</f>
        <v>1</v>
      </c>
      <c r="O600" s="1">
        <v>0</v>
      </c>
      <c r="P600" s="1">
        <f t="shared" si="421"/>
        <v>26</v>
      </c>
      <c r="Q600" s="1">
        <f t="shared" si="422"/>
        <v>26</v>
      </c>
      <c r="R600" s="1">
        <f t="shared" si="423"/>
        <v>26</v>
      </c>
      <c r="S600" s="1">
        <f t="shared" si="424"/>
        <v>26</v>
      </c>
      <c r="T600" s="1">
        <f t="shared" si="425"/>
        <v>26</v>
      </c>
      <c r="U600" s="1">
        <f t="shared" si="426"/>
        <v>26</v>
      </c>
      <c r="V600" s="1">
        <f t="shared" si="427"/>
        <v>26</v>
      </c>
      <c r="W600" s="1">
        <f t="shared" si="428"/>
        <v>26</v>
      </c>
      <c r="X600" s="1">
        <f t="shared" si="429"/>
        <v>26</v>
      </c>
      <c r="Y600" s="1">
        <f t="shared" si="430"/>
        <v>26</v>
      </c>
      <c r="Z600" s="1">
        <f t="shared" si="431"/>
        <v>26</v>
      </c>
      <c r="AA600" s="1">
        <f t="shared" si="432"/>
        <v>26</v>
      </c>
      <c r="AB600" s="1">
        <f t="shared" si="433"/>
        <v>26</v>
      </c>
      <c r="AC600" s="1">
        <f t="shared" si="434"/>
        <v>26</v>
      </c>
      <c r="AD600" s="1">
        <f t="shared" si="435"/>
        <v>26</v>
      </c>
      <c r="AE600" s="1">
        <f t="shared" si="436"/>
        <v>26</v>
      </c>
      <c r="AF600" s="1">
        <f t="shared" si="437"/>
        <v>26</v>
      </c>
      <c r="AG600" s="1">
        <f t="shared" si="438"/>
        <v>26</v>
      </c>
      <c r="AH600" s="1">
        <f t="shared" si="439"/>
        <v>26</v>
      </c>
      <c r="AI600" s="1">
        <f t="shared" si="440"/>
        <v>26</v>
      </c>
      <c r="AJ600" s="1">
        <f t="shared" si="441"/>
        <v>26</v>
      </c>
      <c r="AK600" s="1">
        <f t="shared" si="442"/>
        <v>26</v>
      </c>
      <c r="AL600" s="1">
        <f t="shared" si="443"/>
        <v>26</v>
      </c>
      <c r="AM600" s="1">
        <f t="shared" si="444"/>
        <v>26</v>
      </c>
      <c r="AN600" s="1">
        <f t="shared" si="445"/>
        <v>26</v>
      </c>
      <c r="AO600" s="1">
        <f t="shared" si="446"/>
        <v>26</v>
      </c>
      <c r="AP600" s="7">
        <f t="shared" si="416"/>
        <v>26</v>
      </c>
      <c r="AQ600" s="7">
        <f t="shared" si="417"/>
        <v>26</v>
      </c>
      <c r="AR600" s="1">
        <f t="shared" si="447"/>
        <v>26</v>
      </c>
      <c r="AS600" s="7">
        <f t="shared" si="418"/>
        <v>26</v>
      </c>
      <c r="AT600" s="1">
        <f t="shared" si="448"/>
        <v>26</v>
      </c>
      <c r="AU600" s="1">
        <f t="shared" si="449"/>
        <v>26</v>
      </c>
      <c r="AV600" s="1">
        <f t="shared" si="450"/>
        <v>26</v>
      </c>
      <c r="AW600" s="1">
        <f t="shared" si="451"/>
        <v>26</v>
      </c>
      <c r="AX600" s="1">
        <f t="shared" si="452"/>
        <v>26</v>
      </c>
      <c r="AY600" s="1">
        <f t="shared" si="453"/>
        <v>26</v>
      </c>
      <c r="AZ600" s="1">
        <f t="shared" si="454"/>
        <v>26</v>
      </c>
      <c r="BA600" s="1">
        <f t="shared" si="455"/>
        <v>26</v>
      </c>
      <c r="BB600" s="1">
        <f t="shared" si="456"/>
        <v>26</v>
      </c>
      <c r="BC600" s="1">
        <f t="shared" si="457"/>
        <v>26</v>
      </c>
      <c r="BD600" s="1">
        <f t="shared" si="458"/>
        <v>26</v>
      </c>
      <c r="BE600" s="1">
        <f t="shared" si="459"/>
        <v>26</v>
      </c>
      <c r="BF600" s="1">
        <f t="shared" si="460"/>
        <v>26</v>
      </c>
      <c r="BG600" s="1">
        <f>+IF(D600="male",VLOOKUP(M600,'Key node cluster'!$A$3:$C$45,3,0),VLOOKUP(M600,'Key node cluster'!$F$3:$H$27,3,0))</f>
        <v>31</v>
      </c>
    </row>
    <row r="601" spans="1:59" x14ac:dyDescent="0.25">
      <c r="A601" t="s">
        <v>1735</v>
      </c>
      <c r="B601">
        <v>2000011758</v>
      </c>
      <c r="C601" s="7">
        <v>30</v>
      </c>
      <c r="D601" t="s">
        <v>9</v>
      </c>
      <c r="E601" t="s">
        <v>10</v>
      </c>
      <c r="G601" t="str">
        <f t="shared" si="415"/>
        <v/>
      </c>
      <c r="H601" s="7">
        <f t="shared" si="419"/>
        <v>5</v>
      </c>
      <c r="J601">
        <v>26</v>
      </c>
      <c r="K601">
        <v>1.2739726027397</v>
      </c>
      <c r="L601">
        <v>5</v>
      </c>
      <c r="M601" s="5">
        <f t="shared" si="420"/>
        <v>26</v>
      </c>
      <c r="N601" s="5">
        <f>+IF(D601="male",VLOOKUP(BG601,'Key node cluster'!$L$3:$N$24,3,0),VLOOKUP(BG601,'Key node cluster'!$R$3:$T$15,3,0))</f>
        <v>1</v>
      </c>
      <c r="O601" s="1">
        <v>0</v>
      </c>
      <c r="P601" s="1">
        <f t="shared" si="421"/>
        <v>26</v>
      </c>
      <c r="Q601" s="1">
        <f t="shared" si="422"/>
        <v>26</v>
      </c>
      <c r="R601" s="1">
        <f t="shared" si="423"/>
        <v>26</v>
      </c>
      <c r="S601" s="1">
        <f t="shared" si="424"/>
        <v>26</v>
      </c>
      <c r="T601" s="1">
        <f t="shared" si="425"/>
        <v>26</v>
      </c>
      <c r="U601" s="1">
        <f t="shared" si="426"/>
        <v>26</v>
      </c>
      <c r="V601" s="1">
        <f t="shared" si="427"/>
        <v>26</v>
      </c>
      <c r="W601" s="1">
        <f t="shared" si="428"/>
        <v>26</v>
      </c>
      <c r="X601" s="1">
        <f t="shared" si="429"/>
        <v>26</v>
      </c>
      <c r="Y601" s="1">
        <f t="shared" si="430"/>
        <v>26</v>
      </c>
      <c r="Z601" s="1">
        <f t="shared" si="431"/>
        <v>26</v>
      </c>
      <c r="AA601" s="1">
        <f t="shared" si="432"/>
        <v>26</v>
      </c>
      <c r="AB601" s="1">
        <f t="shared" si="433"/>
        <v>26</v>
      </c>
      <c r="AC601" s="1">
        <f t="shared" si="434"/>
        <v>26</v>
      </c>
      <c r="AD601" s="1">
        <f t="shared" si="435"/>
        <v>26</v>
      </c>
      <c r="AE601" s="1">
        <f t="shared" si="436"/>
        <v>26</v>
      </c>
      <c r="AF601" s="1">
        <f t="shared" si="437"/>
        <v>26</v>
      </c>
      <c r="AG601" s="1">
        <f t="shared" si="438"/>
        <v>26</v>
      </c>
      <c r="AH601" s="1">
        <f t="shared" si="439"/>
        <v>26</v>
      </c>
      <c r="AI601" s="1">
        <f t="shared" si="440"/>
        <v>26</v>
      </c>
      <c r="AJ601" s="1">
        <f t="shared" si="441"/>
        <v>26</v>
      </c>
      <c r="AK601" s="1">
        <f t="shared" si="442"/>
        <v>26</v>
      </c>
      <c r="AL601" s="1">
        <f t="shared" si="443"/>
        <v>26</v>
      </c>
      <c r="AM601" s="1">
        <f t="shared" si="444"/>
        <v>26</v>
      </c>
      <c r="AN601" s="1">
        <f t="shared" si="445"/>
        <v>26</v>
      </c>
      <c r="AO601" s="1">
        <f t="shared" si="446"/>
        <v>26</v>
      </c>
      <c r="AP601" s="7">
        <f t="shared" si="416"/>
        <v>26</v>
      </c>
      <c r="AQ601" s="7">
        <f t="shared" si="417"/>
        <v>26</v>
      </c>
      <c r="AR601" s="1">
        <f t="shared" si="447"/>
        <v>26</v>
      </c>
      <c r="AS601" s="7">
        <f t="shared" si="418"/>
        <v>26</v>
      </c>
      <c r="AT601" s="1">
        <f t="shared" si="448"/>
        <v>26</v>
      </c>
      <c r="AU601" s="1">
        <f t="shared" si="449"/>
        <v>26</v>
      </c>
      <c r="AV601" s="1">
        <f t="shared" si="450"/>
        <v>26</v>
      </c>
      <c r="AW601" s="1">
        <f t="shared" si="451"/>
        <v>26</v>
      </c>
      <c r="AX601" s="1">
        <f t="shared" si="452"/>
        <v>26</v>
      </c>
      <c r="AY601" s="1">
        <f t="shared" si="453"/>
        <v>26</v>
      </c>
      <c r="AZ601" s="1">
        <f t="shared" si="454"/>
        <v>26</v>
      </c>
      <c r="BA601" s="1">
        <f t="shared" si="455"/>
        <v>26</v>
      </c>
      <c r="BB601" s="1">
        <f t="shared" si="456"/>
        <v>26</v>
      </c>
      <c r="BC601" s="1">
        <f t="shared" si="457"/>
        <v>26</v>
      </c>
      <c r="BD601" s="1">
        <f t="shared" si="458"/>
        <v>26</v>
      </c>
      <c r="BE601" s="1">
        <f t="shared" si="459"/>
        <v>26</v>
      </c>
      <c r="BF601" s="1">
        <f t="shared" si="460"/>
        <v>26</v>
      </c>
      <c r="BG601" s="1">
        <f>+IF(D601="male",VLOOKUP(M601,'Key node cluster'!$A$3:$C$45,3,0),VLOOKUP(M601,'Key node cluster'!$F$3:$H$27,3,0))</f>
        <v>31</v>
      </c>
    </row>
    <row r="602" spans="1:59" x14ac:dyDescent="0.25">
      <c r="A602" t="s">
        <v>1742</v>
      </c>
      <c r="B602">
        <v>2000217556</v>
      </c>
      <c r="C602" s="7">
        <v>20</v>
      </c>
      <c r="D602" t="s">
        <v>9</v>
      </c>
      <c r="E602" t="s">
        <v>10</v>
      </c>
      <c r="G602" t="str">
        <f t="shared" si="415"/>
        <v>secondary or below</v>
      </c>
      <c r="H602" s="7">
        <f t="shared" si="419"/>
        <v>5</v>
      </c>
      <c r="I602" t="s">
        <v>18</v>
      </c>
      <c r="J602">
        <v>21</v>
      </c>
      <c r="K602">
        <v>1.3506849315067999</v>
      </c>
      <c r="L602">
        <v>1</v>
      </c>
      <c r="M602" s="5">
        <f t="shared" si="420"/>
        <v>26</v>
      </c>
      <c r="N602" s="5">
        <f>+IF(D602="male",VLOOKUP(BG602,'Key node cluster'!$L$3:$N$24,3,0),VLOOKUP(BG602,'Key node cluster'!$R$3:$T$15,3,0))</f>
        <v>1</v>
      </c>
      <c r="O602" s="1">
        <v>0</v>
      </c>
      <c r="P602" s="1">
        <f t="shared" si="421"/>
        <v>26</v>
      </c>
      <c r="Q602" s="1">
        <f t="shared" si="422"/>
        <v>26</v>
      </c>
      <c r="R602" s="1">
        <f t="shared" si="423"/>
        <v>26</v>
      </c>
      <c r="S602" s="1">
        <f t="shared" si="424"/>
        <v>26</v>
      </c>
      <c r="T602" s="1">
        <f t="shared" si="425"/>
        <v>26</v>
      </c>
      <c r="U602" s="1">
        <f t="shared" si="426"/>
        <v>26</v>
      </c>
      <c r="V602" s="1">
        <f t="shared" si="427"/>
        <v>26</v>
      </c>
      <c r="W602" s="1">
        <f t="shared" si="428"/>
        <v>26</v>
      </c>
      <c r="X602" s="1">
        <f t="shared" si="429"/>
        <v>26</v>
      </c>
      <c r="Y602" s="1">
        <f t="shared" si="430"/>
        <v>26</v>
      </c>
      <c r="Z602" s="1">
        <f t="shared" si="431"/>
        <v>26</v>
      </c>
      <c r="AA602" s="1">
        <f t="shared" si="432"/>
        <v>26</v>
      </c>
      <c r="AB602" s="1">
        <f t="shared" si="433"/>
        <v>26</v>
      </c>
      <c r="AC602" s="1">
        <f t="shared" si="434"/>
        <v>26</v>
      </c>
      <c r="AD602" s="1">
        <f t="shared" si="435"/>
        <v>26</v>
      </c>
      <c r="AE602" s="1">
        <f t="shared" si="436"/>
        <v>26</v>
      </c>
      <c r="AF602" s="1">
        <f t="shared" si="437"/>
        <v>26</v>
      </c>
      <c r="AG602" s="1">
        <f t="shared" si="438"/>
        <v>26</v>
      </c>
      <c r="AH602" s="1">
        <f t="shared" si="439"/>
        <v>26</v>
      </c>
      <c r="AI602" s="1">
        <f t="shared" si="440"/>
        <v>26</v>
      </c>
      <c r="AJ602" s="1">
        <f t="shared" si="441"/>
        <v>26</v>
      </c>
      <c r="AK602" s="1">
        <f t="shared" si="442"/>
        <v>26</v>
      </c>
      <c r="AL602" s="1">
        <f t="shared" si="443"/>
        <v>26</v>
      </c>
      <c r="AM602" s="1">
        <f t="shared" si="444"/>
        <v>26</v>
      </c>
      <c r="AN602" s="1">
        <f t="shared" si="445"/>
        <v>26</v>
      </c>
      <c r="AO602" s="1">
        <f t="shared" si="446"/>
        <v>26</v>
      </c>
      <c r="AP602" s="7">
        <f t="shared" si="416"/>
        <v>26</v>
      </c>
      <c r="AQ602" s="7">
        <f t="shared" si="417"/>
        <v>26</v>
      </c>
      <c r="AR602" s="1">
        <f t="shared" si="447"/>
        <v>26</v>
      </c>
      <c r="AS602" s="7">
        <f t="shared" si="418"/>
        <v>26</v>
      </c>
      <c r="AT602" s="1">
        <f t="shared" si="448"/>
        <v>26</v>
      </c>
      <c r="AU602" s="1">
        <f t="shared" si="449"/>
        <v>26</v>
      </c>
      <c r="AV602" s="1">
        <f t="shared" si="450"/>
        <v>26</v>
      </c>
      <c r="AW602" s="1">
        <f t="shared" si="451"/>
        <v>26</v>
      </c>
      <c r="AX602" s="1">
        <f t="shared" si="452"/>
        <v>26</v>
      </c>
      <c r="AY602" s="1">
        <f t="shared" si="453"/>
        <v>26</v>
      </c>
      <c r="AZ602" s="1">
        <f t="shared" si="454"/>
        <v>26</v>
      </c>
      <c r="BA602" s="1">
        <f t="shared" si="455"/>
        <v>26</v>
      </c>
      <c r="BB602" s="1">
        <f t="shared" si="456"/>
        <v>26</v>
      </c>
      <c r="BC602" s="1">
        <f t="shared" si="457"/>
        <v>26</v>
      </c>
      <c r="BD602" s="1">
        <f t="shared" si="458"/>
        <v>26</v>
      </c>
      <c r="BE602" s="1">
        <f t="shared" si="459"/>
        <v>26</v>
      </c>
      <c r="BF602" s="1">
        <f t="shared" si="460"/>
        <v>26</v>
      </c>
      <c r="BG602" s="1">
        <f>+IF(D602="male",VLOOKUP(M602,'Key node cluster'!$A$3:$C$45,3,0),VLOOKUP(M602,'Key node cluster'!$F$3:$H$27,3,0))</f>
        <v>31</v>
      </c>
    </row>
    <row r="603" spans="1:59" x14ac:dyDescent="0.25">
      <c r="A603" t="s">
        <v>1749</v>
      </c>
      <c r="B603">
        <v>9991037746</v>
      </c>
      <c r="C603" s="7">
        <v>20</v>
      </c>
      <c r="D603" t="s">
        <v>9</v>
      </c>
      <c r="E603" t="s">
        <v>10</v>
      </c>
      <c r="G603" t="str">
        <f t="shared" si="415"/>
        <v/>
      </c>
      <c r="H603" s="7">
        <f t="shared" si="419"/>
        <v>5</v>
      </c>
      <c r="J603">
        <v>22</v>
      </c>
      <c r="K603">
        <v>1.3342465753424999</v>
      </c>
      <c r="L603">
        <v>2</v>
      </c>
      <c r="M603" s="5">
        <f t="shared" si="420"/>
        <v>26</v>
      </c>
      <c r="N603" s="5">
        <f>+IF(D603="male",VLOOKUP(BG603,'Key node cluster'!$L$3:$N$24,3,0),VLOOKUP(BG603,'Key node cluster'!$R$3:$T$15,3,0))</f>
        <v>1</v>
      </c>
      <c r="O603" s="1">
        <v>0</v>
      </c>
      <c r="P603" s="1">
        <f t="shared" si="421"/>
        <v>26</v>
      </c>
      <c r="Q603" s="1">
        <f t="shared" si="422"/>
        <v>26</v>
      </c>
      <c r="R603" s="1">
        <f t="shared" si="423"/>
        <v>26</v>
      </c>
      <c r="S603" s="1">
        <f t="shared" si="424"/>
        <v>26</v>
      </c>
      <c r="T603" s="1">
        <f t="shared" si="425"/>
        <v>26</v>
      </c>
      <c r="U603" s="1">
        <f t="shared" si="426"/>
        <v>26</v>
      </c>
      <c r="V603" s="1">
        <f t="shared" si="427"/>
        <v>26</v>
      </c>
      <c r="W603" s="1">
        <f t="shared" si="428"/>
        <v>26</v>
      </c>
      <c r="X603" s="1">
        <f t="shared" si="429"/>
        <v>26</v>
      </c>
      <c r="Y603" s="1">
        <f t="shared" si="430"/>
        <v>26</v>
      </c>
      <c r="Z603" s="1">
        <f t="shared" si="431"/>
        <v>26</v>
      </c>
      <c r="AA603" s="1">
        <f t="shared" si="432"/>
        <v>26</v>
      </c>
      <c r="AB603" s="1">
        <f t="shared" si="433"/>
        <v>26</v>
      </c>
      <c r="AC603" s="1">
        <f t="shared" si="434"/>
        <v>26</v>
      </c>
      <c r="AD603" s="1">
        <f t="shared" si="435"/>
        <v>26</v>
      </c>
      <c r="AE603" s="1">
        <f t="shared" si="436"/>
        <v>26</v>
      </c>
      <c r="AF603" s="1">
        <f t="shared" si="437"/>
        <v>26</v>
      </c>
      <c r="AG603" s="1">
        <f t="shared" si="438"/>
        <v>26</v>
      </c>
      <c r="AH603" s="1">
        <f t="shared" si="439"/>
        <v>26</v>
      </c>
      <c r="AI603" s="1">
        <f t="shared" si="440"/>
        <v>26</v>
      </c>
      <c r="AJ603" s="1">
        <f t="shared" si="441"/>
        <v>26</v>
      </c>
      <c r="AK603" s="1">
        <f t="shared" si="442"/>
        <v>26</v>
      </c>
      <c r="AL603" s="1">
        <f t="shared" si="443"/>
        <v>26</v>
      </c>
      <c r="AM603" s="1">
        <f t="shared" si="444"/>
        <v>26</v>
      </c>
      <c r="AN603" s="1">
        <f t="shared" si="445"/>
        <v>26</v>
      </c>
      <c r="AO603" s="1">
        <f t="shared" si="446"/>
        <v>26</v>
      </c>
      <c r="AP603" s="7">
        <f t="shared" si="416"/>
        <v>26</v>
      </c>
      <c r="AQ603" s="7">
        <f t="shared" si="417"/>
        <v>26</v>
      </c>
      <c r="AR603" s="1">
        <f t="shared" si="447"/>
        <v>26</v>
      </c>
      <c r="AS603" s="7">
        <f t="shared" si="418"/>
        <v>26</v>
      </c>
      <c r="AT603" s="1">
        <f t="shared" si="448"/>
        <v>26</v>
      </c>
      <c r="AU603" s="1">
        <f t="shared" si="449"/>
        <v>26</v>
      </c>
      <c r="AV603" s="1">
        <f t="shared" si="450"/>
        <v>26</v>
      </c>
      <c r="AW603" s="1">
        <f t="shared" si="451"/>
        <v>26</v>
      </c>
      <c r="AX603" s="1">
        <f t="shared" si="452"/>
        <v>26</v>
      </c>
      <c r="AY603" s="1">
        <f t="shared" si="453"/>
        <v>26</v>
      </c>
      <c r="AZ603" s="1">
        <f t="shared" si="454"/>
        <v>26</v>
      </c>
      <c r="BA603" s="1">
        <f t="shared" si="455"/>
        <v>26</v>
      </c>
      <c r="BB603" s="1">
        <f t="shared" si="456"/>
        <v>26</v>
      </c>
      <c r="BC603" s="1">
        <f t="shared" si="457"/>
        <v>26</v>
      </c>
      <c r="BD603" s="1">
        <f t="shared" si="458"/>
        <v>26</v>
      </c>
      <c r="BE603" s="1">
        <f t="shared" si="459"/>
        <v>26</v>
      </c>
      <c r="BF603" s="1">
        <f t="shared" si="460"/>
        <v>26</v>
      </c>
      <c r="BG603" s="1">
        <f>+IF(D603="male",VLOOKUP(M603,'Key node cluster'!$A$3:$C$45,3,0),VLOOKUP(M603,'Key node cluster'!$F$3:$H$27,3,0))</f>
        <v>31</v>
      </c>
    </row>
    <row r="604" spans="1:59" x14ac:dyDescent="0.25">
      <c r="A604" t="s">
        <v>1754</v>
      </c>
      <c r="B604">
        <v>9801056017</v>
      </c>
      <c r="C604" s="7">
        <v>40</v>
      </c>
      <c r="D604" t="s">
        <v>9</v>
      </c>
      <c r="E604" t="s">
        <v>10</v>
      </c>
      <c r="F604" t="s">
        <v>206</v>
      </c>
      <c r="G604" t="str">
        <f t="shared" si="415"/>
        <v>secondary or below</v>
      </c>
      <c r="H604" s="7">
        <f t="shared" si="419"/>
        <v>1</v>
      </c>
      <c r="I604" t="s">
        <v>12</v>
      </c>
      <c r="J604">
        <v>41</v>
      </c>
      <c r="K604">
        <v>0.93972602739725997</v>
      </c>
      <c r="L604">
        <v>1</v>
      </c>
      <c r="M604" s="5">
        <f t="shared" si="420"/>
        <v>22</v>
      </c>
      <c r="N604" s="5">
        <f>+IF(D604="male",VLOOKUP(BG604,'Key node cluster'!$L$3:$N$24,3,0),VLOOKUP(BG604,'Key node cluster'!$R$3:$T$15,3,0))</f>
        <v>1</v>
      </c>
      <c r="O604" s="1">
        <v>0</v>
      </c>
      <c r="P604" s="1">
        <f t="shared" si="421"/>
        <v>1</v>
      </c>
      <c r="Q604" s="1">
        <f t="shared" si="422"/>
        <v>17</v>
      </c>
      <c r="R604" s="1">
        <f t="shared" si="423"/>
        <v>17</v>
      </c>
      <c r="S604" s="1">
        <f t="shared" si="424"/>
        <v>17</v>
      </c>
      <c r="T604" s="1">
        <f t="shared" si="425"/>
        <v>17</v>
      </c>
      <c r="U604" s="1">
        <f t="shared" si="426"/>
        <v>17</v>
      </c>
      <c r="V604" s="1">
        <f t="shared" si="427"/>
        <v>17</v>
      </c>
      <c r="W604" s="1">
        <f t="shared" si="428"/>
        <v>17</v>
      </c>
      <c r="X604" s="1">
        <f t="shared" si="429"/>
        <v>17</v>
      </c>
      <c r="Y604" s="1">
        <f t="shared" si="430"/>
        <v>17</v>
      </c>
      <c r="Z604" s="1">
        <f t="shared" si="431"/>
        <v>17</v>
      </c>
      <c r="AA604" s="1">
        <f t="shared" si="432"/>
        <v>17</v>
      </c>
      <c r="AB604" s="1">
        <f t="shared" si="433"/>
        <v>17</v>
      </c>
      <c r="AC604" s="1">
        <f t="shared" si="434"/>
        <v>17</v>
      </c>
      <c r="AD604" s="1">
        <f t="shared" si="435"/>
        <v>17</v>
      </c>
      <c r="AE604" s="1">
        <f t="shared" si="436"/>
        <v>17</v>
      </c>
      <c r="AF604" s="1">
        <f t="shared" si="437"/>
        <v>17</v>
      </c>
      <c r="AG604" s="1">
        <f t="shared" si="438"/>
        <v>18</v>
      </c>
      <c r="AH604" s="1">
        <f t="shared" si="439"/>
        <v>20</v>
      </c>
      <c r="AI604" s="1">
        <f t="shared" si="440"/>
        <v>20</v>
      </c>
      <c r="AJ604" s="1">
        <f t="shared" si="441"/>
        <v>21</v>
      </c>
      <c r="AK604" s="1">
        <f t="shared" si="442"/>
        <v>22</v>
      </c>
      <c r="AL604" s="1">
        <f t="shared" si="443"/>
        <v>22</v>
      </c>
      <c r="AM604" s="1">
        <f t="shared" si="444"/>
        <v>22</v>
      </c>
      <c r="AN604" s="1">
        <f t="shared" si="445"/>
        <v>22</v>
      </c>
      <c r="AO604" s="1">
        <f t="shared" si="446"/>
        <v>22</v>
      </c>
      <c r="AP604" s="7">
        <f t="shared" si="416"/>
        <v>22</v>
      </c>
      <c r="AQ604" s="7">
        <f t="shared" si="417"/>
        <v>22</v>
      </c>
      <c r="AR604" s="1">
        <f t="shared" si="447"/>
        <v>22</v>
      </c>
      <c r="AS604" s="7">
        <f t="shared" si="418"/>
        <v>22</v>
      </c>
      <c r="AT604" s="1">
        <f t="shared" si="448"/>
        <v>22</v>
      </c>
      <c r="AU604" s="1">
        <f t="shared" si="449"/>
        <v>22</v>
      </c>
      <c r="AV604" s="1">
        <f t="shared" si="450"/>
        <v>22</v>
      </c>
      <c r="AW604" s="1">
        <f t="shared" si="451"/>
        <v>22</v>
      </c>
      <c r="AX604" s="1">
        <f t="shared" si="452"/>
        <v>22</v>
      </c>
      <c r="AY604" s="1">
        <f t="shared" si="453"/>
        <v>22</v>
      </c>
      <c r="AZ604" s="1">
        <f t="shared" si="454"/>
        <v>22</v>
      </c>
      <c r="BA604" s="1">
        <f t="shared" si="455"/>
        <v>22</v>
      </c>
      <c r="BB604" s="1">
        <f t="shared" si="456"/>
        <v>22</v>
      </c>
      <c r="BC604" s="1">
        <f t="shared" si="457"/>
        <v>22</v>
      </c>
      <c r="BD604" s="1">
        <f t="shared" si="458"/>
        <v>22</v>
      </c>
      <c r="BE604" s="1">
        <f t="shared" si="459"/>
        <v>22</v>
      </c>
      <c r="BF604" s="1">
        <f t="shared" si="460"/>
        <v>22</v>
      </c>
      <c r="BG604" s="1">
        <f>+IF(D604="male",VLOOKUP(M604,'Key node cluster'!$A$3:$C$45,3,0),VLOOKUP(M604,'Key node cluster'!$F$3:$H$27,3,0))</f>
        <v>22</v>
      </c>
    </row>
    <row r="605" spans="1:59" x14ac:dyDescent="0.25">
      <c r="A605" t="s">
        <v>1786</v>
      </c>
      <c r="B605">
        <v>2000213398</v>
      </c>
      <c r="C605" s="7">
        <v>20</v>
      </c>
      <c r="D605" t="s">
        <v>9</v>
      </c>
      <c r="E605" t="s">
        <v>10</v>
      </c>
      <c r="G605" t="str">
        <f t="shared" si="415"/>
        <v/>
      </c>
      <c r="H605" s="7">
        <f t="shared" si="419"/>
        <v>5</v>
      </c>
      <c r="J605">
        <v>21</v>
      </c>
      <c r="K605">
        <v>2.9424657534246998</v>
      </c>
      <c r="L605">
        <v>1</v>
      </c>
      <c r="M605" s="5">
        <f t="shared" si="420"/>
        <v>26</v>
      </c>
      <c r="N605" s="5">
        <f>+IF(D605="male",VLOOKUP(BG605,'Key node cluster'!$L$3:$N$24,3,0),VLOOKUP(BG605,'Key node cluster'!$R$3:$T$15,3,0))</f>
        <v>1</v>
      </c>
      <c r="O605" s="1">
        <v>0</v>
      </c>
      <c r="P605" s="1">
        <f t="shared" si="421"/>
        <v>26</v>
      </c>
      <c r="Q605" s="1">
        <f t="shared" si="422"/>
        <v>26</v>
      </c>
      <c r="R605" s="1">
        <f t="shared" si="423"/>
        <v>26</v>
      </c>
      <c r="S605" s="1">
        <f t="shared" si="424"/>
        <v>26</v>
      </c>
      <c r="T605" s="1">
        <f t="shared" si="425"/>
        <v>26</v>
      </c>
      <c r="U605" s="1">
        <f t="shared" si="426"/>
        <v>26</v>
      </c>
      <c r="V605" s="1">
        <f t="shared" si="427"/>
        <v>26</v>
      </c>
      <c r="W605" s="1">
        <f t="shared" si="428"/>
        <v>26</v>
      </c>
      <c r="X605" s="1">
        <f t="shared" si="429"/>
        <v>26</v>
      </c>
      <c r="Y605" s="1">
        <f t="shared" si="430"/>
        <v>26</v>
      </c>
      <c r="Z605" s="1">
        <f t="shared" si="431"/>
        <v>26</v>
      </c>
      <c r="AA605" s="1">
        <f t="shared" si="432"/>
        <v>26</v>
      </c>
      <c r="AB605" s="1">
        <f t="shared" si="433"/>
        <v>26</v>
      </c>
      <c r="AC605" s="1">
        <f t="shared" si="434"/>
        <v>26</v>
      </c>
      <c r="AD605" s="1">
        <f t="shared" si="435"/>
        <v>26</v>
      </c>
      <c r="AE605" s="1">
        <f t="shared" si="436"/>
        <v>26</v>
      </c>
      <c r="AF605" s="1">
        <f t="shared" si="437"/>
        <v>26</v>
      </c>
      <c r="AG605" s="1">
        <f t="shared" si="438"/>
        <v>26</v>
      </c>
      <c r="AH605" s="1">
        <f t="shared" si="439"/>
        <v>26</v>
      </c>
      <c r="AI605" s="1">
        <f t="shared" si="440"/>
        <v>26</v>
      </c>
      <c r="AJ605" s="1">
        <f t="shared" si="441"/>
        <v>26</v>
      </c>
      <c r="AK605" s="1">
        <f t="shared" si="442"/>
        <v>26</v>
      </c>
      <c r="AL605" s="1">
        <f t="shared" si="443"/>
        <v>26</v>
      </c>
      <c r="AM605" s="1">
        <f t="shared" si="444"/>
        <v>26</v>
      </c>
      <c r="AN605" s="1">
        <f t="shared" si="445"/>
        <v>26</v>
      </c>
      <c r="AO605" s="1">
        <f t="shared" si="446"/>
        <v>26</v>
      </c>
      <c r="AP605" s="7">
        <f t="shared" si="416"/>
        <v>26</v>
      </c>
      <c r="AQ605" s="7">
        <f t="shared" si="417"/>
        <v>26</v>
      </c>
      <c r="AR605" s="1">
        <f t="shared" si="447"/>
        <v>26</v>
      </c>
      <c r="AS605" s="7">
        <f t="shared" si="418"/>
        <v>26</v>
      </c>
      <c r="AT605" s="1">
        <f t="shared" si="448"/>
        <v>26</v>
      </c>
      <c r="AU605" s="1">
        <f t="shared" si="449"/>
        <v>26</v>
      </c>
      <c r="AV605" s="1">
        <f t="shared" si="450"/>
        <v>26</v>
      </c>
      <c r="AW605" s="1">
        <f t="shared" si="451"/>
        <v>26</v>
      </c>
      <c r="AX605" s="1">
        <f t="shared" si="452"/>
        <v>26</v>
      </c>
      <c r="AY605" s="1">
        <f t="shared" si="453"/>
        <v>26</v>
      </c>
      <c r="AZ605" s="1">
        <f t="shared" si="454"/>
        <v>26</v>
      </c>
      <c r="BA605" s="1">
        <f t="shared" si="455"/>
        <v>26</v>
      </c>
      <c r="BB605" s="1">
        <f t="shared" si="456"/>
        <v>26</v>
      </c>
      <c r="BC605" s="1">
        <f t="shared" si="457"/>
        <v>26</v>
      </c>
      <c r="BD605" s="1">
        <f t="shared" si="458"/>
        <v>26</v>
      </c>
      <c r="BE605" s="1">
        <f t="shared" si="459"/>
        <v>26</v>
      </c>
      <c r="BF605" s="1">
        <f t="shared" si="460"/>
        <v>26</v>
      </c>
      <c r="BG605" s="1">
        <f>+IF(D605="male",VLOOKUP(M605,'Key node cluster'!$A$3:$C$45,3,0),VLOOKUP(M605,'Key node cluster'!$F$3:$H$27,3,0))</f>
        <v>31</v>
      </c>
    </row>
    <row r="606" spans="1:59" x14ac:dyDescent="0.25">
      <c r="A606" t="s">
        <v>1790</v>
      </c>
      <c r="B606">
        <v>9921021049</v>
      </c>
      <c r="C606" s="7">
        <v>30</v>
      </c>
      <c r="D606" t="s">
        <v>9</v>
      </c>
      <c r="E606" t="s">
        <v>10</v>
      </c>
      <c r="G606" t="str">
        <f t="shared" ref="G606:G669" si="461">IF(I606="","",IF(OR(I606="high_school",I606="secondary_or_below"),"secondary or below",IF(OR(I606="bachelor",I606="master",I606="phd"),"bachelor or above", "tvet")))</f>
        <v/>
      </c>
      <c r="H606" s="7">
        <f t="shared" si="419"/>
        <v>5</v>
      </c>
      <c r="J606">
        <v>30</v>
      </c>
      <c r="K606">
        <v>2.0821917808218999</v>
      </c>
      <c r="L606">
        <v>3</v>
      </c>
      <c r="M606" s="5">
        <f t="shared" si="420"/>
        <v>26</v>
      </c>
      <c r="N606" s="5">
        <f>+IF(D606="male",VLOOKUP(BG606,'Key node cluster'!$L$3:$N$24,3,0),VLOOKUP(BG606,'Key node cluster'!$R$3:$T$15,3,0))</f>
        <v>1</v>
      </c>
      <c r="O606" s="1">
        <v>0</v>
      </c>
      <c r="P606" s="1">
        <f t="shared" si="421"/>
        <v>26</v>
      </c>
      <c r="Q606" s="1">
        <f t="shared" si="422"/>
        <v>26</v>
      </c>
      <c r="R606" s="1">
        <f t="shared" si="423"/>
        <v>26</v>
      </c>
      <c r="S606" s="1">
        <f t="shared" si="424"/>
        <v>26</v>
      </c>
      <c r="T606" s="1">
        <f t="shared" si="425"/>
        <v>26</v>
      </c>
      <c r="U606" s="1">
        <f t="shared" si="426"/>
        <v>26</v>
      </c>
      <c r="V606" s="1">
        <f t="shared" si="427"/>
        <v>26</v>
      </c>
      <c r="W606" s="1">
        <f t="shared" si="428"/>
        <v>26</v>
      </c>
      <c r="X606" s="1">
        <f t="shared" si="429"/>
        <v>26</v>
      </c>
      <c r="Y606" s="1">
        <f t="shared" si="430"/>
        <v>26</v>
      </c>
      <c r="Z606" s="1">
        <f t="shared" si="431"/>
        <v>26</v>
      </c>
      <c r="AA606" s="1">
        <f t="shared" si="432"/>
        <v>26</v>
      </c>
      <c r="AB606" s="1">
        <f t="shared" si="433"/>
        <v>26</v>
      </c>
      <c r="AC606" s="1">
        <f t="shared" si="434"/>
        <v>26</v>
      </c>
      <c r="AD606" s="1">
        <f t="shared" si="435"/>
        <v>26</v>
      </c>
      <c r="AE606" s="1">
        <f t="shared" si="436"/>
        <v>26</v>
      </c>
      <c r="AF606" s="1">
        <f t="shared" si="437"/>
        <v>26</v>
      </c>
      <c r="AG606" s="1">
        <f t="shared" si="438"/>
        <v>26</v>
      </c>
      <c r="AH606" s="1">
        <f t="shared" si="439"/>
        <v>26</v>
      </c>
      <c r="AI606" s="1">
        <f t="shared" si="440"/>
        <v>26</v>
      </c>
      <c r="AJ606" s="1">
        <f t="shared" si="441"/>
        <v>26</v>
      </c>
      <c r="AK606" s="1">
        <f t="shared" si="442"/>
        <v>26</v>
      </c>
      <c r="AL606" s="1">
        <f t="shared" si="443"/>
        <v>26</v>
      </c>
      <c r="AM606" s="1">
        <f t="shared" si="444"/>
        <v>26</v>
      </c>
      <c r="AN606" s="1">
        <f t="shared" si="445"/>
        <v>26</v>
      </c>
      <c r="AO606" s="1">
        <f t="shared" si="446"/>
        <v>26</v>
      </c>
      <c r="AP606" s="7">
        <f t="shared" si="416"/>
        <v>26</v>
      </c>
      <c r="AQ606" s="7">
        <f t="shared" si="417"/>
        <v>26</v>
      </c>
      <c r="AR606" s="1">
        <f t="shared" si="447"/>
        <v>26</v>
      </c>
      <c r="AS606" s="7">
        <f t="shared" si="418"/>
        <v>26</v>
      </c>
      <c r="AT606" s="1">
        <f t="shared" si="448"/>
        <v>26</v>
      </c>
      <c r="AU606" s="1">
        <f t="shared" si="449"/>
        <v>26</v>
      </c>
      <c r="AV606" s="1">
        <f t="shared" si="450"/>
        <v>26</v>
      </c>
      <c r="AW606" s="1">
        <f t="shared" si="451"/>
        <v>26</v>
      </c>
      <c r="AX606" s="1">
        <f t="shared" si="452"/>
        <v>26</v>
      </c>
      <c r="AY606" s="1">
        <f t="shared" si="453"/>
        <v>26</v>
      </c>
      <c r="AZ606" s="1">
        <f t="shared" si="454"/>
        <v>26</v>
      </c>
      <c r="BA606" s="1">
        <f t="shared" si="455"/>
        <v>26</v>
      </c>
      <c r="BB606" s="1">
        <f t="shared" si="456"/>
        <v>26</v>
      </c>
      <c r="BC606" s="1">
        <f t="shared" si="457"/>
        <v>26</v>
      </c>
      <c r="BD606" s="1">
        <f t="shared" si="458"/>
        <v>26</v>
      </c>
      <c r="BE606" s="1">
        <f t="shared" si="459"/>
        <v>26</v>
      </c>
      <c r="BF606" s="1">
        <f t="shared" si="460"/>
        <v>26</v>
      </c>
      <c r="BG606" s="1">
        <f>+IF(D606="male",VLOOKUP(M606,'Key node cluster'!$A$3:$C$45,3,0),VLOOKUP(M606,'Key node cluster'!$F$3:$H$27,3,0))</f>
        <v>31</v>
      </c>
    </row>
    <row r="607" spans="1:59" x14ac:dyDescent="0.25">
      <c r="A607" t="s">
        <v>1793</v>
      </c>
      <c r="B607">
        <v>9951033810</v>
      </c>
      <c r="C607" s="7">
        <v>30</v>
      </c>
      <c r="D607" t="s">
        <v>9</v>
      </c>
      <c r="E607" t="s">
        <v>10</v>
      </c>
      <c r="G607" t="str">
        <f t="shared" si="461"/>
        <v>bachelor or above</v>
      </c>
      <c r="H607" s="7">
        <f t="shared" si="419"/>
        <v>5</v>
      </c>
      <c r="I607" t="s">
        <v>14</v>
      </c>
      <c r="J607">
        <v>26</v>
      </c>
      <c r="K607">
        <v>1.8547945205478999</v>
      </c>
      <c r="L607">
        <v>1</v>
      </c>
      <c r="M607" s="5">
        <f t="shared" si="420"/>
        <v>26</v>
      </c>
      <c r="N607" s="5">
        <f>+IF(D607="male",VLOOKUP(BG607,'Key node cluster'!$L$3:$N$24,3,0),VLOOKUP(BG607,'Key node cluster'!$R$3:$T$15,3,0))</f>
        <v>1</v>
      </c>
      <c r="O607" s="1">
        <v>0</v>
      </c>
      <c r="P607" s="1">
        <f t="shared" si="421"/>
        <v>26</v>
      </c>
      <c r="Q607" s="1">
        <f t="shared" si="422"/>
        <v>26</v>
      </c>
      <c r="R607" s="1">
        <f t="shared" si="423"/>
        <v>26</v>
      </c>
      <c r="S607" s="1">
        <f t="shared" si="424"/>
        <v>26</v>
      </c>
      <c r="T607" s="1">
        <f t="shared" si="425"/>
        <v>26</v>
      </c>
      <c r="U607" s="1">
        <f t="shared" si="426"/>
        <v>26</v>
      </c>
      <c r="V607" s="1">
        <f t="shared" si="427"/>
        <v>26</v>
      </c>
      <c r="W607" s="1">
        <f t="shared" si="428"/>
        <v>26</v>
      </c>
      <c r="X607" s="1">
        <f t="shared" si="429"/>
        <v>26</v>
      </c>
      <c r="Y607" s="1">
        <f t="shared" si="430"/>
        <v>26</v>
      </c>
      <c r="Z607" s="1">
        <f t="shared" si="431"/>
        <v>26</v>
      </c>
      <c r="AA607" s="1">
        <f t="shared" si="432"/>
        <v>26</v>
      </c>
      <c r="AB607" s="1">
        <f t="shared" si="433"/>
        <v>26</v>
      </c>
      <c r="AC607" s="1">
        <f t="shared" si="434"/>
        <v>26</v>
      </c>
      <c r="AD607" s="1">
        <f t="shared" si="435"/>
        <v>26</v>
      </c>
      <c r="AE607" s="1">
        <f t="shared" si="436"/>
        <v>26</v>
      </c>
      <c r="AF607" s="1">
        <f t="shared" si="437"/>
        <v>26</v>
      </c>
      <c r="AG607" s="1">
        <f t="shared" si="438"/>
        <v>26</v>
      </c>
      <c r="AH607" s="1">
        <f t="shared" si="439"/>
        <v>26</v>
      </c>
      <c r="AI607" s="1">
        <f t="shared" si="440"/>
        <v>26</v>
      </c>
      <c r="AJ607" s="1">
        <f t="shared" si="441"/>
        <v>26</v>
      </c>
      <c r="AK607" s="1">
        <f t="shared" si="442"/>
        <v>26</v>
      </c>
      <c r="AL607" s="1">
        <f t="shared" si="443"/>
        <v>26</v>
      </c>
      <c r="AM607" s="1">
        <f t="shared" si="444"/>
        <v>26</v>
      </c>
      <c r="AN607" s="1">
        <f t="shared" si="445"/>
        <v>26</v>
      </c>
      <c r="AO607" s="1">
        <f t="shared" si="446"/>
        <v>26</v>
      </c>
      <c r="AP607" s="7">
        <f t="shared" si="416"/>
        <v>26</v>
      </c>
      <c r="AQ607" s="7">
        <f t="shared" si="417"/>
        <v>26</v>
      </c>
      <c r="AR607" s="1">
        <f t="shared" si="447"/>
        <v>26</v>
      </c>
      <c r="AS607" s="7">
        <f t="shared" si="418"/>
        <v>26</v>
      </c>
      <c r="AT607" s="1">
        <f t="shared" si="448"/>
        <v>26</v>
      </c>
      <c r="AU607" s="1">
        <f t="shared" si="449"/>
        <v>26</v>
      </c>
      <c r="AV607" s="1">
        <f t="shared" si="450"/>
        <v>26</v>
      </c>
      <c r="AW607" s="1">
        <f t="shared" si="451"/>
        <v>26</v>
      </c>
      <c r="AX607" s="1">
        <f t="shared" si="452"/>
        <v>26</v>
      </c>
      <c r="AY607" s="1">
        <f t="shared" si="453"/>
        <v>26</v>
      </c>
      <c r="AZ607" s="1">
        <f t="shared" si="454"/>
        <v>26</v>
      </c>
      <c r="BA607" s="1">
        <f t="shared" si="455"/>
        <v>26</v>
      </c>
      <c r="BB607" s="1">
        <f t="shared" si="456"/>
        <v>26</v>
      </c>
      <c r="BC607" s="1">
        <f t="shared" si="457"/>
        <v>26</v>
      </c>
      <c r="BD607" s="1">
        <f t="shared" si="458"/>
        <v>26</v>
      </c>
      <c r="BE607" s="1">
        <f t="shared" si="459"/>
        <v>26</v>
      </c>
      <c r="BF607" s="1">
        <f t="shared" si="460"/>
        <v>26</v>
      </c>
      <c r="BG607" s="1">
        <f>+IF(D607="male",VLOOKUP(M607,'Key node cluster'!$A$3:$C$45,3,0),VLOOKUP(M607,'Key node cluster'!$F$3:$H$27,3,0))</f>
        <v>31</v>
      </c>
    </row>
    <row r="608" spans="1:59" x14ac:dyDescent="0.25">
      <c r="A608" t="s">
        <v>1803</v>
      </c>
      <c r="B608">
        <v>9951010575</v>
      </c>
      <c r="C608" s="7">
        <v>30</v>
      </c>
      <c r="D608" t="s">
        <v>9</v>
      </c>
      <c r="E608" t="s">
        <v>10</v>
      </c>
      <c r="G608" t="str">
        <f t="shared" si="461"/>
        <v>tvet</v>
      </c>
      <c r="H608" s="7">
        <f t="shared" si="419"/>
        <v>5</v>
      </c>
      <c r="I608" t="s">
        <v>193</v>
      </c>
      <c r="J608">
        <v>27</v>
      </c>
      <c r="K608">
        <v>1.0876712328767</v>
      </c>
      <c r="L608">
        <v>4</v>
      </c>
      <c r="M608" s="5">
        <f t="shared" si="420"/>
        <v>26</v>
      </c>
      <c r="N608" s="5">
        <f>+IF(D608="male",VLOOKUP(BG608,'Key node cluster'!$L$3:$N$24,3,0),VLOOKUP(BG608,'Key node cluster'!$R$3:$T$15,3,0))</f>
        <v>1</v>
      </c>
      <c r="O608" s="1">
        <v>0</v>
      </c>
      <c r="P608" s="1">
        <f t="shared" si="421"/>
        <v>26</v>
      </c>
      <c r="Q608" s="1">
        <f t="shared" si="422"/>
        <v>26</v>
      </c>
      <c r="R608" s="1">
        <f t="shared" si="423"/>
        <v>26</v>
      </c>
      <c r="S608" s="1">
        <f t="shared" si="424"/>
        <v>26</v>
      </c>
      <c r="T608" s="1">
        <f t="shared" si="425"/>
        <v>26</v>
      </c>
      <c r="U608" s="1">
        <f t="shared" si="426"/>
        <v>26</v>
      </c>
      <c r="V608" s="1">
        <f t="shared" si="427"/>
        <v>26</v>
      </c>
      <c r="W608" s="1">
        <f t="shared" si="428"/>
        <v>26</v>
      </c>
      <c r="X608" s="1">
        <f t="shared" si="429"/>
        <v>26</v>
      </c>
      <c r="Y608" s="1">
        <f t="shared" si="430"/>
        <v>26</v>
      </c>
      <c r="Z608" s="1">
        <f t="shared" si="431"/>
        <v>26</v>
      </c>
      <c r="AA608" s="1">
        <f t="shared" si="432"/>
        <v>26</v>
      </c>
      <c r="AB608" s="1">
        <f t="shared" si="433"/>
        <v>26</v>
      </c>
      <c r="AC608" s="1">
        <f t="shared" si="434"/>
        <v>26</v>
      </c>
      <c r="AD608" s="1">
        <f t="shared" si="435"/>
        <v>26</v>
      </c>
      <c r="AE608" s="1">
        <f t="shared" si="436"/>
        <v>26</v>
      </c>
      <c r="AF608" s="1">
        <f t="shared" si="437"/>
        <v>26</v>
      </c>
      <c r="AG608" s="1">
        <f t="shared" si="438"/>
        <v>26</v>
      </c>
      <c r="AH608" s="1">
        <f t="shared" si="439"/>
        <v>26</v>
      </c>
      <c r="AI608" s="1">
        <f t="shared" si="440"/>
        <v>26</v>
      </c>
      <c r="AJ608" s="1">
        <f t="shared" si="441"/>
        <v>26</v>
      </c>
      <c r="AK608" s="1">
        <f t="shared" si="442"/>
        <v>26</v>
      </c>
      <c r="AL608" s="1">
        <f t="shared" si="443"/>
        <v>26</v>
      </c>
      <c r="AM608" s="1">
        <f t="shared" si="444"/>
        <v>26</v>
      </c>
      <c r="AN608" s="1">
        <f t="shared" si="445"/>
        <v>26</v>
      </c>
      <c r="AO608" s="1">
        <f t="shared" si="446"/>
        <v>26</v>
      </c>
      <c r="AP608" s="7">
        <f t="shared" si="416"/>
        <v>26</v>
      </c>
      <c r="AQ608" s="7">
        <f t="shared" si="417"/>
        <v>26</v>
      </c>
      <c r="AR608" s="1">
        <f t="shared" si="447"/>
        <v>26</v>
      </c>
      <c r="AS608" s="7">
        <f t="shared" si="418"/>
        <v>26</v>
      </c>
      <c r="AT608" s="1">
        <f t="shared" si="448"/>
        <v>26</v>
      </c>
      <c r="AU608" s="1">
        <f t="shared" si="449"/>
        <v>26</v>
      </c>
      <c r="AV608" s="1">
        <f t="shared" si="450"/>
        <v>26</v>
      </c>
      <c r="AW608" s="1">
        <f t="shared" si="451"/>
        <v>26</v>
      </c>
      <c r="AX608" s="1">
        <f t="shared" si="452"/>
        <v>26</v>
      </c>
      <c r="AY608" s="1">
        <f t="shared" si="453"/>
        <v>26</v>
      </c>
      <c r="AZ608" s="1">
        <f t="shared" si="454"/>
        <v>26</v>
      </c>
      <c r="BA608" s="1">
        <f t="shared" si="455"/>
        <v>26</v>
      </c>
      <c r="BB608" s="1">
        <f t="shared" si="456"/>
        <v>26</v>
      </c>
      <c r="BC608" s="1">
        <f t="shared" si="457"/>
        <v>26</v>
      </c>
      <c r="BD608" s="1">
        <f t="shared" si="458"/>
        <v>26</v>
      </c>
      <c r="BE608" s="1">
        <f t="shared" si="459"/>
        <v>26</v>
      </c>
      <c r="BF608" s="1">
        <f t="shared" si="460"/>
        <v>26</v>
      </c>
      <c r="BG608" s="1">
        <f>+IF(D608="male",VLOOKUP(M608,'Key node cluster'!$A$3:$C$45,3,0),VLOOKUP(M608,'Key node cluster'!$F$3:$H$27,3,0))</f>
        <v>31</v>
      </c>
    </row>
    <row r="609" spans="1:59" x14ac:dyDescent="0.25">
      <c r="A609" t="s">
        <v>1804</v>
      </c>
      <c r="B609">
        <v>9951010397</v>
      </c>
      <c r="C609" s="7">
        <v>30</v>
      </c>
      <c r="D609" t="s">
        <v>9</v>
      </c>
      <c r="E609" t="s">
        <v>10</v>
      </c>
      <c r="G609" t="str">
        <f t="shared" si="461"/>
        <v>bachelor or above</v>
      </c>
      <c r="H609" s="7">
        <f t="shared" si="419"/>
        <v>1</v>
      </c>
      <c r="I609" t="s">
        <v>14</v>
      </c>
      <c r="J609">
        <v>27</v>
      </c>
      <c r="K609">
        <v>0.58082191780822001</v>
      </c>
      <c r="L609">
        <v>2</v>
      </c>
      <c r="M609" s="5">
        <f t="shared" si="420"/>
        <v>17</v>
      </c>
      <c r="N609" s="5">
        <f>+IF(D609="male",VLOOKUP(BG609,'Key node cluster'!$L$3:$N$24,3,0),VLOOKUP(BG609,'Key node cluster'!$R$3:$T$15,3,0))</f>
        <v>1</v>
      </c>
      <c r="O609" s="1">
        <v>0</v>
      </c>
      <c r="P609" s="1">
        <f t="shared" si="421"/>
        <v>1</v>
      </c>
      <c r="Q609" s="1">
        <f t="shared" si="422"/>
        <v>17</v>
      </c>
      <c r="R609" s="1">
        <f t="shared" si="423"/>
        <v>17</v>
      </c>
      <c r="S609" s="1">
        <f t="shared" si="424"/>
        <v>17</v>
      </c>
      <c r="T609" s="1">
        <f t="shared" si="425"/>
        <v>17</v>
      </c>
      <c r="U609" s="1">
        <f t="shared" si="426"/>
        <v>17</v>
      </c>
      <c r="V609" s="1">
        <f t="shared" si="427"/>
        <v>17</v>
      </c>
      <c r="W609" s="1">
        <f t="shared" si="428"/>
        <v>17</v>
      </c>
      <c r="X609" s="1">
        <f t="shared" si="429"/>
        <v>17</v>
      </c>
      <c r="Y609" s="1">
        <f t="shared" si="430"/>
        <v>17</v>
      </c>
      <c r="Z609" s="1">
        <f t="shared" si="431"/>
        <v>17</v>
      </c>
      <c r="AA609" s="1">
        <f t="shared" si="432"/>
        <v>17</v>
      </c>
      <c r="AB609" s="1">
        <f t="shared" si="433"/>
        <v>17</v>
      </c>
      <c r="AC609" s="1">
        <f t="shared" si="434"/>
        <v>17</v>
      </c>
      <c r="AD609" s="1">
        <f t="shared" si="435"/>
        <v>17</v>
      </c>
      <c r="AE609" s="1">
        <f t="shared" si="436"/>
        <v>17</v>
      </c>
      <c r="AF609" s="1">
        <f t="shared" si="437"/>
        <v>17</v>
      </c>
      <c r="AG609" s="1">
        <f t="shared" si="438"/>
        <v>17</v>
      </c>
      <c r="AH609" s="1">
        <f t="shared" si="439"/>
        <v>17</v>
      </c>
      <c r="AI609" s="1">
        <f t="shared" si="440"/>
        <v>17</v>
      </c>
      <c r="AJ609" s="1">
        <f t="shared" si="441"/>
        <v>17</v>
      </c>
      <c r="AK609" s="1">
        <f t="shared" si="442"/>
        <v>17</v>
      </c>
      <c r="AL609" s="1">
        <f t="shared" si="443"/>
        <v>17</v>
      </c>
      <c r="AM609" s="1">
        <f t="shared" si="444"/>
        <v>17</v>
      </c>
      <c r="AN609" s="1">
        <f t="shared" si="445"/>
        <v>17</v>
      </c>
      <c r="AO609" s="1">
        <f t="shared" si="446"/>
        <v>17</v>
      </c>
      <c r="AP609" s="7">
        <f t="shared" si="416"/>
        <v>17</v>
      </c>
      <c r="AQ609" s="7">
        <f t="shared" si="417"/>
        <v>17</v>
      </c>
      <c r="AR609" s="1">
        <f t="shared" si="447"/>
        <v>17</v>
      </c>
      <c r="AS609" s="7">
        <f t="shared" si="418"/>
        <v>17</v>
      </c>
      <c r="AT609" s="1">
        <f t="shared" si="448"/>
        <v>17</v>
      </c>
      <c r="AU609" s="1">
        <f t="shared" si="449"/>
        <v>17</v>
      </c>
      <c r="AV609" s="1">
        <f t="shared" si="450"/>
        <v>17</v>
      </c>
      <c r="AW609" s="1">
        <f t="shared" si="451"/>
        <v>17</v>
      </c>
      <c r="AX609" s="1">
        <f t="shared" si="452"/>
        <v>17</v>
      </c>
      <c r="AY609" s="1">
        <f t="shared" si="453"/>
        <v>17</v>
      </c>
      <c r="AZ609" s="1">
        <f t="shared" si="454"/>
        <v>17</v>
      </c>
      <c r="BA609" s="1">
        <f t="shared" si="455"/>
        <v>17</v>
      </c>
      <c r="BB609" s="1">
        <f t="shared" si="456"/>
        <v>17</v>
      </c>
      <c r="BC609" s="1">
        <f t="shared" si="457"/>
        <v>17</v>
      </c>
      <c r="BD609" s="1">
        <f t="shared" si="458"/>
        <v>17</v>
      </c>
      <c r="BE609" s="1">
        <f t="shared" si="459"/>
        <v>17</v>
      </c>
      <c r="BF609" s="1">
        <f t="shared" si="460"/>
        <v>17</v>
      </c>
      <c r="BG609" s="1">
        <f>+IF(D609="male",VLOOKUP(M609,'Key node cluster'!$A$3:$C$45,3,0),VLOOKUP(M609,'Key node cluster'!$F$3:$H$27,3,0))</f>
        <v>22</v>
      </c>
    </row>
    <row r="610" spans="1:59" x14ac:dyDescent="0.25">
      <c r="A610" t="s">
        <v>1834</v>
      </c>
      <c r="B610">
        <v>9851059938</v>
      </c>
      <c r="C610" s="7">
        <v>40</v>
      </c>
      <c r="D610" t="s">
        <v>9</v>
      </c>
      <c r="E610" t="s">
        <v>10</v>
      </c>
      <c r="G610" t="str">
        <f t="shared" si="461"/>
        <v/>
      </c>
      <c r="H610" s="7">
        <f t="shared" si="419"/>
        <v>5</v>
      </c>
      <c r="J610">
        <v>36</v>
      </c>
      <c r="K610">
        <v>2.9178082191781001</v>
      </c>
      <c r="L610">
        <v>3</v>
      </c>
      <c r="M610" s="5">
        <f t="shared" si="420"/>
        <v>26</v>
      </c>
      <c r="N610" s="5">
        <f>+IF(D610="male",VLOOKUP(BG610,'Key node cluster'!$L$3:$N$24,3,0),VLOOKUP(BG610,'Key node cluster'!$R$3:$T$15,3,0))</f>
        <v>1</v>
      </c>
      <c r="O610" s="1">
        <v>0</v>
      </c>
      <c r="P610" s="1">
        <f t="shared" si="421"/>
        <v>26</v>
      </c>
      <c r="Q610" s="1">
        <f t="shared" si="422"/>
        <v>26</v>
      </c>
      <c r="R610" s="1">
        <f t="shared" si="423"/>
        <v>26</v>
      </c>
      <c r="S610" s="1">
        <f t="shared" si="424"/>
        <v>26</v>
      </c>
      <c r="T610" s="1">
        <f t="shared" si="425"/>
        <v>26</v>
      </c>
      <c r="U610" s="1">
        <f t="shared" si="426"/>
        <v>26</v>
      </c>
      <c r="V610" s="1">
        <f t="shared" si="427"/>
        <v>26</v>
      </c>
      <c r="W610" s="1">
        <f t="shared" si="428"/>
        <v>26</v>
      </c>
      <c r="X610" s="1">
        <f t="shared" si="429"/>
        <v>26</v>
      </c>
      <c r="Y610" s="1">
        <f t="shared" si="430"/>
        <v>26</v>
      </c>
      <c r="Z610" s="1">
        <f t="shared" si="431"/>
        <v>26</v>
      </c>
      <c r="AA610" s="1">
        <f t="shared" si="432"/>
        <v>26</v>
      </c>
      <c r="AB610" s="1">
        <f t="shared" si="433"/>
        <v>26</v>
      </c>
      <c r="AC610" s="1">
        <f t="shared" si="434"/>
        <v>26</v>
      </c>
      <c r="AD610" s="1">
        <f t="shared" si="435"/>
        <v>26</v>
      </c>
      <c r="AE610" s="1">
        <f t="shared" si="436"/>
        <v>26</v>
      </c>
      <c r="AF610" s="1">
        <f t="shared" si="437"/>
        <v>26</v>
      </c>
      <c r="AG610" s="1">
        <f t="shared" si="438"/>
        <v>26</v>
      </c>
      <c r="AH610" s="1">
        <f t="shared" si="439"/>
        <v>26</v>
      </c>
      <c r="AI610" s="1">
        <f t="shared" si="440"/>
        <v>26</v>
      </c>
      <c r="AJ610" s="1">
        <f t="shared" si="441"/>
        <v>26</v>
      </c>
      <c r="AK610" s="1">
        <f t="shared" si="442"/>
        <v>26</v>
      </c>
      <c r="AL610" s="1">
        <f t="shared" si="443"/>
        <v>26</v>
      </c>
      <c r="AM610" s="1">
        <f t="shared" si="444"/>
        <v>26</v>
      </c>
      <c r="AN610" s="1">
        <f t="shared" si="445"/>
        <v>26</v>
      </c>
      <c r="AO610" s="1">
        <f t="shared" si="446"/>
        <v>26</v>
      </c>
      <c r="AP610" s="7">
        <f t="shared" si="416"/>
        <v>26</v>
      </c>
      <c r="AQ610" s="7">
        <f t="shared" si="417"/>
        <v>26</v>
      </c>
      <c r="AR610" s="1">
        <f t="shared" si="447"/>
        <v>26</v>
      </c>
      <c r="AS610" s="7">
        <f t="shared" si="418"/>
        <v>26</v>
      </c>
      <c r="AT610" s="1">
        <f t="shared" si="448"/>
        <v>26</v>
      </c>
      <c r="AU610" s="1">
        <f t="shared" si="449"/>
        <v>26</v>
      </c>
      <c r="AV610" s="1">
        <f t="shared" si="450"/>
        <v>26</v>
      </c>
      <c r="AW610" s="1">
        <f t="shared" si="451"/>
        <v>26</v>
      </c>
      <c r="AX610" s="1">
        <f t="shared" si="452"/>
        <v>26</v>
      </c>
      <c r="AY610" s="1">
        <f t="shared" si="453"/>
        <v>26</v>
      </c>
      <c r="AZ610" s="1">
        <f t="shared" si="454"/>
        <v>26</v>
      </c>
      <c r="BA610" s="1">
        <f t="shared" si="455"/>
        <v>26</v>
      </c>
      <c r="BB610" s="1">
        <f t="shared" si="456"/>
        <v>26</v>
      </c>
      <c r="BC610" s="1">
        <f t="shared" si="457"/>
        <v>26</v>
      </c>
      <c r="BD610" s="1">
        <f t="shared" si="458"/>
        <v>26</v>
      </c>
      <c r="BE610" s="1">
        <f t="shared" si="459"/>
        <v>26</v>
      </c>
      <c r="BF610" s="1">
        <f t="shared" si="460"/>
        <v>26</v>
      </c>
      <c r="BG610" s="1">
        <f>+IF(D610="male",VLOOKUP(M610,'Key node cluster'!$A$3:$C$45,3,0),VLOOKUP(M610,'Key node cluster'!$F$3:$H$27,3,0))</f>
        <v>31</v>
      </c>
    </row>
    <row r="611" spans="1:59" x14ac:dyDescent="0.25">
      <c r="A611" t="s">
        <v>1853</v>
      </c>
      <c r="B611">
        <v>9861062574</v>
      </c>
      <c r="C611" s="7">
        <v>30</v>
      </c>
      <c r="D611" t="s">
        <v>9</v>
      </c>
      <c r="E611" t="s">
        <v>10</v>
      </c>
      <c r="F611" t="s">
        <v>360</v>
      </c>
      <c r="G611" t="str">
        <f t="shared" si="461"/>
        <v>secondary or below</v>
      </c>
      <c r="H611" s="7">
        <f t="shared" si="419"/>
        <v>5</v>
      </c>
      <c r="I611" t="s">
        <v>12</v>
      </c>
      <c r="J611">
        <v>35</v>
      </c>
      <c r="K611">
        <v>1.0931506849315</v>
      </c>
      <c r="L611">
        <v>3</v>
      </c>
      <c r="M611" s="5">
        <f t="shared" si="420"/>
        <v>31</v>
      </c>
      <c r="N611" s="5">
        <f>+IF(D611="male",VLOOKUP(BG611,'Key node cluster'!$L$3:$N$24,3,0),VLOOKUP(BG611,'Key node cluster'!$R$3:$T$15,3,0))</f>
        <v>1</v>
      </c>
      <c r="O611" s="1">
        <v>0</v>
      </c>
      <c r="P611" s="1">
        <f t="shared" si="421"/>
        <v>26</v>
      </c>
      <c r="Q611" s="1">
        <f t="shared" si="422"/>
        <v>26</v>
      </c>
      <c r="R611" s="1">
        <f t="shared" si="423"/>
        <v>26</v>
      </c>
      <c r="S611" s="1">
        <f t="shared" si="424"/>
        <v>26</v>
      </c>
      <c r="T611" s="1">
        <f t="shared" si="425"/>
        <v>26</v>
      </c>
      <c r="U611" s="1">
        <f t="shared" si="426"/>
        <v>26</v>
      </c>
      <c r="V611" s="1">
        <f t="shared" si="427"/>
        <v>26</v>
      </c>
      <c r="W611" s="1">
        <f t="shared" si="428"/>
        <v>26</v>
      </c>
      <c r="X611" s="1">
        <f t="shared" si="429"/>
        <v>26</v>
      </c>
      <c r="Y611" s="1">
        <f t="shared" si="430"/>
        <v>26</v>
      </c>
      <c r="Z611" s="1">
        <f t="shared" si="431"/>
        <v>26</v>
      </c>
      <c r="AA611" s="1">
        <f t="shared" si="432"/>
        <v>26</v>
      </c>
      <c r="AB611" s="1">
        <f t="shared" si="433"/>
        <v>26</v>
      </c>
      <c r="AC611" s="1">
        <f t="shared" si="434"/>
        <v>26</v>
      </c>
      <c r="AD611" s="1">
        <f t="shared" si="435"/>
        <v>26</v>
      </c>
      <c r="AE611" s="1">
        <f t="shared" si="436"/>
        <v>26</v>
      </c>
      <c r="AF611" s="1">
        <f t="shared" si="437"/>
        <v>26</v>
      </c>
      <c r="AG611" s="1">
        <f t="shared" si="438"/>
        <v>26</v>
      </c>
      <c r="AH611" s="1">
        <f t="shared" si="439"/>
        <v>26</v>
      </c>
      <c r="AI611" s="1">
        <f t="shared" si="440"/>
        <v>26</v>
      </c>
      <c r="AJ611" s="1">
        <f t="shared" si="441"/>
        <v>26</v>
      </c>
      <c r="AK611" s="1">
        <f t="shared" si="442"/>
        <v>26</v>
      </c>
      <c r="AL611" s="1">
        <f t="shared" si="443"/>
        <v>26</v>
      </c>
      <c r="AM611" s="1">
        <f t="shared" si="444"/>
        <v>26</v>
      </c>
      <c r="AN611" s="1">
        <f t="shared" si="445"/>
        <v>26</v>
      </c>
      <c r="AO611" s="1">
        <f t="shared" si="446"/>
        <v>26</v>
      </c>
      <c r="AP611" s="7">
        <f t="shared" si="416"/>
        <v>27</v>
      </c>
      <c r="AQ611" s="7">
        <f t="shared" si="417"/>
        <v>28</v>
      </c>
      <c r="AR611" s="1">
        <f t="shared" si="447"/>
        <v>29</v>
      </c>
      <c r="AS611" s="7">
        <f t="shared" si="418"/>
        <v>31</v>
      </c>
      <c r="AT611" s="1">
        <f t="shared" si="448"/>
        <v>31</v>
      </c>
      <c r="AU611" s="1">
        <f t="shared" si="449"/>
        <v>31</v>
      </c>
      <c r="AV611" s="1">
        <f t="shared" si="450"/>
        <v>31</v>
      </c>
      <c r="AW611" s="1">
        <f t="shared" si="451"/>
        <v>31</v>
      </c>
      <c r="AX611" s="1">
        <f t="shared" si="452"/>
        <v>31</v>
      </c>
      <c r="AY611" s="1">
        <f t="shared" si="453"/>
        <v>31</v>
      </c>
      <c r="AZ611" s="1">
        <f t="shared" si="454"/>
        <v>31</v>
      </c>
      <c r="BA611" s="1">
        <f t="shared" si="455"/>
        <v>31</v>
      </c>
      <c r="BB611" s="1">
        <f t="shared" si="456"/>
        <v>31</v>
      </c>
      <c r="BC611" s="1">
        <f t="shared" si="457"/>
        <v>31</v>
      </c>
      <c r="BD611" s="1">
        <f t="shared" si="458"/>
        <v>31</v>
      </c>
      <c r="BE611" s="1">
        <f t="shared" si="459"/>
        <v>31</v>
      </c>
      <c r="BF611" s="1">
        <f t="shared" si="460"/>
        <v>31</v>
      </c>
      <c r="BG611" s="1">
        <f>+IF(D611="male",VLOOKUP(M611,'Key node cluster'!$A$3:$C$45,3,0),VLOOKUP(M611,'Key node cluster'!$F$3:$H$27,3,0))</f>
        <v>31</v>
      </c>
    </row>
    <row r="612" spans="1:59" x14ac:dyDescent="0.25">
      <c r="A612" t="s">
        <v>1860</v>
      </c>
      <c r="B612">
        <v>2000686433</v>
      </c>
      <c r="C612" s="7">
        <v>30</v>
      </c>
      <c r="D612" t="s">
        <v>9</v>
      </c>
      <c r="E612" t="s">
        <v>10</v>
      </c>
      <c r="G612" t="str">
        <f t="shared" si="461"/>
        <v/>
      </c>
      <c r="H612" s="7">
        <f t="shared" si="419"/>
        <v>5</v>
      </c>
      <c r="J612">
        <v>26</v>
      </c>
      <c r="K612">
        <v>1.5205479452055</v>
      </c>
      <c r="L612">
        <v>1</v>
      </c>
      <c r="M612" s="5">
        <f t="shared" si="420"/>
        <v>26</v>
      </c>
      <c r="N612" s="5">
        <f>+IF(D612="male",VLOOKUP(BG612,'Key node cluster'!$L$3:$N$24,3,0),VLOOKUP(BG612,'Key node cluster'!$R$3:$T$15,3,0))</f>
        <v>1</v>
      </c>
      <c r="O612" s="1">
        <v>0</v>
      </c>
      <c r="P612" s="1">
        <f t="shared" si="421"/>
        <v>26</v>
      </c>
      <c r="Q612" s="1">
        <f t="shared" si="422"/>
        <v>26</v>
      </c>
      <c r="R612" s="1">
        <f t="shared" si="423"/>
        <v>26</v>
      </c>
      <c r="S612" s="1">
        <f t="shared" si="424"/>
        <v>26</v>
      </c>
      <c r="T612" s="1">
        <f t="shared" si="425"/>
        <v>26</v>
      </c>
      <c r="U612" s="1">
        <f t="shared" si="426"/>
        <v>26</v>
      </c>
      <c r="V612" s="1">
        <f t="shared" si="427"/>
        <v>26</v>
      </c>
      <c r="W612" s="1">
        <f t="shared" si="428"/>
        <v>26</v>
      </c>
      <c r="X612" s="1">
        <f t="shared" si="429"/>
        <v>26</v>
      </c>
      <c r="Y612" s="1">
        <f t="shared" si="430"/>
        <v>26</v>
      </c>
      <c r="Z612" s="1">
        <f t="shared" si="431"/>
        <v>26</v>
      </c>
      <c r="AA612" s="1">
        <f t="shared" si="432"/>
        <v>26</v>
      </c>
      <c r="AB612" s="1">
        <f t="shared" si="433"/>
        <v>26</v>
      </c>
      <c r="AC612" s="1">
        <f t="shared" si="434"/>
        <v>26</v>
      </c>
      <c r="AD612" s="1">
        <f t="shared" si="435"/>
        <v>26</v>
      </c>
      <c r="AE612" s="1">
        <f t="shared" si="436"/>
        <v>26</v>
      </c>
      <c r="AF612" s="1">
        <f t="shared" si="437"/>
        <v>26</v>
      </c>
      <c r="AG612" s="1">
        <f t="shared" si="438"/>
        <v>26</v>
      </c>
      <c r="AH612" s="1">
        <f t="shared" si="439"/>
        <v>26</v>
      </c>
      <c r="AI612" s="1">
        <f t="shared" si="440"/>
        <v>26</v>
      </c>
      <c r="AJ612" s="1">
        <f t="shared" si="441"/>
        <v>26</v>
      </c>
      <c r="AK612" s="1">
        <f t="shared" si="442"/>
        <v>26</v>
      </c>
      <c r="AL612" s="1">
        <f t="shared" si="443"/>
        <v>26</v>
      </c>
      <c r="AM612" s="1">
        <f t="shared" si="444"/>
        <v>26</v>
      </c>
      <c r="AN612" s="1">
        <f t="shared" si="445"/>
        <v>26</v>
      </c>
      <c r="AO612" s="1">
        <f t="shared" si="446"/>
        <v>26</v>
      </c>
      <c r="AP612" s="7">
        <f t="shared" ref="AP612:AP675" si="462">IF($D612="male",IF(P612&lt;&gt;26,AO612,IF(F612="",AO612,IF(F612&lt;&gt;"amman",27,38))),AO612)</f>
        <v>26</v>
      </c>
      <c r="AQ612" s="7">
        <f t="shared" ref="AQ612:AQ675" si="463">IF($D612="male",IF(AP612&lt;&gt;27,AP612,IF(F612="",AP612,IF(F612&lt;&gt;"zarqa",28,33))),AP612)</f>
        <v>26</v>
      </c>
      <c r="AR612" s="1">
        <f t="shared" si="447"/>
        <v>26</v>
      </c>
      <c r="AS612" s="7">
        <f t="shared" ref="AS612:AS675" si="464">IF($D612="male",IF(AR612&lt;&gt;29,AR612,IF(C612&lt;=25,30,31)),AR612)</f>
        <v>26</v>
      </c>
      <c r="AT612" s="1">
        <f t="shared" si="448"/>
        <v>26</v>
      </c>
      <c r="AU612" s="1">
        <f t="shared" si="449"/>
        <v>26</v>
      </c>
      <c r="AV612" s="1">
        <f t="shared" si="450"/>
        <v>26</v>
      </c>
      <c r="AW612" s="1">
        <f t="shared" si="451"/>
        <v>26</v>
      </c>
      <c r="AX612" s="1">
        <f t="shared" si="452"/>
        <v>26</v>
      </c>
      <c r="AY612" s="1">
        <f t="shared" si="453"/>
        <v>26</v>
      </c>
      <c r="AZ612" s="1">
        <f t="shared" si="454"/>
        <v>26</v>
      </c>
      <c r="BA612" s="1">
        <f t="shared" si="455"/>
        <v>26</v>
      </c>
      <c r="BB612" s="1">
        <f t="shared" si="456"/>
        <v>26</v>
      </c>
      <c r="BC612" s="1">
        <f t="shared" si="457"/>
        <v>26</v>
      </c>
      <c r="BD612" s="1">
        <f t="shared" si="458"/>
        <v>26</v>
      </c>
      <c r="BE612" s="1">
        <f t="shared" si="459"/>
        <v>26</v>
      </c>
      <c r="BF612" s="1">
        <f t="shared" si="460"/>
        <v>26</v>
      </c>
      <c r="BG612" s="1">
        <f>+IF(D612="male",VLOOKUP(M612,'Key node cluster'!$A$3:$C$45,3,0),VLOOKUP(M612,'Key node cluster'!$F$3:$H$27,3,0))</f>
        <v>31</v>
      </c>
    </row>
    <row r="613" spans="1:59" x14ac:dyDescent="0.25">
      <c r="A613" t="s">
        <v>1864</v>
      </c>
      <c r="B613">
        <v>9771052032</v>
      </c>
      <c r="C613" s="7">
        <v>40</v>
      </c>
      <c r="D613" t="s">
        <v>9</v>
      </c>
      <c r="E613" t="s">
        <v>10</v>
      </c>
      <c r="F613" t="s">
        <v>43</v>
      </c>
      <c r="G613" t="str">
        <f t="shared" si="461"/>
        <v>secondary or below</v>
      </c>
      <c r="H613" s="7">
        <f t="shared" si="419"/>
        <v>1</v>
      </c>
      <c r="I613" t="s">
        <v>18</v>
      </c>
      <c r="J613">
        <v>45</v>
      </c>
      <c r="K613">
        <v>0.68219178082192</v>
      </c>
      <c r="L613">
        <v>3</v>
      </c>
      <c r="M613" s="5">
        <f t="shared" si="420"/>
        <v>22</v>
      </c>
      <c r="N613" s="5">
        <f>+IF(D613="male",VLOOKUP(BG613,'Key node cluster'!$L$3:$N$24,3,0),VLOOKUP(BG613,'Key node cluster'!$R$3:$T$15,3,0))</f>
        <v>1</v>
      </c>
      <c r="O613" s="1">
        <v>0</v>
      </c>
      <c r="P613" s="1">
        <f t="shared" si="421"/>
        <v>1</v>
      </c>
      <c r="Q613" s="1">
        <f t="shared" si="422"/>
        <v>17</v>
      </c>
      <c r="R613" s="1">
        <f t="shared" si="423"/>
        <v>17</v>
      </c>
      <c r="S613" s="1">
        <f t="shared" si="424"/>
        <v>17</v>
      </c>
      <c r="T613" s="1">
        <f t="shared" si="425"/>
        <v>17</v>
      </c>
      <c r="U613" s="1">
        <f t="shared" si="426"/>
        <v>17</v>
      </c>
      <c r="V613" s="1">
        <f t="shared" si="427"/>
        <v>17</v>
      </c>
      <c r="W613" s="1">
        <f t="shared" si="428"/>
        <v>17</v>
      </c>
      <c r="X613" s="1">
        <f t="shared" si="429"/>
        <v>17</v>
      </c>
      <c r="Y613" s="1">
        <f t="shared" si="430"/>
        <v>17</v>
      </c>
      <c r="Z613" s="1">
        <f t="shared" si="431"/>
        <v>17</v>
      </c>
      <c r="AA613" s="1">
        <f t="shared" si="432"/>
        <v>17</v>
      </c>
      <c r="AB613" s="1">
        <f t="shared" si="433"/>
        <v>17</v>
      </c>
      <c r="AC613" s="1">
        <f t="shared" si="434"/>
        <v>17</v>
      </c>
      <c r="AD613" s="1">
        <f t="shared" si="435"/>
        <v>17</v>
      </c>
      <c r="AE613" s="1">
        <f t="shared" si="436"/>
        <v>17</v>
      </c>
      <c r="AF613" s="1">
        <f t="shared" si="437"/>
        <v>17</v>
      </c>
      <c r="AG613" s="1">
        <f t="shared" si="438"/>
        <v>18</v>
      </c>
      <c r="AH613" s="1">
        <f t="shared" si="439"/>
        <v>20</v>
      </c>
      <c r="AI613" s="1">
        <f t="shared" si="440"/>
        <v>20</v>
      </c>
      <c r="AJ613" s="1">
        <f t="shared" si="441"/>
        <v>21</v>
      </c>
      <c r="AK613" s="1">
        <f t="shared" si="442"/>
        <v>22</v>
      </c>
      <c r="AL613" s="1">
        <f t="shared" si="443"/>
        <v>22</v>
      </c>
      <c r="AM613" s="1">
        <f t="shared" si="444"/>
        <v>22</v>
      </c>
      <c r="AN613" s="1">
        <f t="shared" si="445"/>
        <v>22</v>
      </c>
      <c r="AO613" s="1">
        <f t="shared" si="446"/>
        <v>22</v>
      </c>
      <c r="AP613" s="7">
        <f t="shared" si="462"/>
        <v>22</v>
      </c>
      <c r="AQ613" s="7">
        <f t="shared" si="463"/>
        <v>22</v>
      </c>
      <c r="AR613" s="1">
        <f t="shared" si="447"/>
        <v>22</v>
      </c>
      <c r="AS613" s="7">
        <f t="shared" si="464"/>
        <v>22</v>
      </c>
      <c r="AT613" s="1">
        <f t="shared" si="448"/>
        <v>22</v>
      </c>
      <c r="AU613" s="1">
        <f t="shared" si="449"/>
        <v>22</v>
      </c>
      <c r="AV613" s="1">
        <f t="shared" si="450"/>
        <v>22</v>
      </c>
      <c r="AW613" s="1">
        <f t="shared" si="451"/>
        <v>22</v>
      </c>
      <c r="AX613" s="1">
        <f t="shared" si="452"/>
        <v>22</v>
      </c>
      <c r="AY613" s="1">
        <f t="shared" si="453"/>
        <v>22</v>
      </c>
      <c r="AZ613" s="1">
        <f t="shared" si="454"/>
        <v>22</v>
      </c>
      <c r="BA613" s="1">
        <f t="shared" si="455"/>
        <v>22</v>
      </c>
      <c r="BB613" s="1">
        <f t="shared" si="456"/>
        <v>22</v>
      </c>
      <c r="BC613" s="1">
        <f t="shared" si="457"/>
        <v>22</v>
      </c>
      <c r="BD613" s="1">
        <f t="shared" si="458"/>
        <v>22</v>
      </c>
      <c r="BE613" s="1">
        <f t="shared" si="459"/>
        <v>22</v>
      </c>
      <c r="BF613" s="1">
        <f t="shared" si="460"/>
        <v>22</v>
      </c>
      <c r="BG613" s="1">
        <f>+IF(D613="male",VLOOKUP(M613,'Key node cluster'!$A$3:$C$45,3,0),VLOOKUP(M613,'Key node cluster'!$F$3:$H$27,3,0))</f>
        <v>22</v>
      </c>
    </row>
    <row r="614" spans="1:59" x14ac:dyDescent="0.25">
      <c r="A614" t="s">
        <v>1870</v>
      </c>
      <c r="B614">
        <v>2000459418</v>
      </c>
      <c r="C614" s="7">
        <v>20</v>
      </c>
      <c r="D614" t="s">
        <v>9</v>
      </c>
      <c r="E614" t="s">
        <v>10</v>
      </c>
      <c r="G614" t="str">
        <f t="shared" si="461"/>
        <v/>
      </c>
      <c r="H614" s="7">
        <f t="shared" si="419"/>
        <v>5</v>
      </c>
      <c r="J614">
        <v>20</v>
      </c>
      <c r="K614">
        <v>1.5205479452055</v>
      </c>
      <c r="L614">
        <v>11</v>
      </c>
      <c r="M614" s="5">
        <f t="shared" si="420"/>
        <v>26</v>
      </c>
      <c r="N614" s="5">
        <f>+IF(D614="male",VLOOKUP(BG614,'Key node cluster'!$L$3:$N$24,3,0),VLOOKUP(BG614,'Key node cluster'!$R$3:$T$15,3,0))</f>
        <v>1</v>
      </c>
      <c r="O614" s="1">
        <v>0</v>
      </c>
      <c r="P614" s="1">
        <f t="shared" si="421"/>
        <v>26</v>
      </c>
      <c r="Q614" s="1">
        <f t="shared" si="422"/>
        <v>26</v>
      </c>
      <c r="R614" s="1">
        <f t="shared" si="423"/>
        <v>26</v>
      </c>
      <c r="S614" s="1">
        <f t="shared" si="424"/>
        <v>26</v>
      </c>
      <c r="T614" s="1">
        <f t="shared" si="425"/>
        <v>26</v>
      </c>
      <c r="U614" s="1">
        <f t="shared" si="426"/>
        <v>26</v>
      </c>
      <c r="V614" s="1">
        <f t="shared" si="427"/>
        <v>26</v>
      </c>
      <c r="W614" s="1">
        <f t="shared" si="428"/>
        <v>26</v>
      </c>
      <c r="X614" s="1">
        <f t="shared" si="429"/>
        <v>26</v>
      </c>
      <c r="Y614" s="1">
        <f t="shared" si="430"/>
        <v>26</v>
      </c>
      <c r="Z614" s="1">
        <f t="shared" si="431"/>
        <v>26</v>
      </c>
      <c r="AA614" s="1">
        <f t="shared" si="432"/>
        <v>26</v>
      </c>
      <c r="AB614" s="1">
        <f t="shared" si="433"/>
        <v>26</v>
      </c>
      <c r="AC614" s="1">
        <f t="shared" si="434"/>
        <v>26</v>
      </c>
      <c r="AD614" s="1">
        <f t="shared" si="435"/>
        <v>26</v>
      </c>
      <c r="AE614" s="1">
        <f t="shared" si="436"/>
        <v>26</v>
      </c>
      <c r="AF614" s="1">
        <f t="shared" si="437"/>
        <v>26</v>
      </c>
      <c r="AG614" s="1">
        <f t="shared" si="438"/>
        <v>26</v>
      </c>
      <c r="AH614" s="1">
        <f t="shared" si="439"/>
        <v>26</v>
      </c>
      <c r="AI614" s="1">
        <f t="shared" si="440"/>
        <v>26</v>
      </c>
      <c r="AJ614" s="1">
        <f t="shared" si="441"/>
        <v>26</v>
      </c>
      <c r="AK614" s="1">
        <f t="shared" si="442"/>
        <v>26</v>
      </c>
      <c r="AL614" s="1">
        <f t="shared" si="443"/>
        <v>26</v>
      </c>
      <c r="AM614" s="1">
        <f t="shared" si="444"/>
        <v>26</v>
      </c>
      <c r="AN614" s="1">
        <f t="shared" si="445"/>
        <v>26</v>
      </c>
      <c r="AO614" s="1">
        <f t="shared" si="446"/>
        <v>26</v>
      </c>
      <c r="AP614" s="7">
        <f t="shared" si="462"/>
        <v>26</v>
      </c>
      <c r="AQ614" s="7">
        <f t="shared" si="463"/>
        <v>26</v>
      </c>
      <c r="AR614" s="1">
        <f t="shared" si="447"/>
        <v>26</v>
      </c>
      <c r="AS614" s="7">
        <f t="shared" si="464"/>
        <v>26</v>
      </c>
      <c r="AT614" s="1">
        <f t="shared" si="448"/>
        <v>26</v>
      </c>
      <c r="AU614" s="1">
        <f t="shared" si="449"/>
        <v>26</v>
      </c>
      <c r="AV614" s="1">
        <f t="shared" si="450"/>
        <v>26</v>
      </c>
      <c r="AW614" s="1">
        <f t="shared" si="451"/>
        <v>26</v>
      </c>
      <c r="AX614" s="1">
        <f t="shared" si="452"/>
        <v>26</v>
      </c>
      <c r="AY614" s="1">
        <f t="shared" si="453"/>
        <v>26</v>
      </c>
      <c r="AZ614" s="1">
        <f t="shared" si="454"/>
        <v>26</v>
      </c>
      <c r="BA614" s="1">
        <f t="shared" si="455"/>
        <v>26</v>
      </c>
      <c r="BB614" s="1">
        <f t="shared" si="456"/>
        <v>26</v>
      </c>
      <c r="BC614" s="1">
        <f t="shared" si="457"/>
        <v>26</v>
      </c>
      <c r="BD614" s="1">
        <f t="shared" si="458"/>
        <v>26</v>
      </c>
      <c r="BE614" s="1">
        <f t="shared" si="459"/>
        <v>26</v>
      </c>
      <c r="BF614" s="1">
        <f t="shared" si="460"/>
        <v>26</v>
      </c>
      <c r="BG614" s="1">
        <f>+IF(D614="male",VLOOKUP(M614,'Key node cluster'!$A$3:$C$45,3,0),VLOOKUP(M614,'Key node cluster'!$F$3:$H$27,3,0))</f>
        <v>31</v>
      </c>
    </row>
    <row r="615" spans="1:59" x14ac:dyDescent="0.25">
      <c r="A615" t="s">
        <v>1871</v>
      </c>
      <c r="B615">
        <v>9981015293</v>
      </c>
      <c r="C615" s="7">
        <v>20</v>
      </c>
      <c r="D615" t="s">
        <v>9</v>
      </c>
      <c r="E615" t="s">
        <v>10</v>
      </c>
      <c r="G615" t="str">
        <f t="shared" si="461"/>
        <v>bachelor or above</v>
      </c>
      <c r="H615" s="7">
        <f t="shared" si="419"/>
        <v>1</v>
      </c>
      <c r="I615" t="s">
        <v>14</v>
      </c>
      <c r="J615">
        <v>24</v>
      </c>
      <c r="K615">
        <v>0.68767123287670995</v>
      </c>
      <c r="L615">
        <v>1</v>
      </c>
      <c r="M615" s="5">
        <f t="shared" si="420"/>
        <v>17</v>
      </c>
      <c r="N615" s="5">
        <f>+IF(D615="male",VLOOKUP(BG615,'Key node cluster'!$L$3:$N$24,3,0),VLOOKUP(BG615,'Key node cluster'!$R$3:$T$15,3,0))</f>
        <v>1</v>
      </c>
      <c r="O615" s="1">
        <v>0</v>
      </c>
      <c r="P615" s="1">
        <f t="shared" si="421"/>
        <v>1</v>
      </c>
      <c r="Q615" s="1">
        <f t="shared" si="422"/>
        <v>17</v>
      </c>
      <c r="R615" s="1">
        <f t="shared" si="423"/>
        <v>17</v>
      </c>
      <c r="S615" s="1">
        <f t="shared" si="424"/>
        <v>17</v>
      </c>
      <c r="T615" s="1">
        <f t="shared" si="425"/>
        <v>17</v>
      </c>
      <c r="U615" s="1">
        <f t="shared" si="426"/>
        <v>17</v>
      </c>
      <c r="V615" s="1">
        <f t="shared" si="427"/>
        <v>17</v>
      </c>
      <c r="W615" s="1">
        <f t="shared" si="428"/>
        <v>17</v>
      </c>
      <c r="X615" s="1">
        <f t="shared" si="429"/>
        <v>17</v>
      </c>
      <c r="Y615" s="1">
        <f t="shared" si="430"/>
        <v>17</v>
      </c>
      <c r="Z615" s="1">
        <f t="shared" si="431"/>
        <v>17</v>
      </c>
      <c r="AA615" s="1">
        <f t="shared" si="432"/>
        <v>17</v>
      </c>
      <c r="AB615" s="1">
        <f t="shared" si="433"/>
        <v>17</v>
      </c>
      <c r="AC615" s="1">
        <f t="shared" si="434"/>
        <v>17</v>
      </c>
      <c r="AD615" s="1">
        <f t="shared" si="435"/>
        <v>17</v>
      </c>
      <c r="AE615" s="1">
        <f t="shared" si="436"/>
        <v>17</v>
      </c>
      <c r="AF615" s="1">
        <f t="shared" si="437"/>
        <v>17</v>
      </c>
      <c r="AG615" s="1">
        <f t="shared" si="438"/>
        <v>17</v>
      </c>
      <c r="AH615" s="1">
        <f t="shared" si="439"/>
        <v>17</v>
      </c>
      <c r="AI615" s="1">
        <f t="shared" si="440"/>
        <v>17</v>
      </c>
      <c r="AJ615" s="1">
        <f t="shared" si="441"/>
        <v>17</v>
      </c>
      <c r="AK615" s="1">
        <f t="shared" si="442"/>
        <v>17</v>
      </c>
      <c r="AL615" s="1">
        <f t="shared" si="443"/>
        <v>17</v>
      </c>
      <c r="AM615" s="1">
        <f t="shared" si="444"/>
        <v>17</v>
      </c>
      <c r="AN615" s="1">
        <f t="shared" si="445"/>
        <v>17</v>
      </c>
      <c r="AO615" s="1">
        <f t="shared" si="446"/>
        <v>17</v>
      </c>
      <c r="AP615" s="7">
        <f t="shared" si="462"/>
        <v>17</v>
      </c>
      <c r="AQ615" s="7">
        <f t="shared" si="463"/>
        <v>17</v>
      </c>
      <c r="AR615" s="1">
        <f t="shared" si="447"/>
        <v>17</v>
      </c>
      <c r="AS615" s="7">
        <f t="shared" si="464"/>
        <v>17</v>
      </c>
      <c r="AT615" s="1">
        <f t="shared" si="448"/>
        <v>17</v>
      </c>
      <c r="AU615" s="1">
        <f t="shared" si="449"/>
        <v>17</v>
      </c>
      <c r="AV615" s="1">
        <f t="shared" si="450"/>
        <v>17</v>
      </c>
      <c r="AW615" s="1">
        <f t="shared" si="451"/>
        <v>17</v>
      </c>
      <c r="AX615" s="1">
        <f t="shared" si="452"/>
        <v>17</v>
      </c>
      <c r="AY615" s="1">
        <f t="shared" si="453"/>
        <v>17</v>
      </c>
      <c r="AZ615" s="1">
        <f t="shared" si="454"/>
        <v>17</v>
      </c>
      <c r="BA615" s="1">
        <f t="shared" si="455"/>
        <v>17</v>
      </c>
      <c r="BB615" s="1">
        <f t="shared" si="456"/>
        <v>17</v>
      </c>
      <c r="BC615" s="1">
        <f t="shared" si="457"/>
        <v>17</v>
      </c>
      <c r="BD615" s="1">
        <f t="shared" si="458"/>
        <v>17</v>
      </c>
      <c r="BE615" s="1">
        <f t="shared" si="459"/>
        <v>17</v>
      </c>
      <c r="BF615" s="1">
        <f t="shared" si="460"/>
        <v>17</v>
      </c>
      <c r="BG615" s="1">
        <f>+IF(D615="male",VLOOKUP(M615,'Key node cluster'!$A$3:$C$45,3,0),VLOOKUP(M615,'Key node cluster'!$F$3:$H$27,3,0))</f>
        <v>22</v>
      </c>
    </row>
    <row r="616" spans="1:59" x14ac:dyDescent="0.25">
      <c r="A616" t="s">
        <v>1883</v>
      </c>
      <c r="B616">
        <v>9941054770</v>
      </c>
      <c r="C616" s="7">
        <v>30</v>
      </c>
      <c r="D616" t="s">
        <v>9</v>
      </c>
      <c r="E616" t="s">
        <v>10</v>
      </c>
      <c r="G616" t="str">
        <f t="shared" si="461"/>
        <v>bachelor or above</v>
      </c>
      <c r="H616" s="7">
        <f t="shared" si="419"/>
        <v>5</v>
      </c>
      <c r="I616" t="s">
        <v>14</v>
      </c>
      <c r="J616">
        <v>27</v>
      </c>
      <c r="K616">
        <v>1.6027397260273999</v>
      </c>
      <c r="L616">
        <v>8</v>
      </c>
      <c r="M616" s="5">
        <f t="shared" si="420"/>
        <v>26</v>
      </c>
      <c r="N616" s="5">
        <f>+IF(D616="male",VLOOKUP(BG616,'Key node cluster'!$L$3:$N$24,3,0),VLOOKUP(BG616,'Key node cluster'!$R$3:$T$15,3,0))</f>
        <v>1</v>
      </c>
      <c r="O616" s="1">
        <v>0</v>
      </c>
      <c r="P616" s="1">
        <f t="shared" si="421"/>
        <v>26</v>
      </c>
      <c r="Q616" s="1">
        <f t="shared" si="422"/>
        <v>26</v>
      </c>
      <c r="R616" s="1">
        <f t="shared" si="423"/>
        <v>26</v>
      </c>
      <c r="S616" s="1">
        <f t="shared" si="424"/>
        <v>26</v>
      </c>
      <c r="T616" s="1">
        <f t="shared" si="425"/>
        <v>26</v>
      </c>
      <c r="U616" s="1">
        <f t="shared" si="426"/>
        <v>26</v>
      </c>
      <c r="V616" s="1">
        <f t="shared" si="427"/>
        <v>26</v>
      </c>
      <c r="W616" s="1">
        <f t="shared" si="428"/>
        <v>26</v>
      </c>
      <c r="X616" s="1">
        <f t="shared" si="429"/>
        <v>26</v>
      </c>
      <c r="Y616" s="1">
        <f t="shared" si="430"/>
        <v>26</v>
      </c>
      <c r="Z616" s="1">
        <f t="shared" si="431"/>
        <v>26</v>
      </c>
      <c r="AA616" s="1">
        <f t="shared" si="432"/>
        <v>26</v>
      </c>
      <c r="AB616" s="1">
        <f t="shared" si="433"/>
        <v>26</v>
      </c>
      <c r="AC616" s="1">
        <f t="shared" si="434"/>
        <v>26</v>
      </c>
      <c r="AD616" s="1">
        <f t="shared" si="435"/>
        <v>26</v>
      </c>
      <c r="AE616" s="1">
        <f t="shared" si="436"/>
        <v>26</v>
      </c>
      <c r="AF616" s="1">
        <f t="shared" si="437"/>
        <v>26</v>
      </c>
      <c r="AG616" s="1">
        <f t="shared" si="438"/>
        <v>26</v>
      </c>
      <c r="AH616" s="1">
        <f t="shared" si="439"/>
        <v>26</v>
      </c>
      <c r="AI616" s="1">
        <f t="shared" si="440"/>
        <v>26</v>
      </c>
      <c r="AJ616" s="1">
        <f t="shared" si="441"/>
        <v>26</v>
      </c>
      <c r="AK616" s="1">
        <f t="shared" si="442"/>
        <v>26</v>
      </c>
      <c r="AL616" s="1">
        <f t="shared" si="443"/>
        <v>26</v>
      </c>
      <c r="AM616" s="1">
        <f t="shared" si="444"/>
        <v>26</v>
      </c>
      <c r="AN616" s="1">
        <f t="shared" si="445"/>
        <v>26</v>
      </c>
      <c r="AO616" s="1">
        <f t="shared" si="446"/>
        <v>26</v>
      </c>
      <c r="AP616" s="7">
        <f t="shared" si="462"/>
        <v>26</v>
      </c>
      <c r="AQ616" s="7">
        <f t="shared" si="463"/>
        <v>26</v>
      </c>
      <c r="AR616" s="1">
        <f t="shared" si="447"/>
        <v>26</v>
      </c>
      <c r="AS616" s="7">
        <f t="shared" si="464"/>
        <v>26</v>
      </c>
      <c r="AT616" s="1">
        <f t="shared" si="448"/>
        <v>26</v>
      </c>
      <c r="AU616" s="1">
        <f t="shared" si="449"/>
        <v>26</v>
      </c>
      <c r="AV616" s="1">
        <f t="shared" si="450"/>
        <v>26</v>
      </c>
      <c r="AW616" s="1">
        <f t="shared" si="451"/>
        <v>26</v>
      </c>
      <c r="AX616" s="1">
        <f t="shared" si="452"/>
        <v>26</v>
      </c>
      <c r="AY616" s="1">
        <f t="shared" si="453"/>
        <v>26</v>
      </c>
      <c r="AZ616" s="1">
        <f t="shared" si="454"/>
        <v>26</v>
      </c>
      <c r="BA616" s="1">
        <f t="shared" si="455"/>
        <v>26</v>
      </c>
      <c r="BB616" s="1">
        <f t="shared" si="456"/>
        <v>26</v>
      </c>
      <c r="BC616" s="1">
        <f t="shared" si="457"/>
        <v>26</v>
      </c>
      <c r="BD616" s="1">
        <f t="shared" si="458"/>
        <v>26</v>
      </c>
      <c r="BE616" s="1">
        <f t="shared" si="459"/>
        <v>26</v>
      </c>
      <c r="BF616" s="1">
        <f t="shared" si="460"/>
        <v>26</v>
      </c>
      <c r="BG616" s="1">
        <f>+IF(D616="male",VLOOKUP(M616,'Key node cluster'!$A$3:$C$45,3,0),VLOOKUP(M616,'Key node cluster'!$F$3:$H$27,3,0))</f>
        <v>31</v>
      </c>
    </row>
    <row r="617" spans="1:59" x14ac:dyDescent="0.25">
      <c r="A617" t="s">
        <v>1892</v>
      </c>
      <c r="B617">
        <v>9971003002</v>
      </c>
      <c r="C617" s="7">
        <v>20</v>
      </c>
      <c r="D617" t="s">
        <v>9</v>
      </c>
      <c r="E617" t="s">
        <v>10</v>
      </c>
      <c r="F617" t="s">
        <v>28</v>
      </c>
      <c r="G617" t="str">
        <f t="shared" si="461"/>
        <v>bachelor or above</v>
      </c>
      <c r="H617" s="7">
        <f t="shared" si="419"/>
        <v>1</v>
      </c>
      <c r="I617" t="s">
        <v>14</v>
      </c>
      <c r="J617">
        <v>25</v>
      </c>
      <c r="K617">
        <v>0.25205479452055002</v>
      </c>
      <c r="L617">
        <v>1</v>
      </c>
      <c r="M617" s="5">
        <f t="shared" si="420"/>
        <v>19</v>
      </c>
      <c r="N617" s="5">
        <f>+IF(D617="male",VLOOKUP(BG617,'Key node cluster'!$L$3:$N$24,3,0),VLOOKUP(BG617,'Key node cluster'!$R$3:$T$15,3,0))</f>
        <v>0</v>
      </c>
      <c r="O617" s="1">
        <v>0</v>
      </c>
      <c r="P617" s="1">
        <f t="shared" si="421"/>
        <v>1</v>
      </c>
      <c r="Q617" s="1">
        <f t="shared" si="422"/>
        <v>17</v>
      </c>
      <c r="R617" s="1">
        <f t="shared" si="423"/>
        <v>17</v>
      </c>
      <c r="S617" s="1">
        <f t="shared" si="424"/>
        <v>17</v>
      </c>
      <c r="T617" s="1">
        <f t="shared" si="425"/>
        <v>17</v>
      </c>
      <c r="U617" s="1">
        <f t="shared" si="426"/>
        <v>17</v>
      </c>
      <c r="V617" s="1">
        <f t="shared" si="427"/>
        <v>17</v>
      </c>
      <c r="W617" s="1">
        <f t="shared" si="428"/>
        <v>17</v>
      </c>
      <c r="X617" s="1">
        <f t="shared" si="429"/>
        <v>17</v>
      </c>
      <c r="Y617" s="1">
        <f t="shared" si="430"/>
        <v>17</v>
      </c>
      <c r="Z617" s="1">
        <f t="shared" si="431"/>
        <v>17</v>
      </c>
      <c r="AA617" s="1">
        <f t="shared" si="432"/>
        <v>17</v>
      </c>
      <c r="AB617" s="1">
        <f t="shared" si="433"/>
        <v>17</v>
      </c>
      <c r="AC617" s="1">
        <f t="shared" si="434"/>
        <v>17</v>
      </c>
      <c r="AD617" s="1">
        <f t="shared" si="435"/>
        <v>17</v>
      </c>
      <c r="AE617" s="1">
        <f t="shared" si="436"/>
        <v>17</v>
      </c>
      <c r="AF617" s="1">
        <f t="shared" si="437"/>
        <v>17</v>
      </c>
      <c r="AG617" s="1">
        <f t="shared" si="438"/>
        <v>18</v>
      </c>
      <c r="AH617" s="1">
        <f t="shared" si="439"/>
        <v>19</v>
      </c>
      <c r="AI617" s="1">
        <f t="shared" si="440"/>
        <v>19</v>
      </c>
      <c r="AJ617" s="1">
        <f t="shared" si="441"/>
        <v>19</v>
      </c>
      <c r="AK617" s="1">
        <f t="shared" si="442"/>
        <v>19</v>
      </c>
      <c r="AL617" s="1">
        <f t="shared" si="443"/>
        <v>19</v>
      </c>
      <c r="AM617" s="1">
        <f t="shared" si="444"/>
        <v>19</v>
      </c>
      <c r="AN617" s="1">
        <f t="shared" si="445"/>
        <v>19</v>
      </c>
      <c r="AO617" s="1">
        <f t="shared" si="446"/>
        <v>19</v>
      </c>
      <c r="AP617" s="7">
        <f t="shared" si="462"/>
        <v>19</v>
      </c>
      <c r="AQ617" s="7">
        <f t="shared" si="463"/>
        <v>19</v>
      </c>
      <c r="AR617" s="1">
        <f t="shared" si="447"/>
        <v>19</v>
      </c>
      <c r="AS617" s="7">
        <f t="shared" si="464"/>
        <v>19</v>
      </c>
      <c r="AT617" s="1">
        <f t="shared" si="448"/>
        <v>19</v>
      </c>
      <c r="AU617" s="1">
        <f t="shared" si="449"/>
        <v>19</v>
      </c>
      <c r="AV617" s="1">
        <f t="shared" si="450"/>
        <v>19</v>
      </c>
      <c r="AW617" s="1">
        <f t="shared" si="451"/>
        <v>19</v>
      </c>
      <c r="AX617" s="1">
        <f t="shared" si="452"/>
        <v>19</v>
      </c>
      <c r="AY617" s="1">
        <f t="shared" si="453"/>
        <v>19</v>
      </c>
      <c r="AZ617" s="1">
        <f t="shared" si="454"/>
        <v>19</v>
      </c>
      <c r="BA617" s="1">
        <f t="shared" si="455"/>
        <v>19</v>
      </c>
      <c r="BB617" s="1">
        <f t="shared" si="456"/>
        <v>19</v>
      </c>
      <c r="BC617" s="1">
        <f t="shared" si="457"/>
        <v>19</v>
      </c>
      <c r="BD617" s="1">
        <f t="shared" si="458"/>
        <v>19</v>
      </c>
      <c r="BE617" s="1">
        <f t="shared" si="459"/>
        <v>19</v>
      </c>
      <c r="BF617" s="1">
        <f t="shared" si="460"/>
        <v>19</v>
      </c>
      <c r="BG617" s="1">
        <f>+IF(D617="male",VLOOKUP(M617,'Key node cluster'!$A$3:$C$45,3,0),VLOOKUP(M617,'Key node cluster'!$F$3:$H$27,3,0))</f>
        <v>19</v>
      </c>
    </row>
    <row r="618" spans="1:59" x14ac:dyDescent="0.25">
      <c r="A618" t="s">
        <v>1898</v>
      </c>
      <c r="B618">
        <v>9941022473</v>
      </c>
      <c r="C618" s="7">
        <v>30</v>
      </c>
      <c r="D618" t="s">
        <v>9</v>
      </c>
      <c r="E618" t="s">
        <v>10</v>
      </c>
      <c r="G618" t="str">
        <f t="shared" si="461"/>
        <v/>
      </c>
      <c r="H618" s="7">
        <f t="shared" si="419"/>
        <v>5</v>
      </c>
      <c r="J618">
        <v>27</v>
      </c>
      <c r="K618">
        <v>2.9424657534246998</v>
      </c>
      <c r="L618">
        <v>2</v>
      </c>
      <c r="M618" s="5">
        <f t="shared" si="420"/>
        <v>26</v>
      </c>
      <c r="N618" s="5">
        <f>+IF(D618="male",VLOOKUP(BG618,'Key node cluster'!$L$3:$N$24,3,0),VLOOKUP(BG618,'Key node cluster'!$R$3:$T$15,3,0))</f>
        <v>1</v>
      </c>
      <c r="O618" s="1">
        <v>0</v>
      </c>
      <c r="P618" s="1">
        <f t="shared" si="421"/>
        <v>26</v>
      </c>
      <c r="Q618" s="1">
        <f t="shared" si="422"/>
        <v>26</v>
      </c>
      <c r="R618" s="1">
        <f t="shared" si="423"/>
        <v>26</v>
      </c>
      <c r="S618" s="1">
        <f t="shared" si="424"/>
        <v>26</v>
      </c>
      <c r="T618" s="1">
        <f t="shared" si="425"/>
        <v>26</v>
      </c>
      <c r="U618" s="1">
        <f t="shared" si="426"/>
        <v>26</v>
      </c>
      <c r="V618" s="1">
        <f t="shared" si="427"/>
        <v>26</v>
      </c>
      <c r="W618" s="1">
        <f t="shared" si="428"/>
        <v>26</v>
      </c>
      <c r="X618" s="1">
        <f t="shared" si="429"/>
        <v>26</v>
      </c>
      <c r="Y618" s="1">
        <f t="shared" si="430"/>
        <v>26</v>
      </c>
      <c r="Z618" s="1">
        <f t="shared" si="431"/>
        <v>26</v>
      </c>
      <c r="AA618" s="1">
        <f t="shared" si="432"/>
        <v>26</v>
      </c>
      <c r="AB618" s="1">
        <f t="shared" si="433"/>
        <v>26</v>
      </c>
      <c r="AC618" s="1">
        <f t="shared" si="434"/>
        <v>26</v>
      </c>
      <c r="AD618" s="1">
        <f t="shared" si="435"/>
        <v>26</v>
      </c>
      <c r="AE618" s="1">
        <f t="shared" si="436"/>
        <v>26</v>
      </c>
      <c r="AF618" s="1">
        <f t="shared" si="437"/>
        <v>26</v>
      </c>
      <c r="AG618" s="1">
        <f t="shared" si="438"/>
        <v>26</v>
      </c>
      <c r="AH618" s="1">
        <f t="shared" si="439"/>
        <v>26</v>
      </c>
      <c r="AI618" s="1">
        <f t="shared" si="440"/>
        <v>26</v>
      </c>
      <c r="AJ618" s="1">
        <f t="shared" si="441"/>
        <v>26</v>
      </c>
      <c r="AK618" s="1">
        <f t="shared" si="442"/>
        <v>26</v>
      </c>
      <c r="AL618" s="1">
        <f t="shared" si="443"/>
        <v>26</v>
      </c>
      <c r="AM618" s="1">
        <f t="shared" si="444"/>
        <v>26</v>
      </c>
      <c r="AN618" s="1">
        <f t="shared" si="445"/>
        <v>26</v>
      </c>
      <c r="AO618" s="1">
        <f t="shared" si="446"/>
        <v>26</v>
      </c>
      <c r="AP618" s="7">
        <f t="shared" si="462"/>
        <v>26</v>
      </c>
      <c r="AQ618" s="7">
        <f t="shared" si="463"/>
        <v>26</v>
      </c>
      <c r="AR618" s="1">
        <f t="shared" si="447"/>
        <v>26</v>
      </c>
      <c r="AS618" s="7">
        <f t="shared" si="464"/>
        <v>26</v>
      </c>
      <c r="AT618" s="1">
        <f t="shared" si="448"/>
        <v>26</v>
      </c>
      <c r="AU618" s="1">
        <f t="shared" si="449"/>
        <v>26</v>
      </c>
      <c r="AV618" s="1">
        <f t="shared" si="450"/>
        <v>26</v>
      </c>
      <c r="AW618" s="1">
        <f t="shared" si="451"/>
        <v>26</v>
      </c>
      <c r="AX618" s="1">
        <f t="shared" si="452"/>
        <v>26</v>
      </c>
      <c r="AY618" s="1">
        <f t="shared" si="453"/>
        <v>26</v>
      </c>
      <c r="AZ618" s="1">
        <f t="shared" si="454"/>
        <v>26</v>
      </c>
      <c r="BA618" s="1">
        <f t="shared" si="455"/>
        <v>26</v>
      </c>
      <c r="BB618" s="1">
        <f t="shared" si="456"/>
        <v>26</v>
      </c>
      <c r="BC618" s="1">
        <f t="shared" si="457"/>
        <v>26</v>
      </c>
      <c r="BD618" s="1">
        <f t="shared" si="458"/>
        <v>26</v>
      </c>
      <c r="BE618" s="1">
        <f t="shared" si="459"/>
        <v>26</v>
      </c>
      <c r="BF618" s="1">
        <f t="shared" si="460"/>
        <v>26</v>
      </c>
      <c r="BG618" s="1">
        <f>+IF(D618="male",VLOOKUP(M618,'Key node cluster'!$A$3:$C$45,3,0),VLOOKUP(M618,'Key node cluster'!$F$3:$H$27,3,0))</f>
        <v>31</v>
      </c>
    </row>
    <row r="619" spans="1:59" x14ac:dyDescent="0.25">
      <c r="A619" t="s">
        <v>1900</v>
      </c>
      <c r="B619">
        <v>2000725284</v>
      </c>
      <c r="C619" s="7">
        <v>20</v>
      </c>
      <c r="D619" t="s">
        <v>9</v>
      </c>
      <c r="E619" t="s">
        <v>10</v>
      </c>
      <c r="F619" t="s">
        <v>31</v>
      </c>
      <c r="G619" t="str">
        <f t="shared" si="461"/>
        <v>secondary or below</v>
      </c>
      <c r="H619" s="7">
        <f t="shared" si="419"/>
        <v>5</v>
      </c>
      <c r="I619" t="s">
        <v>18</v>
      </c>
      <c r="J619">
        <v>25</v>
      </c>
      <c r="K619">
        <v>2.6904109589041001</v>
      </c>
      <c r="L619">
        <v>1</v>
      </c>
      <c r="M619" s="5">
        <f t="shared" si="420"/>
        <v>30</v>
      </c>
      <c r="N619" s="5">
        <f>+IF(D619="male",VLOOKUP(BG619,'Key node cluster'!$L$3:$N$24,3,0),VLOOKUP(BG619,'Key node cluster'!$R$3:$T$15,3,0))</f>
        <v>2</v>
      </c>
      <c r="O619" s="1">
        <v>0</v>
      </c>
      <c r="P619" s="1">
        <f t="shared" si="421"/>
        <v>26</v>
      </c>
      <c r="Q619" s="1">
        <f t="shared" si="422"/>
        <v>26</v>
      </c>
      <c r="R619" s="1">
        <f t="shared" si="423"/>
        <v>26</v>
      </c>
      <c r="S619" s="1">
        <f t="shared" si="424"/>
        <v>26</v>
      </c>
      <c r="T619" s="1">
        <f t="shared" si="425"/>
        <v>26</v>
      </c>
      <c r="U619" s="1">
        <f t="shared" si="426"/>
        <v>26</v>
      </c>
      <c r="V619" s="1">
        <f t="shared" si="427"/>
        <v>26</v>
      </c>
      <c r="W619" s="1">
        <f t="shared" si="428"/>
        <v>26</v>
      </c>
      <c r="X619" s="1">
        <f t="shared" si="429"/>
        <v>26</v>
      </c>
      <c r="Y619" s="1">
        <f t="shared" si="430"/>
        <v>26</v>
      </c>
      <c r="Z619" s="1">
        <f t="shared" si="431"/>
        <v>26</v>
      </c>
      <c r="AA619" s="1">
        <f t="shared" si="432"/>
        <v>26</v>
      </c>
      <c r="AB619" s="1">
        <f t="shared" si="433"/>
        <v>26</v>
      </c>
      <c r="AC619" s="1">
        <f t="shared" si="434"/>
        <v>26</v>
      </c>
      <c r="AD619" s="1">
        <f t="shared" si="435"/>
        <v>26</v>
      </c>
      <c r="AE619" s="1">
        <f t="shared" si="436"/>
        <v>26</v>
      </c>
      <c r="AF619" s="1">
        <f t="shared" si="437"/>
        <v>26</v>
      </c>
      <c r="AG619" s="1">
        <f t="shared" si="438"/>
        <v>26</v>
      </c>
      <c r="AH619" s="1">
        <f t="shared" si="439"/>
        <v>26</v>
      </c>
      <c r="AI619" s="1">
        <f t="shared" si="440"/>
        <v>26</v>
      </c>
      <c r="AJ619" s="1">
        <f t="shared" si="441"/>
        <v>26</v>
      </c>
      <c r="AK619" s="1">
        <f t="shared" si="442"/>
        <v>26</v>
      </c>
      <c r="AL619" s="1">
        <f t="shared" si="443"/>
        <v>26</v>
      </c>
      <c r="AM619" s="1">
        <f t="shared" si="444"/>
        <v>26</v>
      </c>
      <c r="AN619" s="1">
        <f t="shared" si="445"/>
        <v>26</v>
      </c>
      <c r="AO619" s="1">
        <f t="shared" si="446"/>
        <v>26</v>
      </c>
      <c r="AP619" s="7">
        <f t="shared" si="462"/>
        <v>27</v>
      </c>
      <c r="AQ619" s="7">
        <f t="shared" si="463"/>
        <v>28</v>
      </c>
      <c r="AR619" s="1">
        <f t="shared" si="447"/>
        <v>29</v>
      </c>
      <c r="AS619" s="7">
        <f t="shared" si="464"/>
        <v>30</v>
      </c>
      <c r="AT619" s="1">
        <f t="shared" si="448"/>
        <v>30</v>
      </c>
      <c r="AU619" s="1">
        <f t="shared" si="449"/>
        <v>30</v>
      </c>
      <c r="AV619" s="1">
        <f t="shared" si="450"/>
        <v>30</v>
      </c>
      <c r="AW619" s="1">
        <f t="shared" si="451"/>
        <v>30</v>
      </c>
      <c r="AX619" s="1">
        <f t="shared" si="452"/>
        <v>30</v>
      </c>
      <c r="AY619" s="1">
        <f t="shared" si="453"/>
        <v>30</v>
      </c>
      <c r="AZ619" s="1">
        <f t="shared" si="454"/>
        <v>30</v>
      </c>
      <c r="BA619" s="1">
        <f t="shared" si="455"/>
        <v>30</v>
      </c>
      <c r="BB619" s="1">
        <f t="shared" si="456"/>
        <v>30</v>
      </c>
      <c r="BC619" s="1">
        <f t="shared" si="457"/>
        <v>30</v>
      </c>
      <c r="BD619" s="1">
        <f t="shared" si="458"/>
        <v>30</v>
      </c>
      <c r="BE619" s="1">
        <f t="shared" si="459"/>
        <v>30</v>
      </c>
      <c r="BF619" s="1">
        <f t="shared" si="460"/>
        <v>30</v>
      </c>
      <c r="BG619" s="1">
        <f>+IF(D619="male",VLOOKUP(M619,'Key node cluster'!$A$3:$C$45,3,0),VLOOKUP(M619,'Key node cluster'!$F$3:$H$27,3,0))</f>
        <v>30</v>
      </c>
    </row>
    <row r="620" spans="1:59" x14ac:dyDescent="0.25">
      <c r="A620" t="s">
        <v>1903</v>
      </c>
      <c r="B620">
        <v>9971036904</v>
      </c>
      <c r="C620" s="7">
        <v>20</v>
      </c>
      <c r="D620" t="s">
        <v>9</v>
      </c>
      <c r="E620" t="s">
        <v>10</v>
      </c>
      <c r="G620" t="str">
        <f t="shared" si="461"/>
        <v/>
      </c>
      <c r="H620" s="7">
        <f t="shared" si="419"/>
        <v>5</v>
      </c>
      <c r="J620">
        <v>24</v>
      </c>
      <c r="K620">
        <v>1.7698630136986</v>
      </c>
      <c r="L620">
        <v>1</v>
      </c>
      <c r="M620" s="5">
        <f t="shared" si="420"/>
        <v>26</v>
      </c>
      <c r="N620" s="5">
        <f>+IF(D620="male",VLOOKUP(BG620,'Key node cluster'!$L$3:$N$24,3,0),VLOOKUP(BG620,'Key node cluster'!$R$3:$T$15,3,0))</f>
        <v>1</v>
      </c>
      <c r="O620" s="1">
        <v>0</v>
      </c>
      <c r="P620" s="1">
        <f t="shared" si="421"/>
        <v>26</v>
      </c>
      <c r="Q620" s="1">
        <f t="shared" si="422"/>
        <v>26</v>
      </c>
      <c r="R620" s="1">
        <f t="shared" si="423"/>
        <v>26</v>
      </c>
      <c r="S620" s="1">
        <f t="shared" si="424"/>
        <v>26</v>
      </c>
      <c r="T620" s="1">
        <f t="shared" si="425"/>
        <v>26</v>
      </c>
      <c r="U620" s="1">
        <f t="shared" si="426"/>
        <v>26</v>
      </c>
      <c r="V620" s="1">
        <f t="shared" si="427"/>
        <v>26</v>
      </c>
      <c r="W620" s="1">
        <f t="shared" si="428"/>
        <v>26</v>
      </c>
      <c r="X620" s="1">
        <f t="shared" si="429"/>
        <v>26</v>
      </c>
      <c r="Y620" s="1">
        <f t="shared" si="430"/>
        <v>26</v>
      </c>
      <c r="Z620" s="1">
        <f t="shared" si="431"/>
        <v>26</v>
      </c>
      <c r="AA620" s="1">
        <f t="shared" si="432"/>
        <v>26</v>
      </c>
      <c r="AB620" s="1">
        <f t="shared" si="433"/>
        <v>26</v>
      </c>
      <c r="AC620" s="1">
        <f t="shared" si="434"/>
        <v>26</v>
      </c>
      <c r="AD620" s="1">
        <f t="shared" si="435"/>
        <v>26</v>
      </c>
      <c r="AE620" s="1">
        <f t="shared" si="436"/>
        <v>26</v>
      </c>
      <c r="AF620" s="1">
        <f t="shared" si="437"/>
        <v>26</v>
      </c>
      <c r="AG620" s="1">
        <f t="shared" si="438"/>
        <v>26</v>
      </c>
      <c r="AH620" s="1">
        <f t="shared" si="439"/>
        <v>26</v>
      </c>
      <c r="AI620" s="1">
        <f t="shared" si="440"/>
        <v>26</v>
      </c>
      <c r="AJ620" s="1">
        <f t="shared" si="441"/>
        <v>26</v>
      </c>
      <c r="AK620" s="1">
        <f t="shared" si="442"/>
        <v>26</v>
      </c>
      <c r="AL620" s="1">
        <f t="shared" si="443"/>
        <v>26</v>
      </c>
      <c r="AM620" s="1">
        <f t="shared" si="444"/>
        <v>26</v>
      </c>
      <c r="AN620" s="1">
        <f t="shared" si="445"/>
        <v>26</v>
      </c>
      <c r="AO620" s="1">
        <f t="shared" si="446"/>
        <v>26</v>
      </c>
      <c r="AP620" s="7">
        <f t="shared" si="462"/>
        <v>26</v>
      </c>
      <c r="AQ620" s="7">
        <f t="shared" si="463"/>
        <v>26</v>
      </c>
      <c r="AR620" s="1">
        <f t="shared" si="447"/>
        <v>26</v>
      </c>
      <c r="AS620" s="7">
        <f t="shared" si="464"/>
        <v>26</v>
      </c>
      <c r="AT620" s="1">
        <f t="shared" si="448"/>
        <v>26</v>
      </c>
      <c r="AU620" s="1">
        <f t="shared" si="449"/>
        <v>26</v>
      </c>
      <c r="AV620" s="1">
        <f t="shared" si="450"/>
        <v>26</v>
      </c>
      <c r="AW620" s="1">
        <f t="shared" si="451"/>
        <v>26</v>
      </c>
      <c r="AX620" s="1">
        <f t="shared" si="452"/>
        <v>26</v>
      </c>
      <c r="AY620" s="1">
        <f t="shared" si="453"/>
        <v>26</v>
      </c>
      <c r="AZ620" s="1">
        <f t="shared" si="454"/>
        <v>26</v>
      </c>
      <c r="BA620" s="1">
        <f t="shared" si="455"/>
        <v>26</v>
      </c>
      <c r="BB620" s="1">
        <f t="shared" si="456"/>
        <v>26</v>
      </c>
      <c r="BC620" s="1">
        <f t="shared" si="457"/>
        <v>26</v>
      </c>
      <c r="BD620" s="1">
        <f t="shared" si="458"/>
        <v>26</v>
      </c>
      <c r="BE620" s="1">
        <f t="shared" si="459"/>
        <v>26</v>
      </c>
      <c r="BF620" s="1">
        <f t="shared" si="460"/>
        <v>26</v>
      </c>
      <c r="BG620" s="1">
        <f>+IF(D620="male",VLOOKUP(M620,'Key node cluster'!$A$3:$C$45,3,0),VLOOKUP(M620,'Key node cluster'!$F$3:$H$27,3,0))</f>
        <v>31</v>
      </c>
    </row>
    <row r="621" spans="1:59" x14ac:dyDescent="0.25">
      <c r="A621" t="s">
        <v>1910</v>
      </c>
      <c r="B621">
        <v>2000195086</v>
      </c>
      <c r="C621" s="7">
        <v>20</v>
      </c>
      <c r="D621" t="s">
        <v>9</v>
      </c>
      <c r="E621" t="s">
        <v>10</v>
      </c>
      <c r="F621" t="s">
        <v>28</v>
      </c>
      <c r="G621" t="str">
        <f t="shared" si="461"/>
        <v/>
      </c>
      <c r="H621" s="7">
        <f t="shared" si="419"/>
        <v>5</v>
      </c>
      <c r="J621">
        <v>21</v>
      </c>
      <c r="K621">
        <v>2.6904109589041001</v>
      </c>
      <c r="L621">
        <v>3</v>
      </c>
      <c r="M621" s="5">
        <f t="shared" si="420"/>
        <v>35</v>
      </c>
      <c r="N621" s="5">
        <f>+IF(D621="male",VLOOKUP(BG621,'Key node cluster'!$L$3:$N$24,3,0),VLOOKUP(BG621,'Key node cluster'!$R$3:$T$15,3,0))</f>
        <v>0</v>
      </c>
      <c r="O621" s="1">
        <v>0</v>
      </c>
      <c r="P621" s="1">
        <f t="shared" si="421"/>
        <v>26</v>
      </c>
      <c r="Q621" s="1">
        <f t="shared" si="422"/>
        <v>26</v>
      </c>
      <c r="R621" s="1">
        <f t="shared" si="423"/>
        <v>26</v>
      </c>
      <c r="S621" s="1">
        <f t="shared" si="424"/>
        <v>26</v>
      </c>
      <c r="T621" s="1">
        <f t="shared" si="425"/>
        <v>26</v>
      </c>
      <c r="U621" s="1">
        <f t="shared" si="426"/>
        <v>26</v>
      </c>
      <c r="V621" s="1">
        <f t="shared" si="427"/>
        <v>26</v>
      </c>
      <c r="W621" s="1">
        <f t="shared" si="428"/>
        <v>26</v>
      </c>
      <c r="X621" s="1">
        <f t="shared" si="429"/>
        <v>26</v>
      </c>
      <c r="Y621" s="1">
        <f t="shared" si="430"/>
        <v>26</v>
      </c>
      <c r="Z621" s="1">
        <f t="shared" si="431"/>
        <v>26</v>
      </c>
      <c r="AA621" s="1">
        <f t="shared" si="432"/>
        <v>26</v>
      </c>
      <c r="AB621" s="1">
        <f t="shared" si="433"/>
        <v>26</v>
      </c>
      <c r="AC621" s="1">
        <f t="shared" si="434"/>
        <v>26</v>
      </c>
      <c r="AD621" s="1">
        <f t="shared" si="435"/>
        <v>26</v>
      </c>
      <c r="AE621" s="1">
        <f t="shared" si="436"/>
        <v>26</v>
      </c>
      <c r="AF621" s="1">
        <f t="shared" si="437"/>
        <v>26</v>
      </c>
      <c r="AG621" s="1">
        <f t="shared" si="438"/>
        <v>26</v>
      </c>
      <c r="AH621" s="1">
        <f t="shared" si="439"/>
        <v>26</v>
      </c>
      <c r="AI621" s="1">
        <f t="shared" si="440"/>
        <v>26</v>
      </c>
      <c r="AJ621" s="1">
        <f t="shared" si="441"/>
        <v>26</v>
      </c>
      <c r="AK621" s="1">
        <f t="shared" si="442"/>
        <v>26</v>
      </c>
      <c r="AL621" s="1">
        <f t="shared" si="443"/>
        <v>26</v>
      </c>
      <c r="AM621" s="1">
        <f t="shared" si="444"/>
        <v>26</v>
      </c>
      <c r="AN621" s="1">
        <f t="shared" si="445"/>
        <v>26</v>
      </c>
      <c r="AO621" s="1">
        <f t="shared" si="446"/>
        <v>26</v>
      </c>
      <c r="AP621" s="7">
        <f t="shared" si="462"/>
        <v>27</v>
      </c>
      <c r="AQ621" s="7">
        <f t="shared" si="463"/>
        <v>33</v>
      </c>
      <c r="AR621" s="1">
        <f t="shared" si="447"/>
        <v>33</v>
      </c>
      <c r="AS621" s="7">
        <f t="shared" si="464"/>
        <v>33</v>
      </c>
      <c r="AT621" s="1">
        <f t="shared" si="448"/>
        <v>33</v>
      </c>
      <c r="AU621" s="1">
        <f t="shared" si="449"/>
        <v>33</v>
      </c>
      <c r="AV621" s="1">
        <f t="shared" si="450"/>
        <v>33</v>
      </c>
      <c r="AW621" s="1">
        <f t="shared" si="451"/>
        <v>34</v>
      </c>
      <c r="AX621" s="1">
        <f t="shared" si="452"/>
        <v>35</v>
      </c>
      <c r="AY621" s="1">
        <f t="shared" si="453"/>
        <v>35</v>
      </c>
      <c r="AZ621" s="1">
        <f t="shared" si="454"/>
        <v>35</v>
      </c>
      <c r="BA621" s="1">
        <f t="shared" si="455"/>
        <v>35</v>
      </c>
      <c r="BB621" s="1">
        <f t="shared" si="456"/>
        <v>35</v>
      </c>
      <c r="BC621" s="1">
        <f t="shared" si="457"/>
        <v>35</v>
      </c>
      <c r="BD621" s="1">
        <f t="shared" si="458"/>
        <v>35</v>
      </c>
      <c r="BE621" s="1">
        <f t="shared" si="459"/>
        <v>35</v>
      </c>
      <c r="BF621" s="1">
        <f t="shared" si="460"/>
        <v>35</v>
      </c>
      <c r="BG621" s="1">
        <f>+IF(D621="male",VLOOKUP(M621,'Key node cluster'!$A$3:$C$45,3,0),VLOOKUP(M621,'Key node cluster'!$F$3:$H$27,3,0))</f>
        <v>35</v>
      </c>
    </row>
    <row r="622" spans="1:59" x14ac:dyDescent="0.25">
      <c r="A622" t="s">
        <v>1922</v>
      </c>
      <c r="B622">
        <v>9951045942</v>
      </c>
      <c r="C622" s="7">
        <v>30</v>
      </c>
      <c r="D622" t="s">
        <v>9</v>
      </c>
      <c r="E622" t="s">
        <v>10</v>
      </c>
      <c r="F622" t="s">
        <v>45</v>
      </c>
      <c r="G622" t="str">
        <f t="shared" si="461"/>
        <v>bachelor or above</v>
      </c>
      <c r="H622" s="7">
        <f t="shared" si="419"/>
        <v>1</v>
      </c>
      <c r="I622" t="s">
        <v>14</v>
      </c>
      <c r="J622">
        <v>26</v>
      </c>
      <c r="K622">
        <v>0.49863013698629999</v>
      </c>
      <c r="L622">
        <v>3</v>
      </c>
      <c r="M622" s="5">
        <f t="shared" si="420"/>
        <v>19</v>
      </c>
      <c r="N622" s="5">
        <f>+IF(D622="male",VLOOKUP(BG622,'Key node cluster'!$L$3:$N$24,3,0),VLOOKUP(BG622,'Key node cluster'!$R$3:$T$15,3,0))</f>
        <v>0</v>
      </c>
      <c r="O622" s="1">
        <v>0</v>
      </c>
      <c r="P622" s="1">
        <f t="shared" si="421"/>
        <v>1</v>
      </c>
      <c r="Q622" s="1">
        <f t="shared" si="422"/>
        <v>17</v>
      </c>
      <c r="R622" s="1">
        <f t="shared" si="423"/>
        <v>17</v>
      </c>
      <c r="S622" s="1">
        <f t="shared" si="424"/>
        <v>17</v>
      </c>
      <c r="T622" s="1">
        <f t="shared" si="425"/>
        <v>17</v>
      </c>
      <c r="U622" s="1">
        <f t="shared" si="426"/>
        <v>17</v>
      </c>
      <c r="V622" s="1">
        <f t="shared" si="427"/>
        <v>17</v>
      </c>
      <c r="W622" s="1">
        <f t="shared" si="428"/>
        <v>17</v>
      </c>
      <c r="X622" s="1">
        <f t="shared" si="429"/>
        <v>17</v>
      </c>
      <c r="Y622" s="1">
        <f t="shared" si="430"/>
        <v>17</v>
      </c>
      <c r="Z622" s="1">
        <f t="shared" si="431"/>
        <v>17</v>
      </c>
      <c r="AA622" s="1">
        <f t="shared" si="432"/>
        <v>17</v>
      </c>
      <c r="AB622" s="1">
        <f t="shared" si="433"/>
        <v>17</v>
      </c>
      <c r="AC622" s="1">
        <f t="shared" si="434"/>
        <v>17</v>
      </c>
      <c r="AD622" s="1">
        <f t="shared" si="435"/>
        <v>17</v>
      </c>
      <c r="AE622" s="1">
        <f t="shared" si="436"/>
        <v>17</v>
      </c>
      <c r="AF622" s="1">
        <f t="shared" si="437"/>
        <v>17</v>
      </c>
      <c r="AG622" s="1">
        <f t="shared" si="438"/>
        <v>18</v>
      </c>
      <c r="AH622" s="1">
        <f t="shared" si="439"/>
        <v>19</v>
      </c>
      <c r="AI622" s="1">
        <f t="shared" si="440"/>
        <v>19</v>
      </c>
      <c r="AJ622" s="1">
        <f t="shared" si="441"/>
        <v>19</v>
      </c>
      <c r="AK622" s="1">
        <f t="shared" si="442"/>
        <v>19</v>
      </c>
      <c r="AL622" s="1">
        <f t="shared" si="443"/>
        <v>19</v>
      </c>
      <c r="AM622" s="1">
        <f t="shared" si="444"/>
        <v>19</v>
      </c>
      <c r="AN622" s="1">
        <f t="shared" si="445"/>
        <v>19</v>
      </c>
      <c r="AO622" s="1">
        <f t="shared" si="446"/>
        <v>19</v>
      </c>
      <c r="AP622" s="7">
        <f t="shared" si="462"/>
        <v>19</v>
      </c>
      <c r="AQ622" s="7">
        <f t="shared" si="463"/>
        <v>19</v>
      </c>
      <c r="AR622" s="1">
        <f t="shared" si="447"/>
        <v>19</v>
      </c>
      <c r="AS622" s="7">
        <f t="shared" si="464"/>
        <v>19</v>
      </c>
      <c r="AT622" s="1">
        <f t="shared" si="448"/>
        <v>19</v>
      </c>
      <c r="AU622" s="1">
        <f t="shared" si="449"/>
        <v>19</v>
      </c>
      <c r="AV622" s="1">
        <f t="shared" si="450"/>
        <v>19</v>
      </c>
      <c r="AW622" s="1">
        <f t="shared" si="451"/>
        <v>19</v>
      </c>
      <c r="AX622" s="1">
        <f t="shared" si="452"/>
        <v>19</v>
      </c>
      <c r="AY622" s="1">
        <f t="shared" si="453"/>
        <v>19</v>
      </c>
      <c r="AZ622" s="1">
        <f t="shared" si="454"/>
        <v>19</v>
      </c>
      <c r="BA622" s="1">
        <f t="shared" si="455"/>
        <v>19</v>
      </c>
      <c r="BB622" s="1">
        <f t="shared" si="456"/>
        <v>19</v>
      </c>
      <c r="BC622" s="1">
        <f t="shared" si="457"/>
        <v>19</v>
      </c>
      <c r="BD622" s="1">
        <f t="shared" si="458"/>
        <v>19</v>
      </c>
      <c r="BE622" s="1">
        <f t="shared" si="459"/>
        <v>19</v>
      </c>
      <c r="BF622" s="1">
        <f t="shared" si="460"/>
        <v>19</v>
      </c>
      <c r="BG622" s="1">
        <f>+IF(D622="male",VLOOKUP(M622,'Key node cluster'!$A$3:$C$45,3,0),VLOOKUP(M622,'Key node cluster'!$F$3:$H$27,3,0))</f>
        <v>19</v>
      </c>
    </row>
    <row r="623" spans="1:59" x14ac:dyDescent="0.25">
      <c r="A623" t="s">
        <v>1926</v>
      </c>
      <c r="B623">
        <v>9881045519</v>
      </c>
      <c r="C623" s="7">
        <v>30</v>
      </c>
      <c r="D623" t="s">
        <v>9</v>
      </c>
      <c r="E623" t="s">
        <v>10</v>
      </c>
      <c r="G623" t="str">
        <f t="shared" si="461"/>
        <v/>
      </c>
      <c r="H623" s="7">
        <f t="shared" si="419"/>
        <v>1</v>
      </c>
      <c r="J623">
        <v>33</v>
      </c>
      <c r="K623">
        <v>0.92054794520548</v>
      </c>
      <c r="L623">
        <v>3</v>
      </c>
      <c r="M623" s="5">
        <f t="shared" si="420"/>
        <v>17</v>
      </c>
      <c r="N623" s="5">
        <f>+IF(D623="male",VLOOKUP(BG623,'Key node cluster'!$L$3:$N$24,3,0),VLOOKUP(BG623,'Key node cluster'!$R$3:$T$15,3,0))</f>
        <v>1</v>
      </c>
      <c r="O623" s="1">
        <v>0</v>
      </c>
      <c r="P623" s="1">
        <f t="shared" si="421"/>
        <v>1</v>
      </c>
      <c r="Q623" s="1">
        <f t="shared" si="422"/>
        <v>17</v>
      </c>
      <c r="R623" s="1">
        <f t="shared" si="423"/>
        <v>17</v>
      </c>
      <c r="S623" s="1">
        <f t="shared" si="424"/>
        <v>17</v>
      </c>
      <c r="T623" s="1">
        <f t="shared" si="425"/>
        <v>17</v>
      </c>
      <c r="U623" s="1">
        <f t="shared" si="426"/>
        <v>17</v>
      </c>
      <c r="V623" s="1">
        <f t="shared" si="427"/>
        <v>17</v>
      </c>
      <c r="W623" s="1">
        <f t="shared" si="428"/>
        <v>17</v>
      </c>
      <c r="X623" s="1">
        <f t="shared" si="429"/>
        <v>17</v>
      </c>
      <c r="Y623" s="1">
        <f t="shared" si="430"/>
        <v>17</v>
      </c>
      <c r="Z623" s="1">
        <f t="shared" si="431"/>
        <v>17</v>
      </c>
      <c r="AA623" s="1">
        <f t="shared" si="432"/>
        <v>17</v>
      </c>
      <c r="AB623" s="1">
        <f t="shared" si="433"/>
        <v>17</v>
      </c>
      <c r="AC623" s="1">
        <f t="shared" si="434"/>
        <v>17</v>
      </c>
      <c r="AD623" s="1">
        <f t="shared" si="435"/>
        <v>17</v>
      </c>
      <c r="AE623" s="1">
        <f t="shared" si="436"/>
        <v>17</v>
      </c>
      <c r="AF623" s="1">
        <f t="shared" si="437"/>
        <v>17</v>
      </c>
      <c r="AG623" s="1">
        <f t="shared" si="438"/>
        <v>17</v>
      </c>
      <c r="AH623" s="1">
        <f t="shared" si="439"/>
        <v>17</v>
      </c>
      <c r="AI623" s="1">
        <f t="shared" si="440"/>
        <v>17</v>
      </c>
      <c r="AJ623" s="1">
        <f t="shared" si="441"/>
        <v>17</v>
      </c>
      <c r="AK623" s="1">
        <f t="shared" si="442"/>
        <v>17</v>
      </c>
      <c r="AL623" s="1">
        <f t="shared" si="443"/>
        <v>17</v>
      </c>
      <c r="AM623" s="1">
        <f t="shared" si="444"/>
        <v>17</v>
      </c>
      <c r="AN623" s="1">
        <f t="shared" si="445"/>
        <v>17</v>
      </c>
      <c r="AO623" s="1">
        <f t="shared" si="446"/>
        <v>17</v>
      </c>
      <c r="AP623" s="7">
        <f t="shared" si="462"/>
        <v>17</v>
      </c>
      <c r="AQ623" s="7">
        <f t="shared" si="463"/>
        <v>17</v>
      </c>
      <c r="AR623" s="1">
        <f t="shared" si="447"/>
        <v>17</v>
      </c>
      <c r="AS623" s="7">
        <f t="shared" si="464"/>
        <v>17</v>
      </c>
      <c r="AT623" s="1">
        <f t="shared" si="448"/>
        <v>17</v>
      </c>
      <c r="AU623" s="1">
        <f t="shared" si="449"/>
        <v>17</v>
      </c>
      <c r="AV623" s="1">
        <f t="shared" si="450"/>
        <v>17</v>
      </c>
      <c r="AW623" s="1">
        <f t="shared" si="451"/>
        <v>17</v>
      </c>
      <c r="AX623" s="1">
        <f t="shared" si="452"/>
        <v>17</v>
      </c>
      <c r="AY623" s="1">
        <f t="shared" si="453"/>
        <v>17</v>
      </c>
      <c r="AZ623" s="1">
        <f t="shared" si="454"/>
        <v>17</v>
      </c>
      <c r="BA623" s="1">
        <f t="shared" si="455"/>
        <v>17</v>
      </c>
      <c r="BB623" s="1">
        <f t="shared" si="456"/>
        <v>17</v>
      </c>
      <c r="BC623" s="1">
        <f t="shared" si="457"/>
        <v>17</v>
      </c>
      <c r="BD623" s="1">
        <f t="shared" si="458"/>
        <v>17</v>
      </c>
      <c r="BE623" s="1">
        <f t="shared" si="459"/>
        <v>17</v>
      </c>
      <c r="BF623" s="1">
        <f t="shared" si="460"/>
        <v>17</v>
      </c>
      <c r="BG623" s="1">
        <f>+IF(D623="male",VLOOKUP(M623,'Key node cluster'!$A$3:$C$45,3,0),VLOOKUP(M623,'Key node cluster'!$F$3:$H$27,3,0))</f>
        <v>22</v>
      </c>
    </row>
    <row r="624" spans="1:59" x14ac:dyDescent="0.25">
      <c r="A624" t="s">
        <v>1955</v>
      </c>
      <c r="B624">
        <v>9751012400</v>
      </c>
      <c r="C624" s="7">
        <v>50</v>
      </c>
      <c r="D624" t="s">
        <v>9</v>
      </c>
      <c r="E624" t="s">
        <v>10</v>
      </c>
      <c r="F624" t="s">
        <v>28</v>
      </c>
      <c r="G624" t="str">
        <f t="shared" si="461"/>
        <v>bachelor or above</v>
      </c>
      <c r="H624" s="7">
        <f t="shared" si="419"/>
        <v>1</v>
      </c>
      <c r="I624" t="s">
        <v>14</v>
      </c>
      <c r="J624">
        <v>47</v>
      </c>
      <c r="K624">
        <v>0.16712328767123</v>
      </c>
      <c r="L624">
        <v>1</v>
      </c>
      <c r="M624" s="5">
        <f t="shared" si="420"/>
        <v>19</v>
      </c>
      <c r="N624" s="5">
        <f>+IF(D624="male",VLOOKUP(BG624,'Key node cluster'!$L$3:$N$24,3,0),VLOOKUP(BG624,'Key node cluster'!$R$3:$T$15,3,0))</f>
        <v>0</v>
      </c>
      <c r="O624" s="1">
        <v>0</v>
      </c>
      <c r="P624" s="1">
        <f t="shared" si="421"/>
        <v>1</v>
      </c>
      <c r="Q624" s="1">
        <f t="shared" si="422"/>
        <v>17</v>
      </c>
      <c r="R624" s="1">
        <f t="shared" si="423"/>
        <v>17</v>
      </c>
      <c r="S624" s="1">
        <f t="shared" si="424"/>
        <v>17</v>
      </c>
      <c r="T624" s="1">
        <f t="shared" si="425"/>
        <v>17</v>
      </c>
      <c r="U624" s="1">
        <f t="shared" si="426"/>
        <v>17</v>
      </c>
      <c r="V624" s="1">
        <f t="shared" si="427"/>
        <v>17</v>
      </c>
      <c r="W624" s="1">
        <f t="shared" si="428"/>
        <v>17</v>
      </c>
      <c r="X624" s="1">
        <f t="shared" si="429"/>
        <v>17</v>
      </c>
      <c r="Y624" s="1">
        <f t="shared" si="430"/>
        <v>17</v>
      </c>
      <c r="Z624" s="1">
        <f t="shared" si="431"/>
        <v>17</v>
      </c>
      <c r="AA624" s="1">
        <f t="shared" si="432"/>
        <v>17</v>
      </c>
      <c r="AB624" s="1">
        <f t="shared" si="433"/>
        <v>17</v>
      </c>
      <c r="AC624" s="1">
        <f t="shared" si="434"/>
        <v>17</v>
      </c>
      <c r="AD624" s="1">
        <f t="shared" si="435"/>
        <v>17</v>
      </c>
      <c r="AE624" s="1">
        <f t="shared" si="436"/>
        <v>17</v>
      </c>
      <c r="AF624" s="1">
        <f t="shared" si="437"/>
        <v>17</v>
      </c>
      <c r="AG624" s="1">
        <f t="shared" si="438"/>
        <v>18</v>
      </c>
      <c r="AH624" s="1">
        <f t="shared" si="439"/>
        <v>19</v>
      </c>
      <c r="AI624" s="1">
        <f t="shared" si="440"/>
        <v>19</v>
      </c>
      <c r="AJ624" s="1">
        <f t="shared" si="441"/>
        <v>19</v>
      </c>
      <c r="AK624" s="1">
        <f t="shared" si="442"/>
        <v>19</v>
      </c>
      <c r="AL624" s="1">
        <f t="shared" si="443"/>
        <v>19</v>
      </c>
      <c r="AM624" s="1">
        <f t="shared" si="444"/>
        <v>19</v>
      </c>
      <c r="AN624" s="1">
        <f t="shared" si="445"/>
        <v>19</v>
      </c>
      <c r="AO624" s="1">
        <f t="shared" si="446"/>
        <v>19</v>
      </c>
      <c r="AP624" s="7">
        <f t="shared" si="462"/>
        <v>19</v>
      </c>
      <c r="AQ624" s="7">
        <f t="shared" si="463"/>
        <v>19</v>
      </c>
      <c r="AR624" s="1">
        <f t="shared" si="447"/>
        <v>19</v>
      </c>
      <c r="AS624" s="7">
        <f t="shared" si="464"/>
        <v>19</v>
      </c>
      <c r="AT624" s="1">
        <f t="shared" si="448"/>
        <v>19</v>
      </c>
      <c r="AU624" s="1">
        <f t="shared" si="449"/>
        <v>19</v>
      </c>
      <c r="AV624" s="1">
        <f t="shared" si="450"/>
        <v>19</v>
      </c>
      <c r="AW624" s="1">
        <f t="shared" si="451"/>
        <v>19</v>
      </c>
      <c r="AX624" s="1">
        <f t="shared" si="452"/>
        <v>19</v>
      </c>
      <c r="AY624" s="1">
        <f t="shared" si="453"/>
        <v>19</v>
      </c>
      <c r="AZ624" s="1">
        <f t="shared" si="454"/>
        <v>19</v>
      </c>
      <c r="BA624" s="1">
        <f t="shared" si="455"/>
        <v>19</v>
      </c>
      <c r="BB624" s="1">
        <f t="shared" si="456"/>
        <v>19</v>
      </c>
      <c r="BC624" s="1">
        <f t="shared" si="457"/>
        <v>19</v>
      </c>
      <c r="BD624" s="1">
        <f t="shared" si="458"/>
        <v>19</v>
      </c>
      <c r="BE624" s="1">
        <f t="shared" si="459"/>
        <v>19</v>
      </c>
      <c r="BF624" s="1">
        <f t="shared" si="460"/>
        <v>19</v>
      </c>
      <c r="BG624" s="1">
        <f>+IF(D624="male",VLOOKUP(M624,'Key node cluster'!$A$3:$C$45,3,0),VLOOKUP(M624,'Key node cluster'!$F$3:$H$27,3,0))</f>
        <v>19</v>
      </c>
    </row>
    <row r="625" spans="1:59" x14ac:dyDescent="0.25">
      <c r="A625" t="s">
        <v>1957</v>
      </c>
      <c r="B625">
        <v>9671018978</v>
      </c>
      <c r="C625" s="7">
        <v>50</v>
      </c>
      <c r="D625" t="s">
        <v>9</v>
      </c>
      <c r="E625" t="s">
        <v>10</v>
      </c>
      <c r="G625" t="str">
        <f t="shared" si="461"/>
        <v>tvet</v>
      </c>
      <c r="H625" s="7">
        <f t="shared" si="419"/>
        <v>5</v>
      </c>
      <c r="I625" t="s">
        <v>22</v>
      </c>
      <c r="J625">
        <v>54</v>
      </c>
      <c r="K625">
        <v>1.4191780821918001</v>
      </c>
      <c r="L625">
        <v>2</v>
      </c>
      <c r="M625" s="5">
        <f t="shared" si="420"/>
        <v>26</v>
      </c>
      <c r="N625" s="5">
        <f>+IF(D625="male",VLOOKUP(BG625,'Key node cluster'!$L$3:$N$24,3,0),VLOOKUP(BG625,'Key node cluster'!$R$3:$T$15,3,0))</f>
        <v>1</v>
      </c>
      <c r="O625" s="1">
        <v>0</v>
      </c>
      <c r="P625" s="1">
        <f t="shared" si="421"/>
        <v>26</v>
      </c>
      <c r="Q625" s="1">
        <f t="shared" si="422"/>
        <v>26</v>
      </c>
      <c r="R625" s="1">
        <f t="shared" si="423"/>
        <v>26</v>
      </c>
      <c r="S625" s="1">
        <f t="shared" si="424"/>
        <v>26</v>
      </c>
      <c r="T625" s="1">
        <f t="shared" si="425"/>
        <v>26</v>
      </c>
      <c r="U625" s="1">
        <f t="shared" si="426"/>
        <v>26</v>
      </c>
      <c r="V625" s="1">
        <f t="shared" si="427"/>
        <v>26</v>
      </c>
      <c r="W625" s="1">
        <f t="shared" si="428"/>
        <v>26</v>
      </c>
      <c r="X625" s="1">
        <f t="shared" si="429"/>
        <v>26</v>
      </c>
      <c r="Y625" s="1">
        <f t="shared" si="430"/>
        <v>26</v>
      </c>
      <c r="Z625" s="1">
        <f t="shared" si="431"/>
        <v>26</v>
      </c>
      <c r="AA625" s="1">
        <f t="shared" si="432"/>
        <v>26</v>
      </c>
      <c r="AB625" s="1">
        <f t="shared" si="433"/>
        <v>26</v>
      </c>
      <c r="AC625" s="1">
        <f t="shared" si="434"/>
        <v>26</v>
      </c>
      <c r="AD625" s="1">
        <f t="shared" si="435"/>
        <v>26</v>
      </c>
      <c r="AE625" s="1">
        <f t="shared" si="436"/>
        <v>26</v>
      </c>
      <c r="AF625" s="1">
        <f t="shared" si="437"/>
        <v>26</v>
      </c>
      <c r="AG625" s="1">
        <f t="shared" si="438"/>
        <v>26</v>
      </c>
      <c r="AH625" s="1">
        <f t="shared" si="439"/>
        <v>26</v>
      </c>
      <c r="AI625" s="1">
        <f t="shared" si="440"/>
        <v>26</v>
      </c>
      <c r="AJ625" s="1">
        <f t="shared" si="441"/>
        <v>26</v>
      </c>
      <c r="AK625" s="1">
        <f t="shared" si="442"/>
        <v>26</v>
      </c>
      <c r="AL625" s="1">
        <f t="shared" si="443"/>
        <v>26</v>
      </c>
      <c r="AM625" s="1">
        <f t="shared" si="444"/>
        <v>26</v>
      </c>
      <c r="AN625" s="1">
        <f t="shared" si="445"/>
        <v>26</v>
      </c>
      <c r="AO625" s="1">
        <f t="shared" si="446"/>
        <v>26</v>
      </c>
      <c r="AP625" s="7">
        <f t="shared" si="462"/>
        <v>26</v>
      </c>
      <c r="AQ625" s="7">
        <f t="shared" si="463"/>
        <v>26</v>
      </c>
      <c r="AR625" s="1">
        <f t="shared" si="447"/>
        <v>26</v>
      </c>
      <c r="AS625" s="7">
        <f t="shared" si="464"/>
        <v>26</v>
      </c>
      <c r="AT625" s="1">
        <f t="shared" si="448"/>
        <v>26</v>
      </c>
      <c r="AU625" s="1">
        <f t="shared" si="449"/>
        <v>26</v>
      </c>
      <c r="AV625" s="1">
        <f t="shared" si="450"/>
        <v>26</v>
      </c>
      <c r="AW625" s="1">
        <f t="shared" si="451"/>
        <v>26</v>
      </c>
      <c r="AX625" s="1">
        <f t="shared" si="452"/>
        <v>26</v>
      </c>
      <c r="AY625" s="1">
        <f t="shared" si="453"/>
        <v>26</v>
      </c>
      <c r="AZ625" s="1">
        <f t="shared" si="454"/>
        <v>26</v>
      </c>
      <c r="BA625" s="1">
        <f t="shared" si="455"/>
        <v>26</v>
      </c>
      <c r="BB625" s="1">
        <f t="shared" si="456"/>
        <v>26</v>
      </c>
      <c r="BC625" s="1">
        <f t="shared" si="457"/>
        <v>26</v>
      </c>
      <c r="BD625" s="1">
        <f t="shared" si="458"/>
        <v>26</v>
      </c>
      <c r="BE625" s="1">
        <f t="shared" si="459"/>
        <v>26</v>
      </c>
      <c r="BF625" s="1">
        <f t="shared" si="460"/>
        <v>26</v>
      </c>
      <c r="BG625" s="1">
        <f>+IF(D625="male",VLOOKUP(M625,'Key node cluster'!$A$3:$C$45,3,0),VLOOKUP(M625,'Key node cluster'!$F$3:$H$27,3,0))</f>
        <v>31</v>
      </c>
    </row>
    <row r="626" spans="1:59" x14ac:dyDescent="0.25">
      <c r="A626" t="s">
        <v>1965</v>
      </c>
      <c r="B626">
        <v>9981002398</v>
      </c>
      <c r="C626" s="7">
        <v>20</v>
      </c>
      <c r="D626" t="s">
        <v>9</v>
      </c>
      <c r="E626" t="s">
        <v>10</v>
      </c>
      <c r="G626" t="str">
        <f t="shared" si="461"/>
        <v/>
      </c>
      <c r="H626" s="7">
        <f t="shared" si="419"/>
        <v>1</v>
      </c>
      <c r="J626">
        <v>24</v>
      </c>
      <c r="K626">
        <v>0.77260273972603</v>
      </c>
      <c r="L626">
        <v>2</v>
      </c>
      <c r="M626" s="5">
        <f t="shared" si="420"/>
        <v>17</v>
      </c>
      <c r="N626" s="5">
        <f>+IF(D626="male",VLOOKUP(BG626,'Key node cluster'!$L$3:$N$24,3,0),VLOOKUP(BG626,'Key node cluster'!$R$3:$T$15,3,0))</f>
        <v>1</v>
      </c>
      <c r="O626" s="1">
        <v>0</v>
      </c>
      <c r="P626" s="1">
        <f t="shared" si="421"/>
        <v>1</v>
      </c>
      <c r="Q626" s="1">
        <f t="shared" si="422"/>
        <v>17</v>
      </c>
      <c r="R626" s="1">
        <f t="shared" si="423"/>
        <v>17</v>
      </c>
      <c r="S626" s="1">
        <f t="shared" si="424"/>
        <v>17</v>
      </c>
      <c r="T626" s="1">
        <f t="shared" si="425"/>
        <v>17</v>
      </c>
      <c r="U626" s="1">
        <f t="shared" si="426"/>
        <v>17</v>
      </c>
      <c r="V626" s="1">
        <f t="shared" si="427"/>
        <v>17</v>
      </c>
      <c r="W626" s="1">
        <f t="shared" si="428"/>
        <v>17</v>
      </c>
      <c r="X626" s="1">
        <f t="shared" si="429"/>
        <v>17</v>
      </c>
      <c r="Y626" s="1">
        <f t="shared" si="430"/>
        <v>17</v>
      </c>
      <c r="Z626" s="1">
        <f t="shared" si="431"/>
        <v>17</v>
      </c>
      <c r="AA626" s="1">
        <f t="shared" si="432"/>
        <v>17</v>
      </c>
      <c r="AB626" s="1">
        <f t="shared" si="433"/>
        <v>17</v>
      </c>
      <c r="AC626" s="1">
        <f t="shared" si="434"/>
        <v>17</v>
      </c>
      <c r="AD626" s="1">
        <f t="shared" si="435"/>
        <v>17</v>
      </c>
      <c r="AE626" s="1">
        <f t="shared" si="436"/>
        <v>17</v>
      </c>
      <c r="AF626" s="1">
        <f t="shared" si="437"/>
        <v>17</v>
      </c>
      <c r="AG626" s="1">
        <f t="shared" si="438"/>
        <v>17</v>
      </c>
      <c r="AH626" s="1">
        <f t="shared" si="439"/>
        <v>17</v>
      </c>
      <c r="AI626" s="1">
        <f t="shared" si="440"/>
        <v>17</v>
      </c>
      <c r="AJ626" s="1">
        <f t="shared" si="441"/>
        <v>17</v>
      </c>
      <c r="AK626" s="1">
        <f t="shared" si="442"/>
        <v>17</v>
      </c>
      <c r="AL626" s="1">
        <f t="shared" si="443"/>
        <v>17</v>
      </c>
      <c r="AM626" s="1">
        <f t="shared" si="444"/>
        <v>17</v>
      </c>
      <c r="AN626" s="1">
        <f t="shared" si="445"/>
        <v>17</v>
      </c>
      <c r="AO626" s="1">
        <f t="shared" si="446"/>
        <v>17</v>
      </c>
      <c r="AP626" s="7">
        <f t="shared" si="462"/>
        <v>17</v>
      </c>
      <c r="AQ626" s="7">
        <f t="shared" si="463"/>
        <v>17</v>
      </c>
      <c r="AR626" s="1">
        <f t="shared" si="447"/>
        <v>17</v>
      </c>
      <c r="AS626" s="7">
        <f t="shared" si="464"/>
        <v>17</v>
      </c>
      <c r="AT626" s="1">
        <f t="shared" si="448"/>
        <v>17</v>
      </c>
      <c r="AU626" s="1">
        <f t="shared" si="449"/>
        <v>17</v>
      </c>
      <c r="AV626" s="1">
        <f t="shared" si="450"/>
        <v>17</v>
      </c>
      <c r="AW626" s="1">
        <f t="shared" si="451"/>
        <v>17</v>
      </c>
      <c r="AX626" s="1">
        <f t="shared" si="452"/>
        <v>17</v>
      </c>
      <c r="AY626" s="1">
        <f t="shared" si="453"/>
        <v>17</v>
      </c>
      <c r="AZ626" s="1">
        <f t="shared" si="454"/>
        <v>17</v>
      </c>
      <c r="BA626" s="1">
        <f t="shared" si="455"/>
        <v>17</v>
      </c>
      <c r="BB626" s="1">
        <f t="shared" si="456"/>
        <v>17</v>
      </c>
      <c r="BC626" s="1">
        <f t="shared" si="457"/>
        <v>17</v>
      </c>
      <c r="BD626" s="1">
        <f t="shared" si="458"/>
        <v>17</v>
      </c>
      <c r="BE626" s="1">
        <f t="shared" si="459"/>
        <v>17</v>
      </c>
      <c r="BF626" s="1">
        <f t="shared" si="460"/>
        <v>17</v>
      </c>
      <c r="BG626" s="1">
        <f>+IF(D626="male",VLOOKUP(M626,'Key node cluster'!$A$3:$C$45,3,0),VLOOKUP(M626,'Key node cluster'!$F$3:$H$27,3,0))</f>
        <v>22</v>
      </c>
    </row>
    <row r="627" spans="1:59" x14ac:dyDescent="0.25">
      <c r="A627" t="s">
        <v>1965</v>
      </c>
      <c r="B627">
        <v>9981002398</v>
      </c>
      <c r="C627" s="7">
        <v>20</v>
      </c>
      <c r="D627" t="s">
        <v>9</v>
      </c>
      <c r="E627" t="s">
        <v>10</v>
      </c>
      <c r="G627" t="str">
        <f t="shared" si="461"/>
        <v/>
      </c>
      <c r="H627" s="7">
        <f t="shared" si="419"/>
        <v>1</v>
      </c>
      <c r="J627">
        <v>24</v>
      </c>
      <c r="K627">
        <v>0.77260273972603</v>
      </c>
      <c r="L627">
        <v>2</v>
      </c>
      <c r="M627" s="5">
        <f t="shared" si="420"/>
        <v>17</v>
      </c>
      <c r="N627" s="5">
        <f>+IF(D627="male",VLOOKUP(BG627,'Key node cluster'!$L$3:$N$24,3,0),VLOOKUP(BG627,'Key node cluster'!$R$3:$T$15,3,0))</f>
        <v>1</v>
      </c>
      <c r="O627" s="1">
        <v>0</v>
      </c>
      <c r="P627" s="1">
        <f t="shared" si="421"/>
        <v>1</v>
      </c>
      <c r="Q627" s="1">
        <f t="shared" si="422"/>
        <v>17</v>
      </c>
      <c r="R627" s="1">
        <f t="shared" si="423"/>
        <v>17</v>
      </c>
      <c r="S627" s="1">
        <f t="shared" si="424"/>
        <v>17</v>
      </c>
      <c r="T627" s="1">
        <f t="shared" si="425"/>
        <v>17</v>
      </c>
      <c r="U627" s="1">
        <f t="shared" si="426"/>
        <v>17</v>
      </c>
      <c r="V627" s="1">
        <f t="shared" si="427"/>
        <v>17</v>
      </c>
      <c r="W627" s="1">
        <f t="shared" si="428"/>
        <v>17</v>
      </c>
      <c r="X627" s="1">
        <f t="shared" si="429"/>
        <v>17</v>
      </c>
      <c r="Y627" s="1">
        <f t="shared" si="430"/>
        <v>17</v>
      </c>
      <c r="Z627" s="1">
        <f t="shared" si="431"/>
        <v>17</v>
      </c>
      <c r="AA627" s="1">
        <f t="shared" si="432"/>
        <v>17</v>
      </c>
      <c r="AB627" s="1">
        <f t="shared" si="433"/>
        <v>17</v>
      </c>
      <c r="AC627" s="1">
        <f t="shared" si="434"/>
        <v>17</v>
      </c>
      <c r="AD627" s="1">
        <f t="shared" si="435"/>
        <v>17</v>
      </c>
      <c r="AE627" s="1">
        <f t="shared" si="436"/>
        <v>17</v>
      </c>
      <c r="AF627" s="1">
        <f t="shared" si="437"/>
        <v>17</v>
      </c>
      <c r="AG627" s="1">
        <f t="shared" si="438"/>
        <v>17</v>
      </c>
      <c r="AH627" s="1">
        <f t="shared" si="439"/>
        <v>17</v>
      </c>
      <c r="AI627" s="1">
        <f t="shared" si="440"/>
        <v>17</v>
      </c>
      <c r="AJ627" s="1">
        <f t="shared" si="441"/>
        <v>17</v>
      </c>
      <c r="AK627" s="1">
        <f t="shared" si="442"/>
        <v>17</v>
      </c>
      <c r="AL627" s="1">
        <f t="shared" si="443"/>
        <v>17</v>
      </c>
      <c r="AM627" s="1">
        <f t="shared" si="444"/>
        <v>17</v>
      </c>
      <c r="AN627" s="1">
        <f t="shared" si="445"/>
        <v>17</v>
      </c>
      <c r="AO627" s="1">
        <f t="shared" si="446"/>
        <v>17</v>
      </c>
      <c r="AP627" s="7">
        <f t="shared" si="462"/>
        <v>17</v>
      </c>
      <c r="AQ627" s="7">
        <f t="shared" si="463"/>
        <v>17</v>
      </c>
      <c r="AR627" s="1">
        <f t="shared" si="447"/>
        <v>17</v>
      </c>
      <c r="AS627" s="7">
        <f t="shared" si="464"/>
        <v>17</v>
      </c>
      <c r="AT627" s="1">
        <f t="shared" si="448"/>
        <v>17</v>
      </c>
      <c r="AU627" s="1">
        <f t="shared" si="449"/>
        <v>17</v>
      </c>
      <c r="AV627" s="1">
        <f t="shared" si="450"/>
        <v>17</v>
      </c>
      <c r="AW627" s="1">
        <f t="shared" si="451"/>
        <v>17</v>
      </c>
      <c r="AX627" s="1">
        <f t="shared" si="452"/>
        <v>17</v>
      </c>
      <c r="AY627" s="1">
        <f t="shared" si="453"/>
        <v>17</v>
      </c>
      <c r="AZ627" s="1">
        <f t="shared" si="454"/>
        <v>17</v>
      </c>
      <c r="BA627" s="1">
        <f t="shared" si="455"/>
        <v>17</v>
      </c>
      <c r="BB627" s="1">
        <f t="shared" si="456"/>
        <v>17</v>
      </c>
      <c r="BC627" s="1">
        <f t="shared" si="457"/>
        <v>17</v>
      </c>
      <c r="BD627" s="1">
        <f t="shared" si="458"/>
        <v>17</v>
      </c>
      <c r="BE627" s="1">
        <f t="shared" si="459"/>
        <v>17</v>
      </c>
      <c r="BF627" s="1">
        <f t="shared" si="460"/>
        <v>17</v>
      </c>
      <c r="BG627" s="1">
        <f>+IF(D627="male",VLOOKUP(M627,'Key node cluster'!$A$3:$C$45,3,0),VLOOKUP(M627,'Key node cluster'!$F$3:$H$27,3,0))</f>
        <v>22</v>
      </c>
    </row>
    <row r="628" spans="1:59" x14ac:dyDescent="0.25">
      <c r="A628" t="s">
        <v>1965</v>
      </c>
      <c r="B628">
        <v>9981002398</v>
      </c>
      <c r="C628" s="7">
        <v>20</v>
      </c>
      <c r="D628" t="s">
        <v>9</v>
      </c>
      <c r="E628" t="s">
        <v>10</v>
      </c>
      <c r="G628" t="str">
        <f t="shared" si="461"/>
        <v/>
      </c>
      <c r="H628" s="7">
        <f t="shared" si="419"/>
        <v>1</v>
      </c>
      <c r="J628">
        <v>24</v>
      </c>
      <c r="K628">
        <v>0.77260273972603</v>
      </c>
      <c r="L628">
        <v>2</v>
      </c>
      <c r="M628" s="5">
        <f t="shared" si="420"/>
        <v>17</v>
      </c>
      <c r="N628" s="5">
        <f>+IF(D628="male",VLOOKUP(BG628,'Key node cluster'!$L$3:$N$24,3,0),VLOOKUP(BG628,'Key node cluster'!$R$3:$T$15,3,0))</f>
        <v>1</v>
      </c>
      <c r="O628" s="1">
        <v>0</v>
      </c>
      <c r="P628" s="1">
        <f t="shared" si="421"/>
        <v>1</v>
      </c>
      <c r="Q628" s="1">
        <f t="shared" si="422"/>
        <v>17</v>
      </c>
      <c r="R628" s="1">
        <f t="shared" si="423"/>
        <v>17</v>
      </c>
      <c r="S628" s="1">
        <f t="shared" si="424"/>
        <v>17</v>
      </c>
      <c r="T628" s="1">
        <f t="shared" si="425"/>
        <v>17</v>
      </c>
      <c r="U628" s="1">
        <f t="shared" si="426"/>
        <v>17</v>
      </c>
      <c r="V628" s="1">
        <f t="shared" si="427"/>
        <v>17</v>
      </c>
      <c r="W628" s="1">
        <f t="shared" si="428"/>
        <v>17</v>
      </c>
      <c r="X628" s="1">
        <f t="shared" si="429"/>
        <v>17</v>
      </c>
      <c r="Y628" s="1">
        <f t="shared" si="430"/>
        <v>17</v>
      </c>
      <c r="Z628" s="1">
        <f t="shared" si="431"/>
        <v>17</v>
      </c>
      <c r="AA628" s="1">
        <f t="shared" si="432"/>
        <v>17</v>
      </c>
      <c r="AB628" s="1">
        <f t="shared" si="433"/>
        <v>17</v>
      </c>
      <c r="AC628" s="1">
        <f t="shared" si="434"/>
        <v>17</v>
      </c>
      <c r="AD628" s="1">
        <f t="shared" si="435"/>
        <v>17</v>
      </c>
      <c r="AE628" s="1">
        <f t="shared" si="436"/>
        <v>17</v>
      </c>
      <c r="AF628" s="1">
        <f t="shared" si="437"/>
        <v>17</v>
      </c>
      <c r="AG628" s="1">
        <f t="shared" si="438"/>
        <v>17</v>
      </c>
      <c r="AH628" s="1">
        <f t="shared" si="439"/>
        <v>17</v>
      </c>
      <c r="AI628" s="1">
        <f t="shared" si="440"/>
        <v>17</v>
      </c>
      <c r="AJ628" s="1">
        <f t="shared" si="441"/>
        <v>17</v>
      </c>
      <c r="AK628" s="1">
        <f t="shared" si="442"/>
        <v>17</v>
      </c>
      <c r="AL628" s="1">
        <f t="shared" si="443"/>
        <v>17</v>
      </c>
      <c r="AM628" s="1">
        <f t="shared" si="444"/>
        <v>17</v>
      </c>
      <c r="AN628" s="1">
        <f t="shared" si="445"/>
        <v>17</v>
      </c>
      <c r="AO628" s="1">
        <f t="shared" si="446"/>
        <v>17</v>
      </c>
      <c r="AP628" s="7">
        <f t="shared" si="462"/>
        <v>17</v>
      </c>
      <c r="AQ628" s="7">
        <f t="shared" si="463"/>
        <v>17</v>
      </c>
      <c r="AR628" s="1">
        <f t="shared" si="447"/>
        <v>17</v>
      </c>
      <c r="AS628" s="7">
        <f t="shared" si="464"/>
        <v>17</v>
      </c>
      <c r="AT628" s="1">
        <f t="shared" si="448"/>
        <v>17</v>
      </c>
      <c r="AU628" s="1">
        <f t="shared" si="449"/>
        <v>17</v>
      </c>
      <c r="AV628" s="1">
        <f t="shared" si="450"/>
        <v>17</v>
      </c>
      <c r="AW628" s="1">
        <f t="shared" si="451"/>
        <v>17</v>
      </c>
      <c r="AX628" s="1">
        <f t="shared" si="452"/>
        <v>17</v>
      </c>
      <c r="AY628" s="1">
        <f t="shared" si="453"/>
        <v>17</v>
      </c>
      <c r="AZ628" s="1">
        <f t="shared" si="454"/>
        <v>17</v>
      </c>
      <c r="BA628" s="1">
        <f t="shared" si="455"/>
        <v>17</v>
      </c>
      <c r="BB628" s="1">
        <f t="shared" si="456"/>
        <v>17</v>
      </c>
      <c r="BC628" s="1">
        <f t="shared" si="457"/>
        <v>17</v>
      </c>
      <c r="BD628" s="1">
        <f t="shared" si="458"/>
        <v>17</v>
      </c>
      <c r="BE628" s="1">
        <f t="shared" si="459"/>
        <v>17</v>
      </c>
      <c r="BF628" s="1">
        <f t="shared" si="460"/>
        <v>17</v>
      </c>
      <c r="BG628" s="1">
        <f>+IF(D628="male",VLOOKUP(M628,'Key node cluster'!$A$3:$C$45,3,0),VLOOKUP(M628,'Key node cluster'!$F$3:$H$27,3,0))</f>
        <v>22</v>
      </c>
    </row>
    <row r="629" spans="1:59" x14ac:dyDescent="0.25">
      <c r="A629" t="s">
        <v>1967</v>
      </c>
      <c r="B629">
        <v>9951072318</v>
      </c>
      <c r="C629" s="7">
        <v>30</v>
      </c>
      <c r="D629" t="s">
        <v>9</v>
      </c>
      <c r="E629" t="s">
        <v>10</v>
      </c>
      <c r="G629" t="str">
        <f t="shared" si="461"/>
        <v/>
      </c>
      <c r="H629" s="7">
        <f t="shared" si="419"/>
        <v>5</v>
      </c>
      <c r="J629">
        <v>26</v>
      </c>
      <c r="K629">
        <v>2.4164383561644001</v>
      </c>
      <c r="L629">
        <v>3</v>
      </c>
      <c r="M629" s="5">
        <f t="shared" si="420"/>
        <v>26</v>
      </c>
      <c r="N629" s="5">
        <f>+IF(D629="male",VLOOKUP(BG629,'Key node cluster'!$L$3:$N$24,3,0),VLOOKUP(BG629,'Key node cluster'!$R$3:$T$15,3,0))</f>
        <v>1</v>
      </c>
      <c r="O629" s="1">
        <v>0</v>
      </c>
      <c r="P629" s="1">
        <f t="shared" si="421"/>
        <v>26</v>
      </c>
      <c r="Q629" s="1">
        <f t="shared" si="422"/>
        <v>26</v>
      </c>
      <c r="R629" s="1">
        <f t="shared" si="423"/>
        <v>26</v>
      </c>
      <c r="S629" s="1">
        <f t="shared" si="424"/>
        <v>26</v>
      </c>
      <c r="T629" s="1">
        <f t="shared" si="425"/>
        <v>26</v>
      </c>
      <c r="U629" s="1">
        <f t="shared" si="426"/>
        <v>26</v>
      </c>
      <c r="V629" s="1">
        <f t="shared" si="427"/>
        <v>26</v>
      </c>
      <c r="W629" s="1">
        <f t="shared" si="428"/>
        <v>26</v>
      </c>
      <c r="X629" s="1">
        <f t="shared" si="429"/>
        <v>26</v>
      </c>
      <c r="Y629" s="1">
        <f t="shared" si="430"/>
        <v>26</v>
      </c>
      <c r="Z629" s="1">
        <f t="shared" si="431"/>
        <v>26</v>
      </c>
      <c r="AA629" s="1">
        <f t="shared" si="432"/>
        <v>26</v>
      </c>
      <c r="AB629" s="1">
        <f t="shared" si="433"/>
        <v>26</v>
      </c>
      <c r="AC629" s="1">
        <f t="shared" si="434"/>
        <v>26</v>
      </c>
      <c r="AD629" s="1">
        <f t="shared" si="435"/>
        <v>26</v>
      </c>
      <c r="AE629" s="1">
        <f t="shared" si="436"/>
        <v>26</v>
      </c>
      <c r="AF629" s="1">
        <f t="shared" si="437"/>
        <v>26</v>
      </c>
      <c r="AG629" s="1">
        <f t="shared" si="438"/>
        <v>26</v>
      </c>
      <c r="AH629" s="1">
        <f t="shared" si="439"/>
        <v>26</v>
      </c>
      <c r="AI629" s="1">
        <f t="shared" si="440"/>
        <v>26</v>
      </c>
      <c r="AJ629" s="1">
        <f t="shared" si="441"/>
        <v>26</v>
      </c>
      <c r="AK629" s="1">
        <f t="shared" si="442"/>
        <v>26</v>
      </c>
      <c r="AL629" s="1">
        <f t="shared" si="443"/>
        <v>26</v>
      </c>
      <c r="AM629" s="1">
        <f t="shared" si="444"/>
        <v>26</v>
      </c>
      <c r="AN629" s="1">
        <f t="shared" si="445"/>
        <v>26</v>
      </c>
      <c r="AO629" s="1">
        <f t="shared" si="446"/>
        <v>26</v>
      </c>
      <c r="AP629" s="7">
        <f t="shared" si="462"/>
        <v>26</v>
      </c>
      <c r="AQ629" s="7">
        <f t="shared" si="463"/>
        <v>26</v>
      </c>
      <c r="AR629" s="1">
        <f t="shared" si="447"/>
        <v>26</v>
      </c>
      <c r="AS629" s="7">
        <f t="shared" si="464"/>
        <v>26</v>
      </c>
      <c r="AT629" s="1">
        <f t="shared" si="448"/>
        <v>26</v>
      </c>
      <c r="AU629" s="1">
        <f t="shared" si="449"/>
        <v>26</v>
      </c>
      <c r="AV629" s="1">
        <f t="shared" si="450"/>
        <v>26</v>
      </c>
      <c r="AW629" s="1">
        <f t="shared" si="451"/>
        <v>26</v>
      </c>
      <c r="AX629" s="1">
        <f t="shared" si="452"/>
        <v>26</v>
      </c>
      <c r="AY629" s="1">
        <f t="shared" si="453"/>
        <v>26</v>
      </c>
      <c r="AZ629" s="1">
        <f t="shared" si="454"/>
        <v>26</v>
      </c>
      <c r="BA629" s="1">
        <f t="shared" si="455"/>
        <v>26</v>
      </c>
      <c r="BB629" s="1">
        <f t="shared" si="456"/>
        <v>26</v>
      </c>
      <c r="BC629" s="1">
        <f t="shared" si="457"/>
        <v>26</v>
      </c>
      <c r="BD629" s="1">
        <f t="shared" si="458"/>
        <v>26</v>
      </c>
      <c r="BE629" s="1">
        <f t="shared" si="459"/>
        <v>26</v>
      </c>
      <c r="BF629" s="1">
        <f t="shared" si="460"/>
        <v>26</v>
      </c>
      <c r="BG629" s="1">
        <f>+IF(D629="male",VLOOKUP(M629,'Key node cluster'!$A$3:$C$45,3,0),VLOOKUP(M629,'Key node cluster'!$F$3:$H$27,3,0))</f>
        <v>31</v>
      </c>
    </row>
    <row r="630" spans="1:59" x14ac:dyDescent="0.25">
      <c r="A630" t="s">
        <v>1981</v>
      </c>
      <c r="B630">
        <v>9941033211</v>
      </c>
      <c r="C630" s="7">
        <v>30</v>
      </c>
      <c r="D630" t="s">
        <v>9</v>
      </c>
      <c r="E630" t="s">
        <v>10</v>
      </c>
      <c r="G630" t="str">
        <f t="shared" si="461"/>
        <v/>
      </c>
      <c r="H630" s="7">
        <f t="shared" si="419"/>
        <v>5</v>
      </c>
      <c r="J630">
        <v>27</v>
      </c>
      <c r="K630">
        <v>2.3452054794520998</v>
      </c>
      <c r="L630">
        <v>10</v>
      </c>
      <c r="M630" s="5">
        <f t="shared" si="420"/>
        <v>26</v>
      </c>
      <c r="N630" s="5">
        <f>+IF(D630="male",VLOOKUP(BG630,'Key node cluster'!$L$3:$N$24,3,0),VLOOKUP(BG630,'Key node cluster'!$R$3:$T$15,3,0))</f>
        <v>1</v>
      </c>
      <c r="O630" s="1">
        <v>0</v>
      </c>
      <c r="P630" s="1">
        <f t="shared" si="421"/>
        <v>26</v>
      </c>
      <c r="Q630" s="1">
        <f t="shared" si="422"/>
        <v>26</v>
      </c>
      <c r="R630" s="1">
        <f t="shared" si="423"/>
        <v>26</v>
      </c>
      <c r="S630" s="1">
        <f t="shared" si="424"/>
        <v>26</v>
      </c>
      <c r="T630" s="1">
        <f t="shared" si="425"/>
        <v>26</v>
      </c>
      <c r="U630" s="1">
        <f t="shared" si="426"/>
        <v>26</v>
      </c>
      <c r="V630" s="1">
        <f t="shared" si="427"/>
        <v>26</v>
      </c>
      <c r="W630" s="1">
        <f t="shared" si="428"/>
        <v>26</v>
      </c>
      <c r="X630" s="1">
        <f t="shared" si="429"/>
        <v>26</v>
      </c>
      <c r="Y630" s="1">
        <f t="shared" si="430"/>
        <v>26</v>
      </c>
      <c r="Z630" s="1">
        <f t="shared" si="431"/>
        <v>26</v>
      </c>
      <c r="AA630" s="1">
        <f t="shared" si="432"/>
        <v>26</v>
      </c>
      <c r="AB630" s="1">
        <f t="shared" si="433"/>
        <v>26</v>
      </c>
      <c r="AC630" s="1">
        <f t="shared" si="434"/>
        <v>26</v>
      </c>
      <c r="AD630" s="1">
        <f t="shared" si="435"/>
        <v>26</v>
      </c>
      <c r="AE630" s="1">
        <f t="shared" si="436"/>
        <v>26</v>
      </c>
      <c r="AF630" s="1">
        <f t="shared" si="437"/>
        <v>26</v>
      </c>
      <c r="AG630" s="1">
        <f t="shared" si="438"/>
        <v>26</v>
      </c>
      <c r="AH630" s="1">
        <f t="shared" si="439"/>
        <v>26</v>
      </c>
      <c r="AI630" s="1">
        <f t="shared" si="440"/>
        <v>26</v>
      </c>
      <c r="AJ630" s="1">
        <f t="shared" si="441"/>
        <v>26</v>
      </c>
      <c r="AK630" s="1">
        <f t="shared" si="442"/>
        <v>26</v>
      </c>
      <c r="AL630" s="1">
        <f t="shared" si="443"/>
        <v>26</v>
      </c>
      <c r="AM630" s="1">
        <f t="shared" si="444"/>
        <v>26</v>
      </c>
      <c r="AN630" s="1">
        <f t="shared" si="445"/>
        <v>26</v>
      </c>
      <c r="AO630" s="1">
        <f t="shared" si="446"/>
        <v>26</v>
      </c>
      <c r="AP630" s="7">
        <f t="shared" si="462"/>
        <v>26</v>
      </c>
      <c r="AQ630" s="7">
        <f t="shared" si="463"/>
        <v>26</v>
      </c>
      <c r="AR630" s="1">
        <f t="shared" si="447"/>
        <v>26</v>
      </c>
      <c r="AS630" s="7">
        <f t="shared" si="464"/>
        <v>26</v>
      </c>
      <c r="AT630" s="1">
        <f t="shared" si="448"/>
        <v>26</v>
      </c>
      <c r="AU630" s="1">
        <f t="shared" si="449"/>
        <v>26</v>
      </c>
      <c r="AV630" s="1">
        <f t="shared" si="450"/>
        <v>26</v>
      </c>
      <c r="AW630" s="1">
        <f t="shared" si="451"/>
        <v>26</v>
      </c>
      <c r="AX630" s="1">
        <f t="shared" si="452"/>
        <v>26</v>
      </c>
      <c r="AY630" s="1">
        <f t="shared" si="453"/>
        <v>26</v>
      </c>
      <c r="AZ630" s="1">
        <f t="shared" si="454"/>
        <v>26</v>
      </c>
      <c r="BA630" s="1">
        <f t="shared" si="455"/>
        <v>26</v>
      </c>
      <c r="BB630" s="1">
        <f t="shared" si="456"/>
        <v>26</v>
      </c>
      <c r="BC630" s="1">
        <f t="shared" si="457"/>
        <v>26</v>
      </c>
      <c r="BD630" s="1">
        <f t="shared" si="458"/>
        <v>26</v>
      </c>
      <c r="BE630" s="1">
        <f t="shared" si="459"/>
        <v>26</v>
      </c>
      <c r="BF630" s="1">
        <f t="shared" si="460"/>
        <v>26</v>
      </c>
      <c r="BG630" s="1">
        <f>+IF(D630="male",VLOOKUP(M630,'Key node cluster'!$A$3:$C$45,3,0),VLOOKUP(M630,'Key node cluster'!$F$3:$H$27,3,0))</f>
        <v>31</v>
      </c>
    </row>
    <row r="631" spans="1:59" x14ac:dyDescent="0.25">
      <c r="A631" t="s">
        <v>1985</v>
      </c>
      <c r="B631">
        <v>9961011880</v>
      </c>
      <c r="C631" s="7">
        <v>30</v>
      </c>
      <c r="D631" t="s">
        <v>9</v>
      </c>
      <c r="E631" t="s">
        <v>10</v>
      </c>
      <c r="G631" t="str">
        <f t="shared" si="461"/>
        <v>bachelor or above</v>
      </c>
      <c r="H631" s="7">
        <f t="shared" si="419"/>
        <v>1</v>
      </c>
      <c r="I631" t="s">
        <v>14</v>
      </c>
      <c r="J631">
        <v>26</v>
      </c>
      <c r="K631">
        <v>0.83287671232877003</v>
      </c>
      <c r="L631">
        <v>5</v>
      </c>
      <c r="M631" s="5">
        <f t="shared" si="420"/>
        <v>17</v>
      </c>
      <c r="N631" s="5">
        <f>+IF(D631="male",VLOOKUP(BG631,'Key node cluster'!$L$3:$N$24,3,0),VLOOKUP(BG631,'Key node cluster'!$R$3:$T$15,3,0))</f>
        <v>1</v>
      </c>
      <c r="O631" s="1">
        <v>0</v>
      </c>
      <c r="P631" s="1">
        <f t="shared" si="421"/>
        <v>1</v>
      </c>
      <c r="Q631" s="1">
        <f t="shared" si="422"/>
        <v>17</v>
      </c>
      <c r="R631" s="1">
        <f t="shared" si="423"/>
        <v>17</v>
      </c>
      <c r="S631" s="1">
        <f t="shared" si="424"/>
        <v>17</v>
      </c>
      <c r="T631" s="1">
        <f t="shared" si="425"/>
        <v>17</v>
      </c>
      <c r="U631" s="1">
        <f t="shared" si="426"/>
        <v>17</v>
      </c>
      <c r="V631" s="1">
        <f t="shared" si="427"/>
        <v>17</v>
      </c>
      <c r="W631" s="1">
        <f t="shared" si="428"/>
        <v>17</v>
      </c>
      <c r="X631" s="1">
        <f t="shared" si="429"/>
        <v>17</v>
      </c>
      <c r="Y631" s="1">
        <f t="shared" si="430"/>
        <v>17</v>
      </c>
      <c r="Z631" s="1">
        <f t="shared" si="431"/>
        <v>17</v>
      </c>
      <c r="AA631" s="1">
        <f t="shared" si="432"/>
        <v>17</v>
      </c>
      <c r="AB631" s="1">
        <f t="shared" si="433"/>
        <v>17</v>
      </c>
      <c r="AC631" s="1">
        <f t="shared" si="434"/>
        <v>17</v>
      </c>
      <c r="AD631" s="1">
        <f t="shared" si="435"/>
        <v>17</v>
      </c>
      <c r="AE631" s="1">
        <f t="shared" si="436"/>
        <v>17</v>
      </c>
      <c r="AF631" s="1">
        <f t="shared" si="437"/>
        <v>17</v>
      </c>
      <c r="AG631" s="1">
        <f t="shared" si="438"/>
        <v>17</v>
      </c>
      <c r="AH631" s="1">
        <f t="shared" si="439"/>
        <v>17</v>
      </c>
      <c r="AI631" s="1">
        <f t="shared" si="440"/>
        <v>17</v>
      </c>
      <c r="AJ631" s="1">
        <f t="shared" si="441"/>
        <v>17</v>
      </c>
      <c r="AK631" s="1">
        <f t="shared" si="442"/>
        <v>17</v>
      </c>
      <c r="AL631" s="1">
        <f t="shared" si="443"/>
        <v>17</v>
      </c>
      <c r="AM631" s="1">
        <f t="shared" si="444"/>
        <v>17</v>
      </c>
      <c r="AN631" s="1">
        <f t="shared" si="445"/>
        <v>17</v>
      </c>
      <c r="AO631" s="1">
        <f t="shared" si="446"/>
        <v>17</v>
      </c>
      <c r="AP631" s="7">
        <f t="shared" si="462"/>
        <v>17</v>
      </c>
      <c r="AQ631" s="7">
        <f t="shared" si="463"/>
        <v>17</v>
      </c>
      <c r="AR631" s="1">
        <f t="shared" si="447"/>
        <v>17</v>
      </c>
      <c r="AS631" s="7">
        <f t="shared" si="464"/>
        <v>17</v>
      </c>
      <c r="AT631" s="1">
        <f t="shared" si="448"/>
        <v>17</v>
      </c>
      <c r="AU631" s="1">
        <f t="shared" si="449"/>
        <v>17</v>
      </c>
      <c r="AV631" s="1">
        <f t="shared" si="450"/>
        <v>17</v>
      </c>
      <c r="AW631" s="1">
        <f t="shared" si="451"/>
        <v>17</v>
      </c>
      <c r="AX631" s="1">
        <f t="shared" si="452"/>
        <v>17</v>
      </c>
      <c r="AY631" s="1">
        <f t="shared" si="453"/>
        <v>17</v>
      </c>
      <c r="AZ631" s="1">
        <f t="shared" si="454"/>
        <v>17</v>
      </c>
      <c r="BA631" s="1">
        <f t="shared" si="455"/>
        <v>17</v>
      </c>
      <c r="BB631" s="1">
        <f t="shared" si="456"/>
        <v>17</v>
      </c>
      <c r="BC631" s="1">
        <f t="shared" si="457"/>
        <v>17</v>
      </c>
      <c r="BD631" s="1">
        <f t="shared" si="458"/>
        <v>17</v>
      </c>
      <c r="BE631" s="1">
        <f t="shared" si="459"/>
        <v>17</v>
      </c>
      <c r="BF631" s="1">
        <f t="shared" si="460"/>
        <v>17</v>
      </c>
      <c r="BG631" s="1">
        <f>+IF(D631="male",VLOOKUP(M631,'Key node cluster'!$A$3:$C$45,3,0),VLOOKUP(M631,'Key node cluster'!$F$3:$H$27,3,0))</f>
        <v>22</v>
      </c>
    </row>
    <row r="632" spans="1:59" x14ac:dyDescent="0.25">
      <c r="A632" t="s">
        <v>1990</v>
      </c>
      <c r="B632">
        <v>9941015908</v>
      </c>
      <c r="C632" s="7">
        <v>30</v>
      </c>
      <c r="D632" t="s">
        <v>9</v>
      </c>
      <c r="E632" t="s">
        <v>10</v>
      </c>
      <c r="G632" t="str">
        <f t="shared" si="461"/>
        <v>bachelor or above</v>
      </c>
      <c r="H632" s="7">
        <f t="shared" si="419"/>
        <v>5</v>
      </c>
      <c r="I632" t="s">
        <v>14</v>
      </c>
      <c r="J632">
        <v>28</v>
      </c>
      <c r="K632">
        <v>2.6712328767122999</v>
      </c>
      <c r="L632">
        <v>9</v>
      </c>
      <c r="M632" s="5">
        <f t="shared" si="420"/>
        <v>26</v>
      </c>
      <c r="N632" s="5">
        <f>+IF(D632="male",VLOOKUP(BG632,'Key node cluster'!$L$3:$N$24,3,0),VLOOKUP(BG632,'Key node cluster'!$R$3:$T$15,3,0))</f>
        <v>1</v>
      </c>
      <c r="O632" s="1">
        <v>0</v>
      </c>
      <c r="P632" s="1">
        <f t="shared" si="421"/>
        <v>26</v>
      </c>
      <c r="Q632" s="1">
        <f t="shared" si="422"/>
        <v>26</v>
      </c>
      <c r="R632" s="1">
        <f t="shared" si="423"/>
        <v>26</v>
      </c>
      <c r="S632" s="1">
        <f t="shared" si="424"/>
        <v>26</v>
      </c>
      <c r="T632" s="1">
        <f t="shared" si="425"/>
        <v>26</v>
      </c>
      <c r="U632" s="1">
        <f t="shared" si="426"/>
        <v>26</v>
      </c>
      <c r="V632" s="1">
        <f t="shared" si="427"/>
        <v>26</v>
      </c>
      <c r="W632" s="1">
        <f t="shared" si="428"/>
        <v>26</v>
      </c>
      <c r="X632" s="1">
        <f t="shared" si="429"/>
        <v>26</v>
      </c>
      <c r="Y632" s="1">
        <f t="shared" si="430"/>
        <v>26</v>
      </c>
      <c r="Z632" s="1">
        <f t="shared" si="431"/>
        <v>26</v>
      </c>
      <c r="AA632" s="1">
        <f t="shared" si="432"/>
        <v>26</v>
      </c>
      <c r="AB632" s="1">
        <f t="shared" si="433"/>
        <v>26</v>
      </c>
      <c r="AC632" s="1">
        <f t="shared" si="434"/>
        <v>26</v>
      </c>
      <c r="AD632" s="1">
        <f t="shared" si="435"/>
        <v>26</v>
      </c>
      <c r="AE632" s="1">
        <f t="shared" si="436"/>
        <v>26</v>
      </c>
      <c r="AF632" s="1">
        <f t="shared" si="437"/>
        <v>26</v>
      </c>
      <c r="AG632" s="1">
        <f t="shared" si="438"/>
        <v>26</v>
      </c>
      <c r="AH632" s="1">
        <f t="shared" si="439"/>
        <v>26</v>
      </c>
      <c r="AI632" s="1">
        <f t="shared" si="440"/>
        <v>26</v>
      </c>
      <c r="AJ632" s="1">
        <f t="shared" si="441"/>
        <v>26</v>
      </c>
      <c r="AK632" s="1">
        <f t="shared" si="442"/>
        <v>26</v>
      </c>
      <c r="AL632" s="1">
        <f t="shared" si="443"/>
        <v>26</v>
      </c>
      <c r="AM632" s="1">
        <f t="shared" si="444"/>
        <v>26</v>
      </c>
      <c r="AN632" s="1">
        <f t="shared" si="445"/>
        <v>26</v>
      </c>
      <c r="AO632" s="1">
        <f t="shared" si="446"/>
        <v>26</v>
      </c>
      <c r="AP632" s="7">
        <f t="shared" si="462"/>
        <v>26</v>
      </c>
      <c r="AQ632" s="7">
        <f t="shared" si="463"/>
        <v>26</v>
      </c>
      <c r="AR632" s="1">
        <f t="shared" si="447"/>
        <v>26</v>
      </c>
      <c r="AS632" s="7">
        <f t="shared" si="464"/>
        <v>26</v>
      </c>
      <c r="AT632" s="1">
        <f t="shared" si="448"/>
        <v>26</v>
      </c>
      <c r="AU632" s="1">
        <f t="shared" si="449"/>
        <v>26</v>
      </c>
      <c r="AV632" s="1">
        <f t="shared" si="450"/>
        <v>26</v>
      </c>
      <c r="AW632" s="1">
        <f t="shared" si="451"/>
        <v>26</v>
      </c>
      <c r="AX632" s="1">
        <f t="shared" si="452"/>
        <v>26</v>
      </c>
      <c r="AY632" s="1">
        <f t="shared" si="453"/>
        <v>26</v>
      </c>
      <c r="AZ632" s="1">
        <f t="shared" si="454"/>
        <v>26</v>
      </c>
      <c r="BA632" s="1">
        <f t="shared" si="455"/>
        <v>26</v>
      </c>
      <c r="BB632" s="1">
        <f t="shared" si="456"/>
        <v>26</v>
      </c>
      <c r="BC632" s="1">
        <f t="shared" si="457"/>
        <v>26</v>
      </c>
      <c r="BD632" s="1">
        <f t="shared" si="458"/>
        <v>26</v>
      </c>
      <c r="BE632" s="1">
        <f t="shared" si="459"/>
        <v>26</v>
      </c>
      <c r="BF632" s="1">
        <f t="shared" si="460"/>
        <v>26</v>
      </c>
      <c r="BG632" s="1">
        <f>+IF(D632="male",VLOOKUP(M632,'Key node cluster'!$A$3:$C$45,3,0),VLOOKUP(M632,'Key node cluster'!$F$3:$H$27,3,0))</f>
        <v>31</v>
      </c>
    </row>
    <row r="633" spans="1:59" x14ac:dyDescent="0.25">
      <c r="A633" t="s">
        <v>1993</v>
      </c>
      <c r="B633">
        <v>9971061596</v>
      </c>
      <c r="C633" s="7">
        <v>20</v>
      </c>
      <c r="D633" t="s">
        <v>9</v>
      </c>
      <c r="E633" t="s">
        <v>10</v>
      </c>
      <c r="F633" t="s">
        <v>28</v>
      </c>
      <c r="G633" t="str">
        <f t="shared" si="461"/>
        <v>secondary or below</v>
      </c>
      <c r="H633" s="7">
        <f t="shared" si="419"/>
        <v>1</v>
      </c>
      <c r="I633" t="s">
        <v>18</v>
      </c>
      <c r="J633">
        <v>24</v>
      </c>
      <c r="K633">
        <v>8.4931506849314997E-2</v>
      </c>
      <c r="L633">
        <v>1</v>
      </c>
      <c r="M633" s="5">
        <f t="shared" si="420"/>
        <v>23</v>
      </c>
      <c r="N633" s="5">
        <f>+IF(D633="male",VLOOKUP(BG633,'Key node cluster'!$L$3:$N$24,3,0),VLOOKUP(BG633,'Key node cluster'!$R$3:$T$15,3,0))</f>
        <v>1</v>
      </c>
      <c r="O633" s="1">
        <v>0</v>
      </c>
      <c r="P633" s="1">
        <f t="shared" si="421"/>
        <v>1</v>
      </c>
      <c r="Q633" s="1">
        <f t="shared" si="422"/>
        <v>17</v>
      </c>
      <c r="R633" s="1">
        <f t="shared" si="423"/>
        <v>17</v>
      </c>
      <c r="S633" s="1">
        <f t="shared" si="424"/>
        <v>17</v>
      </c>
      <c r="T633" s="1">
        <f t="shared" si="425"/>
        <v>17</v>
      </c>
      <c r="U633" s="1">
        <f t="shared" si="426"/>
        <v>17</v>
      </c>
      <c r="V633" s="1">
        <f t="shared" si="427"/>
        <v>17</v>
      </c>
      <c r="W633" s="1">
        <f t="shared" si="428"/>
        <v>17</v>
      </c>
      <c r="X633" s="1">
        <f t="shared" si="429"/>
        <v>17</v>
      </c>
      <c r="Y633" s="1">
        <f t="shared" si="430"/>
        <v>17</v>
      </c>
      <c r="Z633" s="1">
        <f t="shared" si="431"/>
        <v>17</v>
      </c>
      <c r="AA633" s="1">
        <f t="shared" si="432"/>
        <v>17</v>
      </c>
      <c r="AB633" s="1">
        <f t="shared" si="433"/>
        <v>17</v>
      </c>
      <c r="AC633" s="1">
        <f t="shared" si="434"/>
        <v>17</v>
      </c>
      <c r="AD633" s="1">
        <f t="shared" si="435"/>
        <v>17</v>
      </c>
      <c r="AE633" s="1">
        <f t="shared" si="436"/>
        <v>17</v>
      </c>
      <c r="AF633" s="1">
        <f t="shared" si="437"/>
        <v>17</v>
      </c>
      <c r="AG633" s="1">
        <f t="shared" si="438"/>
        <v>18</v>
      </c>
      <c r="AH633" s="1">
        <f t="shared" si="439"/>
        <v>20</v>
      </c>
      <c r="AI633" s="1">
        <f t="shared" si="440"/>
        <v>20</v>
      </c>
      <c r="AJ633" s="1">
        <f t="shared" si="441"/>
        <v>21</v>
      </c>
      <c r="AK633" s="1">
        <f t="shared" si="442"/>
        <v>23</v>
      </c>
      <c r="AL633" s="1">
        <f t="shared" si="443"/>
        <v>23</v>
      </c>
      <c r="AM633" s="1">
        <f t="shared" si="444"/>
        <v>23</v>
      </c>
      <c r="AN633" s="1">
        <f t="shared" si="445"/>
        <v>23</v>
      </c>
      <c r="AO633" s="1">
        <f t="shared" si="446"/>
        <v>23</v>
      </c>
      <c r="AP633" s="7">
        <f t="shared" si="462"/>
        <v>23</v>
      </c>
      <c r="AQ633" s="7">
        <f t="shared" si="463"/>
        <v>23</v>
      </c>
      <c r="AR633" s="1">
        <f t="shared" si="447"/>
        <v>23</v>
      </c>
      <c r="AS633" s="7">
        <f t="shared" si="464"/>
        <v>23</v>
      </c>
      <c r="AT633" s="1">
        <f t="shared" si="448"/>
        <v>23</v>
      </c>
      <c r="AU633" s="1">
        <f t="shared" si="449"/>
        <v>23</v>
      </c>
      <c r="AV633" s="1">
        <f t="shared" si="450"/>
        <v>23</v>
      </c>
      <c r="AW633" s="1">
        <f t="shared" si="451"/>
        <v>23</v>
      </c>
      <c r="AX633" s="1">
        <f t="shared" si="452"/>
        <v>23</v>
      </c>
      <c r="AY633" s="1">
        <f t="shared" si="453"/>
        <v>23</v>
      </c>
      <c r="AZ633" s="1">
        <f t="shared" si="454"/>
        <v>23</v>
      </c>
      <c r="BA633" s="1">
        <f t="shared" si="455"/>
        <v>23</v>
      </c>
      <c r="BB633" s="1">
        <f t="shared" si="456"/>
        <v>23</v>
      </c>
      <c r="BC633" s="1">
        <f t="shared" si="457"/>
        <v>23</v>
      </c>
      <c r="BD633" s="1">
        <f t="shared" si="458"/>
        <v>23</v>
      </c>
      <c r="BE633" s="1">
        <f t="shared" si="459"/>
        <v>23</v>
      </c>
      <c r="BF633" s="1">
        <f t="shared" si="460"/>
        <v>23</v>
      </c>
      <c r="BG633" s="1">
        <f>+IF(D633="male",VLOOKUP(M633,'Key node cluster'!$A$3:$C$45,3,0),VLOOKUP(M633,'Key node cluster'!$F$3:$H$27,3,0))</f>
        <v>23</v>
      </c>
    </row>
    <row r="634" spans="1:59" x14ac:dyDescent="0.25">
      <c r="A634" t="s">
        <v>2008</v>
      </c>
      <c r="B634">
        <v>9851035692</v>
      </c>
      <c r="C634" s="7">
        <v>40</v>
      </c>
      <c r="D634" t="s">
        <v>9</v>
      </c>
      <c r="E634" t="s">
        <v>10</v>
      </c>
      <c r="G634" t="str">
        <f t="shared" si="461"/>
        <v>secondary or below</v>
      </c>
      <c r="H634" s="7">
        <f t="shared" si="419"/>
        <v>5</v>
      </c>
      <c r="I634" t="s">
        <v>18</v>
      </c>
      <c r="J634">
        <v>36</v>
      </c>
      <c r="K634">
        <v>2.358904109589</v>
      </c>
      <c r="L634">
        <v>4</v>
      </c>
      <c r="M634" s="5">
        <f t="shared" si="420"/>
        <v>26</v>
      </c>
      <c r="N634" s="5">
        <f>+IF(D634="male",VLOOKUP(BG634,'Key node cluster'!$L$3:$N$24,3,0),VLOOKUP(BG634,'Key node cluster'!$R$3:$T$15,3,0))</f>
        <v>1</v>
      </c>
      <c r="O634" s="1">
        <v>0</v>
      </c>
      <c r="P634" s="1">
        <f t="shared" si="421"/>
        <v>26</v>
      </c>
      <c r="Q634" s="1">
        <f t="shared" si="422"/>
        <v>26</v>
      </c>
      <c r="R634" s="1">
        <f t="shared" si="423"/>
        <v>26</v>
      </c>
      <c r="S634" s="1">
        <f t="shared" si="424"/>
        <v>26</v>
      </c>
      <c r="T634" s="1">
        <f t="shared" si="425"/>
        <v>26</v>
      </c>
      <c r="U634" s="1">
        <f t="shared" si="426"/>
        <v>26</v>
      </c>
      <c r="V634" s="1">
        <f t="shared" si="427"/>
        <v>26</v>
      </c>
      <c r="W634" s="1">
        <f t="shared" si="428"/>
        <v>26</v>
      </c>
      <c r="X634" s="1">
        <f t="shared" si="429"/>
        <v>26</v>
      </c>
      <c r="Y634" s="1">
        <f t="shared" si="430"/>
        <v>26</v>
      </c>
      <c r="Z634" s="1">
        <f t="shared" si="431"/>
        <v>26</v>
      </c>
      <c r="AA634" s="1">
        <f t="shared" si="432"/>
        <v>26</v>
      </c>
      <c r="AB634" s="1">
        <f t="shared" si="433"/>
        <v>26</v>
      </c>
      <c r="AC634" s="1">
        <f t="shared" si="434"/>
        <v>26</v>
      </c>
      <c r="AD634" s="1">
        <f t="shared" si="435"/>
        <v>26</v>
      </c>
      <c r="AE634" s="1">
        <f t="shared" si="436"/>
        <v>26</v>
      </c>
      <c r="AF634" s="1">
        <f t="shared" si="437"/>
        <v>26</v>
      </c>
      <c r="AG634" s="1">
        <f t="shared" si="438"/>
        <v>26</v>
      </c>
      <c r="AH634" s="1">
        <f t="shared" si="439"/>
        <v>26</v>
      </c>
      <c r="AI634" s="1">
        <f t="shared" si="440"/>
        <v>26</v>
      </c>
      <c r="AJ634" s="1">
        <f t="shared" si="441"/>
        <v>26</v>
      </c>
      <c r="AK634" s="1">
        <f t="shared" si="442"/>
        <v>26</v>
      </c>
      <c r="AL634" s="1">
        <f t="shared" si="443"/>
        <v>26</v>
      </c>
      <c r="AM634" s="1">
        <f t="shared" si="444"/>
        <v>26</v>
      </c>
      <c r="AN634" s="1">
        <f t="shared" si="445"/>
        <v>26</v>
      </c>
      <c r="AO634" s="1">
        <f t="shared" si="446"/>
        <v>26</v>
      </c>
      <c r="AP634" s="7">
        <f t="shared" si="462"/>
        <v>26</v>
      </c>
      <c r="AQ634" s="7">
        <f t="shared" si="463"/>
        <v>26</v>
      </c>
      <c r="AR634" s="1">
        <f t="shared" si="447"/>
        <v>26</v>
      </c>
      <c r="AS634" s="7">
        <f t="shared" si="464"/>
        <v>26</v>
      </c>
      <c r="AT634" s="1">
        <f t="shared" si="448"/>
        <v>26</v>
      </c>
      <c r="AU634" s="1">
        <f t="shared" si="449"/>
        <v>26</v>
      </c>
      <c r="AV634" s="1">
        <f t="shared" si="450"/>
        <v>26</v>
      </c>
      <c r="AW634" s="1">
        <f t="shared" si="451"/>
        <v>26</v>
      </c>
      <c r="AX634" s="1">
        <f t="shared" si="452"/>
        <v>26</v>
      </c>
      <c r="AY634" s="1">
        <f t="shared" si="453"/>
        <v>26</v>
      </c>
      <c r="AZ634" s="1">
        <f t="shared" si="454"/>
        <v>26</v>
      </c>
      <c r="BA634" s="1">
        <f t="shared" si="455"/>
        <v>26</v>
      </c>
      <c r="BB634" s="1">
        <f t="shared" si="456"/>
        <v>26</v>
      </c>
      <c r="BC634" s="1">
        <f t="shared" si="457"/>
        <v>26</v>
      </c>
      <c r="BD634" s="1">
        <f t="shared" si="458"/>
        <v>26</v>
      </c>
      <c r="BE634" s="1">
        <f t="shared" si="459"/>
        <v>26</v>
      </c>
      <c r="BF634" s="1">
        <f t="shared" si="460"/>
        <v>26</v>
      </c>
      <c r="BG634" s="1">
        <f>+IF(D634="male",VLOOKUP(M634,'Key node cluster'!$A$3:$C$45,3,0),VLOOKUP(M634,'Key node cluster'!$F$3:$H$27,3,0))</f>
        <v>31</v>
      </c>
    </row>
    <row r="635" spans="1:59" x14ac:dyDescent="0.25">
      <c r="A635" t="s">
        <v>2011</v>
      </c>
      <c r="B635">
        <v>9981044918</v>
      </c>
      <c r="C635" s="7">
        <v>20</v>
      </c>
      <c r="D635" t="s">
        <v>9</v>
      </c>
      <c r="E635" t="s">
        <v>10</v>
      </c>
      <c r="G635" t="str">
        <f t="shared" si="461"/>
        <v>secondary or below</v>
      </c>
      <c r="H635" s="7">
        <f t="shared" si="419"/>
        <v>5</v>
      </c>
      <c r="I635" t="s">
        <v>12</v>
      </c>
      <c r="J635">
        <v>23</v>
      </c>
      <c r="K635">
        <v>1.6712328767122999</v>
      </c>
      <c r="L635">
        <v>5</v>
      </c>
      <c r="M635" s="5">
        <f t="shared" si="420"/>
        <v>26</v>
      </c>
      <c r="N635" s="5">
        <f>+IF(D635="male",VLOOKUP(BG635,'Key node cluster'!$L$3:$N$24,3,0),VLOOKUP(BG635,'Key node cluster'!$R$3:$T$15,3,0))</f>
        <v>1</v>
      </c>
      <c r="O635" s="1">
        <v>0</v>
      </c>
      <c r="P635" s="1">
        <f t="shared" si="421"/>
        <v>26</v>
      </c>
      <c r="Q635" s="1">
        <f t="shared" si="422"/>
        <v>26</v>
      </c>
      <c r="R635" s="1">
        <f t="shared" si="423"/>
        <v>26</v>
      </c>
      <c r="S635" s="1">
        <f t="shared" si="424"/>
        <v>26</v>
      </c>
      <c r="T635" s="1">
        <f t="shared" si="425"/>
        <v>26</v>
      </c>
      <c r="U635" s="1">
        <f t="shared" si="426"/>
        <v>26</v>
      </c>
      <c r="V635" s="1">
        <f t="shared" si="427"/>
        <v>26</v>
      </c>
      <c r="W635" s="1">
        <f t="shared" si="428"/>
        <v>26</v>
      </c>
      <c r="X635" s="1">
        <f t="shared" si="429"/>
        <v>26</v>
      </c>
      <c r="Y635" s="1">
        <f t="shared" si="430"/>
        <v>26</v>
      </c>
      <c r="Z635" s="1">
        <f t="shared" si="431"/>
        <v>26</v>
      </c>
      <c r="AA635" s="1">
        <f t="shared" si="432"/>
        <v>26</v>
      </c>
      <c r="AB635" s="1">
        <f t="shared" si="433"/>
        <v>26</v>
      </c>
      <c r="AC635" s="1">
        <f t="shared" si="434"/>
        <v>26</v>
      </c>
      <c r="AD635" s="1">
        <f t="shared" si="435"/>
        <v>26</v>
      </c>
      <c r="AE635" s="1">
        <f t="shared" si="436"/>
        <v>26</v>
      </c>
      <c r="AF635" s="1">
        <f t="shared" si="437"/>
        <v>26</v>
      </c>
      <c r="AG635" s="1">
        <f t="shared" si="438"/>
        <v>26</v>
      </c>
      <c r="AH635" s="1">
        <f t="shared" si="439"/>
        <v>26</v>
      </c>
      <c r="AI635" s="1">
        <f t="shared" si="440"/>
        <v>26</v>
      </c>
      <c r="AJ635" s="1">
        <f t="shared" si="441"/>
        <v>26</v>
      </c>
      <c r="AK635" s="1">
        <f t="shared" si="442"/>
        <v>26</v>
      </c>
      <c r="AL635" s="1">
        <f t="shared" si="443"/>
        <v>26</v>
      </c>
      <c r="AM635" s="1">
        <f t="shared" si="444"/>
        <v>26</v>
      </c>
      <c r="AN635" s="1">
        <f t="shared" si="445"/>
        <v>26</v>
      </c>
      <c r="AO635" s="1">
        <f t="shared" si="446"/>
        <v>26</v>
      </c>
      <c r="AP635" s="7">
        <f t="shared" si="462"/>
        <v>26</v>
      </c>
      <c r="AQ635" s="7">
        <f t="shared" si="463"/>
        <v>26</v>
      </c>
      <c r="AR635" s="1">
        <f t="shared" si="447"/>
        <v>26</v>
      </c>
      <c r="AS635" s="7">
        <f t="shared" si="464"/>
        <v>26</v>
      </c>
      <c r="AT635" s="1">
        <f t="shared" si="448"/>
        <v>26</v>
      </c>
      <c r="AU635" s="1">
        <f t="shared" si="449"/>
        <v>26</v>
      </c>
      <c r="AV635" s="1">
        <f t="shared" si="450"/>
        <v>26</v>
      </c>
      <c r="AW635" s="1">
        <f t="shared" si="451"/>
        <v>26</v>
      </c>
      <c r="AX635" s="1">
        <f t="shared" si="452"/>
        <v>26</v>
      </c>
      <c r="AY635" s="1">
        <f t="shared" si="453"/>
        <v>26</v>
      </c>
      <c r="AZ635" s="1">
        <f t="shared" si="454"/>
        <v>26</v>
      </c>
      <c r="BA635" s="1">
        <f t="shared" si="455"/>
        <v>26</v>
      </c>
      <c r="BB635" s="1">
        <f t="shared" si="456"/>
        <v>26</v>
      </c>
      <c r="BC635" s="1">
        <f t="shared" si="457"/>
        <v>26</v>
      </c>
      <c r="BD635" s="1">
        <f t="shared" si="458"/>
        <v>26</v>
      </c>
      <c r="BE635" s="1">
        <f t="shared" si="459"/>
        <v>26</v>
      </c>
      <c r="BF635" s="1">
        <f t="shared" si="460"/>
        <v>26</v>
      </c>
      <c r="BG635" s="1">
        <f>+IF(D635="male",VLOOKUP(M635,'Key node cluster'!$A$3:$C$45,3,0),VLOOKUP(M635,'Key node cluster'!$F$3:$H$27,3,0))</f>
        <v>31</v>
      </c>
    </row>
    <row r="636" spans="1:59" x14ac:dyDescent="0.25">
      <c r="A636" t="s">
        <v>8</v>
      </c>
      <c r="B636">
        <v>9701046418</v>
      </c>
      <c r="C636" s="7">
        <v>50</v>
      </c>
      <c r="D636" t="s">
        <v>9</v>
      </c>
      <c r="E636" t="s">
        <v>10</v>
      </c>
      <c r="F636" t="s">
        <v>11</v>
      </c>
      <c r="G636" t="str">
        <f t="shared" si="461"/>
        <v>secondary or below</v>
      </c>
      <c r="H636" s="7">
        <f t="shared" si="419"/>
        <v>10</v>
      </c>
      <c r="I636" t="s">
        <v>12</v>
      </c>
      <c r="J636">
        <v>51</v>
      </c>
      <c r="K636">
        <v>9.9972602739726</v>
      </c>
      <c r="L636">
        <v>6</v>
      </c>
      <c r="M636" s="5">
        <f t="shared" si="420"/>
        <v>42</v>
      </c>
      <c r="N636" s="5">
        <f>+IF(D636="male",VLOOKUP(BG636,'Key node cluster'!$L$3:$N$24,3,0),VLOOKUP(BG636,'Key node cluster'!$R$3:$T$15,3,0))</f>
        <v>0</v>
      </c>
      <c r="O636" s="1">
        <v>0</v>
      </c>
      <c r="P636" s="1">
        <f t="shared" si="421"/>
        <v>26</v>
      </c>
      <c r="Q636" s="1">
        <f t="shared" si="422"/>
        <v>26</v>
      </c>
      <c r="R636" s="1">
        <f t="shared" si="423"/>
        <v>26</v>
      </c>
      <c r="S636" s="1">
        <f t="shared" si="424"/>
        <v>26</v>
      </c>
      <c r="T636" s="1">
        <f t="shared" si="425"/>
        <v>26</v>
      </c>
      <c r="U636" s="1">
        <f t="shared" si="426"/>
        <v>26</v>
      </c>
      <c r="V636" s="1">
        <f t="shared" si="427"/>
        <v>26</v>
      </c>
      <c r="W636" s="1">
        <f t="shared" si="428"/>
        <v>26</v>
      </c>
      <c r="X636" s="1">
        <f t="shared" si="429"/>
        <v>26</v>
      </c>
      <c r="Y636" s="1">
        <f t="shared" si="430"/>
        <v>26</v>
      </c>
      <c r="Z636" s="1">
        <f t="shared" si="431"/>
        <v>26</v>
      </c>
      <c r="AA636" s="1">
        <f t="shared" si="432"/>
        <v>26</v>
      </c>
      <c r="AB636" s="1">
        <f t="shared" si="433"/>
        <v>26</v>
      </c>
      <c r="AC636" s="1">
        <f t="shared" si="434"/>
        <v>26</v>
      </c>
      <c r="AD636" s="1">
        <f t="shared" si="435"/>
        <v>26</v>
      </c>
      <c r="AE636" s="1">
        <f t="shared" si="436"/>
        <v>26</v>
      </c>
      <c r="AF636" s="1">
        <f t="shared" si="437"/>
        <v>26</v>
      </c>
      <c r="AG636" s="1">
        <f t="shared" si="438"/>
        <v>26</v>
      </c>
      <c r="AH636" s="1">
        <f t="shared" si="439"/>
        <v>26</v>
      </c>
      <c r="AI636" s="1">
        <f t="shared" si="440"/>
        <v>26</v>
      </c>
      <c r="AJ636" s="1">
        <f t="shared" si="441"/>
        <v>26</v>
      </c>
      <c r="AK636" s="1">
        <f t="shared" si="442"/>
        <v>26</v>
      </c>
      <c r="AL636" s="1">
        <f t="shared" si="443"/>
        <v>26</v>
      </c>
      <c r="AM636" s="1">
        <f t="shared" si="444"/>
        <v>26</v>
      </c>
      <c r="AN636" s="1">
        <f t="shared" si="445"/>
        <v>26</v>
      </c>
      <c r="AO636" s="1">
        <f t="shared" si="446"/>
        <v>26</v>
      </c>
      <c r="AP636" s="7">
        <f t="shared" si="462"/>
        <v>38</v>
      </c>
      <c r="AQ636" s="7">
        <f t="shared" si="463"/>
        <v>38</v>
      </c>
      <c r="AR636" s="1">
        <f t="shared" si="447"/>
        <v>38</v>
      </c>
      <c r="AS636" s="7">
        <f t="shared" si="464"/>
        <v>38</v>
      </c>
      <c r="AT636" s="1">
        <f t="shared" si="448"/>
        <v>38</v>
      </c>
      <c r="AU636" s="1">
        <f t="shared" si="449"/>
        <v>38</v>
      </c>
      <c r="AV636" s="1">
        <f t="shared" si="450"/>
        <v>38</v>
      </c>
      <c r="AW636" s="1">
        <f t="shared" si="451"/>
        <v>38</v>
      </c>
      <c r="AX636" s="1">
        <f t="shared" si="452"/>
        <v>38</v>
      </c>
      <c r="AY636" s="1">
        <f t="shared" si="453"/>
        <v>38</v>
      </c>
      <c r="AZ636" s="1">
        <f t="shared" si="454"/>
        <v>38</v>
      </c>
      <c r="BA636" s="1">
        <f t="shared" si="455"/>
        <v>38</v>
      </c>
      <c r="BB636" s="1">
        <f t="shared" si="456"/>
        <v>40</v>
      </c>
      <c r="BC636" s="1">
        <f t="shared" si="457"/>
        <v>40</v>
      </c>
      <c r="BD636" s="1">
        <f t="shared" si="458"/>
        <v>42</v>
      </c>
      <c r="BE636" s="1">
        <f t="shared" si="459"/>
        <v>42</v>
      </c>
      <c r="BF636" s="1">
        <f t="shared" si="460"/>
        <v>42</v>
      </c>
      <c r="BG636" s="1">
        <f>+IF(D636="male",VLOOKUP(M636,'Key node cluster'!$A$3:$C$45,3,0),VLOOKUP(M636,'Key node cluster'!$F$3:$H$27,3,0))</f>
        <v>42</v>
      </c>
    </row>
    <row r="637" spans="1:59" x14ac:dyDescent="0.25">
      <c r="A637" t="s">
        <v>15</v>
      </c>
      <c r="B637">
        <v>9621012066</v>
      </c>
      <c r="C637" s="7">
        <v>60</v>
      </c>
      <c r="D637" t="s">
        <v>9</v>
      </c>
      <c r="E637" t="s">
        <v>10</v>
      </c>
      <c r="G637" t="str">
        <f t="shared" si="461"/>
        <v/>
      </c>
      <c r="H637" s="7">
        <f t="shared" si="419"/>
        <v>15</v>
      </c>
      <c r="J637">
        <v>59</v>
      </c>
      <c r="K637">
        <v>12.764383561643999</v>
      </c>
      <c r="L637">
        <v>9</v>
      </c>
      <c r="M637" s="5">
        <f t="shared" si="420"/>
        <v>26</v>
      </c>
      <c r="N637" s="5">
        <f>+IF(D637="male",VLOOKUP(BG637,'Key node cluster'!$L$3:$N$24,3,0),VLOOKUP(BG637,'Key node cluster'!$R$3:$T$15,3,0))</f>
        <v>1</v>
      </c>
      <c r="O637" s="1">
        <v>0</v>
      </c>
      <c r="P637" s="1">
        <f t="shared" si="421"/>
        <v>26</v>
      </c>
      <c r="Q637" s="1">
        <f t="shared" si="422"/>
        <v>26</v>
      </c>
      <c r="R637" s="1">
        <f t="shared" si="423"/>
        <v>26</v>
      </c>
      <c r="S637" s="1">
        <f t="shared" si="424"/>
        <v>26</v>
      </c>
      <c r="T637" s="1">
        <f t="shared" si="425"/>
        <v>26</v>
      </c>
      <c r="U637" s="1">
        <f t="shared" si="426"/>
        <v>26</v>
      </c>
      <c r="V637" s="1">
        <f t="shared" si="427"/>
        <v>26</v>
      </c>
      <c r="W637" s="1">
        <f t="shared" si="428"/>
        <v>26</v>
      </c>
      <c r="X637" s="1">
        <f t="shared" si="429"/>
        <v>26</v>
      </c>
      <c r="Y637" s="1">
        <f t="shared" si="430"/>
        <v>26</v>
      </c>
      <c r="Z637" s="1">
        <f t="shared" si="431"/>
        <v>26</v>
      </c>
      <c r="AA637" s="1">
        <f t="shared" si="432"/>
        <v>26</v>
      </c>
      <c r="AB637" s="1">
        <f t="shared" si="433"/>
        <v>26</v>
      </c>
      <c r="AC637" s="1">
        <f t="shared" si="434"/>
        <v>26</v>
      </c>
      <c r="AD637" s="1">
        <f t="shared" si="435"/>
        <v>26</v>
      </c>
      <c r="AE637" s="1">
        <f t="shared" si="436"/>
        <v>26</v>
      </c>
      <c r="AF637" s="1">
        <f t="shared" si="437"/>
        <v>26</v>
      </c>
      <c r="AG637" s="1">
        <f t="shared" si="438"/>
        <v>26</v>
      </c>
      <c r="AH637" s="1">
        <f t="shared" si="439"/>
        <v>26</v>
      </c>
      <c r="AI637" s="1">
        <f t="shared" si="440"/>
        <v>26</v>
      </c>
      <c r="AJ637" s="1">
        <f t="shared" si="441"/>
        <v>26</v>
      </c>
      <c r="AK637" s="1">
        <f t="shared" si="442"/>
        <v>26</v>
      </c>
      <c r="AL637" s="1">
        <f t="shared" si="443"/>
        <v>26</v>
      </c>
      <c r="AM637" s="1">
        <f t="shared" si="444"/>
        <v>26</v>
      </c>
      <c r="AN637" s="1">
        <f t="shared" si="445"/>
        <v>26</v>
      </c>
      <c r="AO637" s="1">
        <f t="shared" si="446"/>
        <v>26</v>
      </c>
      <c r="AP637" s="7">
        <f t="shared" si="462"/>
        <v>26</v>
      </c>
      <c r="AQ637" s="7">
        <f t="shared" si="463"/>
        <v>26</v>
      </c>
      <c r="AR637" s="1">
        <f t="shared" si="447"/>
        <v>26</v>
      </c>
      <c r="AS637" s="7">
        <f t="shared" si="464"/>
        <v>26</v>
      </c>
      <c r="AT637" s="1">
        <f t="shared" si="448"/>
        <v>26</v>
      </c>
      <c r="AU637" s="1">
        <f t="shared" si="449"/>
        <v>26</v>
      </c>
      <c r="AV637" s="1">
        <f t="shared" si="450"/>
        <v>26</v>
      </c>
      <c r="AW637" s="1">
        <f t="shared" si="451"/>
        <v>26</v>
      </c>
      <c r="AX637" s="1">
        <f t="shared" si="452"/>
        <v>26</v>
      </c>
      <c r="AY637" s="1">
        <f t="shared" si="453"/>
        <v>26</v>
      </c>
      <c r="AZ637" s="1">
        <f t="shared" si="454"/>
        <v>26</v>
      </c>
      <c r="BA637" s="1">
        <f t="shared" si="455"/>
        <v>26</v>
      </c>
      <c r="BB637" s="1">
        <f t="shared" si="456"/>
        <v>26</v>
      </c>
      <c r="BC637" s="1">
        <f t="shared" si="457"/>
        <v>26</v>
      </c>
      <c r="BD637" s="1">
        <f t="shared" si="458"/>
        <v>26</v>
      </c>
      <c r="BE637" s="1">
        <f t="shared" si="459"/>
        <v>26</v>
      </c>
      <c r="BF637" s="1">
        <f t="shared" si="460"/>
        <v>26</v>
      </c>
      <c r="BG637" s="1">
        <f>+IF(D637="male",VLOOKUP(M637,'Key node cluster'!$A$3:$C$45,3,0),VLOOKUP(M637,'Key node cluster'!$F$3:$H$27,3,0))</f>
        <v>31</v>
      </c>
    </row>
    <row r="638" spans="1:59" x14ac:dyDescent="0.25">
      <c r="A638" t="s">
        <v>16</v>
      </c>
      <c r="B638">
        <v>9911056643</v>
      </c>
      <c r="C638" s="7">
        <v>30</v>
      </c>
      <c r="D638" t="s">
        <v>9</v>
      </c>
      <c r="E638" t="s">
        <v>10</v>
      </c>
      <c r="F638" t="s">
        <v>11</v>
      </c>
      <c r="G638" t="str">
        <f t="shared" si="461"/>
        <v>secondary or below</v>
      </c>
      <c r="H638" s="7">
        <f t="shared" si="419"/>
        <v>10</v>
      </c>
      <c r="I638" t="s">
        <v>12</v>
      </c>
      <c r="J638">
        <v>30</v>
      </c>
      <c r="K638">
        <v>7.1041095890410997</v>
      </c>
      <c r="L638">
        <v>3</v>
      </c>
      <c r="M638" s="5">
        <f t="shared" si="420"/>
        <v>42</v>
      </c>
      <c r="N638" s="5">
        <f>+IF(D638="male",VLOOKUP(BG638,'Key node cluster'!$L$3:$N$24,3,0),VLOOKUP(BG638,'Key node cluster'!$R$3:$T$15,3,0))</f>
        <v>0</v>
      </c>
      <c r="O638" s="1">
        <v>0</v>
      </c>
      <c r="P638" s="1">
        <f t="shared" si="421"/>
        <v>26</v>
      </c>
      <c r="Q638" s="1">
        <f t="shared" si="422"/>
        <v>26</v>
      </c>
      <c r="R638" s="1">
        <f t="shared" si="423"/>
        <v>26</v>
      </c>
      <c r="S638" s="1">
        <f t="shared" si="424"/>
        <v>26</v>
      </c>
      <c r="T638" s="1">
        <f t="shared" si="425"/>
        <v>26</v>
      </c>
      <c r="U638" s="1">
        <f t="shared" si="426"/>
        <v>26</v>
      </c>
      <c r="V638" s="1">
        <f t="shared" si="427"/>
        <v>26</v>
      </c>
      <c r="W638" s="1">
        <f t="shared" si="428"/>
        <v>26</v>
      </c>
      <c r="X638" s="1">
        <f t="shared" si="429"/>
        <v>26</v>
      </c>
      <c r="Y638" s="1">
        <f t="shared" si="430"/>
        <v>26</v>
      </c>
      <c r="Z638" s="1">
        <f t="shared" si="431"/>
        <v>26</v>
      </c>
      <c r="AA638" s="1">
        <f t="shared" si="432"/>
        <v>26</v>
      </c>
      <c r="AB638" s="1">
        <f t="shared" si="433"/>
        <v>26</v>
      </c>
      <c r="AC638" s="1">
        <f t="shared" si="434"/>
        <v>26</v>
      </c>
      <c r="AD638" s="1">
        <f t="shared" si="435"/>
        <v>26</v>
      </c>
      <c r="AE638" s="1">
        <f t="shared" si="436"/>
        <v>26</v>
      </c>
      <c r="AF638" s="1">
        <f t="shared" si="437"/>
        <v>26</v>
      </c>
      <c r="AG638" s="1">
        <f t="shared" si="438"/>
        <v>26</v>
      </c>
      <c r="AH638" s="1">
        <f t="shared" si="439"/>
        <v>26</v>
      </c>
      <c r="AI638" s="1">
        <f t="shared" si="440"/>
        <v>26</v>
      </c>
      <c r="AJ638" s="1">
        <f t="shared" si="441"/>
        <v>26</v>
      </c>
      <c r="AK638" s="1">
        <f t="shared" si="442"/>
        <v>26</v>
      </c>
      <c r="AL638" s="1">
        <f t="shared" si="443"/>
        <v>26</v>
      </c>
      <c r="AM638" s="1">
        <f t="shared" si="444"/>
        <v>26</v>
      </c>
      <c r="AN638" s="1">
        <f t="shared" si="445"/>
        <v>26</v>
      </c>
      <c r="AO638" s="1">
        <f t="shared" si="446"/>
        <v>26</v>
      </c>
      <c r="AP638" s="7">
        <f t="shared" si="462"/>
        <v>38</v>
      </c>
      <c r="AQ638" s="7">
        <f t="shared" si="463"/>
        <v>38</v>
      </c>
      <c r="AR638" s="1">
        <f t="shared" si="447"/>
        <v>38</v>
      </c>
      <c r="AS638" s="7">
        <f t="shared" si="464"/>
        <v>38</v>
      </c>
      <c r="AT638" s="1">
        <f t="shared" si="448"/>
        <v>38</v>
      </c>
      <c r="AU638" s="1">
        <f t="shared" si="449"/>
        <v>38</v>
      </c>
      <c r="AV638" s="1">
        <f t="shared" si="450"/>
        <v>38</v>
      </c>
      <c r="AW638" s="1">
        <f t="shared" si="451"/>
        <v>38</v>
      </c>
      <c r="AX638" s="1">
        <f t="shared" si="452"/>
        <v>38</v>
      </c>
      <c r="AY638" s="1">
        <f t="shared" si="453"/>
        <v>38</v>
      </c>
      <c r="AZ638" s="1">
        <f t="shared" si="454"/>
        <v>38</v>
      </c>
      <c r="BA638" s="1">
        <f t="shared" si="455"/>
        <v>38</v>
      </c>
      <c r="BB638" s="1">
        <f t="shared" si="456"/>
        <v>40</v>
      </c>
      <c r="BC638" s="1">
        <f t="shared" si="457"/>
        <v>40</v>
      </c>
      <c r="BD638" s="1">
        <f t="shared" si="458"/>
        <v>42</v>
      </c>
      <c r="BE638" s="1">
        <f t="shared" si="459"/>
        <v>42</v>
      </c>
      <c r="BF638" s="1">
        <f t="shared" si="460"/>
        <v>42</v>
      </c>
      <c r="BG638" s="1">
        <f>+IF(D638="male",VLOOKUP(M638,'Key node cluster'!$A$3:$C$45,3,0),VLOOKUP(M638,'Key node cluster'!$F$3:$H$27,3,0))</f>
        <v>42</v>
      </c>
    </row>
    <row r="639" spans="1:59" x14ac:dyDescent="0.25">
      <c r="A639" t="s">
        <v>24</v>
      </c>
      <c r="B639">
        <v>9881047910</v>
      </c>
      <c r="C639" s="7">
        <v>30</v>
      </c>
      <c r="D639" t="s">
        <v>9</v>
      </c>
      <c r="E639" t="s">
        <v>10</v>
      </c>
      <c r="F639" t="s">
        <v>25</v>
      </c>
      <c r="G639" t="str">
        <f t="shared" si="461"/>
        <v>bachelor or above</v>
      </c>
      <c r="H639" s="7">
        <f t="shared" si="419"/>
        <v>10</v>
      </c>
      <c r="I639" t="s">
        <v>14</v>
      </c>
      <c r="J639">
        <v>33</v>
      </c>
      <c r="K639">
        <v>5.4438356164383999</v>
      </c>
      <c r="L639">
        <v>5</v>
      </c>
      <c r="M639" s="5">
        <f t="shared" si="420"/>
        <v>31</v>
      </c>
      <c r="N639" s="5">
        <f>+IF(D639="male",VLOOKUP(BG639,'Key node cluster'!$L$3:$N$24,3,0),VLOOKUP(BG639,'Key node cluster'!$R$3:$T$15,3,0))</f>
        <v>1</v>
      </c>
      <c r="O639" s="1">
        <v>0</v>
      </c>
      <c r="P639" s="1">
        <f t="shared" si="421"/>
        <v>26</v>
      </c>
      <c r="Q639" s="1">
        <f t="shared" si="422"/>
        <v>26</v>
      </c>
      <c r="R639" s="1">
        <f t="shared" si="423"/>
        <v>26</v>
      </c>
      <c r="S639" s="1">
        <f t="shared" si="424"/>
        <v>26</v>
      </c>
      <c r="T639" s="1">
        <f t="shared" si="425"/>
        <v>26</v>
      </c>
      <c r="U639" s="1">
        <f t="shared" si="426"/>
        <v>26</v>
      </c>
      <c r="V639" s="1">
        <f t="shared" si="427"/>
        <v>26</v>
      </c>
      <c r="W639" s="1">
        <f t="shared" si="428"/>
        <v>26</v>
      </c>
      <c r="X639" s="1">
        <f t="shared" si="429"/>
        <v>26</v>
      </c>
      <c r="Y639" s="1">
        <f t="shared" si="430"/>
        <v>26</v>
      </c>
      <c r="Z639" s="1">
        <f t="shared" si="431"/>
        <v>26</v>
      </c>
      <c r="AA639" s="1">
        <f t="shared" si="432"/>
        <v>26</v>
      </c>
      <c r="AB639" s="1">
        <f t="shared" si="433"/>
        <v>26</v>
      </c>
      <c r="AC639" s="1">
        <f t="shared" si="434"/>
        <v>26</v>
      </c>
      <c r="AD639" s="1">
        <f t="shared" si="435"/>
        <v>26</v>
      </c>
      <c r="AE639" s="1">
        <f t="shared" si="436"/>
        <v>26</v>
      </c>
      <c r="AF639" s="1">
        <f t="shared" si="437"/>
        <v>26</v>
      </c>
      <c r="AG639" s="1">
        <f t="shared" si="438"/>
        <v>26</v>
      </c>
      <c r="AH639" s="1">
        <f t="shared" si="439"/>
        <v>26</v>
      </c>
      <c r="AI639" s="1">
        <f t="shared" si="440"/>
        <v>26</v>
      </c>
      <c r="AJ639" s="1">
        <f t="shared" si="441"/>
        <v>26</v>
      </c>
      <c r="AK639" s="1">
        <f t="shared" si="442"/>
        <v>26</v>
      </c>
      <c r="AL639" s="1">
        <f t="shared" si="443"/>
        <v>26</v>
      </c>
      <c r="AM639" s="1">
        <f t="shared" si="444"/>
        <v>26</v>
      </c>
      <c r="AN639" s="1">
        <f t="shared" si="445"/>
        <v>26</v>
      </c>
      <c r="AO639" s="1">
        <f t="shared" si="446"/>
        <v>26</v>
      </c>
      <c r="AP639" s="7">
        <f t="shared" si="462"/>
        <v>27</v>
      </c>
      <c r="AQ639" s="7">
        <f t="shared" si="463"/>
        <v>28</v>
      </c>
      <c r="AR639" s="1">
        <f t="shared" si="447"/>
        <v>29</v>
      </c>
      <c r="AS639" s="7">
        <f t="shared" si="464"/>
        <v>31</v>
      </c>
      <c r="AT639" s="1">
        <f t="shared" si="448"/>
        <v>31</v>
      </c>
      <c r="AU639" s="1">
        <f t="shared" si="449"/>
        <v>31</v>
      </c>
      <c r="AV639" s="1">
        <f t="shared" si="450"/>
        <v>31</v>
      </c>
      <c r="AW639" s="1">
        <f t="shared" si="451"/>
        <v>31</v>
      </c>
      <c r="AX639" s="1">
        <f t="shared" si="452"/>
        <v>31</v>
      </c>
      <c r="AY639" s="1">
        <f t="shared" si="453"/>
        <v>31</v>
      </c>
      <c r="AZ639" s="1">
        <f t="shared" si="454"/>
        <v>31</v>
      </c>
      <c r="BA639" s="1">
        <f t="shared" si="455"/>
        <v>31</v>
      </c>
      <c r="BB639" s="1">
        <f t="shared" si="456"/>
        <v>31</v>
      </c>
      <c r="BC639" s="1">
        <f t="shared" si="457"/>
        <v>31</v>
      </c>
      <c r="BD639" s="1">
        <f t="shared" si="458"/>
        <v>31</v>
      </c>
      <c r="BE639" s="1">
        <f t="shared" si="459"/>
        <v>31</v>
      </c>
      <c r="BF639" s="1">
        <f t="shared" si="460"/>
        <v>31</v>
      </c>
      <c r="BG639" s="1">
        <f>+IF(D639="male",VLOOKUP(M639,'Key node cluster'!$A$3:$C$45,3,0),VLOOKUP(M639,'Key node cluster'!$F$3:$H$27,3,0))</f>
        <v>31</v>
      </c>
    </row>
    <row r="640" spans="1:59" x14ac:dyDescent="0.25">
      <c r="A640" t="s">
        <v>26</v>
      </c>
      <c r="B640">
        <v>9921004591</v>
      </c>
      <c r="C640" s="7">
        <v>30</v>
      </c>
      <c r="D640" t="s">
        <v>9</v>
      </c>
      <c r="E640" t="s">
        <v>10</v>
      </c>
      <c r="G640" t="str">
        <f t="shared" si="461"/>
        <v>bachelor or above</v>
      </c>
      <c r="H640" s="7">
        <f t="shared" si="419"/>
        <v>10</v>
      </c>
      <c r="I640" t="s">
        <v>14</v>
      </c>
      <c r="J640">
        <v>29</v>
      </c>
      <c r="K640">
        <v>5.8575342465753</v>
      </c>
      <c r="L640">
        <v>9</v>
      </c>
      <c r="M640" s="5">
        <f t="shared" si="420"/>
        <v>26</v>
      </c>
      <c r="N640" s="5">
        <f>+IF(D640="male",VLOOKUP(BG640,'Key node cluster'!$L$3:$N$24,3,0),VLOOKUP(BG640,'Key node cluster'!$R$3:$T$15,3,0))</f>
        <v>1</v>
      </c>
      <c r="O640" s="1">
        <v>0</v>
      </c>
      <c r="P640" s="1">
        <f t="shared" si="421"/>
        <v>26</v>
      </c>
      <c r="Q640" s="1">
        <f t="shared" si="422"/>
        <v>26</v>
      </c>
      <c r="R640" s="1">
        <f t="shared" si="423"/>
        <v>26</v>
      </c>
      <c r="S640" s="1">
        <f t="shared" si="424"/>
        <v>26</v>
      </c>
      <c r="T640" s="1">
        <f t="shared" si="425"/>
        <v>26</v>
      </c>
      <c r="U640" s="1">
        <f t="shared" si="426"/>
        <v>26</v>
      </c>
      <c r="V640" s="1">
        <f t="shared" si="427"/>
        <v>26</v>
      </c>
      <c r="W640" s="1">
        <f t="shared" si="428"/>
        <v>26</v>
      </c>
      <c r="X640" s="1">
        <f t="shared" si="429"/>
        <v>26</v>
      </c>
      <c r="Y640" s="1">
        <f t="shared" si="430"/>
        <v>26</v>
      </c>
      <c r="Z640" s="1">
        <f t="shared" si="431"/>
        <v>26</v>
      </c>
      <c r="AA640" s="1">
        <f t="shared" si="432"/>
        <v>26</v>
      </c>
      <c r="AB640" s="1">
        <f t="shared" si="433"/>
        <v>26</v>
      </c>
      <c r="AC640" s="1">
        <f t="shared" si="434"/>
        <v>26</v>
      </c>
      <c r="AD640" s="1">
        <f t="shared" si="435"/>
        <v>26</v>
      </c>
      <c r="AE640" s="1">
        <f t="shared" si="436"/>
        <v>26</v>
      </c>
      <c r="AF640" s="1">
        <f t="shared" si="437"/>
        <v>26</v>
      </c>
      <c r="AG640" s="1">
        <f t="shared" si="438"/>
        <v>26</v>
      </c>
      <c r="AH640" s="1">
        <f t="shared" si="439"/>
        <v>26</v>
      </c>
      <c r="AI640" s="1">
        <f t="shared" si="440"/>
        <v>26</v>
      </c>
      <c r="AJ640" s="1">
        <f t="shared" si="441"/>
        <v>26</v>
      </c>
      <c r="AK640" s="1">
        <f t="shared" si="442"/>
        <v>26</v>
      </c>
      <c r="AL640" s="1">
        <f t="shared" si="443"/>
        <v>26</v>
      </c>
      <c r="AM640" s="1">
        <f t="shared" si="444"/>
        <v>26</v>
      </c>
      <c r="AN640" s="1">
        <f t="shared" si="445"/>
        <v>26</v>
      </c>
      <c r="AO640" s="1">
        <f t="shared" si="446"/>
        <v>26</v>
      </c>
      <c r="AP640" s="7">
        <f t="shared" si="462"/>
        <v>26</v>
      </c>
      <c r="AQ640" s="7">
        <f t="shared" si="463"/>
        <v>26</v>
      </c>
      <c r="AR640" s="1">
        <f t="shared" si="447"/>
        <v>26</v>
      </c>
      <c r="AS640" s="7">
        <f t="shared" si="464"/>
        <v>26</v>
      </c>
      <c r="AT640" s="1">
        <f t="shared" si="448"/>
        <v>26</v>
      </c>
      <c r="AU640" s="1">
        <f t="shared" si="449"/>
        <v>26</v>
      </c>
      <c r="AV640" s="1">
        <f t="shared" si="450"/>
        <v>26</v>
      </c>
      <c r="AW640" s="1">
        <f t="shared" si="451"/>
        <v>26</v>
      </c>
      <c r="AX640" s="1">
        <f t="shared" si="452"/>
        <v>26</v>
      </c>
      <c r="AY640" s="1">
        <f t="shared" si="453"/>
        <v>26</v>
      </c>
      <c r="AZ640" s="1">
        <f t="shared" si="454"/>
        <v>26</v>
      </c>
      <c r="BA640" s="1">
        <f t="shared" si="455"/>
        <v>26</v>
      </c>
      <c r="BB640" s="1">
        <f t="shared" si="456"/>
        <v>26</v>
      </c>
      <c r="BC640" s="1">
        <f t="shared" si="457"/>
        <v>26</v>
      </c>
      <c r="BD640" s="1">
        <f t="shared" si="458"/>
        <v>26</v>
      </c>
      <c r="BE640" s="1">
        <f t="shared" si="459"/>
        <v>26</v>
      </c>
      <c r="BF640" s="1">
        <f t="shared" si="460"/>
        <v>26</v>
      </c>
      <c r="BG640" s="1">
        <f>+IF(D640="male",VLOOKUP(M640,'Key node cluster'!$A$3:$C$45,3,0),VLOOKUP(M640,'Key node cluster'!$F$3:$H$27,3,0))</f>
        <v>31</v>
      </c>
    </row>
    <row r="641" spans="1:59" x14ac:dyDescent="0.25">
      <c r="A641" t="s">
        <v>27</v>
      </c>
      <c r="B641">
        <v>9751037933</v>
      </c>
      <c r="C641" s="7">
        <v>50</v>
      </c>
      <c r="D641" t="s">
        <v>9</v>
      </c>
      <c r="E641" t="s">
        <v>10</v>
      </c>
      <c r="F641" t="s">
        <v>28</v>
      </c>
      <c r="G641" t="str">
        <f t="shared" si="461"/>
        <v>bachelor or above</v>
      </c>
      <c r="H641" s="7">
        <f t="shared" si="419"/>
        <v>10</v>
      </c>
      <c r="I641" t="s">
        <v>14</v>
      </c>
      <c r="J641">
        <v>47</v>
      </c>
      <c r="K641">
        <v>7.1945205479452001</v>
      </c>
      <c r="L641">
        <v>3</v>
      </c>
      <c r="M641" s="5">
        <f t="shared" si="420"/>
        <v>37</v>
      </c>
      <c r="N641" s="5">
        <f>+IF(D641="male",VLOOKUP(BG641,'Key node cluster'!$L$3:$N$24,3,0),VLOOKUP(BG641,'Key node cluster'!$R$3:$T$15,3,0))</f>
        <v>0</v>
      </c>
      <c r="O641" s="1">
        <v>0</v>
      </c>
      <c r="P641" s="1">
        <f t="shared" si="421"/>
        <v>26</v>
      </c>
      <c r="Q641" s="1">
        <f t="shared" si="422"/>
        <v>26</v>
      </c>
      <c r="R641" s="1">
        <f t="shared" si="423"/>
        <v>26</v>
      </c>
      <c r="S641" s="1">
        <f t="shared" si="424"/>
        <v>26</v>
      </c>
      <c r="T641" s="1">
        <f t="shared" si="425"/>
        <v>26</v>
      </c>
      <c r="U641" s="1">
        <f t="shared" si="426"/>
        <v>26</v>
      </c>
      <c r="V641" s="1">
        <f t="shared" si="427"/>
        <v>26</v>
      </c>
      <c r="W641" s="1">
        <f t="shared" si="428"/>
        <v>26</v>
      </c>
      <c r="X641" s="1">
        <f t="shared" si="429"/>
        <v>26</v>
      </c>
      <c r="Y641" s="1">
        <f t="shared" si="430"/>
        <v>26</v>
      </c>
      <c r="Z641" s="1">
        <f t="shared" si="431"/>
        <v>26</v>
      </c>
      <c r="AA641" s="1">
        <f t="shared" si="432"/>
        <v>26</v>
      </c>
      <c r="AB641" s="1">
        <f t="shared" si="433"/>
        <v>26</v>
      </c>
      <c r="AC641" s="1">
        <f t="shared" si="434"/>
        <v>26</v>
      </c>
      <c r="AD641" s="1">
        <f t="shared" si="435"/>
        <v>26</v>
      </c>
      <c r="AE641" s="1">
        <f t="shared" si="436"/>
        <v>26</v>
      </c>
      <c r="AF641" s="1">
        <f t="shared" si="437"/>
        <v>26</v>
      </c>
      <c r="AG641" s="1">
        <f t="shared" si="438"/>
        <v>26</v>
      </c>
      <c r="AH641" s="1">
        <f t="shared" si="439"/>
        <v>26</v>
      </c>
      <c r="AI641" s="1">
        <f t="shared" si="440"/>
        <v>26</v>
      </c>
      <c r="AJ641" s="1">
        <f t="shared" si="441"/>
        <v>26</v>
      </c>
      <c r="AK641" s="1">
        <f t="shared" si="442"/>
        <v>26</v>
      </c>
      <c r="AL641" s="1">
        <f t="shared" si="443"/>
        <v>26</v>
      </c>
      <c r="AM641" s="1">
        <f t="shared" si="444"/>
        <v>26</v>
      </c>
      <c r="AN641" s="1">
        <f t="shared" si="445"/>
        <v>26</v>
      </c>
      <c r="AO641" s="1">
        <f t="shared" si="446"/>
        <v>26</v>
      </c>
      <c r="AP641" s="7">
        <f t="shared" si="462"/>
        <v>27</v>
      </c>
      <c r="AQ641" s="7">
        <f t="shared" si="463"/>
        <v>33</v>
      </c>
      <c r="AR641" s="1">
        <f t="shared" si="447"/>
        <v>33</v>
      </c>
      <c r="AS641" s="7">
        <f t="shared" si="464"/>
        <v>33</v>
      </c>
      <c r="AT641" s="1">
        <f t="shared" si="448"/>
        <v>33</v>
      </c>
      <c r="AU641" s="1">
        <f t="shared" si="449"/>
        <v>33</v>
      </c>
      <c r="AV641" s="1">
        <f t="shared" si="450"/>
        <v>33</v>
      </c>
      <c r="AW641" s="1">
        <f t="shared" si="451"/>
        <v>37</v>
      </c>
      <c r="AX641" s="1">
        <f t="shared" si="452"/>
        <v>37</v>
      </c>
      <c r="AY641" s="1">
        <f t="shared" si="453"/>
        <v>37</v>
      </c>
      <c r="AZ641" s="1">
        <f t="shared" si="454"/>
        <v>37</v>
      </c>
      <c r="BA641" s="1">
        <f t="shared" si="455"/>
        <v>37</v>
      </c>
      <c r="BB641" s="1">
        <f t="shared" si="456"/>
        <v>37</v>
      </c>
      <c r="BC641" s="1">
        <f t="shared" si="457"/>
        <v>37</v>
      </c>
      <c r="BD641" s="1">
        <f t="shared" si="458"/>
        <v>37</v>
      </c>
      <c r="BE641" s="1">
        <f t="shared" si="459"/>
        <v>37</v>
      </c>
      <c r="BF641" s="1">
        <f t="shared" si="460"/>
        <v>37</v>
      </c>
      <c r="BG641" s="1">
        <f>+IF(D641="male",VLOOKUP(M641,'Key node cluster'!$A$3:$C$45,3,0),VLOOKUP(M641,'Key node cluster'!$F$3:$H$27,3,0))</f>
        <v>37</v>
      </c>
    </row>
    <row r="642" spans="1:59" x14ac:dyDescent="0.25">
      <c r="A642" t="s">
        <v>29</v>
      </c>
      <c r="B642">
        <v>9861012277</v>
      </c>
      <c r="C642" s="7">
        <v>40</v>
      </c>
      <c r="D642" t="s">
        <v>9</v>
      </c>
      <c r="E642" t="s">
        <v>10</v>
      </c>
      <c r="F642" t="s">
        <v>11</v>
      </c>
      <c r="G642" t="str">
        <f t="shared" si="461"/>
        <v>bachelor or above</v>
      </c>
      <c r="H642" s="7">
        <f t="shared" ref="H642:H705" si="465">IF(K642 &gt; 15, 20, IF(K642 &gt; 10, 15, IF(K642 &gt; 5, 10, IF(K642 &gt; 1, 5, IF(K642 &gt; 0, 1, 0)))))</f>
        <v>20</v>
      </c>
      <c r="I642" t="s">
        <v>14</v>
      </c>
      <c r="J642">
        <v>36</v>
      </c>
      <c r="K642">
        <v>17.112328767123</v>
      </c>
      <c r="L642">
        <v>5</v>
      </c>
      <c r="M642" s="5">
        <f t="shared" ref="M642:M705" si="466">+BF642</f>
        <v>42</v>
      </c>
      <c r="N642" s="5">
        <f>+IF(D642="male",VLOOKUP(BG642,'Key node cluster'!$L$3:$N$24,3,0),VLOOKUP(BG642,'Key node cluster'!$R$3:$T$15,3,0))</f>
        <v>0</v>
      </c>
      <c r="O642" s="1">
        <v>0</v>
      </c>
      <c r="P642" s="1">
        <f t="shared" ref="P642:P705" si="467">+IF($D642="male",IF(H642="",O642,IF(H642&lt;=3,1,26)),IF($D642="female",IF(H642="",O642,IF(H642&lt;=0.5,1,12)),O642))</f>
        <v>26</v>
      </c>
      <c r="Q642" s="1">
        <f t="shared" ref="Q642:Q705" si="468">IF($D642="male",IF(P642&lt;&gt;1,P642,IF(H642="",P642,IF(H642&lt;=0.5,2,17))),IF($D642="female",IF(P642&lt;&gt;1,P642,IF(F642="",P642,IF(F642&lt;&gt;"amman",2,11))),P642))</f>
        <v>26</v>
      </c>
      <c r="R642" s="1">
        <f t="shared" ref="R642:R705" si="469">IF($D642="male",IF(Q642&lt;&gt;2,Q642,IF(F642="",Q642,IF(F642&lt;&gt;"irbed",3,14))),IF($D642="female",IF(Q642&lt;&gt;2,Q642,IF(C642="",Q642,IF(C642&lt;=25,3,8))),Q642))</f>
        <v>26</v>
      </c>
      <c r="S642" s="1">
        <f t="shared" ref="S642:S705" si="470">IF($D642="male",IF(R642&lt;&gt;3,R642,IF(F642="",R642,IF(F642&lt;&gt;"amman",4,11))),IF($D642="female",IF(R642&lt;&gt;3,R642,IF(F642="",R642,IF(F642&lt;&gt;"irbed",4,7))),R642))</f>
        <v>26</v>
      </c>
      <c r="T642" s="1">
        <f t="shared" ref="T642:T705" si="471">IF($D642="male",IF(S642&lt;&gt;4,S642,IF(C642="",S642,IF(C642&lt;=25,5,10))),IF($D642="female",IF(S642&lt;&gt;4,S642,IF(C642="",S642,IF(G642&lt;&gt;"secondary or below",5,6))),R642))</f>
        <v>26</v>
      </c>
      <c r="U642" s="1">
        <f t="shared" ref="U642:U705" si="472">IF($D642="male",IF(T642&lt;&gt;5,T642,IF(F642="",T642,IF(F642&lt;&gt;"zarqa",6,9))),IF($D642="female",IF(T642&lt;&gt;5,T642,5),T642))</f>
        <v>26</v>
      </c>
      <c r="V642" s="1">
        <f t="shared" ref="V642:V705" si="473">IF($D642="male",IF(U642&lt;&gt;6,U642,IF(G642="",U642,IF(G642&lt;&gt;"secondary or below",7,8))),IF($D642="female",IF(T642&lt;&gt;6,U642,6),U642))</f>
        <v>26</v>
      </c>
      <c r="W642" s="1">
        <f t="shared" ref="W642:W705" si="474">IF($D642="male",IF(V642&lt;&gt;7,V642,7),IF($D642="female",IF(S642&lt;&gt;7,V642,7),V642))</f>
        <v>26</v>
      </c>
      <c r="X642" s="1">
        <f t="shared" ref="X642:X705" si="475">IF($D642="male",IF(V642&lt;&gt;8,W642,8),IF($D642="female",IF(R642&lt;&gt;8,R642,IF(G642="",W642,IF(G642&lt;&gt;"bachelor or above",9,10)))))</f>
        <v>26</v>
      </c>
      <c r="Y642" s="1">
        <f t="shared" ref="Y642:Y705" si="476">IF($D642="male",IF(U642&lt;&gt;9,X642,9),IF($D642="female",IF(X642&lt;&gt;9,X642,9),X642))</f>
        <v>26</v>
      </c>
      <c r="Z642" s="1">
        <f t="shared" ref="Z642:Z705" si="477">IF($D642="male",IF(T642&lt;&gt;10,Y642,10),IF($D642="female",IF(X642&lt;&gt;10,Y642,10),Y642))</f>
        <v>26</v>
      </c>
      <c r="AA642" s="1">
        <f t="shared" ref="AA642:AA705" si="478">IF($D642="male",IF(S642&lt;&gt;11,Z642,IF(G642="",Z642,IF(G642&lt;&gt;"secondary or below",12,13))),IF($D642="female",IF(Q642&lt;&gt;11,Z642,11),Z642))</f>
        <v>26</v>
      </c>
      <c r="AB642" s="1">
        <f t="shared" ref="AB642:AB705" si="479">IF($D642="male",IF(AA642&lt;&gt;12,AA642,12),IF($D642="female",IF(P642&lt;&gt;12,P642,IF(G642="",AA642,IF(G642&lt;&gt;"bachelor or above",13,20)))))</f>
        <v>26</v>
      </c>
      <c r="AC642" s="1">
        <f t="shared" ref="AC642:AC705" si="480">IF($D642="male",IF(AA642&lt;&gt;13,AB642,13),IF($D642="female",IF(AB642&lt;&gt;13,AB642,IF(H642&lt;=3,14,17))))</f>
        <v>26</v>
      </c>
      <c r="AD642" s="1">
        <f t="shared" ref="AD642:AD705" si="481">IF($D642="male",IF(R642&lt;&gt;14,AC642,IF(G642="",AC642,IF(G642&lt;&gt;"bachelor or above",15,16))),IF($D642="female",IF(AC642&lt;&gt;14,AC642,IF(C642="",AC642,IF(C642&lt;=25,15,16))),AC642))</f>
        <v>26</v>
      </c>
      <c r="AE642" s="1">
        <f t="shared" ref="AE642:AE705" si="482">IF($D642="male",IF(AD642&lt;&gt;15,AD642,15),IF($D642="female",IF(AD642&lt;&gt;15,AD642,15),AD642))</f>
        <v>26</v>
      </c>
      <c r="AF642" s="1">
        <f t="shared" ref="AF642:AF705" si="483">IF($D642="male",IF(AD642&lt;&gt;16,AE642,16),IF($D642="female",IF(AD642&lt;&gt;16,AE642,16),AE642))</f>
        <v>26</v>
      </c>
      <c r="AG642" s="1">
        <f t="shared" ref="AG642:AG705" si="484">IF($D642="male",IF(Q642&lt;&gt;17,AF642,IF(F642="",AF642,IF(F642&lt;&gt;"amman",18,25))),IF($D642="female",IF(AC642&lt;&gt;17,AF642,IF(F642="",AF642,IF(F642&lt;&gt;"irbed",18,19))),AF642))</f>
        <v>26</v>
      </c>
      <c r="AH642" s="1">
        <f t="shared" ref="AH642:AH705" si="485">IF($D642="male",IF(AG642&lt;&gt;18,AG642,IF(G642="",AG642,IF(G642&lt;&gt;"secondary or below",19,20))),IF($D642="female",IF(AG642&lt;&gt;18,AG642,18),AG642))</f>
        <v>26</v>
      </c>
      <c r="AI642" s="1">
        <f t="shared" ref="AI642:AI705" si="486">IF($D642="male",IF(AH642&lt;&gt;19,AH642,19),IF($D642="female",IF(AG642&lt;&gt;19,AH642,19),AH642))</f>
        <v>26</v>
      </c>
      <c r="AJ642" s="1">
        <f t="shared" ref="AJ642:AJ705" si="487">IF($D642="male",IF(AH642&lt;&gt;20,AI642,IF(F642="",AI642,IF(F642&lt;&gt;"irbed",21,24))),IF($D642="female",IF(AB642&lt;&gt;20,AI642,IF(H642&lt;=3,21,24))))</f>
        <v>26</v>
      </c>
      <c r="AK642" s="1">
        <f t="shared" ref="AK642:AK705" si="488">IF($D642="male",IF(AJ642&lt;&gt;21,AJ642,IF(F642="",AJ642,IF(F642&lt;&gt;"zarqa",22,23))),IF($D642="female",IF(AJ642&lt;&gt;21,AJ642,IF(C642&lt;=25,22,23))))</f>
        <v>26</v>
      </c>
      <c r="AL642" s="1">
        <f t="shared" ref="AL642:AL705" si="489">IF($D642="male",IF(AK642&lt;&gt;22,AK642,22),IF($D642="female",IF(AK642&lt;&gt;22,AK642,22),AK642))</f>
        <v>26</v>
      </c>
      <c r="AM642" s="1">
        <f t="shared" ref="AM642:AM705" si="490">IF($D642="male",IF(AK642&lt;&gt;23,AL642,23),IF($D642="female",IF(AK642&lt;&gt;23,AL642,23),AL642))</f>
        <v>26</v>
      </c>
      <c r="AN642" s="1">
        <f t="shared" ref="AN642:AN705" si="491">IF($D642="male",IF(AJ642&lt;&gt;24,AM642,24),IF($D642="female",IF(AJ642&lt;&gt;24,AM642,24),AM642))</f>
        <v>26</v>
      </c>
      <c r="AO642" s="1">
        <f t="shared" ref="AO642:AO705" si="492">IF($D642="male",IF(AG642&lt;&gt;25,AN642,25),AN642)</f>
        <v>26</v>
      </c>
      <c r="AP642" s="7">
        <f t="shared" si="462"/>
        <v>38</v>
      </c>
      <c r="AQ642" s="7">
        <f t="shared" si="463"/>
        <v>38</v>
      </c>
      <c r="AR642" s="1">
        <f t="shared" ref="AR642:AR705" si="493">IF($D642="male",IF(AQ642&lt;&gt;28,AQ642,IF(C642&lt;=35,29,32)),AQ642)</f>
        <v>38</v>
      </c>
      <c r="AS642" s="7">
        <f t="shared" si="464"/>
        <v>38</v>
      </c>
      <c r="AT642" s="1">
        <f t="shared" ref="AT642:AT705" si="494">IF($D642="male",IF(AS642&lt;&gt;30,AS642,30),AS642)</f>
        <v>38</v>
      </c>
      <c r="AU642" s="1">
        <f t="shared" ref="AU642:AU705" si="495">IF($D642="male",IF(AS642&lt;&gt;31,AT642,31),AT642)</f>
        <v>38</v>
      </c>
      <c r="AV642" s="1">
        <f t="shared" ref="AV642:AV705" si="496">IF($D642="male",IF(AR642&lt;&gt;32,AU642,32),AU642)</f>
        <v>38</v>
      </c>
      <c r="AW642" s="1">
        <f t="shared" ref="AW642:AW705" si="497">IF($D642="male",IF(AQ642&lt;&gt;33,AV642,IF(H642="",AV642,IF(H642&lt;=7.5,34,37))),AV642)</f>
        <v>38</v>
      </c>
      <c r="AX642" s="1">
        <f t="shared" ref="AX642:AX705" si="498">IF($D642="male",IF(AW642&lt;&gt;34,AW642,IF(C642&lt;=25,35,36)),AW642)</f>
        <v>38</v>
      </c>
      <c r="AY642" s="1">
        <f t="shared" ref="AY642:AY705" si="499">IF($D642="male",IF(AX642&lt;&gt;35,AX642,35),AX642)</f>
        <v>38</v>
      </c>
      <c r="AZ642" s="1">
        <f t="shared" ref="AZ642:AZ705" si="500">IF($D642="male",IF(AX642&lt;&gt;36,AY642,36),AY642)</f>
        <v>38</v>
      </c>
      <c r="BA642" s="1">
        <f t="shared" ref="BA642:BA705" si="501">IF($D642="male",IF(AW642&lt;&gt;37,AZ642,37),AZ642)</f>
        <v>38</v>
      </c>
      <c r="BB642" s="1">
        <f t="shared" ref="BB642:BB705" si="502">IF($D642="male",IF(AP642&lt;&gt;38,BA642,IF(C642&lt;=25,39,40)),BA642)</f>
        <v>40</v>
      </c>
      <c r="BC642" s="1">
        <f t="shared" ref="BC642:BC705" si="503">IF($D642="male",IF(BB642&lt;&gt;39,BB642,39),BB642)</f>
        <v>40</v>
      </c>
      <c r="BD642" s="1">
        <f t="shared" ref="BD642:BD705" si="504">IF($D642="male",IF(BB642&lt;&gt;40,BC642,IF(H642="",BC642,IF(H642&lt;=7.5,41,42))),BC642)</f>
        <v>42</v>
      </c>
      <c r="BE642" s="1">
        <f t="shared" ref="BE642:BE705" si="505">IF($D642="male",IF(BD642&lt;&gt;41,BD642,41),BD642)</f>
        <v>42</v>
      </c>
      <c r="BF642" s="1">
        <f t="shared" ref="BF642:BF705" si="506">IF($D642="male",IF(BD642&lt;&gt;42,BE642,42),BE642)</f>
        <v>42</v>
      </c>
      <c r="BG642" s="1">
        <f>+IF(D642="male",VLOOKUP(M642,'Key node cluster'!$A$3:$C$45,3,0),VLOOKUP(M642,'Key node cluster'!$F$3:$H$27,3,0))</f>
        <v>42</v>
      </c>
    </row>
    <row r="643" spans="1:59" x14ac:dyDescent="0.25">
      <c r="A643" t="s">
        <v>30</v>
      </c>
      <c r="B643">
        <v>9761040992</v>
      </c>
      <c r="C643" s="7">
        <v>50</v>
      </c>
      <c r="D643" t="s">
        <v>9</v>
      </c>
      <c r="E643" t="s">
        <v>10</v>
      </c>
      <c r="F643" t="s">
        <v>31</v>
      </c>
      <c r="G643" t="str">
        <f t="shared" si="461"/>
        <v/>
      </c>
      <c r="H643" s="7">
        <f t="shared" si="465"/>
        <v>10</v>
      </c>
      <c r="J643">
        <v>46</v>
      </c>
      <c r="K643">
        <v>7.8602739726027</v>
      </c>
      <c r="L643">
        <v>18</v>
      </c>
      <c r="M643" s="5">
        <f t="shared" si="466"/>
        <v>32</v>
      </c>
      <c r="N643" s="5">
        <f>+IF(D643="male",VLOOKUP(BG643,'Key node cluster'!$L$3:$N$24,3,0),VLOOKUP(BG643,'Key node cluster'!$R$3:$T$15,3,0))</f>
        <v>0</v>
      </c>
      <c r="O643" s="1">
        <v>0</v>
      </c>
      <c r="P643" s="1">
        <f t="shared" si="467"/>
        <v>26</v>
      </c>
      <c r="Q643" s="1">
        <f t="shared" si="468"/>
        <v>26</v>
      </c>
      <c r="R643" s="1">
        <f t="shared" si="469"/>
        <v>26</v>
      </c>
      <c r="S643" s="1">
        <f t="shared" si="470"/>
        <v>26</v>
      </c>
      <c r="T643" s="1">
        <f t="shared" si="471"/>
        <v>26</v>
      </c>
      <c r="U643" s="1">
        <f t="shared" si="472"/>
        <v>26</v>
      </c>
      <c r="V643" s="1">
        <f t="shared" si="473"/>
        <v>26</v>
      </c>
      <c r="W643" s="1">
        <f t="shared" si="474"/>
        <v>26</v>
      </c>
      <c r="X643" s="1">
        <f t="shared" si="475"/>
        <v>26</v>
      </c>
      <c r="Y643" s="1">
        <f t="shared" si="476"/>
        <v>26</v>
      </c>
      <c r="Z643" s="1">
        <f t="shared" si="477"/>
        <v>26</v>
      </c>
      <c r="AA643" s="1">
        <f t="shared" si="478"/>
        <v>26</v>
      </c>
      <c r="AB643" s="1">
        <f t="shared" si="479"/>
        <v>26</v>
      </c>
      <c r="AC643" s="1">
        <f t="shared" si="480"/>
        <v>26</v>
      </c>
      <c r="AD643" s="1">
        <f t="shared" si="481"/>
        <v>26</v>
      </c>
      <c r="AE643" s="1">
        <f t="shared" si="482"/>
        <v>26</v>
      </c>
      <c r="AF643" s="1">
        <f t="shared" si="483"/>
        <v>26</v>
      </c>
      <c r="AG643" s="1">
        <f t="shared" si="484"/>
        <v>26</v>
      </c>
      <c r="AH643" s="1">
        <f t="shared" si="485"/>
        <v>26</v>
      </c>
      <c r="AI643" s="1">
        <f t="shared" si="486"/>
        <v>26</v>
      </c>
      <c r="AJ643" s="1">
        <f t="shared" si="487"/>
        <v>26</v>
      </c>
      <c r="AK643" s="1">
        <f t="shared" si="488"/>
        <v>26</v>
      </c>
      <c r="AL643" s="1">
        <f t="shared" si="489"/>
        <v>26</v>
      </c>
      <c r="AM643" s="1">
        <f t="shared" si="490"/>
        <v>26</v>
      </c>
      <c r="AN643" s="1">
        <f t="shared" si="491"/>
        <v>26</v>
      </c>
      <c r="AO643" s="1">
        <f t="shared" si="492"/>
        <v>26</v>
      </c>
      <c r="AP643" s="7">
        <f t="shared" si="462"/>
        <v>27</v>
      </c>
      <c r="AQ643" s="7">
        <f t="shared" si="463"/>
        <v>28</v>
      </c>
      <c r="AR643" s="1">
        <f t="shared" si="493"/>
        <v>32</v>
      </c>
      <c r="AS643" s="7">
        <f t="shared" si="464"/>
        <v>32</v>
      </c>
      <c r="AT643" s="1">
        <f t="shared" si="494"/>
        <v>32</v>
      </c>
      <c r="AU643" s="1">
        <f t="shared" si="495"/>
        <v>32</v>
      </c>
      <c r="AV643" s="1">
        <f t="shared" si="496"/>
        <v>32</v>
      </c>
      <c r="AW643" s="1">
        <f t="shared" si="497"/>
        <v>32</v>
      </c>
      <c r="AX643" s="1">
        <f t="shared" si="498"/>
        <v>32</v>
      </c>
      <c r="AY643" s="1">
        <f t="shared" si="499"/>
        <v>32</v>
      </c>
      <c r="AZ643" s="1">
        <f t="shared" si="500"/>
        <v>32</v>
      </c>
      <c r="BA643" s="1">
        <f t="shared" si="501"/>
        <v>32</v>
      </c>
      <c r="BB643" s="1">
        <f t="shared" si="502"/>
        <v>32</v>
      </c>
      <c r="BC643" s="1">
        <f t="shared" si="503"/>
        <v>32</v>
      </c>
      <c r="BD643" s="1">
        <f t="shared" si="504"/>
        <v>32</v>
      </c>
      <c r="BE643" s="1">
        <f t="shared" si="505"/>
        <v>32</v>
      </c>
      <c r="BF643" s="1">
        <f t="shared" si="506"/>
        <v>32</v>
      </c>
      <c r="BG643" s="1">
        <f>+IF(D643="male",VLOOKUP(M643,'Key node cluster'!$A$3:$C$45,3,0),VLOOKUP(M643,'Key node cluster'!$F$3:$H$27,3,0))</f>
        <v>32</v>
      </c>
    </row>
    <row r="644" spans="1:59" x14ac:dyDescent="0.25">
      <c r="A644" t="s">
        <v>32</v>
      </c>
      <c r="B644">
        <v>9901062821</v>
      </c>
      <c r="C644" s="7">
        <v>30</v>
      </c>
      <c r="D644" t="s">
        <v>9</v>
      </c>
      <c r="E644" t="s">
        <v>10</v>
      </c>
      <c r="G644" t="str">
        <f t="shared" si="461"/>
        <v/>
      </c>
      <c r="H644" s="7">
        <f t="shared" si="465"/>
        <v>5</v>
      </c>
      <c r="J644">
        <v>31</v>
      </c>
      <c r="K644">
        <v>3.9424657534246998</v>
      </c>
      <c r="L644">
        <v>2</v>
      </c>
      <c r="M644" s="5">
        <f t="shared" si="466"/>
        <v>26</v>
      </c>
      <c r="N644" s="5">
        <f>+IF(D644="male",VLOOKUP(BG644,'Key node cluster'!$L$3:$N$24,3,0),VLOOKUP(BG644,'Key node cluster'!$R$3:$T$15,3,0))</f>
        <v>1</v>
      </c>
      <c r="O644" s="1">
        <v>0</v>
      </c>
      <c r="P644" s="1">
        <f t="shared" si="467"/>
        <v>26</v>
      </c>
      <c r="Q644" s="1">
        <f t="shared" si="468"/>
        <v>26</v>
      </c>
      <c r="R644" s="1">
        <f t="shared" si="469"/>
        <v>26</v>
      </c>
      <c r="S644" s="1">
        <f t="shared" si="470"/>
        <v>26</v>
      </c>
      <c r="T644" s="1">
        <f t="shared" si="471"/>
        <v>26</v>
      </c>
      <c r="U644" s="1">
        <f t="shared" si="472"/>
        <v>26</v>
      </c>
      <c r="V644" s="1">
        <f t="shared" si="473"/>
        <v>26</v>
      </c>
      <c r="W644" s="1">
        <f t="shared" si="474"/>
        <v>26</v>
      </c>
      <c r="X644" s="1">
        <f t="shared" si="475"/>
        <v>26</v>
      </c>
      <c r="Y644" s="1">
        <f t="shared" si="476"/>
        <v>26</v>
      </c>
      <c r="Z644" s="1">
        <f t="shared" si="477"/>
        <v>26</v>
      </c>
      <c r="AA644" s="1">
        <f t="shared" si="478"/>
        <v>26</v>
      </c>
      <c r="AB644" s="1">
        <f t="shared" si="479"/>
        <v>26</v>
      </c>
      <c r="AC644" s="1">
        <f t="shared" si="480"/>
        <v>26</v>
      </c>
      <c r="AD644" s="1">
        <f t="shared" si="481"/>
        <v>26</v>
      </c>
      <c r="AE644" s="1">
        <f t="shared" si="482"/>
        <v>26</v>
      </c>
      <c r="AF644" s="1">
        <f t="shared" si="483"/>
        <v>26</v>
      </c>
      <c r="AG644" s="1">
        <f t="shared" si="484"/>
        <v>26</v>
      </c>
      <c r="AH644" s="1">
        <f t="shared" si="485"/>
        <v>26</v>
      </c>
      <c r="AI644" s="1">
        <f t="shared" si="486"/>
        <v>26</v>
      </c>
      <c r="AJ644" s="1">
        <f t="shared" si="487"/>
        <v>26</v>
      </c>
      <c r="AK644" s="1">
        <f t="shared" si="488"/>
        <v>26</v>
      </c>
      <c r="AL644" s="1">
        <f t="shared" si="489"/>
        <v>26</v>
      </c>
      <c r="AM644" s="1">
        <f t="shared" si="490"/>
        <v>26</v>
      </c>
      <c r="AN644" s="1">
        <f t="shared" si="491"/>
        <v>26</v>
      </c>
      <c r="AO644" s="1">
        <f t="shared" si="492"/>
        <v>26</v>
      </c>
      <c r="AP644" s="7">
        <f t="shared" si="462"/>
        <v>26</v>
      </c>
      <c r="AQ644" s="7">
        <f t="shared" si="463"/>
        <v>26</v>
      </c>
      <c r="AR644" s="1">
        <f t="shared" si="493"/>
        <v>26</v>
      </c>
      <c r="AS644" s="7">
        <f t="shared" si="464"/>
        <v>26</v>
      </c>
      <c r="AT644" s="1">
        <f t="shared" si="494"/>
        <v>26</v>
      </c>
      <c r="AU644" s="1">
        <f t="shared" si="495"/>
        <v>26</v>
      </c>
      <c r="AV644" s="1">
        <f t="shared" si="496"/>
        <v>26</v>
      </c>
      <c r="AW644" s="1">
        <f t="shared" si="497"/>
        <v>26</v>
      </c>
      <c r="AX644" s="1">
        <f t="shared" si="498"/>
        <v>26</v>
      </c>
      <c r="AY644" s="1">
        <f t="shared" si="499"/>
        <v>26</v>
      </c>
      <c r="AZ644" s="1">
        <f t="shared" si="500"/>
        <v>26</v>
      </c>
      <c r="BA644" s="1">
        <f t="shared" si="501"/>
        <v>26</v>
      </c>
      <c r="BB644" s="1">
        <f t="shared" si="502"/>
        <v>26</v>
      </c>
      <c r="BC644" s="1">
        <f t="shared" si="503"/>
        <v>26</v>
      </c>
      <c r="BD644" s="1">
        <f t="shared" si="504"/>
        <v>26</v>
      </c>
      <c r="BE644" s="1">
        <f t="shared" si="505"/>
        <v>26</v>
      </c>
      <c r="BF644" s="1">
        <f t="shared" si="506"/>
        <v>26</v>
      </c>
      <c r="BG644" s="1">
        <f>+IF(D644="male",VLOOKUP(M644,'Key node cluster'!$A$3:$C$45,3,0),VLOOKUP(M644,'Key node cluster'!$F$3:$H$27,3,0))</f>
        <v>31</v>
      </c>
    </row>
    <row r="645" spans="1:59" x14ac:dyDescent="0.25">
      <c r="A645" t="s">
        <v>33</v>
      </c>
      <c r="B645">
        <v>9751026571</v>
      </c>
      <c r="C645" s="7">
        <v>50</v>
      </c>
      <c r="D645" t="s">
        <v>9</v>
      </c>
      <c r="E645" t="s">
        <v>10</v>
      </c>
      <c r="G645" t="str">
        <f t="shared" si="461"/>
        <v/>
      </c>
      <c r="H645" s="7">
        <f t="shared" si="465"/>
        <v>20</v>
      </c>
      <c r="J645">
        <v>46</v>
      </c>
      <c r="K645">
        <v>15.528767123288</v>
      </c>
      <c r="L645">
        <v>3</v>
      </c>
      <c r="M645" s="5">
        <f t="shared" si="466"/>
        <v>26</v>
      </c>
      <c r="N645" s="5">
        <f>+IF(D645="male",VLOOKUP(BG645,'Key node cluster'!$L$3:$N$24,3,0),VLOOKUP(BG645,'Key node cluster'!$R$3:$T$15,3,0))</f>
        <v>1</v>
      </c>
      <c r="O645" s="1">
        <v>0</v>
      </c>
      <c r="P645" s="1">
        <f t="shared" si="467"/>
        <v>26</v>
      </c>
      <c r="Q645" s="1">
        <f t="shared" si="468"/>
        <v>26</v>
      </c>
      <c r="R645" s="1">
        <f t="shared" si="469"/>
        <v>26</v>
      </c>
      <c r="S645" s="1">
        <f t="shared" si="470"/>
        <v>26</v>
      </c>
      <c r="T645" s="1">
        <f t="shared" si="471"/>
        <v>26</v>
      </c>
      <c r="U645" s="1">
        <f t="shared" si="472"/>
        <v>26</v>
      </c>
      <c r="V645" s="1">
        <f t="shared" si="473"/>
        <v>26</v>
      </c>
      <c r="W645" s="1">
        <f t="shared" si="474"/>
        <v>26</v>
      </c>
      <c r="X645" s="1">
        <f t="shared" si="475"/>
        <v>26</v>
      </c>
      <c r="Y645" s="1">
        <f t="shared" si="476"/>
        <v>26</v>
      </c>
      <c r="Z645" s="1">
        <f t="shared" si="477"/>
        <v>26</v>
      </c>
      <c r="AA645" s="1">
        <f t="shared" si="478"/>
        <v>26</v>
      </c>
      <c r="AB645" s="1">
        <f t="shared" si="479"/>
        <v>26</v>
      </c>
      <c r="AC645" s="1">
        <f t="shared" si="480"/>
        <v>26</v>
      </c>
      <c r="AD645" s="1">
        <f t="shared" si="481"/>
        <v>26</v>
      </c>
      <c r="AE645" s="1">
        <f t="shared" si="482"/>
        <v>26</v>
      </c>
      <c r="AF645" s="1">
        <f t="shared" si="483"/>
        <v>26</v>
      </c>
      <c r="AG645" s="1">
        <f t="shared" si="484"/>
        <v>26</v>
      </c>
      <c r="AH645" s="1">
        <f t="shared" si="485"/>
        <v>26</v>
      </c>
      <c r="AI645" s="1">
        <f t="shared" si="486"/>
        <v>26</v>
      </c>
      <c r="AJ645" s="1">
        <f t="shared" si="487"/>
        <v>26</v>
      </c>
      <c r="AK645" s="1">
        <f t="shared" si="488"/>
        <v>26</v>
      </c>
      <c r="AL645" s="1">
        <f t="shared" si="489"/>
        <v>26</v>
      </c>
      <c r="AM645" s="1">
        <f t="shared" si="490"/>
        <v>26</v>
      </c>
      <c r="AN645" s="1">
        <f t="shared" si="491"/>
        <v>26</v>
      </c>
      <c r="AO645" s="1">
        <f t="shared" si="492"/>
        <v>26</v>
      </c>
      <c r="AP645" s="7">
        <f t="shared" si="462"/>
        <v>26</v>
      </c>
      <c r="AQ645" s="7">
        <f t="shared" si="463"/>
        <v>26</v>
      </c>
      <c r="AR645" s="1">
        <f t="shared" si="493"/>
        <v>26</v>
      </c>
      <c r="AS645" s="7">
        <f t="shared" si="464"/>
        <v>26</v>
      </c>
      <c r="AT645" s="1">
        <f t="shared" si="494"/>
        <v>26</v>
      </c>
      <c r="AU645" s="1">
        <f t="shared" si="495"/>
        <v>26</v>
      </c>
      <c r="AV645" s="1">
        <f t="shared" si="496"/>
        <v>26</v>
      </c>
      <c r="AW645" s="1">
        <f t="shared" si="497"/>
        <v>26</v>
      </c>
      <c r="AX645" s="1">
        <f t="shared" si="498"/>
        <v>26</v>
      </c>
      <c r="AY645" s="1">
        <f t="shared" si="499"/>
        <v>26</v>
      </c>
      <c r="AZ645" s="1">
        <f t="shared" si="500"/>
        <v>26</v>
      </c>
      <c r="BA645" s="1">
        <f t="shared" si="501"/>
        <v>26</v>
      </c>
      <c r="BB645" s="1">
        <f t="shared" si="502"/>
        <v>26</v>
      </c>
      <c r="BC645" s="1">
        <f t="shared" si="503"/>
        <v>26</v>
      </c>
      <c r="BD645" s="1">
        <f t="shared" si="504"/>
        <v>26</v>
      </c>
      <c r="BE645" s="1">
        <f t="shared" si="505"/>
        <v>26</v>
      </c>
      <c r="BF645" s="1">
        <f t="shared" si="506"/>
        <v>26</v>
      </c>
      <c r="BG645" s="1">
        <f>+IF(D645="male",VLOOKUP(M645,'Key node cluster'!$A$3:$C$45,3,0),VLOOKUP(M645,'Key node cluster'!$F$3:$H$27,3,0))</f>
        <v>31</v>
      </c>
    </row>
    <row r="646" spans="1:59" x14ac:dyDescent="0.25">
      <c r="A646" t="s">
        <v>34</v>
      </c>
      <c r="B646">
        <v>9801029642</v>
      </c>
      <c r="C646" s="7">
        <v>40</v>
      </c>
      <c r="D646" t="s">
        <v>9</v>
      </c>
      <c r="E646" t="s">
        <v>10</v>
      </c>
      <c r="F646" t="s">
        <v>28</v>
      </c>
      <c r="G646" t="str">
        <f t="shared" si="461"/>
        <v>bachelor or above</v>
      </c>
      <c r="H646" s="7">
        <f t="shared" si="465"/>
        <v>20</v>
      </c>
      <c r="I646" t="s">
        <v>14</v>
      </c>
      <c r="J646">
        <v>42</v>
      </c>
      <c r="K646">
        <v>18.117808219177999</v>
      </c>
      <c r="L646">
        <v>27</v>
      </c>
      <c r="M646" s="5">
        <f t="shared" si="466"/>
        <v>37</v>
      </c>
      <c r="N646" s="5">
        <f>+IF(D646="male",VLOOKUP(BG646,'Key node cluster'!$L$3:$N$24,3,0),VLOOKUP(BG646,'Key node cluster'!$R$3:$T$15,3,0))</f>
        <v>0</v>
      </c>
      <c r="O646" s="1">
        <v>0</v>
      </c>
      <c r="P646" s="1">
        <f t="shared" si="467"/>
        <v>26</v>
      </c>
      <c r="Q646" s="1">
        <f t="shared" si="468"/>
        <v>26</v>
      </c>
      <c r="R646" s="1">
        <f t="shared" si="469"/>
        <v>26</v>
      </c>
      <c r="S646" s="1">
        <f t="shared" si="470"/>
        <v>26</v>
      </c>
      <c r="T646" s="1">
        <f t="shared" si="471"/>
        <v>26</v>
      </c>
      <c r="U646" s="1">
        <f t="shared" si="472"/>
        <v>26</v>
      </c>
      <c r="V646" s="1">
        <f t="shared" si="473"/>
        <v>26</v>
      </c>
      <c r="W646" s="1">
        <f t="shared" si="474"/>
        <v>26</v>
      </c>
      <c r="X646" s="1">
        <f t="shared" si="475"/>
        <v>26</v>
      </c>
      <c r="Y646" s="1">
        <f t="shared" si="476"/>
        <v>26</v>
      </c>
      <c r="Z646" s="1">
        <f t="shared" si="477"/>
        <v>26</v>
      </c>
      <c r="AA646" s="1">
        <f t="shared" si="478"/>
        <v>26</v>
      </c>
      <c r="AB646" s="1">
        <f t="shared" si="479"/>
        <v>26</v>
      </c>
      <c r="AC646" s="1">
        <f t="shared" si="480"/>
        <v>26</v>
      </c>
      <c r="AD646" s="1">
        <f t="shared" si="481"/>
        <v>26</v>
      </c>
      <c r="AE646" s="1">
        <f t="shared" si="482"/>
        <v>26</v>
      </c>
      <c r="AF646" s="1">
        <f t="shared" si="483"/>
        <v>26</v>
      </c>
      <c r="AG646" s="1">
        <f t="shared" si="484"/>
        <v>26</v>
      </c>
      <c r="AH646" s="1">
        <f t="shared" si="485"/>
        <v>26</v>
      </c>
      <c r="AI646" s="1">
        <f t="shared" si="486"/>
        <v>26</v>
      </c>
      <c r="AJ646" s="1">
        <f t="shared" si="487"/>
        <v>26</v>
      </c>
      <c r="AK646" s="1">
        <f t="shared" si="488"/>
        <v>26</v>
      </c>
      <c r="AL646" s="1">
        <f t="shared" si="489"/>
        <v>26</v>
      </c>
      <c r="AM646" s="1">
        <f t="shared" si="490"/>
        <v>26</v>
      </c>
      <c r="AN646" s="1">
        <f t="shared" si="491"/>
        <v>26</v>
      </c>
      <c r="AO646" s="1">
        <f t="shared" si="492"/>
        <v>26</v>
      </c>
      <c r="AP646" s="7">
        <f t="shared" si="462"/>
        <v>27</v>
      </c>
      <c r="AQ646" s="7">
        <f t="shared" si="463"/>
        <v>33</v>
      </c>
      <c r="AR646" s="1">
        <f t="shared" si="493"/>
        <v>33</v>
      </c>
      <c r="AS646" s="7">
        <f t="shared" si="464"/>
        <v>33</v>
      </c>
      <c r="AT646" s="1">
        <f t="shared" si="494"/>
        <v>33</v>
      </c>
      <c r="AU646" s="1">
        <f t="shared" si="495"/>
        <v>33</v>
      </c>
      <c r="AV646" s="1">
        <f t="shared" si="496"/>
        <v>33</v>
      </c>
      <c r="AW646" s="1">
        <f t="shared" si="497"/>
        <v>37</v>
      </c>
      <c r="AX646" s="1">
        <f t="shared" si="498"/>
        <v>37</v>
      </c>
      <c r="AY646" s="1">
        <f t="shared" si="499"/>
        <v>37</v>
      </c>
      <c r="AZ646" s="1">
        <f t="shared" si="500"/>
        <v>37</v>
      </c>
      <c r="BA646" s="1">
        <f t="shared" si="501"/>
        <v>37</v>
      </c>
      <c r="BB646" s="1">
        <f t="shared" si="502"/>
        <v>37</v>
      </c>
      <c r="BC646" s="1">
        <f t="shared" si="503"/>
        <v>37</v>
      </c>
      <c r="BD646" s="1">
        <f t="shared" si="504"/>
        <v>37</v>
      </c>
      <c r="BE646" s="1">
        <f t="shared" si="505"/>
        <v>37</v>
      </c>
      <c r="BF646" s="1">
        <f t="shared" si="506"/>
        <v>37</v>
      </c>
      <c r="BG646" s="1">
        <f>+IF(D646="male",VLOOKUP(M646,'Key node cluster'!$A$3:$C$45,3,0),VLOOKUP(M646,'Key node cluster'!$F$3:$H$27,3,0))</f>
        <v>37</v>
      </c>
    </row>
    <row r="647" spans="1:59" x14ac:dyDescent="0.25">
      <c r="A647" t="s">
        <v>35</v>
      </c>
      <c r="B647">
        <v>9791053354</v>
      </c>
      <c r="C647" s="7">
        <v>40</v>
      </c>
      <c r="D647" t="s">
        <v>9</v>
      </c>
      <c r="E647" t="s">
        <v>10</v>
      </c>
      <c r="G647" t="str">
        <f t="shared" si="461"/>
        <v/>
      </c>
      <c r="H647" s="7">
        <f t="shared" si="465"/>
        <v>15</v>
      </c>
      <c r="J647">
        <v>43</v>
      </c>
      <c r="K647">
        <v>12.863013698630001</v>
      </c>
      <c r="L647">
        <v>1</v>
      </c>
      <c r="M647" s="5">
        <f t="shared" si="466"/>
        <v>26</v>
      </c>
      <c r="N647" s="5">
        <f>+IF(D647="male",VLOOKUP(BG647,'Key node cluster'!$L$3:$N$24,3,0),VLOOKUP(BG647,'Key node cluster'!$R$3:$T$15,3,0))</f>
        <v>1</v>
      </c>
      <c r="O647" s="1">
        <v>0</v>
      </c>
      <c r="P647" s="1">
        <f t="shared" si="467"/>
        <v>26</v>
      </c>
      <c r="Q647" s="1">
        <f t="shared" si="468"/>
        <v>26</v>
      </c>
      <c r="R647" s="1">
        <f t="shared" si="469"/>
        <v>26</v>
      </c>
      <c r="S647" s="1">
        <f t="shared" si="470"/>
        <v>26</v>
      </c>
      <c r="T647" s="1">
        <f t="shared" si="471"/>
        <v>26</v>
      </c>
      <c r="U647" s="1">
        <f t="shared" si="472"/>
        <v>26</v>
      </c>
      <c r="V647" s="1">
        <f t="shared" si="473"/>
        <v>26</v>
      </c>
      <c r="W647" s="1">
        <f t="shared" si="474"/>
        <v>26</v>
      </c>
      <c r="X647" s="1">
        <f t="shared" si="475"/>
        <v>26</v>
      </c>
      <c r="Y647" s="1">
        <f t="shared" si="476"/>
        <v>26</v>
      </c>
      <c r="Z647" s="1">
        <f t="shared" si="477"/>
        <v>26</v>
      </c>
      <c r="AA647" s="1">
        <f t="shared" si="478"/>
        <v>26</v>
      </c>
      <c r="AB647" s="1">
        <f t="shared" si="479"/>
        <v>26</v>
      </c>
      <c r="AC647" s="1">
        <f t="shared" si="480"/>
        <v>26</v>
      </c>
      <c r="AD647" s="1">
        <f t="shared" si="481"/>
        <v>26</v>
      </c>
      <c r="AE647" s="1">
        <f t="shared" si="482"/>
        <v>26</v>
      </c>
      <c r="AF647" s="1">
        <f t="shared" si="483"/>
        <v>26</v>
      </c>
      <c r="AG647" s="1">
        <f t="shared" si="484"/>
        <v>26</v>
      </c>
      <c r="AH647" s="1">
        <f t="shared" si="485"/>
        <v>26</v>
      </c>
      <c r="AI647" s="1">
        <f t="shared" si="486"/>
        <v>26</v>
      </c>
      <c r="AJ647" s="1">
        <f t="shared" si="487"/>
        <v>26</v>
      </c>
      <c r="AK647" s="1">
        <f t="shared" si="488"/>
        <v>26</v>
      </c>
      <c r="AL647" s="1">
        <f t="shared" si="489"/>
        <v>26</v>
      </c>
      <c r="AM647" s="1">
        <f t="shared" si="490"/>
        <v>26</v>
      </c>
      <c r="AN647" s="1">
        <f t="shared" si="491"/>
        <v>26</v>
      </c>
      <c r="AO647" s="1">
        <f t="shared" si="492"/>
        <v>26</v>
      </c>
      <c r="AP647" s="7">
        <f t="shared" si="462"/>
        <v>26</v>
      </c>
      <c r="AQ647" s="7">
        <f t="shared" si="463"/>
        <v>26</v>
      </c>
      <c r="AR647" s="1">
        <f t="shared" si="493"/>
        <v>26</v>
      </c>
      <c r="AS647" s="7">
        <f t="shared" si="464"/>
        <v>26</v>
      </c>
      <c r="AT647" s="1">
        <f t="shared" si="494"/>
        <v>26</v>
      </c>
      <c r="AU647" s="1">
        <f t="shared" si="495"/>
        <v>26</v>
      </c>
      <c r="AV647" s="1">
        <f t="shared" si="496"/>
        <v>26</v>
      </c>
      <c r="AW647" s="1">
        <f t="shared" si="497"/>
        <v>26</v>
      </c>
      <c r="AX647" s="1">
        <f t="shared" si="498"/>
        <v>26</v>
      </c>
      <c r="AY647" s="1">
        <f t="shared" si="499"/>
        <v>26</v>
      </c>
      <c r="AZ647" s="1">
        <f t="shared" si="500"/>
        <v>26</v>
      </c>
      <c r="BA647" s="1">
        <f t="shared" si="501"/>
        <v>26</v>
      </c>
      <c r="BB647" s="1">
        <f t="shared" si="502"/>
        <v>26</v>
      </c>
      <c r="BC647" s="1">
        <f t="shared" si="503"/>
        <v>26</v>
      </c>
      <c r="BD647" s="1">
        <f t="shared" si="504"/>
        <v>26</v>
      </c>
      <c r="BE647" s="1">
        <f t="shared" si="505"/>
        <v>26</v>
      </c>
      <c r="BF647" s="1">
        <f t="shared" si="506"/>
        <v>26</v>
      </c>
      <c r="BG647" s="1">
        <f>+IF(D647="male",VLOOKUP(M647,'Key node cluster'!$A$3:$C$45,3,0),VLOOKUP(M647,'Key node cluster'!$F$3:$H$27,3,0))</f>
        <v>31</v>
      </c>
    </row>
    <row r="648" spans="1:59" x14ac:dyDescent="0.25">
      <c r="A648" t="s">
        <v>36</v>
      </c>
      <c r="B648">
        <v>9821016049</v>
      </c>
      <c r="C648" s="7">
        <v>40</v>
      </c>
      <c r="D648" t="s">
        <v>9</v>
      </c>
      <c r="E648" t="s">
        <v>10</v>
      </c>
      <c r="G648" t="str">
        <f t="shared" si="461"/>
        <v/>
      </c>
      <c r="H648" s="7">
        <f t="shared" si="465"/>
        <v>20</v>
      </c>
      <c r="J648">
        <v>40</v>
      </c>
      <c r="K648">
        <v>15.112328767123</v>
      </c>
      <c r="L648">
        <v>19</v>
      </c>
      <c r="M648" s="5">
        <f t="shared" si="466"/>
        <v>26</v>
      </c>
      <c r="N648" s="5">
        <f>+IF(D648="male",VLOOKUP(BG648,'Key node cluster'!$L$3:$N$24,3,0),VLOOKUP(BG648,'Key node cluster'!$R$3:$T$15,3,0))</f>
        <v>1</v>
      </c>
      <c r="O648" s="1">
        <v>0</v>
      </c>
      <c r="P648" s="1">
        <f t="shared" si="467"/>
        <v>26</v>
      </c>
      <c r="Q648" s="1">
        <f t="shared" si="468"/>
        <v>26</v>
      </c>
      <c r="R648" s="1">
        <f t="shared" si="469"/>
        <v>26</v>
      </c>
      <c r="S648" s="1">
        <f t="shared" si="470"/>
        <v>26</v>
      </c>
      <c r="T648" s="1">
        <f t="shared" si="471"/>
        <v>26</v>
      </c>
      <c r="U648" s="1">
        <f t="shared" si="472"/>
        <v>26</v>
      </c>
      <c r="V648" s="1">
        <f t="shared" si="473"/>
        <v>26</v>
      </c>
      <c r="W648" s="1">
        <f t="shared" si="474"/>
        <v>26</v>
      </c>
      <c r="X648" s="1">
        <f t="shared" si="475"/>
        <v>26</v>
      </c>
      <c r="Y648" s="1">
        <f t="shared" si="476"/>
        <v>26</v>
      </c>
      <c r="Z648" s="1">
        <f t="shared" si="477"/>
        <v>26</v>
      </c>
      <c r="AA648" s="1">
        <f t="shared" si="478"/>
        <v>26</v>
      </c>
      <c r="AB648" s="1">
        <f t="shared" si="479"/>
        <v>26</v>
      </c>
      <c r="AC648" s="1">
        <f t="shared" si="480"/>
        <v>26</v>
      </c>
      <c r="AD648" s="1">
        <f t="shared" si="481"/>
        <v>26</v>
      </c>
      <c r="AE648" s="1">
        <f t="shared" si="482"/>
        <v>26</v>
      </c>
      <c r="AF648" s="1">
        <f t="shared" si="483"/>
        <v>26</v>
      </c>
      <c r="AG648" s="1">
        <f t="shared" si="484"/>
        <v>26</v>
      </c>
      <c r="AH648" s="1">
        <f t="shared" si="485"/>
        <v>26</v>
      </c>
      <c r="AI648" s="1">
        <f t="shared" si="486"/>
        <v>26</v>
      </c>
      <c r="AJ648" s="1">
        <f t="shared" si="487"/>
        <v>26</v>
      </c>
      <c r="AK648" s="1">
        <f t="shared" si="488"/>
        <v>26</v>
      </c>
      <c r="AL648" s="1">
        <f t="shared" si="489"/>
        <v>26</v>
      </c>
      <c r="AM648" s="1">
        <f t="shared" si="490"/>
        <v>26</v>
      </c>
      <c r="AN648" s="1">
        <f t="shared" si="491"/>
        <v>26</v>
      </c>
      <c r="AO648" s="1">
        <f t="shared" si="492"/>
        <v>26</v>
      </c>
      <c r="AP648" s="7">
        <f t="shared" si="462"/>
        <v>26</v>
      </c>
      <c r="AQ648" s="7">
        <f t="shared" si="463"/>
        <v>26</v>
      </c>
      <c r="AR648" s="1">
        <f t="shared" si="493"/>
        <v>26</v>
      </c>
      <c r="AS648" s="7">
        <f t="shared" si="464"/>
        <v>26</v>
      </c>
      <c r="AT648" s="1">
        <f t="shared" si="494"/>
        <v>26</v>
      </c>
      <c r="AU648" s="1">
        <f t="shared" si="495"/>
        <v>26</v>
      </c>
      <c r="AV648" s="1">
        <f t="shared" si="496"/>
        <v>26</v>
      </c>
      <c r="AW648" s="1">
        <f t="shared" si="497"/>
        <v>26</v>
      </c>
      <c r="AX648" s="1">
        <f t="shared" si="498"/>
        <v>26</v>
      </c>
      <c r="AY648" s="1">
        <f t="shared" si="499"/>
        <v>26</v>
      </c>
      <c r="AZ648" s="1">
        <f t="shared" si="500"/>
        <v>26</v>
      </c>
      <c r="BA648" s="1">
        <f t="shared" si="501"/>
        <v>26</v>
      </c>
      <c r="BB648" s="1">
        <f t="shared" si="502"/>
        <v>26</v>
      </c>
      <c r="BC648" s="1">
        <f t="shared" si="503"/>
        <v>26</v>
      </c>
      <c r="BD648" s="1">
        <f t="shared" si="504"/>
        <v>26</v>
      </c>
      <c r="BE648" s="1">
        <f t="shared" si="505"/>
        <v>26</v>
      </c>
      <c r="BF648" s="1">
        <f t="shared" si="506"/>
        <v>26</v>
      </c>
      <c r="BG648" s="1">
        <f>+IF(D648="male",VLOOKUP(M648,'Key node cluster'!$A$3:$C$45,3,0),VLOOKUP(M648,'Key node cluster'!$F$3:$H$27,3,0))</f>
        <v>31</v>
      </c>
    </row>
    <row r="649" spans="1:59" x14ac:dyDescent="0.25">
      <c r="A649" t="s">
        <v>37</v>
      </c>
      <c r="B649">
        <v>9811040144</v>
      </c>
      <c r="C649" s="7">
        <v>40</v>
      </c>
      <c r="D649" t="s">
        <v>9</v>
      </c>
      <c r="E649" t="s">
        <v>10</v>
      </c>
      <c r="G649" t="str">
        <f t="shared" si="461"/>
        <v/>
      </c>
      <c r="H649" s="7">
        <f t="shared" si="465"/>
        <v>15</v>
      </c>
      <c r="J649">
        <v>40</v>
      </c>
      <c r="K649">
        <v>10.605479452055</v>
      </c>
      <c r="L649">
        <v>4</v>
      </c>
      <c r="M649" s="5">
        <f t="shared" si="466"/>
        <v>26</v>
      </c>
      <c r="N649" s="5">
        <f>+IF(D649="male",VLOOKUP(BG649,'Key node cluster'!$L$3:$N$24,3,0),VLOOKUP(BG649,'Key node cluster'!$R$3:$T$15,3,0))</f>
        <v>1</v>
      </c>
      <c r="O649" s="1">
        <v>0</v>
      </c>
      <c r="P649" s="1">
        <f t="shared" si="467"/>
        <v>26</v>
      </c>
      <c r="Q649" s="1">
        <f t="shared" si="468"/>
        <v>26</v>
      </c>
      <c r="R649" s="1">
        <f t="shared" si="469"/>
        <v>26</v>
      </c>
      <c r="S649" s="1">
        <f t="shared" si="470"/>
        <v>26</v>
      </c>
      <c r="T649" s="1">
        <f t="shared" si="471"/>
        <v>26</v>
      </c>
      <c r="U649" s="1">
        <f t="shared" si="472"/>
        <v>26</v>
      </c>
      <c r="V649" s="1">
        <f t="shared" si="473"/>
        <v>26</v>
      </c>
      <c r="W649" s="1">
        <f t="shared" si="474"/>
        <v>26</v>
      </c>
      <c r="X649" s="1">
        <f t="shared" si="475"/>
        <v>26</v>
      </c>
      <c r="Y649" s="1">
        <f t="shared" si="476"/>
        <v>26</v>
      </c>
      <c r="Z649" s="1">
        <f t="shared" si="477"/>
        <v>26</v>
      </c>
      <c r="AA649" s="1">
        <f t="shared" si="478"/>
        <v>26</v>
      </c>
      <c r="AB649" s="1">
        <f t="shared" si="479"/>
        <v>26</v>
      </c>
      <c r="AC649" s="1">
        <f t="shared" si="480"/>
        <v>26</v>
      </c>
      <c r="AD649" s="1">
        <f t="shared" si="481"/>
        <v>26</v>
      </c>
      <c r="AE649" s="1">
        <f t="shared" si="482"/>
        <v>26</v>
      </c>
      <c r="AF649" s="1">
        <f t="shared" si="483"/>
        <v>26</v>
      </c>
      <c r="AG649" s="1">
        <f t="shared" si="484"/>
        <v>26</v>
      </c>
      <c r="AH649" s="1">
        <f t="shared" si="485"/>
        <v>26</v>
      </c>
      <c r="AI649" s="1">
        <f t="shared" si="486"/>
        <v>26</v>
      </c>
      <c r="AJ649" s="1">
        <f t="shared" si="487"/>
        <v>26</v>
      </c>
      <c r="AK649" s="1">
        <f t="shared" si="488"/>
        <v>26</v>
      </c>
      <c r="AL649" s="1">
        <f t="shared" si="489"/>
        <v>26</v>
      </c>
      <c r="AM649" s="1">
        <f t="shared" si="490"/>
        <v>26</v>
      </c>
      <c r="AN649" s="1">
        <f t="shared" si="491"/>
        <v>26</v>
      </c>
      <c r="AO649" s="1">
        <f t="shared" si="492"/>
        <v>26</v>
      </c>
      <c r="AP649" s="7">
        <f t="shared" si="462"/>
        <v>26</v>
      </c>
      <c r="AQ649" s="7">
        <f t="shared" si="463"/>
        <v>26</v>
      </c>
      <c r="AR649" s="1">
        <f t="shared" si="493"/>
        <v>26</v>
      </c>
      <c r="AS649" s="7">
        <f t="shared" si="464"/>
        <v>26</v>
      </c>
      <c r="AT649" s="1">
        <f t="shared" si="494"/>
        <v>26</v>
      </c>
      <c r="AU649" s="1">
        <f t="shared" si="495"/>
        <v>26</v>
      </c>
      <c r="AV649" s="1">
        <f t="shared" si="496"/>
        <v>26</v>
      </c>
      <c r="AW649" s="1">
        <f t="shared" si="497"/>
        <v>26</v>
      </c>
      <c r="AX649" s="1">
        <f t="shared" si="498"/>
        <v>26</v>
      </c>
      <c r="AY649" s="1">
        <f t="shared" si="499"/>
        <v>26</v>
      </c>
      <c r="AZ649" s="1">
        <f t="shared" si="500"/>
        <v>26</v>
      </c>
      <c r="BA649" s="1">
        <f t="shared" si="501"/>
        <v>26</v>
      </c>
      <c r="BB649" s="1">
        <f t="shared" si="502"/>
        <v>26</v>
      </c>
      <c r="BC649" s="1">
        <f t="shared" si="503"/>
        <v>26</v>
      </c>
      <c r="BD649" s="1">
        <f t="shared" si="504"/>
        <v>26</v>
      </c>
      <c r="BE649" s="1">
        <f t="shared" si="505"/>
        <v>26</v>
      </c>
      <c r="BF649" s="1">
        <f t="shared" si="506"/>
        <v>26</v>
      </c>
      <c r="BG649" s="1">
        <f>+IF(D649="male",VLOOKUP(M649,'Key node cluster'!$A$3:$C$45,3,0),VLOOKUP(M649,'Key node cluster'!$F$3:$H$27,3,0))</f>
        <v>31</v>
      </c>
    </row>
    <row r="650" spans="1:59" x14ac:dyDescent="0.25">
      <c r="A650" t="s">
        <v>38</v>
      </c>
      <c r="B650">
        <v>9661034691</v>
      </c>
      <c r="C650" s="7">
        <v>50</v>
      </c>
      <c r="D650" t="s">
        <v>9</v>
      </c>
      <c r="E650" t="s">
        <v>10</v>
      </c>
      <c r="G650" t="str">
        <f t="shared" si="461"/>
        <v/>
      </c>
      <c r="H650" s="7">
        <f t="shared" si="465"/>
        <v>5</v>
      </c>
      <c r="J650">
        <v>55</v>
      </c>
      <c r="K650">
        <v>3.3369863013699002</v>
      </c>
      <c r="L650">
        <v>2</v>
      </c>
      <c r="M650" s="5">
        <f t="shared" si="466"/>
        <v>26</v>
      </c>
      <c r="N650" s="5">
        <f>+IF(D650="male",VLOOKUP(BG650,'Key node cluster'!$L$3:$N$24,3,0),VLOOKUP(BG650,'Key node cluster'!$R$3:$T$15,3,0))</f>
        <v>1</v>
      </c>
      <c r="O650" s="1">
        <v>0</v>
      </c>
      <c r="P650" s="1">
        <f t="shared" si="467"/>
        <v>26</v>
      </c>
      <c r="Q650" s="1">
        <f t="shared" si="468"/>
        <v>26</v>
      </c>
      <c r="R650" s="1">
        <f t="shared" si="469"/>
        <v>26</v>
      </c>
      <c r="S650" s="1">
        <f t="shared" si="470"/>
        <v>26</v>
      </c>
      <c r="T650" s="1">
        <f t="shared" si="471"/>
        <v>26</v>
      </c>
      <c r="U650" s="1">
        <f t="shared" si="472"/>
        <v>26</v>
      </c>
      <c r="V650" s="1">
        <f t="shared" si="473"/>
        <v>26</v>
      </c>
      <c r="W650" s="1">
        <f t="shared" si="474"/>
        <v>26</v>
      </c>
      <c r="X650" s="1">
        <f t="shared" si="475"/>
        <v>26</v>
      </c>
      <c r="Y650" s="1">
        <f t="shared" si="476"/>
        <v>26</v>
      </c>
      <c r="Z650" s="1">
        <f t="shared" si="477"/>
        <v>26</v>
      </c>
      <c r="AA650" s="1">
        <f t="shared" si="478"/>
        <v>26</v>
      </c>
      <c r="AB650" s="1">
        <f t="shared" si="479"/>
        <v>26</v>
      </c>
      <c r="AC650" s="1">
        <f t="shared" si="480"/>
        <v>26</v>
      </c>
      <c r="AD650" s="1">
        <f t="shared" si="481"/>
        <v>26</v>
      </c>
      <c r="AE650" s="1">
        <f t="shared" si="482"/>
        <v>26</v>
      </c>
      <c r="AF650" s="1">
        <f t="shared" si="483"/>
        <v>26</v>
      </c>
      <c r="AG650" s="1">
        <f t="shared" si="484"/>
        <v>26</v>
      </c>
      <c r="AH650" s="1">
        <f t="shared" si="485"/>
        <v>26</v>
      </c>
      <c r="AI650" s="1">
        <f t="shared" si="486"/>
        <v>26</v>
      </c>
      <c r="AJ650" s="1">
        <f t="shared" si="487"/>
        <v>26</v>
      </c>
      <c r="AK650" s="1">
        <f t="shared" si="488"/>
        <v>26</v>
      </c>
      <c r="AL650" s="1">
        <f t="shared" si="489"/>
        <v>26</v>
      </c>
      <c r="AM650" s="1">
        <f t="shared" si="490"/>
        <v>26</v>
      </c>
      <c r="AN650" s="1">
        <f t="shared" si="491"/>
        <v>26</v>
      </c>
      <c r="AO650" s="1">
        <f t="shared" si="492"/>
        <v>26</v>
      </c>
      <c r="AP650" s="7">
        <f t="shared" si="462"/>
        <v>26</v>
      </c>
      <c r="AQ650" s="7">
        <f t="shared" si="463"/>
        <v>26</v>
      </c>
      <c r="AR650" s="1">
        <f t="shared" si="493"/>
        <v>26</v>
      </c>
      <c r="AS650" s="7">
        <f t="shared" si="464"/>
        <v>26</v>
      </c>
      <c r="AT650" s="1">
        <f t="shared" si="494"/>
        <v>26</v>
      </c>
      <c r="AU650" s="1">
        <f t="shared" si="495"/>
        <v>26</v>
      </c>
      <c r="AV650" s="1">
        <f t="shared" si="496"/>
        <v>26</v>
      </c>
      <c r="AW650" s="1">
        <f t="shared" si="497"/>
        <v>26</v>
      </c>
      <c r="AX650" s="1">
        <f t="shared" si="498"/>
        <v>26</v>
      </c>
      <c r="AY650" s="1">
        <f t="shared" si="499"/>
        <v>26</v>
      </c>
      <c r="AZ650" s="1">
        <f t="shared" si="500"/>
        <v>26</v>
      </c>
      <c r="BA650" s="1">
        <f t="shared" si="501"/>
        <v>26</v>
      </c>
      <c r="BB650" s="1">
        <f t="shared" si="502"/>
        <v>26</v>
      </c>
      <c r="BC650" s="1">
        <f t="shared" si="503"/>
        <v>26</v>
      </c>
      <c r="BD650" s="1">
        <f t="shared" si="504"/>
        <v>26</v>
      </c>
      <c r="BE650" s="1">
        <f t="shared" si="505"/>
        <v>26</v>
      </c>
      <c r="BF650" s="1">
        <f t="shared" si="506"/>
        <v>26</v>
      </c>
      <c r="BG650" s="1">
        <f>+IF(D650="male",VLOOKUP(M650,'Key node cluster'!$A$3:$C$45,3,0),VLOOKUP(M650,'Key node cluster'!$F$3:$H$27,3,0))</f>
        <v>31</v>
      </c>
    </row>
    <row r="651" spans="1:59" x14ac:dyDescent="0.25">
      <c r="A651" t="s">
        <v>39</v>
      </c>
      <c r="B651">
        <v>9721007081</v>
      </c>
      <c r="C651" s="7">
        <v>50</v>
      </c>
      <c r="D651" t="s">
        <v>9</v>
      </c>
      <c r="E651" t="s">
        <v>10</v>
      </c>
      <c r="G651" t="str">
        <f t="shared" si="461"/>
        <v/>
      </c>
      <c r="H651" s="7">
        <f t="shared" si="465"/>
        <v>10</v>
      </c>
      <c r="J651">
        <v>50</v>
      </c>
      <c r="K651">
        <v>6.5260273972603002</v>
      </c>
      <c r="L651">
        <v>2</v>
      </c>
      <c r="M651" s="5">
        <f t="shared" si="466"/>
        <v>26</v>
      </c>
      <c r="N651" s="5">
        <f>+IF(D651="male",VLOOKUP(BG651,'Key node cluster'!$L$3:$N$24,3,0),VLOOKUP(BG651,'Key node cluster'!$R$3:$T$15,3,0))</f>
        <v>1</v>
      </c>
      <c r="O651" s="1">
        <v>0</v>
      </c>
      <c r="P651" s="1">
        <f t="shared" si="467"/>
        <v>26</v>
      </c>
      <c r="Q651" s="1">
        <f t="shared" si="468"/>
        <v>26</v>
      </c>
      <c r="R651" s="1">
        <f t="shared" si="469"/>
        <v>26</v>
      </c>
      <c r="S651" s="1">
        <f t="shared" si="470"/>
        <v>26</v>
      </c>
      <c r="T651" s="1">
        <f t="shared" si="471"/>
        <v>26</v>
      </c>
      <c r="U651" s="1">
        <f t="shared" si="472"/>
        <v>26</v>
      </c>
      <c r="V651" s="1">
        <f t="shared" si="473"/>
        <v>26</v>
      </c>
      <c r="W651" s="1">
        <f t="shared" si="474"/>
        <v>26</v>
      </c>
      <c r="X651" s="1">
        <f t="shared" si="475"/>
        <v>26</v>
      </c>
      <c r="Y651" s="1">
        <f t="shared" si="476"/>
        <v>26</v>
      </c>
      <c r="Z651" s="1">
        <f t="shared" si="477"/>
        <v>26</v>
      </c>
      <c r="AA651" s="1">
        <f t="shared" si="478"/>
        <v>26</v>
      </c>
      <c r="AB651" s="1">
        <f t="shared" si="479"/>
        <v>26</v>
      </c>
      <c r="AC651" s="1">
        <f t="shared" si="480"/>
        <v>26</v>
      </c>
      <c r="AD651" s="1">
        <f t="shared" si="481"/>
        <v>26</v>
      </c>
      <c r="AE651" s="1">
        <f t="shared" si="482"/>
        <v>26</v>
      </c>
      <c r="AF651" s="1">
        <f t="shared" si="483"/>
        <v>26</v>
      </c>
      <c r="AG651" s="1">
        <f t="shared" si="484"/>
        <v>26</v>
      </c>
      <c r="AH651" s="1">
        <f t="shared" si="485"/>
        <v>26</v>
      </c>
      <c r="AI651" s="1">
        <f t="shared" si="486"/>
        <v>26</v>
      </c>
      <c r="AJ651" s="1">
        <f t="shared" si="487"/>
        <v>26</v>
      </c>
      <c r="AK651" s="1">
        <f t="shared" si="488"/>
        <v>26</v>
      </c>
      <c r="AL651" s="1">
        <f t="shared" si="489"/>
        <v>26</v>
      </c>
      <c r="AM651" s="1">
        <f t="shared" si="490"/>
        <v>26</v>
      </c>
      <c r="AN651" s="1">
        <f t="shared" si="491"/>
        <v>26</v>
      </c>
      <c r="AO651" s="1">
        <f t="shared" si="492"/>
        <v>26</v>
      </c>
      <c r="AP651" s="7">
        <f t="shared" si="462"/>
        <v>26</v>
      </c>
      <c r="AQ651" s="7">
        <f t="shared" si="463"/>
        <v>26</v>
      </c>
      <c r="AR651" s="1">
        <f t="shared" si="493"/>
        <v>26</v>
      </c>
      <c r="AS651" s="7">
        <f t="shared" si="464"/>
        <v>26</v>
      </c>
      <c r="AT651" s="1">
        <f t="shared" si="494"/>
        <v>26</v>
      </c>
      <c r="AU651" s="1">
        <f t="shared" si="495"/>
        <v>26</v>
      </c>
      <c r="AV651" s="1">
        <f t="shared" si="496"/>
        <v>26</v>
      </c>
      <c r="AW651" s="1">
        <f t="shared" si="497"/>
        <v>26</v>
      </c>
      <c r="AX651" s="1">
        <f t="shared" si="498"/>
        <v>26</v>
      </c>
      <c r="AY651" s="1">
        <f t="shared" si="499"/>
        <v>26</v>
      </c>
      <c r="AZ651" s="1">
        <f t="shared" si="500"/>
        <v>26</v>
      </c>
      <c r="BA651" s="1">
        <f t="shared" si="501"/>
        <v>26</v>
      </c>
      <c r="BB651" s="1">
        <f t="shared" si="502"/>
        <v>26</v>
      </c>
      <c r="BC651" s="1">
        <f t="shared" si="503"/>
        <v>26</v>
      </c>
      <c r="BD651" s="1">
        <f t="shared" si="504"/>
        <v>26</v>
      </c>
      <c r="BE651" s="1">
        <f t="shared" si="505"/>
        <v>26</v>
      </c>
      <c r="BF651" s="1">
        <f t="shared" si="506"/>
        <v>26</v>
      </c>
      <c r="BG651" s="1">
        <f>+IF(D651="male",VLOOKUP(M651,'Key node cluster'!$A$3:$C$45,3,0),VLOOKUP(M651,'Key node cluster'!$F$3:$H$27,3,0))</f>
        <v>31</v>
      </c>
    </row>
    <row r="652" spans="1:59" x14ac:dyDescent="0.25">
      <c r="A652" t="s">
        <v>40</v>
      </c>
      <c r="B652">
        <v>9901032813</v>
      </c>
      <c r="C652" s="7">
        <v>30</v>
      </c>
      <c r="D652" t="s">
        <v>9</v>
      </c>
      <c r="E652" t="s">
        <v>10</v>
      </c>
      <c r="F652" t="s">
        <v>11</v>
      </c>
      <c r="G652" t="str">
        <f t="shared" si="461"/>
        <v/>
      </c>
      <c r="H652" s="7">
        <f t="shared" si="465"/>
        <v>10</v>
      </c>
      <c r="J652">
        <v>31</v>
      </c>
      <c r="K652">
        <v>8.5917808219177996</v>
      </c>
      <c r="L652">
        <v>5</v>
      </c>
      <c r="M652" s="5">
        <f t="shared" si="466"/>
        <v>42</v>
      </c>
      <c r="N652" s="5">
        <f>+IF(D652="male",VLOOKUP(BG652,'Key node cluster'!$L$3:$N$24,3,0),VLOOKUP(BG652,'Key node cluster'!$R$3:$T$15,3,0))</f>
        <v>0</v>
      </c>
      <c r="O652" s="1">
        <v>0</v>
      </c>
      <c r="P652" s="1">
        <f t="shared" si="467"/>
        <v>26</v>
      </c>
      <c r="Q652" s="1">
        <f t="shared" si="468"/>
        <v>26</v>
      </c>
      <c r="R652" s="1">
        <f t="shared" si="469"/>
        <v>26</v>
      </c>
      <c r="S652" s="1">
        <f t="shared" si="470"/>
        <v>26</v>
      </c>
      <c r="T652" s="1">
        <f t="shared" si="471"/>
        <v>26</v>
      </c>
      <c r="U652" s="1">
        <f t="shared" si="472"/>
        <v>26</v>
      </c>
      <c r="V652" s="1">
        <f t="shared" si="473"/>
        <v>26</v>
      </c>
      <c r="W652" s="1">
        <f t="shared" si="474"/>
        <v>26</v>
      </c>
      <c r="X652" s="1">
        <f t="shared" si="475"/>
        <v>26</v>
      </c>
      <c r="Y652" s="1">
        <f t="shared" si="476"/>
        <v>26</v>
      </c>
      <c r="Z652" s="1">
        <f t="shared" si="477"/>
        <v>26</v>
      </c>
      <c r="AA652" s="1">
        <f t="shared" si="478"/>
        <v>26</v>
      </c>
      <c r="AB652" s="1">
        <f t="shared" si="479"/>
        <v>26</v>
      </c>
      <c r="AC652" s="1">
        <f t="shared" si="480"/>
        <v>26</v>
      </c>
      <c r="AD652" s="1">
        <f t="shared" si="481"/>
        <v>26</v>
      </c>
      <c r="AE652" s="1">
        <f t="shared" si="482"/>
        <v>26</v>
      </c>
      <c r="AF652" s="1">
        <f t="shared" si="483"/>
        <v>26</v>
      </c>
      <c r="AG652" s="1">
        <f t="shared" si="484"/>
        <v>26</v>
      </c>
      <c r="AH652" s="1">
        <f t="shared" si="485"/>
        <v>26</v>
      </c>
      <c r="AI652" s="1">
        <f t="shared" si="486"/>
        <v>26</v>
      </c>
      <c r="AJ652" s="1">
        <f t="shared" si="487"/>
        <v>26</v>
      </c>
      <c r="AK652" s="1">
        <f t="shared" si="488"/>
        <v>26</v>
      </c>
      <c r="AL652" s="1">
        <f t="shared" si="489"/>
        <v>26</v>
      </c>
      <c r="AM652" s="1">
        <f t="shared" si="490"/>
        <v>26</v>
      </c>
      <c r="AN652" s="1">
        <f t="shared" si="491"/>
        <v>26</v>
      </c>
      <c r="AO652" s="1">
        <f t="shared" si="492"/>
        <v>26</v>
      </c>
      <c r="AP652" s="7">
        <f t="shared" si="462"/>
        <v>38</v>
      </c>
      <c r="AQ652" s="7">
        <f t="shared" si="463"/>
        <v>38</v>
      </c>
      <c r="AR652" s="1">
        <f t="shared" si="493"/>
        <v>38</v>
      </c>
      <c r="AS652" s="7">
        <f t="shared" si="464"/>
        <v>38</v>
      </c>
      <c r="AT652" s="1">
        <f t="shared" si="494"/>
        <v>38</v>
      </c>
      <c r="AU652" s="1">
        <f t="shared" si="495"/>
        <v>38</v>
      </c>
      <c r="AV652" s="1">
        <f t="shared" si="496"/>
        <v>38</v>
      </c>
      <c r="AW652" s="1">
        <f t="shared" si="497"/>
        <v>38</v>
      </c>
      <c r="AX652" s="1">
        <f t="shared" si="498"/>
        <v>38</v>
      </c>
      <c r="AY652" s="1">
        <f t="shared" si="499"/>
        <v>38</v>
      </c>
      <c r="AZ652" s="1">
        <f t="shared" si="500"/>
        <v>38</v>
      </c>
      <c r="BA652" s="1">
        <f t="shared" si="501"/>
        <v>38</v>
      </c>
      <c r="BB652" s="1">
        <f t="shared" si="502"/>
        <v>40</v>
      </c>
      <c r="BC652" s="1">
        <f t="shared" si="503"/>
        <v>40</v>
      </c>
      <c r="BD652" s="1">
        <f t="shared" si="504"/>
        <v>42</v>
      </c>
      <c r="BE652" s="1">
        <f t="shared" si="505"/>
        <v>42</v>
      </c>
      <c r="BF652" s="1">
        <f t="shared" si="506"/>
        <v>42</v>
      </c>
      <c r="BG652" s="1">
        <f>+IF(D652="male",VLOOKUP(M652,'Key node cluster'!$A$3:$C$45,3,0),VLOOKUP(M652,'Key node cluster'!$F$3:$H$27,3,0))</f>
        <v>42</v>
      </c>
    </row>
    <row r="653" spans="1:59" x14ac:dyDescent="0.25">
      <c r="A653" t="s">
        <v>42</v>
      </c>
      <c r="B653">
        <v>9911015600</v>
      </c>
      <c r="C653" s="7">
        <v>30</v>
      </c>
      <c r="D653" t="s">
        <v>9</v>
      </c>
      <c r="E653" t="s">
        <v>10</v>
      </c>
      <c r="F653" t="s">
        <v>43</v>
      </c>
      <c r="G653" t="str">
        <f t="shared" si="461"/>
        <v>bachelor or above</v>
      </c>
      <c r="H653" s="7">
        <f t="shared" si="465"/>
        <v>10</v>
      </c>
      <c r="I653" t="s">
        <v>14</v>
      </c>
      <c r="J653">
        <v>31</v>
      </c>
      <c r="K653">
        <v>7.1890410958904001</v>
      </c>
      <c r="L653">
        <v>20</v>
      </c>
      <c r="M653" s="5">
        <f t="shared" si="466"/>
        <v>31</v>
      </c>
      <c r="N653" s="5">
        <f>+IF(D653="male",VLOOKUP(BG653,'Key node cluster'!$L$3:$N$24,3,0),VLOOKUP(BG653,'Key node cluster'!$R$3:$T$15,3,0))</f>
        <v>1</v>
      </c>
      <c r="O653" s="1">
        <v>0</v>
      </c>
      <c r="P653" s="1">
        <f t="shared" si="467"/>
        <v>26</v>
      </c>
      <c r="Q653" s="1">
        <f t="shared" si="468"/>
        <v>26</v>
      </c>
      <c r="R653" s="1">
        <f t="shared" si="469"/>
        <v>26</v>
      </c>
      <c r="S653" s="1">
        <f t="shared" si="470"/>
        <v>26</v>
      </c>
      <c r="T653" s="1">
        <f t="shared" si="471"/>
        <v>26</v>
      </c>
      <c r="U653" s="1">
        <f t="shared" si="472"/>
        <v>26</v>
      </c>
      <c r="V653" s="1">
        <f t="shared" si="473"/>
        <v>26</v>
      </c>
      <c r="W653" s="1">
        <f t="shared" si="474"/>
        <v>26</v>
      </c>
      <c r="X653" s="1">
        <f t="shared" si="475"/>
        <v>26</v>
      </c>
      <c r="Y653" s="1">
        <f t="shared" si="476"/>
        <v>26</v>
      </c>
      <c r="Z653" s="1">
        <f t="shared" si="477"/>
        <v>26</v>
      </c>
      <c r="AA653" s="1">
        <f t="shared" si="478"/>
        <v>26</v>
      </c>
      <c r="AB653" s="1">
        <f t="shared" si="479"/>
        <v>26</v>
      </c>
      <c r="AC653" s="1">
        <f t="shared" si="480"/>
        <v>26</v>
      </c>
      <c r="AD653" s="1">
        <f t="shared" si="481"/>
        <v>26</v>
      </c>
      <c r="AE653" s="1">
        <f t="shared" si="482"/>
        <v>26</v>
      </c>
      <c r="AF653" s="1">
        <f t="shared" si="483"/>
        <v>26</v>
      </c>
      <c r="AG653" s="1">
        <f t="shared" si="484"/>
        <v>26</v>
      </c>
      <c r="AH653" s="1">
        <f t="shared" si="485"/>
        <v>26</v>
      </c>
      <c r="AI653" s="1">
        <f t="shared" si="486"/>
        <v>26</v>
      </c>
      <c r="AJ653" s="1">
        <f t="shared" si="487"/>
        <v>26</v>
      </c>
      <c r="AK653" s="1">
        <f t="shared" si="488"/>
        <v>26</v>
      </c>
      <c r="AL653" s="1">
        <f t="shared" si="489"/>
        <v>26</v>
      </c>
      <c r="AM653" s="1">
        <f t="shared" si="490"/>
        <v>26</v>
      </c>
      <c r="AN653" s="1">
        <f t="shared" si="491"/>
        <v>26</v>
      </c>
      <c r="AO653" s="1">
        <f t="shared" si="492"/>
        <v>26</v>
      </c>
      <c r="AP653" s="7">
        <f t="shared" si="462"/>
        <v>27</v>
      </c>
      <c r="AQ653" s="7">
        <f t="shared" si="463"/>
        <v>28</v>
      </c>
      <c r="AR653" s="1">
        <f t="shared" si="493"/>
        <v>29</v>
      </c>
      <c r="AS653" s="7">
        <f t="shared" si="464"/>
        <v>31</v>
      </c>
      <c r="AT653" s="1">
        <f t="shared" si="494"/>
        <v>31</v>
      </c>
      <c r="AU653" s="1">
        <f t="shared" si="495"/>
        <v>31</v>
      </c>
      <c r="AV653" s="1">
        <f t="shared" si="496"/>
        <v>31</v>
      </c>
      <c r="AW653" s="1">
        <f t="shared" si="497"/>
        <v>31</v>
      </c>
      <c r="AX653" s="1">
        <f t="shared" si="498"/>
        <v>31</v>
      </c>
      <c r="AY653" s="1">
        <f t="shared" si="499"/>
        <v>31</v>
      </c>
      <c r="AZ653" s="1">
        <f t="shared" si="500"/>
        <v>31</v>
      </c>
      <c r="BA653" s="1">
        <f t="shared" si="501"/>
        <v>31</v>
      </c>
      <c r="BB653" s="1">
        <f t="shared" si="502"/>
        <v>31</v>
      </c>
      <c r="BC653" s="1">
        <f t="shared" si="503"/>
        <v>31</v>
      </c>
      <c r="BD653" s="1">
        <f t="shared" si="504"/>
        <v>31</v>
      </c>
      <c r="BE653" s="1">
        <f t="shared" si="505"/>
        <v>31</v>
      </c>
      <c r="BF653" s="1">
        <f t="shared" si="506"/>
        <v>31</v>
      </c>
      <c r="BG653" s="1">
        <f>+IF(D653="male",VLOOKUP(M653,'Key node cluster'!$A$3:$C$45,3,0),VLOOKUP(M653,'Key node cluster'!$F$3:$H$27,3,0))</f>
        <v>31</v>
      </c>
    </row>
    <row r="654" spans="1:59" x14ac:dyDescent="0.25">
      <c r="A654" t="s">
        <v>49</v>
      </c>
      <c r="B654">
        <v>9731034687</v>
      </c>
      <c r="C654" s="7">
        <v>50</v>
      </c>
      <c r="D654" t="s">
        <v>9</v>
      </c>
      <c r="E654" t="s">
        <v>10</v>
      </c>
      <c r="G654" t="str">
        <f t="shared" si="461"/>
        <v/>
      </c>
      <c r="H654" s="7">
        <f t="shared" si="465"/>
        <v>20</v>
      </c>
      <c r="J654">
        <v>49</v>
      </c>
      <c r="K654">
        <v>29.12602739726</v>
      </c>
      <c r="L654">
        <v>2</v>
      </c>
      <c r="M654" s="5">
        <f t="shared" si="466"/>
        <v>26</v>
      </c>
      <c r="N654" s="5">
        <f>+IF(D654="male",VLOOKUP(BG654,'Key node cluster'!$L$3:$N$24,3,0),VLOOKUP(BG654,'Key node cluster'!$R$3:$T$15,3,0))</f>
        <v>1</v>
      </c>
      <c r="O654" s="1">
        <v>0</v>
      </c>
      <c r="P654" s="1">
        <f t="shared" si="467"/>
        <v>26</v>
      </c>
      <c r="Q654" s="1">
        <f t="shared" si="468"/>
        <v>26</v>
      </c>
      <c r="R654" s="1">
        <f t="shared" si="469"/>
        <v>26</v>
      </c>
      <c r="S654" s="1">
        <f t="shared" si="470"/>
        <v>26</v>
      </c>
      <c r="T654" s="1">
        <f t="shared" si="471"/>
        <v>26</v>
      </c>
      <c r="U654" s="1">
        <f t="shared" si="472"/>
        <v>26</v>
      </c>
      <c r="V654" s="1">
        <f t="shared" si="473"/>
        <v>26</v>
      </c>
      <c r="W654" s="1">
        <f t="shared" si="474"/>
        <v>26</v>
      </c>
      <c r="X654" s="1">
        <f t="shared" si="475"/>
        <v>26</v>
      </c>
      <c r="Y654" s="1">
        <f t="shared" si="476"/>
        <v>26</v>
      </c>
      <c r="Z654" s="1">
        <f t="shared" si="477"/>
        <v>26</v>
      </c>
      <c r="AA654" s="1">
        <f t="shared" si="478"/>
        <v>26</v>
      </c>
      <c r="AB654" s="1">
        <f t="shared" si="479"/>
        <v>26</v>
      </c>
      <c r="AC654" s="1">
        <f t="shared" si="480"/>
        <v>26</v>
      </c>
      <c r="AD654" s="1">
        <f t="shared" si="481"/>
        <v>26</v>
      </c>
      <c r="AE654" s="1">
        <f t="shared" si="482"/>
        <v>26</v>
      </c>
      <c r="AF654" s="1">
        <f t="shared" si="483"/>
        <v>26</v>
      </c>
      <c r="AG654" s="1">
        <f t="shared" si="484"/>
        <v>26</v>
      </c>
      <c r="AH654" s="1">
        <f t="shared" si="485"/>
        <v>26</v>
      </c>
      <c r="AI654" s="1">
        <f t="shared" si="486"/>
        <v>26</v>
      </c>
      <c r="AJ654" s="1">
        <f t="shared" si="487"/>
        <v>26</v>
      </c>
      <c r="AK654" s="1">
        <f t="shared" si="488"/>
        <v>26</v>
      </c>
      <c r="AL654" s="1">
        <f t="shared" si="489"/>
        <v>26</v>
      </c>
      <c r="AM654" s="1">
        <f t="shared" si="490"/>
        <v>26</v>
      </c>
      <c r="AN654" s="1">
        <f t="shared" si="491"/>
        <v>26</v>
      </c>
      <c r="AO654" s="1">
        <f t="shared" si="492"/>
        <v>26</v>
      </c>
      <c r="AP654" s="7">
        <f t="shared" si="462"/>
        <v>26</v>
      </c>
      <c r="AQ654" s="7">
        <f t="shared" si="463"/>
        <v>26</v>
      </c>
      <c r="AR654" s="1">
        <f t="shared" si="493"/>
        <v>26</v>
      </c>
      <c r="AS654" s="7">
        <f t="shared" si="464"/>
        <v>26</v>
      </c>
      <c r="AT654" s="1">
        <f t="shared" si="494"/>
        <v>26</v>
      </c>
      <c r="AU654" s="1">
        <f t="shared" si="495"/>
        <v>26</v>
      </c>
      <c r="AV654" s="1">
        <f t="shared" si="496"/>
        <v>26</v>
      </c>
      <c r="AW654" s="1">
        <f t="shared" si="497"/>
        <v>26</v>
      </c>
      <c r="AX654" s="1">
        <f t="shared" si="498"/>
        <v>26</v>
      </c>
      <c r="AY654" s="1">
        <f t="shared" si="499"/>
        <v>26</v>
      </c>
      <c r="AZ654" s="1">
        <f t="shared" si="500"/>
        <v>26</v>
      </c>
      <c r="BA654" s="1">
        <f t="shared" si="501"/>
        <v>26</v>
      </c>
      <c r="BB654" s="1">
        <f t="shared" si="502"/>
        <v>26</v>
      </c>
      <c r="BC654" s="1">
        <f t="shared" si="503"/>
        <v>26</v>
      </c>
      <c r="BD654" s="1">
        <f t="shared" si="504"/>
        <v>26</v>
      </c>
      <c r="BE654" s="1">
        <f t="shared" si="505"/>
        <v>26</v>
      </c>
      <c r="BF654" s="1">
        <f t="shared" si="506"/>
        <v>26</v>
      </c>
      <c r="BG654" s="1">
        <f>+IF(D654="male",VLOOKUP(M654,'Key node cluster'!$A$3:$C$45,3,0),VLOOKUP(M654,'Key node cluster'!$F$3:$H$27,3,0))</f>
        <v>31</v>
      </c>
    </row>
    <row r="655" spans="1:59" x14ac:dyDescent="0.25">
      <c r="A655" t="s">
        <v>50</v>
      </c>
      <c r="B655">
        <v>9781011962</v>
      </c>
      <c r="C655" s="7">
        <v>40</v>
      </c>
      <c r="D655" t="s">
        <v>9</v>
      </c>
      <c r="E655" t="s">
        <v>10</v>
      </c>
      <c r="G655" t="str">
        <f t="shared" si="461"/>
        <v/>
      </c>
      <c r="H655" s="7">
        <f t="shared" si="465"/>
        <v>5</v>
      </c>
      <c r="J655">
        <v>44</v>
      </c>
      <c r="K655">
        <v>3.1698630136985999</v>
      </c>
      <c r="L655">
        <v>5</v>
      </c>
      <c r="M655" s="5">
        <f t="shared" si="466"/>
        <v>26</v>
      </c>
      <c r="N655" s="5">
        <f>+IF(D655="male",VLOOKUP(BG655,'Key node cluster'!$L$3:$N$24,3,0),VLOOKUP(BG655,'Key node cluster'!$R$3:$T$15,3,0))</f>
        <v>1</v>
      </c>
      <c r="O655" s="1">
        <v>0</v>
      </c>
      <c r="P655" s="1">
        <f t="shared" si="467"/>
        <v>26</v>
      </c>
      <c r="Q655" s="1">
        <f t="shared" si="468"/>
        <v>26</v>
      </c>
      <c r="R655" s="1">
        <f t="shared" si="469"/>
        <v>26</v>
      </c>
      <c r="S655" s="1">
        <f t="shared" si="470"/>
        <v>26</v>
      </c>
      <c r="T655" s="1">
        <f t="shared" si="471"/>
        <v>26</v>
      </c>
      <c r="U655" s="1">
        <f t="shared" si="472"/>
        <v>26</v>
      </c>
      <c r="V655" s="1">
        <f t="shared" si="473"/>
        <v>26</v>
      </c>
      <c r="W655" s="1">
        <f t="shared" si="474"/>
        <v>26</v>
      </c>
      <c r="X655" s="1">
        <f t="shared" si="475"/>
        <v>26</v>
      </c>
      <c r="Y655" s="1">
        <f t="shared" si="476"/>
        <v>26</v>
      </c>
      <c r="Z655" s="1">
        <f t="shared" si="477"/>
        <v>26</v>
      </c>
      <c r="AA655" s="1">
        <f t="shared" si="478"/>
        <v>26</v>
      </c>
      <c r="AB655" s="1">
        <f t="shared" si="479"/>
        <v>26</v>
      </c>
      <c r="AC655" s="1">
        <f t="shared" si="480"/>
        <v>26</v>
      </c>
      <c r="AD655" s="1">
        <f t="shared" si="481"/>
        <v>26</v>
      </c>
      <c r="AE655" s="1">
        <f t="shared" si="482"/>
        <v>26</v>
      </c>
      <c r="AF655" s="1">
        <f t="shared" si="483"/>
        <v>26</v>
      </c>
      <c r="AG655" s="1">
        <f t="shared" si="484"/>
        <v>26</v>
      </c>
      <c r="AH655" s="1">
        <f t="shared" si="485"/>
        <v>26</v>
      </c>
      <c r="AI655" s="1">
        <f t="shared" si="486"/>
        <v>26</v>
      </c>
      <c r="AJ655" s="1">
        <f t="shared" si="487"/>
        <v>26</v>
      </c>
      <c r="AK655" s="1">
        <f t="shared" si="488"/>
        <v>26</v>
      </c>
      <c r="AL655" s="1">
        <f t="shared" si="489"/>
        <v>26</v>
      </c>
      <c r="AM655" s="1">
        <f t="shared" si="490"/>
        <v>26</v>
      </c>
      <c r="AN655" s="1">
        <f t="shared" si="491"/>
        <v>26</v>
      </c>
      <c r="AO655" s="1">
        <f t="shared" si="492"/>
        <v>26</v>
      </c>
      <c r="AP655" s="7">
        <f t="shared" si="462"/>
        <v>26</v>
      </c>
      <c r="AQ655" s="7">
        <f t="shared" si="463"/>
        <v>26</v>
      </c>
      <c r="AR655" s="1">
        <f t="shared" si="493"/>
        <v>26</v>
      </c>
      <c r="AS655" s="7">
        <f t="shared" si="464"/>
        <v>26</v>
      </c>
      <c r="AT655" s="1">
        <f t="shared" si="494"/>
        <v>26</v>
      </c>
      <c r="AU655" s="1">
        <f t="shared" si="495"/>
        <v>26</v>
      </c>
      <c r="AV655" s="1">
        <f t="shared" si="496"/>
        <v>26</v>
      </c>
      <c r="AW655" s="1">
        <f t="shared" si="497"/>
        <v>26</v>
      </c>
      <c r="AX655" s="1">
        <f t="shared" si="498"/>
        <v>26</v>
      </c>
      <c r="AY655" s="1">
        <f t="shared" si="499"/>
        <v>26</v>
      </c>
      <c r="AZ655" s="1">
        <f t="shared" si="500"/>
        <v>26</v>
      </c>
      <c r="BA655" s="1">
        <f t="shared" si="501"/>
        <v>26</v>
      </c>
      <c r="BB655" s="1">
        <f t="shared" si="502"/>
        <v>26</v>
      </c>
      <c r="BC655" s="1">
        <f t="shared" si="503"/>
        <v>26</v>
      </c>
      <c r="BD655" s="1">
        <f t="shared" si="504"/>
        <v>26</v>
      </c>
      <c r="BE655" s="1">
        <f t="shared" si="505"/>
        <v>26</v>
      </c>
      <c r="BF655" s="1">
        <f t="shared" si="506"/>
        <v>26</v>
      </c>
      <c r="BG655" s="1">
        <f>+IF(D655="male",VLOOKUP(M655,'Key node cluster'!$A$3:$C$45,3,0),VLOOKUP(M655,'Key node cluster'!$F$3:$H$27,3,0))</f>
        <v>31</v>
      </c>
    </row>
    <row r="656" spans="1:59" x14ac:dyDescent="0.25">
      <c r="A656" t="s">
        <v>51</v>
      </c>
      <c r="B656">
        <v>9871005676</v>
      </c>
      <c r="C656" s="7">
        <v>30</v>
      </c>
      <c r="D656" t="s">
        <v>9</v>
      </c>
      <c r="E656" t="s">
        <v>10</v>
      </c>
      <c r="G656" t="str">
        <f t="shared" si="461"/>
        <v/>
      </c>
      <c r="H656" s="7">
        <f t="shared" si="465"/>
        <v>15</v>
      </c>
      <c r="J656">
        <v>35</v>
      </c>
      <c r="K656">
        <v>11.191780821918</v>
      </c>
      <c r="L656">
        <v>10</v>
      </c>
      <c r="M656" s="5">
        <f t="shared" si="466"/>
        <v>26</v>
      </c>
      <c r="N656" s="5">
        <f>+IF(D656="male",VLOOKUP(BG656,'Key node cluster'!$L$3:$N$24,3,0),VLOOKUP(BG656,'Key node cluster'!$R$3:$T$15,3,0))</f>
        <v>1</v>
      </c>
      <c r="O656" s="1">
        <v>0</v>
      </c>
      <c r="P656" s="1">
        <f t="shared" si="467"/>
        <v>26</v>
      </c>
      <c r="Q656" s="1">
        <f t="shared" si="468"/>
        <v>26</v>
      </c>
      <c r="R656" s="1">
        <f t="shared" si="469"/>
        <v>26</v>
      </c>
      <c r="S656" s="1">
        <f t="shared" si="470"/>
        <v>26</v>
      </c>
      <c r="T656" s="1">
        <f t="shared" si="471"/>
        <v>26</v>
      </c>
      <c r="U656" s="1">
        <f t="shared" si="472"/>
        <v>26</v>
      </c>
      <c r="V656" s="1">
        <f t="shared" si="473"/>
        <v>26</v>
      </c>
      <c r="W656" s="1">
        <f t="shared" si="474"/>
        <v>26</v>
      </c>
      <c r="X656" s="1">
        <f t="shared" si="475"/>
        <v>26</v>
      </c>
      <c r="Y656" s="1">
        <f t="shared" si="476"/>
        <v>26</v>
      </c>
      <c r="Z656" s="1">
        <f t="shared" si="477"/>
        <v>26</v>
      </c>
      <c r="AA656" s="1">
        <f t="shared" si="478"/>
        <v>26</v>
      </c>
      <c r="AB656" s="1">
        <f t="shared" si="479"/>
        <v>26</v>
      </c>
      <c r="AC656" s="1">
        <f t="shared" si="480"/>
        <v>26</v>
      </c>
      <c r="AD656" s="1">
        <f t="shared" si="481"/>
        <v>26</v>
      </c>
      <c r="AE656" s="1">
        <f t="shared" si="482"/>
        <v>26</v>
      </c>
      <c r="AF656" s="1">
        <f t="shared" si="483"/>
        <v>26</v>
      </c>
      <c r="AG656" s="1">
        <f t="shared" si="484"/>
        <v>26</v>
      </c>
      <c r="AH656" s="1">
        <f t="shared" si="485"/>
        <v>26</v>
      </c>
      <c r="AI656" s="1">
        <f t="shared" si="486"/>
        <v>26</v>
      </c>
      <c r="AJ656" s="1">
        <f t="shared" si="487"/>
        <v>26</v>
      </c>
      <c r="AK656" s="1">
        <f t="shared" si="488"/>
        <v>26</v>
      </c>
      <c r="AL656" s="1">
        <f t="shared" si="489"/>
        <v>26</v>
      </c>
      <c r="AM656" s="1">
        <f t="shared" si="490"/>
        <v>26</v>
      </c>
      <c r="AN656" s="1">
        <f t="shared" si="491"/>
        <v>26</v>
      </c>
      <c r="AO656" s="1">
        <f t="shared" si="492"/>
        <v>26</v>
      </c>
      <c r="AP656" s="7">
        <f t="shared" si="462"/>
        <v>26</v>
      </c>
      <c r="AQ656" s="7">
        <f t="shared" si="463"/>
        <v>26</v>
      </c>
      <c r="AR656" s="1">
        <f t="shared" si="493"/>
        <v>26</v>
      </c>
      <c r="AS656" s="7">
        <f t="shared" si="464"/>
        <v>26</v>
      </c>
      <c r="AT656" s="1">
        <f t="shared" si="494"/>
        <v>26</v>
      </c>
      <c r="AU656" s="1">
        <f t="shared" si="495"/>
        <v>26</v>
      </c>
      <c r="AV656" s="1">
        <f t="shared" si="496"/>
        <v>26</v>
      </c>
      <c r="AW656" s="1">
        <f t="shared" si="497"/>
        <v>26</v>
      </c>
      <c r="AX656" s="1">
        <f t="shared" si="498"/>
        <v>26</v>
      </c>
      <c r="AY656" s="1">
        <f t="shared" si="499"/>
        <v>26</v>
      </c>
      <c r="AZ656" s="1">
        <f t="shared" si="500"/>
        <v>26</v>
      </c>
      <c r="BA656" s="1">
        <f t="shared" si="501"/>
        <v>26</v>
      </c>
      <c r="BB656" s="1">
        <f t="shared" si="502"/>
        <v>26</v>
      </c>
      <c r="BC656" s="1">
        <f t="shared" si="503"/>
        <v>26</v>
      </c>
      <c r="BD656" s="1">
        <f t="shared" si="504"/>
        <v>26</v>
      </c>
      <c r="BE656" s="1">
        <f t="shared" si="505"/>
        <v>26</v>
      </c>
      <c r="BF656" s="1">
        <f t="shared" si="506"/>
        <v>26</v>
      </c>
      <c r="BG656" s="1">
        <f>+IF(D656="male",VLOOKUP(M656,'Key node cluster'!$A$3:$C$45,3,0),VLOOKUP(M656,'Key node cluster'!$F$3:$H$27,3,0))</f>
        <v>31</v>
      </c>
    </row>
    <row r="657" spans="1:59" x14ac:dyDescent="0.25">
      <c r="A657" t="s">
        <v>52</v>
      </c>
      <c r="B657">
        <v>9921028233</v>
      </c>
      <c r="C657" s="7">
        <v>30</v>
      </c>
      <c r="D657" t="s">
        <v>9</v>
      </c>
      <c r="E657" t="s">
        <v>10</v>
      </c>
      <c r="G657" t="str">
        <f t="shared" si="461"/>
        <v/>
      </c>
      <c r="H657" s="7">
        <f t="shared" si="465"/>
        <v>10</v>
      </c>
      <c r="J657">
        <v>30</v>
      </c>
      <c r="K657">
        <v>7.6082191780821997</v>
      </c>
      <c r="L657">
        <v>2</v>
      </c>
      <c r="M657" s="5">
        <f t="shared" si="466"/>
        <v>26</v>
      </c>
      <c r="N657" s="5">
        <f>+IF(D657="male",VLOOKUP(BG657,'Key node cluster'!$L$3:$N$24,3,0),VLOOKUP(BG657,'Key node cluster'!$R$3:$T$15,3,0))</f>
        <v>1</v>
      </c>
      <c r="O657" s="1">
        <v>0</v>
      </c>
      <c r="P657" s="1">
        <f t="shared" si="467"/>
        <v>26</v>
      </c>
      <c r="Q657" s="1">
        <f t="shared" si="468"/>
        <v>26</v>
      </c>
      <c r="R657" s="1">
        <f t="shared" si="469"/>
        <v>26</v>
      </c>
      <c r="S657" s="1">
        <f t="shared" si="470"/>
        <v>26</v>
      </c>
      <c r="T657" s="1">
        <f t="shared" si="471"/>
        <v>26</v>
      </c>
      <c r="U657" s="1">
        <f t="shared" si="472"/>
        <v>26</v>
      </c>
      <c r="V657" s="1">
        <f t="shared" si="473"/>
        <v>26</v>
      </c>
      <c r="W657" s="1">
        <f t="shared" si="474"/>
        <v>26</v>
      </c>
      <c r="X657" s="1">
        <f t="shared" si="475"/>
        <v>26</v>
      </c>
      <c r="Y657" s="1">
        <f t="shared" si="476"/>
        <v>26</v>
      </c>
      <c r="Z657" s="1">
        <f t="shared" si="477"/>
        <v>26</v>
      </c>
      <c r="AA657" s="1">
        <f t="shared" si="478"/>
        <v>26</v>
      </c>
      <c r="AB657" s="1">
        <f t="shared" si="479"/>
        <v>26</v>
      </c>
      <c r="AC657" s="1">
        <f t="shared" si="480"/>
        <v>26</v>
      </c>
      <c r="AD657" s="1">
        <f t="shared" si="481"/>
        <v>26</v>
      </c>
      <c r="AE657" s="1">
        <f t="shared" si="482"/>
        <v>26</v>
      </c>
      <c r="AF657" s="1">
        <f t="shared" si="483"/>
        <v>26</v>
      </c>
      <c r="AG657" s="1">
        <f t="shared" si="484"/>
        <v>26</v>
      </c>
      <c r="AH657" s="1">
        <f t="shared" si="485"/>
        <v>26</v>
      </c>
      <c r="AI657" s="1">
        <f t="shared" si="486"/>
        <v>26</v>
      </c>
      <c r="AJ657" s="1">
        <f t="shared" si="487"/>
        <v>26</v>
      </c>
      <c r="AK657" s="1">
        <f t="shared" si="488"/>
        <v>26</v>
      </c>
      <c r="AL657" s="1">
        <f t="shared" si="489"/>
        <v>26</v>
      </c>
      <c r="AM657" s="1">
        <f t="shared" si="490"/>
        <v>26</v>
      </c>
      <c r="AN657" s="1">
        <f t="shared" si="491"/>
        <v>26</v>
      </c>
      <c r="AO657" s="1">
        <f t="shared" si="492"/>
        <v>26</v>
      </c>
      <c r="AP657" s="7">
        <f t="shared" si="462"/>
        <v>26</v>
      </c>
      <c r="AQ657" s="7">
        <f t="shared" si="463"/>
        <v>26</v>
      </c>
      <c r="AR657" s="1">
        <f t="shared" si="493"/>
        <v>26</v>
      </c>
      <c r="AS657" s="7">
        <f t="shared" si="464"/>
        <v>26</v>
      </c>
      <c r="AT657" s="1">
        <f t="shared" si="494"/>
        <v>26</v>
      </c>
      <c r="AU657" s="1">
        <f t="shared" si="495"/>
        <v>26</v>
      </c>
      <c r="AV657" s="1">
        <f t="shared" si="496"/>
        <v>26</v>
      </c>
      <c r="AW657" s="1">
        <f t="shared" si="497"/>
        <v>26</v>
      </c>
      <c r="AX657" s="1">
        <f t="shared" si="498"/>
        <v>26</v>
      </c>
      <c r="AY657" s="1">
        <f t="shared" si="499"/>
        <v>26</v>
      </c>
      <c r="AZ657" s="1">
        <f t="shared" si="500"/>
        <v>26</v>
      </c>
      <c r="BA657" s="1">
        <f t="shared" si="501"/>
        <v>26</v>
      </c>
      <c r="BB657" s="1">
        <f t="shared" si="502"/>
        <v>26</v>
      </c>
      <c r="BC657" s="1">
        <f t="shared" si="503"/>
        <v>26</v>
      </c>
      <c r="BD657" s="1">
        <f t="shared" si="504"/>
        <v>26</v>
      </c>
      <c r="BE657" s="1">
        <f t="shared" si="505"/>
        <v>26</v>
      </c>
      <c r="BF657" s="1">
        <f t="shared" si="506"/>
        <v>26</v>
      </c>
      <c r="BG657" s="1">
        <f>+IF(D657="male",VLOOKUP(M657,'Key node cluster'!$A$3:$C$45,3,0),VLOOKUP(M657,'Key node cluster'!$F$3:$H$27,3,0))</f>
        <v>31</v>
      </c>
    </row>
    <row r="658" spans="1:59" x14ac:dyDescent="0.25">
      <c r="A658" t="s">
        <v>53</v>
      </c>
      <c r="B658">
        <v>9741040818</v>
      </c>
      <c r="C658" s="7">
        <v>50</v>
      </c>
      <c r="D658" t="s">
        <v>9</v>
      </c>
      <c r="E658" t="s">
        <v>10</v>
      </c>
      <c r="G658" t="str">
        <f t="shared" si="461"/>
        <v/>
      </c>
      <c r="H658" s="7">
        <f t="shared" si="465"/>
        <v>10</v>
      </c>
      <c r="J658">
        <v>47</v>
      </c>
      <c r="K658">
        <v>8.6876712328766992</v>
      </c>
      <c r="L658">
        <v>2</v>
      </c>
      <c r="M658" s="5">
        <f t="shared" si="466"/>
        <v>26</v>
      </c>
      <c r="N658" s="5">
        <f>+IF(D658="male",VLOOKUP(BG658,'Key node cluster'!$L$3:$N$24,3,0),VLOOKUP(BG658,'Key node cluster'!$R$3:$T$15,3,0))</f>
        <v>1</v>
      </c>
      <c r="O658" s="1">
        <v>0</v>
      </c>
      <c r="P658" s="1">
        <f t="shared" si="467"/>
        <v>26</v>
      </c>
      <c r="Q658" s="1">
        <f t="shared" si="468"/>
        <v>26</v>
      </c>
      <c r="R658" s="1">
        <f t="shared" si="469"/>
        <v>26</v>
      </c>
      <c r="S658" s="1">
        <f t="shared" si="470"/>
        <v>26</v>
      </c>
      <c r="T658" s="1">
        <f t="shared" si="471"/>
        <v>26</v>
      </c>
      <c r="U658" s="1">
        <f t="shared" si="472"/>
        <v>26</v>
      </c>
      <c r="V658" s="1">
        <f t="shared" si="473"/>
        <v>26</v>
      </c>
      <c r="W658" s="1">
        <f t="shared" si="474"/>
        <v>26</v>
      </c>
      <c r="X658" s="1">
        <f t="shared" si="475"/>
        <v>26</v>
      </c>
      <c r="Y658" s="1">
        <f t="shared" si="476"/>
        <v>26</v>
      </c>
      <c r="Z658" s="1">
        <f t="shared" si="477"/>
        <v>26</v>
      </c>
      <c r="AA658" s="1">
        <f t="shared" si="478"/>
        <v>26</v>
      </c>
      <c r="AB658" s="1">
        <f t="shared" si="479"/>
        <v>26</v>
      </c>
      <c r="AC658" s="1">
        <f t="shared" si="480"/>
        <v>26</v>
      </c>
      <c r="AD658" s="1">
        <f t="shared" si="481"/>
        <v>26</v>
      </c>
      <c r="AE658" s="1">
        <f t="shared" si="482"/>
        <v>26</v>
      </c>
      <c r="AF658" s="1">
        <f t="shared" si="483"/>
        <v>26</v>
      </c>
      <c r="AG658" s="1">
        <f t="shared" si="484"/>
        <v>26</v>
      </c>
      <c r="AH658" s="1">
        <f t="shared" si="485"/>
        <v>26</v>
      </c>
      <c r="AI658" s="1">
        <f t="shared" si="486"/>
        <v>26</v>
      </c>
      <c r="AJ658" s="1">
        <f t="shared" si="487"/>
        <v>26</v>
      </c>
      <c r="AK658" s="1">
        <f t="shared" si="488"/>
        <v>26</v>
      </c>
      <c r="AL658" s="1">
        <f t="shared" si="489"/>
        <v>26</v>
      </c>
      <c r="AM658" s="1">
        <f t="shared" si="490"/>
        <v>26</v>
      </c>
      <c r="AN658" s="1">
        <f t="shared" si="491"/>
        <v>26</v>
      </c>
      <c r="AO658" s="1">
        <f t="shared" si="492"/>
        <v>26</v>
      </c>
      <c r="AP658" s="7">
        <f t="shared" si="462"/>
        <v>26</v>
      </c>
      <c r="AQ658" s="7">
        <f t="shared" si="463"/>
        <v>26</v>
      </c>
      <c r="AR658" s="1">
        <f t="shared" si="493"/>
        <v>26</v>
      </c>
      <c r="AS658" s="7">
        <f t="shared" si="464"/>
        <v>26</v>
      </c>
      <c r="AT658" s="1">
        <f t="shared" si="494"/>
        <v>26</v>
      </c>
      <c r="AU658" s="1">
        <f t="shared" si="495"/>
        <v>26</v>
      </c>
      <c r="AV658" s="1">
        <f t="shared" si="496"/>
        <v>26</v>
      </c>
      <c r="AW658" s="1">
        <f t="shared" si="497"/>
        <v>26</v>
      </c>
      <c r="AX658" s="1">
        <f t="shared" si="498"/>
        <v>26</v>
      </c>
      <c r="AY658" s="1">
        <f t="shared" si="499"/>
        <v>26</v>
      </c>
      <c r="AZ658" s="1">
        <f t="shared" si="500"/>
        <v>26</v>
      </c>
      <c r="BA658" s="1">
        <f t="shared" si="501"/>
        <v>26</v>
      </c>
      <c r="BB658" s="1">
        <f t="shared" si="502"/>
        <v>26</v>
      </c>
      <c r="BC658" s="1">
        <f t="shared" si="503"/>
        <v>26</v>
      </c>
      <c r="BD658" s="1">
        <f t="shared" si="504"/>
        <v>26</v>
      </c>
      <c r="BE658" s="1">
        <f t="shared" si="505"/>
        <v>26</v>
      </c>
      <c r="BF658" s="1">
        <f t="shared" si="506"/>
        <v>26</v>
      </c>
      <c r="BG658" s="1">
        <f>+IF(D658="male",VLOOKUP(M658,'Key node cluster'!$A$3:$C$45,3,0),VLOOKUP(M658,'Key node cluster'!$F$3:$H$27,3,0))</f>
        <v>31</v>
      </c>
    </row>
    <row r="659" spans="1:59" x14ac:dyDescent="0.25">
      <c r="A659" t="s">
        <v>55</v>
      </c>
      <c r="B659">
        <v>9901051518</v>
      </c>
      <c r="C659" s="7">
        <v>30</v>
      </c>
      <c r="D659" t="s">
        <v>9</v>
      </c>
      <c r="E659" t="s">
        <v>10</v>
      </c>
      <c r="F659" t="s">
        <v>11</v>
      </c>
      <c r="G659" t="str">
        <f t="shared" si="461"/>
        <v>secondary or below</v>
      </c>
      <c r="H659" s="7">
        <f t="shared" si="465"/>
        <v>10</v>
      </c>
      <c r="I659" t="s">
        <v>12</v>
      </c>
      <c r="J659">
        <v>32</v>
      </c>
      <c r="K659">
        <v>6.9205479452054997</v>
      </c>
      <c r="L659">
        <v>11</v>
      </c>
      <c r="M659" s="5">
        <f t="shared" si="466"/>
        <v>42</v>
      </c>
      <c r="N659" s="5">
        <f>+IF(D659="male",VLOOKUP(BG659,'Key node cluster'!$L$3:$N$24,3,0),VLOOKUP(BG659,'Key node cluster'!$R$3:$T$15,3,0))</f>
        <v>0</v>
      </c>
      <c r="O659" s="1">
        <v>0</v>
      </c>
      <c r="P659" s="1">
        <f t="shared" si="467"/>
        <v>26</v>
      </c>
      <c r="Q659" s="1">
        <f t="shared" si="468"/>
        <v>26</v>
      </c>
      <c r="R659" s="1">
        <f t="shared" si="469"/>
        <v>26</v>
      </c>
      <c r="S659" s="1">
        <f t="shared" si="470"/>
        <v>26</v>
      </c>
      <c r="T659" s="1">
        <f t="shared" si="471"/>
        <v>26</v>
      </c>
      <c r="U659" s="1">
        <f t="shared" si="472"/>
        <v>26</v>
      </c>
      <c r="V659" s="1">
        <f t="shared" si="473"/>
        <v>26</v>
      </c>
      <c r="W659" s="1">
        <f t="shared" si="474"/>
        <v>26</v>
      </c>
      <c r="X659" s="1">
        <f t="shared" si="475"/>
        <v>26</v>
      </c>
      <c r="Y659" s="1">
        <f t="shared" si="476"/>
        <v>26</v>
      </c>
      <c r="Z659" s="1">
        <f t="shared" si="477"/>
        <v>26</v>
      </c>
      <c r="AA659" s="1">
        <f t="shared" si="478"/>
        <v>26</v>
      </c>
      <c r="AB659" s="1">
        <f t="shared" si="479"/>
        <v>26</v>
      </c>
      <c r="AC659" s="1">
        <f t="shared" si="480"/>
        <v>26</v>
      </c>
      <c r="AD659" s="1">
        <f t="shared" si="481"/>
        <v>26</v>
      </c>
      <c r="AE659" s="1">
        <f t="shared" si="482"/>
        <v>26</v>
      </c>
      <c r="AF659" s="1">
        <f t="shared" si="483"/>
        <v>26</v>
      </c>
      <c r="AG659" s="1">
        <f t="shared" si="484"/>
        <v>26</v>
      </c>
      <c r="AH659" s="1">
        <f t="shared" si="485"/>
        <v>26</v>
      </c>
      <c r="AI659" s="1">
        <f t="shared" si="486"/>
        <v>26</v>
      </c>
      <c r="AJ659" s="1">
        <f t="shared" si="487"/>
        <v>26</v>
      </c>
      <c r="AK659" s="1">
        <f t="shared" si="488"/>
        <v>26</v>
      </c>
      <c r="AL659" s="1">
        <f t="shared" si="489"/>
        <v>26</v>
      </c>
      <c r="AM659" s="1">
        <f t="shared" si="490"/>
        <v>26</v>
      </c>
      <c r="AN659" s="1">
        <f t="shared" si="491"/>
        <v>26</v>
      </c>
      <c r="AO659" s="1">
        <f t="shared" si="492"/>
        <v>26</v>
      </c>
      <c r="AP659" s="7">
        <f t="shared" si="462"/>
        <v>38</v>
      </c>
      <c r="AQ659" s="7">
        <f t="shared" si="463"/>
        <v>38</v>
      </c>
      <c r="AR659" s="1">
        <f t="shared" si="493"/>
        <v>38</v>
      </c>
      <c r="AS659" s="7">
        <f t="shared" si="464"/>
        <v>38</v>
      </c>
      <c r="AT659" s="1">
        <f t="shared" si="494"/>
        <v>38</v>
      </c>
      <c r="AU659" s="1">
        <f t="shared" si="495"/>
        <v>38</v>
      </c>
      <c r="AV659" s="1">
        <f t="shared" si="496"/>
        <v>38</v>
      </c>
      <c r="AW659" s="1">
        <f t="shared" si="497"/>
        <v>38</v>
      </c>
      <c r="AX659" s="1">
        <f t="shared" si="498"/>
        <v>38</v>
      </c>
      <c r="AY659" s="1">
        <f t="shared" si="499"/>
        <v>38</v>
      </c>
      <c r="AZ659" s="1">
        <f t="shared" si="500"/>
        <v>38</v>
      </c>
      <c r="BA659" s="1">
        <f t="shared" si="501"/>
        <v>38</v>
      </c>
      <c r="BB659" s="1">
        <f t="shared" si="502"/>
        <v>40</v>
      </c>
      <c r="BC659" s="1">
        <f t="shared" si="503"/>
        <v>40</v>
      </c>
      <c r="BD659" s="1">
        <f t="shared" si="504"/>
        <v>42</v>
      </c>
      <c r="BE659" s="1">
        <f t="shared" si="505"/>
        <v>42</v>
      </c>
      <c r="BF659" s="1">
        <f t="shared" si="506"/>
        <v>42</v>
      </c>
      <c r="BG659" s="1">
        <f>+IF(D659="male",VLOOKUP(M659,'Key node cluster'!$A$3:$C$45,3,0),VLOOKUP(M659,'Key node cluster'!$F$3:$H$27,3,0))</f>
        <v>42</v>
      </c>
    </row>
    <row r="660" spans="1:59" x14ac:dyDescent="0.25">
      <c r="A660" t="s">
        <v>56</v>
      </c>
      <c r="B660">
        <v>9911047554</v>
      </c>
      <c r="C660" s="7">
        <v>30</v>
      </c>
      <c r="D660" t="s">
        <v>9</v>
      </c>
      <c r="E660" t="s">
        <v>10</v>
      </c>
      <c r="G660" t="str">
        <f t="shared" si="461"/>
        <v>bachelor or above</v>
      </c>
      <c r="H660" s="7">
        <f t="shared" si="465"/>
        <v>10</v>
      </c>
      <c r="I660" t="s">
        <v>14</v>
      </c>
      <c r="J660">
        <v>30</v>
      </c>
      <c r="K660">
        <v>5.2520547945205003</v>
      </c>
      <c r="L660">
        <v>4</v>
      </c>
      <c r="M660" s="5">
        <f t="shared" si="466"/>
        <v>26</v>
      </c>
      <c r="N660" s="5">
        <f>+IF(D660="male",VLOOKUP(BG660,'Key node cluster'!$L$3:$N$24,3,0),VLOOKUP(BG660,'Key node cluster'!$R$3:$T$15,3,0))</f>
        <v>1</v>
      </c>
      <c r="O660" s="1">
        <v>0</v>
      </c>
      <c r="P660" s="1">
        <f t="shared" si="467"/>
        <v>26</v>
      </c>
      <c r="Q660" s="1">
        <f t="shared" si="468"/>
        <v>26</v>
      </c>
      <c r="R660" s="1">
        <f t="shared" si="469"/>
        <v>26</v>
      </c>
      <c r="S660" s="1">
        <f t="shared" si="470"/>
        <v>26</v>
      </c>
      <c r="T660" s="1">
        <f t="shared" si="471"/>
        <v>26</v>
      </c>
      <c r="U660" s="1">
        <f t="shared" si="472"/>
        <v>26</v>
      </c>
      <c r="V660" s="1">
        <f t="shared" si="473"/>
        <v>26</v>
      </c>
      <c r="W660" s="1">
        <f t="shared" si="474"/>
        <v>26</v>
      </c>
      <c r="X660" s="1">
        <f t="shared" si="475"/>
        <v>26</v>
      </c>
      <c r="Y660" s="1">
        <f t="shared" si="476"/>
        <v>26</v>
      </c>
      <c r="Z660" s="1">
        <f t="shared" si="477"/>
        <v>26</v>
      </c>
      <c r="AA660" s="1">
        <f t="shared" si="478"/>
        <v>26</v>
      </c>
      <c r="AB660" s="1">
        <f t="shared" si="479"/>
        <v>26</v>
      </c>
      <c r="AC660" s="1">
        <f t="shared" si="480"/>
        <v>26</v>
      </c>
      <c r="AD660" s="1">
        <f t="shared" si="481"/>
        <v>26</v>
      </c>
      <c r="AE660" s="1">
        <f t="shared" si="482"/>
        <v>26</v>
      </c>
      <c r="AF660" s="1">
        <f t="shared" si="483"/>
        <v>26</v>
      </c>
      <c r="AG660" s="1">
        <f t="shared" si="484"/>
        <v>26</v>
      </c>
      <c r="AH660" s="1">
        <f t="shared" si="485"/>
        <v>26</v>
      </c>
      <c r="AI660" s="1">
        <f t="shared" si="486"/>
        <v>26</v>
      </c>
      <c r="AJ660" s="1">
        <f t="shared" si="487"/>
        <v>26</v>
      </c>
      <c r="AK660" s="1">
        <f t="shared" si="488"/>
        <v>26</v>
      </c>
      <c r="AL660" s="1">
        <f t="shared" si="489"/>
        <v>26</v>
      </c>
      <c r="AM660" s="1">
        <f t="shared" si="490"/>
        <v>26</v>
      </c>
      <c r="AN660" s="1">
        <f t="shared" si="491"/>
        <v>26</v>
      </c>
      <c r="AO660" s="1">
        <f t="shared" si="492"/>
        <v>26</v>
      </c>
      <c r="AP660" s="7">
        <f t="shared" si="462"/>
        <v>26</v>
      </c>
      <c r="AQ660" s="7">
        <f t="shared" si="463"/>
        <v>26</v>
      </c>
      <c r="AR660" s="1">
        <f t="shared" si="493"/>
        <v>26</v>
      </c>
      <c r="AS660" s="7">
        <f t="shared" si="464"/>
        <v>26</v>
      </c>
      <c r="AT660" s="1">
        <f t="shared" si="494"/>
        <v>26</v>
      </c>
      <c r="AU660" s="1">
        <f t="shared" si="495"/>
        <v>26</v>
      </c>
      <c r="AV660" s="1">
        <f t="shared" si="496"/>
        <v>26</v>
      </c>
      <c r="AW660" s="1">
        <f t="shared" si="497"/>
        <v>26</v>
      </c>
      <c r="AX660" s="1">
        <f t="shared" si="498"/>
        <v>26</v>
      </c>
      <c r="AY660" s="1">
        <f t="shared" si="499"/>
        <v>26</v>
      </c>
      <c r="AZ660" s="1">
        <f t="shared" si="500"/>
        <v>26</v>
      </c>
      <c r="BA660" s="1">
        <f t="shared" si="501"/>
        <v>26</v>
      </c>
      <c r="BB660" s="1">
        <f t="shared" si="502"/>
        <v>26</v>
      </c>
      <c r="BC660" s="1">
        <f t="shared" si="503"/>
        <v>26</v>
      </c>
      <c r="BD660" s="1">
        <f t="shared" si="504"/>
        <v>26</v>
      </c>
      <c r="BE660" s="1">
        <f t="shared" si="505"/>
        <v>26</v>
      </c>
      <c r="BF660" s="1">
        <f t="shared" si="506"/>
        <v>26</v>
      </c>
      <c r="BG660" s="1">
        <f>+IF(D660="male",VLOOKUP(M660,'Key node cluster'!$A$3:$C$45,3,0),VLOOKUP(M660,'Key node cluster'!$F$3:$H$27,3,0))</f>
        <v>31</v>
      </c>
    </row>
    <row r="661" spans="1:59" x14ac:dyDescent="0.25">
      <c r="A661" t="s">
        <v>59</v>
      </c>
      <c r="B661">
        <v>9771046858</v>
      </c>
      <c r="C661" s="7">
        <v>40</v>
      </c>
      <c r="D661" t="s">
        <v>9</v>
      </c>
      <c r="E661" t="s">
        <v>10</v>
      </c>
      <c r="G661" t="str">
        <f t="shared" si="461"/>
        <v/>
      </c>
      <c r="H661" s="7">
        <f t="shared" si="465"/>
        <v>5</v>
      </c>
      <c r="J661">
        <v>44</v>
      </c>
      <c r="K661">
        <v>3.4164383561644001</v>
      </c>
      <c r="L661">
        <v>22</v>
      </c>
      <c r="M661" s="5">
        <f t="shared" si="466"/>
        <v>26</v>
      </c>
      <c r="N661" s="5">
        <f>+IF(D661="male",VLOOKUP(BG661,'Key node cluster'!$L$3:$N$24,3,0),VLOOKUP(BG661,'Key node cluster'!$R$3:$T$15,3,0))</f>
        <v>1</v>
      </c>
      <c r="O661" s="1">
        <v>0</v>
      </c>
      <c r="P661" s="1">
        <f t="shared" si="467"/>
        <v>26</v>
      </c>
      <c r="Q661" s="1">
        <f t="shared" si="468"/>
        <v>26</v>
      </c>
      <c r="R661" s="1">
        <f t="shared" si="469"/>
        <v>26</v>
      </c>
      <c r="S661" s="1">
        <f t="shared" si="470"/>
        <v>26</v>
      </c>
      <c r="T661" s="1">
        <f t="shared" si="471"/>
        <v>26</v>
      </c>
      <c r="U661" s="1">
        <f t="shared" si="472"/>
        <v>26</v>
      </c>
      <c r="V661" s="1">
        <f t="shared" si="473"/>
        <v>26</v>
      </c>
      <c r="W661" s="1">
        <f t="shared" si="474"/>
        <v>26</v>
      </c>
      <c r="X661" s="1">
        <f t="shared" si="475"/>
        <v>26</v>
      </c>
      <c r="Y661" s="1">
        <f t="shared" si="476"/>
        <v>26</v>
      </c>
      <c r="Z661" s="1">
        <f t="shared" si="477"/>
        <v>26</v>
      </c>
      <c r="AA661" s="1">
        <f t="shared" si="478"/>
        <v>26</v>
      </c>
      <c r="AB661" s="1">
        <f t="shared" si="479"/>
        <v>26</v>
      </c>
      <c r="AC661" s="1">
        <f t="shared" si="480"/>
        <v>26</v>
      </c>
      <c r="AD661" s="1">
        <f t="shared" si="481"/>
        <v>26</v>
      </c>
      <c r="AE661" s="1">
        <f t="shared" si="482"/>
        <v>26</v>
      </c>
      <c r="AF661" s="1">
        <f t="shared" si="483"/>
        <v>26</v>
      </c>
      <c r="AG661" s="1">
        <f t="shared" si="484"/>
        <v>26</v>
      </c>
      <c r="AH661" s="1">
        <f t="shared" si="485"/>
        <v>26</v>
      </c>
      <c r="AI661" s="1">
        <f t="shared" si="486"/>
        <v>26</v>
      </c>
      <c r="AJ661" s="1">
        <f t="shared" si="487"/>
        <v>26</v>
      </c>
      <c r="AK661" s="1">
        <f t="shared" si="488"/>
        <v>26</v>
      </c>
      <c r="AL661" s="1">
        <f t="shared" si="489"/>
        <v>26</v>
      </c>
      <c r="AM661" s="1">
        <f t="shared" si="490"/>
        <v>26</v>
      </c>
      <c r="AN661" s="1">
        <f t="shared" si="491"/>
        <v>26</v>
      </c>
      <c r="AO661" s="1">
        <f t="shared" si="492"/>
        <v>26</v>
      </c>
      <c r="AP661" s="7">
        <f t="shared" si="462"/>
        <v>26</v>
      </c>
      <c r="AQ661" s="7">
        <f t="shared" si="463"/>
        <v>26</v>
      </c>
      <c r="AR661" s="1">
        <f t="shared" si="493"/>
        <v>26</v>
      </c>
      <c r="AS661" s="7">
        <f t="shared" si="464"/>
        <v>26</v>
      </c>
      <c r="AT661" s="1">
        <f t="shared" si="494"/>
        <v>26</v>
      </c>
      <c r="AU661" s="1">
        <f t="shared" si="495"/>
        <v>26</v>
      </c>
      <c r="AV661" s="1">
        <f t="shared" si="496"/>
        <v>26</v>
      </c>
      <c r="AW661" s="1">
        <f t="shared" si="497"/>
        <v>26</v>
      </c>
      <c r="AX661" s="1">
        <f t="shared" si="498"/>
        <v>26</v>
      </c>
      <c r="AY661" s="1">
        <f t="shared" si="499"/>
        <v>26</v>
      </c>
      <c r="AZ661" s="1">
        <f t="shared" si="500"/>
        <v>26</v>
      </c>
      <c r="BA661" s="1">
        <f t="shared" si="501"/>
        <v>26</v>
      </c>
      <c r="BB661" s="1">
        <f t="shared" si="502"/>
        <v>26</v>
      </c>
      <c r="BC661" s="1">
        <f t="shared" si="503"/>
        <v>26</v>
      </c>
      <c r="BD661" s="1">
        <f t="shared" si="504"/>
        <v>26</v>
      </c>
      <c r="BE661" s="1">
        <f t="shared" si="505"/>
        <v>26</v>
      </c>
      <c r="BF661" s="1">
        <f t="shared" si="506"/>
        <v>26</v>
      </c>
      <c r="BG661" s="1">
        <f>+IF(D661="male",VLOOKUP(M661,'Key node cluster'!$A$3:$C$45,3,0),VLOOKUP(M661,'Key node cluster'!$F$3:$H$27,3,0))</f>
        <v>31</v>
      </c>
    </row>
    <row r="662" spans="1:59" x14ac:dyDescent="0.25">
      <c r="A662" t="s">
        <v>60</v>
      </c>
      <c r="B662">
        <v>9871020617</v>
      </c>
      <c r="C662" s="7">
        <v>30</v>
      </c>
      <c r="D662" t="s">
        <v>9</v>
      </c>
      <c r="E662" t="s">
        <v>10</v>
      </c>
      <c r="G662" t="str">
        <f t="shared" si="461"/>
        <v/>
      </c>
      <c r="H662" s="7">
        <f t="shared" si="465"/>
        <v>15</v>
      </c>
      <c r="J662">
        <v>35</v>
      </c>
      <c r="K662">
        <v>11.945205479452</v>
      </c>
      <c r="L662">
        <v>2</v>
      </c>
      <c r="M662" s="5">
        <f t="shared" si="466"/>
        <v>26</v>
      </c>
      <c r="N662" s="5">
        <f>+IF(D662="male",VLOOKUP(BG662,'Key node cluster'!$L$3:$N$24,3,0),VLOOKUP(BG662,'Key node cluster'!$R$3:$T$15,3,0))</f>
        <v>1</v>
      </c>
      <c r="O662" s="1">
        <v>0</v>
      </c>
      <c r="P662" s="1">
        <f t="shared" si="467"/>
        <v>26</v>
      </c>
      <c r="Q662" s="1">
        <f t="shared" si="468"/>
        <v>26</v>
      </c>
      <c r="R662" s="1">
        <f t="shared" si="469"/>
        <v>26</v>
      </c>
      <c r="S662" s="1">
        <f t="shared" si="470"/>
        <v>26</v>
      </c>
      <c r="T662" s="1">
        <f t="shared" si="471"/>
        <v>26</v>
      </c>
      <c r="U662" s="1">
        <f t="shared" si="472"/>
        <v>26</v>
      </c>
      <c r="V662" s="1">
        <f t="shared" si="473"/>
        <v>26</v>
      </c>
      <c r="W662" s="1">
        <f t="shared" si="474"/>
        <v>26</v>
      </c>
      <c r="X662" s="1">
        <f t="shared" si="475"/>
        <v>26</v>
      </c>
      <c r="Y662" s="1">
        <f t="shared" si="476"/>
        <v>26</v>
      </c>
      <c r="Z662" s="1">
        <f t="shared" si="477"/>
        <v>26</v>
      </c>
      <c r="AA662" s="1">
        <f t="shared" si="478"/>
        <v>26</v>
      </c>
      <c r="AB662" s="1">
        <f t="shared" si="479"/>
        <v>26</v>
      </c>
      <c r="AC662" s="1">
        <f t="shared" si="480"/>
        <v>26</v>
      </c>
      <c r="AD662" s="1">
        <f t="shared" si="481"/>
        <v>26</v>
      </c>
      <c r="AE662" s="1">
        <f t="shared" si="482"/>
        <v>26</v>
      </c>
      <c r="AF662" s="1">
        <f t="shared" si="483"/>
        <v>26</v>
      </c>
      <c r="AG662" s="1">
        <f t="shared" si="484"/>
        <v>26</v>
      </c>
      <c r="AH662" s="1">
        <f t="shared" si="485"/>
        <v>26</v>
      </c>
      <c r="AI662" s="1">
        <f t="shared" si="486"/>
        <v>26</v>
      </c>
      <c r="AJ662" s="1">
        <f t="shared" si="487"/>
        <v>26</v>
      </c>
      <c r="AK662" s="1">
        <f t="shared" si="488"/>
        <v>26</v>
      </c>
      <c r="AL662" s="1">
        <f t="shared" si="489"/>
        <v>26</v>
      </c>
      <c r="AM662" s="1">
        <f t="shared" si="490"/>
        <v>26</v>
      </c>
      <c r="AN662" s="1">
        <f t="shared" si="491"/>
        <v>26</v>
      </c>
      <c r="AO662" s="1">
        <f t="shared" si="492"/>
        <v>26</v>
      </c>
      <c r="AP662" s="7">
        <f t="shared" si="462"/>
        <v>26</v>
      </c>
      <c r="AQ662" s="7">
        <f t="shared" si="463"/>
        <v>26</v>
      </c>
      <c r="AR662" s="1">
        <f t="shared" si="493"/>
        <v>26</v>
      </c>
      <c r="AS662" s="7">
        <f t="shared" si="464"/>
        <v>26</v>
      </c>
      <c r="AT662" s="1">
        <f t="shared" si="494"/>
        <v>26</v>
      </c>
      <c r="AU662" s="1">
        <f t="shared" si="495"/>
        <v>26</v>
      </c>
      <c r="AV662" s="1">
        <f t="shared" si="496"/>
        <v>26</v>
      </c>
      <c r="AW662" s="1">
        <f t="shared" si="497"/>
        <v>26</v>
      </c>
      <c r="AX662" s="1">
        <f t="shared" si="498"/>
        <v>26</v>
      </c>
      <c r="AY662" s="1">
        <f t="shared" si="499"/>
        <v>26</v>
      </c>
      <c r="AZ662" s="1">
        <f t="shared" si="500"/>
        <v>26</v>
      </c>
      <c r="BA662" s="1">
        <f t="shared" si="501"/>
        <v>26</v>
      </c>
      <c r="BB662" s="1">
        <f t="shared" si="502"/>
        <v>26</v>
      </c>
      <c r="BC662" s="1">
        <f t="shared" si="503"/>
        <v>26</v>
      </c>
      <c r="BD662" s="1">
        <f t="shared" si="504"/>
        <v>26</v>
      </c>
      <c r="BE662" s="1">
        <f t="shared" si="505"/>
        <v>26</v>
      </c>
      <c r="BF662" s="1">
        <f t="shared" si="506"/>
        <v>26</v>
      </c>
      <c r="BG662" s="1">
        <f>+IF(D662="male",VLOOKUP(M662,'Key node cluster'!$A$3:$C$45,3,0),VLOOKUP(M662,'Key node cluster'!$F$3:$H$27,3,0))</f>
        <v>31</v>
      </c>
    </row>
    <row r="663" spans="1:59" x14ac:dyDescent="0.25">
      <c r="A663" t="s">
        <v>62</v>
      </c>
      <c r="B663">
        <v>9931061397</v>
      </c>
      <c r="C663" s="7">
        <v>30</v>
      </c>
      <c r="D663" t="s">
        <v>9</v>
      </c>
      <c r="E663" t="s">
        <v>10</v>
      </c>
      <c r="G663" t="str">
        <f t="shared" si="461"/>
        <v/>
      </c>
      <c r="H663" s="7">
        <f t="shared" si="465"/>
        <v>5</v>
      </c>
      <c r="J663">
        <v>28</v>
      </c>
      <c r="K663">
        <v>4.2547945205479003</v>
      </c>
      <c r="L663">
        <v>2</v>
      </c>
      <c r="M663" s="5">
        <f t="shared" si="466"/>
        <v>26</v>
      </c>
      <c r="N663" s="5">
        <f>+IF(D663="male",VLOOKUP(BG663,'Key node cluster'!$L$3:$N$24,3,0),VLOOKUP(BG663,'Key node cluster'!$R$3:$T$15,3,0))</f>
        <v>1</v>
      </c>
      <c r="O663" s="1">
        <v>0</v>
      </c>
      <c r="P663" s="1">
        <f t="shared" si="467"/>
        <v>26</v>
      </c>
      <c r="Q663" s="1">
        <f t="shared" si="468"/>
        <v>26</v>
      </c>
      <c r="R663" s="1">
        <f t="shared" si="469"/>
        <v>26</v>
      </c>
      <c r="S663" s="1">
        <f t="shared" si="470"/>
        <v>26</v>
      </c>
      <c r="T663" s="1">
        <f t="shared" si="471"/>
        <v>26</v>
      </c>
      <c r="U663" s="1">
        <f t="shared" si="472"/>
        <v>26</v>
      </c>
      <c r="V663" s="1">
        <f t="shared" si="473"/>
        <v>26</v>
      </c>
      <c r="W663" s="1">
        <f t="shared" si="474"/>
        <v>26</v>
      </c>
      <c r="X663" s="1">
        <f t="shared" si="475"/>
        <v>26</v>
      </c>
      <c r="Y663" s="1">
        <f t="shared" si="476"/>
        <v>26</v>
      </c>
      <c r="Z663" s="1">
        <f t="shared" si="477"/>
        <v>26</v>
      </c>
      <c r="AA663" s="1">
        <f t="shared" si="478"/>
        <v>26</v>
      </c>
      <c r="AB663" s="1">
        <f t="shared" si="479"/>
        <v>26</v>
      </c>
      <c r="AC663" s="1">
        <f t="shared" si="480"/>
        <v>26</v>
      </c>
      <c r="AD663" s="1">
        <f t="shared" si="481"/>
        <v>26</v>
      </c>
      <c r="AE663" s="1">
        <f t="shared" si="482"/>
        <v>26</v>
      </c>
      <c r="AF663" s="1">
        <f t="shared" si="483"/>
        <v>26</v>
      </c>
      <c r="AG663" s="1">
        <f t="shared" si="484"/>
        <v>26</v>
      </c>
      <c r="AH663" s="1">
        <f t="shared" si="485"/>
        <v>26</v>
      </c>
      <c r="AI663" s="1">
        <f t="shared" si="486"/>
        <v>26</v>
      </c>
      <c r="AJ663" s="1">
        <f t="shared" si="487"/>
        <v>26</v>
      </c>
      <c r="AK663" s="1">
        <f t="shared" si="488"/>
        <v>26</v>
      </c>
      <c r="AL663" s="1">
        <f t="shared" si="489"/>
        <v>26</v>
      </c>
      <c r="AM663" s="1">
        <f t="shared" si="490"/>
        <v>26</v>
      </c>
      <c r="AN663" s="1">
        <f t="shared" si="491"/>
        <v>26</v>
      </c>
      <c r="AO663" s="1">
        <f t="shared" si="492"/>
        <v>26</v>
      </c>
      <c r="AP663" s="7">
        <f t="shared" si="462"/>
        <v>26</v>
      </c>
      <c r="AQ663" s="7">
        <f t="shared" si="463"/>
        <v>26</v>
      </c>
      <c r="AR663" s="1">
        <f t="shared" si="493"/>
        <v>26</v>
      </c>
      <c r="AS663" s="7">
        <f t="shared" si="464"/>
        <v>26</v>
      </c>
      <c r="AT663" s="1">
        <f t="shared" si="494"/>
        <v>26</v>
      </c>
      <c r="AU663" s="1">
        <f t="shared" si="495"/>
        <v>26</v>
      </c>
      <c r="AV663" s="1">
        <f t="shared" si="496"/>
        <v>26</v>
      </c>
      <c r="AW663" s="1">
        <f t="shared" si="497"/>
        <v>26</v>
      </c>
      <c r="AX663" s="1">
        <f t="shared" si="498"/>
        <v>26</v>
      </c>
      <c r="AY663" s="1">
        <f t="shared" si="499"/>
        <v>26</v>
      </c>
      <c r="AZ663" s="1">
        <f t="shared" si="500"/>
        <v>26</v>
      </c>
      <c r="BA663" s="1">
        <f t="shared" si="501"/>
        <v>26</v>
      </c>
      <c r="BB663" s="1">
        <f t="shared" si="502"/>
        <v>26</v>
      </c>
      <c r="BC663" s="1">
        <f t="shared" si="503"/>
        <v>26</v>
      </c>
      <c r="BD663" s="1">
        <f t="shared" si="504"/>
        <v>26</v>
      </c>
      <c r="BE663" s="1">
        <f t="shared" si="505"/>
        <v>26</v>
      </c>
      <c r="BF663" s="1">
        <f t="shared" si="506"/>
        <v>26</v>
      </c>
      <c r="BG663" s="1">
        <f>+IF(D663="male",VLOOKUP(M663,'Key node cluster'!$A$3:$C$45,3,0),VLOOKUP(M663,'Key node cluster'!$F$3:$H$27,3,0))</f>
        <v>31</v>
      </c>
    </row>
    <row r="664" spans="1:59" x14ac:dyDescent="0.25">
      <c r="A664" t="s">
        <v>63</v>
      </c>
      <c r="B664">
        <v>9801019846</v>
      </c>
      <c r="C664" s="7">
        <v>40</v>
      </c>
      <c r="D664" t="s">
        <v>9</v>
      </c>
      <c r="E664" t="s">
        <v>10</v>
      </c>
      <c r="G664" t="str">
        <f t="shared" si="461"/>
        <v/>
      </c>
      <c r="H664" s="7">
        <f t="shared" si="465"/>
        <v>20</v>
      </c>
      <c r="J664">
        <v>42</v>
      </c>
      <c r="K664">
        <v>21.364383561644001</v>
      </c>
      <c r="L664">
        <v>25</v>
      </c>
      <c r="M664" s="5">
        <f t="shared" si="466"/>
        <v>26</v>
      </c>
      <c r="N664" s="5">
        <f>+IF(D664="male",VLOOKUP(BG664,'Key node cluster'!$L$3:$N$24,3,0),VLOOKUP(BG664,'Key node cluster'!$R$3:$T$15,3,0))</f>
        <v>1</v>
      </c>
      <c r="O664" s="1">
        <v>0</v>
      </c>
      <c r="P664" s="1">
        <f t="shared" si="467"/>
        <v>26</v>
      </c>
      <c r="Q664" s="1">
        <f t="shared" si="468"/>
        <v>26</v>
      </c>
      <c r="R664" s="1">
        <f t="shared" si="469"/>
        <v>26</v>
      </c>
      <c r="S664" s="1">
        <f t="shared" si="470"/>
        <v>26</v>
      </c>
      <c r="T664" s="1">
        <f t="shared" si="471"/>
        <v>26</v>
      </c>
      <c r="U664" s="1">
        <f t="shared" si="472"/>
        <v>26</v>
      </c>
      <c r="V664" s="1">
        <f t="shared" si="473"/>
        <v>26</v>
      </c>
      <c r="W664" s="1">
        <f t="shared" si="474"/>
        <v>26</v>
      </c>
      <c r="X664" s="1">
        <f t="shared" si="475"/>
        <v>26</v>
      </c>
      <c r="Y664" s="1">
        <f t="shared" si="476"/>
        <v>26</v>
      </c>
      <c r="Z664" s="1">
        <f t="shared" si="477"/>
        <v>26</v>
      </c>
      <c r="AA664" s="1">
        <f t="shared" si="478"/>
        <v>26</v>
      </c>
      <c r="AB664" s="1">
        <f t="shared" si="479"/>
        <v>26</v>
      </c>
      <c r="AC664" s="1">
        <f t="shared" si="480"/>
        <v>26</v>
      </c>
      <c r="AD664" s="1">
        <f t="shared" si="481"/>
        <v>26</v>
      </c>
      <c r="AE664" s="1">
        <f t="shared" si="482"/>
        <v>26</v>
      </c>
      <c r="AF664" s="1">
        <f t="shared" si="483"/>
        <v>26</v>
      </c>
      <c r="AG664" s="1">
        <f t="shared" si="484"/>
        <v>26</v>
      </c>
      <c r="AH664" s="1">
        <f t="shared" si="485"/>
        <v>26</v>
      </c>
      <c r="AI664" s="1">
        <f t="shared" si="486"/>
        <v>26</v>
      </c>
      <c r="AJ664" s="1">
        <f t="shared" si="487"/>
        <v>26</v>
      </c>
      <c r="AK664" s="1">
        <f t="shared" si="488"/>
        <v>26</v>
      </c>
      <c r="AL664" s="1">
        <f t="shared" si="489"/>
        <v>26</v>
      </c>
      <c r="AM664" s="1">
        <f t="shared" si="490"/>
        <v>26</v>
      </c>
      <c r="AN664" s="1">
        <f t="shared" si="491"/>
        <v>26</v>
      </c>
      <c r="AO664" s="1">
        <f t="shared" si="492"/>
        <v>26</v>
      </c>
      <c r="AP664" s="7">
        <f t="shared" si="462"/>
        <v>26</v>
      </c>
      <c r="AQ664" s="7">
        <f t="shared" si="463"/>
        <v>26</v>
      </c>
      <c r="AR664" s="1">
        <f t="shared" si="493"/>
        <v>26</v>
      </c>
      <c r="AS664" s="7">
        <f t="shared" si="464"/>
        <v>26</v>
      </c>
      <c r="AT664" s="1">
        <f t="shared" si="494"/>
        <v>26</v>
      </c>
      <c r="AU664" s="1">
        <f t="shared" si="495"/>
        <v>26</v>
      </c>
      <c r="AV664" s="1">
        <f t="shared" si="496"/>
        <v>26</v>
      </c>
      <c r="AW664" s="1">
        <f t="shared" si="497"/>
        <v>26</v>
      </c>
      <c r="AX664" s="1">
        <f t="shared" si="498"/>
        <v>26</v>
      </c>
      <c r="AY664" s="1">
        <f t="shared" si="499"/>
        <v>26</v>
      </c>
      <c r="AZ664" s="1">
        <f t="shared" si="500"/>
        <v>26</v>
      </c>
      <c r="BA664" s="1">
        <f t="shared" si="501"/>
        <v>26</v>
      </c>
      <c r="BB664" s="1">
        <f t="shared" si="502"/>
        <v>26</v>
      </c>
      <c r="BC664" s="1">
        <f t="shared" si="503"/>
        <v>26</v>
      </c>
      <c r="BD664" s="1">
        <f t="shared" si="504"/>
        <v>26</v>
      </c>
      <c r="BE664" s="1">
        <f t="shared" si="505"/>
        <v>26</v>
      </c>
      <c r="BF664" s="1">
        <f t="shared" si="506"/>
        <v>26</v>
      </c>
      <c r="BG664" s="1">
        <f>+IF(D664="male",VLOOKUP(M664,'Key node cluster'!$A$3:$C$45,3,0),VLOOKUP(M664,'Key node cluster'!$F$3:$H$27,3,0))</f>
        <v>31</v>
      </c>
    </row>
    <row r="665" spans="1:59" x14ac:dyDescent="0.25">
      <c r="A665" t="s">
        <v>65</v>
      </c>
      <c r="B665">
        <v>9681002093</v>
      </c>
      <c r="C665" s="7">
        <v>50</v>
      </c>
      <c r="D665" t="s">
        <v>9</v>
      </c>
      <c r="E665" t="s">
        <v>10</v>
      </c>
      <c r="G665" t="str">
        <f t="shared" si="461"/>
        <v/>
      </c>
      <c r="H665" s="7">
        <f t="shared" si="465"/>
        <v>10</v>
      </c>
      <c r="J665">
        <v>53</v>
      </c>
      <c r="K665">
        <v>8.0794520547944995</v>
      </c>
      <c r="L665">
        <v>21</v>
      </c>
      <c r="M665" s="5">
        <f t="shared" si="466"/>
        <v>26</v>
      </c>
      <c r="N665" s="5">
        <f>+IF(D665="male",VLOOKUP(BG665,'Key node cluster'!$L$3:$N$24,3,0),VLOOKUP(BG665,'Key node cluster'!$R$3:$T$15,3,0))</f>
        <v>1</v>
      </c>
      <c r="O665" s="1">
        <v>0</v>
      </c>
      <c r="P665" s="1">
        <f t="shared" si="467"/>
        <v>26</v>
      </c>
      <c r="Q665" s="1">
        <f t="shared" si="468"/>
        <v>26</v>
      </c>
      <c r="R665" s="1">
        <f t="shared" si="469"/>
        <v>26</v>
      </c>
      <c r="S665" s="1">
        <f t="shared" si="470"/>
        <v>26</v>
      </c>
      <c r="T665" s="1">
        <f t="shared" si="471"/>
        <v>26</v>
      </c>
      <c r="U665" s="1">
        <f t="shared" si="472"/>
        <v>26</v>
      </c>
      <c r="V665" s="1">
        <f t="shared" si="473"/>
        <v>26</v>
      </c>
      <c r="W665" s="1">
        <f t="shared" si="474"/>
        <v>26</v>
      </c>
      <c r="X665" s="1">
        <f t="shared" si="475"/>
        <v>26</v>
      </c>
      <c r="Y665" s="1">
        <f t="shared" si="476"/>
        <v>26</v>
      </c>
      <c r="Z665" s="1">
        <f t="shared" si="477"/>
        <v>26</v>
      </c>
      <c r="AA665" s="1">
        <f t="shared" si="478"/>
        <v>26</v>
      </c>
      <c r="AB665" s="1">
        <f t="shared" si="479"/>
        <v>26</v>
      </c>
      <c r="AC665" s="1">
        <f t="shared" si="480"/>
        <v>26</v>
      </c>
      <c r="AD665" s="1">
        <f t="shared" si="481"/>
        <v>26</v>
      </c>
      <c r="AE665" s="1">
        <f t="shared" si="482"/>
        <v>26</v>
      </c>
      <c r="AF665" s="1">
        <f t="shared" si="483"/>
        <v>26</v>
      </c>
      <c r="AG665" s="1">
        <f t="shared" si="484"/>
        <v>26</v>
      </c>
      <c r="AH665" s="1">
        <f t="shared" si="485"/>
        <v>26</v>
      </c>
      <c r="AI665" s="1">
        <f t="shared" si="486"/>
        <v>26</v>
      </c>
      <c r="AJ665" s="1">
        <f t="shared" si="487"/>
        <v>26</v>
      </c>
      <c r="AK665" s="1">
        <f t="shared" si="488"/>
        <v>26</v>
      </c>
      <c r="AL665" s="1">
        <f t="shared" si="489"/>
        <v>26</v>
      </c>
      <c r="AM665" s="1">
        <f t="shared" si="490"/>
        <v>26</v>
      </c>
      <c r="AN665" s="1">
        <f t="shared" si="491"/>
        <v>26</v>
      </c>
      <c r="AO665" s="1">
        <f t="shared" si="492"/>
        <v>26</v>
      </c>
      <c r="AP665" s="7">
        <f t="shared" si="462"/>
        <v>26</v>
      </c>
      <c r="AQ665" s="7">
        <f t="shared" si="463"/>
        <v>26</v>
      </c>
      <c r="AR665" s="1">
        <f t="shared" si="493"/>
        <v>26</v>
      </c>
      <c r="AS665" s="7">
        <f t="shared" si="464"/>
        <v>26</v>
      </c>
      <c r="AT665" s="1">
        <f t="shared" si="494"/>
        <v>26</v>
      </c>
      <c r="AU665" s="1">
        <f t="shared" si="495"/>
        <v>26</v>
      </c>
      <c r="AV665" s="1">
        <f t="shared" si="496"/>
        <v>26</v>
      </c>
      <c r="AW665" s="1">
        <f t="shared" si="497"/>
        <v>26</v>
      </c>
      <c r="AX665" s="1">
        <f t="shared" si="498"/>
        <v>26</v>
      </c>
      <c r="AY665" s="1">
        <f t="shared" si="499"/>
        <v>26</v>
      </c>
      <c r="AZ665" s="1">
        <f t="shared" si="500"/>
        <v>26</v>
      </c>
      <c r="BA665" s="1">
        <f t="shared" si="501"/>
        <v>26</v>
      </c>
      <c r="BB665" s="1">
        <f t="shared" si="502"/>
        <v>26</v>
      </c>
      <c r="BC665" s="1">
        <f t="shared" si="503"/>
        <v>26</v>
      </c>
      <c r="BD665" s="1">
        <f t="shared" si="504"/>
        <v>26</v>
      </c>
      <c r="BE665" s="1">
        <f t="shared" si="505"/>
        <v>26</v>
      </c>
      <c r="BF665" s="1">
        <f t="shared" si="506"/>
        <v>26</v>
      </c>
      <c r="BG665" s="1">
        <f>+IF(D665="male",VLOOKUP(M665,'Key node cluster'!$A$3:$C$45,3,0),VLOOKUP(M665,'Key node cluster'!$F$3:$H$27,3,0))</f>
        <v>31</v>
      </c>
    </row>
    <row r="666" spans="1:59" x14ac:dyDescent="0.25">
      <c r="A666" t="s">
        <v>68</v>
      </c>
      <c r="B666">
        <v>9931053572</v>
      </c>
      <c r="C666" s="7">
        <v>30</v>
      </c>
      <c r="D666" t="s">
        <v>9</v>
      </c>
      <c r="E666" t="s">
        <v>10</v>
      </c>
      <c r="G666" t="str">
        <f t="shared" si="461"/>
        <v/>
      </c>
      <c r="H666" s="7">
        <f t="shared" si="465"/>
        <v>10</v>
      </c>
      <c r="J666">
        <v>28</v>
      </c>
      <c r="K666">
        <v>6.0246575342466002</v>
      </c>
      <c r="L666">
        <v>1</v>
      </c>
      <c r="M666" s="5">
        <f t="shared" si="466"/>
        <v>26</v>
      </c>
      <c r="N666" s="5">
        <f>+IF(D666="male",VLOOKUP(BG666,'Key node cluster'!$L$3:$N$24,3,0),VLOOKUP(BG666,'Key node cluster'!$R$3:$T$15,3,0))</f>
        <v>1</v>
      </c>
      <c r="O666" s="1">
        <v>0</v>
      </c>
      <c r="P666" s="1">
        <f t="shared" si="467"/>
        <v>26</v>
      </c>
      <c r="Q666" s="1">
        <f t="shared" si="468"/>
        <v>26</v>
      </c>
      <c r="R666" s="1">
        <f t="shared" si="469"/>
        <v>26</v>
      </c>
      <c r="S666" s="1">
        <f t="shared" si="470"/>
        <v>26</v>
      </c>
      <c r="T666" s="1">
        <f t="shared" si="471"/>
        <v>26</v>
      </c>
      <c r="U666" s="1">
        <f t="shared" si="472"/>
        <v>26</v>
      </c>
      <c r="V666" s="1">
        <f t="shared" si="473"/>
        <v>26</v>
      </c>
      <c r="W666" s="1">
        <f t="shared" si="474"/>
        <v>26</v>
      </c>
      <c r="X666" s="1">
        <f t="shared" si="475"/>
        <v>26</v>
      </c>
      <c r="Y666" s="1">
        <f t="shared" si="476"/>
        <v>26</v>
      </c>
      <c r="Z666" s="1">
        <f t="shared" si="477"/>
        <v>26</v>
      </c>
      <c r="AA666" s="1">
        <f t="shared" si="478"/>
        <v>26</v>
      </c>
      <c r="AB666" s="1">
        <f t="shared" si="479"/>
        <v>26</v>
      </c>
      <c r="AC666" s="1">
        <f t="shared" si="480"/>
        <v>26</v>
      </c>
      <c r="AD666" s="1">
        <f t="shared" si="481"/>
        <v>26</v>
      </c>
      <c r="AE666" s="1">
        <f t="shared" si="482"/>
        <v>26</v>
      </c>
      <c r="AF666" s="1">
        <f t="shared" si="483"/>
        <v>26</v>
      </c>
      <c r="AG666" s="1">
        <f t="shared" si="484"/>
        <v>26</v>
      </c>
      <c r="AH666" s="1">
        <f t="shared" si="485"/>
        <v>26</v>
      </c>
      <c r="AI666" s="1">
        <f t="shared" si="486"/>
        <v>26</v>
      </c>
      <c r="AJ666" s="1">
        <f t="shared" si="487"/>
        <v>26</v>
      </c>
      <c r="AK666" s="1">
        <f t="shared" si="488"/>
        <v>26</v>
      </c>
      <c r="AL666" s="1">
        <f t="shared" si="489"/>
        <v>26</v>
      </c>
      <c r="AM666" s="1">
        <f t="shared" si="490"/>
        <v>26</v>
      </c>
      <c r="AN666" s="1">
        <f t="shared" si="491"/>
        <v>26</v>
      </c>
      <c r="AO666" s="1">
        <f t="shared" si="492"/>
        <v>26</v>
      </c>
      <c r="AP666" s="7">
        <f t="shared" si="462"/>
        <v>26</v>
      </c>
      <c r="AQ666" s="7">
        <f t="shared" si="463"/>
        <v>26</v>
      </c>
      <c r="AR666" s="1">
        <f t="shared" si="493"/>
        <v>26</v>
      </c>
      <c r="AS666" s="7">
        <f t="shared" si="464"/>
        <v>26</v>
      </c>
      <c r="AT666" s="1">
        <f t="shared" si="494"/>
        <v>26</v>
      </c>
      <c r="AU666" s="1">
        <f t="shared" si="495"/>
        <v>26</v>
      </c>
      <c r="AV666" s="1">
        <f t="shared" si="496"/>
        <v>26</v>
      </c>
      <c r="AW666" s="1">
        <f t="shared" si="497"/>
        <v>26</v>
      </c>
      <c r="AX666" s="1">
        <f t="shared" si="498"/>
        <v>26</v>
      </c>
      <c r="AY666" s="1">
        <f t="shared" si="499"/>
        <v>26</v>
      </c>
      <c r="AZ666" s="1">
        <f t="shared" si="500"/>
        <v>26</v>
      </c>
      <c r="BA666" s="1">
        <f t="shared" si="501"/>
        <v>26</v>
      </c>
      <c r="BB666" s="1">
        <f t="shared" si="502"/>
        <v>26</v>
      </c>
      <c r="BC666" s="1">
        <f t="shared" si="503"/>
        <v>26</v>
      </c>
      <c r="BD666" s="1">
        <f t="shared" si="504"/>
        <v>26</v>
      </c>
      <c r="BE666" s="1">
        <f t="shared" si="505"/>
        <v>26</v>
      </c>
      <c r="BF666" s="1">
        <f t="shared" si="506"/>
        <v>26</v>
      </c>
      <c r="BG666" s="1">
        <f>+IF(D666="male",VLOOKUP(M666,'Key node cluster'!$A$3:$C$45,3,0),VLOOKUP(M666,'Key node cluster'!$F$3:$H$27,3,0))</f>
        <v>31</v>
      </c>
    </row>
    <row r="667" spans="1:59" x14ac:dyDescent="0.25">
      <c r="A667" t="s">
        <v>71</v>
      </c>
      <c r="B667">
        <v>9811027027</v>
      </c>
      <c r="C667" s="7">
        <v>40</v>
      </c>
      <c r="D667" t="s">
        <v>9</v>
      </c>
      <c r="E667" t="s">
        <v>10</v>
      </c>
      <c r="G667" t="str">
        <f t="shared" si="461"/>
        <v/>
      </c>
      <c r="H667" s="7">
        <f t="shared" si="465"/>
        <v>15</v>
      </c>
      <c r="J667">
        <v>40</v>
      </c>
      <c r="K667">
        <v>14.945205479452</v>
      </c>
      <c r="L667">
        <v>2</v>
      </c>
      <c r="M667" s="5">
        <f t="shared" si="466"/>
        <v>26</v>
      </c>
      <c r="N667" s="5">
        <f>+IF(D667="male",VLOOKUP(BG667,'Key node cluster'!$L$3:$N$24,3,0),VLOOKUP(BG667,'Key node cluster'!$R$3:$T$15,3,0))</f>
        <v>1</v>
      </c>
      <c r="O667" s="1">
        <v>0</v>
      </c>
      <c r="P667" s="1">
        <f t="shared" si="467"/>
        <v>26</v>
      </c>
      <c r="Q667" s="1">
        <f t="shared" si="468"/>
        <v>26</v>
      </c>
      <c r="R667" s="1">
        <f t="shared" si="469"/>
        <v>26</v>
      </c>
      <c r="S667" s="1">
        <f t="shared" si="470"/>
        <v>26</v>
      </c>
      <c r="T667" s="1">
        <f t="shared" si="471"/>
        <v>26</v>
      </c>
      <c r="U667" s="1">
        <f t="shared" si="472"/>
        <v>26</v>
      </c>
      <c r="V667" s="1">
        <f t="shared" si="473"/>
        <v>26</v>
      </c>
      <c r="W667" s="1">
        <f t="shared" si="474"/>
        <v>26</v>
      </c>
      <c r="X667" s="1">
        <f t="shared" si="475"/>
        <v>26</v>
      </c>
      <c r="Y667" s="1">
        <f t="shared" si="476"/>
        <v>26</v>
      </c>
      <c r="Z667" s="1">
        <f t="shared" si="477"/>
        <v>26</v>
      </c>
      <c r="AA667" s="1">
        <f t="shared" si="478"/>
        <v>26</v>
      </c>
      <c r="AB667" s="1">
        <f t="shared" si="479"/>
        <v>26</v>
      </c>
      <c r="AC667" s="1">
        <f t="shared" si="480"/>
        <v>26</v>
      </c>
      <c r="AD667" s="1">
        <f t="shared" si="481"/>
        <v>26</v>
      </c>
      <c r="AE667" s="1">
        <f t="shared" si="482"/>
        <v>26</v>
      </c>
      <c r="AF667" s="1">
        <f t="shared" si="483"/>
        <v>26</v>
      </c>
      <c r="AG667" s="1">
        <f t="shared" si="484"/>
        <v>26</v>
      </c>
      <c r="AH667" s="1">
        <f t="shared" si="485"/>
        <v>26</v>
      </c>
      <c r="AI667" s="1">
        <f t="shared" si="486"/>
        <v>26</v>
      </c>
      <c r="AJ667" s="1">
        <f t="shared" si="487"/>
        <v>26</v>
      </c>
      <c r="AK667" s="1">
        <f t="shared" si="488"/>
        <v>26</v>
      </c>
      <c r="AL667" s="1">
        <f t="shared" si="489"/>
        <v>26</v>
      </c>
      <c r="AM667" s="1">
        <f t="shared" si="490"/>
        <v>26</v>
      </c>
      <c r="AN667" s="1">
        <f t="shared" si="491"/>
        <v>26</v>
      </c>
      <c r="AO667" s="1">
        <f t="shared" si="492"/>
        <v>26</v>
      </c>
      <c r="AP667" s="7">
        <f t="shared" si="462"/>
        <v>26</v>
      </c>
      <c r="AQ667" s="7">
        <f t="shared" si="463"/>
        <v>26</v>
      </c>
      <c r="AR667" s="1">
        <f t="shared" si="493"/>
        <v>26</v>
      </c>
      <c r="AS667" s="7">
        <f t="shared" si="464"/>
        <v>26</v>
      </c>
      <c r="AT667" s="1">
        <f t="shared" si="494"/>
        <v>26</v>
      </c>
      <c r="AU667" s="1">
        <f t="shared" si="495"/>
        <v>26</v>
      </c>
      <c r="AV667" s="1">
        <f t="shared" si="496"/>
        <v>26</v>
      </c>
      <c r="AW667" s="1">
        <f t="shared" si="497"/>
        <v>26</v>
      </c>
      <c r="AX667" s="1">
        <f t="shared" si="498"/>
        <v>26</v>
      </c>
      <c r="AY667" s="1">
        <f t="shared" si="499"/>
        <v>26</v>
      </c>
      <c r="AZ667" s="1">
        <f t="shared" si="500"/>
        <v>26</v>
      </c>
      <c r="BA667" s="1">
        <f t="shared" si="501"/>
        <v>26</v>
      </c>
      <c r="BB667" s="1">
        <f t="shared" si="502"/>
        <v>26</v>
      </c>
      <c r="BC667" s="1">
        <f t="shared" si="503"/>
        <v>26</v>
      </c>
      <c r="BD667" s="1">
        <f t="shared" si="504"/>
        <v>26</v>
      </c>
      <c r="BE667" s="1">
        <f t="shared" si="505"/>
        <v>26</v>
      </c>
      <c r="BF667" s="1">
        <f t="shared" si="506"/>
        <v>26</v>
      </c>
      <c r="BG667" s="1">
        <f>+IF(D667="male",VLOOKUP(M667,'Key node cluster'!$A$3:$C$45,3,0),VLOOKUP(M667,'Key node cluster'!$F$3:$H$27,3,0))</f>
        <v>31</v>
      </c>
    </row>
    <row r="668" spans="1:59" x14ac:dyDescent="0.25">
      <c r="A668" t="s">
        <v>72</v>
      </c>
      <c r="B668">
        <v>9921011783</v>
      </c>
      <c r="C668" s="7">
        <v>30</v>
      </c>
      <c r="D668" t="s">
        <v>9</v>
      </c>
      <c r="E668" t="s">
        <v>10</v>
      </c>
      <c r="G668" t="str">
        <f t="shared" si="461"/>
        <v/>
      </c>
      <c r="H668" s="7">
        <f t="shared" si="465"/>
        <v>10</v>
      </c>
      <c r="J668">
        <v>30</v>
      </c>
      <c r="K668">
        <v>5.5205479452055002</v>
      </c>
      <c r="L668">
        <v>7</v>
      </c>
      <c r="M668" s="5">
        <f t="shared" si="466"/>
        <v>26</v>
      </c>
      <c r="N668" s="5">
        <f>+IF(D668="male",VLOOKUP(BG668,'Key node cluster'!$L$3:$N$24,3,0),VLOOKUP(BG668,'Key node cluster'!$R$3:$T$15,3,0))</f>
        <v>1</v>
      </c>
      <c r="O668" s="1">
        <v>0</v>
      </c>
      <c r="P668" s="1">
        <f t="shared" si="467"/>
        <v>26</v>
      </c>
      <c r="Q668" s="1">
        <f t="shared" si="468"/>
        <v>26</v>
      </c>
      <c r="R668" s="1">
        <f t="shared" si="469"/>
        <v>26</v>
      </c>
      <c r="S668" s="1">
        <f t="shared" si="470"/>
        <v>26</v>
      </c>
      <c r="T668" s="1">
        <f t="shared" si="471"/>
        <v>26</v>
      </c>
      <c r="U668" s="1">
        <f t="shared" si="472"/>
        <v>26</v>
      </c>
      <c r="V668" s="1">
        <f t="shared" si="473"/>
        <v>26</v>
      </c>
      <c r="W668" s="1">
        <f t="shared" si="474"/>
        <v>26</v>
      </c>
      <c r="X668" s="1">
        <f t="shared" si="475"/>
        <v>26</v>
      </c>
      <c r="Y668" s="1">
        <f t="shared" si="476"/>
        <v>26</v>
      </c>
      <c r="Z668" s="1">
        <f t="shared" si="477"/>
        <v>26</v>
      </c>
      <c r="AA668" s="1">
        <f t="shared" si="478"/>
        <v>26</v>
      </c>
      <c r="AB668" s="1">
        <f t="shared" si="479"/>
        <v>26</v>
      </c>
      <c r="AC668" s="1">
        <f t="shared" si="480"/>
        <v>26</v>
      </c>
      <c r="AD668" s="1">
        <f t="shared" si="481"/>
        <v>26</v>
      </c>
      <c r="AE668" s="1">
        <f t="shared" si="482"/>
        <v>26</v>
      </c>
      <c r="AF668" s="1">
        <f t="shared" si="483"/>
        <v>26</v>
      </c>
      <c r="AG668" s="1">
        <f t="shared" si="484"/>
        <v>26</v>
      </c>
      <c r="AH668" s="1">
        <f t="shared" si="485"/>
        <v>26</v>
      </c>
      <c r="AI668" s="1">
        <f t="shared" si="486"/>
        <v>26</v>
      </c>
      <c r="AJ668" s="1">
        <f t="shared" si="487"/>
        <v>26</v>
      </c>
      <c r="AK668" s="1">
        <f t="shared" si="488"/>
        <v>26</v>
      </c>
      <c r="AL668" s="1">
        <f t="shared" si="489"/>
        <v>26</v>
      </c>
      <c r="AM668" s="1">
        <f t="shared" si="490"/>
        <v>26</v>
      </c>
      <c r="AN668" s="1">
        <f t="shared" si="491"/>
        <v>26</v>
      </c>
      <c r="AO668" s="1">
        <f t="shared" si="492"/>
        <v>26</v>
      </c>
      <c r="AP668" s="7">
        <f t="shared" si="462"/>
        <v>26</v>
      </c>
      <c r="AQ668" s="7">
        <f t="shared" si="463"/>
        <v>26</v>
      </c>
      <c r="AR668" s="1">
        <f t="shared" si="493"/>
        <v>26</v>
      </c>
      <c r="AS668" s="7">
        <f t="shared" si="464"/>
        <v>26</v>
      </c>
      <c r="AT668" s="1">
        <f t="shared" si="494"/>
        <v>26</v>
      </c>
      <c r="AU668" s="1">
        <f t="shared" si="495"/>
        <v>26</v>
      </c>
      <c r="AV668" s="1">
        <f t="shared" si="496"/>
        <v>26</v>
      </c>
      <c r="AW668" s="1">
        <f t="shared" si="497"/>
        <v>26</v>
      </c>
      <c r="AX668" s="1">
        <f t="shared" si="498"/>
        <v>26</v>
      </c>
      <c r="AY668" s="1">
        <f t="shared" si="499"/>
        <v>26</v>
      </c>
      <c r="AZ668" s="1">
        <f t="shared" si="500"/>
        <v>26</v>
      </c>
      <c r="BA668" s="1">
        <f t="shared" si="501"/>
        <v>26</v>
      </c>
      <c r="BB668" s="1">
        <f t="shared" si="502"/>
        <v>26</v>
      </c>
      <c r="BC668" s="1">
        <f t="shared" si="503"/>
        <v>26</v>
      </c>
      <c r="BD668" s="1">
        <f t="shared" si="504"/>
        <v>26</v>
      </c>
      <c r="BE668" s="1">
        <f t="shared" si="505"/>
        <v>26</v>
      </c>
      <c r="BF668" s="1">
        <f t="shared" si="506"/>
        <v>26</v>
      </c>
      <c r="BG668" s="1">
        <f>+IF(D668="male",VLOOKUP(M668,'Key node cluster'!$A$3:$C$45,3,0),VLOOKUP(M668,'Key node cluster'!$F$3:$H$27,3,0))</f>
        <v>31</v>
      </c>
    </row>
    <row r="669" spans="1:59" x14ac:dyDescent="0.25">
      <c r="A669" t="s">
        <v>73</v>
      </c>
      <c r="B669">
        <v>9901062105</v>
      </c>
      <c r="C669" s="7">
        <v>30</v>
      </c>
      <c r="D669" t="s">
        <v>9</v>
      </c>
      <c r="E669" t="s">
        <v>10</v>
      </c>
      <c r="G669" t="str">
        <f t="shared" si="461"/>
        <v/>
      </c>
      <c r="H669" s="7">
        <f t="shared" si="465"/>
        <v>5</v>
      </c>
      <c r="J669">
        <v>32</v>
      </c>
      <c r="K669">
        <v>4.6136986301369998</v>
      </c>
      <c r="L669">
        <v>9</v>
      </c>
      <c r="M669" s="5">
        <f t="shared" si="466"/>
        <v>26</v>
      </c>
      <c r="N669" s="5">
        <f>+IF(D669="male",VLOOKUP(BG669,'Key node cluster'!$L$3:$N$24,3,0),VLOOKUP(BG669,'Key node cluster'!$R$3:$T$15,3,0))</f>
        <v>1</v>
      </c>
      <c r="O669" s="1">
        <v>0</v>
      </c>
      <c r="P669" s="1">
        <f t="shared" si="467"/>
        <v>26</v>
      </c>
      <c r="Q669" s="1">
        <f t="shared" si="468"/>
        <v>26</v>
      </c>
      <c r="R669" s="1">
        <f t="shared" si="469"/>
        <v>26</v>
      </c>
      <c r="S669" s="1">
        <f t="shared" si="470"/>
        <v>26</v>
      </c>
      <c r="T669" s="1">
        <f t="shared" si="471"/>
        <v>26</v>
      </c>
      <c r="U669" s="1">
        <f t="shared" si="472"/>
        <v>26</v>
      </c>
      <c r="V669" s="1">
        <f t="shared" si="473"/>
        <v>26</v>
      </c>
      <c r="W669" s="1">
        <f t="shared" si="474"/>
        <v>26</v>
      </c>
      <c r="X669" s="1">
        <f t="shared" si="475"/>
        <v>26</v>
      </c>
      <c r="Y669" s="1">
        <f t="shared" si="476"/>
        <v>26</v>
      </c>
      <c r="Z669" s="1">
        <f t="shared" si="477"/>
        <v>26</v>
      </c>
      <c r="AA669" s="1">
        <f t="shared" si="478"/>
        <v>26</v>
      </c>
      <c r="AB669" s="1">
        <f t="shared" si="479"/>
        <v>26</v>
      </c>
      <c r="AC669" s="1">
        <f t="shared" si="480"/>
        <v>26</v>
      </c>
      <c r="AD669" s="1">
        <f t="shared" si="481"/>
        <v>26</v>
      </c>
      <c r="AE669" s="1">
        <f t="shared" si="482"/>
        <v>26</v>
      </c>
      <c r="AF669" s="1">
        <f t="shared" si="483"/>
        <v>26</v>
      </c>
      <c r="AG669" s="1">
        <f t="shared" si="484"/>
        <v>26</v>
      </c>
      <c r="AH669" s="1">
        <f t="shared" si="485"/>
        <v>26</v>
      </c>
      <c r="AI669" s="1">
        <f t="shared" si="486"/>
        <v>26</v>
      </c>
      <c r="AJ669" s="1">
        <f t="shared" si="487"/>
        <v>26</v>
      </c>
      <c r="AK669" s="1">
        <f t="shared" si="488"/>
        <v>26</v>
      </c>
      <c r="AL669" s="1">
        <f t="shared" si="489"/>
        <v>26</v>
      </c>
      <c r="AM669" s="1">
        <f t="shared" si="490"/>
        <v>26</v>
      </c>
      <c r="AN669" s="1">
        <f t="shared" si="491"/>
        <v>26</v>
      </c>
      <c r="AO669" s="1">
        <f t="shared" si="492"/>
        <v>26</v>
      </c>
      <c r="AP669" s="7">
        <f t="shared" si="462"/>
        <v>26</v>
      </c>
      <c r="AQ669" s="7">
        <f t="shared" si="463"/>
        <v>26</v>
      </c>
      <c r="AR669" s="1">
        <f t="shared" si="493"/>
        <v>26</v>
      </c>
      <c r="AS669" s="7">
        <f t="shared" si="464"/>
        <v>26</v>
      </c>
      <c r="AT669" s="1">
        <f t="shared" si="494"/>
        <v>26</v>
      </c>
      <c r="AU669" s="1">
        <f t="shared" si="495"/>
        <v>26</v>
      </c>
      <c r="AV669" s="1">
        <f t="shared" si="496"/>
        <v>26</v>
      </c>
      <c r="AW669" s="1">
        <f t="shared" si="497"/>
        <v>26</v>
      </c>
      <c r="AX669" s="1">
        <f t="shared" si="498"/>
        <v>26</v>
      </c>
      <c r="AY669" s="1">
        <f t="shared" si="499"/>
        <v>26</v>
      </c>
      <c r="AZ669" s="1">
        <f t="shared" si="500"/>
        <v>26</v>
      </c>
      <c r="BA669" s="1">
        <f t="shared" si="501"/>
        <v>26</v>
      </c>
      <c r="BB669" s="1">
        <f t="shared" si="502"/>
        <v>26</v>
      </c>
      <c r="BC669" s="1">
        <f t="shared" si="503"/>
        <v>26</v>
      </c>
      <c r="BD669" s="1">
        <f t="shared" si="504"/>
        <v>26</v>
      </c>
      <c r="BE669" s="1">
        <f t="shared" si="505"/>
        <v>26</v>
      </c>
      <c r="BF669" s="1">
        <f t="shared" si="506"/>
        <v>26</v>
      </c>
      <c r="BG669" s="1">
        <f>+IF(D669="male",VLOOKUP(M669,'Key node cluster'!$A$3:$C$45,3,0),VLOOKUP(M669,'Key node cluster'!$F$3:$H$27,3,0))</f>
        <v>31</v>
      </c>
    </row>
    <row r="670" spans="1:59" x14ac:dyDescent="0.25">
      <c r="A670" t="s">
        <v>74</v>
      </c>
      <c r="B670">
        <v>9911046985</v>
      </c>
      <c r="C670" s="7">
        <v>30</v>
      </c>
      <c r="D670" t="s">
        <v>9</v>
      </c>
      <c r="E670" t="s">
        <v>10</v>
      </c>
      <c r="G670" t="str">
        <f t="shared" ref="G670:G733" si="507">IF(I670="","",IF(OR(I670="high_school",I670="secondary_or_below"),"secondary or below",IF(OR(I670="bachelor",I670="master",I670="phd"),"bachelor or above", "tvet")))</f>
        <v/>
      </c>
      <c r="H670" s="7">
        <f t="shared" si="465"/>
        <v>10</v>
      </c>
      <c r="J670">
        <v>30</v>
      </c>
      <c r="K670">
        <v>9.6986301369862993</v>
      </c>
      <c r="L670">
        <v>8</v>
      </c>
      <c r="M670" s="5">
        <f t="shared" si="466"/>
        <v>26</v>
      </c>
      <c r="N670" s="5">
        <f>+IF(D670="male",VLOOKUP(BG670,'Key node cluster'!$L$3:$N$24,3,0),VLOOKUP(BG670,'Key node cluster'!$R$3:$T$15,3,0))</f>
        <v>1</v>
      </c>
      <c r="O670" s="1">
        <v>0</v>
      </c>
      <c r="P670" s="1">
        <f t="shared" si="467"/>
        <v>26</v>
      </c>
      <c r="Q670" s="1">
        <f t="shared" si="468"/>
        <v>26</v>
      </c>
      <c r="R670" s="1">
        <f t="shared" si="469"/>
        <v>26</v>
      </c>
      <c r="S670" s="1">
        <f t="shared" si="470"/>
        <v>26</v>
      </c>
      <c r="T670" s="1">
        <f t="shared" si="471"/>
        <v>26</v>
      </c>
      <c r="U670" s="1">
        <f t="shared" si="472"/>
        <v>26</v>
      </c>
      <c r="V670" s="1">
        <f t="shared" si="473"/>
        <v>26</v>
      </c>
      <c r="W670" s="1">
        <f t="shared" si="474"/>
        <v>26</v>
      </c>
      <c r="X670" s="1">
        <f t="shared" si="475"/>
        <v>26</v>
      </c>
      <c r="Y670" s="1">
        <f t="shared" si="476"/>
        <v>26</v>
      </c>
      <c r="Z670" s="1">
        <f t="shared" si="477"/>
        <v>26</v>
      </c>
      <c r="AA670" s="1">
        <f t="shared" si="478"/>
        <v>26</v>
      </c>
      <c r="AB670" s="1">
        <f t="shared" si="479"/>
        <v>26</v>
      </c>
      <c r="AC670" s="1">
        <f t="shared" si="480"/>
        <v>26</v>
      </c>
      <c r="AD670" s="1">
        <f t="shared" si="481"/>
        <v>26</v>
      </c>
      <c r="AE670" s="1">
        <f t="shared" si="482"/>
        <v>26</v>
      </c>
      <c r="AF670" s="1">
        <f t="shared" si="483"/>
        <v>26</v>
      </c>
      <c r="AG670" s="1">
        <f t="shared" si="484"/>
        <v>26</v>
      </c>
      <c r="AH670" s="1">
        <f t="shared" si="485"/>
        <v>26</v>
      </c>
      <c r="AI670" s="1">
        <f t="shared" si="486"/>
        <v>26</v>
      </c>
      <c r="AJ670" s="1">
        <f t="shared" si="487"/>
        <v>26</v>
      </c>
      <c r="AK670" s="1">
        <f t="shared" si="488"/>
        <v>26</v>
      </c>
      <c r="AL670" s="1">
        <f t="shared" si="489"/>
        <v>26</v>
      </c>
      <c r="AM670" s="1">
        <f t="shared" si="490"/>
        <v>26</v>
      </c>
      <c r="AN670" s="1">
        <f t="shared" si="491"/>
        <v>26</v>
      </c>
      <c r="AO670" s="1">
        <f t="shared" si="492"/>
        <v>26</v>
      </c>
      <c r="AP670" s="7">
        <f t="shared" si="462"/>
        <v>26</v>
      </c>
      <c r="AQ670" s="7">
        <f t="shared" si="463"/>
        <v>26</v>
      </c>
      <c r="AR670" s="1">
        <f t="shared" si="493"/>
        <v>26</v>
      </c>
      <c r="AS670" s="7">
        <f t="shared" si="464"/>
        <v>26</v>
      </c>
      <c r="AT670" s="1">
        <f t="shared" si="494"/>
        <v>26</v>
      </c>
      <c r="AU670" s="1">
        <f t="shared" si="495"/>
        <v>26</v>
      </c>
      <c r="AV670" s="1">
        <f t="shared" si="496"/>
        <v>26</v>
      </c>
      <c r="AW670" s="1">
        <f t="shared" si="497"/>
        <v>26</v>
      </c>
      <c r="AX670" s="1">
        <f t="shared" si="498"/>
        <v>26</v>
      </c>
      <c r="AY670" s="1">
        <f t="shared" si="499"/>
        <v>26</v>
      </c>
      <c r="AZ670" s="1">
        <f t="shared" si="500"/>
        <v>26</v>
      </c>
      <c r="BA670" s="1">
        <f t="shared" si="501"/>
        <v>26</v>
      </c>
      <c r="BB670" s="1">
        <f t="shared" si="502"/>
        <v>26</v>
      </c>
      <c r="BC670" s="1">
        <f t="shared" si="503"/>
        <v>26</v>
      </c>
      <c r="BD670" s="1">
        <f t="shared" si="504"/>
        <v>26</v>
      </c>
      <c r="BE670" s="1">
        <f t="shared" si="505"/>
        <v>26</v>
      </c>
      <c r="BF670" s="1">
        <f t="shared" si="506"/>
        <v>26</v>
      </c>
      <c r="BG670" s="1">
        <f>+IF(D670="male",VLOOKUP(M670,'Key node cluster'!$A$3:$C$45,3,0),VLOOKUP(M670,'Key node cluster'!$F$3:$H$27,3,0))</f>
        <v>31</v>
      </c>
    </row>
    <row r="671" spans="1:59" x14ac:dyDescent="0.25">
      <c r="A671" t="s">
        <v>76</v>
      </c>
      <c r="B671">
        <v>9901015064</v>
      </c>
      <c r="C671" s="7">
        <v>30</v>
      </c>
      <c r="D671" t="s">
        <v>9</v>
      </c>
      <c r="E671" t="s">
        <v>10</v>
      </c>
      <c r="G671" t="str">
        <f t="shared" si="507"/>
        <v/>
      </c>
      <c r="H671" s="7">
        <f t="shared" si="465"/>
        <v>10</v>
      </c>
      <c r="J671">
        <v>32</v>
      </c>
      <c r="K671">
        <v>5.5260273972603002</v>
      </c>
      <c r="L671">
        <v>6</v>
      </c>
      <c r="M671" s="5">
        <f t="shared" si="466"/>
        <v>26</v>
      </c>
      <c r="N671" s="5">
        <f>+IF(D671="male",VLOOKUP(BG671,'Key node cluster'!$L$3:$N$24,3,0),VLOOKUP(BG671,'Key node cluster'!$R$3:$T$15,3,0))</f>
        <v>1</v>
      </c>
      <c r="O671" s="1">
        <v>0</v>
      </c>
      <c r="P671" s="1">
        <f t="shared" si="467"/>
        <v>26</v>
      </c>
      <c r="Q671" s="1">
        <f t="shared" si="468"/>
        <v>26</v>
      </c>
      <c r="R671" s="1">
        <f t="shared" si="469"/>
        <v>26</v>
      </c>
      <c r="S671" s="1">
        <f t="shared" si="470"/>
        <v>26</v>
      </c>
      <c r="T671" s="1">
        <f t="shared" si="471"/>
        <v>26</v>
      </c>
      <c r="U671" s="1">
        <f t="shared" si="472"/>
        <v>26</v>
      </c>
      <c r="V671" s="1">
        <f t="shared" si="473"/>
        <v>26</v>
      </c>
      <c r="W671" s="1">
        <f t="shared" si="474"/>
        <v>26</v>
      </c>
      <c r="X671" s="1">
        <f t="shared" si="475"/>
        <v>26</v>
      </c>
      <c r="Y671" s="1">
        <f t="shared" si="476"/>
        <v>26</v>
      </c>
      <c r="Z671" s="1">
        <f t="shared" si="477"/>
        <v>26</v>
      </c>
      <c r="AA671" s="1">
        <f t="shared" si="478"/>
        <v>26</v>
      </c>
      <c r="AB671" s="1">
        <f t="shared" si="479"/>
        <v>26</v>
      </c>
      <c r="AC671" s="1">
        <f t="shared" si="480"/>
        <v>26</v>
      </c>
      <c r="AD671" s="1">
        <f t="shared" si="481"/>
        <v>26</v>
      </c>
      <c r="AE671" s="1">
        <f t="shared" si="482"/>
        <v>26</v>
      </c>
      <c r="AF671" s="1">
        <f t="shared" si="483"/>
        <v>26</v>
      </c>
      <c r="AG671" s="1">
        <f t="shared" si="484"/>
        <v>26</v>
      </c>
      <c r="AH671" s="1">
        <f t="shared" si="485"/>
        <v>26</v>
      </c>
      <c r="AI671" s="1">
        <f t="shared" si="486"/>
        <v>26</v>
      </c>
      <c r="AJ671" s="1">
        <f t="shared" si="487"/>
        <v>26</v>
      </c>
      <c r="AK671" s="1">
        <f t="shared" si="488"/>
        <v>26</v>
      </c>
      <c r="AL671" s="1">
        <f t="shared" si="489"/>
        <v>26</v>
      </c>
      <c r="AM671" s="1">
        <f t="shared" si="490"/>
        <v>26</v>
      </c>
      <c r="AN671" s="1">
        <f t="shared" si="491"/>
        <v>26</v>
      </c>
      <c r="AO671" s="1">
        <f t="shared" si="492"/>
        <v>26</v>
      </c>
      <c r="AP671" s="7">
        <f t="shared" si="462"/>
        <v>26</v>
      </c>
      <c r="AQ671" s="7">
        <f t="shared" si="463"/>
        <v>26</v>
      </c>
      <c r="AR671" s="1">
        <f t="shared" si="493"/>
        <v>26</v>
      </c>
      <c r="AS671" s="7">
        <f t="shared" si="464"/>
        <v>26</v>
      </c>
      <c r="AT671" s="1">
        <f t="shared" si="494"/>
        <v>26</v>
      </c>
      <c r="AU671" s="1">
        <f t="shared" si="495"/>
        <v>26</v>
      </c>
      <c r="AV671" s="1">
        <f t="shared" si="496"/>
        <v>26</v>
      </c>
      <c r="AW671" s="1">
        <f t="shared" si="497"/>
        <v>26</v>
      </c>
      <c r="AX671" s="1">
        <f t="shared" si="498"/>
        <v>26</v>
      </c>
      <c r="AY671" s="1">
        <f t="shared" si="499"/>
        <v>26</v>
      </c>
      <c r="AZ671" s="1">
        <f t="shared" si="500"/>
        <v>26</v>
      </c>
      <c r="BA671" s="1">
        <f t="shared" si="501"/>
        <v>26</v>
      </c>
      <c r="BB671" s="1">
        <f t="shared" si="502"/>
        <v>26</v>
      </c>
      <c r="BC671" s="1">
        <f t="shared" si="503"/>
        <v>26</v>
      </c>
      <c r="BD671" s="1">
        <f t="shared" si="504"/>
        <v>26</v>
      </c>
      <c r="BE671" s="1">
        <f t="shared" si="505"/>
        <v>26</v>
      </c>
      <c r="BF671" s="1">
        <f t="shared" si="506"/>
        <v>26</v>
      </c>
      <c r="BG671" s="1">
        <f>+IF(D671="male",VLOOKUP(M671,'Key node cluster'!$A$3:$C$45,3,0),VLOOKUP(M671,'Key node cluster'!$F$3:$H$27,3,0))</f>
        <v>31</v>
      </c>
    </row>
    <row r="672" spans="1:59" x14ac:dyDescent="0.25">
      <c r="A672" t="s">
        <v>77</v>
      </c>
      <c r="B672">
        <v>9771007821</v>
      </c>
      <c r="C672" s="7">
        <v>40</v>
      </c>
      <c r="D672" t="s">
        <v>9</v>
      </c>
      <c r="E672" t="s">
        <v>10</v>
      </c>
      <c r="G672" t="str">
        <f t="shared" si="507"/>
        <v/>
      </c>
      <c r="H672" s="7">
        <f t="shared" si="465"/>
        <v>10</v>
      </c>
      <c r="J672">
        <v>44</v>
      </c>
      <c r="K672">
        <v>5.0246575342466002</v>
      </c>
      <c r="L672">
        <v>17</v>
      </c>
      <c r="M672" s="5">
        <f t="shared" si="466"/>
        <v>26</v>
      </c>
      <c r="N672" s="5">
        <f>+IF(D672="male",VLOOKUP(BG672,'Key node cluster'!$L$3:$N$24,3,0),VLOOKUP(BG672,'Key node cluster'!$R$3:$T$15,3,0))</f>
        <v>1</v>
      </c>
      <c r="O672" s="1">
        <v>0</v>
      </c>
      <c r="P672" s="1">
        <f t="shared" si="467"/>
        <v>26</v>
      </c>
      <c r="Q672" s="1">
        <f t="shared" si="468"/>
        <v>26</v>
      </c>
      <c r="R672" s="1">
        <f t="shared" si="469"/>
        <v>26</v>
      </c>
      <c r="S672" s="1">
        <f t="shared" si="470"/>
        <v>26</v>
      </c>
      <c r="T672" s="1">
        <f t="shared" si="471"/>
        <v>26</v>
      </c>
      <c r="U672" s="1">
        <f t="shared" si="472"/>
        <v>26</v>
      </c>
      <c r="V672" s="1">
        <f t="shared" si="473"/>
        <v>26</v>
      </c>
      <c r="W672" s="1">
        <f t="shared" si="474"/>
        <v>26</v>
      </c>
      <c r="X672" s="1">
        <f t="shared" si="475"/>
        <v>26</v>
      </c>
      <c r="Y672" s="1">
        <f t="shared" si="476"/>
        <v>26</v>
      </c>
      <c r="Z672" s="1">
        <f t="shared" si="477"/>
        <v>26</v>
      </c>
      <c r="AA672" s="1">
        <f t="shared" si="478"/>
        <v>26</v>
      </c>
      <c r="AB672" s="1">
        <f t="shared" si="479"/>
        <v>26</v>
      </c>
      <c r="AC672" s="1">
        <f t="shared" si="480"/>
        <v>26</v>
      </c>
      <c r="AD672" s="1">
        <f t="shared" si="481"/>
        <v>26</v>
      </c>
      <c r="AE672" s="1">
        <f t="shared" si="482"/>
        <v>26</v>
      </c>
      <c r="AF672" s="1">
        <f t="shared" si="483"/>
        <v>26</v>
      </c>
      <c r="AG672" s="1">
        <f t="shared" si="484"/>
        <v>26</v>
      </c>
      <c r="AH672" s="1">
        <f t="shared" si="485"/>
        <v>26</v>
      </c>
      <c r="AI672" s="1">
        <f t="shared" si="486"/>
        <v>26</v>
      </c>
      <c r="AJ672" s="1">
        <f t="shared" si="487"/>
        <v>26</v>
      </c>
      <c r="AK672" s="1">
        <f t="shared" si="488"/>
        <v>26</v>
      </c>
      <c r="AL672" s="1">
        <f t="shared" si="489"/>
        <v>26</v>
      </c>
      <c r="AM672" s="1">
        <f t="shared" si="490"/>
        <v>26</v>
      </c>
      <c r="AN672" s="1">
        <f t="shared" si="491"/>
        <v>26</v>
      </c>
      <c r="AO672" s="1">
        <f t="shared" si="492"/>
        <v>26</v>
      </c>
      <c r="AP672" s="7">
        <f t="shared" si="462"/>
        <v>26</v>
      </c>
      <c r="AQ672" s="7">
        <f t="shared" si="463"/>
        <v>26</v>
      </c>
      <c r="AR672" s="1">
        <f t="shared" si="493"/>
        <v>26</v>
      </c>
      <c r="AS672" s="7">
        <f t="shared" si="464"/>
        <v>26</v>
      </c>
      <c r="AT672" s="1">
        <f t="shared" si="494"/>
        <v>26</v>
      </c>
      <c r="AU672" s="1">
        <f t="shared" si="495"/>
        <v>26</v>
      </c>
      <c r="AV672" s="1">
        <f t="shared" si="496"/>
        <v>26</v>
      </c>
      <c r="AW672" s="1">
        <f t="shared" si="497"/>
        <v>26</v>
      </c>
      <c r="AX672" s="1">
        <f t="shared" si="498"/>
        <v>26</v>
      </c>
      <c r="AY672" s="1">
        <f t="shared" si="499"/>
        <v>26</v>
      </c>
      <c r="AZ672" s="1">
        <f t="shared" si="500"/>
        <v>26</v>
      </c>
      <c r="BA672" s="1">
        <f t="shared" si="501"/>
        <v>26</v>
      </c>
      <c r="BB672" s="1">
        <f t="shared" si="502"/>
        <v>26</v>
      </c>
      <c r="BC672" s="1">
        <f t="shared" si="503"/>
        <v>26</v>
      </c>
      <c r="BD672" s="1">
        <f t="shared" si="504"/>
        <v>26</v>
      </c>
      <c r="BE672" s="1">
        <f t="shared" si="505"/>
        <v>26</v>
      </c>
      <c r="BF672" s="1">
        <f t="shared" si="506"/>
        <v>26</v>
      </c>
      <c r="BG672" s="1">
        <f>+IF(D672="male",VLOOKUP(M672,'Key node cluster'!$A$3:$C$45,3,0),VLOOKUP(M672,'Key node cluster'!$F$3:$H$27,3,0))</f>
        <v>31</v>
      </c>
    </row>
    <row r="673" spans="1:59" x14ac:dyDescent="0.25">
      <c r="A673" t="s">
        <v>79</v>
      </c>
      <c r="B673">
        <v>9721012920</v>
      </c>
      <c r="C673" s="7">
        <v>50</v>
      </c>
      <c r="D673" t="s">
        <v>9</v>
      </c>
      <c r="E673" t="s">
        <v>10</v>
      </c>
      <c r="G673" t="str">
        <f t="shared" si="507"/>
        <v/>
      </c>
      <c r="H673" s="7">
        <f t="shared" si="465"/>
        <v>20</v>
      </c>
      <c r="J673">
        <v>49</v>
      </c>
      <c r="K673">
        <v>27.361643835616</v>
      </c>
      <c r="L673">
        <v>7</v>
      </c>
      <c r="M673" s="5">
        <f t="shared" si="466"/>
        <v>26</v>
      </c>
      <c r="N673" s="5">
        <f>+IF(D673="male",VLOOKUP(BG673,'Key node cluster'!$L$3:$N$24,3,0),VLOOKUP(BG673,'Key node cluster'!$R$3:$T$15,3,0))</f>
        <v>1</v>
      </c>
      <c r="O673" s="1">
        <v>0</v>
      </c>
      <c r="P673" s="1">
        <f t="shared" si="467"/>
        <v>26</v>
      </c>
      <c r="Q673" s="1">
        <f t="shared" si="468"/>
        <v>26</v>
      </c>
      <c r="R673" s="1">
        <f t="shared" si="469"/>
        <v>26</v>
      </c>
      <c r="S673" s="1">
        <f t="shared" si="470"/>
        <v>26</v>
      </c>
      <c r="T673" s="1">
        <f t="shared" si="471"/>
        <v>26</v>
      </c>
      <c r="U673" s="1">
        <f t="shared" si="472"/>
        <v>26</v>
      </c>
      <c r="V673" s="1">
        <f t="shared" si="473"/>
        <v>26</v>
      </c>
      <c r="W673" s="1">
        <f t="shared" si="474"/>
        <v>26</v>
      </c>
      <c r="X673" s="1">
        <f t="shared" si="475"/>
        <v>26</v>
      </c>
      <c r="Y673" s="1">
        <f t="shared" si="476"/>
        <v>26</v>
      </c>
      <c r="Z673" s="1">
        <f t="shared" si="477"/>
        <v>26</v>
      </c>
      <c r="AA673" s="1">
        <f t="shared" si="478"/>
        <v>26</v>
      </c>
      <c r="AB673" s="1">
        <f t="shared" si="479"/>
        <v>26</v>
      </c>
      <c r="AC673" s="1">
        <f t="shared" si="480"/>
        <v>26</v>
      </c>
      <c r="AD673" s="1">
        <f t="shared" si="481"/>
        <v>26</v>
      </c>
      <c r="AE673" s="1">
        <f t="shared" si="482"/>
        <v>26</v>
      </c>
      <c r="AF673" s="1">
        <f t="shared" si="483"/>
        <v>26</v>
      </c>
      <c r="AG673" s="1">
        <f t="shared" si="484"/>
        <v>26</v>
      </c>
      <c r="AH673" s="1">
        <f t="shared" si="485"/>
        <v>26</v>
      </c>
      <c r="AI673" s="1">
        <f t="shared" si="486"/>
        <v>26</v>
      </c>
      <c r="AJ673" s="1">
        <f t="shared" si="487"/>
        <v>26</v>
      </c>
      <c r="AK673" s="1">
        <f t="shared" si="488"/>
        <v>26</v>
      </c>
      <c r="AL673" s="1">
        <f t="shared" si="489"/>
        <v>26</v>
      </c>
      <c r="AM673" s="1">
        <f t="shared" si="490"/>
        <v>26</v>
      </c>
      <c r="AN673" s="1">
        <f t="shared" si="491"/>
        <v>26</v>
      </c>
      <c r="AO673" s="1">
        <f t="shared" si="492"/>
        <v>26</v>
      </c>
      <c r="AP673" s="7">
        <f t="shared" si="462"/>
        <v>26</v>
      </c>
      <c r="AQ673" s="7">
        <f t="shared" si="463"/>
        <v>26</v>
      </c>
      <c r="AR673" s="1">
        <f t="shared" si="493"/>
        <v>26</v>
      </c>
      <c r="AS673" s="7">
        <f t="shared" si="464"/>
        <v>26</v>
      </c>
      <c r="AT673" s="1">
        <f t="shared" si="494"/>
        <v>26</v>
      </c>
      <c r="AU673" s="1">
        <f t="shared" si="495"/>
        <v>26</v>
      </c>
      <c r="AV673" s="1">
        <f t="shared" si="496"/>
        <v>26</v>
      </c>
      <c r="AW673" s="1">
        <f t="shared" si="497"/>
        <v>26</v>
      </c>
      <c r="AX673" s="1">
        <f t="shared" si="498"/>
        <v>26</v>
      </c>
      <c r="AY673" s="1">
        <f t="shared" si="499"/>
        <v>26</v>
      </c>
      <c r="AZ673" s="1">
        <f t="shared" si="500"/>
        <v>26</v>
      </c>
      <c r="BA673" s="1">
        <f t="shared" si="501"/>
        <v>26</v>
      </c>
      <c r="BB673" s="1">
        <f t="shared" si="502"/>
        <v>26</v>
      </c>
      <c r="BC673" s="1">
        <f t="shared" si="503"/>
        <v>26</v>
      </c>
      <c r="BD673" s="1">
        <f t="shared" si="504"/>
        <v>26</v>
      </c>
      <c r="BE673" s="1">
        <f t="shared" si="505"/>
        <v>26</v>
      </c>
      <c r="BF673" s="1">
        <f t="shared" si="506"/>
        <v>26</v>
      </c>
      <c r="BG673" s="1">
        <f>+IF(D673="male",VLOOKUP(M673,'Key node cluster'!$A$3:$C$45,3,0),VLOOKUP(M673,'Key node cluster'!$F$3:$H$27,3,0))</f>
        <v>31</v>
      </c>
    </row>
    <row r="674" spans="1:59" x14ac:dyDescent="0.25">
      <c r="A674" t="s">
        <v>80</v>
      </c>
      <c r="B674">
        <v>9781012210</v>
      </c>
      <c r="C674" s="7">
        <v>40</v>
      </c>
      <c r="D674" t="s">
        <v>9</v>
      </c>
      <c r="E674" t="s">
        <v>10</v>
      </c>
      <c r="F674" t="s">
        <v>28</v>
      </c>
      <c r="G674" t="str">
        <f t="shared" si="507"/>
        <v>secondary or below</v>
      </c>
      <c r="H674" s="7">
        <f t="shared" si="465"/>
        <v>20</v>
      </c>
      <c r="I674" t="s">
        <v>12</v>
      </c>
      <c r="J674">
        <v>44</v>
      </c>
      <c r="K674">
        <v>24.454794520547999</v>
      </c>
      <c r="L674">
        <v>13</v>
      </c>
      <c r="M674" s="5">
        <f t="shared" si="466"/>
        <v>37</v>
      </c>
      <c r="N674" s="5">
        <f>+IF(D674="male",VLOOKUP(BG674,'Key node cluster'!$L$3:$N$24,3,0),VLOOKUP(BG674,'Key node cluster'!$R$3:$T$15,3,0))</f>
        <v>0</v>
      </c>
      <c r="O674" s="1">
        <v>0</v>
      </c>
      <c r="P674" s="1">
        <f t="shared" si="467"/>
        <v>26</v>
      </c>
      <c r="Q674" s="1">
        <f t="shared" si="468"/>
        <v>26</v>
      </c>
      <c r="R674" s="1">
        <f t="shared" si="469"/>
        <v>26</v>
      </c>
      <c r="S674" s="1">
        <f t="shared" si="470"/>
        <v>26</v>
      </c>
      <c r="T674" s="1">
        <f t="shared" si="471"/>
        <v>26</v>
      </c>
      <c r="U674" s="1">
        <f t="shared" si="472"/>
        <v>26</v>
      </c>
      <c r="V674" s="1">
        <f t="shared" si="473"/>
        <v>26</v>
      </c>
      <c r="W674" s="1">
        <f t="shared" si="474"/>
        <v>26</v>
      </c>
      <c r="X674" s="1">
        <f t="shared" si="475"/>
        <v>26</v>
      </c>
      <c r="Y674" s="1">
        <f t="shared" si="476"/>
        <v>26</v>
      </c>
      <c r="Z674" s="1">
        <f t="shared" si="477"/>
        <v>26</v>
      </c>
      <c r="AA674" s="1">
        <f t="shared" si="478"/>
        <v>26</v>
      </c>
      <c r="AB674" s="1">
        <f t="shared" si="479"/>
        <v>26</v>
      </c>
      <c r="AC674" s="1">
        <f t="shared" si="480"/>
        <v>26</v>
      </c>
      <c r="AD674" s="1">
        <f t="shared" si="481"/>
        <v>26</v>
      </c>
      <c r="AE674" s="1">
        <f t="shared" si="482"/>
        <v>26</v>
      </c>
      <c r="AF674" s="1">
        <f t="shared" si="483"/>
        <v>26</v>
      </c>
      <c r="AG674" s="1">
        <f t="shared" si="484"/>
        <v>26</v>
      </c>
      <c r="AH674" s="1">
        <f t="shared" si="485"/>
        <v>26</v>
      </c>
      <c r="AI674" s="1">
        <f t="shared" si="486"/>
        <v>26</v>
      </c>
      <c r="AJ674" s="1">
        <f t="shared" si="487"/>
        <v>26</v>
      </c>
      <c r="AK674" s="1">
        <f t="shared" si="488"/>
        <v>26</v>
      </c>
      <c r="AL674" s="1">
        <f t="shared" si="489"/>
        <v>26</v>
      </c>
      <c r="AM674" s="1">
        <f t="shared" si="490"/>
        <v>26</v>
      </c>
      <c r="AN674" s="1">
        <f t="shared" si="491"/>
        <v>26</v>
      </c>
      <c r="AO674" s="1">
        <f t="shared" si="492"/>
        <v>26</v>
      </c>
      <c r="AP674" s="7">
        <f t="shared" si="462"/>
        <v>27</v>
      </c>
      <c r="AQ674" s="7">
        <f t="shared" si="463"/>
        <v>33</v>
      </c>
      <c r="AR674" s="1">
        <f t="shared" si="493"/>
        <v>33</v>
      </c>
      <c r="AS674" s="7">
        <f t="shared" si="464"/>
        <v>33</v>
      </c>
      <c r="AT674" s="1">
        <f t="shared" si="494"/>
        <v>33</v>
      </c>
      <c r="AU674" s="1">
        <f t="shared" si="495"/>
        <v>33</v>
      </c>
      <c r="AV674" s="1">
        <f t="shared" si="496"/>
        <v>33</v>
      </c>
      <c r="AW674" s="1">
        <f t="shared" si="497"/>
        <v>37</v>
      </c>
      <c r="AX674" s="1">
        <f t="shared" si="498"/>
        <v>37</v>
      </c>
      <c r="AY674" s="1">
        <f t="shared" si="499"/>
        <v>37</v>
      </c>
      <c r="AZ674" s="1">
        <f t="shared" si="500"/>
        <v>37</v>
      </c>
      <c r="BA674" s="1">
        <f t="shared" si="501"/>
        <v>37</v>
      </c>
      <c r="BB674" s="1">
        <f t="shared" si="502"/>
        <v>37</v>
      </c>
      <c r="BC674" s="1">
        <f t="shared" si="503"/>
        <v>37</v>
      </c>
      <c r="BD674" s="1">
        <f t="shared" si="504"/>
        <v>37</v>
      </c>
      <c r="BE674" s="1">
        <f t="shared" si="505"/>
        <v>37</v>
      </c>
      <c r="BF674" s="1">
        <f t="shared" si="506"/>
        <v>37</v>
      </c>
      <c r="BG674" s="1">
        <f>+IF(D674="male",VLOOKUP(M674,'Key node cluster'!$A$3:$C$45,3,0),VLOOKUP(M674,'Key node cluster'!$F$3:$H$27,3,0))</f>
        <v>37</v>
      </c>
    </row>
    <row r="675" spans="1:59" x14ac:dyDescent="0.25">
      <c r="A675" t="s">
        <v>81</v>
      </c>
      <c r="B675">
        <v>9971033914</v>
      </c>
      <c r="C675" s="7">
        <v>20</v>
      </c>
      <c r="D675" t="s">
        <v>9</v>
      </c>
      <c r="E675" t="s">
        <v>10</v>
      </c>
      <c r="G675" t="str">
        <f t="shared" si="507"/>
        <v/>
      </c>
      <c r="H675" s="7">
        <f t="shared" si="465"/>
        <v>5</v>
      </c>
      <c r="J675">
        <v>24</v>
      </c>
      <c r="K675">
        <v>3.0246575342466002</v>
      </c>
      <c r="L675">
        <v>22</v>
      </c>
      <c r="M675" s="5">
        <f t="shared" si="466"/>
        <v>26</v>
      </c>
      <c r="N675" s="5">
        <f>+IF(D675="male",VLOOKUP(BG675,'Key node cluster'!$L$3:$N$24,3,0),VLOOKUP(BG675,'Key node cluster'!$R$3:$T$15,3,0))</f>
        <v>1</v>
      </c>
      <c r="O675" s="1">
        <v>0</v>
      </c>
      <c r="P675" s="1">
        <f t="shared" si="467"/>
        <v>26</v>
      </c>
      <c r="Q675" s="1">
        <f t="shared" si="468"/>
        <v>26</v>
      </c>
      <c r="R675" s="1">
        <f t="shared" si="469"/>
        <v>26</v>
      </c>
      <c r="S675" s="1">
        <f t="shared" si="470"/>
        <v>26</v>
      </c>
      <c r="T675" s="1">
        <f t="shared" si="471"/>
        <v>26</v>
      </c>
      <c r="U675" s="1">
        <f t="shared" si="472"/>
        <v>26</v>
      </c>
      <c r="V675" s="1">
        <f t="shared" si="473"/>
        <v>26</v>
      </c>
      <c r="W675" s="1">
        <f t="shared" si="474"/>
        <v>26</v>
      </c>
      <c r="X675" s="1">
        <f t="shared" si="475"/>
        <v>26</v>
      </c>
      <c r="Y675" s="1">
        <f t="shared" si="476"/>
        <v>26</v>
      </c>
      <c r="Z675" s="1">
        <f t="shared" si="477"/>
        <v>26</v>
      </c>
      <c r="AA675" s="1">
        <f t="shared" si="478"/>
        <v>26</v>
      </c>
      <c r="AB675" s="1">
        <f t="shared" si="479"/>
        <v>26</v>
      </c>
      <c r="AC675" s="1">
        <f t="shared" si="480"/>
        <v>26</v>
      </c>
      <c r="AD675" s="1">
        <f t="shared" si="481"/>
        <v>26</v>
      </c>
      <c r="AE675" s="1">
        <f t="shared" si="482"/>
        <v>26</v>
      </c>
      <c r="AF675" s="1">
        <f t="shared" si="483"/>
        <v>26</v>
      </c>
      <c r="AG675" s="1">
        <f t="shared" si="484"/>
        <v>26</v>
      </c>
      <c r="AH675" s="1">
        <f t="shared" si="485"/>
        <v>26</v>
      </c>
      <c r="AI675" s="1">
        <f t="shared" si="486"/>
        <v>26</v>
      </c>
      <c r="AJ675" s="1">
        <f t="shared" si="487"/>
        <v>26</v>
      </c>
      <c r="AK675" s="1">
        <f t="shared" si="488"/>
        <v>26</v>
      </c>
      <c r="AL675" s="1">
        <f t="shared" si="489"/>
        <v>26</v>
      </c>
      <c r="AM675" s="1">
        <f t="shared" si="490"/>
        <v>26</v>
      </c>
      <c r="AN675" s="1">
        <f t="shared" si="491"/>
        <v>26</v>
      </c>
      <c r="AO675" s="1">
        <f t="shared" si="492"/>
        <v>26</v>
      </c>
      <c r="AP675" s="7">
        <f t="shared" si="462"/>
        <v>26</v>
      </c>
      <c r="AQ675" s="7">
        <f t="shared" si="463"/>
        <v>26</v>
      </c>
      <c r="AR675" s="1">
        <f t="shared" si="493"/>
        <v>26</v>
      </c>
      <c r="AS675" s="7">
        <f t="shared" si="464"/>
        <v>26</v>
      </c>
      <c r="AT675" s="1">
        <f t="shared" si="494"/>
        <v>26</v>
      </c>
      <c r="AU675" s="1">
        <f t="shared" si="495"/>
        <v>26</v>
      </c>
      <c r="AV675" s="1">
        <f t="shared" si="496"/>
        <v>26</v>
      </c>
      <c r="AW675" s="1">
        <f t="shared" si="497"/>
        <v>26</v>
      </c>
      <c r="AX675" s="1">
        <f t="shared" si="498"/>
        <v>26</v>
      </c>
      <c r="AY675" s="1">
        <f t="shared" si="499"/>
        <v>26</v>
      </c>
      <c r="AZ675" s="1">
        <f t="shared" si="500"/>
        <v>26</v>
      </c>
      <c r="BA675" s="1">
        <f t="shared" si="501"/>
        <v>26</v>
      </c>
      <c r="BB675" s="1">
        <f t="shared" si="502"/>
        <v>26</v>
      </c>
      <c r="BC675" s="1">
        <f t="shared" si="503"/>
        <v>26</v>
      </c>
      <c r="BD675" s="1">
        <f t="shared" si="504"/>
        <v>26</v>
      </c>
      <c r="BE675" s="1">
        <f t="shared" si="505"/>
        <v>26</v>
      </c>
      <c r="BF675" s="1">
        <f t="shared" si="506"/>
        <v>26</v>
      </c>
      <c r="BG675" s="1">
        <f>+IF(D675="male",VLOOKUP(M675,'Key node cluster'!$A$3:$C$45,3,0),VLOOKUP(M675,'Key node cluster'!$F$3:$H$27,3,0))</f>
        <v>31</v>
      </c>
    </row>
    <row r="676" spans="1:59" x14ac:dyDescent="0.25">
      <c r="A676" t="s">
        <v>82</v>
      </c>
      <c r="B676">
        <v>9891042833</v>
      </c>
      <c r="C676" s="7">
        <v>30</v>
      </c>
      <c r="D676" t="s">
        <v>9</v>
      </c>
      <c r="E676" t="s">
        <v>10</v>
      </c>
      <c r="G676" t="str">
        <f t="shared" si="507"/>
        <v/>
      </c>
      <c r="H676" s="7">
        <f t="shared" si="465"/>
        <v>15</v>
      </c>
      <c r="J676">
        <v>32</v>
      </c>
      <c r="K676">
        <v>11.282191780822</v>
      </c>
      <c r="L676">
        <v>5</v>
      </c>
      <c r="M676" s="5">
        <f t="shared" si="466"/>
        <v>26</v>
      </c>
      <c r="N676" s="5">
        <f>+IF(D676="male",VLOOKUP(BG676,'Key node cluster'!$L$3:$N$24,3,0),VLOOKUP(BG676,'Key node cluster'!$R$3:$T$15,3,0))</f>
        <v>1</v>
      </c>
      <c r="O676" s="1">
        <v>0</v>
      </c>
      <c r="P676" s="1">
        <f t="shared" si="467"/>
        <v>26</v>
      </c>
      <c r="Q676" s="1">
        <f t="shared" si="468"/>
        <v>26</v>
      </c>
      <c r="R676" s="1">
        <f t="shared" si="469"/>
        <v>26</v>
      </c>
      <c r="S676" s="1">
        <f t="shared" si="470"/>
        <v>26</v>
      </c>
      <c r="T676" s="1">
        <f t="shared" si="471"/>
        <v>26</v>
      </c>
      <c r="U676" s="1">
        <f t="shared" si="472"/>
        <v>26</v>
      </c>
      <c r="V676" s="1">
        <f t="shared" si="473"/>
        <v>26</v>
      </c>
      <c r="W676" s="1">
        <f t="shared" si="474"/>
        <v>26</v>
      </c>
      <c r="X676" s="1">
        <f t="shared" si="475"/>
        <v>26</v>
      </c>
      <c r="Y676" s="1">
        <f t="shared" si="476"/>
        <v>26</v>
      </c>
      <c r="Z676" s="1">
        <f t="shared" si="477"/>
        <v>26</v>
      </c>
      <c r="AA676" s="1">
        <f t="shared" si="478"/>
        <v>26</v>
      </c>
      <c r="AB676" s="1">
        <f t="shared" si="479"/>
        <v>26</v>
      </c>
      <c r="AC676" s="1">
        <f t="shared" si="480"/>
        <v>26</v>
      </c>
      <c r="AD676" s="1">
        <f t="shared" si="481"/>
        <v>26</v>
      </c>
      <c r="AE676" s="1">
        <f t="shared" si="482"/>
        <v>26</v>
      </c>
      <c r="AF676" s="1">
        <f t="shared" si="483"/>
        <v>26</v>
      </c>
      <c r="AG676" s="1">
        <f t="shared" si="484"/>
        <v>26</v>
      </c>
      <c r="AH676" s="1">
        <f t="shared" si="485"/>
        <v>26</v>
      </c>
      <c r="AI676" s="1">
        <f t="shared" si="486"/>
        <v>26</v>
      </c>
      <c r="AJ676" s="1">
        <f t="shared" si="487"/>
        <v>26</v>
      </c>
      <c r="AK676" s="1">
        <f t="shared" si="488"/>
        <v>26</v>
      </c>
      <c r="AL676" s="1">
        <f t="shared" si="489"/>
        <v>26</v>
      </c>
      <c r="AM676" s="1">
        <f t="shared" si="490"/>
        <v>26</v>
      </c>
      <c r="AN676" s="1">
        <f t="shared" si="491"/>
        <v>26</v>
      </c>
      <c r="AO676" s="1">
        <f t="shared" si="492"/>
        <v>26</v>
      </c>
      <c r="AP676" s="7">
        <f t="shared" ref="AP676:AP739" si="508">IF($D676="male",IF(P676&lt;&gt;26,AO676,IF(F676="",AO676,IF(F676&lt;&gt;"amman",27,38))),AO676)</f>
        <v>26</v>
      </c>
      <c r="AQ676" s="7">
        <f t="shared" ref="AQ676:AQ739" si="509">IF($D676="male",IF(AP676&lt;&gt;27,AP676,IF(F676="",AP676,IF(F676&lt;&gt;"zarqa",28,33))),AP676)</f>
        <v>26</v>
      </c>
      <c r="AR676" s="1">
        <f t="shared" si="493"/>
        <v>26</v>
      </c>
      <c r="AS676" s="7">
        <f t="shared" ref="AS676:AS739" si="510">IF($D676="male",IF(AR676&lt;&gt;29,AR676,IF(C676&lt;=25,30,31)),AR676)</f>
        <v>26</v>
      </c>
      <c r="AT676" s="1">
        <f t="shared" si="494"/>
        <v>26</v>
      </c>
      <c r="AU676" s="1">
        <f t="shared" si="495"/>
        <v>26</v>
      </c>
      <c r="AV676" s="1">
        <f t="shared" si="496"/>
        <v>26</v>
      </c>
      <c r="AW676" s="1">
        <f t="shared" si="497"/>
        <v>26</v>
      </c>
      <c r="AX676" s="1">
        <f t="shared" si="498"/>
        <v>26</v>
      </c>
      <c r="AY676" s="1">
        <f t="shared" si="499"/>
        <v>26</v>
      </c>
      <c r="AZ676" s="1">
        <f t="shared" si="500"/>
        <v>26</v>
      </c>
      <c r="BA676" s="1">
        <f t="shared" si="501"/>
        <v>26</v>
      </c>
      <c r="BB676" s="1">
        <f t="shared" si="502"/>
        <v>26</v>
      </c>
      <c r="BC676" s="1">
        <f t="shared" si="503"/>
        <v>26</v>
      </c>
      <c r="BD676" s="1">
        <f t="shared" si="504"/>
        <v>26</v>
      </c>
      <c r="BE676" s="1">
        <f t="shared" si="505"/>
        <v>26</v>
      </c>
      <c r="BF676" s="1">
        <f t="shared" si="506"/>
        <v>26</v>
      </c>
      <c r="BG676" s="1">
        <f>+IF(D676="male",VLOOKUP(M676,'Key node cluster'!$A$3:$C$45,3,0),VLOOKUP(M676,'Key node cluster'!$F$3:$H$27,3,0))</f>
        <v>31</v>
      </c>
    </row>
    <row r="677" spans="1:59" x14ac:dyDescent="0.25">
      <c r="A677" t="s">
        <v>83</v>
      </c>
      <c r="B677">
        <v>9741026134</v>
      </c>
      <c r="C677" s="7">
        <v>50</v>
      </c>
      <c r="D677" t="s">
        <v>9</v>
      </c>
      <c r="E677" t="s">
        <v>10</v>
      </c>
      <c r="G677" t="str">
        <f t="shared" si="507"/>
        <v>secondary or below</v>
      </c>
      <c r="H677" s="7">
        <f t="shared" si="465"/>
        <v>20</v>
      </c>
      <c r="I677" t="s">
        <v>12</v>
      </c>
      <c r="J677">
        <v>47</v>
      </c>
      <c r="K677">
        <v>15.690410958904</v>
      </c>
      <c r="L677">
        <v>9</v>
      </c>
      <c r="M677" s="5">
        <f t="shared" si="466"/>
        <v>26</v>
      </c>
      <c r="N677" s="5">
        <f>+IF(D677="male",VLOOKUP(BG677,'Key node cluster'!$L$3:$N$24,3,0),VLOOKUP(BG677,'Key node cluster'!$R$3:$T$15,3,0))</f>
        <v>1</v>
      </c>
      <c r="O677" s="1">
        <v>0</v>
      </c>
      <c r="P677" s="1">
        <f t="shared" si="467"/>
        <v>26</v>
      </c>
      <c r="Q677" s="1">
        <f t="shared" si="468"/>
        <v>26</v>
      </c>
      <c r="R677" s="1">
        <f t="shared" si="469"/>
        <v>26</v>
      </c>
      <c r="S677" s="1">
        <f t="shared" si="470"/>
        <v>26</v>
      </c>
      <c r="T677" s="1">
        <f t="shared" si="471"/>
        <v>26</v>
      </c>
      <c r="U677" s="1">
        <f t="shared" si="472"/>
        <v>26</v>
      </c>
      <c r="V677" s="1">
        <f t="shared" si="473"/>
        <v>26</v>
      </c>
      <c r="W677" s="1">
        <f t="shared" si="474"/>
        <v>26</v>
      </c>
      <c r="X677" s="1">
        <f t="shared" si="475"/>
        <v>26</v>
      </c>
      <c r="Y677" s="1">
        <f t="shared" si="476"/>
        <v>26</v>
      </c>
      <c r="Z677" s="1">
        <f t="shared" si="477"/>
        <v>26</v>
      </c>
      <c r="AA677" s="1">
        <f t="shared" si="478"/>
        <v>26</v>
      </c>
      <c r="AB677" s="1">
        <f t="shared" si="479"/>
        <v>26</v>
      </c>
      <c r="AC677" s="1">
        <f t="shared" si="480"/>
        <v>26</v>
      </c>
      <c r="AD677" s="1">
        <f t="shared" si="481"/>
        <v>26</v>
      </c>
      <c r="AE677" s="1">
        <f t="shared" si="482"/>
        <v>26</v>
      </c>
      <c r="AF677" s="1">
        <f t="shared" si="483"/>
        <v>26</v>
      </c>
      <c r="AG677" s="1">
        <f t="shared" si="484"/>
        <v>26</v>
      </c>
      <c r="AH677" s="1">
        <f t="shared" si="485"/>
        <v>26</v>
      </c>
      <c r="AI677" s="1">
        <f t="shared" si="486"/>
        <v>26</v>
      </c>
      <c r="AJ677" s="1">
        <f t="shared" si="487"/>
        <v>26</v>
      </c>
      <c r="AK677" s="1">
        <f t="shared" si="488"/>
        <v>26</v>
      </c>
      <c r="AL677" s="1">
        <f t="shared" si="489"/>
        <v>26</v>
      </c>
      <c r="AM677" s="1">
        <f t="shared" si="490"/>
        <v>26</v>
      </c>
      <c r="AN677" s="1">
        <f t="shared" si="491"/>
        <v>26</v>
      </c>
      <c r="AO677" s="1">
        <f t="shared" si="492"/>
        <v>26</v>
      </c>
      <c r="AP677" s="7">
        <f t="shared" si="508"/>
        <v>26</v>
      </c>
      <c r="AQ677" s="7">
        <f t="shared" si="509"/>
        <v>26</v>
      </c>
      <c r="AR677" s="1">
        <f t="shared" si="493"/>
        <v>26</v>
      </c>
      <c r="AS677" s="7">
        <f t="shared" si="510"/>
        <v>26</v>
      </c>
      <c r="AT677" s="1">
        <f t="shared" si="494"/>
        <v>26</v>
      </c>
      <c r="AU677" s="1">
        <f t="shared" si="495"/>
        <v>26</v>
      </c>
      <c r="AV677" s="1">
        <f t="shared" si="496"/>
        <v>26</v>
      </c>
      <c r="AW677" s="1">
        <f t="shared" si="497"/>
        <v>26</v>
      </c>
      <c r="AX677" s="1">
        <f t="shared" si="498"/>
        <v>26</v>
      </c>
      <c r="AY677" s="1">
        <f t="shared" si="499"/>
        <v>26</v>
      </c>
      <c r="AZ677" s="1">
        <f t="shared" si="500"/>
        <v>26</v>
      </c>
      <c r="BA677" s="1">
        <f t="shared" si="501"/>
        <v>26</v>
      </c>
      <c r="BB677" s="1">
        <f t="shared" si="502"/>
        <v>26</v>
      </c>
      <c r="BC677" s="1">
        <f t="shared" si="503"/>
        <v>26</v>
      </c>
      <c r="BD677" s="1">
        <f t="shared" si="504"/>
        <v>26</v>
      </c>
      <c r="BE677" s="1">
        <f t="shared" si="505"/>
        <v>26</v>
      </c>
      <c r="BF677" s="1">
        <f t="shared" si="506"/>
        <v>26</v>
      </c>
      <c r="BG677" s="1">
        <f>+IF(D677="male",VLOOKUP(M677,'Key node cluster'!$A$3:$C$45,3,0),VLOOKUP(M677,'Key node cluster'!$F$3:$H$27,3,0))</f>
        <v>31</v>
      </c>
    </row>
    <row r="678" spans="1:59" x14ac:dyDescent="0.25">
      <c r="A678" t="s">
        <v>84</v>
      </c>
      <c r="B678">
        <v>9821032266</v>
      </c>
      <c r="C678" s="7">
        <v>40</v>
      </c>
      <c r="D678" t="s">
        <v>9</v>
      </c>
      <c r="E678" t="s">
        <v>10</v>
      </c>
      <c r="F678" t="s">
        <v>11</v>
      </c>
      <c r="G678" t="str">
        <f t="shared" si="507"/>
        <v>bachelor or above</v>
      </c>
      <c r="H678" s="7">
        <f t="shared" si="465"/>
        <v>5</v>
      </c>
      <c r="I678" t="s">
        <v>14</v>
      </c>
      <c r="J678">
        <v>39</v>
      </c>
      <c r="K678">
        <v>3.6164383561643998</v>
      </c>
      <c r="L678">
        <v>7</v>
      </c>
      <c r="M678" s="5">
        <f t="shared" si="466"/>
        <v>41</v>
      </c>
      <c r="N678" s="5">
        <f>+IF(D678="male",VLOOKUP(BG678,'Key node cluster'!$L$3:$N$24,3,0),VLOOKUP(BG678,'Key node cluster'!$R$3:$T$15,3,0))</f>
        <v>1</v>
      </c>
      <c r="O678" s="1">
        <v>0</v>
      </c>
      <c r="P678" s="1">
        <f t="shared" si="467"/>
        <v>26</v>
      </c>
      <c r="Q678" s="1">
        <f t="shared" si="468"/>
        <v>26</v>
      </c>
      <c r="R678" s="1">
        <f t="shared" si="469"/>
        <v>26</v>
      </c>
      <c r="S678" s="1">
        <f t="shared" si="470"/>
        <v>26</v>
      </c>
      <c r="T678" s="1">
        <f t="shared" si="471"/>
        <v>26</v>
      </c>
      <c r="U678" s="1">
        <f t="shared" si="472"/>
        <v>26</v>
      </c>
      <c r="V678" s="1">
        <f t="shared" si="473"/>
        <v>26</v>
      </c>
      <c r="W678" s="1">
        <f t="shared" si="474"/>
        <v>26</v>
      </c>
      <c r="X678" s="1">
        <f t="shared" si="475"/>
        <v>26</v>
      </c>
      <c r="Y678" s="1">
        <f t="shared" si="476"/>
        <v>26</v>
      </c>
      <c r="Z678" s="1">
        <f t="shared" si="477"/>
        <v>26</v>
      </c>
      <c r="AA678" s="1">
        <f t="shared" si="478"/>
        <v>26</v>
      </c>
      <c r="AB678" s="1">
        <f t="shared" si="479"/>
        <v>26</v>
      </c>
      <c r="AC678" s="1">
        <f t="shared" si="480"/>
        <v>26</v>
      </c>
      <c r="AD678" s="1">
        <f t="shared" si="481"/>
        <v>26</v>
      </c>
      <c r="AE678" s="1">
        <f t="shared" si="482"/>
        <v>26</v>
      </c>
      <c r="AF678" s="1">
        <f t="shared" si="483"/>
        <v>26</v>
      </c>
      <c r="AG678" s="1">
        <f t="shared" si="484"/>
        <v>26</v>
      </c>
      <c r="AH678" s="1">
        <f t="shared" si="485"/>
        <v>26</v>
      </c>
      <c r="AI678" s="1">
        <f t="shared" si="486"/>
        <v>26</v>
      </c>
      <c r="AJ678" s="1">
        <f t="shared" si="487"/>
        <v>26</v>
      </c>
      <c r="AK678" s="1">
        <f t="shared" si="488"/>
        <v>26</v>
      </c>
      <c r="AL678" s="1">
        <f t="shared" si="489"/>
        <v>26</v>
      </c>
      <c r="AM678" s="1">
        <f t="shared" si="490"/>
        <v>26</v>
      </c>
      <c r="AN678" s="1">
        <f t="shared" si="491"/>
        <v>26</v>
      </c>
      <c r="AO678" s="1">
        <f t="shared" si="492"/>
        <v>26</v>
      </c>
      <c r="AP678" s="7">
        <f t="shared" si="508"/>
        <v>38</v>
      </c>
      <c r="AQ678" s="7">
        <f t="shared" si="509"/>
        <v>38</v>
      </c>
      <c r="AR678" s="1">
        <f t="shared" si="493"/>
        <v>38</v>
      </c>
      <c r="AS678" s="7">
        <f t="shared" si="510"/>
        <v>38</v>
      </c>
      <c r="AT678" s="1">
        <f t="shared" si="494"/>
        <v>38</v>
      </c>
      <c r="AU678" s="1">
        <f t="shared" si="495"/>
        <v>38</v>
      </c>
      <c r="AV678" s="1">
        <f t="shared" si="496"/>
        <v>38</v>
      </c>
      <c r="AW678" s="1">
        <f t="shared" si="497"/>
        <v>38</v>
      </c>
      <c r="AX678" s="1">
        <f t="shared" si="498"/>
        <v>38</v>
      </c>
      <c r="AY678" s="1">
        <f t="shared" si="499"/>
        <v>38</v>
      </c>
      <c r="AZ678" s="1">
        <f t="shared" si="500"/>
        <v>38</v>
      </c>
      <c r="BA678" s="1">
        <f t="shared" si="501"/>
        <v>38</v>
      </c>
      <c r="BB678" s="1">
        <f t="shared" si="502"/>
        <v>40</v>
      </c>
      <c r="BC678" s="1">
        <f t="shared" si="503"/>
        <v>40</v>
      </c>
      <c r="BD678" s="1">
        <f t="shared" si="504"/>
        <v>41</v>
      </c>
      <c r="BE678" s="1">
        <f t="shared" si="505"/>
        <v>41</v>
      </c>
      <c r="BF678" s="1">
        <f t="shared" si="506"/>
        <v>41</v>
      </c>
      <c r="BG678" s="1">
        <f>+IF(D678="male",VLOOKUP(M678,'Key node cluster'!$A$3:$C$45,3,0),VLOOKUP(M678,'Key node cluster'!$F$3:$H$27,3,0))</f>
        <v>41</v>
      </c>
    </row>
    <row r="679" spans="1:59" x14ac:dyDescent="0.25">
      <c r="A679" t="s">
        <v>86</v>
      </c>
      <c r="B679">
        <v>9881017307</v>
      </c>
      <c r="C679" s="7">
        <v>30</v>
      </c>
      <c r="D679" t="s">
        <v>9</v>
      </c>
      <c r="E679" t="s">
        <v>10</v>
      </c>
      <c r="G679" t="str">
        <f t="shared" si="507"/>
        <v/>
      </c>
      <c r="H679" s="7">
        <f t="shared" si="465"/>
        <v>15</v>
      </c>
      <c r="J679">
        <v>33</v>
      </c>
      <c r="K679">
        <v>11.032876712328999</v>
      </c>
      <c r="L679">
        <v>7</v>
      </c>
      <c r="M679" s="5">
        <f t="shared" si="466"/>
        <v>26</v>
      </c>
      <c r="N679" s="5">
        <f>+IF(D679="male",VLOOKUP(BG679,'Key node cluster'!$L$3:$N$24,3,0),VLOOKUP(BG679,'Key node cluster'!$R$3:$T$15,3,0))</f>
        <v>1</v>
      </c>
      <c r="O679" s="1">
        <v>0</v>
      </c>
      <c r="P679" s="1">
        <f t="shared" si="467"/>
        <v>26</v>
      </c>
      <c r="Q679" s="1">
        <f t="shared" si="468"/>
        <v>26</v>
      </c>
      <c r="R679" s="1">
        <f t="shared" si="469"/>
        <v>26</v>
      </c>
      <c r="S679" s="1">
        <f t="shared" si="470"/>
        <v>26</v>
      </c>
      <c r="T679" s="1">
        <f t="shared" si="471"/>
        <v>26</v>
      </c>
      <c r="U679" s="1">
        <f t="shared" si="472"/>
        <v>26</v>
      </c>
      <c r="V679" s="1">
        <f t="shared" si="473"/>
        <v>26</v>
      </c>
      <c r="W679" s="1">
        <f t="shared" si="474"/>
        <v>26</v>
      </c>
      <c r="X679" s="1">
        <f t="shared" si="475"/>
        <v>26</v>
      </c>
      <c r="Y679" s="1">
        <f t="shared" si="476"/>
        <v>26</v>
      </c>
      <c r="Z679" s="1">
        <f t="shared" si="477"/>
        <v>26</v>
      </c>
      <c r="AA679" s="1">
        <f t="shared" si="478"/>
        <v>26</v>
      </c>
      <c r="AB679" s="1">
        <f t="shared" si="479"/>
        <v>26</v>
      </c>
      <c r="AC679" s="1">
        <f t="shared" si="480"/>
        <v>26</v>
      </c>
      <c r="AD679" s="1">
        <f t="shared" si="481"/>
        <v>26</v>
      </c>
      <c r="AE679" s="1">
        <f t="shared" si="482"/>
        <v>26</v>
      </c>
      <c r="AF679" s="1">
        <f t="shared" si="483"/>
        <v>26</v>
      </c>
      <c r="AG679" s="1">
        <f t="shared" si="484"/>
        <v>26</v>
      </c>
      <c r="AH679" s="1">
        <f t="shared" si="485"/>
        <v>26</v>
      </c>
      <c r="AI679" s="1">
        <f t="shared" si="486"/>
        <v>26</v>
      </c>
      <c r="AJ679" s="1">
        <f t="shared" si="487"/>
        <v>26</v>
      </c>
      <c r="AK679" s="1">
        <f t="shared" si="488"/>
        <v>26</v>
      </c>
      <c r="AL679" s="1">
        <f t="shared" si="489"/>
        <v>26</v>
      </c>
      <c r="AM679" s="1">
        <f t="shared" si="490"/>
        <v>26</v>
      </c>
      <c r="AN679" s="1">
        <f t="shared" si="491"/>
        <v>26</v>
      </c>
      <c r="AO679" s="1">
        <f t="shared" si="492"/>
        <v>26</v>
      </c>
      <c r="AP679" s="7">
        <f t="shared" si="508"/>
        <v>26</v>
      </c>
      <c r="AQ679" s="7">
        <f t="shared" si="509"/>
        <v>26</v>
      </c>
      <c r="AR679" s="1">
        <f t="shared" si="493"/>
        <v>26</v>
      </c>
      <c r="AS679" s="7">
        <f t="shared" si="510"/>
        <v>26</v>
      </c>
      <c r="AT679" s="1">
        <f t="shared" si="494"/>
        <v>26</v>
      </c>
      <c r="AU679" s="1">
        <f t="shared" si="495"/>
        <v>26</v>
      </c>
      <c r="AV679" s="1">
        <f t="shared" si="496"/>
        <v>26</v>
      </c>
      <c r="AW679" s="1">
        <f t="shared" si="497"/>
        <v>26</v>
      </c>
      <c r="AX679" s="1">
        <f t="shared" si="498"/>
        <v>26</v>
      </c>
      <c r="AY679" s="1">
        <f t="shared" si="499"/>
        <v>26</v>
      </c>
      <c r="AZ679" s="1">
        <f t="shared" si="500"/>
        <v>26</v>
      </c>
      <c r="BA679" s="1">
        <f t="shared" si="501"/>
        <v>26</v>
      </c>
      <c r="BB679" s="1">
        <f t="shared" si="502"/>
        <v>26</v>
      </c>
      <c r="BC679" s="1">
        <f t="shared" si="503"/>
        <v>26</v>
      </c>
      <c r="BD679" s="1">
        <f t="shared" si="504"/>
        <v>26</v>
      </c>
      <c r="BE679" s="1">
        <f t="shared" si="505"/>
        <v>26</v>
      </c>
      <c r="BF679" s="1">
        <f t="shared" si="506"/>
        <v>26</v>
      </c>
      <c r="BG679" s="1">
        <f>+IF(D679="male",VLOOKUP(M679,'Key node cluster'!$A$3:$C$45,3,0),VLOOKUP(M679,'Key node cluster'!$F$3:$H$27,3,0))</f>
        <v>31</v>
      </c>
    </row>
    <row r="680" spans="1:59" x14ac:dyDescent="0.25">
      <c r="A680" t="s">
        <v>87</v>
      </c>
      <c r="B680">
        <v>9921035398</v>
      </c>
      <c r="C680" s="7">
        <v>30</v>
      </c>
      <c r="D680" t="s">
        <v>9</v>
      </c>
      <c r="E680" t="s">
        <v>10</v>
      </c>
      <c r="G680" t="str">
        <f t="shared" si="507"/>
        <v/>
      </c>
      <c r="H680" s="7">
        <f t="shared" si="465"/>
        <v>10</v>
      </c>
      <c r="J680">
        <v>29</v>
      </c>
      <c r="K680">
        <v>6.5315068493151003</v>
      </c>
      <c r="L680">
        <v>3</v>
      </c>
      <c r="M680" s="5">
        <f t="shared" si="466"/>
        <v>26</v>
      </c>
      <c r="N680" s="5">
        <f>+IF(D680="male",VLOOKUP(BG680,'Key node cluster'!$L$3:$N$24,3,0),VLOOKUP(BG680,'Key node cluster'!$R$3:$T$15,3,0))</f>
        <v>1</v>
      </c>
      <c r="O680" s="1">
        <v>0</v>
      </c>
      <c r="P680" s="1">
        <f t="shared" si="467"/>
        <v>26</v>
      </c>
      <c r="Q680" s="1">
        <f t="shared" si="468"/>
        <v>26</v>
      </c>
      <c r="R680" s="1">
        <f t="shared" si="469"/>
        <v>26</v>
      </c>
      <c r="S680" s="1">
        <f t="shared" si="470"/>
        <v>26</v>
      </c>
      <c r="T680" s="1">
        <f t="shared" si="471"/>
        <v>26</v>
      </c>
      <c r="U680" s="1">
        <f t="shared" si="472"/>
        <v>26</v>
      </c>
      <c r="V680" s="1">
        <f t="shared" si="473"/>
        <v>26</v>
      </c>
      <c r="W680" s="1">
        <f t="shared" si="474"/>
        <v>26</v>
      </c>
      <c r="X680" s="1">
        <f t="shared" si="475"/>
        <v>26</v>
      </c>
      <c r="Y680" s="1">
        <f t="shared" si="476"/>
        <v>26</v>
      </c>
      <c r="Z680" s="1">
        <f t="shared" si="477"/>
        <v>26</v>
      </c>
      <c r="AA680" s="1">
        <f t="shared" si="478"/>
        <v>26</v>
      </c>
      <c r="AB680" s="1">
        <f t="shared" si="479"/>
        <v>26</v>
      </c>
      <c r="AC680" s="1">
        <f t="shared" si="480"/>
        <v>26</v>
      </c>
      <c r="AD680" s="1">
        <f t="shared" si="481"/>
        <v>26</v>
      </c>
      <c r="AE680" s="1">
        <f t="shared" si="482"/>
        <v>26</v>
      </c>
      <c r="AF680" s="1">
        <f t="shared" si="483"/>
        <v>26</v>
      </c>
      <c r="AG680" s="1">
        <f t="shared" si="484"/>
        <v>26</v>
      </c>
      <c r="AH680" s="1">
        <f t="shared" si="485"/>
        <v>26</v>
      </c>
      <c r="AI680" s="1">
        <f t="shared" si="486"/>
        <v>26</v>
      </c>
      <c r="AJ680" s="1">
        <f t="shared" si="487"/>
        <v>26</v>
      </c>
      <c r="AK680" s="1">
        <f t="shared" si="488"/>
        <v>26</v>
      </c>
      <c r="AL680" s="1">
        <f t="shared" si="489"/>
        <v>26</v>
      </c>
      <c r="AM680" s="1">
        <f t="shared" si="490"/>
        <v>26</v>
      </c>
      <c r="AN680" s="1">
        <f t="shared" si="491"/>
        <v>26</v>
      </c>
      <c r="AO680" s="1">
        <f t="shared" si="492"/>
        <v>26</v>
      </c>
      <c r="AP680" s="7">
        <f t="shared" si="508"/>
        <v>26</v>
      </c>
      <c r="AQ680" s="7">
        <f t="shared" si="509"/>
        <v>26</v>
      </c>
      <c r="AR680" s="1">
        <f t="shared" si="493"/>
        <v>26</v>
      </c>
      <c r="AS680" s="7">
        <f t="shared" si="510"/>
        <v>26</v>
      </c>
      <c r="AT680" s="1">
        <f t="shared" si="494"/>
        <v>26</v>
      </c>
      <c r="AU680" s="1">
        <f t="shared" si="495"/>
        <v>26</v>
      </c>
      <c r="AV680" s="1">
        <f t="shared" si="496"/>
        <v>26</v>
      </c>
      <c r="AW680" s="1">
        <f t="shared" si="497"/>
        <v>26</v>
      </c>
      <c r="AX680" s="1">
        <f t="shared" si="498"/>
        <v>26</v>
      </c>
      <c r="AY680" s="1">
        <f t="shared" si="499"/>
        <v>26</v>
      </c>
      <c r="AZ680" s="1">
        <f t="shared" si="500"/>
        <v>26</v>
      </c>
      <c r="BA680" s="1">
        <f t="shared" si="501"/>
        <v>26</v>
      </c>
      <c r="BB680" s="1">
        <f t="shared" si="502"/>
        <v>26</v>
      </c>
      <c r="BC680" s="1">
        <f t="shared" si="503"/>
        <v>26</v>
      </c>
      <c r="BD680" s="1">
        <f t="shared" si="504"/>
        <v>26</v>
      </c>
      <c r="BE680" s="1">
        <f t="shared" si="505"/>
        <v>26</v>
      </c>
      <c r="BF680" s="1">
        <f t="shared" si="506"/>
        <v>26</v>
      </c>
      <c r="BG680" s="1">
        <f>+IF(D680="male",VLOOKUP(M680,'Key node cluster'!$A$3:$C$45,3,0),VLOOKUP(M680,'Key node cluster'!$F$3:$H$27,3,0))</f>
        <v>31</v>
      </c>
    </row>
    <row r="681" spans="1:59" x14ac:dyDescent="0.25">
      <c r="A681" t="s">
        <v>88</v>
      </c>
      <c r="B681">
        <v>9951006291</v>
      </c>
      <c r="C681" s="7">
        <v>30</v>
      </c>
      <c r="D681" t="s">
        <v>9</v>
      </c>
      <c r="E681" t="s">
        <v>10</v>
      </c>
      <c r="G681" t="str">
        <f t="shared" si="507"/>
        <v/>
      </c>
      <c r="H681" s="7">
        <f t="shared" si="465"/>
        <v>10</v>
      </c>
      <c r="J681">
        <v>27</v>
      </c>
      <c r="K681">
        <v>7.8602739726027</v>
      </c>
      <c r="L681">
        <v>3</v>
      </c>
      <c r="M681" s="5">
        <f t="shared" si="466"/>
        <v>26</v>
      </c>
      <c r="N681" s="5">
        <f>+IF(D681="male",VLOOKUP(BG681,'Key node cluster'!$L$3:$N$24,3,0),VLOOKUP(BG681,'Key node cluster'!$R$3:$T$15,3,0))</f>
        <v>1</v>
      </c>
      <c r="O681" s="1">
        <v>0</v>
      </c>
      <c r="P681" s="1">
        <f t="shared" si="467"/>
        <v>26</v>
      </c>
      <c r="Q681" s="1">
        <f t="shared" si="468"/>
        <v>26</v>
      </c>
      <c r="R681" s="1">
        <f t="shared" si="469"/>
        <v>26</v>
      </c>
      <c r="S681" s="1">
        <f t="shared" si="470"/>
        <v>26</v>
      </c>
      <c r="T681" s="1">
        <f t="shared" si="471"/>
        <v>26</v>
      </c>
      <c r="U681" s="1">
        <f t="shared" si="472"/>
        <v>26</v>
      </c>
      <c r="V681" s="1">
        <f t="shared" si="473"/>
        <v>26</v>
      </c>
      <c r="W681" s="1">
        <f t="shared" si="474"/>
        <v>26</v>
      </c>
      <c r="X681" s="1">
        <f t="shared" si="475"/>
        <v>26</v>
      </c>
      <c r="Y681" s="1">
        <f t="shared" si="476"/>
        <v>26</v>
      </c>
      <c r="Z681" s="1">
        <f t="shared" si="477"/>
        <v>26</v>
      </c>
      <c r="AA681" s="1">
        <f t="shared" si="478"/>
        <v>26</v>
      </c>
      <c r="AB681" s="1">
        <f t="shared" si="479"/>
        <v>26</v>
      </c>
      <c r="AC681" s="1">
        <f t="shared" si="480"/>
        <v>26</v>
      </c>
      <c r="AD681" s="1">
        <f t="shared" si="481"/>
        <v>26</v>
      </c>
      <c r="AE681" s="1">
        <f t="shared" si="482"/>
        <v>26</v>
      </c>
      <c r="AF681" s="1">
        <f t="shared" si="483"/>
        <v>26</v>
      </c>
      <c r="AG681" s="1">
        <f t="shared" si="484"/>
        <v>26</v>
      </c>
      <c r="AH681" s="1">
        <f t="shared" si="485"/>
        <v>26</v>
      </c>
      <c r="AI681" s="1">
        <f t="shared" si="486"/>
        <v>26</v>
      </c>
      <c r="AJ681" s="1">
        <f t="shared" si="487"/>
        <v>26</v>
      </c>
      <c r="AK681" s="1">
        <f t="shared" si="488"/>
        <v>26</v>
      </c>
      <c r="AL681" s="1">
        <f t="shared" si="489"/>
        <v>26</v>
      </c>
      <c r="AM681" s="1">
        <f t="shared" si="490"/>
        <v>26</v>
      </c>
      <c r="AN681" s="1">
        <f t="shared" si="491"/>
        <v>26</v>
      </c>
      <c r="AO681" s="1">
        <f t="shared" si="492"/>
        <v>26</v>
      </c>
      <c r="AP681" s="7">
        <f t="shared" si="508"/>
        <v>26</v>
      </c>
      <c r="AQ681" s="7">
        <f t="shared" si="509"/>
        <v>26</v>
      </c>
      <c r="AR681" s="1">
        <f t="shared" si="493"/>
        <v>26</v>
      </c>
      <c r="AS681" s="7">
        <f t="shared" si="510"/>
        <v>26</v>
      </c>
      <c r="AT681" s="1">
        <f t="shared" si="494"/>
        <v>26</v>
      </c>
      <c r="AU681" s="1">
        <f t="shared" si="495"/>
        <v>26</v>
      </c>
      <c r="AV681" s="1">
        <f t="shared" si="496"/>
        <v>26</v>
      </c>
      <c r="AW681" s="1">
        <f t="shared" si="497"/>
        <v>26</v>
      </c>
      <c r="AX681" s="1">
        <f t="shared" si="498"/>
        <v>26</v>
      </c>
      <c r="AY681" s="1">
        <f t="shared" si="499"/>
        <v>26</v>
      </c>
      <c r="AZ681" s="1">
        <f t="shared" si="500"/>
        <v>26</v>
      </c>
      <c r="BA681" s="1">
        <f t="shared" si="501"/>
        <v>26</v>
      </c>
      <c r="BB681" s="1">
        <f t="shared" si="502"/>
        <v>26</v>
      </c>
      <c r="BC681" s="1">
        <f t="shared" si="503"/>
        <v>26</v>
      </c>
      <c r="BD681" s="1">
        <f t="shared" si="504"/>
        <v>26</v>
      </c>
      <c r="BE681" s="1">
        <f t="shared" si="505"/>
        <v>26</v>
      </c>
      <c r="BF681" s="1">
        <f t="shared" si="506"/>
        <v>26</v>
      </c>
      <c r="BG681" s="1">
        <f>+IF(D681="male",VLOOKUP(M681,'Key node cluster'!$A$3:$C$45,3,0),VLOOKUP(M681,'Key node cluster'!$F$3:$H$27,3,0))</f>
        <v>31</v>
      </c>
    </row>
    <row r="682" spans="1:59" x14ac:dyDescent="0.25">
      <c r="A682" t="s">
        <v>90</v>
      </c>
      <c r="B682">
        <v>9831024790</v>
      </c>
      <c r="C682" s="7">
        <v>40</v>
      </c>
      <c r="D682" t="s">
        <v>9</v>
      </c>
      <c r="E682" t="s">
        <v>10</v>
      </c>
      <c r="G682" t="str">
        <f t="shared" si="507"/>
        <v/>
      </c>
      <c r="H682" s="7">
        <f t="shared" si="465"/>
        <v>15</v>
      </c>
      <c r="J682">
        <v>38</v>
      </c>
      <c r="K682">
        <v>14.531506849315001</v>
      </c>
      <c r="L682">
        <v>5</v>
      </c>
      <c r="M682" s="5">
        <f t="shared" si="466"/>
        <v>26</v>
      </c>
      <c r="N682" s="5">
        <f>+IF(D682="male",VLOOKUP(BG682,'Key node cluster'!$L$3:$N$24,3,0),VLOOKUP(BG682,'Key node cluster'!$R$3:$T$15,3,0))</f>
        <v>1</v>
      </c>
      <c r="O682" s="1">
        <v>0</v>
      </c>
      <c r="P682" s="1">
        <f t="shared" si="467"/>
        <v>26</v>
      </c>
      <c r="Q682" s="1">
        <f t="shared" si="468"/>
        <v>26</v>
      </c>
      <c r="R682" s="1">
        <f t="shared" si="469"/>
        <v>26</v>
      </c>
      <c r="S682" s="1">
        <f t="shared" si="470"/>
        <v>26</v>
      </c>
      <c r="T682" s="1">
        <f t="shared" si="471"/>
        <v>26</v>
      </c>
      <c r="U682" s="1">
        <f t="shared" si="472"/>
        <v>26</v>
      </c>
      <c r="V682" s="1">
        <f t="shared" si="473"/>
        <v>26</v>
      </c>
      <c r="W682" s="1">
        <f t="shared" si="474"/>
        <v>26</v>
      </c>
      <c r="X682" s="1">
        <f t="shared" si="475"/>
        <v>26</v>
      </c>
      <c r="Y682" s="1">
        <f t="shared" si="476"/>
        <v>26</v>
      </c>
      <c r="Z682" s="1">
        <f t="shared" si="477"/>
        <v>26</v>
      </c>
      <c r="AA682" s="1">
        <f t="shared" si="478"/>
        <v>26</v>
      </c>
      <c r="AB682" s="1">
        <f t="shared" si="479"/>
        <v>26</v>
      </c>
      <c r="AC682" s="1">
        <f t="shared" si="480"/>
        <v>26</v>
      </c>
      <c r="AD682" s="1">
        <f t="shared" si="481"/>
        <v>26</v>
      </c>
      <c r="AE682" s="1">
        <f t="shared" si="482"/>
        <v>26</v>
      </c>
      <c r="AF682" s="1">
        <f t="shared" si="483"/>
        <v>26</v>
      </c>
      <c r="AG682" s="1">
        <f t="shared" si="484"/>
        <v>26</v>
      </c>
      <c r="AH682" s="1">
        <f t="shared" si="485"/>
        <v>26</v>
      </c>
      <c r="AI682" s="1">
        <f t="shared" si="486"/>
        <v>26</v>
      </c>
      <c r="AJ682" s="1">
        <f t="shared" si="487"/>
        <v>26</v>
      </c>
      <c r="AK682" s="1">
        <f t="shared" si="488"/>
        <v>26</v>
      </c>
      <c r="AL682" s="1">
        <f t="shared" si="489"/>
        <v>26</v>
      </c>
      <c r="AM682" s="1">
        <f t="shared" si="490"/>
        <v>26</v>
      </c>
      <c r="AN682" s="1">
        <f t="shared" si="491"/>
        <v>26</v>
      </c>
      <c r="AO682" s="1">
        <f t="shared" si="492"/>
        <v>26</v>
      </c>
      <c r="AP682" s="7">
        <f t="shared" si="508"/>
        <v>26</v>
      </c>
      <c r="AQ682" s="7">
        <f t="shared" si="509"/>
        <v>26</v>
      </c>
      <c r="AR682" s="1">
        <f t="shared" si="493"/>
        <v>26</v>
      </c>
      <c r="AS682" s="7">
        <f t="shared" si="510"/>
        <v>26</v>
      </c>
      <c r="AT682" s="1">
        <f t="shared" si="494"/>
        <v>26</v>
      </c>
      <c r="AU682" s="1">
        <f t="shared" si="495"/>
        <v>26</v>
      </c>
      <c r="AV682" s="1">
        <f t="shared" si="496"/>
        <v>26</v>
      </c>
      <c r="AW682" s="1">
        <f t="shared" si="497"/>
        <v>26</v>
      </c>
      <c r="AX682" s="1">
        <f t="shared" si="498"/>
        <v>26</v>
      </c>
      <c r="AY682" s="1">
        <f t="shared" si="499"/>
        <v>26</v>
      </c>
      <c r="AZ682" s="1">
        <f t="shared" si="500"/>
        <v>26</v>
      </c>
      <c r="BA682" s="1">
        <f t="shared" si="501"/>
        <v>26</v>
      </c>
      <c r="BB682" s="1">
        <f t="shared" si="502"/>
        <v>26</v>
      </c>
      <c r="BC682" s="1">
        <f t="shared" si="503"/>
        <v>26</v>
      </c>
      <c r="BD682" s="1">
        <f t="shared" si="504"/>
        <v>26</v>
      </c>
      <c r="BE682" s="1">
        <f t="shared" si="505"/>
        <v>26</v>
      </c>
      <c r="BF682" s="1">
        <f t="shared" si="506"/>
        <v>26</v>
      </c>
      <c r="BG682" s="1">
        <f>+IF(D682="male",VLOOKUP(M682,'Key node cluster'!$A$3:$C$45,3,0),VLOOKUP(M682,'Key node cluster'!$F$3:$H$27,3,0))</f>
        <v>31</v>
      </c>
    </row>
    <row r="683" spans="1:59" x14ac:dyDescent="0.25">
      <c r="A683" t="s">
        <v>91</v>
      </c>
      <c r="B683">
        <v>9911025829</v>
      </c>
      <c r="C683" s="7">
        <v>30</v>
      </c>
      <c r="D683" t="s">
        <v>9</v>
      </c>
      <c r="E683" t="s">
        <v>10</v>
      </c>
      <c r="G683" t="str">
        <f t="shared" si="507"/>
        <v/>
      </c>
      <c r="H683" s="7">
        <f t="shared" si="465"/>
        <v>5</v>
      </c>
      <c r="J683">
        <v>30</v>
      </c>
      <c r="K683">
        <v>4.3369863013699002</v>
      </c>
      <c r="L683">
        <v>6</v>
      </c>
      <c r="M683" s="5">
        <f t="shared" si="466"/>
        <v>26</v>
      </c>
      <c r="N683" s="5">
        <f>+IF(D683="male",VLOOKUP(BG683,'Key node cluster'!$L$3:$N$24,3,0),VLOOKUP(BG683,'Key node cluster'!$R$3:$T$15,3,0))</f>
        <v>1</v>
      </c>
      <c r="O683" s="1">
        <v>0</v>
      </c>
      <c r="P683" s="1">
        <f t="shared" si="467"/>
        <v>26</v>
      </c>
      <c r="Q683" s="1">
        <f t="shared" si="468"/>
        <v>26</v>
      </c>
      <c r="R683" s="1">
        <f t="shared" si="469"/>
        <v>26</v>
      </c>
      <c r="S683" s="1">
        <f t="shared" si="470"/>
        <v>26</v>
      </c>
      <c r="T683" s="1">
        <f t="shared" si="471"/>
        <v>26</v>
      </c>
      <c r="U683" s="1">
        <f t="shared" si="472"/>
        <v>26</v>
      </c>
      <c r="V683" s="1">
        <f t="shared" si="473"/>
        <v>26</v>
      </c>
      <c r="W683" s="1">
        <f t="shared" si="474"/>
        <v>26</v>
      </c>
      <c r="X683" s="1">
        <f t="shared" si="475"/>
        <v>26</v>
      </c>
      <c r="Y683" s="1">
        <f t="shared" si="476"/>
        <v>26</v>
      </c>
      <c r="Z683" s="1">
        <f t="shared" si="477"/>
        <v>26</v>
      </c>
      <c r="AA683" s="1">
        <f t="shared" si="478"/>
        <v>26</v>
      </c>
      <c r="AB683" s="1">
        <f t="shared" si="479"/>
        <v>26</v>
      </c>
      <c r="AC683" s="1">
        <f t="shared" si="480"/>
        <v>26</v>
      </c>
      <c r="AD683" s="1">
        <f t="shared" si="481"/>
        <v>26</v>
      </c>
      <c r="AE683" s="1">
        <f t="shared" si="482"/>
        <v>26</v>
      </c>
      <c r="AF683" s="1">
        <f t="shared" si="483"/>
        <v>26</v>
      </c>
      <c r="AG683" s="1">
        <f t="shared" si="484"/>
        <v>26</v>
      </c>
      <c r="AH683" s="1">
        <f t="shared" si="485"/>
        <v>26</v>
      </c>
      <c r="AI683" s="1">
        <f t="shared" si="486"/>
        <v>26</v>
      </c>
      <c r="AJ683" s="1">
        <f t="shared" si="487"/>
        <v>26</v>
      </c>
      <c r="AK683" s="1">
        <f t="shared" si="488"/>
        <v>26</v>
      </c>
      <c r="AL683" s="1">
        <f t="shared" si="489"/>
        <v>26</v>
      </c>
      <c r="AM683" s="1">
        <f t="shared" si="490"/>
        <v>26</v>
      </c>
      <c r="AN683" s="1">
        <f t="shared" si="491"/>
        <v>26</v>
      </c>
      <c r="AO683" s="1">
        <f t="shared" si="492"/>
        <v>26</v>
      </c>
      <c r="AP683" s="7">
        <f t="shared" si="508"/>
        <v>26</v>
      </c>
      <c r="AQ683" s="7">
        <f t="shared" si="509"/>
        <v>26</v>
      </c>
      <c r="AR683" s="1">
        <f t="shared" si="493"/>
        <v>26</v>
      </c>
      <c r="AS683" s="7">
        <f t="shared" si="510"/>
        <v>26</v>
      </c>
      <c r="AT683" s="1">
        <f t="shared" si="494"/>
        <v>26</v>
      </c>
      <c r="AU683" s="1">
        <f t="shared" si="495"/>
        <v>26</v>
      </c>
      <c r="AV683" s="1">
        <f t="shared" si="496"/>
        <v>26</v>
      </c>
      <c r="AW683" s="1">
        <f t="shared" si="497"/>
        <v>26</v>
      </c>
      <c r="AX683" s="1">
        <f t="shared" si="498"/>
        <v>26</v>
      </c>
      <c r="AY683" s="1">
        <f t="shared" si="499"/>
        <v>26</v>
      </c>
      <c r="AZ683" s="1">
        <f t="shared" si="500"/>
        <v>26</v>
      </c>
      <c r="BA683" s="1">
        <f t="shared" si="501"/>
        <v>26</v>
      </c>
      <c r="BB683" s="1">
        <f t="shared" si="502"/>
        <v>26</v>
      </c>
      <c r="BC683" s="1">
        <f t="shared" si="503"/>
        <v>26</v>
      </c>
      <c r="BD683" s="1">
        <f t="shared" si="504"/>
        <v>26</v>
      </c>
      <c r="BE683" s="1">
        <f t="shared" si="505"/>
        <v>26</v>
      </c>
      <c r="BF683" s="1">
        <f t="shared" si="506"/>
        <v>26</v>
      </c>
      <c r="BG683" s="1">
        <f>+IF(D683="male",VLOOKUP(M683,'Key node cluster'!$A$3:$C$45,3,0),VLOOKUP(M683,'Key node cluster'!$F$3:$H$27,3,0))</f>
        <v>31</v>
      </c>
    </row>
    <row r="684" spans="1:59" x14ac:dyDescent="0.25">
      <c r="A684" t="s">
        <v>92</v>
      </c>
      <c r="B684">
        <v>9911052433</v>
      </c>
      <c r="C684" s="7">
        <v>30</v>
      </c>
      <c r="D684" t="s">
        <v>9</v>
      </c>
      <c r="E684" t="s">
        <v>10</v>
      </c>
      <c r="G684" t="str">
        <f t="shared" si="507"/>
        <v>secondary or below</v>
      </c>
      <c r="H684" s="7">
        <f t="shared" si="465"/>
        <v>10</v>
      </c>
      <c r="I684" t="s">
        <v>12</v>
      </c>
      <c r="J684">
        <v>31</v>
      </c>
      <c r="K684">
        <v>9.1945205479451992</v>
      </c>
      <c r="L684">
        <v>7</v>
      </c>
      <c r="M684" s="5">
        <f t="shared" si="466"/>
        <v>26</v>
      </c>
      <c r="N684" s="5">
        <f>+IF(D684="male",VLOOKUP(BG684,'Key node cluster'!$L$3:$N$24,3,0),VLOOKUP(BG684,'Key node cluster'!$R$3:$T$15,3,0))</f>
        <v>1</v>
      </c>
      <c r="O684" s="1">
        <v>0</v>
      </c>
      <c r="P684" s="1">
        <f t="shared" si="467"/>
        <v>26</v>
      </c>
      <c r="Q684" s="1">
        <f t="shared" si="468"/>
        <v>26</v>
      </c>
      <c r="R684" s="1">
        <f t="shared" si="469"/>
        <v>26</v>
      </c>
      <c r="S684" s="1">
        <f t="shared" si="470"/>
        <v>26</v>
      </c>
      <c r="T684" s="1">
        <f t="shared" si="471"/>
        <v>26</v>
      </c>
      <c r="U684" s="1">
        <f t="shared" si="472"/>
        <v>26</v>
      </c>
      <c r="V684" s="1">
        <f t="shared" si="473"/>
        <v>26</v>
      </c>
      <c r="W684" s="1">
        <f t="shared" si="474"/>
        <v>26</v>
      </c>
      <c r="X684" s="1">
        <f t="shared" si="475"/>
        <v>26</v>
      </c>
      <c r="Y684" s="1">
        <f t="shared" si="476"/>
        <v>26</v>
      </c>
      <c r="Z684" s="1">
        <f t="shared" si="477"/>
        <v>26</v>
      </c>
      <c r="AA684" s="1">
        <f t="shared" si="478"/>
        <v>26</v>
      </c>
      <c r="AB684" s="1">
        <f t="shared" si="479"/>
        <v>26</v>
      </c>
      <c r="AC684" s="1">
        <f t="shared" si="480"/>
        <v>26</v>
      </c>
      <c r="AD684" s="1">
        <f t="shared" si="481"/>
        <v>26</v>
      </c>
      <c r="AE684" s="1">
        <f t="shared" si="482"/>
        <v>26</v>
      </c>
      <c r="AF684" s="1">
        <f t="shared" si="483"/>
        <v>26</v>
      </c>
      <c r="AG684" s="1">
        <f t="shared" si="484"/>
        <v>26</v>
      </c>
      <c r="AH684" s="1">
        <f t="shared" si="485"/>
        <v>26</v>
      </c>
      <c r="AI684" s="1">
        <f t="shared" si="486"/>
        <v>26</v>
      </c>
      <c r="AJ684" s="1">
        <f t="shared" si="487"/>
        <v>26</v>
      </c>
      <c r="AK684" s="1">
        <f t="shared" si="488"/>
        <v>26</v>
      </c>
      <c r="AL684" s="1">
        <f t="shared" si="489"/>
        <v>26</v>
      </c>
      <c r="AM684" s="1">
        <f t="shared" si="490"/>
        <v>26</v>
      </c>
      <c r="AN684" s="1">
        <f t="shared" si="491"/>
        <v>26</v>
      </c>
      <c r="AO684" s="1">
        <f t="shared" si="492"/>
        <v>26</v>
      </c>
      <c r="AP684" s="7">
        <f t="shared" si="508"/>
        <v>26</v>
      </c>
      <c r="AQ684" s="7">
        <f t="shared" si="509"/>
        <v>26</v>
      </c>
      <c r="AR684" s="1">
        <f t="shared" si="493"/>
        <v>26</v>
      </c>
      <c r="AS684" s="7">
        <f t="shared" si="510"/>
        <v>26</v>
      </c>
      <c r="AT684" s="1">
        <f t="shared" si="494"/>
        <v>26</v>
      </c>
      <c r="AU684" s="1">
        <f t="shared" si="495"/>
        <v>26</v>
      </c>
      <c r="AV684" s="1">
        <f t="shared" si="496"/>
        <v>26</v>
      </c>
      <c r="AW684" s="1">
        <f t="shared" si="497"/>
        <v>26</v>
      </c>
      <c r="AX684" s="1">
        <f t="shared" si="498"/>
        <v>26</v>
      </c>
      <c r="AY684" s="1">
        <f t="shared" si="499"/>
        <v>26</v>
      </c>
      <c r="AZ684" s="1">
        <f t="shared" si="500"/>
        <v>26</v>
      </c>
      <c r="BA684" s="1">
        <f t="shared" si="501"/>
        <v>26</v>
      </c>
      <c r="BB684" s="1">
        <f t="shared" si="502"/>
        <v>26</v>
      </c>
      <c r="BC684" s="1">
        <f t="shared" si="503"/>
        <v>26</v>
      </c>
      <c r="BD684" s="1">
        <f t="shared" si="504"/>
        <v>26</v>
      </c>
      <c r="BE684" s="1">
        <f t="shared" si="505"/>
        <v>26</v>
      </c>
      <c r="BF684" s="1">
        <f t="shared" si="506"/>
        <v>26</v>
      </c>
      <c r="BG684" s="1">
        <f>+IF(D684="male",VLOOKUP(M684,'Key node cluster'!$A$3:$C$45,3,0),VLOOKUP(M684,'Key node cluster'!$F$3:$H$27,3,0))</f>
        <v>31</v>
      </c>
    </row>
    <row r="685" spans="1:59" x14ac:dyDescent="0.25">
      <c r="A685" t="s">
        <v>93</v>
      </c>
      <c r="B685">
        <v>9841025879</v>
      </c>
      <c r="C685" s="7">
        <v>40</v>
      </c>
      <c r="D685" t="s">
        <v>9</v>
      </c>
      <c r="E685" t="s">
        <v>10</v>
      </c>
      <c r="G685" t="str">
        <f t="shared" si="507"/>
        <v/>
      </c>
      <c r="H685" s="7">
        <f t="shared" si="465"/>
        <v>15</v>
      </c>
      <c r="J685">
        <v>38</v>
      </c>
      <c r="K685">
        <v>14.52602739726</v>
      </c>
      <c r="L685">
        <v>23</v>
      </c>
      <c r="M685" s="5">
        <f t="shared" si="466"/>
        <v>26</v>
      </c>
      <c r="N685" s="5">
        <f>+IF(D685="male",VLOOKUP(BG685,'Key node cluster'!$L$3:$N$24,3,0),VLOOKUP(BG685,'Key node cluster'!$R$3:$T$15,3,0))</f>
        <v>1</v>
      </c>
      <c r="O685" s="1">
        <v>0</v>
      </c>
      <c r="P685" s="1">
        <f t="shared" si="467"/>
        <v>26</v>
      </c>
      <c r="Q685" s="1">
        <f t="shared" si="468"/>
        <v>26</v>
      </c>
      <c r="R685" s="1">
        <f t="shared" si="469"/>
        <v>26</v>
      </c>
      <c r="S685" s="1">
        <f t="shared" si="470"/>
        <v>26</v>
      </c>
      <c r="T685" s="1">
        <f t="shared" si="471"/>
        <v>26</v>
      </c>
      <c r="U685" s="1">
        <f t="shared" si="472"/>
        <v>26</v>
      </c>
      <c r="V685" s="1">
        <f t="shared" si="473"/>
        <v>26</v>
      </c>
      <c r="W685" s="1">
        <f t="shared" si="474"/>
        <v>26</v>
      </c>
      <c r="X685" s="1">
        <f t="shared" si="475"/>
        <v>26</v>
      </c>
      <c r="Y685" s="1">
        <f t="shared" si="476"/>
        <v>26</v>
      </c>
      <c r="Z685" s="1">
        <f t="shared" si="477"/>
        <v>26</v>
      </c>
      <c r="AA685" s="1">
        <f t="shared" si="478"/>
        <v>26</v>
      </c>
      <c r="AB685" s="1">
        <f t="shared" si="479"/>
        <v>26</v>
      </c>
      <c r="AC685" s="1">
        <f t="shared" si="480"/>
        <v>26</v>
      </c>
      <c r="AD685" s="1">
        <f t="shared" si="481"/>
        <v>26</v>
      </c>
      <c r="AE685" s="1">
        <f t="shared" si="482"/>
        <v>26</v>
      </c>
      <c r="AF685" s="1">
        <f t="shared" si="483"/>
        <v>26</v>
      </c>
      <c r="AG685" s="1">
        <f t="shared" si="484"/>
        <v>26</v>
      </c>
      <c r="AH685" s="1">
        <f t="shared" si="485"/>
        <v>26</v>
      </c>
      <c r="AI685" s="1">
        <f t="shared" si="486"/>
        <v>26</v>
      </c>
      <c r="AJ685" s="1">
        <f t="shared" si="487"/>
        <v>26</v>
      </c>
      <c r="AK685" s="1">
        <f t="shared" si="488"/>
        <v>26</v>
      </c>
      <c r="AL685" s="1">
        <f t="shared" si="489"/>
        <v>26</v>
      </c>
      <c r="AM685" s="1">
        <f t="shared" si="490"/>
        <v>26</v>
      </c>
      <c r="AN685" s="1">
        <f t="shared" si="491"/>
        <v>26</v>
      </c>
      <c r="AO685" s="1">
        <f t="shared" si="492"/>
        <v>26</v>
      </c>
      <c r="AP685" s="7">
        <f t="shared" si="508"/>
        <v>26</v>
      </c>
      <c r="AQ685" s="7">
        <f t="shared" si="509"/>
        <v>26</v>
      </c>
      <c r="AR685" s="1">
        <f t="shared" si="493"/>
        <v>26</v>
      </c>
      <c r="AS685" s="7">
        <f t="shared" si="510"/>
        <v>26</v>
      </c>
      <c r="AT685" s="1">
        <f t="shared" si="494"/>
        <v>26</v>
      </c>
      <c r="AU685" s="1">
        <f t="shared" si="495"/>
        <v>26</v>
      </c>
      <c r="AV685" s="1">
        <f t="shared" si="496"/>
        <v>26</v>
      </c>
      <c r="AW685" s="1">
        <f t="shared" si="497"/>
        <v>26</v>
      </c>
      <c r="AX685" s="1">
        <f t="shared" si="498"/>
        <v>26</v>
      </c>
      <c r="AY685" s="1">
        <f t="shared" si="499"/>
        <v>26</v>
      </c>
      <c r="AZ685" s="1">
        <f t="shared" si="500"/>
        <v>26</v>
      </c>
      <c r="BA685" s="1">
        <f t="shared" si="501"/>
        <v>26</v>
      </c>
      <c r="BB685" s="1">
        <f t="shared" si="502"/>
        <v>26</v>
      </c>
      <c r="BC685" s="1">
        <f t="shared" si="503"/>
        <v>26</v>
      </c>
      <c r="BD685" s="1">
        <f t="shared" si="504"/>
        <v>26</v>
      </c>
      <c r="BE685" s="1">
        <f t="shared" si="505"/>
        <v>26</v>
      </c>
      <c r="BF685" s="1">
        <f t="shared" si="506"/>
        <v>26</v>
      </c>
      <c r="BG685" s="1">
        <f>+IF(D685="male",VLOOKUP(M685,'Key node cluster'!$A$3:$C$45,3,0),VLOOKUP(M685,'Key node cluster'!$F$3:$H$27,3,0))</f>
        <v>31</v>
      </c>
    </row>
    <row r="686" spans="1:59" x14ac:dyDescent="0.25">
      <c r="A686" t="s">
        <v>94</v>
      </c>
      <c r="B686">
        <v>9921070135</v>
      </c>
      <c r="C686" s="7">
        <v>30</v>
      </c>
      <c r="D686" t="s">
        <v>9</v>
      </c>
      <c r="E686" t="s">
        <v>10</v>
      </c>
      <c r="G686" t="str">
        <f t="shared" si="507"/>
        <v/>
      </c>
      <c r="H686" s="7">
        <f t="shared" si="465"/>
        <v>5</v>
      </c>
      <c r="J686">
        <v>29</v>
      </c>
      <c r="K686">
        <v>3.8684931506849001</v>
      </c>
      <c r="L686">
        <v>14</v>
      </c>
      <c r="M686" s="5">
        <f t="shared" si="466"/>
        <v>26</v>
      </c>
      <c r="N686" s="5">
        <f>+IF(D686="male",VLOOKUP(BG686,'Key node cluster'!$L$3:$N$24,3,0),VLOOKUP(BG686,'Key node cluster'!$R$3:$T$15,3,0))</f>
        <v>1</v>
      </c>
      <c r="O686" s="1">
        <v>0</v>
      </c>
      <c r="P686" s="1">
        <f t="shared" si="467"/>
        <v>26</v>
      </c>
      <c r="Q686" s="1">
        <f t="shared" si="468"/>
        <v>26</v>
      </c>
      <c r="R686" s="1">
        <f t="shared" si="469"/>
        <v>26</v>
      </c>
      <c r="S686" s="1">
        <f t="shared" si="470"/>
        <v>26</v>
      </c>
      <c r="T686" s="1">
        <f t="shared" si="471"/>
        <v>26</v>
      </c>
      <c r="U686" s="1">
        <f t="shared" si="472"/>
        <v>26</v>
      </c>
      <c r="V686" s="1">
        <f t="shared" si="473"/>
        <v>26</v>
      </c>
      <c r="W686" s="1">
        <f t="shared" si="474"/>
        <v>26</v>
      </c>
      <c r="X686" s="1">
        <f t="shared" si="475"/>
        <v>26</v>
      </c>
      <c r="Y686" s="1">
        <f t="shared" si="476"/>
        <v>26</v>
      </c>
      <c r="Z686" s="1">
        <f t="shared" si="477"/>
        <v>26</v>
      </c>
      <c r="AA686" s="1">
        <f t="shared" si="478"/>
        <v>26</v>
      </c>
      <c r="AB686" s="1">
        <f t="shared" si="479"/>
        <v>26</v>
      </c>
      <c r="AC686" s="1">
        <f t="shared" si="480"/>
        <v>26</v>
      </c>
      <c r="AD686" s="1">
        <f t="shared" si="481"/>
        <v>26</v>
      </c>
      <c r="AE686" s="1">
        <f t="shared" si="482"/>
        <v>26</v>
      </c>
      <c r="AF686" s="1">
        <f t="shared" si="483"/>
        <v>26</v>
      </c>
      <c r="AG686" s="1">
        <f t="shared" si="484"/>
        <v>26</v>
      </c>
      <c r="AH686" s="1">
        <f t="shared" si="485"/>
        <v>26</v>
      </c>
      <c r="AI686" s="1">
        <f t="shared" si="486"/>
        <v>26</v>
      </c>
      <c r="AJ686" s="1">
        <f t="shared" si="487"/>
        <v>26</v>
      </c>
      <c r="AK686" s="1">
        <f t="shared" si="488"/>
        <v>26</v>
      </c>
      <c r="AL686" s="1">
        <f t="shared" si="489"/>
        <v>26</v>
      </c>
      <c r="AM686" s="1">
        <f t="shared" si="490"/>
        <v>26</v>
      </c>
      <c r="AN686" s="1">
        <f t="shared" si="491"/>
        <v>26</v>
      </c>
      <c r="AO686" s="1">
        <f t="shared" si="492"/>
        <v>26</v>
      </c>
      <c r="AP686" s="7">
        <f t="shared" si="508"/>
        <v>26</v>
      </c>
      <c r="AQ686" s="7">
        <f t="shared" si="509"/>
        <v>26</v>
      </c>
      <c r="AR686" s="1">
        <f t="shared" si="493"/>
        <v>26</v>
      </c>
      <c r="AS686" s="7">
        <f t="shared" si="510"/>
        <v>26</v>
      </c>
      <c r="AT686" s="1">
        <f t="shared" si="494"/>
        <v>26</v>
      </c>
      <c r="AU686" s="1">
        <f t="shared" si="495"/>
        <v>26</v>
      </c>
      <c r="AV686" s="1">
        <f t="shared" si="496"/>
        <v>26</v>
      </c>
      <c r="AW686" s="1">
        <f t="shared" si="497"/>
        <v>26</v>
      </c>
      <c r="AX686" s="1">
        <f t="shared" si="498"/>
        <v>26</v>
      </c>
      <c r="AY686" s="1">
        <f t="shared" si="499"/>
        <v>26</v>
      </c>
      <c r="AZ686" s="1">
        <f t="shared" si="500"/>
        <v>26</v>
      </c>
      <c r="BA686" s="1">
        <f t="shared" si="501"/>
        <v>26</v>
      </c>
      <c r="BB686" s="1">
        <f t="shared" si="502"/>
        <v>26</v>
      </c>
      <c r="BC686" s="1">
        <f t="shared" si="503"/>
        <v>26</v>
      </c>
      <c r="BD686" s="1">
        <f t="shared" si="504"/>
        <v>26</v>
      </c>
      <c r="BE686" s="1">
        <f t="shared" si="505"/>
        <v>26</v>
      </c>
      <c r="BF686" s="1">
        <f t="shared" si="506"/>
        <v>26</v>
      </c>
      <c r="BG686" s="1">
        <f>+IF(D686="male",VLOOKUP(M686,'Key node cluster'!$A$3:$C$45,3,0),VLOOKUP(M686,'Key node cluster'!$F$3:$H$27,3,0))</f>
        <v>31</v>
      </c>
    </row>
    <row r="687" spans="1:59" x14ac:dyDescent="0.25">
      <c r="A687" t="s">
        <v>96</v>
      </c>
      <c r="B687">
        <v>9911054118</v>
      </c>
      <c r="C687" s="7">
        <v>30</v>
      </c>
      <c r="D687" t="s">
        <v>9</v>
      </c>
      <c r="E687" t="s">
        <v>10</v>
      </c>
      <c r="G687" t="str">
        <f t="shared" si="507"/>
        <v/>
      </c>
      <c r="H687" s="7">
        <f t="shared" si="465"/>
        <v>10</v>
      </c>
      <c r="J687">
        <v>30</v>
      </c>
      <c r="K687">
        <v>8.8602739726027</v>
      </c>
      <c r="L687">
        <v>2</v>
      </c>
      <c r="M687" s="5">
        <f t="shared" si="466"/>
        <v>26</v>
      </c>
      <c r="N687" s="5">
        <f>+IF(D687="male",VLOOKUP(BG687,'Key node cluster'!$L$3:$N$24,3,0),VLOOKUP(BG687,'Key node cluster'!$R$3:$T$15,3,0))</f>
        <v>1</v>
      </c>
      <c r="O687" s="1">
        <v>0</v>
      </c>
      <c r="P687" s="1">
        <f t="shared" si="467"/>
        <v>26</v>
      </c>
      <c r="Q687" s="1">
        <f t="shared" si="468"/>
        <v>26</v>
      </c>
      <c r="R687" s="1">
        <f t="shared" si="469"/>
        <v>26</v>
      </c>
      <c r="S687" s="1">
        <f t="shared" si="470"/>
        <v>26</v>
      </c>
      <c r="T687" s="1">
        <f t="shared" si="471"/>
        <v>26</v>
      </c>
      <c r="U687" s="1">
        <f t="shared" si="472"/>
        <v>26</v>
      </c>
      <c r="V687" s="1">
        <f t="shared" si="473"/>
        <v>26</v>
      </c>
      <c r="W687" s="1">
        <f t="shared" si="474"/>
        <v>26</v>
      </c>
      <c r="X687" s="1">
        <f t="shared" si="475"/>
        <v>26</v>
      </c>
      <c r="Y687" s="1">
        <f t="shared" si="476"/>
        <v>26</v>
      </c>
      <c r="Z687" s="1">
        <f t="shared" si="477"/>
        <v>26</v>
      </c>
      <c r="AA687" s="1">
        <f t="shared" si="478"/>
        <v>26</v>
      </c>
      <c r="AB687" s="1">
        <f t="shared" si="479"/>
        <v>26</v>
      </c>
      <c r="AC687" s="1">
        <f t="shared" si="480"/>
        <v>26</v>
      </c>
      <c r="AD687" s="1">
        <f t="shared" si="481"/>
        <v>26</v>
      </c>
      <c r="AE687" s="1">
        <f t="shared" si="482"/>
        <v>26</v>
      </c>
      <c r="AF687" s="1">
        <f t="shared" si="483"/>
        <v>26</v>
      </c>
      <c r="AG687" s="1">
        <f t="shared" si="484"/>
        <v>26</v>
      </c>
      <c r="AH687" s="1">
        <f t="shared" si="485"/>
        <v>26</v>
      </c>
      <c r="AI687" s="1">
        <f t="shared" si="486"/>
        <v>26</v>
      </c>
      <c r="AJ687" s="1">
        <f t="shared" si="487"/>
        <v>26</v>
      </c>
      <c r="AK687" s="1">
        <f t="shared" si="488"/>
        <v>26</v>
      </c>
      <c r="AL687" s="1">
        <f t="shared" si="489"/>
        <v>26</v>
      </c>
      <c r="AM687" s="1">
        <f t="shared" si="490"/>
        <v>26</v>
      </c>
      <c r="AN687" s="1">
        <f t="shared" si="491"/>
        <v>26</v>
      </c>
      <c r="AO687" s="1">
        <f t="shared" si="492"/>
        <v>26</v>
      </c>
      <c r="AP687" s="7">
        <f t="shared" si="508"/>
        <v>26</v>
      </c>
      <c r="AQ687" s="7">
        <f t="shared" si="509"/>
        <v>26</v>
      </c>
      <c r="AR687" s="1">
        <f t="shared" si="493"/>
        <v>26</v>
      </c>
      <c r="AS687" s="7">
        <f t="shared" si="510"/>
        <v>26</v>
      </c>
      <c r="AT687" s="1">
        <f t="shared" si="494"/>
        <v>26</v>
      </c>
      <c r="AU687" s="1">
        <f t="shared" si="495"/>
        <v>26</v>
      </c>
      <c r="AV687" s="1">
        <f t="shared" si="496"/>
        <v>26</v>
      </c>
      <c r="AW687" s="1">
        <f t="shared" si="497"/>
        <v>26</v>
      </c>
      <c r="AX687" s="1">
        <f t="shared" si="498"/>
        <v>26</v>
      </c>
      <c r="AY687" s="1">
        <f t="shared" si="499"/>
        <v>26</v>
      </c>
      <c r="AZ687" s="1">
        <f t="shared" si="500"/>
        <v>26</v>
      </c>
      <c r="BA687" s="1">
        <f t="shared" si="501"/>
        <v>26</v>
      </c>
      <c r="BB687" s="1">
        <f t="shared" si="502"/>
        <v>26</v>
      </c>
      <c r="BC687" s="1">
        <f t="shared" si="503"/>
        <v>26</v>
      </c>
      <c r="BD687" s="1">
        <f t="shared" si="504"/>
        <v>26</v>
      </c>
      <c r="BE687" s="1">
        <f t="shared" si="505"/>
        <v>26</v>
      </c>
      <c r="BF687" s="1">
        <f t="shared" si="506"/>
        <v>26</v>
      </c>
      <c r="BG687" s="1">
        <f>+IF(D687="male",VLOOKUP(M687,'Key node cluster'!$A$3:$C$45,3,0),VLOOKUP(M687,'Key node cluster'!$F$3:$H$27,3,0))</f>
        <v>31</v>
      </c>
    </row>
    <row r="688" spans="1:59" x14ac:dyDescent="0.25">
      <c r="A688" t="s">
        <v>97</v>
      </c>
      <c r="B688">
        <v>9891062333</v>
      </c>
      <c r="C688" s="7">
        <v>30</v>
      </c>
      <c r="D688" t="s">
        <v>9</v>
      </c>
      <c r="E688" t="s">
        <v>10</v>
      </c>
      <c r="G688" t="str">
        <f t="shared" si="507"/>
        <v/>
      </c>
      <c r="H688" s="7">
        <f t="shared" si="465"/>
        <v>10</v>
      </c>
      <c r="J688">
        <v>33</v>
      </c>
      <c r="K688">
        <v>8.8602739726027</v>
      </c>
      <c r="L688">
        <v>7</v>
      </c>
      <c r="M688" s="5">
        <f t="shared" si="466"/>
        <v>26</v>
      </c>
      <c r="N688" s="5">
        <f>+IF(D688="male",VLOOKUP(BG688,'Key node cluster'!$L$3:$N$24,3,0),VLOOKUP(BG688,'Key node cluster'!$R$3:$T$15,3,0))</f>
        <v>1</v>
      </c>
      <c r="O688" s="1">
        <v>0</v>
      </c>
      <c r="P688" s="1">
        <f t="shared" si="467"/>
        <v>26</v>
      </c>
      <c r="Q688" s="1">
        <f t="shared" si="468"/>
        <v>26</v>
      </c>
      <c r="R688" s="1">
        <f t="shared" si="469"/>
        <v>26</v>
      </c>
      <c r="S688" s="1">
        <f t="shared" si="470"/>
        <v>26</v>
      </c>
      <c r="T688" s="1">
        <f t="shared" si="471"/>
        <v>26</v>
      </c>
      <c r="U688" s="1">
        <f t="shared" si="472"/>
        <v>26</v>
      </c>
      <c r="V688" s="1">
        <f t="shared" si="473"/>
        <v>26</v>
      </c>
      <c r="W688" s="1">
        <f t="shared" si="474"/>
        <v>26</v>
      </c>
      <c r="X688" s="1">
        <f t="shared" si="475"/>
        <v>26</v>
      </c>
      <c r="Y688" s="1">
        <f t="shared" si="476"/>
        <v>26</v>
      </c>
      <c r="Z688" s="1">
        <f t="shared" si="477"/>
        <v>26</v>
      </c>
      <c r="AA688" s="1">
        <f t="shared" si="478"/>
        <v>26</v>
      </c>
      <c r="AB688" s="1">
        <f t="shared" si="479"/>
        <v>26</v>
      </c>
      <c r="AC688" s="1">
        <f t="shared" si="480"/>
        <v>26</v>
      </c>
      <c r="AD688" s="1">
        <f t="shared" si="481"/>
        <v>26</v>
      </c>
      <c r="AE688" s="1">
        <f t="shared" si="482"/>
        <v>26</v>
      </c>
      <c r="AF688" s="1">
        <f t="shared" si="483"/>
        <v>26</v>
      </c>
      <c r="AG688" s="1">
        <f t="shared" si="484"/>
        <v>26</v>
      </c>
      <c r="AH688" s="1">
        <f t="shared" si="485"/>
        <v>26</v>
      </c>
      <c r="AI688" s="1">
        <f t="shared" si="486"/>
        <v>26</v>
      </c>
      <c r="AJ688" s="1">
        <f t="shared" si="487"/>
        <v>26</v>
      </c>
      <c r="AK688" s="1">
        <f t="shared" si="488"/>
        <v>26</v>
      </c>
      <c r="AL688" s="1">
        <f t="shared" si="489"/>
        <v>26</v>
      </c>
      <c r="AM688" s="1">
        <f t="shared" si="490"/>
        <v>26</v>
      </c>
      <c r="AN688" s="1">
        <f t="shared" si="491"/>
        <v>26</v>
      </c>
      <c r="AO688" s="1">
        <f t="shared" si="492"/>
        <v>26</v>
      </c>
      <c r="AP688" s="7">
        <f t="shared" si="508"/>
        <v>26</v>
      </c>
      <c r="AQ688" s="7">
        <f t="shared" si="509"/>
        <v>26</v>
      </c>
      <c r="AR688" s="1">
        <f t="shared" si="493"/>
        <v>26</v>
      </c>
      <c r="AS688" s="7">
        <f t="shared" si="510"/>
        <v>26</v>
      </c>
      <c r="AT688" s="1">
        <f t="shared" si="494"/>
        <v>26</v>
      </c>
      <c r="AU688" s="1">
        <f t="shared" si="495"/>
        <v>26</v>
      </c>
      <c r="AV688" s="1">
        <f t="shared" si="496"/>
        <v>26</v>
      </c>
      <c r="AW688" s="1">
        <f t="shared" si="497"/>
        <v>26</v>
      </c>
      <c r="AX688" s="1">
        <f t="shared" si="498"/>
        <v>26</v>
      </c>
      <c r="AY688" s="1">
        <f t="shared" si="499"/>
        <v>26</v>
      </c>
      <c r="AZ688" s="1">
        <f t="shared" si="500"/>
        <v>26</v>
      </c>
      <c r="BA688" s="1">
        <f t="shared" si="501"/>
        <v>26</v>
      </c>
      <c r="BB688" s="1">
        <f t="shared" si="502"/>
        <v>26</v>
      </c>
      <c r="BC688" s="1">
        <f t="shared" si="503"/>
        <v>26</v>
      </c>
      <c r="BD688" s="1">
        <f t="shared" si="504"/>
        <v>26</v>
      </c>
      <c r="BE688" s="1">
        <f t="shared" si="505"/>
        <v>26</v>
      </c>
      <c r="BF688" s="1">
        <f t="shared" si="506"/>
        <v>26</v>
      </c>
      <c r="BG688" s="1">
        <f>+IF(D688="male",VLOOKUP(M688,'Key node cluster'!$A$3:$C$45,3,0),VLOOKUP(M688,'Key node cluster'!$F$3:$H$27,3,0))</f>
        <v>31</v>
      </c>
    </row>
    <row r="689" spans="1:59" x14ac:dyDescent="0.25">
      <c r="A689" t="s">
        <v>98</v>
      </c>
      <c r="B689">
        <v>9981034860</v>
      </c>
      <c r="C689" s="7">
        <v>20</v>
      </c>
      <c r="D689" t="s">
        <v>9</v>
      </c>
      <c r="E689" t="s">
        <v>10</v>
      </c>
      <c r="G689" t="str">
        <f t="shared" si="507"/>
        <v/>
      </c>
      <c r="H689" s="7">
        <f t="shared" si="465"/>
        <v>5</v>
      </c>
      <c r="J689">
        <v>24</v>
      </c>
      <c r="K689">
        <v>3.6876712328767001</v>
      </c>
      <c r="L689">
        <v>18</v>
      </c>
      <c r="M689" s="5">
        <f t="shared" si="466"/>
        <v>26</v>
      </c>
      <c r="N689" s="5">
        <f>+IF(D689="male",VLOOKUP(BG689,'Key node cluster'!$L$3:$N$24,3,0),VLOOKUP(BG689,'Key node cluster'!$R$3:$T$15,3,0))</f>
        <v>1</v>
      </c>
      <c r="O689" s="1">
        <v>0</v>
      </c>
      <c r="P689" s="1">
        <f t="shared" si="467"/>
        <v>26</v>
      </c>
      <c r="Q689" s="1">
        <f t="shared" si="468"/>
        <v>26</v>
      </c>
      <c r="R689" s="1">
        <f t="shared" si="469"/>
        <v>26</v>
      </c>
      <c r="S689" s="1">
        <f t="shared" si="470"/>
        <v>26</v>
      </c>
      <c r="T689" s="1">
        <f t="shared" si="471"/>
        <v>26</v>
      </c>
      <c r="U689" s="1">
        <f t="shared" si="472"/>
        <v>26</v>
      </c>
      <c r="V689" s="1">
        <f t="shared" si="473"/>
        <v>26</v>
      </c>
      <c r="W689" s="1">
        <f t="shared" si="474"/>
        <v>26</v>
      </c>
      <c r="X689" s="1">
        <f t="shared" si="475"/>
        <v>26</v>
      </c>
      <c r="Y689" s="1">
        <f t="shared" si="476"/>
        <v>26</v>
      </c>
      <c r="Z689" s="1">
        <f t="shared" si="477"/>
        <v>26</v>
      </c>
      <c r="AA689" s="1">
        <f t="shared" si="478"/>
        <v>26</v>
      </c>
      <c r="AB689" s="1">
        <f t="shared" si="479"/>
        <v>26</v>
      </c>
      <c r="AC689" s="1">
        <f t="shared" si="480"/>
        <v>26</v>
      </c>
      <c r="AD689" s="1">
        <f t="shared" si="481"/>
        <v>26</v>
      </c>
      <c r="AE689" s="1">
        <f t="shared" si="482"/>
        <v>26</v>
      </c>
      <c r="AF689" s="1">
        <f t="shared" si="483"/>
        <v>26</v>
      </c>
      <c r="AG689" s="1">
        <f t="shared" si="484"/>
        <v>26</v>
      </c>
      <c r="AH689" s="1">
        <f t="shared" si="485"/>
        <v>26</v>
      </c>
      <c r="AI689" s="1">
        <f t="shared" si="486"/>
        <v>26</v>
      </c>
      <c r="AJ689" s="1">
        <f t="shared" si="487"/>
        <v>26</v>
      </c>
      <c r="AK689" s="1">
        <f t="shared" si="488"/>
        <v>26</v>
      </c>
      <c r="AL689" s="1">
        <f t="shared" si="489"/>
        <v>26</v>
      </c>
      <c r="AM689" s="1">
        <f t="shared" si="490"/>
        <v>26</v>
      </c>
      <c r="AN689" s="1">
        <f t="shared" si="491"/>
        <v>26</v>
      </c>
      <c r="AO689" s="1">
        <f t="shared" si="492"/>
        <v>26</v>
      </c>
      <c r="AP689" s="7">
        <f t="shared" si="508"/>
        <v>26</v>
      </c>
      <c r="AQ689" s="7">
        <f t="shared" si="509"/>
        <v>26</v>
      </c>
      <c r="AR689" s="1">
        <f t="shared" si="493"/>
        <v>26</v>
      </c>
      <c r="AS689" s="7">
        <f t="shared" si="510"/>
        <v>26</v>
      </c>
      <c r="AT689" s="1">
        <f t="shared" si="494"/>
        <v>26</v>
      </c>
      <c r="AU689" s="1">
        <f t="shared" si="495"/>
        <v>26</v>
      </c>
      <c r="AV689" s="1">
        <f t="shared" si="496"/>
        <v>26</v>
      </c>
      <c r="AW689" s="1">
        <f t="shared" si="497"/>
        <v>26</v>
      </c>
      <c r="AX689" s="1">
        <f t="shared" si="498"/>
        <v>26</v>
      </c>
      <c r="AY689" s="1">
        <f t="shared" si="499"/>
        <v>26</v>
      </c>
      <c r="AZ689" s="1">
        <f t="shared" si="500"/>
        <v>26</v>
      </c>
      <c r="BA689" s="1">
        <f t="shared" si="501"/>
        <v>26</v>
      </c>
      <c r="BB689" s="1">
        <f t="shared" si="502"/>
        <v>26</v>
      </c>
      <c r="BC689" s="1">
        <f t="shared" si="503"/>
        <v>26</v>
      </c>
      <c r="BD689" s="1">
        <f t="shared" si="504"/>
        <v>26</v>
      </c>
      <c r="BE689" s="1">
        <f t="shared" si="505"/>
        <v>26</v>
      </c>
      <c r="BF689" s="1">
        <f t="shared" si="506"/>
        <v>26</v>
      </c>
      <c r="BG689" s="1">
        <f>+IF(D689="male",VLOOKUP(M689,'Key node cluster'!$A$3:$C$45,3,0),VLOOKUP(M689,'Key node cluster'!$F$3:$H$27,3,0))</f>
        <v>31</v>
      </c>
    </row>
    <row r="690" spans="1:59" x14ac:dyDescent="0.25">
      <c r="A690" t="s">
        <v>99</v>
      </c>
      <c r="B690">
        <v>9891005636</v>
      </c>
      <c r="C690" s="7">
        <v>30</v>
      </c>
      <c r="D690" t="s">
        <v>9</v>
      </c>
      <c r="E690" t="s">
        <v>10</v>
      </c>
      <c r="G690" t="str">
        <f t="shared" si="507"/>
        <v/>
      </c>
      <c r="H690" s="7">
        <f t="shared" si="465"/>
        <v>10</v>
      </c>
      <c r="J690">
        <v>32</v>
      </c>
      <c r="K690">
        <v>5.6684931506848999</v>
      </c>
      <c r="L690">
        <v>4</v>
      </c>
      <c r="M690" s="5">
        <f t="shared" si="466"/>
        <v>26</v>
      </c>
      <c r="N690" s="5">
        <f>+IF(D690="male",VLOOKUP(BG690,'Key node cluster'!$L$3:$N$24,3,0),VLOOKUP(BG690,'Key node cluster'!$R$3:$T$15,3,0))</f>
        <v>1</v>
      </c>
      <c r="O690" s="1">
        <v>0</v>
      </c>
      <c r="P690" s="1">
        <f t="shared" si="467"/>
        <v>26</v>
      </c>
      <c r="Q690" s="1">
        <f t="shared" si="468"/>
        <v>26</v>
      </c>
      <c r="R690" s="1">
        <f t="shared" si="469"/>
        <v>26</v>
      </c>
      <c r="S690" s="1">
        <f t="shared" si="470"/>
        <v>26</v>
      </c>
      <c r="T690" s="1">
        <f t="shared" si="471"/>
        <v>26</v>
      </c>
      <c r="U690" s="1">
        <f t="shared" si="472"/>
        <v>26</v>
      </c>
      <c r="V690" s="1">
        <f t="shared" si="473"/>
        <v>26</v>
      </c>
      <c r="W690" s="1">
        <f t="shared" si="474"/>
        <v>26</v>
      </c>
      <c r="X690" s="1">
        <f t="shared" si="475"/>
        <v>26</v>
      </c>
      <c r="Y690" s="1">
        <f t="shared" si="476"/>
        <v>26</v>
      </c>
      <c r="Z690" s="1">
        <f t="shared" si="477"/>
        <v>26</v>
      </c>
      <c r="AA690" s="1">
        <f t="shared" si="478"/>
        <v>26</v>
      </c>
      <c r="AB690" s="1">
        <f t="shared" si="479"/>
        <v>26</v>
      </c>
      <c r="AC690" s="1">
        <f t="shared" si="480"/>
        <v>26</v>
      </c>
      <c r="AD690" s="1">
        <f t="shared" si="481"/>
        <v>26</v>
      </c>
      <c r="AE690" s="1">
        <f t="shared" si="482"/>
        <v>26</v>
      </c>
      <c r="AF690" s="1">
        <f t="shared" si="483"/>
        <v>26</v>
      </c>
      <c r="AG690" s="1">
        <f t="shared" si="484"/>
        <v>26</v>
      </c>
      <c r="AH690" s="1">
        <f t="shared" si="485"/>
        <v>26</v>
      </c>
      <c r="AI690" s="1">
        <f t="shared" si="486"/>
        <v>26</v>
      </c>
      <c r="AJ690" s="1">
        <f t="shared" si="487"/>
        <v>26</v>
      </c>
      <c r="AK690" s="1">
        <f t="shared" si="488"/>
        <v>26</v>
      </c>
      <c r="AL690" s="1">
        <f t="shared" si="489"/>
        <v>26</v>
      </c>
      <c r="AM690" s="1">
        <f t="shared" si="490"/>
        <v>26</v>
      </c>
      <c r="AN690" s="1">
        <f t="shared" si="491"/>
        <v>26</v>
      </c>
      <c r="AO690" s="1">
        <f t="shared" si="492"/>
        <v>26</v>
      </c>
      <c r="AP690" s="7">
        <f t="shared" si="508"/>
        <v>26</v>
      </c>
      <c r="AQ690" s="7">
        <f t="shared" si="509"/>
        <v>26</v>
      </c>
      <c r="AR690" s="1">
        <f t="shared" si="493"/>
        <v>26</v>
      </c>
      <c r="AS690" s="7">
        <f t="shared" si="510"/>
        <v>26</v>
      </c>
      <c r="AT690" s="1">
        <f t="shared" si="494"/>
        <v>26</v>
      </c>
      <c r="AU690" s="1">
        <f t="shared" si="495"/>
        <v>26</v>
      </c>
      <c r="AV690" s="1">
        <f t="shared" si="496"/>
        <v>26</v>
      </c>
      <c r="AW690" s="1">
        <f t="shared" si="497"/>
        <v>26</v>
      </c>
      <c r="AX690" s="1">
        <f t="shared" si="498"/>
        <v>26</v>
      </c>
      <c r="AY690" s="1">
        <f t="shared" si="499"/>
        <v>26</v>
      </c>
      <c r="AZ690" s="1">
        <f t="shared" si="500"/>
        <v>26</v>
      </c>
      <c r="BA690" s="1">
        <f t="shared" si="501"/>
        <v>26</v>
      </c>
      <c r="BB690" s="1">
        <f t="shared" si="502"/>
        <v>26</v>
      </c>
      <c r="BC690" s="1">
        <f t="shared" si="503"/>
        <v>26</v>
      </c>
      <c r="BD690" s="1">
        <f t="shared" si="504"/>
        <v>26</v>
      </c>
      <c r="BE690" s="1">
        <f t="shared" si="505"/>
        <v>26</v>
      </c>
      <c r="BF690" s="1">
        <f t="shared" si="506"/>
        <v>26</v>
      </c>
      <c r="BG690" s="1">
        <f>+IF(D690="male",VLOOKUP(M690,'Key node cluster'!$A$3:$C$45,3,0),VLOOKUP(M690,'Key node cluster'!$F$3:$H$27,3,0))</f>
        <v>31</v>
      </c>
    </row>
    <row r="691" spans="1:59" x14ac:dyDescent="0.25">
      <c r="A691" t="s">
        <v>101</v>
      </c>
      <c r="B691">
        <v>9931055549</v>
      </c>
      <c r="C691" s="7">
        <v>30</v>
      </c>
      <c r="D691" t="s">
        <v>9</v>
      </c>
      <c r="E691" t="s">
        <v>10</v>
      </c>
      <c r="G691" t="str">
        <f t="shared" si="507"/>
        <v/>
      </c>
      <c r="H691" s="7">
        <f t="shared" si="465"/>
        <v>5</v>
      </c>
      <c r="J691">
        <v>29</v>
      </c>
      <c r="K691">
        <v>3.5232876712329002</v>
      </c>
      <c r="L691">
        <v>1</v>
      </c>
      <c r="M691" s="5">
        <f t="shared" si="466"/>
        <v>26</v>
      </c>
      <c r="N691" s="5">
        <f>+IF(D691="male",VLOOKUP(BG691,'Key node cluster'!$L$3:$N$24,3,0),VLOOKUP(BG691,'Key node cluster'!$R$3:$T$15,3,0))</f>
        <v>1</v>
      </c>
      <c r="O691" s="1">
        <v>0</v>
      </c>
      <c r="P691" s="1">
        <f t="shared" si="467"/>
        <v>26</v>
      </c>
      <c r="Q691" s="1">
        <f t="shared" si="468"/>
        <v>26</v>
      </c>
      <c r="R691" s="1">
        <f t="shared" si="469"/>
        <v>26</v>
      </c>
      <c r="S691" s="1">
        <f t="shared" si="470"/>
        <v>26</v>
      </c>
      <c r="T691" s="1">
        <f t="shared" si="471"/>
        <v>26</v>
      </c>
      <c r="U691" s="1">
        <f t="shared" si="472"/>
        <v>26</v>
      </c>
      <c r="V691" s="1">
        <f t="shared" si="473"/>
        <v>26</v>
      </c>
      <c r="W691" s="1">
        <f t="shared" si="474"/>
        <v>26</v>
      </c>
      <c r="X691" s="1">
        <f t="shared" si="475"/>
        <v>26</v>
      </c>
      <c r="Y691" s="1">
        <f t="shared" si="476"/>
        <v>26</v>
      </c>
      <c r="Z691" s="1">
        <f t="shared" si="477"/>
        <v>26</v>
      </c>
      <c r="AA691" s="1">
        <f t="shared" si="478"/>
        <v>26</v>
      </c>
      <c r="AB691" s="1">
        <f t="shared" si="479"/>
        <v>26</v>
      </c>
      <c r="AC691" s="1">
        <f t="shared" si="480"/>
        <v>26</v>
      </c>
      <c r="AD691" s="1">
        <f t="shared" si="481"/>
        <v>26</v>
      </c>
      <c r="AE691" s="1">
        <f t="shared" si="482"/>
        <v>26</v>
      </c>
      <c r="AF691" s="1">
        <f t="shared" si="483"/>
        <v>26</v>
      </c>
      <c r="AG691" s="1">
        <f t="shared" si="484"/>
        <v>26</v>
      </c>
      <c r="AH691" s="1">
        <f t="shared" si="485"/>
        <v>26</v>
      </c>
      <c r="AI691" s="1">
        <f t="shared" si="486"/>
        <v>26</v>
      </c>
      <c r="AJ691" s="1">
        <f t="shared" si="487"/>
        <v>26</v>
      </c>
      <c r="AK691" s="1">
        <f t="shared" si="488"/>
        <v>26</v>
      </c>
      <c r="AL691" s="1">
        <f t="shared" si="489"/>
        <v>26</v>
      </c>
      <c r="AM691" s="1">
        <f t="shared" si="490"/>
        <v>26</v>
      </c>
      <c r="AN691" s="1">
        <f t="shared" si="491"/>
        <v>26</v>
      </c>
      <c r="AO691" s="1">
        <f t="shared" si="492"/>
        <v>26</v>
      </c>
      <c r="AP691" s="7">
        <f t="shared" si="508"/>
        <v>26</v>
      </c>
      <c r="AQ691" s="7">
        <f t="shared" si="509"/>
        <v>26</v>
      </c>
      <c r="AR691" s="1">
        <f t="shared" si="493"/>
        <v>26</v>
      </c>
      <c r="AS691" s="7">
        <f t="shared" si="510"/>
        <v>26</v>
      </c>
      <c r="AT691" s="1">
        <f t="shared" si="494"/>
        <v>26</v>
      </c>
      <c r="AU691" s="1">
        <f t="shared" si="495"/>
        <v>26</v>
      </c>
      <c r="AV691" s="1">
        <f t="shared" si="496"/>
        <v>26</v>
      </c>
      <c r="AW691" s="1">
        <f t="shared" si="497"/>
        <v>26</v>
      </c>
      <c r="AX691" s="1">
        <f t="shared" si="498"/>
        <v>26</v>
      </c>
      <c r="AY691" s="1">
        <f t="shared" si="499"/>
        <v>26</v>
      </c>
      <c r="AZ691" s="1">
        <f t="shared" si="500"/>
        <v>26</v>
      </c>
      <c r="BA691" s="1">
        <f t="shared" si="501"/>
        <v>26</v>
      </c>
      <c r="BB691" s="1">
        <f t="shared" si="502"/>
        <v>26</v>
      </c>
      <c r="BC691" s="1">
        <f t="shared" si="503"/>
        <v>26</v>
      </c>
      <c r="BD691" s="1">
        <f t="shared" si="504"/>
        <v>26</v>
      </c>
      <c r="BE691" s="1">
        <f t="shared" si="505"/>
        <v>26</v>
      </c>
      <c r="BF691" s="1">
        <f t="shared" si="506"/>
        <v>26</v>
      </c>
      <c r="BG691" s="1">
        <f>+IF(D691="male",VLOOKUP(M691,'Key node cluster'!$A$3:$C$45,3,0),VLOOKUP(M691,'Key node cluster'!$F$3:$H$27,3,0))</f>
        <v>31</v>
      </c>
    </row>
    <row r="692" spans="1:59" x14ac:dyDescent="0.25">
      <c r="A692" t="s">
        <v>102</v>
      </c>
      <c r="B692">
        <v>9701019029</v>
      </c>
      <c r="C692" s="7">
        <v>50</v>
      </c>
      <c r="D692" t="s">
        <v>9</v>
      </c>
      <c r="E692" t="s">
        <v>10</v>
      </c>
      <c r="G692" t="str">
        <f t="shared" si="507"/>
        <v/>
      </c>
      <c r="H692" s="7">
        <f t="shared" si="465"/>
        <v>20</v>
      </c>
      <c r="J692">
        <v>51</v>
      </c>
      <c r="K692">
        <v>18.013698630137</v>
      </c>
      <c r="L692">
        <v>2</v>
      </c>
      <c r="M692" s="5">
        <f t="shared" si="466"/>
        <v>26</v>
      </c>
      <c r="N692" s="5">
        <f>+IF(D692="male",VLOOKUP(BG692,'Key node cluster'!$L$3:$N$24,3,0),VLOOKUP(BG692,'Key node cluster'!$R$3:$T$15,3,0))</f>
        <v>1</v>
      </c>
      <c r="O692" s="1">
        <v>0</v>
      </c>
      <c r="P692" s="1">
        <f t="shared" si="467"/>
        <v>26</v>
      </c>
      <c r="Q692" s="1">
        <f t="shared" si="468"/>
        <v>26</v>
      </c>
      <c r="R692" s="1">
        <f t="shared" si="469"/>
        <v>26</v>
      </c>
      <c r="S692" s="1">
        <f t="shared" si="470"/>
        <v>26</v>
      </c>
      <c r="T692" s="1">
        <f t="shared" si="471"/>
        <v>26</v>
      </c>
      <c r="U692" s="1">
        <f t="shared" si="472"/>
        <v>26</v>
      </c>
      <c r="V692" s="1">
        <f t="shared" si="473"/>
        <v>26</v>
      </c>
      <c r="W692" s="1">
        <f t="shared" si="474"/>
        <v>26</v>
      </c>
      <c r="X692" s="1">
        <f t="shared" si="475"/>
        <v>26</v>
      </c>
      <c r="Y692" s="1">
        <f t="shared" si="476"/>
        <v>26</v>
      </c>
      <c r="Z692" s="1">
        <f t="shared" si="477"/>
        <v>26</v>
      </c>
      <c r="AA692" s="1">
        <f t="shared" si="478"/>
        <v>26</v>
      </c>
      <c r="AB692" s="1">
        <f t="shared" si="479"/>
        <v>26</v>
      </c>
      <c r="AC692" s="1">
        <f t="shared" si="480"/>
        <v>26</v>
      </c>
      <c r="AD692" s="1">
        <f t="shared" si="481"/>
        <v>26</v>
      </c>
      <c r="AE692" s="1">
        <f t="shared" si="482"/>
        <v>26</v>
      </c>
      <c r="AF692" s="1">
        <f t="shared" si="483"/>
        <v>26</v>
      </c>
      <c r="AG692" s="1">
        <f t="shared" si="484"/>
        <v>26</v>
      </c>
      <c r="AH692" s="1">
        <f t="shared" si="485"/>
        <v>26</v>
      </c>
      <c r="AI692" s="1">
        <f t="shared" si="486"/>
        <v>26</v>
      </c>
      <c r="AJ692" s="1">
        <f t="shared" si="487"/>
        <v>26</v>
      </c>
      <c r="AK692" s="1">
        <f t="shared" si="488"/>
        <v>26</v>
      </c>
      <c r="AL692" s="1">
        <f t="shared" si="489"/>
        <v>26</v>
      </c>
      <c r="AM692" s="1">
        <f t="shared" si="490"/>
        <v>26</v>
      </c>
      <c r="AN692" s="1">
        <f t="shared" si="491"/>
        <v>26</v>
      </c>
      <c r="AO692" s="1">
        <f t="shared" si="492"/>
        <v>26</v>
      </c>
      <c r="AP692" s="7">
        <f t="shared" si="508"/>
        <v>26</v>
      </c>
      <c r="AQ692" s="7">
        <f t="shared" si="509"/>
        <v>26</v>
      </c>
      <c r="AR692" s="1">
        <f t="shared" si="493"/>
        <v>26</v>
      </c>
      <c r="AS692" s="7">
        <f t="shared" si="510"/>
        <v>26</v>
      </c>
      <c r="AT692" s="1">
        <f t="shared" si="494"/>
        <v>26</v>
      </c>
      <c r="AU692" s="1">
        <f t="shared" si="495"/>
        <v>26</v>
      </c>
      <c r="AV692" s="1">
        <f t="shared" si="496"/>
        <v>26</v>
      </c>
      <c r="AW692" s="1">
        <f t="shared" si="497"/>
        <v>26</v>
      </c>
      <c r="AX692" s="1">
        <f t="shared" si="498"/>
        <v>26</v>
      </c>
      <c r="AY692" s="1">
        <f t="shared" si="499"/>
        <v>26</v>
      </c>
      <c r="AZ692" s="1">
        <f t="shared" si="500"/>
        <v>26</v>
      </c>
      <c r="BA692" s="1">
        <f t="shared" si="501"/>
        <v>26</v>
      </c>
      <c r="BB692" s="1">
        <f t="shared" si="502"/>
        <v>26</v>
      </c>
      <c r="BC692" s="1">
        <f t="shared" si="503"/>
        <v>26</v>
      </c>
      <c r="BD692" s="1">
        <f t="shared" si="504"/>
        <v>26</v>
      </c>
      <c r="BE692" s="1">
        <f t="shared" si="505"/>
        <v>26</v>
      </c>
      <c r="BF692" s="1">
        <f t="shared" si="506"/>
        <v>26</v>
      </c>
      <c r="BG692" s="1">
        <f>+IF(D692="male",VLOOKUP(M692,'Key node cluster'!$A$3:$C$45,3,0),VLOOKUP(M692,'Key node cluster'!$F$3:$H$27,3,0))</f>
        <v>31</v>
      </c>
    </row>
    <row r="693" spans="1:59" x14ac:dyDescent="0.25">
      <c r="A693" t="s">
        <v>105</v>
      </c>
      <c r="B693">
        <v>9941062636</v>
      </c>
      <c r="C693" s="7">
        <v>30</v>
      </c>
      <c r="D693" t="s">
        <v>9</v>
      </c>
      <c r="E693" t="s">
        <v>10</v>
      </c>
      <c r="F693" t="s">
        <v>28</v>
      </c>
      <c r="G693" t="str">
        <f t="shared" si="507"/>
        <v>bachelor or above</v>
      </c>
      <c r="H693" s="7">
        <f t="shared" si="465"/>
        <v>5</v>
      </c>
      <c r="I693" t="s">
        <v>46</v>
      </c>
      <c r="J693">
        <v>27</v>
      </c>
      <c r="K693">
        <v>2.5068493150685001</v>
      </c>
      <c r="L693">
        <v>21</v>
      </c>
      <c r="M693" s="5">
        <f t="shared" si="466"/>
        <v>36</v>
      </c>
      <c r="N693" s="5">
        <f>+IF(D693="male",VLOOKUP(BG693,'Key node cluster'!$L$3:$N$24,3,0),VLOOKUP(BG693,'Key node cluster'!$R$3:$T$15,3,0))</f>
        <v>1</v>
      </c>
      <c r="O693" s="1">
        <v>0</v>
      </c>
      <c r="P693" s="1">
        <f t="shared" si="467"/>
        <v>26</v>
      </c>
      <c r="Q693" s="1">
        <f t="shared" si="468"/>
        <v>26</v>
      </c>
      <c r="R693" s="1">
        <f t="shared" si="469"/>
        <v>26</v>
      </c>
      <c r="S693" s="1">
        <f t="shared" si="470"/>
        <v>26</v>
      </c>
      <c r="T693" s="1">
        <f t="shared" si="471"/>
        <v>26</v>
      </c>
      <c r="U693" s="1">
        <f t="shared" si="472"/>
        <v>26</v>
      </c>
      <c r="V693" s="1">
        <f t="shared" si="473"/>
        <v>26</v>
      </c>
      <c r="W693" s="1">
        <f t="shared" si="474"/>
        <v>26</v>
      </c>
      <c r="X693" s="1">
        <f t="shared" si="475"/>
        <v>26</v>
      </c>
      <c r="Y693" s="1">
        <f t="shared" si="476"/>
        <v>26</v>
      </c>
      <c r="Z693" s="1">
        <f t="shared" si="477"/>
        <v>26</v>
      </c>
      <c r="AA693" s="1">
        <f t="shared" si="478"/>
        <v>26</v>
      </c>
      <c r="AB693" s="1">
        <f t="shared" si="479"/>
        <v>26</v>
      </c>
      <c r="AC693" s="1">
        <f t="shared" si="480"/>
        <v>26</v>
      </c>
      <c r="AD693" s="1">
        <f t="shared" si="481"/>
        <v>26</v>
      </c>
      <c r="AE693" s="1">
        <f t="shared" si="482"/>
        <v>26</v>
      </c>
      <c r="AF693" s="1">
        <f t="shared" si="483"/>
        <v>26</v>
      </c>
      <c r="AG693" s="1">
        <f t="shared" si="484"/>
        <v>26</v>
      </c>
      <c r="AH693" s="1">
        <f t="shared" si="485"/>
        <v>26</v>
      </c>
      <c r="AI693" s="1">
        <f t="shared" si="486"/>
        <v>26</v>
      </c>
      <c r="AJ693" s="1">
        <f t="shared" si="487"/>
        <v>26</v>
      </c>
      <c r="AK693" s="1">
        <f t="shared" si="488"/>
        <v>26</v>
      </c>
      <c r="AL693" s="1">
        <f t="shared" si="489"/>
        <v>26</v>
      </c>
      <c r="AM693" s="1">
        <f t="shared" si="490"/>
        <v>26</v>
      </c>
      <c r="AN693" s="1">
        <f t="shared" si="491"/>
        <v>26</v>
      </c>
      <c r="AO693" s="1">
        <f t="shared" si="492"/>
        <v>26</v>
      </c>
      <c r="AP693" s="7">
        <f t="shared" si="508"/>
        <v>27</v>
      </c>
      <c r="AQ693" s="7">
        <f t="shared" si="509"/>
        <v>33</v>
      </c>
      <c r="AR693" s="1">
        <f t="shared" si="493"/>
        <v>33</v>
      </c>
      <c r="AS693" s="7">
        <f t="shared" si="510"/>
        <v>33</v>
      </c>
      <c r="AT693" s="1">
        <f t="shared" si="494"/>
        <v>33</v>
      </c>
      <c r="AU693" s="1">
        <f t="shared" si="495"/>
        <v>33</v>
      </c>
      <c r="AV693" s="1">
        <f t="shared" si="496"/>
        <v>33</v>
      </c>
      <c r="AW693" s="1">
        <f t="shared" si="497"/>
        <v>34</v>
      </c>
      <c r="AX693" s="1">
        <f t="shared" si="498"/>
        <v>36</v>
      </c>
      <c r="AY693" s="1">
        <f t="shared" si="499"/>
        <v>36</v>
      </c>
      <c r="AZ693" s="1">
        <f t="shared" si="500"/>
        <v>36</v>
      </c>
      <c r="BA693" s="1">
        <f t="shared" si="501"/>
        <v>36</v>
      </c>
      <c r="BB693" s="1">
        <f t="shared" si="502"/>
        <v>36</v>
      </c>
      <c r="BC693" s="1">
        <f t="shared" si="503"/>
        <v>36</v>
      </c>
      <c r="BD693" s="1">
        <f t="shared" si="504"/>
        <v>36</v>
      </c>
      <c r="BE693" s="1">
        <f t="shared" si="505"/>
        <v>36</v>
      </c>
      <c r="BF693" s="1">
        <f t="shared" si="506"/>
        <v>36</v>
      </c>
      <c r="BG693" s="1">
        <f>+IF(D693="male",VLOOKUP(M693,'Key node cluster'!$A$3:$C$45,3,0),VLOOKUP(M693,'Key node cluster'!$F$3:$H$27,3,0))</f>
        <v>36</v>
      </c>
    </row>
    <row r="694" spans="1:59" x14ac:dyDescent="0.25">
      <c r="A694" t="s">
        <v>106</v>
      </c>
      <c r="B694">
        <v>9831050423</v>
      </c>
      <c r="C694" s="7">
        <v>40</v>
      </c>
      <c r="D694" t="s">
        <v>9</v>
      </c>
      <c r="E694" t="s">
        <v>10</v>
      </c>
      <c r="G694" t="str">
        <f t="shared" si="507"/>
        <v/>
      </c>
      <c r="H694" s="7">
        <f t="shared" si="465"/>
        <v>20</v>
      </c>
      <c r="J694">
        <v>39</v>
      </c>
      <c r="K694">
        <v>16.947945205479002</v>
      </c>
      <c r="L694">
        <v>2</v>
      </c>
      <c r="M694" s="5">
        <f t="shared" si="466"/>
        <v>26</v>
      </c>
      <c r="N694" s="5">
        <f>+IF(D694="male",VLOOKUP(BG694,'Key node cluster'!$L$3:$N$24,3,0),VLOOKUP(BG694,'Key node cluster'!$R$3:$T$15,3,0))</f>
        <v>1</v>
      </c>
      <c r="O694" s="1">
        <v>0</v>
      </c>
      <c r="P694" s="1">
        <f t="shared" si="467"/>
        <v>26</v>
      </c>
      <c r="Q694" s="1">
        <f t="shared" si="468"/>
        <v>26</v>
      </c>
      <c r="R694" s="1">
        <f t="shared" si="469"/>
        <v>26</v>
      </c>
      <c r="S694" s="1">
        <f t="shared" si="470"/>
        <v>26</v>
      </c>
      <c r="T694" s="1">
        <f t="shared" si="471"/>
        <v>26</v>
      </c>
      <c r="U694" s="1">
        <f t="shared" si="472"/>
        <v>26</v>
      </c>
      <c r="V694" s="1">
        <f t="shared" si="473"/>
        <v>26</v>
      </c>
      <c r="W694" s="1">
        <f t="shared" si="474"/>
        <v>26</v>
      </c>
      <c r="X694" s="1">
        <f t="shared" si="475"/>
        <v>26</v>
      </c>
      <c r="Y694" s="1">
        <f t="shared" si="476"/>
        <v>26</v>
      </c>
      <c r="Z694" s="1">
        <f t="shared" si="477"/>
        <v>26</v>
      </c>
      <c r="AA694" s="1">
        <f t="shared" si="478"/>
        <v>26</v>
      </c>
      <c r="AB694" s="1">
        <f t="shared" si="479"/>
        <v>26</v>
      </c>
      <c r="AC694" s="1">
        <f t="shared" si="480"/>
        <v>26</v>
      </c>
      <c r="AD694" s="1">
        <f t="shared" si="481"/>
        <v>26</v>
      </c>
      <c r="AE694" s="1">
        <f t="shared" si="482"/>
        <v>26</v>
      </c>
      <c r="AF694" s="1">
        <f t="shared" si="483"/>
        <v>26</v>
      </c>
      <c r="AG694" s="1">
        <f t="shared" si="484"/>
        <v>26</v>
      </c>
      <c r="AH694" s="1">
        <f t="shared" si="485"/>
        <v>26</v>
      </c>
      <c r="AI694" s="1">
        <f t="shared" si="486"/>
        <v>26</v>
      </c>
      <c r="AJ694" s="1">
        <f t="shared" si="487"/>
        <v>26</v>
      </c>
      <c r="AK694" s="1">
        <f t="shared" si="488"/>
        <v>26</v>
      </c>
      <c r="AL694" s="1">
        <f t="shared" si="489"/>
        <v>26</v>
      </c>
      <c r="AM694" s="1">
        <f t="shared" si="490"/>
        <v>26</v>
      </c>
      <c r="AN694" s="1">
        <f t="shared" si="491"/>
        <v>26</v>
      </c>
      <c r="AO694" s="1">
        <f t="shared" si="492"/>
        <v>26</v>
      </c>
      <c r="AP694" s="7">
        <f t="shared" si="508"/>
        <v>26</v>
      </c>
      <c r="AQ694" s="7">
        <f t="shared" si="509"/>
        <v>26</v>
      </c>
      <c r="AR694" s="1">
        <f t="shared" si="493"/>
        <v>26</v>
      </c>
      <c r="AS694" s="7">
        <f t="shared" si="510"/>
        <v>26</v>
      </c>
      <c r="AT694" s="1">
        <f t="shared" si="494"/>
        <v>26</v>
      </c>
      <c r="AU694" s="1">
        <f t="shared" si="495"/>
        <v>26</v>
      </c>
      <c r="AV694" s="1">
        <f t="shared" si="496"/>
        <v>26</v>
      </c>
      <c r="AW694" s="1">
        <f t="shared" si="497"/>
        <v>26</v>
      </c>
      <c r="AX694" s="1">
        <f t="shared" si="498"/>
        <v>26</v>
      </c>
      <c r="AY694" s="1">
        <f t="shared" si="499"/>
        <v>26</v>
      </c>
      <c r="AZ694" s="1">
        <f t="shared" si="500"/>
        <v>26</v>
      </c>
      <c r="BA694" s="1">
        <f t="shared" si="501"/>
        <v>26</v>
      </c>
      <c r="BB694" s="1">
        <f t="shared" si="502"/>
        <v>26</v>
      </c>
      <c r="BC694" s="1">
        <f t="shared" si="503"/>
        <v>26</v>
      </c>
      <c r="BD694" s="1">
        <f t="shared" si="504"/>
        <v>26</v>
      </c>
      <c r="BE694" s="1">
        <f t="shared" si="505"/>
        <v>26</v>
      </c>
      <c r="BF694" s="1">
        <f t="shared" si="506"/>
        <v>26</v>
      </c>
      <c r="BG694" s="1">
        <f>+IF(D694="male",VLOOKUP(M694,'Key node cluster'!$A$3:$C$45,3,0),VLOOKUP(M694,'Key node cluster'!$F$3:$H$27,3,0))</f>
        <v>31</v>
      </c>
    </row>
    <row r="695" spans="1:59" x14ac:dyDescent="0.25">
      <c r="A695" t="s">
        <v>108</v>
      </c>
      <c r="B695">
        <v>9761031556</v>
      </c>
      <c r="C695" s="7">
        <v>50</v>
      </c>
      <c r="D695" t="s">
        <v>9</v>
      </c>
      <c r="E695" t="s">
        <v>10</v>
      </c>
      <c r="G695" t="str">
        <f t="shared" si="507"/>
        <v>bachelor or above</v>
      </c>
      <c r="H695" s="7">
        <f t="shared" si="465"/>
        <v>20</v>
      </c>
      <c r="I695" t="s">
        <v>46</v>
      </c>
      <c r="J695">
        <v>46</v>
      </c>
      <c r="K695">
        <v>15.928767123288001</v>
      </c>
      <c r="L695">
        <v>2</v>
      </c>
      <c r="M695" s="5">
        <f t="shared" si="466"/>
        <v>26</v>
      </c>
      <c r="N695" s="5">
        <f>+IF(D695="male",VLOOKUP(BG695,'Key node cluster'!$L$3:$N$24,3,0),VLOOKUP(BG695,'Key node cluster'!$R$3:$T$15,3,0))</f>
        <v>1</v>
      </c>
      <c r="O695" s="1">
        <v>0</v>
      </c>
      <c r="P695" s="1">
        <f t="shared" si="467"/>
        <v>26</v>
      </c>
      <c r="Q695" s="1">
        <f t="shared" si="468"/>
        <v>26</v>
      </c>
      <c r="R695" s="1">
        <f t="shared" si="469"/>
        <v>26</v>
      </c>
      <c r="S695" s="1">
        <f t="shared" si="470"/>
        <v>26</v>
      </c>
      <c r="T695" s="1">
        <f t="shared" si="471"/>
        <v>26</v>
      </c>
      <c r="U695" s="1">
        <f t="shared" si="472"/>
        <v>26</v>
      </c>
      <c r="V695" s="1">
        <f t="shared" si="473"/>
        <v>26</v>
      </c>
      <c r="W695" s="1">
        <f t="shared" si="474"/>
        <v>26</v>
      </c>
      <c r="X695" s="1">
        <f t="shared" si="475"/>
        <v>26</v>
      </c>
      <c r="Y695" s="1">
        <f t="shared" si="476"/>
        <v>26</v>
      </c>
      <c r="Z695" s="1">
        <f t="shared" si="477"/>
        <v>26</v>
      </c>
      <c r="AA695" s="1">
        <f t="shared" si="478"/>
        <v>26</v>
      </c>
      <c r="AB695" s="1">
        <f t="shared" si="479"/>
        <v>26</v>
      </c>
      <c r="AC695" s="1">
        <f t="shared" si="480"/>
        <v>26</v>
      </c>
      <c r="AD695" s="1">
        <f t="shared" si="481"/>
        <v>26</v>
      </c>
      <c r="AE695" s="1">
        <f t="shared" si="482"/>
        <v>26</v>
      </c>
      <c r="AF695" s="1">
        <f t="shared" si="483"/>
        <v>26</v>
      </c>
      <c r="AG695" s="1">
        <f t="shared" si="484"/>
        <v>26</v>
      </c>
      <c r="AH695" s="1">
        <f t="shared" si="485"/>
        <v>26</v>
      </c>
      <c r="AI695" s="1">
        <f t="shared" si="486"/>
        <v>26</v>
      </c>
      <c r="AJ695" s="1">
        <f t="shared" si="487"/>
        <v>26</v>
      </c>
      <c r="AK695" s="1">
        <f t="shared" si="488"/>
        <v>26</v>
      </c>
      <c r="AL695" s="1">
        <f t="shared" si="489"/>
        <v>26</v>
      </c>
      <c r="AM695" s="1">
        <f t="shared" si="490"/>
        <v>26</v>
      </c>
      <c r="AN695" s="1">
        <f t="shared" si="491"/>
        <v>26</v>
      </c>
      <c r="AO695" s="1">
        <f t="shared" si="492"/>
        <v>26</v>
      </c>
      <c r="AP695" s="7">
        <f t="shared" si="508"/>
        <v>26</v>
      </c>
      <c r="AQ695" s="7">
        <f t="shared" si="509"/>
        <v>26</v>
      </c>
      <c r="AR695" s="1">
        <f t="shared" si="493"/>
        <v>26</v>
      </c>
      <c r="AS695" s="7">
        <f t="shared" si="510"/>
        <v>26</v>
      </c>
      <c r="AT695" s="1">
        <f t="shared" si="494"/>
        <v>26</v>
      </c>
      <c r="AU695" s="1">
        <f t="shared" si="495"/>
        <v>26</v>
      </c>
      <c r="AV695" s="1">
        <f t="shared" si="496"/>
        <v>26</v>
      </c>
      <c r="AW695" s="1">
        <f t="shared" si="497"/>
        <v>26</v>
      </c>
      <c r="AX695" s="1">
        <f t="shared" si="498"/>
        <v>26</v>
      </c>
      <c r="AY695" s="1">
        <f t="shared" si="499"/>
        <v>26</v>
      </c>
      <c r="AZ695" s="1">
        <f t="shared" si="500"/>
        <v>26</v>
      </c>
      <c r="BA695" s="1">
        <f t="shared" si="501"/>
        <v>26</v>
      </c>
      <c r="BB695" s="1">
        <f t="shared" si="502"/>
        <v>26</v>
      </c>
      <c r="BC695" s="1">
        <f t="shared" si="503"/>
        <v>26</v>
      </c>
      <c r="BD695" s="1">
        <f t="shared" si="504"/>
        <v>26</v>
      </c>
      <c r="BE695" s="1">
        <f t="shared" si="505"/>
        <v>26</v>
      </c>
      <c r="BF695" s="1">
        <f t="shared" si="506"/>
        <v>26</v>
      </c>
      <c r="BG695" s="1">
        <f>+IF(D695="male",VLOOKUP(M695,'Key node cluster'!$A$3:$C$45,3,0),VLOOKUP(M695,'Key node cluster'!$F$3:$H$27,3,0))</f>
        <v>31</v>
      </c>
    </row>
    <row r="696" spans="1:59" x14ac:dyDescent="0.25">
      <c r="A696" t="s">
        <v>112</v>
      </c>
      <c r="B696">
        <v>9801031731</v>
      </c>
      <c r="C696" s="7">
        <v>40</v>
      </c>
      <c r="D696" t="s">
        <v>9</v>
      </c>
      <c r="E696" t="s">
        <v>10</v>
      </c>
      <c r="G696" t="str">
        <f t="shared" si="507"/>
        <v/>
      </c>
      <c r="H696" s="7">
        <f t="shared" si="465"/>
        <v>15</v>
      </c>
      <c r="J696">
        <v>42</v>
      </c>
      <c r="K696">
        <v>12.610958904109999</v>
      </c>
      <c r="L696">
        <v>2</v>
      </c>
      <c r="M696" s="5">
        <f t="shared" si="466"/>
        <v>26</v>
      </c>
      <c r="N696" s="5">
        <f>+IF(D696="male",VLOOKUP(BG696,'Key node cluster'!$L$3:$N$24,3,0),VLOOKUP(BG696,'Key node cluster'!$R$3:$T$15,3,0))</f>
        <v>1</v>
      </c>
      <c r="O696" s="1">
        <v>0</v>
      </c>
      <c r="P696" s="1">
        <f t="shared" si="467"/>
        <v>26</v>
      </c>
      <c r="Q696" s="1">
        <f t="shared" si="468"/>
        <v>26</v>
      </c>
      <c r="R696" s="1">
        <f t="shared" si="469"/>
        <v>26</v>
      </c>
      <c r="S696" s="1">
        <f t="shared" si="470"/>
        <v>26</v>
      </c>
      <c r="T696" s="1">
        <f t="shared" si="471"/>
        <v>26</v>
      </c>
      <c r="U696" s="1">
        <f t="shared" si="472"/>
        <v>26</v>
      </c>
      <c r="V696" s="1">
        <f t="shared" si="473"/>
        <v>26</v>
      </c>
      <c r="W696" s="1">
        <f t="shared" si="474"/>
        <v>26</v>
      </c>
      <c r="X696" s="1">
        <f t="shared" si="475"/>
        <v>26</v>
      </c>
      <c r="Y696" s="1">
        <f t="shared" si="476"/>
        <v>26</v>
      </c>
      <c r="Z696" s="1">
        <f t="shared" si="477"/>
        <v>26</v>
      </c>
      <c r="AA696" s="1">
        <f t="shared" si="478"/>
        <v>26</v>
      </c>
      <c r="AB696" s="1">
        <f t="shared" si="479"/>
        <v>26</v>
      </c>
      <c r="AC696" s="1">
        <f t="shared" si="480"/>
        <v>26</v>
      </c>
      <c r="AD696" s="1">
        <f t="shared" si="481"/>
        <v>26</v>
      </c>
      <c r="AE696" s="1">
        <f t="shared" si="482"/>
        <v>26</v>
      </c>
      <c r="AF696" s="1">
        <f t="shared" si="483"/>
        <v>26</v>
      </c>
      <c r="AG696" s="1">
        <f t="shared" si="484"/>
        <v>26</v>
      </c>
      <c r="AH696" s="1">
        <f t="shared" si="485"/>
        <v>26</v>
      </c>
      <c r="AI696" s="1">
        <f t="shared" si="486"/>
        <v>26</v>
      </c>
      <c r="AJ696" s="1">
        <f t="shared" si="487"/>
        <v>26</v>
      </c>
      <c r="AK696" s="1">
        <f t="shared" si="488"/>
        <v>26</v>
      </c>
      <c r="AL696" s="1">
        <f t="shared" si="489"/>
        <v>26</v>
      </c>
      <c r="AM696" s="1">
        <f t="shared" si="490"/>
        <v>26</v>
      </c>
      <c r="AN696" s="1">
        <f t="shared" si="491"/>
        <v>26</v>
      </c>
      <c r="AO696" s="1">
        <f t="shared" si="492"/>
        <v>26</v>
      </c>
      <c r="AP696" s="7">
        <f t="shared" si="508"/>
        <v>26</v>
      </c>
      <c r="AQ696" s="7">
        <f t="shared" si="509"/>
        <v>26</v>
      </c>
      <c r="AR696" s="1">
        <f t="shared" si="493"/>
        <v>26</v>
      </c>
      <c r="AS696" s="7">
        <f t="shared" si="510"/>
        <v>26</v>
      </c>
      <c r="AT696" s="1">
        <f t="shared" si="494"/>
        <v>26</v>
      </c>
      <c r="AU696" s="1">
        <f t="shared" si="495"/>
        <v>26</v>
      </c>
      <c r="AV696" s="1">
        <f t="shared" si="496"/>
        <v>26</v>
      </c>
      <c r="AW696" s="1">
        <f t="shared" si="497"/>
        <v>26</v>
      </c>
      <c r="AX696" s="1">
        <f t="shared" si="498"/>
        <v>26</v>
      </c>
      <c r="AY696" s="1">
        <f t="shared" si="499"/>
        <v>26</v>
      </c>
      <c r="AZ696" s="1">
        <f t="shared" si="500"/>
        <v>26</v>
      </c>
      <c r="BA696" s="1">
        <f t="shared" si="501"/>
        <v>26</v>
      </c>
      <c r="BB696" s="1">
        <f t="shared" si="502"/>
        <v>26</v>
      </c>
      <c r="BC696" s="1">
        <f t="shared" si="503"/>
        <v>26</v>
      </c>
      <c r="BD696" s="1">
        <f t="shared" si="504"/>
        <v>26</v>
      </c>
      <c r="BE696" s="1">
        <f t="shared" si="505"/>
        <v>26</v>
      </c>
      <c r="BF696" s="1">
        <f t="shared" si="506"/>
        <v>26</v>
      </c>
      <c r="BG696" s="1">
        <f>+IF(D696="male",VLOOKUP(M696,'Key node cluster'!$A$3:$C$45,3,0),VLOOKUP(M696,'Key node cluster'!$F$3:$H$27,3,0))</f>
        <v>31</v>
      </c>
    </row>
    <row r="697" spans="1:59" x14ac:dyDescent="0.25">
      <c r="A697" t="s">
        <v>115</v>
      </c>
      <c r="B697">
        <v>9891041504</v>
      </c>
      <c r="C697" s="7">
        <v>30</v>
      </c>
      <c r="D697" t="s">
        <v>9</v>
      </c>
      <c r="E697" t="s">
        <v>10</v>
      </c>
      <c r="G697" t="str">
        <f t="shared" si="507"/>
        <v/>
      </c>
      <c r="H697" s="7">
        <f t="shared" si="465"/>
        <v>15</v>
      </c>
      <c r="J697">
        <v>33</v>
      </c>
      <c r="K697">
        <v>11.695890410959001</v>
      </c>
      <c r="L697">
        <v>4</v>
      </c>
      <c r="M697" s="5">
        <f t="shared" si="466"/>
        <v>26</v>
      </c>
      <c r="N697" s="5">
        <f>+IF(D697="male",VLOOKUP(BG697,'Key node cluster'!$L$3:$N$24,3,0),VLOOKUP(BG697,'Key node cluster'!$R$3:$T$15,3,0))</f>
        <v>1</v>
      </c>
      <c r="O697" s="1">
        <v>0</v>
      </c>
      <c r="P697" s="1">
        <f t="shared" si="467"/>
        <v>26</v>
      </c>
      <c r="Q697" s="1">
        <f t="shared" si="468"/>
        <v>26</v>
      </c>
      <c r="R697" s="1">
        <f t="shared" si="469"/>
        <v>26</v>
      </c>
      <c r="S697" s="1">
        <f t="shared" si="470"/>
        <v>26</v>
      </c>
      <c r="T697" s="1">
        <f t="shared" si="471"/>
        <v>26</v>
      </c>
      <c r="U697" s="1">
        <f t="shared" si="472"/>
        <v>26</v>
      </c>
      <c r="V697" s="1">
        <f t="shared" si="473"/>
        <v>26</v>
      </c>
      <c r="W697" s="1">
        <f t="shared" si="474"/>
        <v>26</v>
      </c>
      <c r="X697" s="1">
        <f t="shared" si="475"/>
        <v>26</v>
      </c>
      <c r="Y697" s="1">
        <f t="shared" si="476"/>
        <v>26</v>
      </c>
      <c r="Z697" s="1">
        <f t="shared" si="477"/>
        <v>26</v>
      </c>
      <c r="AA697" s="1">
        <f t="shared" si="478"/>
        <v>26</v>
      </c>
      <c r="AB697" s="1">
        <f t="shared" si="479"/>
        <v>26</v>
      </c>
      <c r="AC697" s="1">
        <f t="shared" si="480"/>
        <v>26</v>
      </c>
      <c r="AD697" s="1">
        <f t="shared" si="481"/>
        <v>26</v>
      </c>
      <c r="AE697" s="1">
        <f t="shared" si="482"/>
        <v>26</v>
      </c>
      <c r="AF697" s="1">
        <f t="shared" si="483"/>
        <v>26</v>
      </c>
      <c r="AG697" s="1">
        <f t="shared" si="484"/>
        <v>26</v>
      </c>
      <c r="AH697" s="1">
        <f t="shared" si="485"/>
        <v>26</v>
      </c>
      <c r="AI697" s="1">
        <f t="shared" si="486"/>
        <v>26</v>
      </c>
      <c r="AJ697" s="1">
        <f t="shared" si="487"/>
        <v>26</v>
      </c>
      <c r="AK697" s="1">
        <f t="shared" si="488"/>
        <v>26</v>
      </c>
      <c r="AL697" s="1">
        <f t="shared" si="489"/>
        <v>26</v>
      </c>
      <c r="AM697" s="1">
        <f t="shared" si="490"/>
        <v>26</v>
      </c>
      <c r="AN697" s="1">
        <f t="shared" si="491"/>
        <v>26</v>
      </c>
      <c r="AO697" s="1">
        <f t="shared" si="492"/>
        <v>26</v>
      </c>
      <c r="AP697" s="7">
        <f t="shared" si="508"/>
        <v>26</v>
      </c>
      <c r="AQ697" s="7">
        <f t="shared" si="509"/>
        <v>26</v>
      </c>
      <c r="AR697" s="1">
        <f t="shared" si="493"/>
        <v>26</v>
      </c>
      <c r="AS697" s="7">
        <f t="shared" si="510"/>
        <v>26</v>
      </c>
      <c r="AT697" s="1">
        <f t="shared" si="494"/>
        <v>26</v>
      </c>
      <c r="AU697" s="1">
        <f t="shared" si="495"/>
        <v>26</v>
      </c>
      <c r="AV697" s="1">
        <f t="shared" si="496"/>
        <v>26</v>
      </c>
      <c r="AW697" s="1">
        <f t="shared" si="497"/>
        <v>26</v>
      </c>
      <c r="AX697" s="1">
        <f t="shared" si="498"/>
        <v>26</v>
      </c>
      <c r="AY697" s="1">
        <f t="shared" si="499"/>
        <v>26</v>
      </c>
      <c r="AZ697" s="1">
        <f t="shared" si="500"/>
        <v>26</v>
      </c>
      <c r="BA697" s="1">
        <f t="shared" si="501"/>
        <v>26</v>
      </c>
      <c r="BB697" s="1">
        <f t="shared" si="502"/>
        <v>26</v>
      </c>
      <c r="BC697" s="1">
        <f t="shared" si="503"/>
        <v>26</v>
      </c>
      <c r="BD697" s="1">
        <f t="shared" si="504"/>
        <v>26</v>
      </c>
      <c r="BE697" s="1">
        <f t="shared" si="505"/>
        <v>26</v>
      </c>
      <c r="BF697" s="1">
        <f t="shared" si="506"/>
        <v>26</v>
      </c>
      <c r="BG697" s="1">
        <f>+IF(D697="male",VLOOKUP(M697,'Key node cluster'!$A$3:$C$45,3,0),VLOOKUP(M697,'Key node cluster'!$F$3:$H$27,3,0))</f>
        <v>31</v>
      </c>
    </row>
    <row r="698" spans="1:59" x14ac:dyDescent="0.25">
      <c r="A698" t="s">
        <v>116</v>
      </c>
      <c r="B698">
        <v>9751026366</v>
      </c>
      <c r="C698" s="7">
        <v>50</v>
      </c>
      <c r="D698" t="s">
        <v>9</v>
      </c>
      <c r="E698" t="s">
        <v>10</v>
      </c>
      <c r="F698" t="s">
        <v>11</v>
      </c>
      <c r="G698" t="str">
        <f t="shared" si="507"/>
        <v>tvet</v>
      </c>
      <c r="H698" s="7">
        <f t="shared" si="465"/>
        <v>15</v>
      </c>
      <c r="I698" t="s">
        <v>22</v>
      </c>
      <c r="J698">
        <v>46</v>
      </c>
      <c r="K698">
        <v>12.594520547945001</v>
      </c>
      <c r="L698">
        <v>6</v>
      </c>
      <c r="M698" s="5">
        <f t="shared" si="466"/>
        <v>42</v>
      </c>
      <c r="N698" s="5">
        <f>+IF(D698="male",VLOOKUP(BG698,'Key node cluster'!$L$3:$N$24,3,0),VLOOKUP(BG698,'Key node cluster'!$R$3:$T$15,3,0))</f>
        <v>0</v>
      </c>
      <c r="O698" s="1">
        <v>0</v>
      </c>
      <c r="P698" s="1">
        <f t="shared" si="467"/>
        <v>26</v>
      </c>
      <c r="Q698" s="1">
        <f t="shared" si="468"/>
        <v>26</v>
      </c>
      <c r="R698" s="1">
        <f t="shared" si="469"/>
        <v>26</v>
      </c>
      <c r="S698" s="1">
        <f t="shared" si="470"/>
        <v>26</v>
      </c>
      <c r="T698" s="1">
        <f t="shared" si="471"/>
        <v>26</v>
      </c>
      <c r="U698" s="1">
        <f t="shared" si="472"/>
        <v>26</v>
      </c>
      <c r="V698" s="1">
        <f t="shared" si="473"/>
        <v>26</v>
      </c>
      <c r="W698" s="1">
        <f t="shared" si="474"/>
        <v>26</v>
      </c>
      <c r="X698" s="1">
        <f t="shared" si="475"/>
        <v>26</v>
      </c>
      <c r="Y698" s="1">
        <f t="shared" si="476"/>
        <v>26</v>
      </c>
      <c r="Z698" s="1">
        <f t="shared" si="477"/>
        <v>26</v>
      </c>
      <c r="AA698" s="1">
        <f t="shared" si="478"/>
        <v>26</v>
      </c>
      <c r="AB698" s="1">
        <f t="shared" si="479"/>
        <v>26</v>
      </c>
      <c r="AC698" s="1">
        <f t="shared" si="480"/>
        <v>26</v>
      </c>
      <c r="AD698" s="1">
        <f t="shared" si="481"/>
        <v>26</v>
      </c>
      <c r="AE698" s="1">
        <f t="shared" si="482"/>
        <v>26</v>
      </c>
      <c r="AF698" s="1">
        <f t="shared" si="483"/>
        <v>26</v>
      </c>
      <c r="AG698" s="1">
        <f t="shared" si="484"/>
        <v>26</v>
      </c>
      <c r="AH698" s="1">
        <f t="shared" si="485"/>
        <v>26</v>
      </c>
      <c r="AI698" s="1">
        <f t="shared" si="486"/>
        <v>26</v>
      </c>
      <c r="AJ698" s="1">
        <f t="shared" si="487"/>
        <v>26</v>
      </c>
      <c r="AK698" s="1">
        <f t="shared" si="488"/>
        <v>26</v>
      </c>
      <c r="AL698" s="1">
        <f t="shared" si="489"/>
        <v>26</v>
      </c>
      <c r="AM698" s="1">
        <f t="shared" si="490"/>
        <v>26</v>
      </c>
      <c r="AN698" s="1">
        <f t="shared" si="491"/>
        <v>26</v>
      </c>
      <c r="AO698" s="1">
        <f t="shared" si="492"/>
        <v>26</v>
      </c>
      <c r="AP698" s="7">
        <f t="shared" si="508"/>
        <v>38</v>
      </c>
      <c r="AQ698" s="7">
        <f t="shared" si="509"/>
        <v>38</v>
      </c>
      <c r="AR698" s="1">
        <f t="shared" si="493"/>
        <v>38</v>
      </c>
      <c r="AS698" s="7">
        <f t="shared" si="510"/>
        <v>38</v>
      </c>
      <c r="AT698" s="1">
        <f t="shared" si="494"/>
        <v>38</v>
      </c>
      <c r="AU698" s="1">
        <f t="shared" si="495"/>
        <v>38</v>
      </c>
      <c r="AV698" s="1">
        <f t="shared" si="496"/>
        <v>38</v>
      </c>
      <c r="AW698" s="1">
        <f t="shared" si="497"/>
        <v>38</v>
      </c>
      <c r="AX698" s="1">
        <f t="shared" si="498"/>
        <v>38</v>
      </c>
      <c r="AY698" s="1">
        <f t="shared" si="499"/>
        <v>38</v>
      </c>
      <c r="AZ698" s="1">
        <f t="shared" si="500"/>
        <v>38</v>
      </c>
      <c r="BA698" s="1">
        <f t="shared" si="501"/>
        <v>38</v>
      </c>
      <c r="BB698" s="1">
        <f t="shared" si="502"/>
        <v>40</v>
      </c>
      <c r="BC698" s="1">
        <f t="shared" si="503"/>
        <v>40</v>
      </c>
      <c r="BD698" s="1">
        <f t="shared" si="504"/>
        <v>42</v>
      </c>
      <c r="BE698" s="1">
        <f t="shared" si="505"/>
        <v>42</v>
      </c>
      <c r="BF698" s="1">
        <f t="shared" si="506"/>
        <v>42</v>
      </c>
      <c r="BG698" s="1">
        <f>+IF(D698="male",VLOOKUP(M698,'Key node cluster'!$A$3:$C$45,3,0),VLOOKUP(M698,'Key node cluster'!$F$3:$H$27,3,0))</f>
        <v>42</v>
      </c>
    </row>
    <row r="699" spans="1:59" x14ac:dyDescent="0.25">
      <c r="A699" t="s">
        <v>117</v>
      </c>
      <c r="B699">
        <v>9991001549</v>
      </c>
      <c r="C699" s="7">
        <v>20</v>
      </c>
      <c r="D699" t="s">
        <v>9</v>
      </c>
      <c r="E699" t="s">
        <v>10</v>
      </c>
      <c r="G699" t="str">
        <f t="shared" si="507"/>
        <v/>
      </c>
      <c r="H699" s="7">
        <f t="shared" si="465"/>
        <v>5</v>
      </c>
      <c r="J699">
        <v>23</v>
      </c>
      <c r="K699">
        <v>4.9397260273972998</v>
      </c>
      <c r="L699">
        <v>5</v>
      </c>
      <c r="M699" s="5">
        <f t="shared" si="466"/>
        <v>26</v>
      </c>
      <c r="N699" s="5">
        <f>+IF(D699="male",VLOOKUP(BG699,'Key node cluster'!$L$3:$N$24,3,0),VLOOKUP(BG699,'Key node cluster'!$R$3:$T$15,3,0))</f>
        <v>1</v>
      </c>
      <c r="O699" s="1">
        <v>0</v>
      </c>
      <c r="P699" s="1">
        <f t="shared" si="467"/>
        <v>26</v>
      </c>
      <c r="Q699" s="1">
        <f t="shared" si="468"/>
        <v>26</v>
      </c>
      <c r="R699" s="1">
        <f t="shared" si="469"/>
        <v>26</v>
      </c>
      <c r="S699" s="1">
        <f t="shared" si="470"/>
        <v>26</v>
      </c>
      <c r="T699" s="1">
        <f t="shared" si="471"/>
        <v>26</v>
      </c>
      <c r="U699" s="1">
        <f t="shared" si="472"/>
        <v>26</v>
      </c>
      <c r="V699" s="1">
        <f t="shared" si="473"/>
        <v>26</v>
      </c>
      <c r="W699" s="1">
        <f t="shared" si="474"/>
        <v>26</v>
      </c>
      <c r="X699" s="1">
        <f t="shared" si="475"/>
        <v>26</v>
      </c>
      <c r="Y699" s="1">
        <f t="shared" si="476"/>
        <v>26</v>
      </c>
      <c r="Z699" s="1">
        <f t="shared" si="477"/>
        <v>26</v>
      </c>
      <c r="AA699" s="1">
        <f t="shared" si="478"/>
        <v>26</v>
      </c>
      <c r="AB699" s="1">
        <f t="shared" si="479"/>
        <v>26</v>
      </c>
      <c r="AC699" s="1">
        <f t="shared" si="480"/>
        <v>26</v>
      </c>
      <c r="AD699" s="1">
        <f t="shared" si="481"/>
        <v>26</v>
      </c>
      <c r="AE699" s="1">
        <f t="shared" si="482"/>
        <v>26</v>
      </c>
      <c r="AF699" s="1">
        <f t="shared" si="483"/>
        <v>26</v>
      </c>
      <c r="AG699" s="1">
        <f t="shared" si="484"/>
        <v>26</v>
      </c>
      <c r="AH699" s="1">
        <f t="shared" si="485"/>
        <v>26</v>
      </c>
      <c r="AI699" s="1">
        <f t="shared" si="486"/>
        <v>26</v>
      </c>
      <c r="AJ699" s="1">
        <f t="shared" si="487"/>
        <v>26</v>
      </c>
      <c r="AK699" s="1">
        <f t="shared" si="488"/>
        <v>26</v>
      </c>
      <c r="AL699" s="1">
        <f t="shared" si="489"/>
        <v>26</v>
      </c>
      <c r="AM699" s="1">
        <f t="shared" si="490"/>
        <v>26</v>
      </c>
      <c r="AN699" s="1">
        <f t="shared" si="491"/>
        <v>26</v>
      </c>
      <c r="AO699" s="1">
        <f t="shared" si="492"/>
        <v>26</v>
      </c>
      <c r="AP699" s="7">
        <f t="shared" si="508"/>
        <v>26</v>
      </c>
      <c r="AQ699" s="7">
        <f t="shared" si="509"/>
        <v>26</v>
      </c>
      <c r="AR699" s="1">
        <f t="shared" si="493"/>
        <v>26</v>
      </c>
      <c r="AS699" s="7">
        <f t="shared" si="510"/>
        <v>26</v>
      </c>
      <c r="AT699" s="1">
        <f t="shared" si="494"/>
        <v>26</v>
      </c>
      <c r="AU699" s="1">
        <f t="shared" si="495"/>
        <v>26</v>
      </c>
      <c r="AV699" s="1">
        <f t="shared" si="496"/>
        <v>26</v>
      </c>
      <c r="AW699" s="1">
        <f t="shared" si="497"/>
        <v>26</v>
      </c>
      <c r="AX699" s="1">
        <f t="shared" si="498"/>
        <v>26</v>
      </c>
      <c r="AY699" s="1">
        <f t="shared" si="499"/>
        <v>26</v>
      </c>
      <c r="AZ699" s="1">
        <f t="shared" si="500"/>
        <v>26</v>
      </c>
      <c r="BA699" s="1">
        <f t="shared" si="501"/>
        <v>26</v>
      </c>
      <c r="BB699" s="1">
        <f t="shared" si="502"/>
        <v>26</v>
      </c>
      <c r="BC699" s="1">
        <f t="shared" si="503"/>
        <v>26</v>
      </c>
      <c r="BD699" s="1">
        <f t="shared" si="504"/>
        <v>26</v>
      </c>
      <c r="BE699" s="1">
        <f t="shared" si="505"/>
        <v>26</v>
      </c>
      <c r="BF699" s="1">
        <f t="shared" si="506"/>
        <v>26</v>
      </c>
      <c r="BG699" s="1">
        <f>+IF(D699="male",VLOOKUP(M699,'Key node cluster'!$A$3:$C$45,3,0),VLOOKUP(M699,'Key node cluster'!$F$3:$H$27,3,0))</f>
        <v>31</v>
      </c>
    </row>
    <row r="700" spans="1:59" x14ac:dyDescent="0.25">
      <c r="A700" t="s">
        <v>120</v>
      </c>
      <c r="B700">
        <v>9841001571</v>
      </c>
      <c r="C700" s="7">
        <v>40</v>
      </c>
      <c r="D700" t="s">
        <v>9</v>
      </c>
      <c r="E700" t="s">
        <v>10</v>
      </c>
      <c r="G700" t="str">
        <f t="shared" si="507"/>
        <v/>
      </c>
      <c r="H700" s="7">
        <f t="shared" si="465"/>
        <v>10</v>
      </c>
      <c r="J700">
        <v>37</v>
      </c>
      <c r="K700">
        <v>8.5041095890411</v>
      </c>
      <c r="L700">
        <v>7</v>
      </c>
      <c r="M700" s="5">
        <f t="shared" si="466"/>
        <v>26</v>
      </c>
      <c r="N700" s="5">
        <f>+IF(D700="male",VLOOKUP(BG700,'Key node cluster'!$L$3:$N$24,3,0),VLOOKUP(BG700,'Key node cluster'!$R$3:$T$15,3,0))</f>
        <v>1</v>
      </c>
      <c r="O700" s="1">
        <v>0</v>
      </c>
      <c r="P700" s="1">
        <f t="shared" si="467"/>
        <v>26</v>
      </c>
      <c r="Q700" s="1">
        <f t="shared" si="468"/>
        <v>26</v>
      </c>
      <c r="R700" s="1">
        <f t="shared" si="469"/>
        <v>26</v>
      </c>
      <c r="S700" s="1">
        <f t="shared" si="470"/>
        <v>26</v>
      </c>
      <c r="T700" s="1">
        <f t="shared" si="471"/>
        <v>26</v>
      </c>
      <c r="U700" s="1">
        <f t="shared" si="472"/>
        <v>26</v>
      </c>
      <c r="V700" s="1">
        <f t="shared" si="473"/>
        <v>26</v>
      </c>
      <c r="W700" s="1">
        <f t="shared" si="474"/>
        <v>26</v>
      </c>
      <c r="X700" s="1">
        <f t="shared" si="475"/>
        <v>26</v>
      </c>
      <c r="Y700" s="1">
        <f t="shared" si="476"/>
        <v>26</v>
      </c>
      <c r="Z700" s="1">
        <f t="shared" si="477"/>
        <v>26</v>
      </c>
      <c r="AA700" s="1">
        <f t="shared" si="478"/>
        <v>26</v>
      </c>
      <c r="AB700" s="1">
        <f t="shared" si="479"/>
        <v>26</v>
      </c>
      <c r="AC700" s="1">
        <f t="shared" si="480"/>
        <v>26</v>
      </c>
      <c r="AD700" s="1">
        <f t="shared" si="481"/>
        <v>26</v>
      </c>
      <c r="AE700" s="1">
        <f t="shared" si="482"/>
        <v>26</v>
      </c>
      <c r="AF700" s="1">
        <f t="shared" si="483"/>
        <v>26</v>
      </c>
      <c r="AG700" s="1">
        <f t="shared" si="484"/>
        <v>26</v>
      </c>
      <c r="AH700" s="1">
        <f t="shared" si="485"/>
        <v>26</v>
      </c>
      <c r="AI700" s="1">
        <f t="shared" si="486"/>
        <v>26</v>
      </c>
      <c r="AJ700" s="1">
        <f t="shared" si="487"/>
        <v>26</v>
      </c>
      <c r="AK700" s="1">
        <f t="shared" si="488"/>
        <v>26</v>
      </c>
      <c r="AL700" s="1">
        <f t="shared" si="489"/>
        <v>26</v>
      </c>
      <c r="AM700" s="1">
        <f t="shared" si="490"/>
        <v>26</v>
      </c>
      <c r="AN700" s="1">
        <f t="shared" si="491"/>
        <v>26</v>
      </c>
      <c r="AO700" s="1">
        <f t="shared" si="492"/>
        <v>26</v>
      </c>
      <c r="AP700" s="7">
        <f t="shared" si="508"/>
        <v>26</v>
      </c>
      <c r="AQ700" s="7">
        <f t="shared" si="509"/>
        <v>26</v>
      </c>
      <c r="AR700" s="1">
        <f t="shared" si="493"/>
        <v>26</v>
      </c>
      <c r="AS700" s="7">
        <f t="shared" si="510"/>
        <v>26</v>
      </c>
      <c r="AT700" s="1">
        <f t="shared" si="494"/>
        <v>26</v>
      </c>
      <c r="AU700" s="1">
        <f t="shared" si="495"/>
        <v>26</v>
      </c>
      <c r="AV700" s="1">
        <f t="shared" si="496"/>
        <v>26</v>
      </c>
      <c r="AW700" s="1">
        <f t="shared" si="497"/>
        <v>26</v>
      </c>
      <c r="AX700" s="1">
        <f t="shared" si="498"/>
        <v>26</v>
      </c>
      <c r="AY700" s="1">
        <f t="shared" si="499"/>
        <v>26</v>
      </c>
      <c r="AZ700" s="1">
        <f t="shared" si="500"/>
        <v>26</v>
      </c>
      <c r="BA700" s="1">
        <f t="shared" si="501"/>
        <v>26</v>
      </c>
      <c r="BB700" s="1">
        <f t="shared" si="502"/>
        <v>26</v>
      </c>
      <c r="BC700" s="1">
        <f t="shared" si="503"/>
        <v>26</v>
      </c>
      <c r="BD700" s="1">
        <f t="shared" si="504"/>
        <v>26</v>
      </c>
      <c r="BE700" s="1">
        <f t="shared" si="505"/>
        <v>26</v>
      </c>
      <c r="BF700" s="1">
        <f t="shared" si="506"/>
        <v>26</v>
      </c>
      <c r="BG700" s="1">
        <f>+IF(D700="male",VLOOKUP(M700,'Key node cluster'!$A$3:$C$45,3,0),VLOOKUP(M700,'Key node cluster'!$F$3:$H$27,3,0))</f>
        <v>31</v>
      </c>
    </row>
    <row r="701" spans="1:59" x14ac:dyDescent="0.25">
      <c r="A701" t="s">
        <v>121</v>
      </c>
      <c r="B701">
        <v>9971025272</v>
      </c>
      <c r="C701" s="7">
        <v>20</v>
      </c>
      <c r="D701" t="s">
        <v>9</v>
      </c>
      <c r="E701" t="s">
        <v>10</v>
      </c>
      <c r="G701" t="str">
        <f t="shared" si="507"/>
        <v>tvet</v>
      </c>
      <c r="H701" s="7">
        <f t="shared" si="465"/>
        <v>5</v>
      </c>
      <c r="I701" t="s">
        <v>22</v>
      </c>
      <c r="J701">
        <v>25</v>
      </c>
      <c r="K701">
        <v>4.5260273972603002</v>
      </c>
      <c r="L701">
        <v>17</v>
      </c>
      <c r="M701" s="5">
        <f t="shared" si="466"/>
        <v>26</v>
      </c>
      <c r="N701" s="5">
        <f>+IF(D701="male",VLOOKUP(BG701,'Key node cluster'!$L$3:$N$24,3,0),VLOOKUP(BG701,'Key node cluster'!$R$3:$T$15,3,0))</f>
        <v>1</v>
      </c>
      <c r="O701" s="1">
        <v>0</v>
      </c>
      <c r="P701" s="1">
        <f t="shared" si="467"/>
        <v>26</v>
      </c>
      <c r="Q701" s="1">
        <f t="shared" si="468"/>
        <v>26</v>
      </c>
      <c r="R701" s="1">
        <f t="shared" si="469"/>
        <v>26</v>
      </c>
      <c r="S701" s="1">
        <f t="shared" si="470"/>
        <v>26</v>
      </c>
      <c r="T701" s="1">
        <f t="shared" si="471"/>
        <v>26</v>
      </c>
      <c r="U701" s="1">
        <f t="shared" si="472"/>
        <v>26</v>
      </c>
      <c r="V701" s="1">
        <f t="shared" si="473"/>
        <v>26</v>
      </c>
      <c r="W701" s="1">
        <f t="shared" si="474"/>
        <v>26</v>
      </c>
      <c r="X701" s="1">
        <f t="shared" si="475"/>
        <v>26</v>
      </c>
      <c r="Y701" s="1">
        <f t="shared" si="476"/>
        <v>26</v>
      </c>
      <c r="Z701" s="1">
        <f t="shared" si="477"/>
        <v>26</v>
      </c>
      <c r="AA701" s="1">
        <f t="shared" si="478"/>
        <v>26</v>
      </c>
      <c r="AB701" s="1">
        <f t="shared" si="479"/>
        <v>26</v>
      </c>
      <c r="AC701" s="1">
        <f t="shared" si="480"/>
        <v>26</v>
      </c>
      <c r="AD701" s="1">
        <f t="shared" si="481"/>
        <v>26</v>
      </c>
      <c r="AE701" s="1">
        <f t="shared" si="482"/>
        <v>26</v>
      </c>
      <c r="AF701" s="1">
        <f t="shared" si="483"/>
        <v>26</v>
      </c>
      <c r="AG701" s="1">
        <f t="shared" si="484"/>
        <v>26</v>
      </c>
      <c r="AH701" s="1">
        <f t="shared" si="485"/>
        <v>26</v>
      </c>
      <c r="AI701" s="1">
        <f t="shared" si="486"/>
        <v>26</v>
      </c>
      <c r="AJ701" s="1">
        <f t="shared" si="487"/>
        <v>26</v>
      </c>
      <c r="AK701" s="1">
        <f t="shared" si="488"/>
        <v>26</v>
      </c>
      <c r="AL701" s="1">
        <f t="shared" si="489"/>
        <v>26</v>
      </c>
      <c r="AM701" s="1">
        <f t="shared" si="490"/>
        <v>26</v>
      </c>
      <c r="AN701" s="1">
        <f t="shared" si="491"/>
        <v>26</v>
      </c>
      <c r="AO701" s="1">
        <f t="shared" si="492"/>
        <v>26</v>
      </c>
      <c r="AP701" s="7">
        <f t="shared" si="508"/>
        <v>26</v>
      </c>
      <c r="AQ701" s="7">
        <f t="shared" si="509"/>
        <v>26</v>
      </c>
      <c r="AR701" s="1">
        <f t="shared" si="493"/>
        <v>26</v>
      </c>
      <c r="AS701" s="7">
        <f t="shared" si="510"/>
        <v>26</v>
      </c>
      <c r="AT701" s="1">
        <f t="shared" si="494"/>
        <v>26</v>
      </c>
      <c r="AU701" s="1">
        <f t="shared" si="495"/>
        <v>26</v>
      </c>
      <c r="AV701" s="1">
        <f t="shared" si="496"/>
        <v>26</v>
      </c>
      <c r="AW701" s="1">
        <f t="shared" si="497"/>
        <v>26</v>
      </c>
      <c r="AX701" s="1">
        <f t="shared" si="498"/>
        <v>26</v>
      </c>
      <c r="AY701" s="1">
        <f t="shared" si="499"/>
        <v>26</v>
      </c>
      <c r="AZ701" s="1">
        <f t="shared" si="500"/>
        <v>26</v>
      </c>
      <c r="BA701" s="1">
        <f t="shared" si="501"/>
        <v>26</v>
      </c>
      <c r="BB701" s="1">
        <f t="shared" si="502"/>
        <v>26</v>
      </c>
      <c r="BC701" s="1">
        <f t="shared" si="503"/>
        <v>26</v>
      </c>
      <c r="BD701" s="1">
        <f t="shared" si="504"/>
        <v>26</v>
      </c>
      <c r="BE701" s="1">
        <f t="shared" si="505"/>
        <v>26</v>
      </c>
      <c r="BF701" s="1">
        <f t="shared" si="506"/>
        <v>26</v>
      </c>
      <c r="BG701" s="1">
        <f>+IF(D701="male",VLOOKUP(M701,'Key node cluster'!$A$3:$C$45,3,0),VLOOKUP(M701,'Key node cluster'!$F$3:$H$27,3,0))</f>
        <v>31</v>
      </c>
    </row>
    <row r="702" spans="1:59" x14ac:dyDescent="0.25">
      <c r="A702" t="s">
        <v>123</v>
      </c>
      <c r="B702">
        <v>9831014313</v>
      </c>
      <c r="C702" s="7">
        <v>40</v>
      </c>
      <c r="D702" t="s">
        <v>9</v>
      </c>
      <c r="E702" t="s">
        <v>10</v>
      </c>
      <c r="G702" t="str">
        <f t="shared" si="507"/>
        <v/>
      </c>
      <c r="H702" s="7">
        <f t="shared" si="465"/>
        <v>10</v>
      </c>
      <c r="J702">
        <v>38</v>
      </c>
      <c r="K702">
        <v>7.3616438356164</v>
      </c>
      <c r="L702">
        <v>19</v>
      </c>
      <c r="M702" s="5">
        <f t="shared" si="466"/>
        <v>26</v>
      </c>
      <c r="N702" s="5">
        <f>+IF(D702="male",VLOOKUP(BG702,'Key node cluster'!$L$3:$N$24,3,0),VLOOKUP(BG702,'Key node cluster'!$R$3:$T$15,3,0))</f>
        <v>1</v>
      </c>
      <c r="O702" s="1">
        <v>0</v>
      </c>
      <c r="P702" s="1">
        <f t="shared" si="467"/>
        <v>26</v>
      </c>
      <c r="Q702" s="1">
        <f t="shared" si="468"/>
        <v>26</v>
      </c>
      <c r="R702" s="1">
        <f t="shared" si="469"/>
        <v>26</v>
      </c>
      <c r="S702" s="1">
        <f t="shared" si="470"/>
        <v>26</v>
      </c>
      <c r="T702" s="1">
        <f t="shared" si="471"/>
        <v>26</v>
      </c>
      <c r="U702" s="1">
        <f t="shared" si="472"/>
        <v>26</v>
      </c>
      <c r="V702" s="1">
        <f t="shared" si="473"/>
        <v>26</v>
      </c>
      <c r="W702" s="1">
        <f t="shared" si="474"/>
        <v>26</v>
      </c>
      <c r="X702" s="1">
        <f t="shared" si="475"/>
        <v>26</v>
      </c>
      <c r="Y702" s="1">
        <f t="shared" si="476"/>
        <v>26</v>
      </c>
      <c r="Z702" s="1">
        <f t="shared" si="477"/>
        <v>26</v>
      </c>
      <c r="AA702" s="1">
        <f t="shared" si="478"/>
        <v>26</v>
      </c>
      <c r="AB702" s="1">
        <f t="shared" si="479"/>
        <v>26</v>
      </c>
      <c r="AC702" s="1">
        <f t="shared" si="480"/>
        <v>26</v>
      </c>
      <c r="AD702" s="1">
        <f t="shared" si="481"/>
        <v>26</v>
      </c>
      <c r="AE702" s="1">
        <f t="shared" si="482"/>
        <v>26</v>
      </c>
      <c r="AF702" s="1">
        <f t="shared" si="483"/>
        <v>26</v>
      </c>
      <c r="AG702" s="1">
        <f t="shared" si="484"/>
        <v>26</v>
      </c>
      <c r="AH702" s="1">
        <f t="shared" si="485"/>
        <v>26</v>
      </c>
      <c r="AI702" s="1">
        <f t="shared" si="486"/>
        <v>26</v>
      </c>
      <c r="AJ702" s="1">
        <f t="shared" si="487"/>
        <v>26</v>
      </c>
      <c r="AK702" s="1">
        <f t="shared" si="488"/>
        <v>26</v>
      </c>
      <c r="AL702" s="1">
        <f t="shared" si="489"/>
        <v>26</v>
      </c>
      <c r="AM702" s="1">
        <f t="shared" si="490"/>
        <v>26</v>
      </c>
      <c r="AN702" s="1">
        <f t="shared" si="491"/>
        <v>26</v>
      </c>
      <c r="AO702" s="1">
        <f t="shared" si="492"/>
        <v>26</v>
      </c>
      <c r="AP702" s="7">
        <f t="shared" si="508"/>
        <v>26</v>
      </c>
      <c r="AQ702" s="7">
        <f t="shared" si="509"/>
        <v>26</v>
      </c>
      <c r="AR702" s="1">
        <f t="shared" si="493"/>
        <v>26</v>
      </c>
      <c r="AS702" s="7">
        <f t="shared" si="510"/>
        <v>26</v>
      </c>
      <c r="AT702" s="1">
        <f t="shared" si="494"/>
        <v>26</v>
      </c>
      <c r="AU702" s="1">
        <f t="shared" si="495"/>
        <v>26</v>
      </c>
      <c r="AV702" s="1">
        <f t="shared" si="496"/>
        <v>26</v>
      </c>
      <c r="AW702" s="1">
        <f t="shared" si="497"/>
        <v>26</v>
      </c>
      <c r="AX702" s="1">
        <f t="shared" si="498"/>
        <v>26</v>
      </c>
      <c r="AY702" s="1">
        <f t="shared" si="499"/>
        <v>26</v>
      </c>
      <c r="AZ702" s="1">
        <f t="shared" si="500"/>
        <v>26</v>
      </c>
      <c r="BA702" s="1">
        <f t="shared" si="501"/>
        <v>26</v>
      </c>
      <c r="BB702" s="1">
        <f t="shared" si="502"/>
        <v>26</v>
      </c>
      <c r="BC702" s="1">
        <f t="shared" si="503"/>
        <v>26</v>
      </c>
      <c r="BD702" s="1">
        <f t="shared" si="504"/>
        <v>26</v>
      </c>
      <c r="BE702" s="1">
        <f t="shared" si="505"/>
        <v>26</v>
      </c>
      <c r="BF702" s="1">
        <f t="shared" si="506"/>
        <v>26</v>
      </c>
      <c r="BG702" s="1">
        <f>+IF(D702="male",VLOOKUP(M702,'Key node cluster'!$A$3:$C$45,3,0),VLOOKUP(M702,'Key node cluster'!$F$3:$H$27,3,0))</f>
        <v>31</v>
      </c>
    </row>
    <row r="703" spans="1:59" x14ac:dyDescent="0.25">
      <c r="A703" t="s">
        <v>124</v>
      </c>
      <c r="B703">
        <v>9731015686</v>
      </c>
      <c r="C703" s="7">
        <v>50</v>
      </c>
      <c r="D703" t="s">
        <v>9</v>
      </c>
      <c r="E703" t="s">
        <v>10</v>
      </c>
      <c r="G703" t="str">
        <f t="shared" si="507"/>
        <v/>
      </c>
      <c r="H703" s="7">
        <f t="shared" si="465"/>
        <v>20</v>
      </c>
      <c r="J703">
        <v>48</v>
      </c>
      <c r="K703">
        <v>16.273972602739999</v>
      </c>
      <c r="L703">
        <v>18</v>
      </c>
      <c r="M703" s="5">
        <f t="shared" si="466"/>
        <v>26</v>
      </c>
      <c r="N703" s="5">
        <f>+IF(D703="male",VLOOKUP(BG703,'Key node cluster'!$L$3:$N$24,3,0),VLOOKUP(BG703,'Key node cluster'!$R$3:$T$15,3,0))</f>
        <v>1</v>
      </c>
      <c r="O703" s="1">
        <v>0</v>
      </c>
      <c r="P703" s="1">
        <f t="shared" si="467"/>
        <v>26</v>
      </c>
      <c r="Q703" s="1">
        <f t="shared" si="468"/>
        <v>26</v>
      </c>
      <c r="R703" s="1">
        <f t="shared" si="469"/>
        <v>26</v>
      </c>
      <c r="S703" s="1">
        <f t="shared" si="470"/>
        <v>26</v>
      </c>
      <c r="T703" s="1">
        <f t="shared" si="471"/>
        <v>26</v>
      </c>
      <c r="U703" s="1">
        <f t="shared" si="472"/>
        <v>26</v>
      </c>
      <c r="V703" s="1">
        <f t="shared" si="473"/>
        <v>26</v>
      </c>
      <c r="W703" s="1">
        <f t="shared" si="474"/>
        <v>26</v>
      </c>
      <c r="X703" s="1">
        <f t="shared" si="475"/>
        <v>26</v>
      </c>
      <c r="Y703" s="1">
        <f t="shared" si="476"/>
        <v>26</v>
      </c>
      <c r="Z703" s="1">
        <f t="shared" si="477"/>
        <v>26</v>
      </c>
      <c r="AA703" s="1">
        <f t="shared" si="478"/>
        <v>26</v>
      </c>
      <c r="AB703" s="1">
        <f t="shared" si="479"/>
        <v>26</v>
      </c>
      <c r="AC703" s="1">
        <f t="shared" si="480"/>
        <v>26</v>
      </c>
      <c r="AD703" s="1">
        <f t="shared" si="481"/>
        <v>26</v>
      </c>
      <c r="AE703" s="1">
        <f t="shared" si="482"/>
        <v>26</v>
      </c>
      <c r="AF703" s="1">
        <f t="shared" si="483"/>
        <v>26</v>
      </c>
      <c r="AG703" s="1">
        <f t="shared" si="484"/>
        <v>26</v>
      </c>
      <c r="AH703" s="1">
        <f t="shared" si="485"/>
        <v>26</v>
      </c>
      <c r="AI703" s="1">
        <f t="shared" si="486"/>
        <v>26</v>
      </c>
      <c r="AJ703" s="1">
        <f t="shared" si="487"/>
        <v>26</v>
      </c>
      <c r="AK703" s="1">
        <f t="shared" si="488"/>
        <v>26</v>
      </c>
      <c r="AL703" s="1">
        <f t="shared" si="489"/>
        <v>26</v>
      </c>
      <c r="AM703" s="1">
        <f t="shared" si="490"/>
        <v>26</v>
      </c>
      <c r="AN703" s="1">
        <f t="shared" si="491"/>
        <v>26</v>
      </c>
      <c r="AO703" s="1">
        <f t="shared" si="492"/>
        <v>26</v>
      </c>
      <c r="AP703" s="7">
        <f t="shared" si="508"/>
        <v>26</v>
      </c>
      <c r="AQ703" s="7">
        <f t="shared" si="509"/>
        <v>26</v>
      </c>
      <c r="AR703" s="1">
        <f t="shared" si="493"/>
        <v>26</v>
      </c>
      <c r="AS703" s="7">
        <f t="shared" si="510"/>
        <v>26</v>
      </c>
      <c r="AT703" s="1">
        <f t="shared" si="494"/>
        <v>26</v>
      </c>
      <c r="AU703" s="1">
        <f t="shared" si="495"/>
        <v>26</v>
      </c>
      <c r="AV703" s="1">
        <f t="shared" si="496"/>
        <v>26</v>
      </c>
      <c r="AW703" s="1">
        <f t="shared" si="497"/>
        <v>26</v>
      </c>
      <c r="AX703" s="1">
        <f t="shared" si="498"/>
        <v>26</v>
      </c>
      <c r="AY703" s="1">
        <f t="shared" si="499"/>
        <v>26</v>
      </c>
      <c r="AZ703" s="1">
        <f t="shared" si="500"/>
        <v>26</v>
      </c>
      <c r="BA703" s="1">
        <f t="shared" si="501"/>
        <v>26</v>
      </c>
      <c r="BB703" s="1">
        <f t="shared" si="502"/>
        <v>26</v>
      </c>
      <c r="BC703" s="1">
        <f t="shared" si="503"/>
        <v>26</v>
      </c>
      <c r="BD703" s="1">
        <f t="shared" si="504"/>
        <v>26</v>
      </c>
      <c r="BE703" s="1">
        <f t="shared" si="505"/>
        <v>26</v>
      </c>
      <c r="BF703" s="1">
        <f t="shared" si="506"/>
        <v>26</v>
      </c>
      <c r="BG703" s="1">
        <f>+IF(D703="male",VLOOKUP(M703,'Key node cluster'!$A$3:$C$45,3,0),VLOOKUP(M703,'Key node cluster'!$F$3:$H$27,3,0))</f>
        <v>31</v>
      </c>
    </row>
    <row r="704" spans="1:59" x14ac:dyDescent="0.25">
      <c r="A704" t="s">
        <v>125</v>
      </c>
      <c r="B704">
        <v>9981054852</v>
      </c>
      <c r="C704" s="7">
        <v>20</v>
      </c>
      <c r="D704" t="s">
        <v>9</v>
      </c>
      <c r="E704" t="s">
        <v>10</v>
      </c>
      <c r="G704" t="str">
        <f t="shared" si="507"/>
        <v/>
      </c>
      <c r="H704" s="7">
        <f t="shared" si="465"/>
        <v>5</v>
      </c>
      <c r="J704">
        <v>23</v>
      </c>
      <c r="K704">
        <v>3.8356164383562001</v>
      </c>
      <c r="L704">
        <v>4</v>
      </c>
      <c r="M704" s="5">
        <f t="shared" si="466"/>
        <v>26</v>
      </c>
      <c r="N704" s="5">
        <f>+IF(D704="male",VLOOKUP(BG704,'Key node cluster'!$L$3:$N$24,3,0),VLOOKUP(BG704,'Key node cluster'!$R$3:$T$15,3,0))</f>
        <v>1</v>
      </c>
      <c r="O704" s="1">
        <v>0</v>
      </c>
      <c r="P704" s="1">
        <f t="shared" si="467"/>
        <v>26</v>
      </c>
      <c r="Q704" s="1">
        <f t="shared" si="468"/>
        <v>26</v>
      </c>
      <c r="R704" s="1">
        <f t="shared" si="469"/>
        <v>26</v>
      </c>
      <c r="S704" s="1">
        <f t="shared" si="470"/>
        <v>26</v>
      </c>
      <c r="T704" s="1">
        <f t="shared" si="471"/>
        <v>26</v>
      </c>
      <c r="U704" s="1">
        <f t="shared" si="472"/>
        <v>26</v>
      </c>
      <c r="V704" s="1">
        <f t="shared" si="473"/>
        <v>26</v>
      </c>
      <c r="W704" s="1">
        <f t="shared" si="474"/>
        <v>26</v>
      </c>
      <c r="X704" s="1">
        <f t="shared" si="475"/>
        <v>26</v>
      </c>
      <c r="Y704" s="1">
        <f t="shared" si="476"/>
        <v>26</v>
      </c>
      <c r="Z704" s="1">
        <f t="shared" si="477"/>
        <v>26</v>
      </c>
      <c r="AA704" s="1">
        <f t="shared" si="478"/>
        <v>26</v>
      </c>
      <c r="AB704" s="1">
        <f t="shared" si="479"/>
        <v>26</v>
      </c>
      <c r="AC704" s="1">
        <f t="shared" si="480"/>
        <v>26</v>
      </c>
      <c r="AD704" s="1">
        <f t="shared" si="481"/>
        <v>26</v>
      </c>
      <c r="AE704" s="1">
        <f t="shared" si="482"/>
        <v>26</v>
      </c>
      <c r="AF704" s="1">
        <f t="shared" si="483"/>
        <v>26</v>
      </c>
      <c r="AG704" s="1">
        <f t="shared" si="484"/>
        <v>26</v>
      </c>
      <c r="AH704" s="1">
        <f t="shared" si="485"/>
        <v>26</v>
      </c>
      <c r="AI704" s="1">
        <f t="shared" si="486"/>
        <v>26</v>
      </c>
      <c r="AJ704" s="1">
        <f t="shared" si="487"/>
        <v>26</v>
      </c>
      <c r="AK704" s="1">
        <f t="shared" si="488"/>
        <v>26</v>
      </c>
      <c r="AL704" s="1">
        <f t="shared" si="489"/>
        <v>26</v>
      </c>
      <c r="AM704" s="1">
        <f t="shared" si="490"/>
        <v>26</v>
      </c>
      <c r="AN704" s="1">
        <f t="shared" si="491"/>
        <v>26</v>
      </c>
      <c r="AO704" s="1">
        <f t="shared" si="492"/>
        <v>26</v>
      </c>
      <c r="AP704" s="7">
        <f t="shared" si="508"/>
        <v>26</v>
      </c>
      <c r="AQ704" s="7">
        <f t="shared" si="509"/>
        <v>26</v>
      </c>
      <c r="AR704" s="1">
        <f t="shared" si="493"/>
        <v>26</v>
      </c>
      <c r="AS704" s="7">
        <f t="shared" si="510"/>
        <v>26</v>
      </c>
      <c r="AT704" s="1">
        <f t="shared" si="494"/>
        <v>26</v>
      </c>
      <c r="AU704" s="1">
        <f t="shared" si="495"/>
        <v>26</v>
      </c>
      <c r="AV704" s="1">
        <f t="shared" si="496"/>
        <v>26</v>
      </c>
      <c r="AW704" s="1">
        <f t="shared" si="497"/>
        <v>26</v>
      </c>
      <c r="AX704" s="1">
        <f t="shared" si="498"/>
        <v>26</v>
      </c>
      <c r="AY704" s="1">
        <f t="shared" si="499"/>
        <v>26</v>
      </c>
      <c r="AZ704" s="1">
        <f t="shared" si="500"/>
        <v>26</v>
      </c>
      <c r="BA704" s="1">
        <f t="shared" si="501"/>
        <v>26</v>
      </c>
      <c r="BB704" s="1">
        <f t="shared" si="502"/>
        <v>26</v>
      </c>
      <c r="BC704" s="1">
        <f t="shared" si="503"/>
        <v>26</v>
      </c>
      <c r="BD704" s="1">
        <f t="shared" si="504"/>
        <v>26</v>
      </c>
      <c r="BE704" s="1">
        <f t="shared" si="505"/>
        <v>26</v>
      </c>
      <c r="BF704" s="1">
        <f t="shared" si="506"/>
        <v>26</v>
      </c>
      <c r="BG704" s="1">
        <f>+IF(D704="male",VLOOKUP(M704,'Key node cluster'!$A$3:$C$45,3,0),VLOOKUP(M704,'Key node cluster'!$F$3:$H$27,3,0))</f>
        <v>31</v>
      </c>
    </row>
    <row r="705" spans="1:59" x14ac:dyDescent="0.25">
      <c r="A705" t="s">
        <v>126</v>
      </c>
      <c r="B705">
        <v>9661022120</v>
      </c>
      <c r="C705" s="7">
        <v>60</v>
      </c>
      <c r="D705" t="s">
        <v>9</v>
      </c>
      <c r="E705" t="s">
        <v>10</v>
      </c>
      <c r="G705" t="str">
        <f t="shared" si="507"/>
        <v>bachelor or above</v>
      </c>
      <c r="H705" s="7">
        <f t="shared" si="465"/>
        <v>20</v>
      </c>
      <c r="I705" t="s">
        <v>127</v>
      </c>
      <c r="J705">
        <v>56</v>
      </c>
      <c r="K705">
        <v>19.010958904110002</v>
      </c>
      <c r="L705">
        <v>5</v>
      </c>
      <c r="M705" s="5">
        <f t="shared" si="466"/>
        <v>26</v>
      </c>
      <c r="N705" s="5">
        <f>+IF(D705="male",VLOOKUP(BG705,'Key node cluster'!$L$3:$N$24,3,0),VLOOKUP(BG705,'Key node cluster'!$R$3:$T$15,3,0))</f>
        <v>1</v>
      </c>
      <c r="O705" s="1">
        <v>0</v>
      </c>
      <c r="P705" s="1">
        <f t="shared" si="467"/>
        <v>26</v>
      </c>
      <c r="Q705" s="1">
        <f t="shared" si="468"/>
        <v>26</v>
      </c>
      <c r="R705" s="1">
        <f t="shared" si="469"/>
        <v>26</v>
      </c>
      <c r="S705" s="1">
        <f t="shared" si="470"/>
        <v>26</v>
      </c>
      <c r="T705" s="1">
        <f t="shared" si="471"/>
        <v>26</v>
      </c>
      <c r="U705" s="1">
        <f t="shared" si="472"/>
        <v>26</v>
      </c>
      <c r="V705" s="1">
        <f t="shared" si="473"/>
        <v>26</v>
      </c>
      <c r="W705" s="1">
        <f t="shared" si="474"/>
        <v>26</v>
      </c>
      <c r="X705" s="1">
        <f t="shared" si="475"/>
        <v>26</v>
      </c>
      <c r="Y705" s="1">
        <f t="shared" si="476"/>
        <v>26</v>
      </c>
      <c r="Z705" s="1">
        <f t="shared" si="477"/>
        <v>26</v>
      </c>
      <c r="AA705" s="1">
        <f t="shared" si="478"/>
        <v>26</v>
      </c>
      <c r="AB705" s="1">
        <f t="shared" si="479"/>
        <v>26</v>
      </c>
      <c r="AC705" s="1">
        <f t="shared" si="480"/>
        <v>26</v>
      </c>
      <c r="AD705" s="1">
        <f t="shared" si="481"/>
        <v>26</v>
      </c>
      <c r="AE705" s="1">
        <f t="shared" si="482"/>
        <v>26</v>
      </c>
      <c r="AF705" s="1">
        <f t="shared" si="483"/>
        <v>26</v>
      </c>
      <c r="AG705" s="1">
        <f t="shared" si="484"/>
        <v>26</v>
      </c>
      <c r="AH705" s="1">
        <f t="shared" si="485"/>
        <v>26</v>
      </c>
      <c r="AI705" s="1">
        <f t="shared" si="486"/>
        <v>26</v>
      </c>
      <c r="AJ705" s="1">
        <f t="shared" si="487"/>
        <v>26</v>
      </c>
      <c r="AK705" s="1">
        <f t="shared" si="488"/>
        <v>26</v>
      </c>
      <c r="AL705" s="1">
        <f t="shared" si="489"/>
        <v>26</v>
      </c>
      <c r="AM705" s="1">
        <f t="shared" si="490"/>
        <v>26</v>
      </c>
      <c r="AN705" s="1">
        <f t="shared" si="491"/>
        <v>26</v>
      </c>
      <c r="AO705" s="1">
        <f t="shared" si="492"/>
        <v>26</v>
      </c>
      <c r="AP705" s="7">
        <f t="shared" si="508"/>
        <v>26</v>
      </c>
      <c r="AQ705" s="7">
        <f t="shared" si="509"/>
        <v>26</v>
      </c>
      <c r="AR705" s="1">
        <f t="shared" si="493"/>
        <v>26</v>
      </c>
      <c r="AS705" s="7">
        <f t="shared" si="510"/>
        <v>26</v>
      </c>
      <c r="AT705" s="1">
        <f t="shared" si="494"/>
        <v>26</v>
      </c>
      <c r="AU705" s="1">
        <f t="shared" si="495"/>
        <v>26</v>
      </c>
      <c r="AV705" s="1">
        <f t="shared" si="496"/>
        <v>26</v>
      </c>
      <c r="AW705" s="1">
        <f t="shared" si="497"/>
        <v>26</v>
      </c>
      <c r="AX705" s="1">
        <f t="shared" si="498"/>
        <v>26</v>
      </c>
      <c r="AY705" s="1">
        <f t="shared" si="499"/>
        <v>26</v>
      </c>
      <c r="AZ705" s="1">
        <f t="shared" si="500"/>
        <v>26</v>
      </c>
      <c r="BA705" s="1">
        <f t="shared" si="501"/>
        <v>26</v>
      </c>
      <c r="BB705" s="1">
        <f t="shared" si="502"/>
        <v>26</v>
      </c>
      <c r="BC705" s="1">
        <f t="shared" si="503"/>
        <v>26</v>
      </c>
      <c r="BD705" s="1">
        <f t="shared" si="504"/>
        <v>26</v>
      </c>
      <c r="BE705" s="1">
        <f t="shared" si="505"/>
        <v>26</v>
      </c>
      <c r="BF705" s="1">
        <f t="shared" si="506"/>
        <v>26</v>
      </c>
      <c r="BG705" s="1">
        <f>+IF(D705="male",VLOOKUP(M705,'Key node cluster'!$A$3:$C$45,3,0),VLOOKUP(M705,'Key node cluster'!$F$3:$H$27,3,0))</f>
        <v>31</v>
      </c>
    </row>
    <row r="706" spans="1:59" x14ac:dyDescent="0.25">
      <c r="A706" t="s">
        <v>129</v>
      </c>
      <c r="B706">
        <v>9921039822</v>
      </c>
      <c r="C706" s="7">
        <v>30</v>
      </c>
      <c r="D706" t="s">
        <v>9</v>
      </c>
      <c r="E706" t="s">
        <v>10</v>
      </c>
      <c r="G706" t="str">
        <f t="shared" si="507"/>
        <v/>
      </c>
      <c r="H706" s="7">
        <f t="shared" ref="H706:H769" si="511">IF(K706 &gt; 15, 20, IF(K706 &gt; 10, 15, IF(K706 &gt; 5, 10, IF(K706 &gt; 1, 5, IF(K706 &gt; 0, 1, 0)))))</f>
        <v>10</v>
      </c>
      <c r="J706">
        <v>29</v>
      </c>
      <c r="K706">
        <v>8.2849315068493006</v>
      </c>
      <c r="L706">
        <v>22</v>
      </c>
      <c r="M706" s="5">
        <f t="shared" ref="M706:M769" si="512">+BF706</f>
        <v>26</v>
      </c>
      <c r="N706" s="5">
        <f>+IF(D706="male",VLOOKUP(BG706,'Key node cluster'!$L$3:$N$24,3,0),VLOOKUP(BG706,'Key node cluster'!$R$3:$T$15,3,0))</f>
        <v>1</v>
      </c>
      <c r="O706" s="1">
        <v>0</v>
      </c>
      <c r="P706" s="1">
        <f t="shared" ref="P706:P769" si="513">+IF($D706="male",IF(H706="",O706,IF(H706&lt;=3,1,26)),IF($D706="female",IF(H706="",O706,IF(H706&lt;=0.5,1,12)),O706))</f>
        <v>26</v>
      </c>
      <c r="Q706" s="1">
        <f t="shared" ref="Q706:Q769" si="514">IF($D706="male",IF(P706&lt;&gt;1,P706,IF(H706="",P706,IF(H706&lt;=0.5,2,17))),IF($D706="female",IF(P706&lt;&gt;1,P706,IF(F706="",P706,IF(F706&lt;&gt;"amman",2,11))),P706))</f>
        <v>26</v>
      </c>
      <c r="R706" s="1">
        <f t="shared" ref="R706:R769" si="515">IF($D706="male",IF(Q706&lt;&gt;2,Q706,IF(F706="",Q706,IF(F706&lt;&gt;"irbed",3,14))),IF($D706="female",IF(Q706&lt;&gt;2,Q706,IF(C706="",Q706,IF(C706&lt;=25,3,8))),Q706))</f>
        <v>26</v>
      </c>
      <c r="S706" s="1">
        <f t="shared" ref="S706:S769" si="516">IF($D706="male",IF(R706&lt;&gt;3,R706,IF(F706="",R706,IF(F706&lt;&gt;"amman",4,11))),IF($D706="female",IF(R706&lt;&gt;3,R706,IF(F706="",R706,IF(F706&lt;&gt;"irbed",4,7))),R706))</f>
        <v>26</v>
      </c>
      <c r="T706" s="1">
        <f t="shared" ref="T706:T769" si="517">IF($D706="male",IF(S706&lt;&gt;4,S706,IF(C706="",S706,IF(C706&lt;=25,5,10))),IF($D706="female",IF(S706&lt;&gt;4,S706,IF(C706="",S706,IF(G706&lt;&gt;"secondary or below",5,6))),R706))</f>
        <v>26</v>
      </c>
      <c r="U706" s="1">
        <f t="shared" ref="U706:U769" si="518">IF($D706="male",IF(T706&lt;&gt;5,T706,IF(F706="",T706,IF(F706&lt;&gt;"zarqa",6,9))),IF($D706="female",IF(T706&lt;&gt;5,T706,5),T706))</f>
        <v>26</v>
      </c>
      <c r="V706" s="1">
        <f t="shared" ref="V706:V769" si="519">IF($D706="male",IF(U706&lt;&gt;6,U706,IF(G706="",U706,IF(G706&lt;&gt;"secondary or below",7,8))),IF($D706="female",IF(T706&lt;&gt;6,U706,6),U706))</f>
        <v>26</v>
      </c>
      <c r="W706" s="1">
        <f t="shared" ref="W706:W769" si="520">IF($D706="male",IF(V706&lt;&gt;7,V706,7),IF($D706="female",IF(S706&lt;&gt;7,V706,7),V706))</f>
        <v>26</v>
      </c>
      <c r="X706" s="1">
        <f t="shared" ref="X706:X769" si="521">IF($D706="male",IF(V706&lt;&gt;8,W706,8),IF($D706="female",IF(R706&lt;&gt;8,R706,IF(G706="",W706,IF(G706&lt;&gt;"bachelor or above",9,10)))))</f>
        <v>26</v>
      </c>
      <c r="Y706" s="1">
        <f t="shared" ref="Y706:Y769" si="522">IF($D706="male",IF(U706&lt;&gt;9,X706,9),IF($D706="female",IF(X706&lt;&gt;9,X706,9),X706))</f>
        <v>26</v>
      </c>
      <c r="Z706" s="1">
        <f t="shared" ref="Z706:Z769" si="523">IF($D706="male",IF(T706&lt;&gt;10,Y706,10),IF($D706="female",IF(X706&lt;&gt;10,Y706,10),Y706))</f>
        <v>26</v>
      </c>
      <c r="AA706" s="1">
        <f t="shared" ref="AA706:AA769" si="524">IF($D706="male",IF(S706&lt;&gt;11,Z706,IF(G706="",Z706,IF(G706&lt;&gt;"secondary or below",12,13))),IF($D706="female",IF(Q706&lt;&gt;11,Z706,11),Z706))</f>
        <v>26</v>
      </c>
      <c r="AB706" s="1">
        <f t="shared" ref="AB706:AB769" si="525">IF($D706="male",IF(AA706&lt;&gt;12,AA706,12),IF($D706="female",IF(P706&lt;&gt;12,P706,IF(G706="",AA706,IF(G706&lt;&gt;"bachelor or above",13,20)))))</f>
        <v>26</v>
      </c>
      <c r="AC706" s="1">
        <f t="shared" ref="AC706:AC769" si="526">IF($D706="male",IF(AA706&lt;&gt;13,AB706,13),IF($D706="female",IF(AB706&lt;&gt;13,AB706,IF(H706&lt;=3,14,17))))</f>
        <v>26</v>
      </c>
      <c r="AD706" s="1">
        <f t="shared" ref="AD706:AD769" si="527">IF($D706="male",IF(R706&lt;&gt;14,AC706,IF(G706="",AC706,IF(G706&lt;&gt;"bachelor or above",15,16))),IF($D706="female",IF(AC706&lt;&gt;14,AC706,IF(C706="",AC706,IF(C706&lt;=25,15,16))),AC706))</f>
        <v>26</v>
      </c>
      <c r="AE706" s="1">
        <f t="shared" ref="AE706:AE769" si="528">IF($D706="male",IF(AD706&lt;&gt;15,AD706,15),IF($D706="female",IF(AD706&lt;&gt;15,AD706,15),AD706))</f>
        <v>26</v>
      </c>
      <c r="AF706" s="1">
        <f t="shared" ref="AF706:AF769" si="529">IF($D706="male",IF(AD706&lt;&gt;16,AE706,16),IF($D706="female",IF(AD706&lt;&gt;16,AE706,16),AE706))</f>
        <v>26</v>
      </c>
      <c r="AG706" s="1">
        <f t="shared" ref="AG706:AG769" si="530">IF($D706="male",IF(Q706&lt;&gt;17,AF706,IF(F706="",AF706,IF(F706&lt;&gt;"amman",18,25))),IF($D706="female",IF(AC706&lt;&gt;17,AF706,IF(F706="",AF706,IF(F706&lt;&gt;"irbed",18,19))),AF706))</f>
        <v>26</v>
      </c>
      <c r="AH706" s="1">
        <f t="shared" ref="AH706:AH769" si="531">IF($D706="male",IF(AG706&lt;&gt;18,AG706,IF(G706="",AG706,IF(G706&lt;&gt;"secondary or below",19,20))),IF($D706="female",IF(AG706&lt;&gt;18,AG706,18),AG706))</f>
        <v>26</v>
      </c>
      <c r="AI706" s="1">
        <f t="shared" ref="AI706:AI769" si="532">IF($D706="male",IF(AH706&lt;&gt;19,AH706,19),IF($D706="female",IF(AG706&lt;&gt;19,AH706,19),AH706))</f>
        <v>26</v>
      </c>
      <c r="AJ706" s="1">
        <f t="shared" ref="AJ706:AJ769" si="533">IF($D706="male",IF(AH706&lt;&gt;20,AI706,IF(F706="",AI706,IF(F706&lt;&gt;"irbed",21,24))),IF($D706="female",IF(AB706&lt;&gt;20,AI706,IF(H706&lt;=3,21,24))))</f>
        <v>26</v>
      </c>
      <c r="AK706" s="1">
        <f t="shared" ref="AK706:AK769" si="534">IF($D706="male",IF(AJ706&lt;&gt;21,AJ706,IF(F706="",AJ706,IF(F706&lt;&gt;"zarqa",22,23))),IF($D706="female",IF(AJ706&lt;&gt;21,AJ706,IF(C706&lt;=25,22,23))))</f>
        <v>26</v>
      </c>
      <c r="AL706" s="1">
        <f t="shared" ref="AL706:AL769" si="535">IF($D706="male",IF(AK706&lt;&gt;22,AK706,22),IF($D706="female",IF(AK706&lt;&gt;22,AK706,22),AK706))</f>
        <v>26</v>
      </c>
      <c r="AM706" s="1">
        <f t="shared" ref="AM706:AM769" si="536">IF($D706="male",IF(AK706&lt;&gt;23,AL706,23),IF($D706="female",IF(AK706&lt;&gt;23,AL706,23),AL706))</f>
        <v>26</v>
      </c>
      <c r="AN706" s="1">
        <f t="shared" ref="AN706:AN769" si="537">IF($D706="male",IF(AJ706&lt;&gt;24,AM706,24),IF($D706="female",IF(AJ706&lt;&gt;24,AM706,24),AM706))</f>
        <v>26</v>
      </c>
      <c r="AO706" s="1">
        <f t="shared" ref="AO706:AO769" si="538">IF($D706="male",IF(AG706&lt;&gt;25,AN706,25),AN706)</f>
        <v>26</v>
      </c>
      <c r="AP706" s="7">
        <f t="shared" si="508"/>
        <v>26</v>
      </c>
      <c r="AQ706" s="7">
        <f t="shared" si="509"/>
        <v>26</v>
      </c>
      <c r="AR706" s="1">
        <f t="shared" ref="AR706:AR769" si="539">IF($D706="male",IF(AQ706&lt;&gt;28,AQ706,IF(C706&lt;=35,29,32)),AQ706)</f>
        <v>26</v>
      </c>
      <c r="AS706" s="7">
        <f t="shared" si="510"/>
        <v>26</v>
      </c>
      <c r="AT706" s="1">
        <f t="shared" ref="AT706:AT769" si="540">IF($D706="male",IF(AS706&lt;&gt;30,AS706,30),AS706)</f>
        <v>26</v>
      </c>
      <c r="AU706" s="1">
        <f t="shared" ref="AU706:AU769" si="541">IF($D706="male",IF(AS706&lt;&gt;31,AT706,31),AT706)</f>
        <v>26</v>
      </c>
      <c r="AV706" s="1">
        <f t="shared" ref="AV706:AV769" si="542">IF($D706="male",IF(AR706&lt;&gt;32,AU706,32),AU706)</f>
        <v>26</v>
      </c>
      <c r="AW706" s="1">
        <f t="shared" ref="AW706:AW769" si="543">IF($D706="male",IF(AQ706&lt;&gt;33,AV706,IF(H706="",AV706,IF(H706&lt;=7.5,34,37))),AV706)</f>
        <v>26</v>
      </c>
      <c r="AX706" s="1">
        <f t="shared" ref="AX706:AX769" si="544">IF($D706="male",IF(AW706&lt;&gt;34,AW706,IF(C706&lt;=25,35,36)),AW706)</f>
        <v>26</v>
      </c>
      <c r="AY706" s="1">
        <f t="shared" ref="AY706:AY769" si="545">IF($D706="male",IF(AX706&lt;&gt;35,AX706,35),AX706)</f>
        <v>26</v>
      </c>
      <c r="AZ706" s="1">
        <f t="shared" ref="AZ706:AZ769" si="546">IF($D706="male",IF(AX706&lt;&gt;36,AY706,36),AY706)</f>
        <v>26</v>
      </c>
      <c r="BA706" s="1">
        <f t="shared" ref="BA706:BA769" si="547">IF($D706="male",IF(AW706&lt;&gt;37,AZ706,37),AZ706)</f>
        <v>26</v>
      </c>
      <c r="BB706" s="1">
        <f t="shared" ref="BB706:BB769" si="548">IF($D706="male",IF(AP706&lt;&gt;38,BA706,IF(C706&lt;=25,39,40)),BA706)</f>
        <v>26</v>
      </c>
      <c r="BC706" s="1">
        <f t="shared" ref="BC706:BC769" si="549">IF($D706="male",IF(BB706&lt;&gt;39,BB706,39),BB706)</f>
        <v>26</v>
      </c>
      <c r="BD706" s="1">
        <f t="shared" ref="BD706:BD769" si="550">IF($D706="male",IF(BB706&lt;&gt;40,BC706,IF(H706="",BC706,IF(H706&lt;=7.5,41,42))),BC706)</f>
        <v>26</v>
      </c>
      <c r="BE706" s="1">
        <f t="shared" ref="BE706:BE769" si="551">IF($D706="male",IF(BD706&lt;&gt;41,BD706,41),BD706)</f>
        <v>26</v>
      </c>
      <c r="BF706" s="1">
        <f t="shared" ref="BF706:BF769" si="552">IF($D706="male",IF(BD706&lt;&gt;42,BE706,42),BE706)</f>
        <v>26</v>
      </c>
      <c r="BG706" s="1">
        <f>+IF(D706="male",VLOOKUP(M706,'Key node cluster'!$A$3:$C$45,3,0),VLOOKUP(M706,'Key node cluster'!$F$3:$H$27,3,0))</f>
        <v>31</v>
      </c>
    </row>
    <row r="707" spans="1:59" x14ac:dyDescent="0.25">
      <c r="A707" t="s">
        <v>132</v>
      </c>
      <c r="B707">
        <v>9741044834</v>
      </c>
      <c r="C707" s="7">
        <v>50</v>
      </c>
      <c r="D707" t="s">
        <v>9</v>
      </c>
      <c r="E707" t="s">
        <v>10</v>
      </c>
      <c r="G707" t="str">
        <f t="shared" si="507"/>
        <v/>
      </c>
      <c r="H707" s="7">
        <f t="shared" si="511"/>
        <v>20</v>
      </c>
      <c r="J707">
        <v>47</v>
      </c>
      <c r="K707">
        <v>27.772602739726</v>
      </c>
      <c r="L707">
        <v>7</v>
      </c>
      <c r="M707" s="5">
        <f t="shared" si="512"/>
        <v>26</v>
      </c>
      <c r="N707" s="5">
        <f>+IF(D707="male",VLOOKUP(BG707,'Key node cluster'!$L$3:$N$24,3,0),VLOOKUP(BG707,'Key node cluster'!$R$3:$T$15,3,0))</f>
        <v>1</v>
      </c>
      <c r="O707" s="1">
        <v>0</v>
      </c>
      <c r="P707" s="1">
        <f t="shared" si="513"/>
        <v>26</v>
      </c>
      <c r="Q707" s="1">
        <f t="shared" si="514"/>
        <v>26</v>
      </c>
      <c r="R707" s="1">
        <f t="shared" si="515"/>
        <v>26</v>
      </c>
      <c r="S707" s="1">
        <f t="shared" si="516"/>
        <v>26</v>
      </c>
      <c r="T707" s="1">
        <f t="shared" si="517"/>
        <v>26</v>
      </c>
      <c r="U707" s="1">
        <f t="shared" si="518"/>
        <v>26</v>
      </c>
      <c r="V707" s="1">
        <f t="shared" si="519"/>
        <v>26</v>
      </c>
      <c r="W707" s="1">
        <f t="shared" si="520"/>
        <v>26</v>
      </c>
      <c r="X707" s="1">
        <f t="shared" si="521"/>
        <v>26</v>
      </c>
      <c r="Y707" s="1">
        <f t="shared" si="522"/>
        <v>26</v>
      </c>
      <c r="Z707" s="1">
        <f t="shared" si="523"/>
        <v>26</v>
      </c>
      <c r="AA707" s="1">
        <f t="shared" si="524"/>
        <v>26</v>
      </c>
      <c r="AB707" s="1">
        <f t="shared" si="525"/>
        <v>26</v>
      </c>
      <c r="AC707" s="1">
        <f t="shared" si="526"/>
        <v>26</v>
      </c>
      <c r="AD707" s="1">
        <f t="shared" si="527"/>
        <v>26</v>
      </c>
      <c r="AE707" s="1">
        <f t="shared" si="528"/>
        <v>26</v>
      </c>
      <c r="AF707" s="1">
        <f t="shared" si="529"/>
        <v>26</v>
      </c>
      <c r="AG707" s="1">
        <f t="shared" si="530"/>
        <v>26</v>
      </c>
      <c r="AH707" s="1">
        <f t="shared" si="531"/>
        <v>26</v>
      </c>
      <c r="AI707" s="1">
        <f t="shared" si="532"/>
        <v>26</v>
      </c>
      <c r="AJ707" s="1">
        <f t="shared" si="533"/>
        <v>26</v>
      </c>
      <c r="AK707" s="1">
        <f t="shared" si="534"/>
        <v>26</v>
      </c>
      <c r="AL707" s="1">
        <f t="shared" si="535"/>
        <v>26</v>
      </c>
      <c r="AM707" s="1">
        <f t="shared" si="536"/>
        <v>26</v>
      </c>
      <c r="AN707" s="1">
        <f t="shared" si="537"/>
        <v>26</v>
      </c>
      <c r="AO707" s="1">
        <f t="shared" si="538"/>
        <v>26</v>
      </c>
      <c r="AP707" s="7">
        <f t="shared" si="508"/>
        <v>26</v>
      </c>
      <c r="AQ707" s="7">
        <f t="shared" si="509"/>
        <v>26</v>
      </c>
      <c r="AR707" s="1">
        <f t="shared" si="539"/>
        <v>26</v>
      </c>
      <c r="AS707" s="7">
        <f t="shared" si="510"/>
        <v>26</v>
      </c>
      <c r="AT707" s="1">
        <f t="shared" si="540"/>
        <v>26</v>
      </c>
      <c r="AU707" s="1">
        <f t="shared" si="541"/>
        <v>26</v>
      </c>
      <c r="AV707" s="1">
        <f t="shared" si="542"/>
        <v>26</v>
      </c>
      <c r="AW707" s="1">
        <f t="shared" si="543"/>
        <v>26</v>
      </c>
      <c r="AX707" s="1">
        <f t="shared" si="544"/>
        <v>26</v>
      </c>
      <c r="AY707" s="1">
        <f t="shared" si="545"/>
        <v>26</v>
      </c>
      <c r="AZ707" s="1">
        <f t="shared" si="546"/>
        <v>26</v>
      </c>
      <c r="BA707" s="1">
        <f t="shared" si="547"/>
        <v>26</v>
      </c>
      <c r="BB707" s="1">
        <f t="shared" si="548"/>
        <v>26</v>
      </c>
      <c r="BC707" s="1">
        <f t="shared" si="549"/>
        <v>26</v>
      </c>
      <c r="BD707" s="1">
        <f t="shared" si="550"/>
        <v>26</v>
      </c>
      <c r="BE707" s="1">
        <f t="shared" si="551"/>
        <v>26</v>
      </c>
      <c r="BF707" s="1">
        <f t="shared" si="552"/>
        <v>26</v>
      </c>
      <c r="BG707" s="1">
        <f>+IF(D707="male",VLOOKUP(M707,'Key node cluster'!$A$3:$C$45,3,0),VLOOKUP(M707,'Key node cluster'!$F$3:$H$27,3,0))</f>
        <v>31</v>
      </c>
    </row>
    <row r="708" spans="1:59" x14ac:dyDescent="0.25">
      <c r="A708" t="s">
        <v>135</v>
      </c>
      <c r="B708">
        <v>9881007498</v>
      </c>
      <c r="C708" s="7">
        <v>30</v>
      </c>
      <c r="D708" t="s">
        <v>9</v>
      </c>
      <c r="E708" t="s">
        <v>10</v>
      </c>
      <c r="G708" t="str">
        <f t="shared" si="507"/>
        <v/>
      </c>
      <c r="H708" s="7">
        <f t="shared" si="511"/>
        <v>5</v>
      </c>
      <c r="J708">
        <v>34</v>
      </c>
      <c r="K708">
        <v>4.2602739726027004</v>
      </c>
      <c r="L708">
        <v>5</v>
      </c>
      <c r="M708" s="5">
        <f t="shared" si="512"/>
        <v>26</v>
      </c>
      <c r="N708" s="5">
        <f>+IF(D708="male",VLOOKUP(BG708,'Key node cluster'!$L$3:$N$24,3,0),VLOOKUP(BG708,'Key node cluster'!$R$3:$T$15,3,0))</f>
        <v>1</v>
      </c>
      <c r="O708" s="1">
        <v>0</v>
      </c>
      <c r="P708" s="1">
        <f t="shared" si="513"/>
        <v>26</v>
      </c>
      <c r="Q708" s="1">
        <f t="shared" si="514"/>
        <v>26</v>
      </c>
      <c r="R708" s="1">
        <f t="shared" si="515"/>
        <v>26</v>
      </c>
      <c r="S708" s="1">
        <f t="shared" si="516"/>
        <v>26</v>
      </c>
      <c r="T708" s="1">
        <f t="shared" si="517"/>
        <v>26</v>
      </c>
      <c r="U708" s="1">
        <f t="shared" si="518"/>
        <v>26</v>
      </c>
      <c r="V708" s="1">
        <f t="shared" si="519"/>
        <v>26</v>
      </c>
      <c r="W708" s="1">
        <f t="shared" si="520"/>
        <v>26</v>
      </c>
      <c r="X708" s="1">
        <f t="shared" si="521"/>
        <v>26</v>
      </c>
      <c r="Y708" s="1">
        <f t="shared" si="522"/>
        <v>26</v>
      </c>
      <c r="Z708" s="1">
        <f t="shared" si="523"/>
        <v>26</v>
      </c>
      <c r="AA708" s="1">
        <f t="shared" si="524"/>
        <v>26</v>
      </c>
      <c r="AB708" s="1">
        <f t="shared" si="525"/>
        <v>26</v>
      </c>
      <c r="AC708" s="1">
        <f t="shared" si="526"/>
        <v>26</v>
      </c>
      <c r="AD708" s="1">
        <f t="shared" si="527"/>
        <v>26</v>
      </c>
      <c r="AE708" s="1">
        <f t="shared" si="528"/>
        <v>26</v>
      </c>
      <c r="AF708" s="1">
        <f t="shared" si="529"/>
        <v>26</v>
      </c>
      <c r="AG708" s="1">
        <f t="shared" si="530"/>
        <v>26</v>
      </c>
      <c r="AH708" s="1">
        <f t="shared" si="531"/>
        <v>26</v>
      </c>
      <c r="AI708" s="1">
        <f t="shared" si="532"/>
        <v>26</v>
      </c>
      <c r="AJ708" s="1">
        <f t="shared" si="533"/>
        <v>26</v>
      </c>
      <c r="AK708" s="1">
        <f t="shared" si="534"/>
        <v>26</v>
      </c>
      <c r="AL708" s="1">
        <f t="shared" si="535"/>
        <v>26</v>
      </c>
      <c r="AM708" s="1">
        <f t="shared" si="536"/>
        <v>26</v>
      </c>
      <c r="AN708" s="1">
        <f t="shared" si="537"/>
        <v>26</v>
      </c>
      <c r="AO708" s="1">
        <f t="shared" si="538"/>
        <v>26</v>
      </c>
      <c r="AP708" s="7">
        <f t="shared" si="508"/>
        <v>26</v>
      </c>
      <c r="AQ708" s="7">
        <f t="shared" si="509"/>
        <v>26</v>
      </c>
      <c r="AR708" s="1">
        <f t="shared" si="539"/>
        <v>26</v>
      </c>
      <c r="AS708" s="7">
        <f t="shared" si="510"/>
        <v>26</v>
      </c>
      <c r="AT708" s="1">
        <f t="shared" si="540"/>
        <v>26</v>
      </c>
      <c r="AU708" s="1">
        <f t="shared" si="541"/>
        <v>26</v>
      </c>
      <c r="AV708" s="1">
        <f t="shared" si="542"/>
        <v>26</v>
      </c>
      <c r="AW708" s="1">
        <f t="shared" si="543"/>
        <v>26</v>
      </c>
      <c r="AX708" s="1">
        <f t="shared" si="544"/>
        <v>26</v>
      </c>
      <c r="AY708" s="1">
        <f t="shared" si="545"/>
        <v>26</v>
      </c>
      <c r="AZ708" s="1">
        <f t="shared" si="546"/>
        <v>26</v>
      </c>
      <c r="BA708" s="1">
        <f t="shared" si="547"/>
        <v>26</v>
      </c>
      <c r="BB708" s="1">
        <f t="shared" si="548"/>
        <v>26</v>
      </c>
      <c r="BC708" s="1">
        <f t="shared" si="549"/>
        <v>26</v>
      </c>
      <c r="BD708" s="1">
        <f t="shared" si="550"/>
        <v>26</v>
      </c>
      <c r="BE708" s="1">
        <f t="shared" si="551"/>
        <v>26</v>
      </c>
      <c r="BF708" s="1">
        <f t="shared" si="552"/>
        <v>26</v>
      </c>
      <c r="BG708" s="1">
        <f>+IF(D708="male",VLOOKUP(M708,'Key node cluster'!$A$3:$C$45,3,0),VLOOKUP(M708,'Key node cluster'!$F$3:$H$27,3,0))</f>
        <v>31</v>
      </c>
    </row>
    <row r="709" spans="1:59" x14ac:dyDescent="0.25">
      <c r="A709" t="s">
        <v>136</v>
      </c>
      <c r="B709">
        <v>9911000352</v>
      </c>
      <c r="C709" s="7">
        <v>30</v>
      </c>
      <c r="D709" t="s">
        <v>9</v>
      </c>
      <c r="E709" t="s">
        <v>10</v>
      </c>
      <c r="G709" t="str">
        <f t="shared" si="507"/>
        <v/>
      </c>
      <c r="H709" s="7">
        <f t="shared" si="511"/>
        <v>10</v>
      </c>
      <c r="J709">
        <v>31</v>
      </c>
      <c r="K709">
        <v>8.6136986301369998</v>
      </c>
      <c r="L709">
        <v>3</v>
      </c>
      <c r="M709" s="5">
        <f t="shared" si="512"/>
        <v>26</v>
      </c>
      <c r="N709" s="5">
        <f>+IF(D709="male",VLOOKUP(BG709,'Key node cluster'!$L$3:$N$24,3,0),VLOOKUP(BG709,'Key node cluster'!$R$3:$T$15,3,0))</f>
        <v>1</v>
      </c>
      <c r="O709" s="1">
        <v>0</v>
      </c>
      <c r="P709" s="1">
        <f t="shared" si="513"/>
        <v>26</v>
      </c>
      <c r="Q709" s="1">
        <f t="shared" si="514"/>
        <v>26</v>
      </c>
      <c r="R709" s="1">
        <f t="shared" si="515"/>
        <v>26</v>
      </c>
      <c r="S709" s="1">
        <f t="shared" si="516"/>
        <v>26</v>
      </c>
      <c r="T709" s="1">
        <f t="shared" si="517"/>
        <v>26</v>
      </c>
      <c r="U709" s="1">
        <f t="shared" si="518"/>
        <v>26</v>
      </c>
      <c r="V709" s="1">
        <f t="shared" si="519"/>
        <v>26</v>
      </c>
      <c r="W709" s="1">
        <f t="shared" si="520"/>
        <v>26</v>
      </c>
      <c r="X709" s="1">
        <f t="shared" si="521"/>
        <v>26</v>
      </c>
      <c r="Y709" s="1">
        <f t="shared" si="522"/>
        <v>26</v>
      </c>
      <c r="Z709" s="1">
        <f t="shared" si="523"/>
        <v>26</v>
      </c>
      <c r="AA709" s="1">
        <f t="shared" si="524"/>
        <v>26</v>
      </c>
      <c r="AB709" s="1">
        <f t="shared" si="525"/>
        <v>26</v>
      </c>
      <c r="AC709" s="1">
        <f t="shared" si="526"/>
        <v>26</v>
      </c>
      <c r="AD709" s="1">
        <f t="shared" si="527"/>
        <v>26</v>
      </c>
      <c r="AE709" s="1">
        <f t="shared" si="528"/>
        <v>26</v>
      </c>
      <c r="AF709" s="1">
        <f t="shared" si="529"/>
        <v>26</v>
      </c>
      <c r="AG709" s="1">
        <f t="shared" si="530"/>
        <v>26</v>
      </c>
      <c r="AH709" s="1">
        <f t="shared" si="531"/>
        <v>26</v>
      </c>
      <c r="AI709" s="1">
        <f t="shared" si="532"/>
        <v>26</v>
      </c>
      <c r="AJ709" s="1">
        <f t="shared" si="533"/>
        <v>26</v>
      </c>
      <c r="AK709" s="1">
        <f t="shared" si="534"/>
        <v>26</v>
      </c>
      <c r="AL709" s="1">
        <f t="shared" si="535"/>
        <v>26</v>
      </c>
      <c r="AM709" s="1">
        <f t="shared" si="536"/>
        <v>26</v>
      </c>
      <c r="AN709" s="1">
        <f t="shared" si="537"/>
        <v>26</v>
      </c>
      <c r="AO709" s="1">
        <f t="shared" si="538"/>
        <v>26</v>
      </c>
      <c r="AP709" s="7">
        <f t="shared" si="508"/>
        <v>26</v>
      </c>
      <c r="AQ709" s="7">
        <f t="shared" si="509"/>
        <v>26</v>
      </c>
      <c r="AR709" s="1">
        <f t="shared" si="539"/>
        <v>26</v>
      </c>
      <c r="AS709" s="7">
        <f t="shared" si="510"/>
        <v>26</v>
      </c>
      <c r="AT709" s="1">
        <f t="shared" si="540"/>
        <v>26</v>
      </c>
      <c r="AU709" s="1">
        <f t="shared" si="541"/>
        <v>26</v>
      </c>
      <c r="AV709" s="1">
        <f t="shared" si="542"/>
        <v>26</v>
      </c>
      <c r="AW709" s="1">
        <f t="shared" si="543"/>
        <v>26</v>
      </c>
      <c r="AX709" s="1">
        <f t="shared" si="544"/>
        <v>26</v>
      </c>
      <c r="AY709" s="1">
        <f t="shared" si="545"/>
        <v>26</v>
      </c>
      <c r="AZ709" s="1">
        <f t="shared" si="546"/>
        <v>26</v>
      </c>
      <c r="BA709" s="1">
        <f t="shared" si="547"/>
        <v>26</v>
      </c>
      <c r="BB709" s="1">
        <f t="shared" si="548"/>
        <v>26</v>
      </c>
      <c r="BC709" s="1">
        <f t="shared" si="549"/>
        <v>26</v>
      </c>
      <c r="BD709" s="1">
        <f t="shared" si="550"/>
        <v>26</v>
      </c>
      <c r="BE709" s="1">
        <f t="shared" si="551"/>
        <v>26</v>
      </c>
      <c r="BF709" s="1">
        <f t="shared" si="552"/>
        <v>26</v>
      </c>
      <c r="BG709" s="1">
        <f>+IF(D709="male",VLOOKUP(M709,'Key node cluster'!$A$3:$C$45,3,0),VLOOKUP(M709,'Key node cluster'!$F$3:$H$27,3,0))</f>
        <v>31</v>
      </c>
    </row>
    <row r="710" spans="1:59" x14ac:dyDescent="0.25">
      <c r="A710" t="s">
        <v>141</v>
      </c>
      <c r="B710">
        <v>9921011541</v>
      </c>
      <c r="C710" s="7">
        <v>30</v>
      </c>
      <c r="D710" t="s">
        <v>9</v>
      </c>
      <c r="E710" t="s">
        <v>10</v>
      </c>
      <c r="G710" t="str">
        <f t="shared" si="507"/>
        <v/>
      </c>
      <c r="H710" s="7">
        <f t="shared" si="511"/>
        <v>10</v>
      </c>
      <c r="J710">
        <v>30</v>
      </c>
      <c r="K710">
        <v>6.6684931506848999</v>
      </c>
      <c r="L710">
        <v>4</v>
      </c>
      <c r="M710" s="5">
        <f t="shared" si="512"/>
        <v>26</v>
      </c>
      <c r="N710" s="5">
        <f>+IF(D710="male",VLOOKUP(BG710,'Key node cluster'!$L$3:$N$24,3,0),VLOOKUP(BG710,'Key node cluster'!$R$3:$T$15,3,0))</f>
        <v>1</v>
      </c>
      <c r="O710" s="1">
        <v>0</v>
      </c>
      <c r="P710" s="1">
        <f t="shared" si="513"/>
        <v>26</v>
      </c>
      <c r="Q710" s="1">
        <f t="shared" si="514"/>
        <v>26</v>
      </c>
      <c r="R710" s="1">
        <f t="shared" si="515"/>
        <v>26</v>
      </c>
      <c r="S710" s="1">
        <f t="shared" si="516"/>
        <v>26</v>
      </c>
      <c r="T710" s="1">
        <f t="shared" si="517"/>
        <v>26</v>
      </c>
      <c r="U710" s="1">
        <f t="shared" si="518"/>
        <v>26</v>
      </c>
      <c r="V710" s="1">
        <f t="shared" si="519"/>
        <v>26</v>
      </c>
      <c r="W710" s="1">
        <f t="shared" si="520"/>
        <v>26</v>
      </c>
      <c r="X710" s="1">
        <f t="shared" si="521"/>
        <v>26</v>
      </c>
      <c r="Y710" s="1">
        <f t="shared" si="522"/>
        <v>26</v>
      </c>
      <c r="Z710" s="1">
        <f t="shared" si="523"/>
        <v>26</v>
      </c>
      <c r="AA710" s="1">
        <f t="shared" si="524"/>
        <v>26</v>
      </c>
      <c r="AB710" s="1">
        <f t="shared" si="525"/>
        <v>26</v>
      </c>
      <c r="AC710" s="1">
        <f t="shared" si="526"/>
        <v>26</v>
      </c>
      <c r="AD710" s="1">
        <f t="shared" si="527"/>
        <v>26</v>
      </c>
      <c r="AE710" s="1">
        <f t="shared" si="528"/>
        <v>26</v>
      </c>
      <c r="AF710" s="1">
        <f t="shared" si="529"/>
        <v>26</v>
      </c>
      <c r="AG710" s="1">
        <f t="shared" si="530"/>
        <v>26</v>
      </c>
      <c r="AH710" s="1">
        <f t="shared" si="531"/>
        <v>26</v>
      </c>
      <c r="AI710" s="1">
        <f t="shared" si="532"/>
        <v>26</v>
      </c>
      <c r="AJ710" s="1">
        <f t="shared" si="533"/>
        <v>26</v>
      </c>
      <c r="AK710" s="1">
        <f t="shared" si="534"/>
        <v>26</v>
      </c>
      <c r="AL710" s="1">
        <f t="shared" si="535"/>
        <v>26</v>
      </c>
      <c r="AM710" s="1">
        <f t="shared" si="536"/>
        <v>26</v>
      </c>
      <c r="AN710" s="1">
        <f t="shared" si="537"/>
        <v>26</v>
      </c>
      <c r="AO710" s="1">
        <f t="shared" si="538"/>
        <v>26</v>
      </c>
      <c r="AP710" s="7">
        <f t="shared" si="508"/>
        <v>26</v>
      </c>
      <c r="AQ710" s="7">
        <f t="shared" si="509"/>
        <v>26</v>
      </c>
      <c r="AR710" s="1">
        <f t="shared" si="539"/>
        <v>26</v>
      </c>
      <c r="AS710" s="7">
        <f t="shared" si="510"/>
        <v>26</v>
      </c>
      <c r="AT710" s="1">
        <f t="shared" si="540"/>
        <v>26</v>
      </c>
      <c r="AU710" s="1">
        <f t="shared" si="541"/>
        <v>26</v>
      </c>
      <c r="AV710" s="1">
        <f t="shared" si="542"/>
        <v>26</v>
      </c>
      <c r="AW710" s="1">
        <f t="shared" si="543"/>
        <v>26</v>
      </c>
      <c r="AX710" s="1">
        <f t="shared" si="544"/>
        <v>26</v>
      </c>
      <c r="AY710" s="1">
        <f t="shared" si="545"/>
        <v>26</v>
      </c>
      <c r="AZ710" s="1">
        <f t="shared" si="546"/>
        <v>26</v>
      </c>
      <c r="BA710" s="1">
        <f t="shared" si="547"/>
        <v>26</v>
      </c>
      <c r="BB710" s="1">
        <f t="shared" si="548"/>
        <v>26</v>
      </c>
      <c r="BC710" s="1">
        <f t="shared" si="549"/>
        <v>26</v>
      </c>
      <c r="BD710" s="1">
        <f t="shared" si="550"/>
        <v>26</v>
      </c>
      <c r="BE710" s="1">
        <f t="shared" si="551"/>
        <v>26</v>
      </c>
      <c r="BF710" s="1">
        <f t="shared" si="552"/>
        <v>26</v>
      </c>
      <c r="BG710" s="1">
        <f>+IF(D710="male",VLOOKUP(M710,'Key node cluster'!$A$3:$C$45,3,0),VLOOKUP(M710,'Key node cluster'!$F$3:$H$27,3,0))</f>
        <v>31</v>
      </c>
    </row>
    <row r="711" spans="1:59" x14ac:dyDescent="0.25">
      <c r="A711" t="s">
        <v>143</v>
      </c>
      <c r="B711">
        <v>9871041805</v>
      </c>
      <c r="C711" s="7">
        <v>30</v>
      </c>
      <c r="D711" t="s">
        <v>9</v>
      </c>
      <c r="E711" t="s">
        <v>10</v>
      </c>
      <c r="F711" t="s">
        <v>25</v>
      </c>
      <c r="G711" t="str">
        <f t="shared" si="507"/>
        <v>bachelor or above</v>
      </c>
      <c r="H711" s="7">
        <f t="shared" si="511"/>
        <v>1</v>
      </c>
      <c r="I711" t="s">
        <v>14</v>
      </c>
      <c r="J711">
        <v>35</v>
      </c>
      <c r="K711">
        <v>0.58356164383562004</v>
      </c>
      <c r="L711">
        <v>2</v>
      </c>
      <c r="M711" s="5">
        <f t="shared" si="512"/>
        <v>19</v>
      </c>
      <c r="N711" s="5">
        <f>+IF(D711="male",VLOOKUP(BG711,'Key node cluster'!$L$3:$N$24,3,0),VLOOKUP(BG711,'Key node cluster'!$R$3:$T$15,3,0))</f>
        <v>0</v>
      </c>
      <c r="O711" s="1">
        <v>0</v>
      </c>
      <c r="P711" s="1">
        <f t="shared" si="513"/>
        <v>1</v>
      </c>
      <c r="Q711" s="1">
        <f t="shared" si="514"/>
        <v>17</v>
      </c>
      <c r="R711" s="1">
        <f t="shared" si="515"/>
        <v>17</v>
      </c>
      <c r="S711" s="1">
        <f t="shared" si="516"/>
        <v>17</v>
      </c>
      <c r="T711" s="1">
        <f t="shared" si="517"/>
        <v>17</v>
      </c>
      <c r="U711" s="1">
        <f t="shared" si="518"/>
        <v>17</v>
      </c>
      <c r="V711" s="1">
        <f t="shared" si="519"/>
        <v>17</v>
      </c>
      <c r="W711" s="1">
        <f t="shared" si="520"/>
        <v>17</v>
      </c>
      <c r="X711" s="1">
        <f t="shared" si="521"/>
        <v>17</v>
      </c>
      <c r="Y711" s="1">
        <f t="shared" si="522"/>
        <v>17</v>
      </c>
      <c r="Z711" s="1">
        <f t="shared" si="523"/>
        <v>17</v>
      </c>
      <c r="AA711" s="1">
        <f t="shared" si="524"/>
        <v>17</v>
      </c>
      <c r="AB711" s="1">
        <f t="shared" si="525"/>
        <v>17</v>
      </c>
      <c r="AC711" s="1">
        <f t="shared" si="526"/>
        <v>17</v>
      </c>
      <c r="AD711" s="1">
        <f t="shared" si="527"/>
        <v>17</v>
      </c>
      <c r="AE711" s="1">
        <f t="shared" si="528"/>
        <v>17</v>
      </c>
      <c r="AF711" s="1">
        <f t="shared" si="529"/>
        <v>17</v>
      </c>
      <c r="AG711" s="1">
        <f t="shared" si="530"/>
        <v>18</v>
      </c>
      <c r="AH711" s="1">
        <f t="shared" si="531"/>
        <v>19</v>
      </c>
      <c r="AI711" s="1">
        <f t="shared" si="532"/>
        <v>19</v>
      </c>
      <c r="AJ711" s="1">
        <f t="shared" si="533"/>
        <v>19</v>
      </c>
      <c r="AK711" s="1">
        <f t="shared" si="534"/>
        <v>19</v>
      </c>
      <c r="AL711" s="1">
        <f t="shared" si="535"/>
        <v>19</v>
      </c>
      <c r="AM711" s="1">
        <f t="shared" si="536"/>
        <v>19</v>
      </c>
      <c r="AN711" s="1">
        <f t="shared" si="537"/>
        <v>19</v>
      </c>
      <c r="AO711" s="1">
        <f t="shared" si="538"/>
        <v>19</v>
      </c>
      <c r="AP711" s="7">
        <f t="shared" si="508"/>
        <v>19</v>
      </c>
      <c r="AQ711" s="7">
        <f t="shared" si="509"/>
        <v>19</v>
      </c>
      <c r="AR711" s="1">
        <f t="shared" si="539"/>
        <v>19</v>
      </c>
      <c r="AS711" s="7">
        <f t="shared" si="510"/>
        <v>19</v>
      </c>
      <c r="AT711" s="1">
        <f t="shared" si="540"/>
        <v>19</v>
      </c>
      <c r="AU711" s="1">
        <f t="shared" si="541"/>
        <v>19</v>
      </c>
      <c r="AV711" s="1">
        <f t="shared" si="542"/>
        <v>19</v>
      </c>
      <c r="AW711" s="1">
        <f t="shared" si="543"/>
        <v>19</v>
      </c>
      <c r="AX711" s="1">
        <f t="shared" si="544"/>
        <v>19</v>
      </c>
      <c r="AY711" s="1">
        <f t="shared" si="545"/>
        <v>19</v>
      </c>
      <c r="AZ711" s="1">
        <f t="shared" si="546"/>
        <v>19</v>
      </c>
      <c r="BA711" s="1">
        <f t="shared" si="547"/>
        <v>19</v>
      </c>
      <c r="BB711" s="1">
        <f t="shared" si="548"/>
        <v>19</v>
      </c>
      <c r="BC711" s="1">
        <f t="shared" si="549"/>
        <v>19</v>
      </c>
      <c r="BD711" s="1">
        <f t="shared" si="550"/>
        <v>19</v>
      </c>
      <c r="BE711" s="1">
        <f t="shared" si="551"/>
        <v>19</v>
      </c>
      <c r="BF711" s="1">
        <f t="shared" si="552"/>
        <v>19</v>
      </c>
      <c r="BG711" s="1">
        <f>+IF(D711="male",VLOOKUP(M711,'Key node cluster'!$A$3:$C$45,3,0),VLOOKUP(M711,'Key node cluster'!$F$3:$H$27,3,0))</f>
        <v>19</v>
      </c>
    </row>
    <row r="712" spans="1:59" x14ac:dyDescent="0.25">
      <c r="A712" t="s">
        <v>144</v>
      </c>
      <c r="B712">
        <v>9881029423</v>
      </c>
      <c r="C712" s="7">
        <v>30</v>
      </c>
      <c r="D712" t="s">
        <v>9</v>
      </c>
      <c r="E712" t="s">
        <v>10</v>
      </c>
      <c r="G712" t="str">
        <f t="shared" si="507"/>
        <v/>
      </c>
      <c r="H712" s="7">
        <f t="shared" si="511"/>
        <v>5</v>
      </c>
      <c r="J712">
        <v>33</v>
      </c>
      <c r="K712">
        <v>3.4246575342466001</v>
      </c>
      <c r="L712">
        <v>9</v>
      </c>
      <c r="M712" s="5">
        <f t="shared" si="512"/>
        <v>26</v>
      </c>
      <c r="N712" s="5">
        <f>+IF(D712="male",VLOOKUP(BG712,'Key node cluster'!$L$3:$N$24,3,0),VLOOKUP(BG712,'Key node cluster'!$R$3:$T$15,3,0))</f>
        <v>1</v>
      </c>
      <c r="O712" s="1">
        <v>0</v>
      </c>
      <c r="P712" s="1">
        <f t="shared" si="513"/>
        <v>26</v>
      </c>
      <c r="Q712" s="1">
        <f t="shared" si="514"/>
        <v>26</v>
      </c>
      <c r="R712" s="1">
        <f t="shared" si="515"/>
        <v>26</v>
      </c>
      <c r="S712" s="1">
        <f t="shared" si="516"/>
        <v>26</v>
      </c>
      <c r="T712" s="1">
        <f t="shared" si="517"/>
        <v>26</v>
      </c>
      <c r="U712" s="1">
        <f t="shared" si="518"/>
        <v>26</v>
      </c>
      <c r="V712" s="1">
        <f t="shared" si="519"/>
        <v>26</v>
      </c>
      <c r="W712" s="1">
        <f t="shared" si="520"/>
        <v>26</v>
      </c>
      <c r="X712" s="1">
        <f t="shared" si="521"/>
        <v>26</v>
      </c>
      <c r="Y712" s="1">
        <f t="shared" si="522"/>
        <v>26</v>
      </c>
      <c r="Z712" s="1">
        <f t="shared" si="523"/>
        <v>26</v>
      </c>
      <c r="AA712" s="1">
        <f t="shared" si="524"/>
        <v>26</v>
      </c>
      <c r="AB712" s="1">
        <f t="shared" si="525"/>
        <v>26</v>
      </c>
      <c r="AC712" s="1">
        <f t="shared" si="526"/>
        <v>26</v>
      </c>
      <c r="AD712" s="1">
        <f t="shared" si="527"/>
        <v>26</v>
      </c>
      <c r="AE712" s="1">
        <f t="shared" si="528"/>
        <v>26</v>
      </c>
      <c r="AF712" s="1">
        <f t="shared" si="529"/>
        <v>26</v>
      </c>
      <c r="AG712" s="1">
        <f t="shared" si="530"/>
        <v>26</v>
      </c>
      <c r="AH712" s="1">
        <f t="shared" si="531"/>
        <v>26</v>
      </c>
      <c r="AI712" s="1">
        <f t="shared" si="532"/>
        <v>26</v>
      </c>
      <c r="AJ712" s="1">
        <f t="shared" si="533"/>
        <v>26</v>
      </c>
      <c r="AK712" s="1">
        <f t="shared" si="534"/>
        <v>26</v>
      </c>
      <c r="AL712" s="1">
        <f t="shared" si="535"/>
        <v>26</v>
      </c>
      <c r="AM712" s="1">
        <f t="shared" si="536"/>
        <v>26</v>
      </c>
      <c r="AN712" s="1">
        <f t="shared" si="537"/>
        <v>26</v>
      </c>
      <c r="AO712" s="1">
        <f t="shared" si="538"/>
        <v>26</v>
      </c>
      <c r="AP712" s="7">
        <f t="shared" si="508"/>
        <v>26</v>
      </c>
      <c r="AQ712" s="7">
        <f t="shared" si="509"/>
        <v>26</v>
      </c>
      <c r="AR712" s="1">
        <f t="shared" si="539"/>
        <v>26</v>
      </c>
      <c r="AS712" s="7">
        <f t="shared" si="510"/>
        <v>26</v>
      </c>
      <c r="AT712" s="1">
        <f t="shared" si="540"/>
        <v>26</v>
      </c>
      <c r="AU712" s="1">
        <f t="shared" si="541"/>
        <v>26</v>
      </c>
      <c r="AV712" s="1">
        <f t="shared" si="542"/>
        <v>26</v>
      </c>
      <c r="AW712" s="1">
        <f t="shared" si="543"/>
        <v>26</v>
      </c>
      <c r="AX712" s="1">
        <f t="shared" si="544"/>
        <v>26</v>
      </c>
      <c r="AY712" s="1">
        <f t="shared" si="545"/>
        <v>26</v>
      </c>
      <c r="AZ712" s="1">
        <f t="shared" si="546"/>
        <v>26</v>
      </c>
      <c r="BA712" s="1">
        <f t="shared" si="547"/>
        <v>26</v>
      </c>
      <c r="BB712" s="1">
        <f t="shared" si="548"/>
        <v>26</v>
      </c>
      <c r="BC712" s="1">
        <f t="shared" si="549"/>
        <v>26</v>
      </c>
      <c r="BD712" s="1">
        <f t="shared" si="550"/>
        <v>26</v>
      </c>
      <c r="BE712" s="1">
        <f t="shared" si="551"/>
        <v>26</v>
      </c>
      <c r="BF712" s="1">
        <f t="shared" si="552"/>
        <v>26</v>
      </c>
      <c r="BG712" s="1">
        <f>+IF(D712="male",VLOOKUP(M712,'Key node cluster'!$A$3:$C$45,3,0),VLOOKUP(M712,'Key node cluster'!$F$3:$H$27,3,0))</f>
        <v>31</v>
      </c>
    </row>
    <row r="713" spans="1:59" x14ac:dyDescent="0.25">
      <c r="A713" t="s">
        <v>145</v>
      </c>
      <c r="B713">
        <v>9911022094</v>
      </c>
      <c r="C713" s="7">
        <v>30</v>
      </c>
      <c r="D713" t="s">
        <v>9</v>
      </c>
      <c r="E713" t="s">
        <v>10</v>
      </c>
      <c r="G713" t="str">
        <f t="shared" si="507"/>
        <v/>
      </c>
      <c r="H713" s="7">
        <f t="shared" si="511"/>
        <v>5</v>
      </c>
      <c r="J713">
        <v>31</v>
      </c>
      <c r="K713">
        <v>3.9178082191781001</v>
      </c>
      <c r="L713">
        <v>8</v>
      </c>
      <c r="M713" s="5">
        <f t="shared" si="512"/>
        <v>26</v>
      </c>
      <c r="N713" s="5">
        <f>+IF(D713="male",VLOOKUP(BG713,'Key node cluster'!$L$3:$N$24,3,0),VLOOKUP(BG713,'Key node cluster'!$R$3:$T$15,3,0))</f>
        <v>1</v>
      </c>
      <c r="O713" s="1">
        <v>0</v>
      </c>
      <c r="P713" s="1">
        <f t="shared" si="513"/>
        <v>26</v>
      </c>
      <c r="Q713" s="1">
        <f t="shared" si="514"/>
        <v>26</v>
      </c>
      <c r="R713" s="1">
        <f t="shared" si="515"/>
        <v>26</v>
      </c>
      <c r="S713" s="1">
        <f t="shared" si="516"/>
        <v>26</v>
      </c>
      <c r="T713" s="1">
        <f t="shared" si="517"/>
        <v>26</v>
      </c>
      <c r="U713" s="1">
        <f t="shared" si="518"/>
        <v>26</v>
      </c>
      <c r="V713" s="1">
        <f t="shared" si="519"/>
        <v>26</v>
      </c>
      <c r="W713" s="1">
        <f t="shared" si="520"/>
        <v>26</v>
      </c>
      <c r="X713" s="1">
        <f t="shared" si="521"/>
        <v>26</v>
      </c>
      <c r="Y713" s="1">
        <f t="shared" si="522"/>
        <v>26</v>
      </c>
      <c r="Z713" s="1">
        <f t="shared" si="523"/>
        <v>26</v>
      </c>
      <c r="AA713" s="1">
        <f t="shared" si="524"/>
        <v>26</v>
      </c>
      <c r="AB713" s="1">
        <f t="shared" si="525"/>
        <v>26</v>
      </c>
      <c r="AC713" s="1">
        <f t="shared" si="526"/>
        <v>26</v>
      </c>
      <c r="AD713" s="1">
        <f t="shared" si="527"/>
        <v>26</v>
      </c>
      <c r="AE713" s="1">
        <f t="shared" si="528"/>
        <v>26</v>
      </c>
      <c r="AF713" s="1">
        <f t="shared" si="529"/>
        <v>26</v>
      </c>
      <c r="AG713" s="1">
        <f t="shared" si="530"/>
        <v>26</v>
      </c>
      <c r="AH713" s="1">
        <f t="shared" si="531"/>
        <v>26</v>
      </c>
      <c r="AI713" s="1">
        <f t="shared" si="532"/>
        <v>26</v>
      </c>
      <c r="AJ713" s="1">
        <f t="shared" si="533"/>
        <v>26</v>
      </c>
      <c r="AK713" s="1">
        <f t="shared" si="534"/>
        <v>26</v>
      </c>
      <c r="AL713" s="1">
        <f t="shared" si="535"/>
        <v>26</v>
      </c>
      <c r="AM713" s="1">
        <f t="shared" si="536"/>
        <v>26</v>
      </c>
      <c r="AN713" s="1">
        <f t="shared" si="537"/>
        <v>26</v>
      </c>
      <c r="AO713" s="1">
        <f t="shared" si="538"/>
        <v>26</v>
      </c>
      <c r="AP713" s="7">
        <f t="shared" si="508"/>
        <v>26</v>
      </c>
      <c r="AQ713" s="7">
        <f t="shared" si="509"/>
        <v>26</v>
      </c>
      <c r="AR713" s="1">
        <f t="shared" si="539"/>
        <v>26</v>
      </c>
      <c r="AS713" s="7">
        <f t="shared" si="510"/>
        <v>26</v>
      </c>
      <c r="AT713" s="1">
        <f t="shared" si="540"/>
        <v>26</v>
      </c>
      <c r="AU713" s="1">
        <f t="shared" si="541"/>
        <v>26</v>
      </c>
      <c r="AV713" s="1">
        <f t="shared" si="542"/>
        <v>26</v>
      </c>
      <c r="AW713" s="1">
        <f t="shared" si="543"/>
        <v>26</v>
      </c>
      <c r="AX713" s="1">
        <f t="shared" si="544"/>
        <v>26</v>
      </c>
      <c r="AY713" s="1">
        <f t="shared" si="545"/>
        <v>26</v>
      </c>
      <c r="AZ713" s="1">
        <f t="shared" si="546"/>
        <v>26</v>
      </c>
      <c r="BA713" s="1">
        <f t="shared" si="547"/>
        <v>26</v>
      </c>
      <c r="BB713" s="1">
        <f t="shared" si="548"/>
        <v>26</v>
      </c>
      <c r="BC713" s="1">
        <f t="shared" si="549"/>
        <v>26</v>
      </c>
      <c r="BD713" s="1">
        <f t="shared" si="550"/>
        <v>26</v>
      </c>
      <c r="BE713" s="1">
        <f t="shared" si="551"/>
        <v>26</v>
      </c>
      <c r="BF713" s="1">
        <f t="shared" si="552"/>
        <v>26</v>
      </c>
      <c r="BG713" s="1">
        <f>+IF(D713="male",VLOOKUP(M713,'Key node cluster'!$A$3:$C$45,3,0),VLOOKUP(M713,'Key node cluster'!$F$3:$H$27,3,0))</f>
        <v>31</v>
      </c>
    </row>
    <row r="714" spans="1:59" x14ac:dyDescent="0.25">
      <c r="A714" t="s">
        <v>147</v>
      </c>
      <c r="B714">
        <v>9831012318</v>
      </c>
      <c r="C714" s="7">
        <v>40</v>
      </c>
      <c r="D714" t="s">
        <v>9</v>
      </c>
      <c r="E714" t="s">
        <v>10</v>
      </c>
      <c r="G714" t="str">
        <f t="shared" si="507"/>
        <v/>
      </c>
      <c r="H714" s="7">
        <f t="shared" si="511"/>
        <v>10</v>
      </c>
      <c r="J714">
        <v>39</v>
      </c>
      <c r="K714">
        <v>8.0164383561644001</v>
      </c>
      <c r="L714">
        <v>7</v>
      </c>
      <c r="M714" s="5">
        <f t="shared" si="512"/>
        <v>26</v>
      </c>
      <c r="N714" s="5">
        <f>+IF(D714="male",VLOOKUP(BG714,'Key node cluster'!$L$3:$N$24,3,0),VLOOKUP(BG714,'Key node cluster'!$R$3:$T$15,3,0))</f>
        <v>1</v>
      </c>
      <c r="O714" s="1">
        <v>0</v>
      </c>
      <c r="P714" s="1">
        <f t="shared" si="513"/>
        <v>26</v>
      </c>
      <c r="Q714" s="1">
        <f t="shared" si="514"/>
        <v>26</v>
      </c>
      <c r="R714" s="1">
        <f t="shared" si="515"/>
        <v>26</v>
      </c>
      <c r="S714" s="1">
        <f t="shared" si="516"/>
        <v>26</v>
      </c>
      <c r="T714" s="1">
        <f t="shared" si="517"/>
        <v>26</v>
      </c>
      <c r="U714" s="1">
        <f t="shared" si="518"/>
        <v>26</v>
      </c>
      <c r="V714" s="1">
        <f t="shared" si="519"/>
        <v>26</v>
      </c>
      <c r="W714" s="1">
        <f t="shared" si="520"/>
        <v>26</v>
      </c>
      <c r="X714" s="1">
        <f t="shared" si="521"/>
        <v>26</v>
      </c>
      <c r="Y714" s="1">
        <f t="shared" si="522"/>
        <v>26</v>
      </c>
      <c r="Z714" s="1">
        <f t="shared" si="523"/>
        <v>26</v>
      </c>
      <c r="AA714" s="1">
        <f t="shared" si="524"/>
        <v>26</v>
      </c>
      <c r="AB714" s="1">
        <f t="shared" si="525"/>
        <v>26</v>
      </c>
      <c r="AC714" s="1">
        <f t="shared" si="526"/>
        <v>26</v>
      </c>
      <c r="AD714" s="1">
        <f t="shared" si="527"/>
        <v>26</v>
      </c>
      <c r="AE714" s="1">
        <f t="shared" si="528"/>
        <v>26</v>
      </c>
      <c r="AF714" s="1">
        <f t="shared" si="529"/>
        <v>26</v>
      </c>
      <c r="AG714" s="1">
        <f t="shared" si="530"/>
        <v>26</v>
      </c>
      <c r="AH714" s="1">
        <f t="shared" si="531"/>
        <v>26</v>
      </c>
      <c r="AI714" s="1">
        <f t="shared" si="532"/>
        <v>26</v>
      </c>
      <c r="AJ714" s="1">
        <f t="shared" si="533"/>
        <v>26</v>
      </c>
      <c r="AK714" s="1">
        <f t="shared" si="534"/>
        <v>26</v>
      </c>
      <c r="AL714" s="1">
        <f t="shared" si="535"/>
        <v>26</v>
      </c>
      <c r="AM714" s="1">
        <f t="shared" si="536"/>
        <v>26</v>
      </c>
      <c r="AN714" s="1">
        <f t="shared" si="537"/>
        <v>26</v>
      </c>
      <c r="AO714" s="1">
        <f t="shared" si="538"/>
        <v>26</v>
      </c>
      <c r="AP714" s="7">
        <f t="shared" si="508"/>
        <v>26</v>
      </c>
      <c r="AQ714" s="7">
        <f t="shared" si="509"/>
        <v>26</v>
      </c>
      <c r="AR714" s="1">
        <f t="shared" si="539"/>
        <v>26</v>
      </c>
      <c r="AS714" s="7">
        <f t="shared" si="510"/>
        <v>26</v>
      </c>
      <c r="AT714" s="1">
        <f t="shared" si="540"/>
        <v>26</v>
      </c>
      <c r="AU714" s="1">
        <f t="shared" si="541"/>
        <v>26</v>
      </c>
      <c r="AV714" s="1">
        <f t="shared" si="542"/>
        <v>26</v>
      </c>
      <c r="AW714" s="1">
        <f t="shared" si="543"/>
        <v>26</v>
      </c>
      <c r="AX714" s="1">
        <f t="shared" si="544"/>
        <v>26</v>
      </c>
      <c r="AY714" s="1">
        <f t="shared" si="545"/>
        <v>26</v>
      </c>
      <c r="AZ714" s="1">
        <f t="shared" si="546"/>
        <v>26</v>
      </c>
      <c r="BA714" s="1">
        <f t="shared" si="547"/>
        <v>26</v>
      </c>
      <c r="BB714" s="1">
        <f t="shared" si="548"/>
        <v>26</v>
      </c>
      <c r="BC714" s="1">
        <f t="shared" si="549"/>
        <v>26</v>
      </c>
      <c r="BD714" s="1">
        <f t="shared" si="550"/>
        <v>26</v>
      </c>
      <c r="BE714" s="1">
        <f t="shared" si="551"/>
        <v>26</v>
      </c>
      <c r="BF714" s="1">
        <f t="shared" si="552"/>
        <v>26</v>
      </c>
      <c r="BG714" s="1">
        <f>+IF(D714="male",VLOOKUP(M714,'Key node cluster'!$A$3:$C$45,3,0),VLOOKUP(M714,'Key node cluster'!$F$3:$H$27,3,0))</f>
        <v>31</v>
      </c>
    </row>
    <row r="715" spans="1:59" x14ac:dyDescent="0.25">
      <c r="A715" t="s">
        <v>148</v>
      </c>
      <c r="B715">
        <v>9781007657</v>
      </c>
      <c r="C715" s="7">
        <v>40</v>
      </c>
      <c r="D715" t="s">
        <v>9</v>
      </c>
      <c r="E715" t="s">
        <v>10</v>
      </c>
      <c r="G715" t="str">
        <f t="shared" si="507"/>
        <v/>
      </c>
      <c r="H715" s="7">
        <f t="shared" si="511"/>
        <v>20</v>
      </c>
      <c r="J715">
        <v>44</v>
      </c>
      <c r="K715">
        <v>20.547945205478999</v>
      </c>
      <c r="L715">
        <v>8</v>
      </c>
      <c r="M715" s="5">
        <f t="shared" si="512"/>
        <v>26</v>
      </c>
      <c r="N715" s="5">
        <f>+IF(D715="male",VLOOKUP(BG715,'Key node cluster'!$L$3:$N$24,3,0),VLOOKUP(BG715,'Key node cluster'!$R$3:$T$15,3,0))</f>
        <v>1</v>
      </c>
      <c r="O715" s="1">
        <v>0</v>
      </c>
      <c r="P715" s="1">
        <f t="shared" si="513"/>
        <v>26</v>
      </c>
      <c r="Q715" s="1">
        <f t="shared" si="514"/>
        <v>26</v>
      </c>
      <c r="R715" s="1">
        <f t="shared" si="515"/>
        <v>26</v>
      </c>
      <c r="S715" s="1">
        <f t="shared" si="516"/>
        <v>26</v>
      </c>
      <c r="T715" s="1">
        <f t="shared" si="517"/>
        <v>26</v>
      </c>
      <c r="U715" s="1">
        <f t="shared" si="518"/>
        <v>26</v>
      </c>
      <c r="V715" s="1">
        <f t="shared" si="519"/>
        <v>26</v>
      </c>
      <c r="W715" s="1">
        <f t="shared" si="520"/>
        <v>26</v>
      </c>
      <c r="X715" s="1">
        <f t="shared" si="521"/>
        <v>26</v>
      </c>
      <c r="Y715" s="1">
        <f t="shared" si="522"/>
        <v>26</v>
      </c>
      <c r="Z715" s="1">
        <f t="shared" si="523"/>
        <v>26</v>
      </c>
      <c r="AA715" s="1">
        <f t="shared" si="524"/>
        <v>26</v>
      </c>
      <c r="AB715" s="1">
        <f t="shared" si="525"/>
        <v>26</v>
      </c>
      <c r="AC715" s="1">
        <f t="shared" si="526"/>
        <v>26</v>
      </c>
      <c r="AD715" s="1">
        <f t="shared" si="527"/>
        <v>26</v>
      </c>
      <c r="AE715" s="1">
        <f t="shared" si="528"/>
        <v>26</v>
      </c>
      <c r="AF715" s="1">
        <f t="shared" si="529"/>
        <v>26</v>
      </c>
      <c r="AG715" s="1">
        <f t="shared" si="530"/>
        <v>26</v>
      </c>
      <c r="AH715" s="1">
        <f t="shared" si="531"/>
        <v>26</v>
      </c>
      <c r="AI715" s="1">
        <f t="shared" si="532"/>
        <v>26</v>
      </c>
      <c r="AJ715" s="1">
        <f t="shared" si="533"/>
        <v>26</v>
      </c>
      <c r="AK715" s="1">
        <f t="shared" si="534"/>
        <v>26</v>
      </c>
      <c r="AL715" s="1">
        <f t="shared" si="535"/>
        <v>26</v>
      </c>
      <c r="AM715" s="1">
        <f t="shared" si="536"/>
        <v>26</v>
      </c>
      <c r="AN715" s="1">
        <f t="shared" si="537"/>
        <v>26</v>
      </c>
      <c r="AO715" s="1">
        <f t="shared" si="538"/>
        <v>26</v>
      </c>
      <c r="AP715" s="7">
        <f t="shared" si="508"/>
        <v>26</v>
      </c>
      <c r="AQ715" s="7">
        <f t="shared" si="509"/>
        <v>26</v>
      </c>
      <c r="AR715" s="1">
        <f t="shared" si="539"/>
        <v>26</v>
      </c>
      <c r="AS715" s="7">
        <f t="shared" si="510"/>
        <v>26</v>
      </c>
      <c r="AT715" s="1">
        <f t="shared" si="540"/>
        <v>26</v>
      </c>
      <c r="AU715" s="1">
        <f t="shared" si="541"/>
        <v>26</v>
      </c>
      <c r="AV715" s="1">
        <f t="shared" si="542"/>
        <v>26</v>
      </c>
      <c r="AW715" s="1">
        <f t="shared" si="543"/>
        <v>26</v>
      </c>
      <c r="AX715" s="1">
        <f t="shared" si="544"/>
        <v>26</v>
      </c>
      <c r="AY715" s="1">
        <f t="shared" si="545"/>
        <v>26</v>
      </c>
      <c r="AZ715" s="1">
        <f t="shared" si="546"/>
        <v>26</v>
      </c>
      <c r="BA715" s="1">
        <f t="shared" si="547"/>
        <v>26</v>
      </c>
      <c r="BB715" s="1">
        <f t="shared" si="548"/>
        <v>26</v>
      </c>
      <c r="BC715" s="1">
        <f t="shared" si="549"/>
        <v>26</v>
      </c>
      <c r="BD715" s="1">
        <f t="shared" si="550"/>
        <v>26</v>
      </c>
      <c r="BE715" s="1">
        <f t="shared" si="551"/>
        <v>26</v>
      </c>
      <c r="BF715" s="1">
        <f t="shared" si="552"/>
        <v>26</v>
      </c>
      <c r="BG715" s="1">
        <f>+IF(D715="male",VLOOKUP(M715,'Key node cluster'!$A$3:$C$45,3,0),VLOOKUP(M715,'Key node cluster'!$F$3:$H$27,3,0))</f>
        <v>31</v>
      </c>
    </row>
    <row r="716" spans="1:59" x14ac:dyDescent="0.25">
      <c r="A716" t="s">
        <v>149</v>
      </c>
      <c r="B716">
        <v>9901012103</v>
      </c>
      <c r="C716" s="7">
        <v>30</v>
      </c>
      <c r="D716" t="s">
        <v>9</v>
      </c>
      <c r="E716" t="s">
        <v>10</v>
      </c>
      <c r="G716" t="str">
        <f t="shared" si="507"/>
        <v/>
      </c>
      <c r="H716" s="7">
        <f t="shared" si="511"/>
        <v>10</v>
      </c>
      <c r="J716">
        <v>32</v>
      </c>
      <c r="K716">
        <v>6.6054794520547997</v>
      </c>
      <c r="L716">
        <v>21</v>
      </c>
      <c r="M716" s="5">
        <f t="shared" si="512"/>
        <v>26</v>
      </c>
      <c r="N716" s="5">
        <f>+IF(D716="male",VLOOKUP(BG716,'Key node cluster'!$L$3:$N$24,3,0),VLOOKUP(BG716,'Key node cluster'!$R$3:$T$15,3,0))</f>
        <v>1</v>
      </c>
      <c r="O716" s="1">
        <v>0</v>
      </c>
      <c r="P716" s="1">
        <f t="shared" si="513"/>
        <v>26</v>
      </c>
      <c r="Q716" s="1">
        <f t="shared" si="514"/>
        <v>26</v>
      </c>
      <c r="R716" s="1">
        <f t="shared" si="515"/>
        <v>26</v>
      </c>
      <c r="S716" s="1">
        <f t="shared" si="516"/>
        <v>26</v>
      </c>
      <c r="T716" s="1">
        <f t="shared" si="517"/>
        <v>26</v>
      </c>
      <c r="U716" s="1">
        <f t="shared" si="518"/>
        <v>26</v>
      </c>
      <c r="V716" s="1">
        <f t="shared" si="519"/>
        <v>26</v>
      </c>
      <c r="W716" s="1">
        <f t="shared" si="520"/>
        <v>26</v>
      </c>
      <c r="X716" s="1">
        <f t="shared" si="521"/>
        <v>26</v>
      </c>
      <c r="Y716" s="1">
        <f t="shared" si="522"/>
        <v>26</v>
      </c>
      <c r="Z716" s="1">
        <f t="shared" si="523"/>
        <v>26</v>
      </c>
      <c r="AA716" s="1">
        <f t="shared" si="524"/>
        <v>26</v>
      </c>
      <c r="AB716" s="1">
        <f t="shared" si="525"/>
        <v>26</v>
      </c>
      <c r="AC716" s="1">
        <f t="shared" si="526"/>
        <v>26</v>
      </c>
      <c r="AD716" s="1">
        <f t="shared" si="527"/>
        <v>26</v>
      </c>
      <c r="AE716" s="1">
        <f t="shared" si="528"/>
        <v>26</v>
      </c>
      <c r="AF716" s="1">
        <f t="shared" si="529"/>
        <v>26</v>
      </c>
      <c r="AG716" s="1">
        <f t="shared" si="530"/>
        <v>26</v>
      </c>
      <c r="AH716" s="1">
        <f t="shared" si="531"/>
        <v>26</v>
      </c>
      <c r="AI716" s="1">
        <f t="shared" si="532"/>
        <v>26</v>
      </c>
      <c r="AJ716" s="1">
        <f t="shared" si="533"/>
        <v>26</v>
      </c>
      <c r="AK716" s="1">
        <f t="shared" si="534"/>
        <v>26</v>
      </c>
      <c r="AL716" s="1">
        <f t="shared" si="535"/>
        <v>26</v>
      </c>
      <c r="AM716" s="1">
        <f t="shared" si="536"/>
        <v>26</v>
      </c>
      <c r="AN716" s="1">
        <f t="shared" si="537"/>
        <v>26</v>
      </c>
      <c r="AO716" s="1">
        <f t="shared" si="538"/>
        <v>26</v>
      </c>
      <c r="AP716" s="7">
        <f t="shared" si="508"/>
        <v>26</v>
      </c>
      <c r="AQ716" s="7">
        <f t="shared" si="509"/>
        <v>26</v>
      </c>
      <c r="AR716" s="1">
        <f t="shared" si="539"/>
        <v>26</v>
      </c>
      <c r="AS716" s="7">
        <f t="shared" si="510"/>
        <v>26</v>
      </c>
      <c r="AT716" s="1">
        <f t="shared" si="540"/>
        <v>26</v>
      </c>
      <c r="AU716" s="1">
        <f t="shared" si="541"/>
        <v>26</v>
      </c>
      <c r="AV716" s="1">
        <f t="shared" si="542"/>
        <v>26</v>
      </c>
      <c r="AW716" s="1">
        <f t="shared" si="543"/>
        <v>26</v>
      </c>
      <c r="AX716" s="1">
        <f t="shared" si="544"/>
        <v>26</v>
      </c>
      <c r="AY716" s="1">
        <f t="shared" si="545"/>
        <v>26</v>
      </c>
      <c r="AZ716" s="1">
        <f t="shared" si="546"/>
        <v>26</v>
      </c>
      <c r="BA716" s="1">
        <f t="shared" si="547"/>
        <v>26</v>
      </c>
      <c r="BB716" s="1">
        <f t="shared" si="548"/>
        <v>26</v>
      </c>
      <c r="BC716" s="1">
        <f t="shared" si="549"/>
        <v>26</v>
      </c>
      <c r="BD716" s="1">
        <f t="shared" si="550"/>
        <v>26</v>
      </c>
      <c r="BE716" s="1">
        <f t="shared" si="551"/>
        <v>26</v>
      </c>
      <c r="BF716" s="1">
        <f t="shared" si="552"/>
        <v>26</v>
      </c>
      <c r="BG716" s="1">
        <f>+IF(D716="male",VLOOKUP(M716,'Key node cluster'!$A$3:$C$45,3,0),VLOOKUP(M716,'Key node cluster'!$F$3:$H$27,3,0))</f>
        <v>31</v>
      </c>
    </row>
    <row r="717" spans="1:59" x14ac:dyDescent="0.25">
      <c r="A717" t="s">
        <v>150</v>
      </c>
      <c r="B717">
        <v>9751042117</v>
      </c>
      <c r="C717" s="7">
        <v>50</v>
      </c>
      <c r="D717" t="s">
        <v>9</v>
      </c>
      <c r="E717" t="s">
        <v>10</v>
      </c>
      <c r="G717" t="str">
        <f t="shared" si="507"/>
        <v/>
      </c>
      <c r="H717" s="7">
        <f t="shared" si="511"/>
        <v>10</v>
      </c>
      <c r="J717">
        <v>47</v>
      </c>
      <c r="K717">
        <v>9.9972602739726</v>
      </c>
      <c r="L717">
        <v>20</v>
      </c>
      <c r="M717" s="5">
        <f t="shared" si="512"/>
        <v>26</v>
      </c>
      <c r="N717" s="5">
        <f>+IF(D717="male",VLOOKUP(BG717,'Key node cluster'!$L$3:$N$24,3,0),VLOOKUP(BG717,'Key node cluster'!$R$3:$T$15,3,0))</f>
        <v>1</v>
      </c>
      <c r="O717" s="1">
        <v>0</v>
      </c>
      <c r="P717" s="1">
        <f t="shared" si="513"/>
        <v>26</v>
      </c>
      <c r="Q717" s="1">
        <f t="shared" si="514"/>
        <v>26</v>
      </c>
      <c r="R717" s="1">
        <f t="shared" si="515"/>
        <v>26</v>
      </c>
      <c r="S717" s="1">
        <f t="shared" si="516"/>
        <v>26</v>
      </c>
      <c r="T717" s="1">
        <f t="shared" si="517"/>
        <v>26</v>
      </c>
      <c r="U717" s="1">
        <f t="shared" si="518"/>
        <v>26</v>
      </c>
      <c r="V717" s="1">
        <f t="shared" si="519"/>
        <v>26</v>
      </c>
      <c r="W717" s="1">
        <f t="shared" si="520"/>
        <v>26</v>
      </c>
      <c r="X717" s="1">
        <f t="shared" si="521"/>
        <v>26</v>
      </c>
      <c r="Y717" s="1">
        <f t="shared" si="522"/>
        <v>26</v>
      </c>
      <c r="Z717" s="1">
        <f t="shared" si="523"/>
        <v>26</v>
      </c>
      <c r="AA717" s="1">
        <f t="shared" si="524"/>
        <v>26</v>
      </c>
      <c r="AB717" s="1">
        <f t="shared" si="525"/>
        <v>26</v>
      </c>
      <c r="AC717" s="1">
        <f t="shared" si="526"/>
        <v>26</v>
      </c>
      <c r="AD717" s="1">
        <f t="shared" si="527"/>
        <v>26</v>
      </c>
      <c r="AE717" s="1">
        <f t="shared" si="528"/>
        <v>26</v>
      </c>
      <c r="AF717" s="1">
        <f t="shared" si="529"/>
        <v>26</v>
      </c>
      <c r="AG717" s="1">
        <f t="shared" si="530"/>
        <v>26</v>
      </c>
      <c r="AH717" s="1">
        <f t="shared" si="531"/>
        <v>26</v>
      </c>
      <c r="AI717" s="1">
        <f t="shared" si="532"/>
        <v>26</v>
      </c>
      <c r="AJ717" s="1">
        <f t="shared" si="533"/>
        <v>26</v>
      </c>
      <c r="AK717" s="1">
        <f t="shared" si="534"/>
        <v>26</v>
      </c>
      <c r="AL717" s="1">
        <f t="shared" si="535"/>
        <v>26</v>
      </c>
      <c r="AM717" s="1">
        <f t="shared" si="536"/>
        <v>26</v>
      </c>
      <c r="AN717" s="1">
        <f t="shared" si="537"/>
        <v>26</v>
      </c>
      <c r="AO717" s="1">
        <f t="shared" si="538"/>
        <v>26</v>
      </c>
      <c r="AP717" s="7">
        <f t="shared" si="508"/>
        <v>26</v>
      </c>
      <c r="AQ717" s="7">
        <f t="shared" si="509"/>
        <v>26</v>
      </c>
      <c r="AR717" s="1">
        <f t="shared" si="539"/>
        <v>26</v>
      </c>
      <c r="AS717" s="7">
        <f t="shared" si="510"/>
        <v>26</v>
      </c>
      <c r="AT717" s="1">
        <f t="shared" si="540"/>
        <v>26</v>
      </c>
      <c r="AU717" s="1">
        <f t="shared" si="541"/>
        <v>26</v>
      </c>
      <c r="AV717" s="1">
        <f t="shared" si="542"/>
        <v>26</v>
      </c>
      <c r="AW717" s="1">
        <f t="shared" si="543"/>
        <v>26</v>
      </c>
      <c r="AX717" s="1">
        <f t="shared" si="544"/>
        <v>26</v>
      </c>
      <c r="AY717" s="1">
        <f t="shared" si="545"/>
        <v>26</v>
      </c>
      <c r="AZ717" s="1">
        <f t="shared" si="546"/>
        <v>26</v>
      </c>
      <c r="BA717" s="1">
        <f t="shared" si="547"/>
        <v>26</v>
      </c>
      <c r="BB717" s="1">
        <f t="shared" si="548"/>
        <v>26</v>
      </c>
      <c r="BC717" s="1">
        <f t="shared" si="549"/>
        <v>26</v>
      </c>
      <c r="BD717" s="1">
        <f t="shared" si="550"/>
        <v>26</v>
      </c>
      <c r="BE717" s="1">
        <f t="shared" si="551"/>
        <v>26</v>
      </c>
      <c r="BF717" s="1">
        <f t="shared" si="552"/>
        <v>26</v>
      </c>
      <c r="BG717" s="1">
        <f>+IF(D717="male",VLOOKUP(M717,'Key node cluster'!$A$3:$C$45,3,0),VLOOKUP(M717,'Key node cluster'!$F$3:$H$27,3,0))</f>
        <v>31</v>
      </c>
    </row>
    <row r="718" spans="1:59" x14ac:dyDescent="0.25">
      <c r="A718" t="s">
        <v>152</v>
      </c>
      <c r="B718">
        <v>9731030847</v>
      </c>
      <c r="C718" s="7">
        <v>50</v>
      </c>
      <c r="D718" t="s">
        <v>9</v>
      </c>
      <c r="E718" t="s">
        <v>10</v>
      </c>
      <c r="G718" t="str">
        <f t="shared" si="507"/>
        <v/>
      </c>
      <c r="H718" s="7">
        <f t="shared" si="511"/>
        <v>20</v>
      </c>
      <c r="J718">
        <v>49</v>
      </c>
      <c r="K718">
        <v>25.945205479452</v>
      </c>
      <c r="L718">
        <v>24</v>
      </c>
      <c r="M718" s="5">
        <f t="shared" si="512"/>
        <v>26</v>
      </c>
      <c r="N718" s="5">
        <f>+IF(D718="male",VLOOKUP(BG718,'Key node cluster'!$L$3:$N$24,3,0),VLOOKUP(BG718,'Key node cluster'!$R$3:$T$15,3,0))</f>
        <v>1</v>
      </c>
      <c r="O718" s="1">
        <v>0</v>
      </c>
      <c r="P718" s="1">
        <f t="shared" si="513"/>
        <v>26</v>
      </c>
      <c r="Q718" s="1">
        <f t="shared" si="514"/>
        <v>26</v>
      </c>
      <c r="R718" s="1">
        <f t="shared" si="515"/>
        <v>26</v>
      </c>
      <c r="S718" s="1">
        <f t="shared" si="516"/>
        <v>26</v>
      </c>
      <c r="T718" s="1">
        <f t="shared" si="517"/>
        <v>26</v>
      </c>
      <c r="U718" s="1">
        <f t="shared" si="518"/>
        <v>26</v>
      </c>
      <c r="V718" s="1">
        <f t="shared" si="519"/>
        <v>26</v>
      </c>
      <c r="W718" s="1">
        <f t="shared" si="520"/>
        <v>26</v>
      </c>
      <c r="X718" s="1">
        <f t="shared" si="521"/>
        <v>26</v>
      </c>
      <c r="Y718" s="1">
        <f t="shared" si="522"/>
        <v>26</v>
      </c>
      <c r="Z718" s="1">
        <f t="shared" si="523"/>
        <v>26</v>
      </c>
      <c r="AA718" s="1">
        <f t="shared" si="524"/>
        <v>26</v>
      </c>
      <c r="AB718" s="1">
        <f t="shared" si="525"/>
        <v>26</v>
      </c>
      <c r="AC718" s="1">
        <f t="shared" si="526"/>
        <v>26</v>
      </c>
      <c r="AD718" s="1">
        <f t="shared" si="527"/>
        <v>26</v>
      </c>
      <c r="AE718" s="1">
        <f t="shared" si="528"/>
        <v>26</v>
      </c>
      <c r="AF718" s="1">
        <f t="shared" si="529"/>
        <v>26</v>
      </c>
      <c r="AG718" s="1">
        <f t="shared" si="530"/>
        <v>26</v>
      </c>
      <c r="AH718" s="1">
        <f t="shared" si="531"/>
        <v>26</v>
      </c>
      <c r="AI718" s="1">
        <f t="shared" si="532"/>
        <v>26</v>
      </c>
      <c r="AJ718" s="1">
        <f t="shared" si="533"/>
        <v>26</v>
      </c>
      <c r="AK718" s="1">
        <f t="shared" si="534"/>
        <v>26</v>
      </c>
      <c r="AL718" s="1">
        <f t="shared" si="535"/>
        <v>26</v>
      </c>
      <c r="AM718" s="1">
        <f t="shared" si="536"/>
        <v>26</v>
      </c>
      <c r="AN718" s="1">
        <f t="shared" si="537"/>
        <v>26</v>
      </c>
      <c r="AO718" s="1">
        <f t="shared" si="538"/>
        <v>26</v>
      </c>
      <c r="AP718" s="7">
        <f t="shared" si="508"/>
        <v>26</v>
      </c>
      <c r="AQ718" s="7">
        <f t="shared" si="509"/>
        <v>26</v>
      </c>
      <c r="AR718" s="1">
        <f t="shared" si="539"/>
        <v>26</v>
      </c>
      <c r="AS718" s="7">
        <f t="shared" si="510"/>
        <v>26</v>
      </c>
      <c r="AT718" s="1">
        <f t="shared" si="540"/>
        <v>26</v>
      </c>
      <c r="AU718" s="1">
        <f t="shared" si="541"/>
        <v>26</v>
      </c>
      <c r="AV718" s="1">
        <f t="shared" si="542"/>
        <v>26</v>
      </c>
      <c r="AW718" s="1">
        <f t="shared" si="543"/>
        <v>26</v>
      </c>
      <c r="AX718" s="1">
        <f t="shared" si="544"/>
        <v>26</v>
      </c>
      <c r="AY718" s="1">
        <f t="shared" si="545"/>
        <v>26</v>
      </c>
      <c r="AZ718" s="1">
        <f t="shared" si="546"/>
        <v>26</v>
      </c>
      <c r="BA718" s="1">
        <f t="shared" si="547"/>
        <v>26</v>
      </c>
      <c r="BB718" s="1">
        <f t="shared" si="548"/>
        <v>26</v>
      </c>
      <c r="BC718" s="1">
        <f t="shared" si="549"/>
        <v>26</v>
      </c>
      <c r="BD718" s="1">
        <f t="shared" si="550"/>
        <v>26</v>
      </c>
      <c r="BE718" s="1">
        <f t="shared" si="551"/>
        <v>26</v>
      </c>
      <c r="BF718" s="1">
        <f t="shared" si="552"/>
        <v>26</v>
      </c>
      <c r="BG718" s="1">
        <f>+IF(D718="male",VLOOKUP(M718,'Key node cluster'!$A$3:$C$45,3,0),VLOOKUP(M718,'Key node cluster'!$F$3:$H$27,3,0))</f>
        <v>31</v>
      </c>
    </row>
    <row r="719" spans="1:59" x14ac:dyDescent="0.25">
      <c r="A719" t="s">
        <v>154</v>
      </c>
      <c r="B719">
        <v>9811011869</v>
      </c>
      <c r="C719" s="7">
        <v>40</v>
      </c>
      <c r="D719" t="s">
        <v>9</v>
      </c>
      <c r="E719" t="s">
        <v>10</v>
      </c>
      <c r="G719" t="str">
        <f t="shared" si="507"/>
        <v/>
      </c>
      <c r="H719" s="7">
        <f t="shared" si="511"/>
        <v>20</v>
      </c>
      <c r="J719">
        <v>40</v>
      </c>
      <c r="K719">
        <v>15.613698630137</v>
      </c>
      <c r="L719">
        <v>2</v>
      </c>
      <c r="M719" s="5">
        <f t="shared" si="512"/>
        <v>26</v>
      </c>
      <c r="N719" s="5">
        <f>+IF(D719="male",VLOOKUP(BG719,'Key node cluster'!$L$3:$N$24,3,0),VLOOKUP(BG719,'Key node cluster'!$R$3:$T$15,3,0))</f>
        <v>1</v>
      </c>
      <c r="O719" s="1">
        <v>0</v>
      </c>
      <c r="P719" s="1">
        <f t="shared" si="513"/>
        <v>26</v>
      </c>
      <c r="Q719" s="1">
        <f t="shared" si="514"/>
        <v>26</v>
      </c>
      <c r="R719" s="1">
        <f t="shared" si="515"/>
        <v>26</v>
      </c>
      <c r="S719" s="1">
        <f t="shared" si="516"/>
        <v>26</v>
      </c>
      <c r="T719" s="1">
        <f t="shared" si="517"/>
        <v>26</v>
      </c>
      <c r="U719" s="1">
        <f t="shared" si="518"/>
        <v>26</v>
      </c>
      <c r="V719" s="1">
        <f t="shared" si="519"/>
        <v>26</v>
      </c>
      <c r="W719" s="1">
        <f t="shared" si="520"/>
        <v>26</v>
      </c>
      <c r="X719" s="1">
        <f t="shared" si="521"/>
        <v>26</v>
      </c>
      <c r="Y719" s="1">
        <f t="shared" si="522"/>
        <v>26</v>
      </c>
      <c r="Z719" s="1">
        <f t="shared" si="523"/>
        <v>26</v>
      </c>
      <c r="AA719" s="1">
        <f t="shared" si="524"/>
        <v>26</v>
      </c>
      <c r="AB719" s="1">
        <f t="shared" si="525"/>
        <v>26</v>
      </c>
      <c r="AC719" s="1">
        <f t="shared" si="526"/>
        <v>26</v>
      </c>
      <c r="AD719" s="1">
        <f t="shared" si="527"/>
        <v>26</v>
      </c>
      <c r="AE719" s="1">
        <f t="shared" si="528"/>
        <v>26</v>
      </c>
      <c r="AF719" s="1">
        <f t="shared" si="529"/>
        <v>26</v>
      </c>
      <c r="AG719" s="1">
        <f t="shared" si="530"/>
        <v>26</v>
      </c>
      <c r="AH719" s="1">
        <f t="shared" si="531"/>
        <v>26</v>
      </c>
      <c r="AI719" s="1">
        <f t="shared" si="532"/>
        <v>26</v>
      </c>
      <c r="AJ719" s="1">
        <f t="shared" si="533"/>
        <v>26</v>
      </c>
      <c r="AK719" s="1">
        <f t="shared" si="534"/>
        <v>26</v>
      </c>
      <c r="AL719" s="1">
        <f t="shared" si="535"/>
        <v>26</v>
      </c>
      <c r="AM719" s="1">
        <f t="shared" si="536"/>
        <v>26</v>
      </c>
      <c r="AN719" s="1">
        <f t="shared" si="537"/>
        <v>26</v>
      </c>
      <c r="AO719" s="1">
        <f t="shared" si="538"/>
        <v>26</v>
      </c>
      <c r="AP719" s="7">
        <f t="shared" si="508"/>
        <v>26</v>
      </c>
      <c r="AQ719" s="7">
        <f t="shared" si="509"/>
        <v>26</v>
      </c>
      <c r="AR719" s="1">
        <f t="shared" si="539"/>
        <v>26</v>
      </c>
      <c r="AS719" s="7">
        <f t="shared" si="510"/>
        <v>26</v>
      </c>
      <c r="AT719" s="1">
        <f t="shared" si="540"/>
        <v>26</v>
      </c>
      <c r="AU719" s="1">
        <f t="shared" si="541"/>
        <v>26</v>
      </c>
      <c r="AV719" s="1">
        <f t="shared" si="542"/>
        <v>26</v>
      </c>
      <c r="AW719" s="1">
        <f t="shared" si="543"/>
        <v>26</v>
      </c>
      <c r="AX719" s="1">
        <f t="shared" si="544"/>
        <v>26</v>
      </c>
      <c r="AY719" s="1">
        <f t="shared" si="545"/>
        <v>26</v>
      </c>
      <c r="AZ719" s="1">
        <f t="shared" si="546"/>
        <v>26</v>
      </c>
      <c r="BA719" s="1">
        <f t="shared" si="547"/>
        <v>26</v>
      </c>
      <c r="BB719" s="1">
        <f t="shared" si="548"/>
        <v>26</v>
      </c>
      <c r="BC719" s="1">
        <f t="shared" si="549"/>
        <v>26</v>
      </c>
      <c r="BD719" s="1">
        <f t="shared" si="550"/>
        <v>26</v>
      </c>
      <c r="BE719" s="1">
        <f t="shared" si="551"/>
        <v>26</v>
      </c>
      <c r="BF719" s="1">
        <f t="shared" si="552"/>
        <v>26</v>
      </c>
      <c r="BG719" s="1">
        <f>+IF(D719="male",VLOOKUP(M719,'Key node cluster'!$A$3:$C$45,3,0),VLOOKUP(M719,'Key node cluster'!$F$3:$H$27,3,0))</f>
        <v>31</v>
      </c>
    </row>
    <row r="720" spans="1:59" x14ac:dyDescent="0.25">
      <c r="A720" t="s">
        <v>156</v>
      </c>
      <c r="B720">
        <v>9941030751</v>
      </c>
      <c r="C720" s="7">
        <v>30</v>
      </c>
      <c r="D720" t="s">
        <v>9</v>
      </c>
      <c r="E720" t="s">
        <v>10</v>
      </c>
      <c r="G720" t="str">
        <f t="shared" si="507"/>
        <v/>
      </c>
      <c r="H720" s="7">
        <f t="shared" si="511"/>
        <v>5</v>
      </c>
      <c r="J720">
        <v>27</v>
      </c>
      <c r="K720">
        <v>3.0246575342466002</v>
      </c>
      <c r="L720">
        <v>3</v>
      </c>
      <c r="M720" s="5">
        <f t="shared" si="512"/>
        <v>26</v>
      </c>
      <c r="N720" s="5">
        <f>+IF(D720="male",VLOOKUP(BG720,'Key node cluster'!$L$3:$N$24,3,0),VLOOKUP(BG720,'Key node cluster'!$R$3:$T$15,3,0))</f>
        <v>1</v>
      </c>
      <c r="O720" s="1">
        <v>0</v>
      </c>
      <c r="P720" s="1">
        <f t="shared" si="513"/>
        <v>26</v>
      </c>
      <c r="Q720" s="1">
        <f t="shared" si="514"/>
        <v>26</v>
      </c>
      <c r="R720" s="1">
        <f t="shared" si="515"/>
        <v>26</v>
      </c>
      <c r="S720" s="1">
        <f t="shared" si="516"/>
        <v>26</v>
      </c>
      <c r="T720" s="1">
        <f t="shared" si="517"/>
        <v>26</v>
      </c>
      <c r="U720" s="1">
        <f t="shared" si="518"/>
        <v>26</v>
      </c>
      <c r="V720" s="1">
        <f t="shared" si="519"/>
        <v>26</v>
      </c>
      <c r="W720" s="1">
        <f t="shared" si="520"/>
        <v>26</v>
      </c>
      <c r="X720" s="1">
        <f t="shared" si="521"/>
        <v>26</v>
      </c>
      <c r="Y720" s="1">
        <f t="shared" si="522"/>
        <v>26</v>
      </c>
      <c r="Z720" s="1">
        <f t="shared" si="523"/>
        <v>26</v>
      </c>
      <c r="AA720" s="1">
        <f t="shared" si="524"/>
        <v>26</v>
      </c>
      <c r="AB720" s="1">
        <f t="shared" si="525"/>
        <v>26</v>
      </c>
      <c r="AC720" s="1">
        <f t="shared" si="526"/>
        <v>26</v>
      </c>
      <c r="AD720" s="1">
        <f t="shared" si="527"/>
        <v>26</v>
      </c>
      <c r="AE720" s="1">
        <f t="shared" si="528"/>
        <v>26</v>
      </c>
      <c r="AF720" s="1">
        <f t="shared" si="529"/>
        <v>26</v>
      </c>
      <c r="AG720" s="1">
        <f t="shared" si="530"/>
        <v>26</v>
      </c>
      <c r="AH720" s="1">
        <f t="shared" si="531"/>
        <v>26</v>
      </c>
      <c r="AI720" s="1">
        <f t="shared" si="532"/>
        <v>26</v>
      </c>
      <c r="AJ720" s="1">
        <f t="shared" si="533"/>
        <v>26</v>
      </c>
      <c r="AK720" s="1">
        <f t="shared" si="534"/>
        <v>26</v>
      </c>
      <c r="AL720" s="1">
        <f t="shared" si="535"/>
        <v>26</v>
      </c>
      <c r="AM720" s="1">
        <f t="shared" si="536"/>
        <v>26</v>
      </c>
      <c r="AN720" s="1">
        <f t="shared" si="537"/>
        <v>26</v>
      </c>
      <c r="AO720" s="1">
        <f t="shared" si="538"/>
        <v>26</v>
      </c>
      <c r="AP720" s="7">
        <f t="shared" si="508"/>
        <v>26</v>
      </c>
      <c r="AQ720" s="7">
        <f t="shared" si="509"/>
        <v>26</v>
      </c>
      <c r="AR720" s="1">
        <f t="shared" si="539"/>
        <v>26</v>
      </c>
      <c r="AS720" s="7">
        <f t="shared" si="510"/>
        <v>26</v>
      </c>
      <c r="AT720" s="1">
        <f t="shared" si="540"/>
        <v>26</v>
      </c>
      <c r="AU720" s="1">
        <f t="shared" si="541"/>
        <v>26</v>
      </c>
      <c r="AV720" s="1">
        <f t="shared" si="542"/>
        <v>26</v>
      </c>
      <c r="AW720" s="1">
        <f t="shared" si="543"/>
        <v>26</v>
      </c>
      <c r="AX720" s="1">
        <f t="shared" si="544"/>
        <v>26</v>
      </c>
      <c r="AY720" s="1">
        <f t="shared" si="545"/>
        <v>26</v>
      </c>
      <c r="AZ720" s="1">
        <f t="shared" si="546"/>
        <v>26</v>
      </c>
      <c r="BA720" s="1">
        <f t="shared" si="547"/>
        <v>26</v>
      </c>
      <c r="BB720" s="1">
        <f t="shared" si="548"/>
        <v>26</v>
      </c>
      <c r="BC720" s="1">
        <f t="shared" si="549"/>
        <v>26</v>
      </c>
      <c r="BD720" s="1">
        <f t="shared" si="550"/>
        <v>26</v>
      </c>
      <c r="BE720" s="1">
        <f t="shared" si="551"/>
        <v>26</v>
      </c>
      <c r="BF720" s="1">
        <f t="shared" si="552"/>
        <v>26</v>
      </c>
      <c r="BG720" s="1">
        <f>+IF(D720="male",VLOOKUP(M720,'Key node cluster'!$A$3:$C$45,3,0),VLOOKUP(M720,'Key node cluster'!$F$3:$H$27,3,0))</f>
        <v>31</v>
      </c>
    </row>
    <row r="721" spans="1:59" x14ac:dyDescent="0.25">
      <c r="A721" t="s">
        <v>157</v>
      </c>
      <c r="B721">
        <v>9851051575</v>
      </c>
      <c r="C721" s="7">
        <v>40</v>
      </c>
      <c r="D721" t="s">
        <v>9</v>
      </c>
      <c r="E721" t="s">
        <v>10</v>
      </c>
      <c r="F721" t="s">
        <v>28</v>
      </c>
      <c r="G721" t="str">
        <f t="shared" si="507"/>
        <v>bachelor or above</v>
      </c>
      <c r="H721" s="7">
        <f t="shared" si="511"/>
        <v>1</v>
      </c>
      <c r="I721" t="s">
        <v>14</v>
      </c>
      <c r="J721">
        <v>37</v>
      </c>
      <c r="K721">
        <v>0.66849315068492998</v>
      </c>
      <c r="L721">
        <v>1</v>
      </c>
      <c r="M721" s="5">
        <f t="shared" si="512"/>
        <v>19</v>
      </c>
      <c r="N721" s="5">
        <f>+IF(D721="male",VLOOKUP(BG721,'Key node cluster'!$L$3:$N$24,3,0),VLOOKUP(BG721,'Key node cluster'!$R$3:$T$15,3,0))</f>
        <v>0</v>
      </c>
      <c r="O721" s="1">
        <v>0</v>
      </c>
      <c r="P721" s="1">
        <f t="shared" si="513"/>
        <v>1</v>
      </c>
      <c r="Q721" s="1">
        <f t="shared" si="514"/>
        <v>17</v>
      </c>
      <c r="R721" s="1">
        <f t="shared" si="515"/>
        <v>17</v>
      </c>
      <c r="S721" s="1">
        <f t="shared" si="516"/>
        <v>17</v>
      </c>
      <c r="T721" s="1">
        <f t="shared" si="517"/>
        <v>17</v>
      </c>
      <c r="U721" s="1">
        <f t="shared" si="518"/>
        <v>17</v>
      </c>
      <c r="V721" s="1">
        <f t="shared" si="519"/>
        <v>17</v>
      </c>
      <c r="W721" s="1">
        <f t="shared" si="520"/>
        <v>17</v>
      </c>
      <c r="X721" s="1">
        <f t="shared" si="521"/>
        <v>17</v>
      </c>
      <c r="Y721" s="1">
        <f t="shared" si="522"/>
        <v>17</v>
      </c>
      <c r="Z721" s="1">
        <f t="shared" si="523"/>
        <v>17</v>
      </c>
      <c r="AA721" s="1">
        <f t="shared" si="524"/>
        <v>17</v>
      </c>
      <c r="AB721" s="1">
        <f t="shared" si="525"/>
        <v>17</v>
      </c>
      <c r="AC721" s="1">
        <f t="shared" si="526"/>
        <v>17</v>
      </c>
      <c r="AD721" s="1">
        <f t="shared" si="527"/>
        <v>17</v>
      </c>
      <c r="AE721" s="1">
        <f t="shared" si="528"/>
        <v>17</v>
      </c>
      <c r="AF721" s="1">
        <f t="shared" si="529"/>
        <v>17</v>
      </c>
      <c r="AG721" s="1">
        <f t="shared" si="530"/>
        <v>18</v>
      </c>
      <c r="AH721" s="1">
        <f t="shared" si="531"/>
        <v>19</v>
      </c>
      <c r="AI721" s="1">
        <f t="shared" si="532"/>
        <v>19</v>
      </c>
      <c r="AJ721" s="1">
        <f t="shared" si="533"/>
        <v>19</v>
      </c>
      <c r="AK721" s="1">
        <f t="shared" si="534"/>
        <v>19</v>
      </c>
      <c r="AL721" s="1">
        <f t="shared" si="535"/>
        <v>19</v>
      </c>
      <c r="AM721" s="1">
        <f t="shared" si="536"/>
        <v>19</v>
      </c>
      <c r="AN721" s="1">
        <f t="shared" si="537"/>
        <v>19</v>
      </c>
      <c r="AO721" s="1">
        <f t="shared" si="538"/>
        <v>19</v>
      </c>
      <c r="AP721" s="7">
        <f t="shared" si="508"/>
        <v>19</v>
      </c>
      <c r="AQ721" s="7">
        <f t="shared" si="509"/>
        <v>19</v>
      </c>
      <c r="AR721" s="1">
        <f t="shared" si="539"/>
        <v>19</v>
      </c>
      <c r="AS721" s="7">
        <f t="shared" si="510"/>
        <v>19</v>
      </c>
      <c r="AT721" s="1">
        <f t="shared" si="540"/>
        <v>19</v>
      </c>
      <c r="AU721" s="1">
        <f t="shared" si="541"/>
        <v>19</v>
      </c>
      <c r="AV721" s="1">
        <f t="shared" si="542"/>
        <v>19</v>
      </c>
      <c r="AW721" s="1">
        <f t="shared" si="543"/>
        <v>19</v>
      </c>
      <c r="AX721" s="1">
        <f t="shared" si="544"/>
        <v>19</v>
      </c>
      <c r="AY721" s="1">
        <f t="shared" si="545"/>
        <v>19</v>
      </c>
      <c r="AZ721" s="1">
        <f t="shared" si="546"/>
        <v>19</v>
      </c>
      <c r="BA721" s="1">
        <f t="shared" si="547"/>
        <v>19</v>
      </c>
      <c r="BB721" s="1">
        <f t="shared" si="548"/>
        <v>19</v>
      </c>
      <c r="BC721" s="1">
        <f t="shared" si="549"/>
        <v>19</v>
      </c>
      <c r="BD721" s="1">
        <f t="shared" si="550"/>
        <v>19</v>
      </c>
      <c r="BE721" s="1">
        <f t="shared" si="551"/>
        <v>19</v>
      </c>
      <c r="BF721" s="1">
        <f t="shared" si="552"/>
        <v>19</v>
      </c>
      <c r="BG721" s="1">
        <f>+IF(D721="male",VLOOKUP(M721,'Key node cluster'!$A$3:$C$45,3,0),VLOOKUP(M721,'Key node cluster'!$F$3:$H$27,3,0))</f>
        <v>19</v>
      </c>
    </row>
    <row r="722" spans="1:59" x14ac:dyDescent="0.25">
      <c r="A722" t="s">
        <v>159</v>
      </c>
      <c r="B722">
        <v>9961018174</v>
      </c>
      <c r="C722" s="7">
        <v>30</v>
      </c>
      <c r="D722" t="s">
        <v>9</v>
      </c>
      <c r="E722" t="s">
        <v>10</v>
      </c>
      <c r="F722" t="s">
        <v>11</v>
      </c>
      <c r="G722" t="str">
        <f t="shared" si="507"/>
        <v>tvet</v>
      </c>
      <c r="H722" s="7">
        <f t="shared" si="511"/>
        <v>10</v>
      </c>
      <c r="I722" t="s">
        <v>22</v>
      </c>
      <c r="J722">
        <v>26</v>
      </c>
      <c r="K722">
        <v>7.7753424657533996</v>
      </c>
      <c r="L722">
        <v>18</v>
      </c>
      <c r="M722" s="5">
        <f t="shared" si="512"/>
        <v>42</v>
      </c>
      <c r="N722" s="5">
        <f>+IF(D722="male",VLOOKUP(BG722,'Key node cluster'!$L$3:$N$24,3,0),VLOOKUP(BG722,'Key node cluster'!$R$3:$T$15,3,0))</f>
        <v>0</v>
      </c>
      <c r="O722" s="1">
        <v>0</v>
      </c>
      <c r="P722" s="1">
        <f t="shared" si="513"/>
        <v>26</v>
      </c>
      <c r="Q722" s="1">
        <f t="shared" si="514"/>
        <v>26</v>
      </c>
      <c r="R722" s="1">
        <f t="shared" si="515"/>
        <v>26</v>
      </c>
      <c r="S722" s="1">
        <f t="shared" si="516"/>
        <v>26</v>
      </c>
      <c r="T722" s="1">
        <f t="shared" si="517"/>
        <v>26</v>
      </c>
      <c r="U722" s="1">
        <f t="shared" si="518"/>
        <v>26</v>
      </c>
      <c r="V722" s="1">
        <f t="shared" si="519"/>
        <v>26</v>
      </c>
      <c r="W722" s="1">
        <f t="shared" si="520"/>
        <v>26</v>
      </c>
      <c r="X722" s="1">
        <f t="shared" si="521"/>
        <v>26</v>
      </c>
      <c r="Y722" s="1">
        <f t="shared" si="522"/>
        <v>26</v>
      </c>
      <c r="Z722" s="1">
        <f t="shared" si="523"/>
        <v>26</v>
      </c>
      <c r="AA722" s="1">
        <f t="shared" si="524"/>
        <v>26</v>
      </c>
      <c r="AB722" s="1">
        <f t="shared" si="525"/>
        <v>26</v>
      </c>
      <c r="AC722" s="1">
        <f t="shared" si="526"/>
        <v>26</v>
      </c>
      <c r="AD722" s="1">
        <f t="shared" si="527"/>
        <v>26</v>
      </c>
      <c r="AE722" s="1">
        <f t="shared" si="528"/>
        <v>26</v>
      </c>
      <c r="AF722" s="1">
        <f t="shared" si="529"/>
        <v>26</v>
      </c>
      <c r="AG722" s="1">
        <f t="shared" si="530"/>
        <v>26</v>
      </c>
      <c r="AH722" s="1">
        <f t="shared" si="531"/>
        <v>26</v>
      </c>
      <c r="AI722" s="1">
        <f t="shared" si="532"/>
        <v>26</v>
      </c>
      <c r="AJ722" s="1">
        <f t="shared" si="533"/>
        <v>26</v>
      </c>
      <c r="AK722" s="1">
        <f t="shared" si="534"/>
        <v>26</v>
      </c>
      <c r="AL722" s="1">
        <f t="shared" si="535"/>
        <v>26</v>
      </c>
      <c r="AM722" s="1">
        <f t="shared" si="536"/>
        <v>26</v>
      </c>
      <c r="AN722" s="1">
        <f t="shared" si="537"/>
        <v>26</v>
      </c>
      <c r="AO722" s="1">
        <f t="shared" si="538"/>
        <v>26</v>
      </c>
      <c r="AP722" s="7">
        <f t="shared" si="508"/>
        <v>38</v>
      </c>
      <c r="AQ722" s="7">
        <f t="shared" si="509"/>
        <v>38</v>
      </c>
      <c r="AR722" s="1">
        <f t="shared" si="539"/>
        <v>38</v>
      </c>
      <c r="AS722" s="7">
        <f t="shared" si="510"/>
        <v>38</v>
      </c>
      <c r="AT722" s="1">
        <f t="shared" si="540"/>
        <v>38</v>
      </c>
      <c r="AU722" s="1">
        <f t="shared" si="541"/>
        <v>38</v>
      </c>
      <c r="AV722" s="1">
        <f t="shared" si="542"/>
        <v>38</v>
      </c>
      <c r="AW722" s="1">
        <f t="shared" si="543"/>
        <v>38</v>
      </c>
      <c r="AX722" s="1">
        <f t="shared" si="544"/>
        <v>38</v>
      </c>
      <c r="AY722" s="1">
        <f t="shared" si="545"/>
        <v>38</v>
      </c>
      <c r="AZ722" s="1">
        <f t="shared" si="546"/>
        <v>38</v>
      </c>
      <c r="BA722" s="1">
        <f t="shared" si="547"/>
        <v>38</v>
      </c>
      <c r="BB722" s="1">
        <f t="shared" si="548"/>
        <v>40</v>
      </c>
      <c r="BC722" s="1">
        <f t="shared" si="549"/>
        <v>40</v>
      </c>
      <c r="BD722" s="1">
        <f t="shared" si="550"/>
        <v>42</v>
      </c>
      <c r="BE722" s="1">
        <f t="shared" si="551"/>
        <v>42</v>
      </c>
      <c r="BF722" s="1">
        <f t="shared" si="552"/>
        <v>42</v>
      </c>
      <c r="BG722" s="1">
        <f>+IF(D722="male",VLOOKUP(M722,'Key node cluster'!$A$3:$C$45,3,0),VLOOKUP(M722,'Key node cluster'!$F$3:$H$27,3,0))</f>
        <v>42</v>
      </c>
    </row>
    <row r="723" spans="1:59" x14ac:dyDescent="0.25">
      <c r="A723" t="s">
        <v>161</v>
      </c>
      <c r="B723">
        <v>9951056280</v>
      </c>
      <c r="C723" s="7">
        <v>30</v>
      </c>
      <c r="D723" t="s">
        <v>9</v>
      </c>
      <c r="E723" t="s">
        <v>10</v>
      </c>
      <c r="G723" t="str">
        <f t="shared" si="507"/>
        <v/>
      </c>
      <c r="H723" s="7">
        <f t="shared" si="511"/>
        <v>10</v>
      </c>
      <c r="J723">
        <v>26</v>
      </c>
      <c r="K723">
        <v>8.6082191780821997</v>
      </c>
      <c r="L723">
        <v>20</v>
      </c>
      <c r="M723" s="5">
        <f t="shared" si="512"/>
        <v>26</v>
      </c>
      <c r="N723" s="5">
        <f>+IF(D723="male",VLOOKUP(BG723,'Key node cluster'!$L$3:$N$24,3,0),VLOOKUP(BG723,'Key node cluster'!$R$3:$T$15,3,0))</f>
        <v>1</v>
      </c>
      <c r="O723" s="1">
        <v>0</v>
      </c>
      <c r="P723" s="1">
        <f t="shared" si="513"/>
        <v>26</v>
      </c>
      <c r="Q723" s="1">
        <f t="shared" si="514"/>
        <v>26</v>
      </c>
      <c r="R723" s="1">
        <f t="shared" si="515"/>
        <v>26</v>
      </c>
      <c r="S723" s="1">
        <f t="shared" si="516"/>
        <v>26</v>
      </c>
      <c r="T723" s="1">
        <f t="shared" si="517"/>
        <v>26</v>
      </c>
      <c r="U723" s="1">
        <f t="shared" si="518"/>
        <v>26</v>
      </c>
      <c r="V723" s="1">
        <f t="shared" si="519"/>
        <v>26</v>
      </c>
      <c r="W723" s="1">
        <f t="shared" si="520"/>
        <v>26</v>
      </c>
      <c r="X723" s="1">
        <f t="shared" si="521"/>
        <v>26</v>
      </c>
      <c r="Y723" s="1">
        <f t="shared" si="522"/>
        <v>26</v>
      </c>
      <c r="Z723" s="1">
        <f t="shared" si="523"/>
        <v>26</v>
      </c>
      <c r="AA723" s="1">
        <f t="shared" si="524"/>
        <v>26</v>
      </c>
      <c r="AB723" s="1">
        <f t="shared" si="525"/>
        <v>26</v>
      </c>
      <c r="AC723" s="1">
        <f t="shared" si="526"/>
        <v>26</v>
      </c>
      <c r="AD723" s="1">
        <f t="shared" si="527"/>
        <v>26</v>
      </c>
      <c r="AE723" s="1">
        <f t="shared" si="528"/>
        <v>26</v>
      </c>
      <c r="AF723" s="1">
        <f t="shared" si="529"/>
        <v>26</v>
      </c>
      <c r="AG723" s="1">
        <f t="shared" si="530"/>
        <v>26</v>
      </c>
      <c r="AH723" s="1">
        <f t="shared" si="531"/>
        <v>26</v>
      </c>
      <c r="AI723" s="1">
        <f t="shared" si="532"/>
        <v>26</v>
      </c>
      <c r="AJ723" s="1">
        <f t="shared" si="533"/>
        <v>26</v>
      </c>
      <c r="AK723" s="1">
        <f t="shared" si="534"/>
        <v>26</v>
      </c>
      <c r="AL723" s="1">
        <f t="shared" si="535"/>
        <v>26</v>
      </c>
      <c r="AM723" s="1">
        <f t="shared" si="536"/>
        <v>26</v>
      </c>
      <c r="AN723" s="1">
        <f t="shared" si="537"/>
        <v>26</v>
      </c>
      <c r="AO723" s="1">
        <f t="shared" si="538"/>
        <v>26</v>
      </c>
      <c r="AP723" s="7">
        <f t="shared" si="508"/>
        <v>26</v>
      </c>
      <c r="AQ723" s="7">
        <f t="shared" si="509"/>
        <v>26</v>
      </c>
      <c r="AR723" s="1">
        <f t="shared" si="539"/>
        <v>26</v>
      </c>
      <c r="AS723" s="7">
        <f t="shared" si="510"/>
        <v>26</v>
      </c>
      <c r="AT723" s="1">
        <f t="shared" si="540"/>
        <v>26</v>
      </c>
      <c r="AU723" s="1">
        <f t="shared" si="541"/>
        <v>26</v>
      </c>
      <c r="AV723" s="1">
        <f t="shared" si="542"/>
        <v>26</v>
      </c>
      <c r="AW723" s="1">
        <f t="shared" si="543"/>
        <v>26</v>
      </c>
      <c r="AX723" s="1">
        <f t="shared" si="544"/>
        <v>26</v>
      </c>
      <c r="AY723" s="1">
        <f t="shared" si="545"/>
        <v>26</v>
      </c>
      <c r="AZ723" s="1">
        <f t="shared" si="546"/>
        <v>26</v>
      </c>
      <c r="BA723" s="1">
        <f t="shared" si="547"/>
        <v>26</v>
      </c>
      <c r="BB723" s="1">
        <f t="shared" si="548"/>
        <v>26</v>
      </c>
      <c r="BC723" s="1">
        <f t="shared" si="549"/>
        <v>26</v>
      </c>
      <c r="BD723" s="1">
        <f t="shared" si="550"/>
        <v>26</v>
      </c>
      <c r="BE723" s="1">
        <f t="shared" si="551"/>
        <v>26</v>
      </c>
      <c r="BF723" s="1">
        <f t="shared" si="552"/>
        <v>26</v>
      </c>
      <c r="BG723" s="1">
        <f>+IF(D723="male",VLOOKUP(M723,'Key node cluster'!$A$3:$C$45,3,0),VLOOKUP(M723,'Key node cluster'!$F$3:$H$27,3,0))</f>
        <v>31</v>
      </c>
    </row>
    <row r="724" spans="1:59" x14ac:dyDescent="0.25">
      <c r="A724" t="s">
        <v>163</v>
      </c>
      <c r="B724">
        <v>9781030058</v>
      </c>
      <c r="C724" s="7">
        <v>40</v>
      </c>
      <c r="D724" t="s">
        <v>9</v>
      </c>
      <c r="E724" t="s">
        <v>10</v>
      </c>
      <c r="G724" t="str">
        <f t="shared" si="507"/>
        <v/>
      </c>
      <c r="H724" s="7">
        <f t="shared" si="511"/>
        <v>20</v>
      </c>
      <c r="J724">
        <v>44</v>
      </c>
      <c r="K724">
        <v>16.783561643835998</v>
      </c>
      <c r="L724">
        <v>6</v>
      </c>
      <c r="M724" s="5">
        <f t="shared" si="512"/>
        <v>26</v>
      </c>
      <c r="N724" s="5">
        <f>+IF(D724="male",VLOOKUP(BG724,'Key node cluster'!$L$3:$N$24,3,0),VLOOKUP(BG724,'Key node cluster'!$R$3:$T$15,3,0))</f>
        <v>1</v>
      </c>
      <c r="O724" s="1">
        <v>0</v>
      </c>
      <c r="P724" s="1">
        <f t="shared" si="513"/>
        <v>26</v>
      </c>
      <c r="Q724" s="1">
        <f t="shared" si="514"/>
        <v>26</v>
      </c>
      <c r="R724" s="1">
        <f t="shared" si="515"/>
        <v>26</v>
      </c>
      <c r="S724" s="1">
        <f t="shared" si="516"/>
        <v>26</v>
      </c>
      <c r="T724" s="1">
        <f t="shared" si="517"/>
        <v>26</v>
      </c>
      <c r="U724" s="1">
        <f t="shared" si="518"/>
        <v>26</v>
      </c>
      <c r="V724" s="1">
        <f t="shared" si="519"/>
        <v>26</v>
      </c>
      <c r="W724" s="1">
        <f t="shared" si="520"/>
        <v>26</v>
      </c>
      <c r="X724" s="1">
        <f t="shared" si="521"/>
        <v>26</v>
      </c>
      <c r="Y724" s="1">
        <f t="shared" si="522"/>
        <v>26</v>
      </c>
      <c r="Z724" s="1">
        <f t="shared" si="523"/>
        <v>26</v>
      </c>
      <c r="AA724" s="1">
        <f t="shared" si="524"/>
        <v>26</v>
      </c>
      <c r="AB724" s="1">
        <f t="shared" si="525"/>
        <v>26</v>
      </c>
      <c r="AC724" s="1">
        <f t="shared" si="526"/>
        <v>26</v>
      </c>
      <c r="AD724" s="1">
        <f t="shared" si="527"/>
        <v>26</v>
      </c>
      <c r="AE724" s="1">
        <f t="shared" si="528"/>
        <v>26</v>
      </c>
      <c r="AF724" s="1">
        <f t="shared" si="529"/>
        <v>26</v>
      </c>
      <c r="AG724" s="1">
        <f t="shared" si="530"/>
        <v>26</v>
      </c>
      <c r="AH724" s="1">
        <f t="shared" si="531"/>
        <v>26</v>
      </c>
      <c r="AI724" s="1">
        <f t="shared" si="532"/>
        <v>26</v>
      </c>
      <c r="AJ724" s="1">
        <f t="shared" si="533"/>
        <v>26</v>
      </c>
      <c r="AK724" s="1">
        <f t="shared" si="534"/>
        <v>26</v>
      </c>
      <c r="AL724" s="1">
        <f t="shared" si="535"/>
        <v>26</v>
      </c>
      <c r="AM724" s="1">
        <f t="shared" si="536"/>
        <v>26</v>
      </c>
      <c r="AN724" s="1">
        <f t="shared" si="537"/>
        <v>26</v>
      </c>
      <c r="AO724" s="1">
        <f t="shared" si="538"/>
        <v>26</v>
      </c>
      <c r="AP724" s="7">
        <f t="shared" si="508"/>
        <v>26</v>
      </c>
      <c r="AQ724" s="7">
        <f t="shared" si="509"/>
        <v>26</v>
      </c>
      <c r="AR724" s="1">
        <f t="shared" si="539"/>
        <v>26</v>
      </c>
      <c r="AS724" s="7">
        <f t="shared" si="510"/>
        <v>26</v>
      </c>
      <c r="AT724" s="1">
        <f t="shared" si="540"/>
        <v>26</v>
      </c>
      <c r="AU724" s="1">
        <f t="shared" si="541"/>
        <v>26</v>
      </c>
      <c r="AV724" s="1">
        <f t="shared" si="542"/>
        <v>26</v>
      </c>
      <c r="AW724" s="1">
        <f t="shared" si="543"/>
        <v>26</v>
      </c>
      <c r="AX724" s="1">
        <f t="shared" si="544"/>
        <v>26</v>
      </c>
      <c r="AY724" s="1">
        <f t="shared" si="545"/>
        <v>26</v>
      </c>
      <c r="AZ724" s="1">
        <f t="shared" si="546"/>
        <v>26</v>
      </c>
      <c r="BA724" s="1">
        <f t="shared" si="547"/>
        <v>26</v>
      </c>
      <c r="BB724" s="1">
        <f t="shared" si="548"/>
        <v>26</v>
      </c>
      <c r="BC724" s="1">
        <f t="shared" si="549"/>
        <v>26</v>
      </c>
      <c r="BD724" s="1">
        <f t="shared" si="550"/>
        <v>26</v>
      </c>
      <c r="BE724" s="1">
        <f t="shared" si="551"/>
        <v>26</v>
      </c>
      <c r="BF724" s="1">
        <f t="shared" si="552"/>
        <v>26</v>
      </c>
      <c r="BG724" s="1">
        <f>+IF(D724="male",VLOOKUP(M724,'Key node cluster'!$A$3:$C$45,3,0),VLOOKUP(M724,'Key node cluster'!$F$3:$H$27,3,0))</f>
        <v>31</v>
      </c>
    </row>
    <row r="725" spans="1:59" x14ac:dyDescent="0.25">
      <c r="A725" t="s">
        <v>164</v>
      </c>
      <c r="B725">
        <v>9841061197</v>
      </c>
      <c r="C725" s="7">
        <v>40</v>
      </c>
      <c r="D725" t="s">
        <v>9</v>
      </c>
      <c r="E725" t="s">
        <v>10</v>
      </c>
      <c r="F725" t="s">
        <v>25</v>
      </c>
      <c r="G725" t="str">
        <f t="shared" si="507"/>
        <v>bachelor or above</v>
      </c>
      <c r="H725" s="7">
        <f t="shared" si="511"/>
        <v>5</v>
      </c>
      <c r="I725" t="s">
        <v>14</v>
      </c>
      <c r="J725">
        <v>37</v>
      </c>
      <c r="K725">
        <v>1.6027397260273999</v>
      </c>
      <c r="L725">
        <v>1</v>
      </c>
      <c r="M725" s="5">
        <f t="shared" si="512"/>
        <v>32</v>
      </c>
      <c r="N725" s="5">
        <f>+IF(D725="male",VLOOKUP(BG725,'Key node cluster'!$L$3:$N$24,3,0),VLOOKUP(BG725,'Key node cluster'!$R$3:$T$15,3,0))</f>
        <v>0</v>
      </c>
      <c r="O725" s="1">
        <v>0</v>
      </c>
      <c r="P725" s="1">
        <f t="shared" si="513"/>
        <v>26</v>
      </c>
      <c r="Q725" s="1">
        <f t="shared" si="514"/>
        <v>26</v>
      </c>
      <c r="R725" s="1">
        <f t="shared" si="515"/>
        <v>26</v>
      </c>
      <c r="S725" s="1">
        <f t="shared" si="516"/>
        <v>26</v>
      </c>
      <c r="T725" s="1">
        <f t="shared" si="517"/>
        <v>26</v>
      </c>
      <c r="U725" s="1">
        <f t="shared" si="518"/>
        <v>26</v>
      </c>
      <c r="V725" s="1">
        <f t="shared" si="519"/>
        <v>26</v>
      </c>
      <c r="W725" s="1">
        <f t="shared" si="520"/>
        <v>26</v>
      </c>
      <c r="X725" s="1">
        <f t="shared" si="521"/>
        <v>26</v>
      </c>
      <c r="Y725" s="1">
        <f t="shared" si="522"/>
        <v>26</v>
      </c>
      <c r="Z725" s="1">
        <f t="shared" si="523"/>
        <v>26</v>
      </c>
      <c r="AA725" s="1">
        <f t="shared" si="524"/>
        <v>26</v>
      </c>
      <c r="AB725" s="1">
        <f t="shared" si="525"/>
        <v>26</v>
      </c>
      <c r="AC725" s="1">
        <f t="shared" si="526"/>
        <v>26</v>
      </c>
      <c r="AD725" s="1">
        <f t="shared" si="527"/>
        <v>26</v>
      </c>
      <c r="AE725" s="1">
        <f t="shared" si="528"/>
        <v>26</v>
      </c>
      <c r="AF725" s="1">
        <f t="shared" si="529"/>
        <v>26</v>
      </c>
      <c r="AG725" s="1">
        <f t="shared" si="530"/>
        <v>26</v>
      </c>
      <c r="AH725" s="1">
        <f t="shared" si="531"/>
        <v>26</v>
      </c>
      <c r="AI725" s="1">
        <f t="shared" si="532"/>
        <v>26</v>
      </c>
      <c r="AJ725" s="1">
        <f t="shared" si="533"/>
        <v>26</v>
      </c>
      <c r="AK725" s="1">
        <f t="shared" si="534"/>
        <v>26</v>
      </c>
      <c r="AL725" s="1">
        <f t="shared" si="535"/>
        <v>26</v>
      </c>
      <c r="AM725" s="1">
        <f t="shared" si="536"/>
        <v>26</v>
      </c>
      <c r="AN725" s="1">
        <f t="shared" si="537"/>
        <v>26</v>
      </c>
      <c r="AO725" s="1">
        <f t="shared" si="538"/>
        <v>26</v>
      </c>
      <c r="AP725" s="7">
        <f t="shared" si="508"/>
        <v>27</v>
      </c>
      <c r="AQ725" s="7">
        <f t="shared" si="509"/>
        <v>28</v>
      </c>
      <c r="AR725" s="1">
        <f t="shared" si="539"/>
        <v>32</v>
      </c>
      <c r="AS725" s="7">
        <f t="shared" si="510"/>
        <v>32</v>
      </c>
      <c r="AT725" s="1">
        <f t="shared" si="540"/>
        <v>32</v>
      </c>
      <c r="AU725" s="1">
        <f t="shared" si="541"/>
        <v>32</v>
      </c>
      <c r="AV725" s="1">
        <f t="shared" si="542"/>
        <v>32</v>
      </c>
      <c r="AW725" s="1">
        <f t="shared" si="543"/>
        <v>32</v>
      </c>
      <c r="AX725" s="1">
        <f t="shared" si="544"/>
        <v>32</v>
      </c>
      <c r="AY725" s="1">
        <f t="shared" si="545"/>
        <v>32</v>
      </c>
      <c r="AZ725" s="1">
        <f t="shared" si="546"/>
        <v>32</v>
      </c>
      <c r="BA725" s="1">
        <f t="shared" si="547"/>
        <v>32</v>
      </c>
      <c r="BB725" s="1">
        <f t="shared" si="548"/>
        <v>32</v>
      </c>
      <c r="BC725" s="1">
        <f t="shared" si="549"/>
        <v>32</v>
      </c>
      <c r="BD725" s="1">
        <f t="shared" si="550"/>
        <v>32</v>
      </c>
      <c r="BE725" s="1">
        <f t="shared" si="551"/>
        <v>32</v>
      </c>
      <c r="BF725" s="1">
        <f t="shared" si="552"/>
        <v>32</v>
      </c>
      <c r="BG725" s="1">
        <f>+IF(D725="male",VLOOKUP(M725,'Key node cluster'!$A$3:$C$45,3,0),VLOOKUP(M725,'Key node cluster'!$F$3:$H$27,3,0))</f>
        <v>32</v>
      </c>
    </row>
    <row r="726" spans="1:59" x14ac:dyDescent="0.25">
      <c r="A726" t="s">
        <v>166</v>
      </c>
      <c r="B726">
        <v>9921015600</v>
      </c>
      <c r="C726" s="7">
        <v>30</v>
      </c>
      <c r="D726" t="s">
        <v>9</v>
      </c>
      <c r="E726" t="s">
        <v>10</v>
      </c>
      <c r="F726" t="s">
        <v>11</v>
      </c>
      <c r="G726" t="str">
        <f t="shared" si="507"/>
        <v>secondary or below</v>
      </c>
      <c r="H726" s="7">
        <f t="shared" si="511"/>
        <v>5</v>
      </c>
      <c r="I726" t="s">
        <v>12</v>
      </c>
      <c r="J726">
        <v>30</v>
      </c>
      <c r="K726">
        <v>4.5041095890411</v>
      </c>
      <c r="L726">
        <v>4</v>
      </c>
      <c r="M726" s="5">
        <f t="shared" si="512"/>
        <v>41</v>
      </c>
      <c r="N726" s="5">
        <f>+IF(D726="male",VLOOKUP(BG726,'Key node cluster'!$L$3:$N$24,3,0),VLOOKUP(BG726,'Key node cluster'!$R$3:$T$15,3,0))</f>
        <v>1</v>
      </c>
      <c r="O726" s="1">
        <v>0</v>
      </c>
      <c r="P726" s="1">
        <f t="shared" si="513"/>
        <v>26</v>
      </c>
      <c r="Q726" s="1">
        <f t="shared" si="514"/>
        <v>26</v>
      </c>
      <c r="R726" s="1">
        <f t="shared" si="515"/>
        <v>26</v>
      </c>
      <c r="S726" s="1">
        <f t="shared" si="516"/>
        <v>26</v>
      </c>
      <c r="T726" s="1">
        <f t="shared" si="517"/>
        <v>26</v>
      </c>
      <c r="U726" s="1">
        <f t="shared" si="518"/>
        <v>26</v>
      </c>
      <c r="V726" s="1">
        <f t="shared" si="519"/>
        <v>26</v>
      </c>
      <c r="W726" s="1">
        <f t="shared" si="520"/>
        <v>26</v>
      </c>
      <c r="X726" s="1">
        <f t="shared" si="521"/>
        <v>26</v>
      </c>
      <c r="Y726" s="1">
        <f t="shared" si="522"/>
        <v>26</v>
      </c>
      <c r="Z726" s="1">
        <f t="shared" si="523"/>
        <v>26</v>
      </c>
      <c r="AA726" s="1">
        <f t="shared" si="524"/>
        <v>26</v>
      </c>
      <c r="AB726" s="1">
        <f t="shared" si="525"/>
        <v>26</v>
      </c>
      <c r="AC726" s="1">
        <f t="shared" si="526"/>
        <v>26</v>
      </c>
      <c r="AD726" s="1">
        <f t="shared" si="527"/>
        <v>26</v>
      </c>
      <c r="AE726" s="1">
        <f t="shared" si="528"/>
        <v>26</v>
      </c>
      <c r="AF726" s="1">
        <f t="shared" si="529"/>
        <v>26</v>
      </c>
      <c r="AG726" s="1">
        <f t="shared" si="530"/>
        <v>26</v>
      </c>
      <c r="AH726" s="1">
        <f t="shared" si="531"/>
        <v>26</v>
      </c>
      <c r="AI726" s="1">
        <f t="shared" si="532"/>
        <v>26</v>
      </c>
      <c r="AJ726" s="1">
        <f t="shared" si="533"/>
        <v>26</v>
      </c>
      <c r="AK726" s="1">
        <f t="shared" si="534"/>
        <v>26</v>
      </c>
      <c r="AL726" s="1">
        <f t="shared" si="535"/>
        <v>26</v>
      </c>
      <c r="AM726" s="1">
        <f t="shared" si="536"/>
        <v>26</v>
      </c>
      <c r="AN726" s="1">
        <f t="shared" si="537"/>
        <v>26</v>
      </c>
      <c r="AO726" s="1">
        <f t="shared" si="538"/>
        <v>26</v>
      </c>
      <c r="AP726" s="7">
        <f t="shared" si="508"/>
        <v>38</v>
      </c>
      <c r="AQ726" s="7">
        <f t="shared" si="509"/>
        <v>38</v>
      </c>
      <c r="AR726" s="1">
        <f t="shared" si="539"/>
        <v>38</v>
      </c>
      <c r="AS726" s="7">
        <f t="shared" si="510"/>
        <v>38</v>
      </c>
      <c r="AT726" s="1">
        <f t="shared" si="540"/>
        <v>38</v>
      </c>
      <c r="AU726" s="1">
        <f t="shared" si="541"/>
        <v>38</v>
      </c>
      <c r="AV726" s="1">
        <f t="shared" si="542"/>
        <v>38</v>
      </c>
      <c r="AW726" s="1">
        <f t="shared" si="543"/>
        <v>38</v>
      </c>
      <c r="AX726" s="1">
        <f t="shared" si="544"/>
        <v>38</v>
      </c>
      <c r="AY726" s="1">
        <f t="shared" si="545"/>
        <v>38</v>
      </c>
      <c r="AZ726" s="1">
        <f t="shared" si="546"/>
        <v>38</v>
      </c>
      <c r="BA726" s="1">
        <f t="shared" si="547"/>
        <v>38</v>
      </c>
      <c r="BB726" s="1">
        <f t="shared" si="548"/>
        <v>40</v>
      </c>
      <c r="BC726" s="1">
        <f t="shared" si="549"/>
        <v>40</v>
      </c>
      <c r="BD726" s="1">
        <f t="shared" si="550"/>
        <v>41</v>
      </c>
      <c r="BE726" s="1">
        <f t="shared" si="551"/>
        <v>41</v>
      </c>
      <c r="BF726" s="1">
        <f t="shared" si="552"/>
        <v>41</v>
      </c>
      <c r="BG726" s="1">
        <f>+IF(D726="male",VLOOKUP(M726,'Key node cluster'!$A$3:$C$45,3,0),VLOOKUP(M726,'Key node cluster'!$F$3:$H$27,3,0))</f>
        <v>41</v>
      </c>
    </row>
    <row r="727" spans="1:59" x14ac:dyDescent="0.25">
      <c r="A727" t="s">
        <v>169</v>
      </c>
      <c r="B727">
        <v>9721013379</v>
      </c>
      <c r="C727" s="7">
        <v>50</v>
      </c>
      <c r="D727" t="s">
        <v>9</v>
      </c>
      <c r="E727" t="s">
        <v>10</v>
      </c>
      <c r="G727" t="str">
        <f t="shared" si="507"/>
        <v/>
      </c>
      <c r="H727" s="7">
        <f t="shared" si="511"/>
        <v>20</v>
      </c>
      <c r="J727">
        <v>50</v>
      </c>
      <c r="K727">
        <v>26.87397260274</v>
      </c>
      <c r="L727">
        <v>3</v>
      </c>
      <c r="M727" s="5">
        <f t="shared" si="512"/>
        <v>26</v>
      </c>
      <c r="N727" s="5">
        <f>+IF(D727="male",VLOOKUP(BG727,'Key node cluster'!$L$3:$N$24,3,0),VLOOKUP(BG727,'Key node cluster'!$R$3:$T$15,3,0))</f>
        <v>1</v>
      </c>
      <c r="O727" s="1">
        <v>0</v>
      </c>
      <c r="P727" s="1">
        <f t="shared" si="513"/>
        <v>26</v>
      </c>
      <c r="Q727" s="1">
        <f t="shared" si="514"/>
        <v>26</v>
      </c>
      <c r="R727" s="1">
        <f t="shared" si="515"/>
        <v>26</v>
      </c>
      <c r="S727" s="1">
        <f t="shared" si="516"/>
        <v>26</v>
      </c>
      <c r="T727" s="1">
        <f t="shared" si="517"/>
        <v>26</v>
      </c>
      <c r="U727" s="1">
        <f t="shared" si="518"/>
        <v>26</v>
      </c>
      <c r="V727" s="1">
        <f t="shared" si="519"/>
        <v>26</v>
      </c>
      <c r="W727" s="1">
        <f t="shared" si="520"/>
        <v>26</v>
      </c>
      <c r="X727" s="1">
        <f t="shared" si="521"/>
        <v>26</v>
      </c>
      <c r="Y727" s="1">
        <f t="shared" si="522"/>
        <v>26</v>
      </c>
      <c r="Z727" s="1">
        <f t="shared" si="523"/>
        <v>26</v>
      </c>
      <c r="AA727" s="1">
        <f t="shared" si="524"/>
        <v>26</v>
      </c>
      <c r="AB727" s="1">
        <f t="shared" si="525"/>
        <v>26</v>
      </c>
      <c r="AC727" s="1">
        <f t="shared" si="526"/>
        <v>26</v>
      </c>
      <c r="AD727" s="1">
        <f t="shared" si="527"/>
        <v>26</v>
      </c>
      <c r="AE727" s="1">
        <f t="shared" si="528"/>
        <v>26</v>
      </c>
      <c r="AF727" s="1">
        <f t="shared" si="529"/>
        <v>26</v>
      </c>
      <c r="AG727" s="1">
        <f t="shared" si="530"/>
        <v>26</v>
      </c>
      <c r="AH727" s="1">
        <f t="shared" si="531"/>
        <v>26</v>
      </c>
      <c r="AI727" s="1">
        <f t="shared" si="532"/>
        <v>26</v>
      </c>
      <c r="AJ727" s="1">
        <f t="shared" si="533"/>
        <v>26</v>
      </c>
      <c r="AK727" s="1">
        <f t="shared" si="534"/>
        <v>26</v>
      </c>
      <c r="AL727" s="1">
        <f t="shared" si="535"/>
        <v>26</v>
      </c>
      <c r="AM727" s="1">
        <f t="shared" si="536"/>
        <v>26</v>
      </c>
      <c r="AN727" s="1">
        <f t="shared" si="537"/>
        <v>26</v>
      </c>
      <c r="AO727" s="1">
        <f t="shared" si="538"/>
        <v>26</v>
      </c>
      <c r="AP727" s="7">
        <f t="shared" si="508"/>
        <v>26</v>
      </c>
      <c r="AQ727" s="7">
        <f t="shared" si="509"/>
        <v>26</v>
      </c>
      <c r="AR727" s="1">
        <f t="shared" si="539"/>
        <v>26</v>
      </c>
      <c r="AS727" s="7">
        <f t="shared" si="510"/>
        <v>26</v>
      </c>
      <c r="AT727" s="1">
        <f t="shared" si="540"/>
        <v>26</v>
      </c>
      <c r="AU727" s="1">
        <f t="shared" si="541"/>
        <v>26</v>
      </c>
      <c r="AV727" s="1">
        <f t="shared" si="542"/>
        <v>26</v>
      </c>
      <c r="AW727" s="1">
        <f t="shared" si="543"/>
        <v>26</v>
      </c>
      <c r="AX727" s="1">
        <f t="shared" si="544"/>
        <v>26</v>
      </c>
      <c r="AY727" s="1">
        <f t="shared" si="545"/>
        <v>26</v>
      </c>
      <c r="AZ727" s="1">
        <f t="shared" si="546"/>
        <v>26</v>
      </c>
      <c r="BA727" s="1">
        <f t="shared" si="547"/>
        <v>26</v>
      </c>
      <c r="BB727" s="1">
        <f t="shared" si="548"/>
        <v>26</v>
      </c>
      <c r="BC727" s="1">
        <f t="shared" si="549"/>
        <v>26</v>
      </c>
      <c r="BD727" s="1">
        <f t="shared" si="550"/>
        <v>26</v>
      </c>
      <c r="BE727" s="1">
        <f t="shared" si="551"/>
        <v>26</v>
      </c>
      <c r="BF727" s="1">
        <f t="shared" si="552"/>
        <v>26</v>
      </c>
      <c r="BG727" s="1">
        <f>+IF(D727="male",VLOOKUP(M727,'Key node cluster'!$A$3:$C$45,3,0),VLOOKUP(M727,'Key node cluster'!$F$3:$H$27,3,0))</f>
        <v>31</v>
      </c>
    </row>
    <row r="728" spans="1:59" x14ac:dyDescent="0.25">
      <c r="A728" t="s">
        <v>171</v>
      </c>
      <c r="B728">
        <v>9911018666</v>
      </c>
      <c r="C728" s="7">
        <v>30</v>
      </c>
      <c r="D728" t="s">
        <v>9</v>
      </c>
      <c r="E728" t="s">
        <v>10</v>
      </c>
      <c r="G728" t="str">
        <f t="shared" si="507"/>
        <v/>
      </c>
      <c r="H728" s="7">
        <f t="shared" si="511"/>
        <v>10</v>
      </c>
      <c r="J728">
        <v>31</v>
      </c>
      <c r="K728">
        <v>7.0273972602740002</v>
      </c>
      <c r="L728">
        <v>17</v>
      </c>
      <c r="M728" s="5">
        <f t="shared" si="512"/>
        <v>26</v>
      </c>
      <c r="N728" s="5">
        <f>+IF(D728="male",VLOOKUP(BG728,'Key node cluster'!$L$3:$N$24,3,0),VLOOKUP(BG728,'Key node cluster'!$R$3:$T$15,3,0))</f>
        <v>1</v>
      </c>
      <c r="O728" s="1">
        <v>0</v>
      </c>
      <c r="P728" s="1">
        <f t="shared" si="513"/>
        <v>26</v>
      </c>
      <c r="Q728" s="1">
        <f t="shared" si="514"/>
        <v>26</v>
      </c>
      <c r="R728" s="1">
        <f t="shared" si="515"/>
        <v>26</v>
      </c>
      <c r="S728" s="1">
        <f t="shared" si="516"/>
        <v>26</v>
      </c>
      <c r="T728" s="1">
        <f t="shared" si="517"/>
        <v>26</v>
      </c>
      <c r="U728" s="1">
        <f t="shared" si="518"/>
        <v>26</v>
      </c>
      <c r="V728" s="1">
        <f t="shared" si="519"/>
        <v>26</v>
      </c>
      <c r="W728" s="1">
        <f t="shared" si="520"/>
        <v>26</v>
      </c>
      <c r="X728" s="1">
        <f t="shared" si="521"/>
        <v>26</v>
      </c>
      <c r="Y728" s="1">
        <f t="shared" si="522"/>
        <v>26</v>
      </c>
      <c r="Z728" s="1">
        <f t="shared" si="523"/>
        <v>26</v>
      </c>
      <c r="AA728" s="1">
        <f t="shared" si="524"/>
        <v>26</v>
      </c>
      <c r="AB728" s="1">
        <f t="shared" si="525"/>
        <v>26</v>
      </c>
      <c r="AC728" s="1">
        <f t="shared" si="526"/>
        <v>26</v>
      </c>
      <c r="AD728" s="1">
        <f t="shared" si="527"/>
        <v>26</v>
      </c>
      <c r="AE728" s="1">
        <f t="shared" si="528"/>
        <v>26</v>
      </c>
      <c r="AF728" s="1">
        <f t="shared" si="529"/>
        <v>26</v>
      </c>
      <c r="AG728" s="1">
        <f t="shared" si="530"/>
        <v>26</v>
      </c>
      <c r="AH728" s="1">
        <f t="shared" si="531"/>
        <v>26</v>
      </c>
      <c r="AI728" s="1">
        <f t="shared" si="532"/>
        <v>26</v>
      </c>
      <c r="AJ728" s="1">
        <f t="shared" si="533"/>
        <v>26</v>
      </c>
      <c r="AK728" s="1">
        <f t="shared" si="534"/>
        <v>26</v>
      </c>
      <c r="AL728" s="1">
        <f t="shared" si="535"/>
        <v>26</v>
      </c>
      <c r="AM728" s="1">
        <f t="shared" si="536"/>
        <v>26</v>
      </c>
      <c r="AN728" s="1">
        <f t="shared" si="537"/>
        <v>26</v>
      </c>
      <c r="AO728" s="1">
        <f t="shared" si="538"/>
        <v>26</v>
      </c>
      <c r="AP728" s="7">
        <f t="shared" si="508"/>
        <v>26</v>
      </c>
      <c r="AQ728" s="7">
        <f t="shared" si="509"/>
        <v>26</v>
      </c>
      <c r="AR728" s="1">
        <f t="shared" si="539"/>
        <v>26</v>
      </c>
      <c r="AS728" s="7">
        <f t="shared" si="510"/>
        <v>26</v>
      </c>
      <c r="AT728" s="1">
        <f t="shared" si="540"/>
        <v>26</v>
      </c>
      <c r="AU728" s="1">
        <f t="shared" si="541"/>
        <v>26</v>
      </c>
      <c r="AV728" s="1">
        <f t="shared" si="542"/>
        <v>26</v>
      </c>
      <c r="AW728" s="1">
        <f t="shared" si="543"/>
        <v>26</v>
      </c>
      <c r="AX728" s="1">
        <f t="shared" si="544"/>
        <v>26</v>
      </c>
      <c r="AY728" s="1">
        <f t="shared" si="545"/>
        <v>26</v>
      </c>
      <c r="AZ728" s="1">
        <f t="shared" si="546"/>
        <v>26</v>
      </c>
      <c r="BA728" s="1">
        <f t="shared" si="547"/>
        <v>26</v>
      </c>
      <c r="BB728" s="1">
        <f t="shared" si="548"/>
        <v>26</v>
      </c>
      <c r="BC728" s="1">
        <f t="shared" si="549"/>
        <v>26</v>
      </c>
      <c r="BD728" s="1">
        <f t="shared" si="550"/>
        <v>26</v>
      </c>
      <c r="BE728" s="1">
        <f t="shared" si="551"/>
        <v>26</v>
      </c>
      <c r="BF728" s="1">
        <f t="shared" si="552"/>
        <v>26</v>
      </c>
      <c r="BG728" s="1">
        <f>+IF(D728="male",VLOOKUP(M728,'Key node cluster'!$A$3:$C$45,3,0),VLOOKUP(M728,'Key node cluster'!$F$3:$H$27,3,0))</f>
        <v>31</v>
      </c>
    </row>
    <row r="729" spans="1:59" x14ac:dyDescent="0.25">
      <c r="A729" t="s">
        <v>173</v>
      </c>
      <c r="B729">
        <v>9821050102</v>
      </c>
      <c r="C729" s="7">
        <v>40</v>
      </c>
      <c r="D729" t="s">
        <v>9</v>
      </c>
      <c r="E729" t="s">
        <v>10</v>
      </c>
      <c r="G729" t="str">
        <f t="shared" si="507"/>
        <v/>
      </c>
      <c r="H729" s="7">
        <f t="shared" si="511"/>
        <v>20</v>
      </c>
      <c r="J729">
        <v>39</v>
      </c>
      <c r="K729">
        <v>20.109589041096001</v>
      </c>
      <c r="L729">
        <v>16</v>
      </c>
      <c r="M729" s="5">
        <f t="shared" si="512"/>
        <v>26</v>
      </c>
      <c r="N729" s="5">
        <f>+IF(D729="male",VLOOKUP(BG729,'Key node cluster'!$L$3:$N$24,3,0),VLOOKUP(BG729,'Key node cluster'!$R$3:$T$15,3,0))</f>
        <v>1</v>
      </c>
      <c r="O729" s="1">
        <v>0</v>
      </c>
      <c r="P729" s="1">
        <f t="shared" si="513"/>
        <v>26</v>
      </c>
      <c r="Q729" s="1">
        <f t="shared" si="514"/>
        <v>26</v>
      </c>
      <c r="R729" s="1">
        <f t="shared" si="515"/>
        <v>26</v>
      </c>
      <c r="S729" s="1">
        <f t="shared" si="516"/>
        <v>26</v>
      </c>
      <c r="T729" s="1">
        <f t="shared" si="517"/>
        <v>26</v>
      </c>
      <c r="U729" s="1">
        <f t="shared" si="518"/>
        <v>26</v>
      </c>
      <c r="V729" s="1">
        <f t="shared" si="519"/>
        <v>26</v>
      </c>
      <c r="W729" s="1">
        <f t="shared" si="520"/>
        <v>26</v>
      </c>
      <c r="X729" s="1">
        <f t="shared" si="521"/>
        <v>26</v>
      </c>
      <c r="Y729" s="1">
        <f t="shared" si="522"/>
        <v>26</v>
      </c>
      <c r="Z729" s="1">
        <f t="shared" si="523"/>
        <v>26</v>
      </c>
      <c r="AA729" s="1">
        <f t="shared" si="524"/>
        <v>26</v>
      </c>
      <c r="AB729" s="1">
        <f t="shared" si="525"/>
        <v>26</v>
      </c>
      <c r="AC729" s="1">
        <f t="shared" si="526"/>
        <v>26</v>
      </c>
      <c r="AD729" s="1">
        <f t="shared" si="527"/>
        <v>26</v>
      </c>
      <c r="AE729" s="1">
        <f t="shared" si="528"/>
        <v>26</v>
      </c>
      <c r="AF729" s="1">
        <f t="shared" si="529"/>
        <v>26</v>
      </c>
      <c r="AG729" s="1">
        <f t="shared" si="530"/>
        <v>26</v>
      </c>
      <c r="AH729" s="1">
        <f t="shared" si="531"/>
        <v>26</v>
      </c>
      <c r="AI729" s="1">
        <f t="shared" si="532"/>
        <v>26</v>
      </c>
      <c r="AJ729" s="1">
        <f t="shared" si="533"/>
        <v>26</v>
      </c>
      <c r="AK729" s="1">
        <f t="shared" si="534"/>
        <v>26</v>
      </c>
      <c r="AL729" s="1">
        <f t="shared" si="535"/>
        <v>26</v>
      </c>
      <c r="AM729" s="1">
        <f t="shared" si="536"/>
        <v>26</v>
      </c>
      <c r="AN729" s="1">
        <f t="shared" si="537"/>
        <v>26</v>
      </c>
      <c r="AO729" s="1">
        <f t="shared" si="538"/>
        <v>26</v>
      </c>
      <c r="AP729" s="7">
        <f t="shared" si="508"/>
        <v>26</v>
      </c>
      <c r="AQ729" s="7">
        <f t="shared" si="509"/>
        <v>26</v>
      </c>
      <c r="AR729" s="1">
        <f t="shared" si="539"/>
        <v>26</v>
      </c>
      <c r="AS729" s="7">
        <f t="shared" si="510"/>
        <v>26</v>
      </c>
      <c r="AT729" s="1">
        <f t="shared" si="540"/>
        <v>26</v>
      </c>
      <c r="AU729" s="1">
        <f t="shared" si="541"/>
        <v>26</v>
      </c>
      <c r="AV729" s="1">
        <f t="shared" si="542"/>
        <v>26</v>
      </c>
      <c r="AW729" s="1">
        <f t="shared" si="543"/>
        <v>26</v>
      </c>
      <c r="AX729" s="1">
        <f t="shared" si="544"/>
        <v>26</v>
      </c>
      <c r="AY729" s="1">
        <f t="shared" si="545"/>
        <v>26</v>
      </c>
      <c r="AZ729" s="1">
        <f t="shared" si="546"/>
        <v>26</v>
      </c>
      <c r="BA729" s="1">
        <f t="shared" si="547"/>
        <v>26</v>
      </c>
      <c r="BB729" s="1">
        <f t="shared" si="548"/>
        <v>26</v>
      </c>
      <c r="BC729" s="1">
        <f t="shared" si="549"/>
        <v>26</v>
      </c>
      <c r="BD729" s="1">
        <f t="shared" si="550"/>
        <v>26</v>
      </c>
      <c r="BE729" s="1">
        <f t="shared" si="551"/>
        <v>26</v>
      </c>
      <c r="BF729" s="1">
        <f t="shared" si="552"/>
        <v>26</v>
      </c>
      <c r="BG729" s="1">
        <f>+IF(D729="male",VLOOKUP(M729,'Key node cluster'!$A$3:$C$45,3,0),VLOOKUP(M729,'Key node cluster'!$F$3:$H$27,3,0))</f>
        <v>31</v>
      </c>
    </row>
    <row r="730" spans="1:59" x14ac:dyDescent="0.25">
      <c r="A730" t="s">
        <v>175</v>
      </c>
      <c r="B730">
        <v>9991031104</v>
      </c>
      <c r="C730" s="7">
        <v>20</v>
      </c>
      <c r="D730" t="s">
        <v>9</v>
      </c>
      <c r="E730" t="s">
        <v>10</v>
      </c>
      <c r="G730" t="str">
        <f t="shared" si="507"/>
        <v/>
      </c>
      <c r="H730" s="7">
        <f t="shared" si="511"/>
        <v>5</v>
      </c>
      <c r="J730">
        <v>22</v>
      </c>
      <c r="K730">
        <v>4.6904109589041001</v>
      </c>
      <c r="L730">
        <v>5</v>
      </c>
      <c r="M730" s="5">
        <f t="shared" si="512"/>
        <v>26</v>
      </c>
      <c r="N730" s="5">
        <f>+IF(D730="male",VLOOKUP(BG730,'Key node cluster'!$L$3:$N$24,3,0),VLOOKUP(BG730,'Key node cluster'!$R$3:$T$15,3,0))</f>
        <v>1</v>
      </c>
      <c r="O730" s="1">
        <v>0</v>
      </c>
      <c r="P730" s="1">
        <f t="shared" si="513"/>
        <v>26</v>
      </c>
      <c r="Q730" s="1">
        <f t="shared" si="514"/>
        <v>26</v>
      </c>
      <c r="R730" s="1">
        <f t="shared" si="515"/>
        <v>26</v>
      </c>
      <c r="S730" s="1">
        <f t="shared" si="516"/>
        <v>26</v>
      </c>
      <c r="T730" s="1">
        <f t="shared" si="517"/>
        <v>26</v>
      </c>
      <c r="U730" s="1">
        <f t="shared" si="518"/>
        <v>26</v>
      </c>
      <c r="V730" s="1">
        <f t="shared" si="519"/>
        <v>26</v>
      </c>
      <c r="W730" s="1">
        <f t="shared" si="520"/>
        <v>26</v>
      </c>
      <c r="X730" s="1">
        <f t="shared" si="521"/>
        <v>26</v>
      </c>
      <c r="Y730" s="1">
        <f t="shared" si="522"/>
        <v>26</v>
      </c>
      <c r="Z730" s="1">
        <f t="shared" si="523"/>
        <v>26</v>
      </c>
      <c r="AA730" s="1">
        <f t="shared" si="524"/>
        <v>26</v>
      </c>
      <c r="AB730" s="1">
        <f t="shared" si="525"/>
        <v>26</v>
      </c>
      <c r="AC730" s="1">
        <f t="shared" si="526"/>
        <v>26</v>
      </c>
      <c r="AD730" s="1">
        <f t="shared" si="527"/>
        <v>26</v>
      </c>
      <c r="AE730" s="1">
        <f t="shared" si="528"/>
        <v>26</v>
      </c>
      <c r="AF730" s="1">
        <f t="shared" si="529"/>
        <v>26</v>
      </c>
      <c r="AG730" s="1">
        <f t="shared" si="530"/>
        <v>26</v>
      </c>
      <c r="AH730" s="1">
        <f t="shared" si="531"/>
        <v>26</v>
      </c>
      <c r="AI730" s="1">
        <f t="shared" si="532"/>
        <v>26</v>
      </c>
      <c r="AJ730" s="1">
        <f t="shared" si="533"/>
        <v>26</v>
      </c>
      <c r="AK730" s="1">
        <f t="shared" si="534"/>
        <v>26</v>
      </c>
      <c r="AL730" s="1">
        <f t="shared" si="535"/>
        <v>26</v>
      </c>
      <c r="AM730" s="1">
        <f t="shared" si="536"/>
        <v>26</v>
      </c>
      <c r="AN730" s="1">
        <f t="shared" si="537"/>
        <v>26</v>
      </c>
      <c r="AO730" s="1">
        <f t="shared" si="538"/>
        <v>26</v>
      </c>
      <c r="AP730" s="7">
        <f t="shared" si="508"/>
        <v>26</v>
      </c>
      <c r="AQ730" s="7">
        <f t="shared" si="509"/>
        <v>26</v>
      </c>
      <c r="AR730" s="1">
        <f t="shared" si="539"/>
        <v>26</v>
      </c>
      <c r="AS730" s="7">
        <f t="shared" si="510"/>
        <v>26</v>
      </c>
      <c r="AT730" s="1">
        <f t="shared" si="540"/>
        <v>26</v>
      </c>
      <c r="AU730" s="1">
        <f t="shared" si="541"/>
        <v>26</v>
      </c>
      <c r="AV730" s="1">
        <f t="shared" si="542"/>
        <v>26</v>
      </c>
      <c r="AW730" s="1">
        <f t="shared" si="543"/>
        <v>26</v>
      </c>
      <c r="AX730" s="1">
        <f t="shared" si="544"/>
        <v>26</v>
      </c>
      <c r="AY730" s="1">
        <f t="shared" si="545"/>
        <v>26</v>
      </c>
      <c r="AZ730" s="1">
        <f t="shared" si="546"/>
        <v>26</v>
      </c>
      <c r="BA730" s="1">
        <f t="shared" si="547"/>
        <v>26</v>
      </c>
      <c r="BB730" s="1">
        <f t="shared" si="548"/>
        <v>26</v>
      </c>
      <c r="BC730" s="1">
        <f t="shared" si="549"/>
        <v>26</v>
      </c>
      <c r="BD730" s="1">
        <f t="shared" si="550"/>
        <v>26</v>
      </c>
      <c r="BE730" s="1">
        <f t="shared" si="551"/>
        <v>26</v>
      </c>
      <c r="BF730" s="1">
        <f t="shared" si="552"/>
        <v>26</v>
      </c>
      <c r="BG730" s="1">
        <f>+IF(D730="male",VLOOKUP(M730,'Key node cluster'!$A$3:$C$45,3,0),VLOOKUP(M730,'Key node cluster'!$F$3:$H$27,3,0))</f>
        <v>31</v>
      </c>
    </row>
    <row r="731" spans="1:59" x14ac:dyDescent="0.25">
      <c r="A731" t="s">
        <v>175</v>
      </c>
      <c r="B731">
        <v>9991031104</v>
      </c>
      <c r="C731" s="7">
        <v>20</v>
      </c>
      <c r="D731" t="s">
        <v>9</v>
      </c>
      <c r="E731" t="s">
        <v>10</v>
      </c>
      <c r="G731" t="str">
        <f t="shared" si="507"/>
        <v/>
      </c>
      <c r="H731" s="7">
        <f t="shared" si="511"/>
        <v>5</v>
      </c>
      <c r="J731">
        <v>22</v>
      </c>
      <c r="K731">
        <v>4.6904109589041001</v>
      </c>
      <c r="L731">
        <v>5</v>
      </c>
      <c r="M731" s="5">
        <f t="shared" si="512"/>
        <v>26</v>
      </c>
      <c r="N731" s="5">
        <f>+IF(D731="male",VLOOKUP(BG731,'Key node cluster'!$L$3:$N$24,3,0),VLOOKUP(BG731,'Key node cluster'!$R$3:$T$15,3,0))</f>
        <v>1</v>
      </c>
      <c r="O731" s="1">
        <v>0</v>
      </c>
      <c r="P731" s="1">
        <f t="shared" si="513"/>
        <v>26</v>
      </c>
      <c r="Q731" s="1">
        <f t="shared" si="514"/>
        <v>26</v>
      </c>
      <c r="R731" s="1">
        <f t="shared" si="515"/>
        <v>26</v>
      </c>
      <c r="S731" s="1">
        <f t="shared" si="516"/>
        <v>26</v>
      </c>
      <c r="T731" s="1">
        <f t="shared" si="517"/>
        <v>26</v>
      </c>
      <c r="U731" s="1">
        <f t="shared" si="518"/>
        <v>26</v>
      </c>
      <c r="V731" s="1">
        <f t="shared" si="519"/>
        <v>26</v>
      </c>
      <c r="W731" s="1">
        <f t="shared" si="520"/>
        <v>26</v>
      </c>
      <c r="X731" s="1">
        <f t="shared" si="521"/>
        <v>26</v>
      </c>
      <c r="Y731" s="1">
        <f t="shared" si="522"/>
        <v>26</v>
      </c>
      <c r="Z731" s="1">
        <f t="shared" si="523"/>
        <v>26</v>
      </c>
      <c r="AA731" s="1">
        <f t="shared" si="524"/>
        <v>26</v>
      </c>
      <c r="AB731" s="1">
        <f t="shared" si="525"/>
        <v>26</v>
      </c>
      <c r="AC731" s="1">
        <f t="shared" si="526"/>
        <v>26</v>
      </c>
      <c r="AD731" s="1">
        <f t="shared" si="527"/>
        <v>26</v>
      </c>
      <c r="AE731" s="1">
        <f t="shared" si="528"/>
        <v>26</v>
      </c>
      <c r="AF731" s="1">
        <f t="shared" si="529"/>
        <v>26</v>
      </c>
      <c r="AG731" s="1">
        <f t="shared" si="530"/>
        <v>26</v>
      </c>
      <c r="AH731" s="1">
        <f t="shared" si="531"/>
        <v>26</v>
      </c>
      <c r="AI731" s="1">
        <f t="shared" si="532"/>
        <v>26</v>
      </c>
      <c r="AJ731" s="1">
        <f t="shared" si="533"/>
        <v>26</v>
      </c>
      <c r="AK731" s="1">
        <f t="shared" si="534"/>
        <v>26</v>
      </c>
      <c r="AL731" s="1">
        <f t="shared" si="535"/>
        <v>26</v>
      </c>
      <c r="AM731" s="1">
        <f t="shared" si="536"/>
        <v>26</v>
      </c>
      <c r="AN731" s="1">
        <f t="shared" si="537"/>
        <v>26</v>
      </c>
      <c r="AO731" s="1">
        <f t="shared" si="538"/>
        <v>26</v>
      </c>
      <c r="AP731" s="7">
        <f t="shared" si="508"/>
        <v>26</v>
      </c>
      <c r="AQ731" s="7">
        <f t="shared" si="509"/>
        <v>26</v>
      </c>
      <c r="AR731" s="1">
        <f t="shared" si="539"/>
        <v>26</v>
      </c>
      <c r="AS731" s="7">
        <f t="shared" si="510"/>
        <v>26</v>
      </c>
      <c r="AT731" s="1">
        <f t="shared" si="540"/>
        <v>26</v>
      </c>
      <c r="AU731" s="1">
        <f t="shared" si="541"/>
        <v>26</v>
      </c>
      <c r="AV731" s="1">
        <f t="shared" si="542"/>
        <v>26</v>
      </c>
      <c r="AW731" s="1">
        <f t="shared" si="543"/>
        <v>26</v>
      </c>
      <c r="AX731" s="1">
        <f t="shared" si="544"/>
        <v>26</v>
      </c>
      <c r="AY731" s="1">
        <f t="shared" si="545"/>
        <v>26</v>
      </c>
      <c r="AZ731" s="1">
        <f t="shared" si="546"/>
        <v>26</v>
      </c>
      <c r="BA731" s="1">
        <f t="shared" si="547"/>
        <v>26</v>
      </c>
      <c r="BB731" s="1">
        <f t="shared" si="548"/>
        <v>26</v>
      </c>
      <c r="BC731" s="1">
        <f t="shared" si="549"/>
        <v>26</v>
      </c>
      <c r="BD731" s="1">
        <f t="shared" si="550"/>
        <v>26</v>
      </c>
      <c r="BE731" s="1">
        <f t="shared" si="551"/>
        <v>26</v>
      </c>
      <c r="BF731" s="1">
        <f t="shared" si="552"/>
        <v>26</v>
      </c>
      <c r="BG731" s="1">
        <f>+IF(D731="male",VLOOKUP(M731,'Key node cluster'!$A$3:$C$45,3,0),VLOOKUP(M731,'Key node cluster'!$F$3:$H$27,3,0))</f>
        <v>31</v>
      </c>
    </row>
    <row r="732" spans="1:59" x14ac:dyDescent="0.25">
      <c r="A732" t="s">
        <v>180</v>
      </c>
      <c r="B732">
        <v>9891027305</v>
      </c>
      <c r="C732" s="7">
        <v>30</v>
      </c>
      <c r="D732" t="s">
        <v>9</v>
      </c>
      <c r="E732" t="s">
        <v>10</v>
      </c>
      <c r="G732" t="str">
        <f t="shared" si="507"/>
        <v>bachelor or above</v>
      </c>
      <c r="H732" s="7">
        <f t="shared" si="511"/>
        <v>10</v>
      </c>
      <c r="I732" t="s">
        <v>14</v>
      </c>
      <c r="J732">
        <v>33</v>
      </c>
      <c r="K732">
        <v>6.2027397260274002</v>
      </c>
      <c r="L732">
        <v>22</v>
      </c>
      <c r="M732" s="5">
        <f t="shared" si="512"/>
        <v>26</v>
      </c>
      <c r="N732" s="5">
        <f>+IF(D732="male",VLOOKUP(BG732,'Key node cluster'!$L$3:$N$24,3,0),VLOOKUP(BG732,'Key node cluster'!$R$3:$T$15,3,0))</f>
        <v>1</v>
      </c>
      <c r="O732" s="1">
        <v>0</v>
      </c>
      <c r="P732" s="1">
        <f t="shared" si="513"/>
        <v>26</v>
      </c>
      <c r="Q732" s="1">
        <f t="shared" si="514"/>
        <v>26</v>
      </c>
      <c r="R732" s="1">
        <f t="shared" si="515"/>
        <v>26</v>
      </c>
      <c r="S732" s="1">
        <f t="shared" si="516"/>
        <v>26</v>
      </c>
      <c r="T732" s="1">
        <f t="shared" si="517"/>
        <v>26</v>
      </c>
      <c r="U732" s="1">
        <f t="shared" si="518"/>
        <v>26</v>
      </c>
      <c r="V732" s="1">
        <f t="shared" si="519"/>
        <v>26</v>
      </c>
      <c r="W732" s="1">
        <f t="shared" si="520"/>
        <v>26</v>
      </c>
      <c r="X732" s="1">
        <f t="shared" si="521"/>
        <v>26</v>
      </c>
      <c r="Y732" s="1">
        <f t="shared" si="522"/>
        <v>26</v>
      </c>
      <c r="Z732" s="1">
        <f t="shared" si="523"/>
        <v>26</v>
      </c>
      <c r="AA732" s="1">
        <f t="shared" si="524"/>
        <v>26</v>
      </c>
      <c r="AB732" s="1">
        <f t="shared" si="525"/>
        <v>26</v>
      </c>
      <c r="AC732" s="1">
        <f t="shared" si="526"/>
        <v>26</v>
      </c>
      <c r="AD732" s="1">
        <f t="shared" si="527"/>
        <v>26</v>
      </c>
      <c r="AE732" s="1">
        <f t="shared" si="528"/>
        <v>26</v>
      </c>
      <c r="AF732" s="1">
        <f t="shared" si="529"/>
        <v>26</v>
      </c>
      <c r="AG732" s="1">
        <f t="shared" si="530"/>
        <v>26</v>
      </c>
      <c r="AH732" s="1">
        <f t="shared" si="531"/>
        <v>26</v>
      </c>
      <c r="AI732" s="1">
        <f t="shared" si="532"/>
        <v>26</v>
      </c>
      <c r="AJ732" s="1">
        <f t="shared" si="533"/>
        <v>26</v>
      </c>
      <c r="AK732" s="1">
        <f t="shared" si="534"/>
        <v>26</v>
      </c>
      <c r="AL732" s="1">
        <f t="shared" si="535"/>
        <v>26</v>
      </c>
      <c r="AM732" s="1">
        <f t="shared" si="536"/>
        <v>26</v>
      </c>
      <c r="AN732" s="1">
        <f t="shared" si="537"/>
        <v>26</v>
      </c>
      <c r="AO732" s="1">
        <f t="shared" si="538"/>
        <v>26</v>
      </c>
      <c r="AP732" s="7">
        <f t="shared" si="508"/>
        <v>26</v>
      </c>
      <c r="AQ732" s="7">
        <f t="shared" si="509"/>
        <v>26</v>
      </c>
      <c r="AR732" s="1">
        <f t="shared" si="539"/>
        <v>26</v>
      </c>
      <c r="AS732" s="7">
        <f t="shared" si="510"/>
        <v>26</v>
      </c>
      <c r="AT732" s="1">
        <f t="shared" si="540"/>
        <v>26</v>
      </c>
      <c r="AU732" s="1">
        <f t="shared" si="541"/>
        <v>26</v>
      </c>
      <c r="AV732" s="1">
        <f t="shared" si="542"/>
        <v>26</v>
      </c>
      <c r="AW732" s="1">
        <f t="shared" si="543"/>
        <v>26</v>
      </c>
      <c r="AX732" s="1">
        <f t="shared" si="544"/>
        <v>26</v>
      </c>
      <c r="AY732" s="1">
        <f t="shared" si="545"/>
        <v>26</v>
      </c>
      <c r="AZ732" s="1">
        <f t="shared" si="546"/>
        <v>26</v>
      </c>
      <c r="BA732" s="1">
        <f t="shared" si="547"/>
        <v>26</v>
      </c>
      <c r="BB732" s="1">
        <f t="shared" si="548"/>
        <v>26</v>
      </c>
      <c r="BC732" s="1">
        <f t="shared" si="549"/>
        <v>26</v>
      </c>
      <c r="BD732" s="1">
        <f t="shared" si="550"/>
        <v>26</v>
      </c>
      <c r="BE732" s="1">
        <f t="shared" si="551"/>
        <v>26</v>
      </c>
      <c r="BF732" s="1">
        <f t="shared" si="552"/>
        <v>26</v>
      </c>
      <c r="BG732" s="1">
        <f>+IF(D732="male",VLOOKUP(M732,'Key node cluster'!$A$3:$C$45,3,0),VLOOKUP(M732,'Key node cluster'!$F$3:$H$27,3,0))</f>
        <v>31</v>
      </c>
    </row>
    <row r="733" spans="1:59" x14ac:dyDescent="0.25">
      <c r="A733" t="s">
        <v>181</v>
      </c>
      <c r="B733">
        <v>9741045304</v>
      </c>
      <c r="C733" s="7">
        <v>50</v>
      </c>
      <c r="D733" t="s">
        <v>9</v>
      </c>
      <c r="E733" t="s">
        <v>10</v>
      </c>
      <c r="G733" t="str">
        <f t="shared" si="507"/>
        <v/>
      </c>
      <c r="H733" s="7">
        <f t="shared" si="511"/>
        <v>15</v>
      </c>
      <c r="J733">
        <v>47</v>
      </c>
      <c r="K733">
        <v>11.095890410959001</v>
      </c>
      <c r="L733">
        <v>15</v>
      </c>
      <c r="M733" s="5">
        <f t="shared" si="512"/>
        <v>26</v>
      </c>
      <c r="N733" s="5">
        <f>+IF(D733="male",VLOOKUP(BG733,'Key node cluster'!$L$3:$N$24,3,0),VLOOKUP(BG733,'Key node cluster'!$R$3:$T$15,3,0))</f>
        <v>1</v>
      </c>
      <c r="O733" s="1">
        <v>0</v>
      </c>
      <c r="P733" s="1">
        <f t="shared" si="513"/>
        <v>26</v>
      </c>
      <c r="Q733" s="1">
        <f t="shared" si="514"/>
        <v>26</v>
      </c>
      <c r="R733" s="1">
        <f t="shared" si="515"/>
        <v>26</v>
      </c>
      <c r="S733" s="1">
        <f t="shared" si="516"/>
        <v>26</v>
      </c>
      <c r="T733" s="1">
        <f t="shared" si="517"/>
        <v>26</v>
      </c>
      <c r="U733" s="1">
        <f t="shared" si="518"/>
        <v>26</v>
      </c>
      <c r="V733" s="1">
        <f t="shared" si="519"/>
        <v>26</v>
      </c>
      <c r="W733" s="1">
        <f t="shared" si="520"/>
        <v>26</v>
      </c>
      <c r="X733" s="1">
        <f t="shared" si="521"/>
        <v>26</v>
      </c>
      <c r="Y733" s="1">
        <f t="shared" si="522"/>
        <v>26</v>
      </c>
      <c r="Z733" s="1">
        <f t="shared" si="523"/>
        <v>26</v>
      </c>
      <c r="AA733" s="1">
        <f t="shared" si="524"/>
        <v>26</v>
      </c>
      <c r="AB733" s="1">
        <f t="shared" si="525"/>
        <v>26</v>
      </c>
      <c r="AC733" s="1">
        <f t="shared" si="526"/>
        <v>26</v>
      </c>
      <c r="AD733" s="1">
        <f t="shared" si="527"/>
        <v>26</v>
      </c>
      <c r="AE733" s="1">
        <f t="shared" si="528"/>
        <v>26</v>
      </c>
      <c r="AF733" s="1">
        <f t="shared" si="529"/>
        <v>26</v>
      </c>
      <c r="AG733" s="1">
        <f t="shared" si="530"/>
        <v>26</v>
      </c>
      <c r="AH733" s="1">
        <f t="shared" si="531"/>
        <v>26</v>
      </c>
      <c r="AI733" s="1">
        <f t="shared" si="532"/>
        <v>26</v>
      </c>
      <c r="AJ733" s="1">
        <f t="shared" si="533"/>
        <v>26</v>
      </c>
      <c r="AK733" s="1">
        <f t="shared" si="534"/>
        <v>26</v>
      </c>
      <c r="AL733" s="1">
        <f t="shared" si="535"/>
        <v>26</v>
      </c>
      <c r="AM733" s="1">
        <f t="shared" si="536"/>
        <v>26</v>
      </c>
      <c r="AN733" s="1">
        <f t="shared" si="537"/>
        <v>26</v>
      </c>
      <c r="AO733" s="1">
        <f t="shared" si="538"/>
        <v>26</v>
      </c>
      <c r="AP733" s="7">
        <f t="shared" si="508"/>
        <v>26</v>
      </c>
      <c r="AQ733" s="7">
        <f t="shared" si="509"/>
        <v>26</v>
      </c>
      <c r="AR733" s="1">
        <f t="shared" si="539"/>
        <v>26</v>
      </c>
      <c r="AS733" s="7">
        <f t="shared" si="510"/>
        <v>26</v>
      </c>
      <c r="AT733" s="1">
        <f t="shared" si="540"/>
        <v>26</v>
      </c>
      <c r="AU733" s="1">
        <f t="shared" si="541"/>
        <v>26</v>
      </c>
      <c r="AV733" s="1">
        <f t="shared" si="542"/>
        <v>26</v>
      </c>
      <c r="AW733" s="1">
        <f t="shared" si="543"/>
        <v>26</v>
      </c>
      <c r="AX733" s="1">
        <f t="shared" si="544"/>
        <v>26</v>
      </c>
      <c r="AY733" s="1">
        <f t="shared" si="545"/>
        <v>26</v>
      </c>
      <c r="AZ733" s="1">
        <f t="shared" si="546"/>
        <v>26</v>
      </c>
      <c r="BA733" s="1">
        <f t="shared" si="547"/>
        <v>26</v>
      </c>
      <c r="BB733" s="1">
        <f t="shared" si="548"/>
        <v>26</v>
      </c>
      <c r="BC733" s="1">
        <f t="shared" si="549"/>
        <v>26</v>
      </c>
      <c r="BD733" s="1">
        <f t="shared" si="550"/>
        <v>26</v>
      </c>
      <c r="BE733" s="1">
        <f t="shared" si="551"/>
        <v>26</v>
      </c>
      <c r="BF733" s="1">
        <f t="shared" si="552"/>
        <v>26</v>
      </c>
      <c r="BG733" s="1">
        <f>+IF(D733="male",VLOOKUP(M733,'Key node cluster'!$A$3:$C$45,3,0),VLOOKUP(M733,'Key node cluster'!$F$3:$H$27,3,0))</f>
        <v>31</v>
      </c>
    </row>
    <row r="734" spans="1:59" x14ac:dyDescent="0.25">
      <c r="A734" t="s">
        <v>182</v>
      </c>
      <c r="B734">
        <v>9931038221</v>
      </c>
      <c r="C734" s="7">
        <v>30</v>
      </c>
      <c r="D734" t="s">
        <v>9</v>
      </c>
      <c r="E734" t="s">
        <v>10</v>
      </c>
      <c r="F734" t="s">
        <v>25</v>
      </c>
      <c r="G734" t="str">
        <f t="shared" ref="G734:G797" si="553">IF(I734="","",IF(OR(I734="high_school",I734="secondary_or_below"),"secondary or below",IF(OR(I734="bachelor",I734="master",I734="phd"),"bachelor or above", "tvet")))</f>
        <v>bachelor or above</v>
      </c>
      <c r="H734" s="7">
        <f t="shared" si="511"/>
        <v>5</v>
      </c>
      <c r="I734" t="s">
        <v>14</v>
      </c>
      <c r="J734">
        <v>28</v>
      </c>
      <c r="K734">
        <v>2.9424657534246998</v>
      </c>
      <c r="L734">
        <v>5</v>
      </c>
      <c r="M734" s="5">
        <f t="shared" si="512"/>
        <v>31</v>
      </c>
      <c r="N734" s="5">
        <f>+IF(D734="male",VLOOKUP(BG734,'Key node cluster'!$L$3:$N$24,3,0),VLOOKUP(BG734,'Key node cluster'!$R$3:$T$15,3,0))</f>
        <v>1</v>
      </c>
      <c r="O734" s="1">
        <v>0</v>
      </c>
      <c r="P734" s="1">
        <f t="shared" si="513"/>
        <v>26</v>
      </c>
      <c r="Q734" s="1">
        <f t="shared" si="514"/>
        <v>26</v>
      </c>
      <c r="R734" s="1">
        <f t="shared" si="515"/>
        <v>26</v>
      </c>
      <c r="S734" s="1">
        <f t="shared" si="516"/>
        <v>26</v>
      </c>
      <c r="T734" s="1">
        <f t="shared" si="517"/>
        <v>26</v>
      </c>
      <c r="U734" s="1">
        <f t="shared" si="518"/>
        <v>26</v>
      </c>
      <c r="V734" s="1">
        <f t="shared" si="519"/>
        <v>26</v>
      </c>
      <c r="W734" s="1">
        <f t="shared" si="520"/>
        <v>26</v>
      </c>
      <c r="X734" s="1">
        <f t="shared" si="521"/>
        <v>26</v>
      </c>
      <c r="Y734" s="1">
        <f t="shared" si="522"/>
        <v>26</v>
      </c>
      <c r="Z734" s="1">
        <f t="shared" si="523"/>
        <v>26</v>
      </c>
      <c r="AA734" s="1">
        <f t="shared" si="524"/>
        <v>26</v>
      </c>
      <c r="AB734" s="1">
        <f t="shared" si="525"/>
        <v>26</v>
      </c>
      <c r="AC734" s="1">
        <f t="shared" si="526"/>
        <v>26</v>
      </c>
      <c r="AD734" s="1">
        <f t="shared" si="527"/>
        <v>26</v>
      </c>
      <c r="AE734" s="1">
        <f t="shared" si="528"/>
        <v>26</v>
      </c>
      <c r="AF734" s="1">
        <f t="shared" si="529"/>
        <v>26</v>
      </c>
      <c r="AG734" s="1">
        <f t="shared" si="530"/>
        <v>26</v>
      </c>
      <c r="AH734" s="1">
        <f t="shared" si="531"/>
        <v>26</v>
      </c>
      <c r="AI734" s="1">
        <f t="shared" si="532"/>
        <v>26</v>
      </c>
      <c r="AJ734" s="1">
        <f t="shared" si="533"/>
        <v>26</v>
      </c>
      <c r="AK734" s="1">
        <f t="shared" si="534"/>
        <v>26</v>
      </c>
      <c r="AL734" s="1">
        <f t="shared" si="535"/>
        <v>26</v>
      </c>
      <c r="AM734" s="1">
        <f t="shared" si="536"/>
        <v>26</v>
      </c>
      <c r="AN734" s="1">
        <f t="shared" si="537"/>
        <v>26</v>
      </c>
      <c r="AO734" s="1">
        <f t="shared" si="538"/>
        <v>26</v>
      </c>
      <c r="AP734" s="7">
        <f t="shared" si="508"/>
        <v>27</v>
      </c>
      <c r="AQ734" s="7">
        <f t="shared" si="509"/>
        <v>28</v>
      </c>
      <c r="AR734" s="1">
        <f t="shared" si="539"/>
        <v>29</v>
      </c>
      <c r="AS734" s="7">
        <f t="shared" si="510"/>
        <v>31</v>
      </c>
      <c r="AT734" s="1">
        <f t="shared" si="540"/>
        <v>31</v>
      </c>
      <c r="AU734" s="1">
        <f t="shared" si="541"/>
        <v>31</v>
      </c>
      <c r="AV734" s="1">
        <f t="shared" si="542"/>
        <v>31</v>
      </c>
      <c r="AW734" s="1">
        <f t="shared" si="543"/>
        <v>31</v>
      </c>
      <c r="AX734" s="1">
        <f t="shared" si="544"/>
        <v>31</v>
      </c>
      <c r="AY734" s="1">
        <f t="shared" si="545"/>
        <v>31</v>
      </c>
      <c r="AZ734" s="1">
        <f t="shared" si="546"/>
        <v>31</v>
      </c>
      <c r="BA734" s="1">
        <f t="shared" si="547"/>
        <v>31</v>
      </c>
      <c r="BB734" s="1">
        <f t="shared" si="548"/>
        <v>31</v>
      </c>
      <c r="BC734" s="1">
        <f t="shared" si="549"/>
        <v>31</v>
      </c>
      <c r="BD734" s="1">
        <f t="shared" si="550"/>
        <v>31</v>
      </c>
      <c r="BE734" s="1">
        <f t="shared" si="551"/>
        <v>31</v>
      </c>
      <c r="BF734" s="1">
        <f t="shared" si="552"/>
        <v>31</v>
      </c>
      <c r="BG734" s="1">
        <f>+IF(D734="male",VLOOKUP(M734,'Key node cluster'!$A$3:$C$45,3,0),VLOOKUP(M734,'Key node cluster'!$F$3:$H$27,3,0))</f>
        <v>31</v>
      </c>
    </row>
    <row r="735" spans="1:59" x14ac:dyDescent="0.25">
      <c r="A735" t="s">
        <v>185</v>
      </c>
      <c r="B735">
        <v>9981001331</v>
      </c>
      <c r="C735" s="7">
        <v>20</v>
      </c>
      <c r="D735" t="s">
        <v>9</v>
      </c>
      <c r="E735" t="s">
        <v>10</v>
      </c>
      <c r="F735" t="s">
        <v>28</v>
      </c>
      <c r="G735" t="str">
        <f t="shared" si="553"/>
        <v>secondary or below</v>
      </c>
      <c r="H735" s="7">
        <f t="shared" si="511"/>
        <v>5</v>
      </c>
      <c r="I735" t="s">
        <v>12</v>
      </c>
      <c r="J735">
        <v>24</v>
      </c>
      <c r="K735">
        <v>1.5205479452055</v>
      </c>
      <c r="L735">
        <v>11</v>
      </c>
      <c r="M735" s="5">
        <f t="shared" si="512"/>
        <v>35</v>
      </c>
      <c r="N735" s="5">
        <f>+IF(D735="male",VLOOKUP(BG735,'Key node cluster'!$L$3:$N$24,3,0),VLOOKUP(BG735,'Key node cluster'!$R$3:$T$15,3,0))</f>
        <v>0</v>
      </c>
      <c r="O735" s="1">
        <v>0</v>
      </c>
      <c r="P735" s="1">
        <f t="shared" si="513"/>
        <v>26</v>
      </c>
      <c r="Q735" s="1">
        <f t="shared" si="514"/>
        <v>26</v>
      </c>
      <c r="R735" s="1">
        <f t="shared" si="515"/>
        <v>26</v>
      </c>
      <c r="S735" s="1">
        <f t="shared" si="516"/>
        <v>26</v>
      </c>
      <c r="T735" s="1">
        <f t="shared" si="517"/>
        <v>26</v>
      </c>
      <c r="U735" s="1">
        <f t="shared" si="518"/>
        <v>26</v>
      </c>
      <c r="V735" s="1">
        <f t="shared" si="519"/>
        <v>26</v>
      </c>
      <c r="W735" s="1">
        <f t="shared" si="520"/>
        <v>26</v>
      </c>
      <c r="X735" s="1">
        <f t="shared" si="521"/>
        <v>26</v>
      </c>
      <c r="Y735" s="1">
        <f t="shared" si="522"/>
        <v>26</v>
      </c>
      <c r="Z735" s="1">
        <f t="shared" si="523"/>
        <v>26</v>
      </c>
      <c r="AA735" s="1">
        <f t="shared" si="524"/>
        <v>26</v>
      </c>
      <c r="AB735" s="1">
        <f t="shared" si="525"/>
        <v>26</v>
      </c>
      <c r="AC735" s="1">
        <f t="shared" si="526"/>
        <v>26</v>
      </c>
      <c r="AD735" s="1">
        <f t="shared" si="527"/>
        <v>26</v>
      </c>
      <c r="AE735" s="1">
        <f t="shared" si="528"/>
        <v>26</v>
      </c>
      <c r="AF735" s="1">
        <f t="shared" si="529"/>
        <v>26</v>
      </c>
      <c r="AG735" s="1">
        <f t="shared" si="530"/>
        <v>26</v>
      </c>
      <c r="AH735" s="1">
        <f t="shared" si="531"/>
        <v>26</v>
      </c>
      <c r="AI735" s="1">
        <f t="shared" si="532"/>
        <v>26</v>
      </c>
      <c r="AJ735" s="1">
        <f t="shared" si="533"/>
        <v>26</v>
      </c>
      <c r="AK735" s="1">
        <f t="shared" si="534"/>
        <v>26</v>
      </c>
      <c r="AL735" s="1">
        <f t="shared" si="535"/>
        <v>26</v>
      </c>
      <c r="AM735" s="1">
        <f t="shared" si="536"/>
        <v>26</v>
      </c>
      <c r="AN735" s="1">
        <f t="shared" si="537"/>
        <v>26</v>
      </c>
      <c r="AO735" s="1">
        <f t="shared" si="538"/>
        <v>26</v>
      </c>
      <c r="AP735" s="7">
        <f t="shared" si="508"/>
        <v>27</v>
      </c>
      <c r="AQ735" s="7">
        <f t="shared" si="509"/>
        <v>33</v>
      </c>
      <c r="AR735" s="1">
        <f t="shared" si="539"/>
        <v>33</v>
      </c>
      <c r="AS735" s="7">
        <f t="shared" si="510"/>
        <v>33</v>
      </c>
      <c r="AT735" s="1">
        <f t="shared" si="540"/>
        <v>33</v>
      </c>
      <c r="AU735" s="1">
        <f t="shared" si="541"/>
        <v>33</v>
      </c>
      <c r="AV735" s="1">
        <f t="shared" si="542"/>
        <v>33</v>
      </c>
      <c r="AW735" s="1">
        <f t="shared" si="543"/>
        <v>34</v>
      </c>
      <c r="AX735" s="1">
        <f t="shared" si="544"/>
        <v>35</v>
      </c>
      <c r="AY735" s="1">
        <f t="shared" si="545"/>
        <v>35</v>
      </c>
      <c r="AZ735" s="1">
        <f t="shared" si="546"/>
        <v>35</v>
      </c>
      <c r="BA735" s="1">
        <f t="shared" si="547"/>
        <v>35</v>
      </c>
      <c r="BB735" s="1">
        <f t="shared" si="548"/>
        <v>35</v>
      </c>
      <c r="BC735" s="1">
        <f t="shared" si="549"/>
        <v>35</v>
      </c>
      <c r="BD735" s="1">
        <f t="shared" si="550"/>
        <v>35</v>
      </c>
      <c r="BE735" s="1">
        <f t="shared" si="551"/>
        <v>35</v>
      </c>
      <c r="BF735" s="1">
        <f t="shared" si="552"/>
        <v>35</v>
      </c>
      <c r="BG735" s="1">
        <f>+IF(D735="male",VLOOKUP(M735,'Key node cluster'!$A$3:$C$45,3,0),VLOOKUP(M735,'Key node cluster'!$F$3:$H$27,3,0))</f>
        <v>35</v>
      </c>
    </row>
    <row r="736" spans="1:59" x14ac:dyDescent="0.25">
      <c r="A736" t="s">
        <v>187</v>
      </c>
      <c r="B736">
        <v>9681025349</v>
      </c>
      <c r="C736" s="7">
        <v>50</v>
      </c>
      <c r="D736" t="s">
        <v>9</v>
      </c>
      <c r="E736" t="s">
        <v>10</v>
      </c>
      <c r="F736" t="s">
        <v>11</v>
      </c>
      <c r="G736" t="str">
        <f t="shared" si="553"/>
        <v>bachelor or above</v>
      </c>
      <c r="H736" s="7">
        <f t="shared" si="511"/>
        <v>10</v>
      </c>
      <c r="I736" t="s">
        <v>14</v>
      </c>
      <c r="J736">
        <v>54</v>
      </c>
      <c r="K736">
        <v>8.4164383561644005</v>
      </c>
      <c r="L736">
        <v>4</v>
      </c>
      <c r="M736" s="5">
        <f t="shared" si="512"/>
        <v>42</v>
      </c>
      <c r="N736" s="5">
        <f>+IF(D736="male",VLOOKUP(BG736,'Key node cluster'!$L$3:$N$24,3,0),VLOOKUP(BG736,'Key node cluster'!$R$3:$T$15,3,0))</f>
        <v>0</v>
      </c>
      <c r="O736" s="1">
        <v>0</v>
      </c>
      <c r="P736" s="1">
        <f t="shared" si="513"/>
        <v>26</v>
      </c>
      <c r="Q736" s="1">
        <f t="shared" si="514"/>
        <v>26</v>
      </c>
      <c r="R736" s="1">
        <f t="shared" si="515"/>
        <v>26</v>
      </c>
      <c r="S736" s="1">
        <f t="shared" si="516"/>
        <v>26</v>
      </c>
      <c r="T736" s="1">
        <f t="shared" si="517"/>
        <v>26</v>
      </c>
      <c r="U736" s="1">
        <f t="shared" si="518"/>
        <v>26</v>
      </c>
      <c r="V736" s="1">
        <f t="shared" si="519"/>
        <v>26</v>
      </c>
      <c r="W736" s="1">
        <f t="shared" si="520"/>
        <v>26</v>
      </c>
      <c r="X736" s="1">
        <f t="shared" si="521"/>
        <v>26</v>
      </c>
      <c r="Y736" s="1">
        <f t="shared" si="522"/>
        <v>26</v>
      </c>
      <c r="Z736" s="1">
        <f t="shared" si="523"/>
        <v>26</v>
      </c>
      <c r="AA736" s="1">
        <f t="shared" si="524"/>
        <v>26</v>
      </c>
      <c r="AB736" s="1">
        <f t="shared" si="525"/>
        <v>26</v>
      </c>
      <c r="AC736" s="1">
        <f t="shared" si="526"/>
        <v>26</v>
      </c>
      <c r="AD736" s="1">
        <f t="shared" si="527"/>
        <v>26</v>
      </c>
      <c r="AE736" s="1">
        <f t="shared" si="528"/>
        <v>26</v>
      </c>
      <c r="AF736" s="1">
        <f t="shared" si="529"/>
        <v>26</v>
      </c>
      <c r="AG736" s="1">
        <f t="shared" si="530"/>
        <v>26</v>
      </c>
      <c r="AH736" s="1">
        <f t="shared" si="531"/>
        <v>26</v>
      </c>
      <c r="AI736" s="1">
        <f t="shared" si="532"/>
        <v>26</v>
      </c>
      <c r="AJ736" s="1">
        <f t="shared" si="533"/>
        <v>26</v>
      </c>
      <c r="AK736" s="1">
        <f t="shared" si="534"/>
        <v>26</v>
      </c>
      <c r="AL736" s="1">
        <f t="shared" si="535"/>
        <v>26</v>
      </c>
      <c r="AM736" s="1">
        <f t="shared" si="536"/>
        <v>26</v>
      </c>
      <c r="AN736" s="1">
        <f t="shared" si="537"/>
        <v>26</v>
      </c>
      <c r="AO736" s="1">
        <f t="shared" si="538"/>
        <v>26</v>
      </c>
      <c r="AP736" s="7">
        <f t="shared" si="508"/>
        <v>38</v>
      </c>
      <c r="AQ736" s="7">
        <f t="shared" si="509"/>
        <v>38</v>
      </c>
      <c r="AR736" s="1">
        <f t="shared" si="539"/>
        <v>38</v>
      </c>
      <c r="AS736" s="7">
        <f t="shared" si="510"/>
        <v>38</v>
      </c>
      <c r="AT736" s="1">
        <f t="shared" si="540"/>
        <v>38</v>
      </c>
      <c r="AU736" s="1">
        <f t="shared" si="541"/>
        <v>38</v>
      </c>
      <c r="AV736" s="1">
        <f t="shared" si="542"/>
        <v>38</v>
      </c>
      <c r="AW736" s="1">
        <f t="shared" si="543"/>
        <v>38</v>
      </c>
      <c r="AX736" s="1">
        <f t="shared" si="544"/>
        <v>38</v>
      </c>
      <c r="AY736" s="1">
        <f t="shared" si="545"/>
        <v>38</v>
      </c>
      <c r="AZ736" s="1">
        <f t="shared" si="546"/>
        <v>38</v>
      </c>
      <c r="BA736" s="1">
        <f t="shared" si="547"/>
        <v>38</v>
      </c>
      <c r="BB736" s="1">
        <f t="shared" si="548"/>
        <v>40</v>
      </c>
      <c r="BC736" s="1">
        <f t="shared" si="549"/>
        <v>40</v>
      </c>
      <c r="BD736" s="1">
        <f t="shared" si="550"/>
        <v>42</v>
      </c>
      <c r="BE736" s="1">
        <f t="shared" si="551"/>
        <v>42</v>
      </c>
      <c r="BF736" s="1">
        <f t="shared" si="552"/>
        <v>42</v>
      </c>
      <c r="BG736" s="1">
        <f>+IF(D736="male",VLOOKUP(M736,'Key node cluster'!$A$3:$C$45,3,0),VLOOKUP(M736,'Key node cluster'!$F$3:$H$27,3,0))</f>
        <v>42</v>
      </c>
    </row>
    <row r="737" spans="1:59" x14ac:dyDescent="0.25">
      <c r="A737" t="s">
        <v>188</v>
      </c>
      <c r="B737">
        <v>9931022885</v>
      </c>
      <c r="C737" s="7">
        <v>30</v>
      </c>
      <c r="D737" t="s">
        <v>9</v>
      </c>
      <c r="E737" t="s">
        <v>10</v>
      </c>
      <c r="G737" t="str">
        <f t="shared" si="553"/>
        <v/>
      </c>
      <c r="H737" s="7">
        <f t="shared" si="511"/>
        <v>10</v>
      </c>
      <c r="J737">
        <v>28</v>
      </c>
      <c r="K737">
        <v>6.2739726027396996</v>
      </c>
      <c r="L737">
        <v>19</v>
      </c>
      <c r="M737" s="5">
        <f t="shared" si="512"/>
        <v>26</v>
      </c>
      <c r="N737" s="5">
        <f>+IF(D737="male",VLOOKUP(BG737,'Key node cluster'!$L$3:$N$24,3,0),VLOOKUP(BG737,'Key node cluster'!$R$3:$T$15,3,0))</f>
        <v>1</v>
      </c>
      <c r="O737" s="1">
        <v>0</v>
      </c>
      <c r="P737" s="1">
        <f t="shared" si="513"/>
        <v>26</v>
      </c>
      <c r="Q737" s="1">
        <f t="shared" si="514"/>
        <v>26</v>
      </c>
      <c r="R737" s="1">
        <f t="shared" si="515"/>
        <v>26</v>
      </c>
      <c r="S737" s="1">
        <f t="shared" si="516"/>
        <v>26</v>
      </c>
      <c r="T737" s="1">
        <f t="shared" si="517"/>
        <v>26</v>
      </c>
      <c r="U737" s="1">
        <f t="shared" si="518"/>
        <v>26</v>
      </c>
      <c r="V737" s="1">
        <f t="shared" si="519"/>
        <v>26</v>
      </c>
      <c r="W737" s="1">
        <f t="shared" si="520"/>
        <v>26</v>
      </c>
      <c r="X737" s="1">
        <f t="shared" si="521"/>
        <v>26</v>
      </c>
      <c r="Y737" s="1">
        <f t="shared" si="522"/>
        <v>26</v>
      </c>
      <c r="Z737" s="1">
        <f t="shared" si="523"/>
        <v>26</v>
      </c>
      <c r="AA737" s="1">
        <f t="shared" si="524"/>
        <v>26</v>
      </c>
      <c r="AB737" s="1">
        <f t="shared" si="525"/>
        <v>26</v>
      </c>
      <c r="AC737" s="1">
        <f t="shared" si="526"/>
        <v>26</v>
      </c>
      <c r="AD737" s="1">
        <f t="shared" si="527"/>
        <v>26</v>
      </c>
      <c r="AE737" s="1">
        <f t="shared" si="528"/>
        <v>26</v>
      </c>
      <c r="AF737" s="1">
        <f t="shared" si="529"/>
        <v>26</v>
      </c>
      <c r="AG737" s="1">
        <f t="shared" si="530"/>
        <v>26</v>
      </c>
      <c r="AH737" s="1">
        <f t="shared" si="531"/>
        <v>26</v>
      </c>
      <c r="AI737" s="1">
        <f t="shared" si="532"/>
        <v>26</v>
      </c>
      <c r="AJ737" s="1">
        <f t="shared" si="533"/>
        <v>26</v>
      </c>
      <c r="AK737" s="1">
        <f t="shared" si="534"/>
        <v>26</v>
      </c>
      <c r="AL737" s="1">
        <f t="shared" si="535"/>
        <v>26</v>
      </c>
      <c r="AM737" s="1">
        <f t="shared" si="536"/>
        <v>26</v>
      </c>
      <c r="AN737" s="1">
        <f t="shared" si="537"/>
        <v>26</v>
      </c>
      <c r="AO737" s="1">
        <f t="shared" si="538"/>
        <v>26</v>
      </c>
      <c r="AP737" s="7">
        <f t="shared" si="508"/>
        <v>26</v>
      </c>
      <c r="AQ737" s="7">
        <f t="shared" si="509"/>
        <v>26</v>
      </c>
      <c r="AR737" s="1">
        <f t="shared" si="539"/>
        <v>26</v>
      </c>
      <c r="AS737" s="7">
        <f t="shared" si="510"/>
        <v>26</v>
      </c>
      <c r="AT737" s="1">
        <f t="shared" si="540"/>
        <v>26</v>
      </c>
      <c r="AU737" s="1">
        <f t="shared" si="541"/>
        <v>26</v>
      </c>
      <c r="AV737" s="1">
        <f t="shared" si="542"/>
        <v>26</v>
      </c>
      <c r="AW737" s="1">
        <f t="shared" si="543"/>
        <v>26</v>
      </c>
      <c r="AX737" s="1">
        <f t="shared" si="544"/>
        <v>26</v>
      </c>
      <c r="AY737" s="1">
        <f t="shared" si="545"/>
        <v>26</v>
      </c>
      <c r="AZ737" s="1">
        <f t="shared" si="546"/>
        <v>26</v>
      </c>
      <c r="BA737" s="1">
        <f t="shared" si="547"/>
        <v>26</v>
      </c>
      <c r="BB737" s="1">
        <f t="shared" si="548"/>
        <v>26</v>
      </c>
      <c r="BC737" s="1">
        <f t="shared" si="549"/>
        <v>26</v>
      </c>
      <c r="BD737" s="1">
        <f t="shared" si="550"/>
        <v>26</v>
      </c>
      <c r="BE737" s="1">
        <f t="shared" si="551"/>
        <v>26</v>
      </c>
      <c r="BF737" s="1">
        <f t="shared" si="552"/>
        <v>26</v>
      </c>
      <c r="BG737" s="1">
        <f>+IF(D737="male",VLOOKUP(M737,'Key node cluster'!$A$3:$C$45,3,0),VLOOKUP(M737,'Key node cluster'!$F$3:$H$27,3,0))</f>
        <v>31</v>
      </c>
    </row>
    <row r="738" spans="1:59" x14ac:dyDescent="0.25">
      <c r="A738" t="s">
        <v>189</v>
      </c>
      <c r="B738">
        <v>9811012678</v>
      </c>
      <c r="C738" s="7">
        <v>40</v>
      </c>
      <c r="D738" t="s">
        <v>9</v>
      </c>
      <c r="E738" t="s">
        <v>10</v>
      </c>
      <c r="G738" t="str">
        <f t="shared" si="553"/>
        <v>bachelor or above</v>
      </c>
      <c r="H738" s="7">
        <f t="shared" si="511"/>
        <v>5</v>
      </c>
      <c r="I738" t="s">
        <v>14</v>
      </c>
      <c r="J738">
        <v>41</v>
      </c>
      <c r="K738">
        <v>3.4958904109589</v>
      </c>
      <c r="L738">
        <v>5</v>
      </c>
      <c r="M738" s="5">
        <f t="shared" si="512"/>
        <v>26</v>
      </c>
      <c r="N738" s="5">
        <f>+IF(D738="male",VLOOKUP(BG738,'Key node cluster'!$L$3:$N$24,3,0),VLOOKUP(BG738,'Key node cluster'!$R$3:$T$15,3,0))</f>
        <v>1</v>
      </c>
      <c r="O738" s="1">
        <v>0</v>
      </c>
      <c r="P738" s="1">
        <f t="shared" si="513"/>
        <v>26</v>
      </c>
      <c r="Q738" s="1">
        <f t="shared" si="514"/>
        <v>26</v>
      </c>
      <c r="R738" s="1">
        <f t="shared" si="515"/>
        <v>26</v>
      </c>
      <c r="S738" s="1">
        <f t="shared" si="516"/>
        <v>26</v>
      </c>
      <c r="T738" s="1">
        <f t="shared" si="517"/>
        <v>26</v>
      </c>
      <c r="U738" s="1">
        <f t="shared" si="518"/>
        <v>26</v>
      </c>
      <c r="V738" s="1">
        <f t="shared" si="519"/>
        <v>26</v>
      </c>
      <c r="W738" s="1">
        <f t="shared" si="520"/>
        <v>26</v>
      </c>
      <c r="X738" s="1">
        <f t="shared" si="521"/>
        <v>26</v>
      </c>
      <c r="Y738" s="1">
        <f t="shared" si="522"/>
        <v>26</v>
      </c>
      <c r="Z738" s="1">
        <f t="shared" si="523"/>
        <v>26</v>
      </c>
      <c r="AA738" s="1">
        <f t="shared" si="524"/>
        <v>26</v>
      </c>
      <c r="AB738" s="1">
        <f t="shared" si="525"/>
        <v>26</v>
      </c>
      <c r="AC738" s="1">
        <f t="shared" si="526"/>
        <v>26</v>
      </c>
      <c r="AD738" s="1">
        <f t="shared" si="527"/>
        <v>26</v>
      </c>
      <c r="AE738" s="1">
        <f t="shared" si="528"/>
        <v>26</v>
      </c>
      <c r="AF738" s="1">
        <f t="shared" si="529"/>
        <v>26</v>
      </c>
      <c r="AG738" s="1">
        <f t="shared" si="530"/>
        <v>26</v>
      </c>
      <c r="AH738" s="1">
        <f t="shared" si="531"/>
        <v>26</v>
      </c>
      <c r="AI738" s="1">
        <f t="shared" si="532"/>
        <v>26</v>
      </c>
      <c r="AJ738" s="1">
        <f t="shared" si="533"/>
        <v>26</v>
      </c>
      <c r="AK738" s="1">
        <f t="shared" si="534"/>
        <v>26</v>
      </c>
      <c r="AL738" s="1">
        <f t="shared" si="535"/>
        <v>26</v>
      </c>
      <c r="AM738" s="1">
        <f t="shared" si="536"/>
        <v>26</v>
      </c>
      <c r="AN738" s="1">
        <f t="shared" si="537"/>
        <v>26</v>
      </c>
      <c r="AO738" s="1">
        <f t="shared" si="538"/>
        <v>26</v>
      </c>
      <c r="AP738" s="7">
        <f t="shared" si="508"/>
        <v>26</v>
      </c>
      <c r="AQ738" s="7">
        <f t="shared" si="509"/>
        <v>26</v>
      </c>
      <c r="AR738" s="1">
        <f t="shared" si="539"/>
        <v>26</v>
      </c>
      <c r="AS738" s="7">
        <f t="shared" si="510"/>
        <v>26</v>
      </c>
      <c r="AT738" s="1">
        <f t="shared" si="540"/>
        <v>26</v>
      </c>
      <c r="AU738" s="1">
        <f t="shared" si="541"/>
        <v>26</v>
      </c>
      <c r="AV738" s="1">
        <f t="shared" si="542"/>
        <v>26</v>
      </c>
      <c r="AW738" s="1">
        <f t="shared" si="543"/>
        <v>26</v>
      </c>
      <c r="AX738" s="1">
        <f t="shared" si="544"/>
        <v>26</v>
      </c>
      <c r="AY738" s="1">
        <f t="shared" si="545"/>
        <v>26</v>
      </c>
      <c r="AZ738" s="1">
        <f t="shared" si="546"/>
        <v>26</v>
      </c>
      <c r="BA738" s="1">
        <f t="shared" si="547"/>
        <v>26</v>
      </c>
      <c r="BB738" s="1">
        <f t="shared" si="548"/>
        <v>26</v>
      </c>
      <c r="BC738" s="1">
        <f t="shared" si="549"/>
        <v>26</v>
      </c>
      <c r="BD738" s="1">
        <f t="shared" si="550"/>
        <v>26</v>
      </c>
      <c r="BE738" s="1">
        <f t="shared" si="551"/>
        <v>26</v>
      </c>
      <c r="BF738" s="1">
        <f t="shared" si="552"/>
        <v>26</v>
      </c>
      <c r="BG738" s="1">
        <f>+IF(D738="male",VLOOKUP(M738,'Key node cluster'!$A$3:$C$45,3,0),VLOOKUP(M738,'Key node cluster'!$F$3:$H$27,3,0))</f>
        <v>31</v>
      </c>
    </row>
    <row r="739" spans="1:59" x14ac:dyDescent="0.25">
      <c r="A739" t="s">
        <v>190</v>
      </c>
      <c r="B739">
        <v>9801011442</v>
      </c>
      <c r="C739" s="7">
        <v>40</v>
      </c>
      <c r="D739" t="s">
        <v>9</v>
      </c>
      <c r="E739" t="s">
        <v>10</v>
      </c>
      <c r="G739" t="str">
        <f t="shared" si="553"/>
        <v>bachelor or above</v>
      </c>
      <c r="H739" s="7">
        <f t="shared" si="511"/>
        <v>15</v>
      </c>
      <c r="I739" t="s">
        <v>14</v>
      </c>
      <c r="J739">
        <v>42</v>
      </c>
      <c r="K739">
        <v>14.868493150685</v>
      </c>
      <c r="L739">
        <v>4</v>
      </c>
      <c r="M739" s="5">
        <f t="shared" si="512"/>
        <v>26</v>
      </c>
      <c r="N739" s="5">
        <f>+IF(D739="male",VLOOKUP(BG739,'Key node cluster'!$L$3:$N$24,3,0),VLOOKUP(BG739,'Key node cluster'!$R$3:$T$15,3,0))</f>
        <v>1</v>
      </c>
      <c r="O739" s="1">
        <v>0</v>
      </c>
      <c r="P739" s="1">
        <f t="shared" si="513"/>
        <v>26</v>
      </c>
      <c r="Q739" s="1">
        <f t="shared" si="514"/>
        <v>26</v>
      </c>
      <c r="R739" s="1">
        <f t="shared" si="515"/>
        <v>26</v>
      </c>
      <c r="S739" s="1">
        <f t="shared" si="516"/>
        <v>26</v>
      </c>
      <c r="T739" s="1">
        <f t="shared" si="517"/>
        <v>26</v>
      </c>
      <c r="U739" s="1">
        <f t="shared" si="518"/>
        <v>26</v>
      </c>
      <c r="V739" s="1">
        <f t="shared" si="519"/>
        <v>26</v>
      </c>
      <c r="W739" s="1">
        <f t="shared" si="520"/>
        <v>26</v>
      </c>
      <c r="X739" s="1">
        <f t="shared" si="521"/>
        <v>26</v>
      </c>
      <c r="Y739" s="1">
        <f t="shared" si="522"/>
        <v>26</v>
      </c>
      <c r="Z739" s="1">
        <f t="shared" si="523"/>
        <v>26</v>
      </c>
      <c r="AA739" s="1">
        <f t="shared" si="524"/>
        <v>26</v>
      </c>
      <c r="AB739" s="1">
        <f t="shared" si="525"/>
        <v>26</v>
      </c>
      <c r="AC739" s="1">
        <f t="shared" si="526"/>
        <v>26</v>
      </c>
      <c r="AD739" s="1">
        <f t="shared" si="527"/>
        <v>26</v>
      </c>
      <c r="AE739" s="1">
        <f t="shared" si="528"/>
        <v>26</v>
      </c>
      <c r="AF739" s="1">
        <f t="shared" si="529"/>
        <v>26</v>
      </c>
      <c r="AG739" s="1">
        <f t="shared" si="530"/>
        <v>26</v>
      </c>
      <c r="AH739" s="1">
        <f t="shared" si="531"/>
        <v>26</v>
      </c>
      <c r="AI739" s="1">
        <f t="shared" si="532"/>
        <v>26</v>
      </c>
      <c r="AJ739" s="1">
        <f t="shared" si="533"/>
        <v>26</v>
      </c>
      <c r="AK739" s="1">
        <f t="shared" si="534"/>
        <v>26</v>
      </c>
      <c r="AL739" s="1">
        <f t="shared" si="535"/>
        <v>26</v>
      </c>
      <c r="AM739" s="1">
        <f t="shared" si="536"/>
        <v>26</v>
      </c>
      <c r="AN739" s="1">
        <f t="shared" si="537"/>
        <v>26</v>
      </c>
      <c r="AO739" s="1">
        <f t="shared" si="538"/>
        <v>26</v>
      </c>
      <c r="AP739" s="7">
        <f t="shared" si="508"/>
        <v>26</v>
      </c>
      <c r="AQ739" s="7">
        <f t="shared" si="509"/>
        <v>26</v>
      </c>
      <c r="AR739" s="1">
        <f t="shared" si="539"/>
        <v>26</v>
      </c>
      <c r="AS739" s="7">
        <f t="shared" si="510"/>
        <v>26</v>
      </c>
      <c r="AT739" s="1">
        <f t="shared" si="540"/>
        <v>26</v>
      </c>
      <c r="AU739" s="1">
        <f t="shared" si="541"/>
        <v>26</v>
      </c>
      <c r="AV739" s="1">
        <f t="shared" si="542"/>
        <v>26</v>
      </c>
      <c r="AW739" s="1">
        <f t="shared" si="543"/>
        <v>26</v>
      </c>
      <c r="AX739" s="1">
        <f t="shared" si="544"/>
        <v>26</v>
      </c>
      <c r="AY739" s="1">
        <f t="shared" si="545"/>
        <v>26</v>
      </c>
      <c r="AZ739" s="1">
        <f t="shared" si="546"/>
        <v>26</v>
      </c>
      <c r="BA739" s="1">
        <f t="shared" si="547"/>
        <v>26</v>
      </c>
      <c r="BB739" s="1">
        <f t="shared" si="548"/>
        <v>26</v>
      </c>
      <c r="BC739" s="1">
        <f t="shared" si="549"/>
        <v>26</v>
      </c>
      <c r="BD739" s="1">
        <f t="shared" si="550"/>
        <v>26</v>
      </c>
      <c r="BE739" s="1">
        <f t="shared" si="551"/>
        <v>26</v>
      </c>
      <c r="BF739" s="1">
        <f t="shared" si="552"/>
        <v>26</v>
      </c>
      <c r="BG739" s="1">
        <f>+IF(D739="male",VLOOKUP(M739,'Key node cluster'!$A$3:$C$45,3,0),VLOOKUP(M739,'Key node cluster'!$F$3:$H$27,3,0))</f>
        <v>31</v>
      </c>
    </row>
    <row r="740" spans="1:59" x14ac:dyDescent="0.25">
      <c r="A740" t="s">
        <v>192</v>
      </c>
      <c r="B740">
        <v>9851032553</v>
      </c>
      <c r="C740" s="7">
        <v>40</v>
      </c>
      <c r="D740" t="s">
        <v>9</v>
      </c>
      <c r="E740" t="s">
        <v>10</v>
      </c>
      <c r="F740" t="s">
        <v>25</v>
      </c>
      <c r="G740" t="str">
        <f t="shared" si="553"/>
        <v>tvet</v>
      </c>
      <c r="H740" s="7">
        <f t="shared" si="511"/>
        <v>5</v>
      </c>
      <c r="I740" t="s">
        <v>193</v>
      </c>
      <c r="J740">
        <v>36</v>
      </c>
      <c r="K740">
        <v>4.7616438356164004</v>
      </c>
      <c r="L740">
        <v>13</v>
      </c>
      <c r="M740" s="5">
        <f t="shared" si="512"/>
        <v>32</v>
      </c>
      <c r="N740" s="5">
        <f>+IF(D740="male",VLOOKUP(BG740,'Key node cluster'!$L$3:$N$24,3,0),VLOOKUP(BG740,'Key node cluster'!$R$3:$T$15,3,0))</f>
        <v>0</v>
      </c>
      <c r="O740" s="1">
        <v>0</v>
      </c>
      <c r="P740" s="1">
        <f t="shared" si="513"/>
        <v>26</v>
      </c>
      <c r="Q740" s="1">
        <f t="shared" si="514"/>
        <v>26</v>
      </c>
      <c r="R740" s="1">
        <f t="shared" si="515"/>
        <v>26</v>
      </c>
      <c r="S740" s="1">
        <f t="shared" si="516"/>
        <v>26</v>
      </c>
      <c r="T740" s="1">
        <f t="shared" si="517"/>
        <v>26</v>
      </c>
      <c r="U740" s="1">
        <f t="shared" si="518"/>
        <v>26</v>
      </c>
      <c r="V740" s="1">
        <f t="shared" si="519"/>
        <v>26</v>
      </c>
      <c r="W740" s="1">
        <f t="shared" si="520"/>
        <v>26</v>
      </c>
      <c r="X740" s="1">
        <f t="shared" si="521"/>
        <v>26</v>
      </c>
      <c r="Y740" s="1">
        <f t="shared" si="522"/>
        <v>26</v>
      </c>
      <c r="Z740" s="1">
        <f t="shared" si="523"/>
        <v>26</v>
      </c>
      <c r="AA740" s="1">
        <f t="shared" si="524"/>
        <v>26</v>
      </c>
      <c r="AB740" s="1">
        <f t="shared" si="525"/>
        <v>26</v>
      </c>
      <c r="AC740" s="1">
        <f t="shared" si="526"/>
        <v>26</v>
      </c>
      <c r="AD740" s="1">
        <f t="shared" si="527"/>
        <v>26</v>
      </c>
      <c r="AE740" s="1">
        <f t="shared" si="528"/>
        <v>26</v>
      </c>
      <c r="AF740" s="1">
        <f t="shared" si="529"/>
        <v>26</v>
      </c>
      <c r="AG740" s="1">
        <f t="shared" si="530"/>
        <v>26</v>
      </c>
      <c r="AH740" s="1">
        <f t="shared" si="531"/>
        <v>26</v>
      </c>
      <c r="AI740" s="1">
        <f t="shared" si="532"/>
        <v>26</v>
      </c>
      <c r="AJ740" s="1">
        <f t="shared" si="533"/>
        <v>26</v>
      </c>
      <c r="AK740" s="1">
        <f t="shared" si="534"/>
        <v>26</v>
      </c>
      <c r="AL740" s="1">
        <f t="shared" si="535"/>
        <v>26</v>
      </c>
      <c r="AM740" s="1">
        <f t="shared" si="536"/>
        <v>26</v>
      </c>
      <c r="AN740" s="1">
        <f t="shared" si="537"/>
        <v>26</v>
      </c>
      <c r="AO740" s="1">
        <f t="shared" si="538"/>
        <v>26</v>
      </c>
      <c r="AP740" s="7">
        <f t="shared" ref="AP740:AP803" si="554">IF($D740="male",IF(P740&lt;&gt;26,AO740,IF(F740="",AO740,IF(F740&lt;&gt;"amman",27,38))),AO740)</f>
        <v>27</v>
      </c>
      <c r="AQ740" s="7">
        <f t="shared" ref="AQ740:AQ803" si="555">IF($D740="male",IF(AP740&lt;&gt;27,AP740,IF(F740="",AP740,IF(F740&lt;&gt;"zarqa",28,33))),AP740)</f>
        <v>28</v>
      </c>
      <c r="AR740" s="1">
        <f t="shared" si="539"/>
        <v>32</v>
      </c>
      <c r="AS740" s="7">
        <f t="shared" ref="AS740:AS803" si="556">IF($D740="male",IF(AR740&lt;&gt;29,AR740,IF(C740&lt;=25,30,31)),AR740)</f>
        <v>32</v>
      </c>
      <c r="AT740" s="1">
        <f t="shared" si="540"/>
        <v>32</v>
      </c>
      <c r="AU740" s="1">
        <f t="shared" si="541"/>
        <v>32</v>
      </c>
      <c r="AV740" s="1">
        <f t="shared" si="542"/>
        <v>32</v>
      </c>
      <c r="AW740" s="1">
        <f t="shared" si="543"/>
        <v>32</v>
      </c>
      <c r="AX740" s="1">
        <f t="shared" si="544"/>
        <v>32</v>
      </c>
      <c r="AY740" s="1">
        <f t="shared" si="545"/>
        <v>32</v>
      </c>
      <c r="AZ740" s="1">
        <f t="shared" si="546"/>
        <v>32</v>
      </c>
      <c r="BA740" s="1">
        <f t="shared" si="547"/>
        <v>32</v>
      </c>
      <c r="BB740" s="1">
        <f t="shared" si="548"/>
        <v>32</v>
      </c>
      <c r="BC740" s="1">
        <f t="shared" si="549"/>
        <v>32</v>
      </c>
      <c r="BD740" s="1">
        <f t="shared" si="550"/>
        <v>32</v>
      </c>
      <c r="BE740" s="1">
        <f t="shared" si="551"/>
        <v>32</v>
      </c>
      <c r="BF740" s="1">
        <f t="shared" si="552"/>
        <v>32</v>
      </c>
      <c r="BG740" s="1">
        <f>+IF(D740="male",VLOOKUP(M740,'Key node cluster'!$A$3:$C$45,3,0),VLOOKUP(M740,'Key node cluster'!$F$3:$H$27,3,0))</f>
        <v>32</v>
      </c>
    </row>
    <row r="741" spans="1:59" x14ac:dyDescent="0.25">
      <c r="A741" t="s">
        <v>194</v>
      </c>
      <c r="B741">
        <v>9831039995</v>
      </c>
      <c r="C741" s="7">
        <v>40</v>
      </c>
      <c r="D741" t="s">
        <v>9</v>
      </c>
      <c r="E741" t="s">
        <v>10</v>
      </c>
      <c r="F741" t="s">
        <v>28</v>
      </c>
      <c r="G741" t="str">
        <f t="shared" si="553"/>
        <v>bachelor or above</v>
      </c>
      <c r="H741" s="7">
        <f t="shared" si="511"/>
        <v>5</v>
      </c>
      <c r="I741" t="s">
        <v>14</v>
      </c>
      <c r="J741">
        <v>39</v>
      </c>
      <c r="K741">
        <v>2.0219178082192002</v>
      </c>
      <c r="L741">
        <v>2</v>
      </c>
      <c r="M741" s="5">
        <f t="shared" si="512"/>
        <v>36</v>
      </c>
      <c r="N741" s="5">
        <f>+IF(D741="male",VLOOKUP(BG741,'Key node cluster'!$L$3:$N$24,3,0),VLOOKUP(BG741,'Key node cluster'!$R$3:$T$15,3,0))</f>
        <v>1</v>
      </c>
      <c r="O741" s="1">
        <v>0</v>
      </c>
      <c r="P741" s="1">
        <f t="shared" si="513"/>
        <v>26</v>
      </c>
      <c r="Q741" s="1">
        <f t="shared" si="514"/>
        <v>26</v>
      </c>
      <c r="R741" s="1">
        <f t="shared" si="515"/>
        <v>26</v>
      </c>
      <c r="S741" s="1">
        <f t="shared" si="516"/>
        <v>26</v>
      </c>
      <c r="T741" s="1">
        <f t="shared" si="517"/>
        <v>26</v>
      </c>
      <c r="U741" s="1">
        <f t="shared" si="518"/>
        <v>26</v>
      </c>
      <c r="V741" s="1">
        <f t="shared" si="519"/>
        <v>26</v>
      </c>
      <c r="W741" s="1">
        <f t="shared" si="520"/>
        <v>26</v>
      </c>
      <c r="X741" s="1">
        <f t="shared" si="521"/>
        <v>26</v>
      </c>
      <c r="Y741" s="1">
        <f t="shared" si="522"/>
        <v>26</v>
      </c>
      <c r="Z741" s="1">
        <f t="shared" si="523"/>
        <v>26</v>
      </c>
      <c r="AA741" s="1">
        <f t="shared" si="524"/>
        <v>26</v>
      </c>
      <c r="AB741" s="1">
        <f t="shared" si="525"/>
        <v>26</v>
      </c>
      <c r="AC741" s="1">
        <f t="shared" si="526"/>
        <v>26</v>
      </c>
      <c r="AD741" s="1">
        <f t="shared" si="527"/>
        <v>26</v>
      </c>
      <c r="AE741" s="1">
        <f t="shared" si="528"/>
        <v>26</v>
      </c>
      <c r="AF741" s="1">
        <f t="shared" si="529"/>
        <v>26</v>
      </c>
      <c r="AG741" s="1">
        <f t="shared" si="530"/>
        <v>26</v>
      </c>
      <c r="AH741" s="1">
        <f t="shared" si="531"/>
        <v>26</v>
      </c>
      <c r="AI741" s="1">
        <f t="shared" si="532"/>
        <v>26</v>
      </c>
      <c r="AJ741" s="1">
        <f t="shared" si="533"/>
        <v>26</v>
      </c>
      <c r="AK741" s="1">
        <f t="shared" si="534"/>
        <v>26</v>
      </c>
      <c r="AL741" s="1">
        <f t="shared" si="535"/>
        <v>26</v>
      </c>
      <c r="AM741" s="1">
        <f t="shared" si="536"/>
        <v>26</v>
      </c>
      <c r="AN741" s="1">
        <f t="shared" si="537"/>
        <v>26</v>
      </c>
      <c r="AO741" s="1">
        <f t="shared" si="538"/>
        <v>26</v>
      </c>
      <c r="AP741" s="7">
        <f t="shared" si="554"/>
        <v>27</v>
      </c>
      <c r="AQ741" s="7">
        <f t="shared" si="555"/>
        <v>33</v>
      </c>
      <c r="AR741" s="1">
        <f t="shared" si="539"/>
        <v>33</v>
      </c>
      <c r="AS741" s="7">
        <f t="shared" si="556"/>
        <v>33</v>
      </c>
      <c r="AT741" s="1">
        <f t="shared" si="540"/>
        <v>33</v>
      </c>
      <c r="AU741" s="1">
        <f t="shared" si="541"/>
        <v>33</v>
      </c>
      <c r="AV741" s="1">
        <f t="shared" si="542"/>
        <v>33</v>
      </c>
      <c r="AW741" s="1">
        <f t="shared" si="543"/>
        <v>34</v>
      </c>
      <c r="AX741" s="1">
        <f t="shared" si="544"/>
        <v>36</v>
      </c>
      <c r="AY741" s="1">
        <f t="shared" si="545"/>
        <v>36</v>
      </c>
      <c r="AZ741" s="1">
        <f t="shared" si="546"/>
        <v>36</v>
      </c>
      <c r="BA741" s="1">
        <f t="shared" si="547"/>
        <v>36</v>
      </c>
      <c r="BB741" s="1">
        <f t="shared" si="548"/>
        <v>36</v>
      </c>
      <c r="BC741" s="1">
        <f t="shared" si="549"/>
        <v>36</v>
      </c>
      <c r="BD741" s="1">
        <f t="shared" si="550"/>
        <v>36</v>
      </c>
      <c r="BE741" s="1">
        <f t="shared" si="551"/>
        <v>36</v>
      </c>
      <c r="BF741" s="1">
        <f t="shared" si="552"/>
        <v>36</v>
      </c>
      <c r="BG741" s="1">
        <f>+IF(D741="male",VLOOKUP(M741,'Key node cluster'!$A$3:$C$45,3,0),VLOOKUP(M741,'Key node cluster'!$F$3:$H$27,3,0))</f>
        <v>36</v>
      </c>
    </row>
    <row r="742" spans="1:59" x14ac:dyDescent="0.25">
      <c r="A742" t="s">
        <v>195</v>
      </c>
      <c r="B742">
        <v>9891030179</v>
      </c>
      <c r="C742" s="7">
        <v>30</v>
      </c>
      <c r="D742" t="s">
        <v>9</v>
      </c>
      <c r="E742" t="s">
        <v>10</v>
      </c>
      <c r="F742" t="s">
        <v>11</v>
      </c>
      <c r="G742" t="str">
        <f t="shared" si="553"/>
        <v/>
      </c>
      <c r="H742" s="7">
        <f t="shared" si="511"/>
        <v>10</v>
      </c>
      <c r="J742">
        <v>33</v>
      </c>
      <c r="K742">
        <v>8.5287671232877003</v>
      </c>
      <c r="L742">
        <v>21</v>
      </c>
      <c r="M742" s="5">
        <f t="shared" si="512"/>
        <v>42</v>
      </c>
      <c r="N742" s="5">
        <f>+IF(D742="male",VLOOKUP(BG742,'Key node cluster'!$L$3:$N$24,3,0),VLOOKUP(BG742,'Key node cluster'!$R$3:$T$15,3,0))</f>
        <v>0</v>
      </c>
      <c r="O742" s="1">
        <v>0</v>
      </c>
      <c r="P742" s="1">
        <f t="shared" si="513"/>
        <v>26</v>
      </c>
      <c r="Q742" s="1">
        <f t="shared" si="514"/>
        <v>26</v>
      </c>
      <c r="R742" s="1">
        <f t="shared" si="515"/>
        <v>26</v>
      </c>
      <c r="S742" s="1">
        <f t="shared" si="516"/>
        <v>26</v>
      </c>
      <c r="T742" s="1">
        <f t="shared" si="517"/>
        <v>26</v>
      </c>
      <c r="U742" s="1">
        <f t="shared" si="518"/>
        <v>26</v>
      </c>
      <c r="V742" s="1">
        <f t="shared" si="519"/>
        <v>26</v>
      </c>
      <c r="W742" s="1">
        <f t="shared" si="520"/>
        <v>26</v>
      </c>
      <c r="X742" s="1">
        <f t="shared" si="521"/>
        <v>26</v>
      </c>
      <c r="Y742" s="1">
        <f t="shared" si="522"/>
        <v>26</v>
      </c>
      <c r="Z742" s="1">
        <f t="shared" si="523"/>
        <v>26</v>
      </c>
      <c r="AA742" s="1">
        <f t="shared" si="524"/>
        <v>26</v>
      </c>
      <c r="AB742" s="1">
        <f t="shared" si="525"/>
        <v>26</v>
      </c>
      <c r="AC742" s="1">
        <f t="shared" si="526"/>
        <v>26</v>
      </c>
      <c r="AD742" s="1">
        <f t="shared" si="527"/>
        <v>26</v>
      </c>
      <c r="AE742" s="1">
        <f t="shared" si="528"/>
        <v>26</v>
      </c>
      <c r="AF742" s="1">
        <f t="shared" si="529"/>
        <v>26</v>
      </c>
      <c r="AG742" s="1">
        <f t="shared" si="530"/>
        <v>26</v>
      </c>
      <c r="AH742" s="1">
        <f t="shared" si="531"/>
        <v>26</v>
      </c>
      <c r="AI742" s="1">
        <f t="shared" si="532"/>
        <v>26</v>
      </c>
      <c r="AJ742" s="1">
        <f t="shared" si="533"/>
        <v>26</v>
      </c>
      <c r="AK742" s="1">
        <f t="shared" si="534"/>
        <v>26</v>
      </c>
      <c r="AL742" s="1">
        <f t="shared" si="535"/>
        <v>26</v>
      </c>
      <c r="AM742" s="1">
        <f t="shared" si="536"/>
        <v>26</v>
      </c>
      <c r="AN742" s="1">
        <f t="shared" si="537"/>
        <v>26</v>
      </c>
      <c r="AO742" s="1">
        <f t="shared" si="538"/>
        <v>26</v>
      </c>
      <c r="AP742" s="7">
        <f t="shared" si="554"/>
        <v>38</v>
      </c>
      <c r="AQ742" s="7">
        <f t="shared" si="555"/>
        <v>38</v>
      </c>
      <c r="AR742" s="1">
        <f t="shared" si="539"/>
        <v>38</v>
      </c>
      <c r="AS742" s="7">
        <f t="shared" si="556"/>
        <v>38</v>
      </c>
      <c r="AT742" s="1">
        <f t="shared" si="540"/>
        <v>38</v>
      </c>
      <c r="AU742" s="1">
        <f t="shared" si="541"/>
        <v>38</v>
      </c>
      <c r="AV742" s="1">
        <f t="shared" si="542"/>
        <v>38</v>
      </c>
      <c r="AW742" s="1">
        <f t="shared" si="543"/>
        <v>38</v>
      </c>
      <c r="AX742" s="1">
        <f t="shared" si="544"/>
        <v>38</v>
      </c>
      <c r="AY742" s="1">
        <f t="shared" si="545"/>
        <v>38</v>
      </c>
      <c r="AZ742" s="1">
        <f t="shared" si="546"/>
        <v>38</v>
      </c>
      <c r="BA742" s="1">
        <f t="shared" si="547"/>
        <v>38</v>
      </c>
      <c r="BB742" s="1">
        <f t="shared" si="548"/>
        <v>40</v>
      </c>
      <c r="BC742" s="1">
        <f t="shared" si="549"/>
        <v>40</v>
      </c>
      <c r="BD742" s="1">
        <f t="shared" si="550"/>
        <v>42</v>
      </c>
      <c r="BE742" s="1">
        <f t="shared" si="551"/>
        <v>42</v>
      </c>
      <c r="BF742" s="1">
        <f t="shared" si="552"/>
        <v>42</v>
      </c>
      <c r="BG742" s="1">
        <f>+IF(D742="male",VLOOKUP(M742,'Key node cluster'!$A$3:$C$45,3,0),VLOOKUP(M742,'Key node cluster'!$F$3:$H$27,3,0))</f>
        <v>42</v>
      </c>
    </row>
    <row r="743" spans="1:59" x14ac:dyDescent="0.25">
      <c r="A743" t="s">
        <v>196</v>
      </c>
      <c r="B743">
        <v>9721036511</v>
      </c>
      <c r="C743" s="7">
        <v>50</v>
      </c>
      <c r="D743" t="s">
        <v>9</v>
      </c>
      <c r="E743" t="s">
        <v>10</v>
      </c>
      <c r="G743" t="str">
        <f t="shared" si="553"/>
        <v/>
      </c>
      <c r="H743" s="7">
        <f t="shared" si="511"/>
        <v>15</v>
      </c>
      <c r="J743">
        <v>50</v>
      </c>
      <c r="K743">
        <v>10.684931506849001</v>
      </c>
      <c r="L743">
        <v>5</v>
      </c>
      <c r="M743" s="5">
        <f t="shared" si="512"/>
        <v>26</v>
      </c>
      <c r="N743" s="5">
        <f>+IF(D743="male",VLOOKUP(BG743,'Key node cluster'!$L$3:$N$24,3,0),VLOOKUP(BG743,'Key node cluster'!$R$3:$T$15,3,0))</f>
        <v>1</v>
      </c>
      <c r="O743" s="1">
        <v>0</v>
      </c>
      <c r="P743" s="1">
        <f t="shared" si="513"/>
        <v>26</v>
      </c>
      <c r="Q743" s="1">
        <f t="shared" si="514"/>
        <v>26</v>
      </c>
      <c r="R743" s="1">
        <f t="shared" si="515"/>
        <v>26</v>
      </c>
      <c r="S743" s="1">
        <f t="shared" si="516"/>
        <v>26</v>
      </c>
      <c r="T743" s="1">
        <f t="shared" si="517"/>
        <v>26</v>
      </c>
      <c r="U743" s="1">
        <f t="shared" si="518"/>
        <v>26</v>
      </c>
      <c r="V743" s="1">
        <f t="shared" si="519"/>
        <v>26</v>
      </c>
      <c r="W743" s="1">
        <f t="shared" si="520"/>
        <v>26</v>
      </c>
      <c r="X743" s="1">
        <f t="shared" si="521"/>
        <v>26</v>
      </c>
      <c r="Y743" s="1">
        <f t="shared" si="522"/>
        <v>26</v>
      </c>
      <c r="Z743" s="1">
        <f t="shared" si="523"/>
        <v>26</v>
      </c>
      <c r="AA743" s="1">
        <f t="shared" si="524"/>
        <v>26</v>
      </c>
      <c r="AB743" s="1">
        <f t="shared" si="525"/>
        <v>26</v>
      </c>
      <c r="AC743" s="1">
        <f t="shared" si="526"/>
        <v>26</v>
      </c>
      <c r="AD743" s="1">
        <f t="shared" si="527"/>
        <v>26</v>
      </c>
      <c r="AE743" s="1">
        <f t="shared" si="528"/>
        <v>26</v>
      </c>
      <c r="AF743" s="1">
        <f t="shared" si="529"/>
        <v>26</v>
      </c>
      <c r="AG743" s="1">
        <f t="shared" si="530"/>
        <v>26</v>
      </c>
      <c r="AH743" s="1">
        <f t="shared" si="531"/>
        <v>26</v>
      </c>
      <c r="AI743" s="1">
        <f t="shared" si="532"/>
        <v>26</v>
      </c>
      <c r="AJ743" s="1">
        <f t="shared" si="533"/>
        <v>26</v>
      </c>
      <c r="AK743" s="1">
        <f t="shared" si="534"/>
        <v>26</v>
      </c>
      <c r="AL743" s="1">
        <f t="shared" si="535"/>
        <v>26</v>
      </c>
      <c r="AM743" s="1">
        <f t="shared" si="536"/>
        <v>26</v>
      </c>
      <c r="AN743" s="1">
        <f t="shared" si="537"/>
        <v>26</v>
      </c>
      <c r="AO743" s="1">
        <f t="shared" si="538"/>
        <v>26</v>
      </c>
      <c r="AP743" s="7">
        <f t="shared" si="554"/>
        <v>26</v>
      </c>
      <c r="AQ743" s="7">
        <f t="shared" si="555"/>
        <v>26</v>
      </c>
      <c r="AR743" s="1">
        <f t="shared" si="539"/>
        <v>26</v>
      </c>
      <c r="AS743" s="7">
        <f t="shared" si="556"/>
        <v>26</v>
      </c>
      <c r="AT743" s="1">
        <f t="shared" si="540"/>
        <v>26</v>
      </c>
      <c r="AU743" s="1">
        <f t="shared" si="541"/>
        <v>26</v>
      </c>
      <c r="AV743" s="1">
        <f t="shared" si="542"/>
        <v>26</v>
      </c>
      <c r="AW743" s="1">
        <f t="shared" si="543"/>
        <v>26</v>
      </c>
      <c r="AX743" s="1">
        <f t="shared" si="544"/>
        <v>26</v>
      </c>
      <c r="AY743" s="1">
        <f t="shared" si="545"/>
        <v>26</v>
      </c>
      <c r="AZ743" s="1">
        <f t="shared" si="546"/>
        <v>26</v>
      </c>
      <c r="BA743" s="1">
        <f t="shared" si="547"/>
        <v>26</v>
      </c>
      <c r="BB743" s="1">
        <f t="shared" si="548"/>
        <v>26</v>
      </c>
      <c r="BC743" s="1">
        <f t="shared" si="549"/>
        <v>26</v>
      </c>
      <c r="BD743" s="1">
        <f t="shared" si="550"/>
        <v>26</v>
      </c>
      <c r="BE743" s="1">
        <f t="shared" si="551"/>
        <v>26</v>
      </c>
      <c r="BF743" s="1">
        <f t="shared" si="552"/>
        <v>26</v>
      </c>
      <c r="BG743" s="1">
        <f>+IF(D743="male",VLOOKUP(M743,'Key node cluster'!$A$3:$C$45,3,0),VLOOKUP(M743,'Key node cluster'!$F$3:$H$27,3,0))</f>
        <v>31</v>
      </c>
    </row>
    <row r="744" spans="1:59" x14ac:dyDescent="0.25">
      <c r="A744" t="s">
        <v>197</v>
      </c>
      <c r="B744">
        <v>9951013236</v>
      </c>
      <c r="C744" s="7">
        <v>30</v>
      </c>
      <c r="D744" t="s">
        <v>9</v>
      </c>
      <c r="E744" t="s">
        <v>10</v>
      </c>
      <c r="G744" t="str">
        <f t="shared" si="553"/>
        <v/>
      </c>
      <c r="H744" s="7">
        <f t="shared" si="511"/>
        <v>10</v>
      </c>
      <c r="J744">
        <v>27</v>
      </c>
      <c r="K744">
        <v>7.358904109589</v>
      </c>
      <c r="L744">
        <v>17</v>
      </c>
      <c r="M744" s="5">
        <f t="shared" si="512"/>
        <v>26</v>
      </c>
      <c r="N744" s="5">
        <f>+IF(D744="male",VLOOKUP(BG744,'Key node cluster'!$L$3:$N$24,3,0),VLOOKUP(BG744,'Key node cluster'!$R$3:$T$15,3,0))</f>
        <v>1</v>
      </c>
      <c r="O744" s="1">
        <v>0</v>
      </c>
      <c r="P744" s="1">
        <f t="shared" si="513"/>
        <v>26</v>
      </c>
      <c r="Q744" s="1">
        <f t="shared" si="514"/>
        <v>26</v>
      </c>
      <c r="R744" s="1">
        <f t="shared" si="515"/>
        <v>26</v>
      </c>
      <c r="S744" s="1">
        <f t="shared" si="516"/>
        <v>26</v>
      </c>
      <c r="T744" s="1">
        <f t="shared" si="517"/>
        <v>26</v>
      </c>
      <c r="U744" s="1">
        <f t="shared" si="518"/>
        <v>26</v>
      </c>
      <c r="V744" s="1">
        <f t="shared" si="519"/>
        <v>26</v>
      </c>
      <c r="W744" s="1">
        <f t="shared" si="520"/>
        <v>26</v>
      </c>
      <c r="X744" s="1">
        <f t="shared" si="521"/>
        <v>26</v>
      </c>
      <c r="Y744" s="1">
        <f t="shared" si="522"/>
        <v>26</v>
      </c>
      <c r="Z744" s="1">
        <f t="shared" si="523"/>
        <v>26</v>
      </c>
      <c r="AA744" s="1">
        <f t="shared" si="524"/>
        <v>26</v>
      </c>
      <c r="AB744" s="1">
        <f t="shared" si="525"/>
        <v>26</v>
      </c>
      <c r="AC744" s="1">
        <f t="shared" si="526"/>
        <v>26</v>
      </c>
      <c r="AD744" s="1">
        <f t="shared" si="527"/>
        <v>26</v>
      </c>
      <c r="AE744" s="1">
        <f t="shared" si="528"/>
        <v>26</v>
      </c>
      <c r="AF744" s="1">
        <f t="shared" si="529"/>
        <v>26</v>
      </c>
      <c r="AG744" s="1">
        <f t="shared" si="530"/>
        <v>26</v>
      </c>
      <c r="AH744" s="1">
        <f t="shared" si="531"/>
        <v>26</v>
      </c>
      <c r="AI744" s="1">
        <f t="shared" si="532"/>
        <v>26</v>
      </c>
      <c r="AJ744" s="1">
        <f t="shared" si="533"/>
        <v>26</v>
      </c>
      <c r="AK744" s="1">
        <f t="shared" si="534"/>
        <v>26</v>
      </c>
      <c r="AL744" s="1">
        <f t="shared" si="535"/>
        <v>26</v>
      </c>
      <c r="AM744" s="1">
        <f t="shared" si="536"/>
        <v>26</v>
      </c>
      <c r="AN744" s="1">
        <f t="shared" si="537"/>
        <v>26</v>
      </c>
      <c r="AO744" s="1">
        <f t="shared" si="538"/>
        <v>26</v>
      </c>
      <c r="AP744" s="7">
        <f t="shared" si="554"/>
        <v>26</v>
      </c>
      <c r="AQ744" s="7">
        <f t="shared" si="555"/>
        <v>26</v>
      </c>
      <c r="AR744" s="1">
        <f t="shared" si="539"/>
        <v>26</v>
      </c>
      <c r="AS744" s="7">
        <f t="shared" si="556"/>
        <v>26</v>
      </c>
      <c r="AT744" s="1">
        <f t="shared" si="540"/>
        <v>26</v>
      </c>
      <c r="AU744" s="1">
        <f t="shared" si="541"/>
        <v>26</v>
      </c>
      <c r="AV744" s="1">
        <f t="shared" si="542"/>
        <v>26</v>
      </c>
      <c r="AW744" s="1">
        <f t="shared" si="543"/>
        <v>26</v>
      </c>
      <c r="AX744" s="1">
        <f t="shared" si="544"/>
        <v>26</v>
      </c>
      <c r="AY744" s="1">
        <f t="shared" si="545"/>
        <v>26</v>
      </c>
      <c r="AZ744" s="1">
        <f t="shared" si="546"/>
        <v>26</v>
      </c>
      <c r="BA744" s="1">
        <f t="shared" si="547"/>
        <v>26</v>
      </c>
      <c r="BB744" s="1">
        <f t="shared" si="548"/>
        <v>26</v>
      </c>
      <c r="BC744" s="1">
        <f t="shared" si="549"/>
        <v>26</v>
      </c>
      <c r="BD744" s="1">
        <f t="shared" si="550"/>
        <v>26</v>
      </c>
      <c r="BE744" s="1">
        <f t="shared" si="551"/>
        <v>26</v>
      </c>
      <c r="BF744" s="1">
        <f t="shared" si="552"/>
        <v>26</v>
      </c>
      <c r="BG744" s="1">
        <f>+IF(D744="male",VLOOKUP(M744,'Key node cluster'!$A$3:$C$45,3,0),VLOOKUP(M744,'Key node cluster'!$F$3:$H$27,3,0))</f>
        <v>31</v>
      </c>
    </row>
    <row r="745" spans="1:59" x14ac:dyDescent="0.25">
      <c r="A745" t="s">
        <v>199</v>
      </c>
      <c r="B745">
        <v>9851042420</v>
      </c>
      <c r="C745" s="7">
        <v>40</v>
      </c>
      <c r="D745" t="s">
        <v>9</v>
      </c>
      <c r="E745" t="s">
        <v>10</v>
      </c>
      <c r="G745" t="str">
        <f t="shared" si="553"/>
        <v/>
      </c>
      <c r="H745" s="7">
        <f t="shared" si="511"/>
        <v>15</v>
      </c>
      <c r="J745">
        <v>36</v>
      </c>
      <c r="K745">
        <v>14.698630136986001</v>
      </c>
      <c r="L745">
        <v>3</v>
      </c>
      <c r="M745" s="5">
        <f t="shared" si="512"/>
        <v>26</v>
      </c>
      <c r="N745" s="5">
        <f>+IF(D745="male",VLOOKUP(BG745,'Key node cluster'!$L$3:$N$24,3,0),VLOOKUP(BG745,'Key node cluster'!$R$3:$T$15,3,0))</f>
        <v>1</v>
      </c>
      <c r="O745" s="1">
        <v>0</v>
      </c>
      <c r="P745" s="1">
        <f t="shared" si="513"/>
        <v>26</v>
      </c>
      <c r="Q745" s="1">
        <f t="shared" si="514"/>
        <v>26</v>
      </c>
      <c r="R745" s="1">
        <f t="shared" si="515"/>
        <v>26</v>
      </c>
      <c r="S745" s="1">
        <f t="shared" si="516"/>
        <v>26</v>
      </c>
      <c r="T745" s="1">
        <f t="shared" si="517"/>
        <v>26</v>
      </c>
      <c r="U745" s="1">
        <f t="shared" si="518"/>
        <v>26</v>
      </c>
      <c r="V745" s="1">
        <f t="shared" si="519"/>
        <v>26</v>
      </c>
      <c r="W745" s="1">
        <f t="shared" si="520"/>
        <v>26</v>
      </c>
      <c r="X745" s="1">
        <f t="shared" si="521"/>
        <v>26</v>
      </c>
      <c r="Y745" s="1">
        <f t="shared" si="522"/>
        <v>26</v>
      </c>
      <c r="Z745" s="1">
        <f t="shared" si="523"/>
        <v>26</v>
      </c>
      <c r="AA745" s="1">
        <f t="shared" si="524"/>
        <v>26</v>
      </c>
      <c r="AB745" s="1">
        <f t="shared" si="525"/>
        <v>26</v>
      </c>
      <c r="AC745" s="1">
        <f t="shared" si="526"/>
        <v>26</v>
      </c>
      <c r="AD745" s="1">
        <f t="shared" si="527"/>
        <v>26</v>
      </c>
      <c r="AE745" s="1">
        <f t="shared" si="528"/>
        <v>26</v>
      </c>
      <c r="AF745" s="1">
        <f t="shared" si="529"/>
        <v>26</v>
      </c>
      <c r="AG745" s="1">
        <f t="shared" si="530"/>
        <v>26</v>
      </c>
      <c r="AH745" s="1">
        <f t="shared" si="531"/>
        <v>26</v>
      </c>
      <c r="AI745" s="1">
        <f t="shared" si="532"/>
        <v>26</v>
      </c>
      <c r="AJ745" s="1">
        <f t="shared" si="533"/>
        <v>26</v>
      </c>
      <c r="AK745" s="1">
        <f t="shared" si="534"/>
        <v>26</v>
      </c>
      <c r="AL745" s="1">
        <f t="shared" si="535"/>
        <v>26</v>
      </c>
      <c r="AM745" s="1">
        <f t="shared" si="536"/>
        <v>26</v>
      </c>
      <c r="AN745" s="1">
        <f t="shared" si="537"/>
        <v>26</v>
      </c>
      <c r="AO745" s="1">
        <f t="shared" si="538"/>
        <v>26</v>
      </c>
      <c r="AP745" s="7">
        <f t="shared" si="554"/>
        <v>26</v>
      </c>
      <c r="AQ745" s="7">
        <f t="shared" si="555"/>
        <v>26</v>
      </c>
      <c r="AR745" s="1">
        <f t="shared" si="539"/>
        <v>26</v>
      </c>
      <c r="AS745" s="7">
        <f t="shared" si="556"/>
        <v>26</v>
      </c>
      <c r="AT745" s="1">
        <f t="shared" si="540"/>
        <v>26</v>
      </c>
      <c r="AU745" s="1">
        <f t="shared" si="541"/>
        <v>26</v>
      </c>
      <c r="AV745" s="1">
        <f t="shared" si="542"/>
        <v>26</v>
      </c>
      <c r="AW745" s="1">
        <f t="shared" si="543"/>
        <v>26</v>
      </c>
      <c r="AX745" s="1">
        <f t="shared" si="544"/>
        <v>26</v>
      </c>
      <c r="AY745" s="1">
        <f t="shared" si="545"/>
        <v>26</v>
      </c>
      <c r="AZ745" s="1">
        <f t="shared" si="546"/>
        <v>26</v>
      </c>
      <c r="BA745" s="1">
        <f t="shared" si="547"/>
        <v>26</v>
      </c>
      <c r="BB745" s="1">
        <f t="shared" si="548"/>
        <v>26</v>
      </c>
      <c r="BC745" s="1">
        <f t="shared" si="549"/>
        <v>26</v>
      </c>
      <c r="BD745" s="1">
        <f t="shared" si="550"/>
        <v>26</v>
      </c>
      <c r="BE745" s="1">
        <f t="shared" si="551"/>
        <v>26</v>
      </c>
      <c r="BF745" s="1">
        <f t="shared" si="552"/>
        <v>26</v>
      </c>
      <c r="BG745" s="1">
        <f>+IF(D745="male",VLOOKUP(M745,'Key node cluster'!$A$3:$C$45,3,0),VLOOKUP(M745,'Key node cluster'!$F$3:$H$27,3,0))</f>
        <v>31</v>
      </c>
    </row>
    <row r="746" spans="1:59" x14ac:dyDescent="0.25">
      <c r="A746" t="s">
        <v>200</v>
      </c>
      <c r="B746">
        <v>9871046854</v>
      </c>
      <c r="C746" s="7">
        <v>30</v>
      </c>
      <c r="D746" t="s">
        <v>9</v>
      </c>
      <c r="E746" t="s">
        <v>10</v>
      </c>
      <c r="G746" t="str">
        <f t="shared" si="553"/>
        <v>bachelor or above</v>
      </c>
      <c r="H746" s="7">
        <f t="shared" si="511"/>
        <v>5</v>
      </c>
      <c r="I746" t="s">
        <v>14</v>
      </c>
      <c r="J746">
        <v>35</v>
      </c>
      <c r="K746">
        <v>4.7561643835616003</v>
      </c>
      <c r="L746">
        <v>4</v>
      </c>
      <c r="M746" s="5">
        <f t="shared" si="512"/>
        <v>26</v>
      </c>
      <c r="N746" s="5">
        <f>+IF(D746="male",VLOOKUP(BG746,'Key node cluster'!$L$3:$N$24,3,0),VLOOKUP(BG746,'Key node cluster'!$R$3:$T$15,3,0))</f>
        <v>1</v>
      </c>
      <c r="O746" s="1">
        <v>0</v>
      </c>
      <c r="P746" s="1">
        <f t="shared" si="513"/>
        <v>26</v>
      </c>
      <c r="Q746" s="1">
        <f t="shared" si="514"/>
        <v>26</v>
      </c>
      <c r="R746" s="1">
        <f t="shared" si="515"/>
        <v>26</v>
      </c>
      <c r="S746" s="1">
        <f t="shared" si="516"/>
        <v>26</v>
      </c>
      <c r="T746" s="1">
        <f t="shared" si="517"/>
        <v>26</v>
      </c>
      <c r="U746" s="1">
        <f t="shared" si="518"/>
        <v>26</v>
      </c>
      <c r="V746" s="1">
        <f t="shared" si="519"/>
        <v>26</v>
      </c>
      <c r="W746" s="1">
        <f t="shared" si="520"/>
        <v>26</v>
      </c>
      <c r="X746" s="1">
        <f t="shared" si="521"/>
        <v>26</v>
      </c>
      <c r="Y746" s="1">
        <f t="shared" si="522"/>
        <v>26</v>
      </c>
      <c r="Z746" s="1">
        <f t="shared" si="523"/>
        <v>26</v>
      </c>
      <c r="AA746" s="1">
        <f t="shared" si="524"/>
        <v>26</v>
      </c>
      <c r="AB746" s="1">
        <f t="shared" si="525"/>
        <v>26</v>
      </c>
      <c r="AC746" s="1">
        <f t="shared" si="526"/>
        <v>26</v>
      </c>
      <c r="AD746" s="1">
        <f t="shared" si="527"/>
        <v>26</v>
      </c>
      <c r="AE746" s="1">
        <f t="shared" si="528"/>
        <v>26</v>
      </c>
      <c r="AF746" s="1">
        <f t="shared" si="529"/>
        <v>26</v>
      </c>
      <c r="AG746" s="1">
        <f t="shared" si="530"/>
        <v>26</v>
      </c>
      <c r="AH746" s="1">
        <f t="shared" si="531"/>
        <v>26</v>
      </c>
      <c r="AI746" s="1">
        <f t="shared" si="532"/>
        <v>26</v>
      </c>
      <c r="AJ746" s="1">
        <f t="shared" si="533"/>
        <v>26</v>
      </c>
      <c r="AK746" s="1">
        <f t="shared" si="534"/>
        <v>26</v>
      </c>
      <c r="AL746" s="1">
        <f t="shared" si="535"/>
        <v>26</v>
      </c>
      <c r="AM746" s="1">
        <f t="shared" si="536"/>
        <v>26</v>
      </c>
      <c r="AN746" s="1">
        <f t="shared" si="537"/>
        <v>26</v>
      </c>
      <c r="AO746" s="1">
        <f t="shared" si="538"/>
        <v>26</v>
      </c>
      <c r="AP746" s="7">
        <f t="shared" si="554"/>
        <v>26</v>
      </c>
      <c r="AQ746" s="7">
        <f t="shared" si="555"/>
        <v>26</v>
      </c>
      <c r="AR746" s="1">
        <f t="shared" si="539"/>
        <v>26</v>
      </c>
      <c r="AS746" s="7">
        <f t="shared" si="556"/>
        <v>26</v>
      </c>
      <c r="AT746" s="1">
        <f t="shared" si="540"/>
        <v>26</v>
      </c>
      <c r="AU746" s="1">
        <f t="shared" si="541"/>
        <v>26</v>
      </c>
      <c r="AV746" s="1">
        <f t="shared" si="542"/>
        <v>26</v>
      </c>
      <c r="AW746" s="1">
        <f t="shared" si="543"/>
        <v>26</v>
      </c>
      <c r="AX746" s="1">
        <f t="shared" si="544"/>
        <v>26</v>
      </c>
      <c r="AY746" s="1">
        <f t="shared" si="545"/>
        <v>26</v>
      </c>
      <c r="AZ746" s="1">
        <f t="shared" si="546"/>
        <v>26</v>
      </c>
      <c r="BA746" s="1">
        <f t="shared" si="547"/>
        <v>26</v>
      </c>
      <c r="BB746" s="1">
        <f t="shared" si="548"/>
        <v>26</v>
      </c>
      <c r="BC746" s="1">
        <f t="shared" si="549"/>
        <v>26</v>
      </c>
      <c r="BD746" s="1">
        <f t="shared" si="550"/>
        <v>26</v>
      </c>
      <c r="BE746" s="1">
        <f t="shared" si="551"/>
        <v>26</v>
      </c>
      <c r="BF746" s="1">
        <f t="shared" si="552"/>
        <v>26</v>
      </c>
      <c r="BG746" s="1">
        <f>+IF(D746="male",VLOOKUP(M746,'Key node cluster'!$A$3:$C$45,3,0),VLOOKUP(M746,'Key node cluster'!$F$3:$H$27,3,0))</f>
        <v>31</v>
      </c>
    </row>
    <row r="747" spans="1:59" x14ac:dyDescent="0.25">
      <c r="A747" t="s">
        <v>201</v>
      </c>
      <c r="B747">
        <v>9941064251</v>
      </c>
      <c r="C747" s="7">
        <v>30</v>
      </c>
      <c r="D747" t="s">
        <v>9</v>
      </c>
      <c r="E747" t="s">
        <v>10</v>
      </c>
      <c r="G747" t="str">
        <f t="shared" si="553"/>
        <v>bachelor or above</v>
      </c>
      <c r="H747" s="7">
        <f t="shared" si="511"/>
        <v>5</v>
      </c>
      <c r="I747" t="s">
        <v>14</v>
      </c>
      <c r="J747">
        <v>28</v>
      </c>
      <c r="K747">
        <v>4.1616438356163998</v>
      </c>
      <c r="L747">
        <v>10</v>
      </c>
      <c r="M747" s="5">
        <f t="shared" si="512"/>
        <v>26</v>
      </c>
      <c r="N747" s="5">
        <f>+IF(D747="male",VLOOKUP(BG747,'Key node cluster'!$L$3:$N$24,3,0),VLOOKUP(BG747,'Key node cluster'!$R$3:$T$15,3,0))</f>
        <v>1</v>
      </c>
      <c r="O747" s="1">
        <v>0</v>
      </c>
      <c r="P747" s="1">
        <f t="shared" si="513"/>
        <v>26</v>
      </c>
      <c r="Q747" s="1">
        <f t="shared" si="514"/>
        <v>26</v>
      </c>
      <c r="R747" s="1">
        <f t="shared" si="515"/>
        <v>26</v>
      </c>
      <c r="S747" s="1">
        <f t="shared" si="516"/>
        <v>26</v>
      </c>
      <c r="T747" s="1">
        <f t="shared" si="517"/>
        <v>26</v>
      </c>
      <c r="U747" s="1">
        <f t="shared" si="518"/>
        <v>26</v>
      </c>
      <c r="V747" s="1">
        <f t="shared" si="519"/>
        <v>26</v>
      </c>
      <c r="W747" s="1">
        <f t="shared" si="520"/>
        <v>26</v>
      </c>
      <c r="X747" s="1">
        <f t="shared" si="521"/>
        <v>26</v>
      </c>
      <c r="Y747" s="1">
        <f t="shared" si="522"/>
        <v>26</v>
      </c>
      <c r="Z747" s="1">
        <f t="shared" si="523"/>
        <v>26</v>
      </c>
      <c r="AA747" s="1">
        <f t="shared" si="524"/>
        <v>26</v>
      </c>
      <c r="AB747" s="1">
        <f t="shared" si="525"/>
        <v>26</v>
      </c>
      <c r="AC747" s="1">
        <f t="shared" si="526"/>
        <v>26</v>
      </c>
      <c r="AD747" s="1">
        <f t="shared" si="527"/>
        <v>26</v>
      </c>
      <c r="AE747" s="1">
        <f t="shared" si="528"/>
        <v>26</v>
      </c>
      <c r="AF747" s="1">
        <f t="shared" si="529"/>
        <v>26</v>
      </c>
      <c r="AG747" s="1">
        <f t="shared" si="530"/>
        <v>26</v>
      </c>
      <c r="AH747" s="1">
        <f t="shared" si="531"/>
        <v>26</v>
      </c>
      <c r="AI747" s="1">
        <f t="shared" si="532"/>
        <v>26</v>
      </c>
      <c r="AJ747" s="1">
        <f t="shared" si="533"/>
        <v>26</v>
      </c>
      <c r="AK747" s="1">
        <f t="shared" si="534"/>
        <v>26</v>
      </c>
      <c r="AL747" s="1">
        <f t="shared" si="535"/>
        <v>26</v>
      </c>
      <c r="AM747" s="1">
        <f t="shared" si="536"/>
        <v>26</v>
      </c>
      <c r="AN747" s="1">
        <f t="shared" si="537"/>
        <v>26</v>
      </c>
      <c r="AO747" s="1">
        <f t="shared" si="538"/>
        <v>26</v>
      </c>
      <c r="AP747" s="7">
        <f t="shared" si="554"/>
        <v>26</v>
      </c>
      <c r="AQ747" s="7">
        <f t="shared" si="555"/>
        <v>26</v>
      </c>
      <c r="AR747" s="1">
        <f t="shared" si="539"/>
        <v>26</v>
      </c>
      <c r="AS747" s="7">
        <f t="shared" si="556"/>
        <v>26</v>
      </c>
      <c r="AT747" s="1">
        <f t="shared" si="540"/>
        <v>26</v>
      </c>
      <c r="AU747" s="1">
        <f t="shared" si="541"/>
        <v>26</v>
      </c>
      <c r="AV747" s="1">
        <f t="shared" si="542"/>
        <v>26</v>
      </c>
      <c r="AW747" s="1">
        <f t="shared" si="543"/>
        <v>26</v>
      </c>
      <c r="AX747" s="1">
        <f t="shared" si="544"/>
        <v>26</v>
      </c>
      <c r="AY747" s="1">
        <f t="shared" si="545"/>
        <v>26</v>
      </c>
      <c r="AZ747" s="1">
        <f t="shared" si="546"/>
        <v>26</v>
      </c>
      <c r="BA747" s="1">
        <f t="shared" si="547"/>
        <v>26</v>
      </c>
      <c r="BB747" s="1">
        <f t="shared" si="548"/>
        <v>26</v>
      </c>
      <c r="BC747" s="1">
        <f t="shared" si="549"/>
        <v>26</v>
      </c>
      <c r="BD747" s="1">
        <f t="shared" si="550"/>
        <v>26</v>
      </c>
      <c r="BE747" s="1">
        <f t="shared" si="551"/>
        <v>26</v>
      </c>
      <c r="BF747" s="1">
        <f t="shared" si="552"/>
        <v>26</v>
      </c>
      <c r="BG747" s="1">
        <f>+IF(D747="male",VLOOKUP(M747,'Key node cluster'!$A$3:$C$45,3,0),VLOOKUP(M747,'Key node cluster'!$F$3:$H$27,3,0))</f>
        <v>31</v>
      </c>
    </row>
    <row r="748" spans="1:59" x14ac:dyDescent="0.25">
      <c r="A748" t="s">
        <v>208</v>
      </c>
      <c r="B748">
        <v>9931017276</v>
      </c>
      <c r="C748" s="7">
        <v>30</v>
      </c>
      <c r="D748" t="s">
        <v>9</v>
      </c>
      <c r="E748" t="s">
        <v>10</v>
      </c>
      <c r="G748" t="str">
        <f t="shared" si="553"/>
        <v/>
      </c>
      <c r="H748" s="7">
        <f t="shared" si="511"/>
        <v>10</v>
      </c>
      <c r="J748">
        <v>29</v>
      </c>
      <c r="K748">
        <v>6.6931506849315001</v>
      </c>
      <c r="L748">
        <v>16</v>
      </c>
      <c r="M748" s="5">
        <f t="shared" si="512"/>
        <v>26</v>
      </c>
      <c r="N748" s="5">
        <f>+IF(D748="male",VLOOKUP(BG748,'Key node cluster'!$L$3:$N$24,3,0),VLOOKUP(BG748,'Key node cluster'!$R$3:$T$15,3,0))</f>
        <v>1</v>
      </c>
      <c r="O748" s="1">
        <v>0</v>
      </c>
      <c r="P748" s="1">
        <f t="shared" si="513"/>
        <v>26</v>
      </c>
      <c r="Q748" s="1">
        <f t="shared" si="514"/>
        <v>26</v>
      </c>
      <c r="R748" s="1">
        <f t="shared" si="515"/>
        <v>26</v>
      </c>
      <c r="S748" s="1">
        <f t="shared" si="516"/>
        <v>26</v>
      </c>
      <c r="T748" s="1">
        <f t="shared" si="517"/>
        <v>26</v>
      </c>
      <c r="U748" s="1">
        <f t="shared" si="518"/>
        <v>26</v>
      </c>
      <c r="V748" s="1">
        <f t="shared" si="519"/>
        <v>26</v>
      </c>
      <c r="W748" s="1">
        <f t="shared" si="520"/>
        <v>26</v>
      </c>
      <c r="X748" s="1">
        <f t="shared" si="521"/>
        <v>26</v>
      </c>
      <c r="Y748" s="1">
        <f t="shared" si="522"/>
        <v>26</v>
      </c>
      <c r="Z748" s="1">
        <f t="shared" si="523"/>
        <v>26</v>
      </c>
      <c r="AA748" s="1">
        <f t="shared" si="524"/>
        <v>26</v>
      </c>
      <c r="AB748" s="1">
        <f t="shared" si="525"/>
        <v>26</v>
      </c>
      <c r="AC748" s="1">
        <f t="shared" si="526"/>
        <v>26</v>
      </c>
      <c r="AD748" s="1">
        <f t="shared" si="527"/>
        <v>26</v>
      </c>
      <c r="AE748" s="1">
        <f t="shared" si="528"/>
        <v>26</v>
      </c>
      <c r="AF748" s="1">
        <f t="shared" si="529"/>
        <v>26</v>
      </c>
      <c r="AG748" s="1">
        <f t="shared" si="530"/>
        <v>26</v>
      </c>
      <c r="AH748" s="1">
        <f t="shared" si="531"/>
        <v>26</v>
      </c>
      <c r="AI748" s="1">
        <f t="shared" si="532"/>
        <v>26</v>
      </c>
      <c r="AJ748" s="1">
        <f t="shared" si="533"/>
        <v>26</v>
      </c>
      <c r="AK748" s="1">
        <f t="shared" si="534"/>
        <v>26</v>
      </c>
      <c r="AL748" s="1">
        <f t="shared" si="535"/>
        <v>26</v>
      </c>
      <c r="AM748" s="1">
        <f t="shared" si="536"/>
        <v>26</v>
      </c>
      <c r="AN748" s="1">
        <f t="shared" si="537"/>
        <v>26</v>
      </c>
      <c r="AO748" s="1">
        <f t="shared" si="538"/>
        <v>26</v>
      </c>
      <c r="AP748" s="7">
        <f t="shared" si="554"/>
        <v>26</v>
      </c>
      <c r="AQ748" s="7">
        <f t="shared" si="555"/>
        <v>26</v>
      </c>
      <c r="AR748" s="1">
        <f t="shared" si="539"/>
        <v>26</v>
      </c>
      <c r="AS748" s="7">
        <f t="shared" si="556"/>
        <v>26</v>
      </c>
      <c r="AT748" s="1">
        <f t="shared" si="540"/>
        <v>26</v>
      </c>
      <c r="AU748" s="1">
        <f t="shared" si="541"/>
        <v>26</v>
      </c>
      <c r="AV748" s="1">
        <f t="shared" si="542"/>
        <v>26</v>
      </c>
      <c r="AW748" s="1">
        <f t="shared" si="543"/>
        <v>26</v>
      </c>
      <c r="AX748" s="1">
        <f t="shared" si="544"/>
        <v>26</v>
      </c>
      <c r="AY748" s="1">
        <f t="shared" si="545"/>
        <v>26</v>
      </c>
      <c r="AZ748" s="1">
        <f t="shared" si="546"/>
        <v>26</v>
      </c>
      <c r="BA748" s="1">
        <f t="shared" si="547"/>
        <v>26</v>
      </c>
      <c r="BB748" s="1">
        <f t="shared" si="548"/>
        <v>26</v>
      </c>
      <c r="BC748" s="1">
        <f t="shared" si="549"/>
        <v>26</v>
      </c>
      <c r="BD748" s="1">
        <f t="shared" si="550"/>
        <v>26</v>
      </c>
      <c r="BE748" s="1">
        <f t="shared" si="551"/>
        <v>26</v>
      </c>
      <c r="BF748" s="1">
        <f t="shared" si="552"/>
        <v>26</v>
      </c>
      <c r="BG748" s="1">
        <f>+IF(D748="male",VLOOKUP(M748,'Key node cluster'!$A$3:$C$45,3,0),VLOOKUP(M748,'Key node cluster'!$F$3:$H$27,3,0))</f>
        <v>31</v>
      </c>
    </row>
    <row r="749" spans="1:59" x14ac:dyDescent="0.25">
      <c r="A749" t="s">
        <v>209</v>
      </c>
      <c r="B749">
        <v>9971009557</v>
      </c>
      <c r="C749" s="7">
        <v>20</v>
      </c>
      <c r="D749" t="s">
        <v>9</v>
      </c>
      <c r="E749" t="s">
        <v>10</v>
      </c>
      <c r="F749" t="s">
        <v>25</v>
      </c>
      <c r="G749" t="str">
        <f t="shared" si="553"/>
        <v>bachelor or above</v>
      </c>
      <c r="H749" s="7">
        <f t="shared" si="511"/>
        <v>5</v>
      </c>
      <c r="I749" t="s">
        <v>14</v>
      </c>
      <c r="J749">
        <v>25</v>
      </c>
      <c r="K749">
        <v>2.586301369863</v>
      </c>
      <c r="L749">
        <v>2</v>
      </c>
      <c r="M749" s="5">
        <f t="shared" si="512"/>
        <v>30</v>
      </c>
      <c r="N749" s="5">
        <f>+IF(D749="male",VLOOKUP(BG749,'Key node cluster'!$L$3:$N$24,3,0),VLOOKUP(BG749,'Key node cluster'!$R$3:$T$15,3,0))</f>
        <v>2</v>
      </c>
      <c r="O749" s="1">
        <v>0</v>
      </c>
      <c r="P749" s="1">
        <f t="shared" si="513"/>
        <v>26</v>
      </c>
      <c r="Q749" s="1">
        <f t="shared" si="514"/>
        <v>26</v>
      </c>
      <c r="R749" s="1">
        <f t="shared" si="515"/>
        <v>26</v>
      </c>
      <c r="S749" s="1">
        <f t="shared" si="516"/>
        <v>26</v>
      </c>
      <c r="T749" s="1">
        <f t="shared" si="517"/>
        <v>26</v>
      </c>
      <c r="U749" s="1">
        <f t="shared" si="518"/>
        <v>26</v>
      </c>
      <c r="V749" s="1">
        <f t="shared" si="519"/>
        <v>26</v>
      </c>
      <c r="W749" s="1">
        <f t="shared" si="520"/>
        <v>26</v>
      </c>
      <c r="X749" s="1">
        <f t="shared" si="521"/>
        <v>26</v>
      </c>
      <c r="Y749" s="1">
        <f t="shared" si="522"/>
        <v>26</v>
      </c>
      <c r="Z749" s="1">
        <f t="shared" si="523"/>
        <v>26</v>
      </c>
      <c r="AA749" s="1">
        <f t="shared" si="524"/>
        <v>26</v>
      </c>
      <c r="AB749" s="1">
        <f t="shared" si="525"/>
        <v>26</v>
      </c>
      <c r="AC749" s="1">
        <f t="shared" si="526"/>
        <v>26</v>
      </c>
      <c r="AD749" s="1">
        <f t="shared" si="527"/>
        <v>26</v>
      </c>
      <c r="AE749" s="1">
        <f t="shared" si="528"/>
        <v>26</v>
      </c>
      <c r="AF749" s="1">
        <f t="shared" si="529"/>
        <v>26</v>
      </c>
      <c r="AG749" s="1">
        <f t="shared" si="530"/>
        <v>26</v>
      </c>
      <c r="AH749" s="1">
        <f t="shared" si="531"/>
        <v>26</v>
      </c>
      <c r="AI749" s="1">
        <f t="shared" si="532"/>
        <v>26</v>
      </c>
      <c r="AJ749" s="1">
        <f t="shared" si="533"/>
        <v>26</v>
      </c>
      <c r="AK749" s="1">
        <f t="shared" si="534"/>
        <v>26</v>
      </c>
      <c r="AL749" s="1">
        <f t="shared" si="535"/>
        <v>26</v>
      </c>
      <c r="AM749" s="1">
        <f t="shared" si="536"/>
        <v>26</v>
      </c>
      <c r="AN749" s="1">
        <f t="shared" si="537"/>
        <v>26</v>
      </c>
      <c r="AO749" s="1">
        <f t="shared" si="538"/>
        <v>26</v>
      </c>
      <c r="AP749" s="7">
        <f t="shared" si="554"/>
        <v>27</v>
      </c>
      <c r="AQ749" s="7">
        <f t="shared" si="555"/>
        <v>28</v>
      </c>
      <c r="AR749" s="1">
        <f t="shared" si="539"/>
        <v>29</v>
      </c>
      <c r="AS749" s="7">
        <f t="shared" si="556"/>
        <v>30</v>
      </c>
      <c r="AT749" s="1">
        <f t="shared" si="540"/>
        <v>30</v>
      </c>
      <c r="AU749" s="1">
        <f t="shared" si="541"/>
        <v>30</v>
      </c>
      <c r="AV749" s="1">
        <f t="shared" si="542"/>
        <v>30</v>
      </c>
      <c r="AW749" s="1">
        <f t="shared" si="543"/>
        <v>30</v>
      </c>
      <c r="AX749" s="1">
        <f t="shared" si="544"/>
        <v>30</v>
      </c>
      <c r="AY749" s="1">
        <f t="shared" si="545"/>
        <v>30</v>
      </c>
      <c r="AZ749" s="1">
        <f t="shared" si="546"/>
        <v>30</v>
      </c>
      <c r="BA749" s="1">
        <f t="shared" si="547"/>
        <v>30</v>
      </c>
      <c r="BB749" s="1">
        <f t="shared" si="548"/>
        <v>30</v>
      </c>
      <c r="BC749" s="1">
        <f t="shared" si="549"/>
        <v>30</v>
      </c>
      <c r="BD749" s="1">
        <f t="shared" si="550"/>
        <v>30</v>
      </c>
      <c r="BE749" s="1">
        <f t="shared" si="551"/>
        <v>30</v>
      </c>
      <c r="BF749" s="1">
        <f t="shared" si="552"/>
        <v>30</v>
      </c>
      <c r="BG749" s="1">
        <f>+IF(D749="male",VLOOKUP(M749,'Key node cluster'!$A$3:$C$45,3,0),VLOOKUP(M749,'Key node cluster'!$F$3:$H$27,3,0))</f>
        <v>30</v>
      </c>
    </row>
    <row r="750" spans="1:59" x14ac:dyDescent="0.25">
      <c r="A750" t="s">
        <v>210</v>
      </c>
      <c r="B750">
        <v>9941037275</v>
      </c>
      <c r="C750" s="7">
        <v>30</v>
      </c>
      <c r="D750" t="s">
        <v>9</v>
      </c>
      <c r="E750" t="s">
        <v>10</v>
      </c>
      <c r="G750" t="str">
        <f t="shared" si="553"/>
        <v/>
      </c>
      <c r="H750" s="7">
        <f t="shared" si="511"/>
        <v>10</v>
      </c>
      <c r="J750">
        <v>27</v>
      </c>
      <c r="K750">
        <v>8.0273972602740002</v>
      </c>
      <c r="L750">
        <v>1</v>
      </c>
      <c r="M750" s="5">
        <f t="shared" si="512"/>
        <v>26</v>
      </c>
      <c r="N750" s="5">
        <f>+IF(D750="male",VLOOKUP(BG750,'Key node cluster'!$L$3:$N$24,3,0),VLOOKUP(BG750,'Key node cluster'!$R$3:$T$15,3,0))</f>
        <v>1</v>
      </c>
      <c r="O750" s="1">
        <v>0</v>
      </c>
      <c r="P750" s="1">
        <f t="shared" si="513"/>
        <v>26</v>
      </c>
      <c r="Q750" s="1">
        <f t="shared" si="514"/>
        <v>26</v>
      </c>
      <c r="R750" s="1">
        <f t="shared" si="515"/>
        <v>26</v>
      </c>
      <c r="S750" s="1">
        <f t="shared" si="516"/>
        <v>26</v>
      </c>
      <c r="T750" s="1">
        <f t="shared" si="517"/>
        <v>26</v>
      </c>
      <c r="U750" s="1">
        <f t="shared" si="518"/>
        <v>26</v>
      </c>
      <c r="V750" s="1">
        <f t="shared" si="519"/>
        <v>26</v>
      </c>
      <c r="W750" s="1">
        <f t="shared" si="520"/>
        <v>26</v>
      </c>
      <c r="X750" s="1">
        <f t="shared" si="521"/>
        <v>26</v>
      </c>
      <c r="Y750" s="1">
        <f t="shared" si="522"/>
        <v>26</v>
      </c>
      <c r="Z750" s="1">
        <f t="shared" si="523"/>
        <v>26</v>
      </c>
      <c r="AA750" s="1">
        <f t="shared" si="524"/>
        <v>26</v>
      </c>
      <c r="AB750" s="1">
        <f t="shared" si="525"/>
        <v>26</v>
      </c>
      <c r="AC750" s="1">
        <f t="shared" si="526"/>
        <v>26</v>
      </c>
      <c r="AD750" s="1">
        <f t="shared" si="527"/>
        <v>26</v>
      </c>
      <c r="AE750" s="1">
        <f t="shared" si="528"/>
        <v>26</v>
      </c>
      <c r="AF750" s="1">
        <f t="shared" si="529"/>
        <v>26</v>
      </c>
      <c r="AG750" s="1">
        <f t="shared" si="530"/>
        <v>26</v>
      </c>
      <c r="AH750" s="1">
        <f t="shared" si="531"/>
        <v>26</v>
      </c>
      <c r="AI750" s="1">
        <f t="shared" si="532"/>
        <v>26</v>
      </c>
      <c r="AJ750" s="1">
        <f t="shared" si="533"/>
        <v>26</v>
      </c>
      <c r="AK750" s="1">
        <f t="shared" si="534"/>
        <v>26</v>
      </c>
      <c r="AL750" s="1">
        <f t="shared" si="535"/>
        <v>26</v>
      </c>
      <c r="AM750" s="1">
        <f t="shared" si="536"/>
        <v>26</v>
      </c>
      <c r="AN750" s="1">
        <f t="shared" si="537"/>
        <v>26</v>
      </c>
      <c r="AO750" s="1">
        <f t="shared" si="538"/>
        <v>26</v>
      </c>
      <c r="AP750" s="7">
        <f t="shared" si="554"/>
        <v>26</v>
      </c>
      <c r="AQ750" s="7">
        <f t="shared" si="555"/>
        <v>26</v>
      </c>
      <c r="AR750" s="1">
        <f t="shared" si="539"/>
        <v>26</v>
      </c>
      <c r="AS750" s="7">
        <f t="shared" si="556"/>
        <v>26</v>
      </c>
      <c r="AT750" s="1">
        <f t="shared" si="540"/>
        <v>26</v>
      </c>
      <c r="AU750" s="1">
        <f t="shared" si="541"/>
        <v>26</v>
      </c>
      <c r="AV750" s="1">
        <f t="shared" si="542"/>
        <v>26</v>
      </c>
      <c r="AW750" s="1">
        <f t="shared" si="543"/>
        <v>26</v>
      </c>
      <c r="AX750" s="1">
        <f t="shared" si="544"/>
        <v>26</v>
      </c>
      <c r="AY750" s="1">
        <f t="shared" si="545"/>
        <v>26</v>
      </c>
      <c r="AZ750" s="1">
        <f t="shared" si="546"/>
        <v>26</v>
      </c>
      <c r="BA750" s="1">
        <f t="shared" si="547"/>
        <v>26</v>
      </c>
      <c r="BB750" s="1">
        <f t="shared" si="548"/>
        <v>26</v>
      </c>
      <c r="BC750" s="1">
        <f t="shared" si="549"/>
        <v>26</v>
      </c>
      <c r="BD750" s="1">
        <f t="shared" si="550"/>
        <v>26</v>
      </c>
      <c r="BE750" s="1">
        <f t="shared" si="551"/>
        <v>26</v>
      </c>
      <c r="BF750" s="1">
        <f t="shared" si="552"/>
        <v>26</v>
      </c>
      <c r="BG750" s="1">
        <f>+IF(D750="male",VLOOKUP(M750,'Key node cluster'!$A$3:$C$45,3,0),VLOOKUP(M750,'Key node cluster'!$F$3:$H$27,3,0))</f>
        <v>31</v>
      </c>
    </row>
    <row r="751" spans="1:59" x14ac:dyDescent="0.25">
      <c r="A751" t="s">
        <v>212</v>
      </c>
      <c r="B751">
        <v>9961017686</v>
      </c>
      <c r="C751" s="7">
        <v>30</v>
      </c>
      <c r="D751" t="s">
        <v>9</v>
      </c>
      <c r="E751" t="s">
        <v>10</v>
      </c>
      <c r="F751" t="s">
        <v>28</v>
      </c>
      <c r="G751" t="str">
        <f t="shared" si="553"/>
        <v>bachelor or above</v>
      </c>
      <c r="H751" s="7">
        <f t="shared" si="511"/>
        <v>5</v>
      </c>
      <c r="I751" t="s">
        <v>14</v>
      </c>
      <c r="J751">
        <v>26</v>
      </c>
      <c r="K751">
        <v>3.1095890410959002</v>
      </c>
      <c r="L751">
        <v>19</v>
      </c>
      <c r="M751" s="5">
        <f t="shared" si="512"/>
        <v>36</v>
      </c>
      <c r="N751" s="5">
        <f>+IF(D751="male",VLOOKUP(BG751,'Key node cluster'!$L$3:$N$24,3,0),VLOOKUP(BG751,'Key node cluster'!$R$3:$T$15,3,0))</f>
        <v>1</v>
      </c>
      <c r="O751" s="1">
        <v>0</v>
      </c>
      <c r="P751" s="1">
        <f t="shared" si="513"/>
        <v>26</v>
      </c>
      <c r="Q751" s="1">
        <f t="shared" si="514"/>
        <v>26</v>
      </c>
      <c r="R751" s="1">
        <f t="shared" si="515"/>
        <v>26</v>
      </c>
      <c r="S751" s="1">
        <f t="shared" si="516"/>
        <v>26</v>
      </c>
      <c r="T751" s="1">
        <f t="shared" si="517"/>
        <v>26</v>
      </c>
      <c r="U751" s="1">
        <f t="shared" si="518"/>
        <v>26</v>
      </c>
      <c r="V751" s="1">
        <f t="shared" si="519"/>
        <v>26</v>
      </c>
      <c r="W751" s="1">
        <f t="shared" si="520"/>
        <v>26</v>
      </c>
      <c r="X751" s="1">
        <f t="shared" si="521"/>
        <v>26</v>
      </c>
      <c r="Y751" s="1">
        <f t="shared" si="522"/>
        <v>26</v>
      </c>
      <c r="Z751" s="1">
        <f t="shared" si="523"/>
        <v>26</v>
      </c>
      <c r="AA751" s="1">
        <f t="shared" si="524"/>
        <v>26</v>
      </c>
      <c r="AB751" s="1">
        <f t="shared" si="525"/>
        <v>26</v>
      </c>
      <c r="AC751" s="1">
        <f t="shared" si="526"/>
        <v>26</v>
      </c>
      <c r="AD751" s="1">
        <f t="shared" si="527"/>
        <v>26</v>
      </c>
      <c r="AE751" s="1">
        <f t="shared" si="528"/>
        <v>26</v>
      </c>
      <c r="AF751" s="1">
        <f t="shared" si="529"/>
        <v>26</v>
      </c>
      <c r="AG751" s="1">
        <f t="shared" si="530"/>
        <v>26</v>
      </c>
      <c r="AH751" s="1">
        <f t="shared" si="531"/>
        <v>26</v>
      </c>
      <c r="AI751" s="1">
        <f t="shared" si="532"/>
        <v>26</v>
      </c>
      <c r="AJ751" s="1">
        <f t="shared" si="533"/>
        <v>26</v>
      </c>
      <c r="AK751" s="1">
        <f t="shared" si="534"/>
        <v>26</v>
      </c>
      <c r="AL751" s="1">
        <f t="shared" si="535"/>
        <v>26</v>
      </c>
      <c r="AM751" s="1">
        <f t="shared" si="536"/>
        <v>26</v>
      </c>
      <c r="AN751" s="1">
        <f t="shared" si="537"/>
        <v>26</v>
      </c>
      <c r="AO751" s="1">
        <f t="shared" si="538"/>
        <v>26</v>
      </c>
      <c r="AP751" s="7">
        <f t="shared" si="554"/>
        <v>27</v>
      </c>
      <c r="AQ751" s="7">
        <f t="shared" si="555"/>
        <v>33</v>
      </c>
      <c r="AR751" s="1">
        <f t="shared" si="539"/>
        <v>33</v>
      </c>
      <c r="AS751" s="7">
        <f t="shared" si="556"/>
        <v>33</v>
      </c>
      <c r="AT751" s="1">
        <f t="shared" si="540"/>
        <v>33</v>
      </c>
      <c r="AU751" s="1">
        <f t="shared" si="541"/>
        <v>33</v>
      </c>
      <c r="AV751" s="1">
        <f t="shared" si="542"/>
        <v>33</v>
      </c>
      <c r="AW751" s="1">
        <f t="shared" si="543"/>
        <v>34</v>
      </c>
      <c r="AX751" s="1">
        <f t="shared" si="544"/>
        <v>36</v>
      </c>
      <c r="AY751" s="1">
        <f t="shared" si="545"/>
        <v>36</v>
      </c>
      <c r="AZ751" s="1">
        <f t="shared" si="546"/>
        <v>36</v>
      </c>
      <c r="BA751" s="1">
        <f t="shared" si="547"/>
        <v>36</v>
      </c>
      <c r="BB751" s="1">
        <f t="shared" si="548"/>
        <v>36</v>
      </c>
      <c r="BC751" s="1">
        <f t="shared" si="549"/>
        <v>36</v>
      </c>
      <c r="BD751" s="1">
        <f t="shared" si="550"/>
        <v>36</v>
      </c>
      <c r="BE751" s="1">
        <f t="shared" si="551"/>
        <v>36</v>
      </c>
      <c r="BF751" s="1">
        <f t="shared" si="552"/>
        <v>36</v>
      </c>
      <c r="BG751" s="1">
        <f>+IF(D751="male",VLOOKUP(M751,'Key node cluster'!$A$3:$C$45,3,0),VLOOKUP(M751,'Key node cluster'!$F$3:$H$27,3,0))</f>
        <v>36</v>
      </c>
    </row>
    <row r="752" spans="1:59" x14ac:dyDescent="0.25">
      <c r="A752" t="s">
        <v>215</v>
      </c>
      <c r="B752">
        <v>9671040465</v>
      </c>
      <c r="C752" s="7">
        <v>50</v>
      </c>
      <c r="D752" t="s">
        <v>9</v>
      </c>
      <c r="E752" t="s">
        <v>10</v>
      </c>
      <c r="F752" t="s">
        <v>45</v>
      </c>
      <c r="G752" t="str">
        <f t="shared" si="553"/>
        <v>tvet</v>
      </c>
      <c r="H752" s="7">
        <f t="shared" si="511"/>
        <v>5</v>
      </c>
      <c r="I752" t="s">
        <v>193</v>
      </c>
      <c r="J752">
        <v>54</v>
      </c>
      <c r="K752">
        <v>1.4986301369863</v>
      </c>
      <c r="L752">
        <v>1</v>
      </c>
      <c r="M752" s="5">
        <f t="shared" si="512"/>
        <v>32</v>
      </c>
      <c r="N752" s="5">
        <f>+IF(D752="male",VLOOKUP(BG752,'Key node cluster'!$L$3:$N$24,3,0),VLOOKUP(BG752,'Key node cluster'!$R$3:$T$15,3,0))</f>
        <v>0</v>
      </c>
      <c r="O752" s="1">
        <v>0</v>
      </c>
      <c r="P752" s="1">
        <f t="shared" si="513"/>
        <v>26</v>
      </c>
      <c r="Q752" s="1">
        <f t="shared" si="514"/>
        <v>26</v>
      </c>
      <c r="R752" s="1">
        <f t="shared" si="515"/>
        <v>26</v>
      </c>
      <c r="S752" s="1">
        <f t="shared" si="516"/>
        <v>26</v>
      </c>
      <c r="T752" s="1">
        <f t="shared" si="517"/>
        <v>26</v>
      </c>
      <c r="U752" s="1">
        <f t="shared" si="518"/>
        <v>26</v>
      </c>
      <c r="V752" s="1">
        <f t="shared" si="519"/>
        <v>26</v>
      </c>
      <c r="W752" s="1">
        <f t="shared" si="520"/>
        <v>26</v>
      </c>
      <c r="X752" s="1">
        <f t="shared" si="521"/>
        <v>26</v>
      </c>
      <c r="Y752" s="1">
        <f t="shared" si="522"/>
        <v>26</v>
      </c>
      <c r="Z752" s="1">
        <f t="shared" si="523"/>
        <v>26</v>
      </c>
      <c r="AA752" s="1">
        <f t="shared" si="524"/>
        <v>26</v>
      </c>
      <c r="AB752" s="1">
        <f t="shared" si="525"/>
        <v>26</v>
      </c>
      <c r="AC752" s="1">
        <f t="shared" si="526"/>
        <v>26</v>
      </c>
      <c r="AD752" s="1">
        <f t="shared" si="527"/>
        <v>26</v>
      </c>
      <c r="AE752" s="1">
        <f t="shared" si="528"/>
        <v>26</v>
      </c>
      <c r="AF752" s="1">
        <f t="shared" si="529"/>
        <v>26</v>
      </c>
      <c r="AG752" s="1">
        <f t="shared" si="530"/>
        <v>26</v>
      </c>
      <c r="AH752" s="1">
        <f t="shared" si="531"/>
        <v>26</v>
      </c>
      <c r="AI752" s="1">
        <f t="shared" si="532"/>
        <v>26</v>
      </c>
      <c r="AJ752" s="1">
        <f t="shared" si="533"/>
        <v>26</v>
      </c>
      <c r="AK752" s="1">
        <f t="shared" si="534"/>
        <v>26</v>
      </c>
      <c r="AL752" s="1">
        <f t="shared" si="535"/>
        <v>26</v>
      </c>
      <c r="AM752" s="1">
        <f t="shared" si="536"/>
        <v>26</v>
      </c>
      <c r="AN752" s="1">
        <f t="shared" si="537"/>
        <v>26</v>
      </c>
      <c r="AO752" s="1">
        <f t="shared" si="538"/>
        <v>26</v>
      </c>
      <c r="AP752" s="7">
        <f t="shared" si="554"/>
        <v>27</v>
      </c>
      <c r="AQ752" s="7">
        <f t="shared" si="555"/>
        <v>28</v>
      </c>
      <c r="AR752" s="1">
        <f t="shared" si="539"/>
        <v>32</v>
      </c>
      <c r="AS752" s="7">
        <f t="shared" si="556"/>
        <v>32</v>
      </c>
      <c r="AT752" s="1">
        <f t="shared" si="540"/>
        <v>32</v>
      </c>
      <c r="AU752" s="1">
        <f t="shared" si="541"/>
        <v>32</v>
      </c>
      <c r="AV752" s="1">
        <f t="shared" si="542"/>
        <v>32</v>
      </c>
      <c r="AW752" s="1">
        <f t="shared" si="543"/>
        <v>32</v>
      </c>
      <c r="AX752" s="1">
        <f t="shared" si="544"/>
        <v>32</v>
      </c>
      <c r="AY752" s="1">
        <f t="shared" si="545"/>
        <v>32</v>
      </c>
      <c r="AZ752" s="1">
        <f t="shared" si="546"/>
        <v>32</v>
      </c>
      <c r="BA752" s="1">
        <f t="shared" si="547"/>
        <v>32</v>
      </c>
      <c r="BB752" s="1">
        <f t="shared" si="548"/>
        <v>32</v>
      </c>
      <c r="BC752" s="1">
        <f t="shared" si="549"/>
        <v>32</v>
      </c>
      <c r="BD752" s="1">
        <f t="shared" si="550"/>
        <v>32</v>
      </c>
      <c r="BE752" s="1">
        <f t="shared" si="551"/>
        <v>32</v>
      </c>
      <c r="BF752" s="1">
        <f t="shared" si="552"/>
        <v>32</v>
      </c>
      <c r="BG752" s="1">
        <f>+IF(D752="male",VLOOKUP(M752,'Key node cluster'!$A$3:$C$45,3,0),VLOOKUP(M752,'Key node cluster'!$F$3:$H$27,3,0))</f>
        <v>32</v>
      </c>
    </row>
    <row r="753" spans="1:59" x14ac:dyDescent="0.25">
      <c r="A753" t="s">
        <v>217</v>
      </c>
      <c r="B753">
        <v>9691041360</v>
      </c>
      <c r="C753" s="7">
        <v>50</v>
      </c>
      <c r="D753" t="s">
        <v>9</v>
      </c>
      <c r="E753" t="s">
        <v>10</v>
      </c>
      <c r="G753" t="str">
        <f t="shared" si="553"/>
        <v/>
      </c>
      <c r="H753" s="7">
        <f t="shared" si="511"/>
        <v>20</v>
      </c>
      <c r="J753">
        <v>53</v>
      </c>
      <c r="K753">
        <v>28.6</v>
      </c>
      <c r="L753">
        <v>2</v>
      </c>
      <c r="M753" s="5">
        <f t="shared" si="512"/>
        <v>26</v>
      </c>
      <c r="N753" s="5">
        <f>+IF(D753="male",VLOOKUP(BG753,'Key node cluster'!$L$3:$N$24,3,0),VLOOKUP(BG753,'Key node cluster'!$R$3:$T$15,3,0))</f>
        <v>1</v>
      </c>
      <c r="O753" s="1">
        <v>0</v>
      </c>
      <c r="P753" s="1">
        <f t="shared" si="513"/>
        <v>26</v>
      </c>
      <c r="Q753" s="1">
        <f t="shared" si="514"/>
        <v>26</v>
      </c>
      <c r="R753" s="1">
        <f t="shared" si="515"/>
        <v>26</v>
      </c>
      <c r="S753" s="1">
        <f t="shared" si="516"/>
        <v>26</v>
      </c>
      <c r="T753" s="1">
        <f t="shared" si="517"/>
        <v>26</v>
      </c>
      <c r="U753" s="1">
        <f t="shared" si="518"/>
        <v>26</v>
      </c>
      <c r="V753" s="1">
        <f t="shared" si="519"/>
        <v>26</v>
      </c>
      <c r="W753" s="1">
        <f t="shared" si="520"/>
        <v>26</v>
      </c>
      <c r="X753" s="1">
        <f t="shared" si="521"/>
        <v>26</v>
      </c>
      <c r="Y753" s="1">
        <f t="shared" si="522"/>
        <v>26</v>
      </c>
      <c r="Z753" s="1">
        <f t="shared" si="523"/>
        <v>26</v>
      </c>
      <c r="AA753" s="1">
        <f t="shared" si="524"/>
        <v>26</v>
      </c>
      <c r="AB753" s="1">
        <f t="shared" si="525"/>
        <v>26</v>
      </c>
      <c r="AC753" s="1">
        <f t="shared" si="526"/>
        <v>26</v>
      </c>
      <c r="AD753" s="1">
        <f t="shared" si="527"/>
        <v>26</v>
      </c>
      <c r="AE753" s="1">
        <f t="shared" si="528"/>
        <v>26</v>
      </c>
      <c r="AF753" s="1">
        <f t="shared" si="529"/>
        <v>26</v>
      </c>
      <c r="AG753" s="1">
        <f t="shared" si="530"/>
        <v>26</v>
      </c>
      <c r="AH753" s="1">
        <f t="shared" si="531"/>
        <v>26</v>
      </c>
      <c r="AI753" s="1">
        <f t="shared" si="532"/>
        <v>26</v>
      </c>
      <c r="AJ753" s="1">
        <f t="shared" si="533"/>
        <v>26</v>
      </c>
      <c r="AK753" s="1">
        <f t="shared" si="534"/>
        <v>26</v>
      </c>
      <c r="AL753" s="1">
        <f t="shared" si="535"/>
        <v>26</v>
      </c>
      <c r="AM753" s="1">
        <f t="shared" si="536"/>
        <v>26</v>
      </c>
      <c r="AN753" s="1">
        <f t="shared" si="537"/>
        <v>26</v>
      </c>
      <c r="AO753" s="1">
        <f t="shared" si="538"/>
        <v>26</v>
      </c>
      <c r="AP753" s="7">
        <f t="shared" si="554"/>
        <v>26</v>
      </c>
      <c r="AQ753" s="7">
        <f t="shared" si="555"/>
        <v>26</v>
      </c>
      <c r="AR753" s="1">
        <f t="shared" si="539"/>
        <v>26</v>
      </c>
      <c r="AS753" s="7">
        <f t="shared" si="556"/>
        <v>26</v>
      </c>
      <c r="AT753" s="1">
        <f t="shared" si="540"/>
        <v>26</v>
      </c>
      <c r="AU753" s="1">
        <f t="shared" si="541"/>
        <v>26</v>
      </c>
      <c r="AV753" s="1">
        <f t="shared" si="542"/>
        <v>26</v>
      </c>
      <c r="AW753" s="1">
        <f t="shared" si="543"/>
        <v>26</v>
      </c>
      <c r="AX753" s="1">
        <f t="shared" si="544"/>
        <v>26</v>
      </c>
      <c r="AY753" s="1">
        <f t="shared" si="545"/>
        <v>26</v>
      </c>
      <c r="AZ753" s="1">
        <f t="shared" si="546"/>
        <v>26</v>
      </c>
      <c r="BA753" s="1">
        <f t="shared" si="547"/>
        <v>26</v>
      </c>
      <c r="BB753" s="1">
        <f t="shared" si="548"/>
        <v>26</v>
      </c>
      <c r="BC753" s="1">
        <f t="shared" si="549"/>
        <v>26</v>
      </c>
      <c r="BD753" s="1">
        <f t="shared" si="550"/>
        <v>26</v>
      </c>
      <c r="BE753" s="1">
        <f t="shared" si="551"/>
        <v>26</v>
      </c>
      <c r="BF753" s="1">
        <f t="shared" si="552"/>
        <v>26</v>
      </c>
      <c r="BG753" s="1">
        <f>+IF(D753="male",VLOOKUP(M753,'Key node cluster'!$A$3:$C$45,3,0),VLOOKUP(M753,'Key node cluster'!$F$3:$H$27,3,0))</f>
        <v>31</v>
      </c>
    </row>
    <row r="754" spans="1:59" x14ac:dyDescent="0.25">
      <c r="A754" t="s">
        <v>219</v>
      </c>
      <c r="B754">
        <v>9741043255</v>
      </c>
      <c r="C754" s="7">
        <v>50</v>
      </c>
      <c r="D754" t="s">
        <v>9</v>
      </c>
      <c r="E754" t="s">
        <v>10</v>
      </c>
      <c r="G754" t="str">
        <f t="shared" si="553"/>
        <v/>
      </c>
      <c r="H754" s="7">
        <f t="shared" si="511"/>
        <v>20</v>
      </c>
      <c r="J754">
        <v>48</v>
      </c>
      <c r="K754">
        <v>23.038356164383998</v>
      </c>
      <c r="L754">
        <v>5</v>
      </c>
      <c r="M754" s="5">
        <f t="shared" si="512"/>
        <v>26</v>
      </c>
      <c r="N754" s="5">
        <f>+IF(D754="male",VLOOKUP(BG754,'Key node cluster'!$L$3:$N$24,3,0),VLOOKUP(BG754,'Key node cluster'!$R$3:$T$15,3,0))</f>
        <v>1</v>
      </c>
      <c r="O754" s="1">
        <v>0</v>
      </c>
      <c r="P754" s="1">
        <f t="shared" si="513"/>
        <v>26</v>
      </c>
      <c r="Q754" s="1">
        <f t="shared" si="514"/>
        <v>26</v>
      </c>
      <c r="R754" s="1">
        <f t="shared" si="515"/>
        <v>26</v>
      </c>
      <c r="S754" s="1">
        <f t="shared" si="516"/>
        <v>26</v>
      </c>
      <c r="T754" s="1">
        <f t="shared" si="517"/>
        <v>26</v>
      </c>
      <c r="U754" s="1">
        <f t="shared" si="518"/>
        <v>26</v>
      </c>
      <c r="V754" s="1">
        <f t="shared" si="519"/>
        <v>26</v>
      </c>
      <c r="W754" s="1">
        <f t="shared" si="520"/>
        <v>26</v>
      </c>
      <c r="X754" s="1">
        <f t="shared" si="521"/>
        <v>26</v>
      </c>
      <c r="Y754" s="1">
        <f t="shared" si="522"/>
        <v>26</v>
      </c>
      <c r="Z754" s="1">
        <f t="shared" si="523"/>
        <v>26</v>
      </c>
      <c r="AA754" s="1">
        <f t="shared" si="524"/>
        <v>26</v>
      </c>
      <c r="AB754" s="1">
        <f t="shared" si="525"/>
        <v>26</v>
      </c>
      <c r="AC754" s="1">
        <f t="shared" si="526"/>
        <v>26</v>
      </c>
      <c r="AD754" s="1">
        <f t="shared" si="527"/>
        <v>26</v>
      </c>
      <c r="AE754" s="1">
        <f t="shared" si="528"/>
        <v>26</v>
      </c>
      <c r="AF754" s="1">
        <f t="shared" si="529"/>
        <v>26</v>
      </c>
      <c r="AG754" s="1">
        <f t="shared" si="530"/>
        <v>26</v>
      </c>
      <c r="AH754" s="1">
        <f t="shared" si="531"/>
        <v>26</v>
      </c>
      <c r="AI754" s="1">
        <f t="shared" si="532"/>
        <v>26</v>
      </c>
      <c r="AJ754" s="1">
        <f t="shared" si="533"/>
        <v>26</v>
      </c>
      <c r="AK754" s="1">
        <f t="shared" si="534"/>
        <v>26</v>
      </c>
      <c r="AL754" s="1">
        <f t="shared" si="535"/>
        <v>26</v>
      </c>
      <c r="AM754" s="1">
        <f t="shared" si="536"/>
        <v>26</v>
      </c>
      <c r="AN754" s="1">
        <f t="shared" si="537"/>
        <v>26</v>
      </c>
      <c r="AO754" s="1">
        <f t="shared" si="538"/>
        <v>26</v>
      </c>
      <c r="AP754" s="7">
        <f t="shared" si="554"/>
        <v>26</v>
      </c>
      <c r="AQ754" s="7">
        <f t="shared" si="555"/>
        <v>26</v>
      </c>
      <c r="AR754" s="1">
        <f t="shared" si="539"/>
        <v>26</v>
      </c>
      <c r="AS754" s="7">
        <f t="shared" si="556"/>
        <v>26</v>
      </c>
      <c r="AT754" s="1">
        <f t="shared" si="540"/>
        <v>26</v>
      </c>
      <c r="AU754" s="1">
        <f t="shared" si="541"/>
        <v>26</v>
      </c>
      <c r="AV754" s="1">
        <f t="shared" si="542"/>
        <v>26</v>
      </c>
      <c r="AW754" s="1">
        <f t="shared" si="543"/>
        <v>26</v>
      </c>
      <c r="AX754" s="1">
        <f t="shared" si="544"/>
        <v>26</v>
      </c>
      <c r="AY754" s="1">
        <f t="shared" si="545"/>
        <v>26</v>
      </c>
      <c r="AZ754" s="1">
        <f t="shared" si="546"/>
        <v>26</v>
      </c>
      <c r="BA754" s="1">
        <f t="shared" si="547"/>
        <v>26</v>
      </c>
      <c r="BB754" s="1">
        <f t="shared" si="548"/>
        <v>26</v>
      </c>
      <c r="BC754" s="1">
        <f t="shared" si="549"/>
        <v>26</v>
      </c>
      <c r="BD754" s="1">
        <f t="shared" si="550"/>
        <v>26</v>
      </c>
      <c r="BE754" s="1">
        <f t="shared" si="551"/>
        <v>26</v>
      </c>
      <c r="BF754" s="1">
        <f t="shared" si="552"/>
        <v>26</v>
      </c>
      <c r="BG754" s="1">
        <f>+IF(D754="male",VLOOKUP(M754,'Key node cluster'!$A$3:$C$45,3,0),VLOOKUP(M754,'Key node cluster'!$F$3:$H$27,3,0))</f>
        <v>31</v>
      </c>
    </row>
    <row r="755" spans="1:59" x14ac:dyDescent="0.25">
      <c r="A755" t="s">
        <v>220</v>
      </c>
      <c r="B755">
        <v>9931056056</v>
      </c>
      <c r="C755" s="7">
        <v>30</v>
      </c>
      <c r="D755" t="s">
        <v>9</v>
      </c>
      <c r="E755" t="s">
        <v>10</v>
      </c>
      <c r="G755" t="str">
        <f t="shared" si="553"/>
        <v/>
      </c>
      <c r="H755" s="7">
        <f t="shared" si="511"/>
        <v>5</v>
      </c>
      <c r="J755">
        <v>28</v>
      </c>
      <c r="K755">
        <v>3.6739726027396999</v>
      </c>
      <c r="L755">
        <v>3</v>
      </c>
      <c r="M755" s="5">
        <f t="shared" si="512"/>
        <v>26</v>
      </c>
      <c r="N755" s="5">
        <f>+IF(D755="male",VLOOKUP(BG755,'Key node cluster'!$L$3:$N$24,3,0),VLOOKUP(BG755,'Key node cluster'!$R$3:$T$15,3,0))</f>
        <v>1</v>
      </c>
      <c r="O755" s="1">
        <v>0</v>
      </c>
      <c r="P755" s="1">
        <f t="shared" si="513"/>
        <v>26</v>
      </c>
      <c r="Q755" s="1">
        <f t="shared" si="514"/>
        <v>26</v>
      </c>
      <c r="R755" s="1">
        <f t="shared" si="515"/>
        <v>26</v>
      </c>
      <c r="S755" s="1">
        <f t="shared" si="516"/>
        <v>26</v>
      </c>
      <c r="T755" s="1">
        <f t="shared" si="517"/>
        <v>26</v>
      </c>
      <c r="U755" s="1">
        <f t="shared" si="518"/>
        <v>26</v>
      </c>
      <c r="V755" s="1">
        <f t="shared" si="519"/>
        <v>26</v>
      </c>
      <c r="W755" s="1">
        <f t="shared" si="520"/>
        <v>26</v>
      </c>
      <c r="X755" s="1">
        <f t="shared" si="521"/>
        <v>26</v>
      </c>
      <c r="Y755" s="1">
        <f t="shared" si="522"/>
        <v>26</v>
      </c>
      <c r="Z755" s="1">
        <f t="shared" si="523"/>
        <v>26</v>
      </c>
      <c r="AA755" s="1">
        <f t="shared" si="524"/>
        <v>26</v>
      </c>
      <c r="AB755" s="1">
        <f t="shared" si="525"/>
        <v>26</v>
      </c>
      <c r="AC755" s="1">
        <f t="shared" si="526"/>
        <v>26</v>
      </c>
      <c r="AD755" s="1">
        <f t="shared" si="527"/>
        <v>26</v>
      </c>
      <c r="AE755" s="1">
        <f t="shared" si="528"/>
        <v>26</v>
      </c>
      <c r="AF755" s="1">
        <f t="shared" si="529"/>
        <v>26</v>
      </c>
      <c r="AG755" s="1">
        <f t="shared" si="530"/>
        <v>26</v>
      </c>
      <c r="AH755" s="1">
        <f t="shared" si="531"/>
        <v>26</v>
      </c>
      <c r="AI755" s="1">
        <f t="shared" si="532"/>
        <v>26</v>
      </c>
      <c r="AJ755" s="1">
        <f t="shared" si="533"/>
        <v>26</v>
      </c>
      <c r="AK755" s="1">
        <f t="shared" si="534"/>
        <v>26</v>
      </c>
      <c r="AL755" s="1">
        <f t="shared" si="535"/>
        <v>26</v>
      </c>
      <c r="AM755" s="1">
        <f t="shared" si="536"/>
        <v>26</v>
      </c>
      <c r="AN755" s="1">
        <f t="shared" si="537"/>
        <v>26</v>
      </c>
      <c r="AO755" s="1">
        <f t="shared" si="538"/>
        <v>26</v>
      </c>
      <c r="AP755" s="7">
        <f t="shared" si="554"/>
        <v>26</v>
      </c>
      <c r="AQ755" s="7">
        <f t="shared" si="555"/>
        <v>26</v>
      </c>
      <c r="AR755" s="1">
        <f t="shared" si="539"/>
        <v>26</v>
      </c>
      <c r="AS755" s="7">
        <f t="shared" si="556"/>
        <v>26</v>
      </c>
      <c r="AT755" s="1">
        <f t="shared" si="540"/>
        <v>26</v>
      </c>
      <c r="AU755" s="1">
        <f t="shared" si="541"/>
        <v>26</v>
      </c>
      <c r="AV755" s="1">
        <f t="shared" si="542"/>
        <v>26</v>
      </c>
      <c r="AW755" s="1">
        <f t="shared" si="543"/>
        <v>26</v>
      </c>
      <c r="AX755" s="1">
        <f t="shared" si="544"/>
        <v>26</v>
      </c>
      <c r="AY755" s="1">
        <f t="shared" si="545"/>
        <v>26</v>
      </c>
      <c r="AZ755" s="1">
        <f t="shared" si="546"/>
        <v>26</v>
      </c>
      <c r="BA755" s="1">
        <f t="shared" si="547"/>
        <v>26</v>
      </c>
      <c r="BB755" s="1">
        <f t="shared" si="548"/>
        <v>26</v>
      </c>
      <c r="BC755" s="1">
        <f t="shared" si="549"/>
        <v>26</v>
      </c>
      <c r="BD755" s="1">
        <f t="shared" si="550"/>
        <v>26</v>
      </c>
      <c r="BE755" s="1">
        <f t="shared" si="551"/>
        <v>26</v>
      </c>
      <c r="BF755" s="1">
        <f t="shared" si="552"/>
        <v>26</v>
      </c>
      <c r="BG755" s="1">
        <f>+IF(D755="male",VLOOKUP(M755,'Key node cluster'!$A$3:$C$45,3,0),VLOOKUP(M755,'Key node cluster'!$F$3:$H$27,3,0))</f>
        <v>31</v>
      </c>
    </row>
    <row r="756" spans="1:59" x14ac:dyDescent="0.25">
      <c r="A756" t="s">
        <v>221</v>
      </c>
      <c r="B756">
        <v>9701015889</v>
      </c>
      <c r="C756" s="7">
        <v>50</v>
      </c>
      <c r="D756" t="s">
        <v>9</v>
      </c>
      <c r="E756" t="s">
        <v>10</v>
      </c>
      <c r="F756" t="s">
        <v>28</v>
      </c>
      <c r="G756" t="str">
        <f t="shared" si="553"/>
        <v>bachelor or above</v>
      </c>
      <c r="H756" s="7">
        <f t="shared" si="511"/>
        <v>5</v>
      </c>
      <c r="I756" t="s">
        <v>14</v>
      </c>
      <c r="J756">
        <v>52</v>
      </c>
      <c r="K756">
        <v>4.2547945205479003</v>
      </c>
      <c r="L756">
        <v>1</v>
      </c>
      <c r="M756" s="5">
        <f t="shared" si="512"/>
        <v>36</v>
      </c>
      <c r="N756" s="5">
        <f>+IF(D756="male",VLOOKUP(BG756,'Key node cluster'!$L$3:$N$24,3,0),VLOOKUP(BG756,'Key node cluster'!$R$3:$T$15,3,0))</f>
        <v>1</v>
      </c>
      <c r="O756" s="1">
        <v>0</v>
      </c>
      <c r="P756" s="1">
        <f t="shared" si="513"/>
        <v>26</v>
      </c>
      <c r="Q756" s="1">
        <f t="shared" si="514"/>
        <v>26</v>
      </c>
      <c r="R756" s="1">
        <f t="shared" si="515"/>
        <v>26</v>
      </c>
      <c r="S756" s="1">
        <f t="shared" si="516"/>
        <v>26</v>
      </c>
      <c r="T756" s="1">
        <f t="shared" si="517"/>
        <v>26</v>
      </c>
      <c r="U756" s="1">
        <f t="shared" si="518"/>
        <v>26</v>
      </c>
      <c r="V756" s="1">
        <f t="shared" si="519"/>
        <v>26</v>
      </c>
      <c r="W756" s="1">
        <f t="shared" si="520"/>
        <v>26</v>
      </c>
      <c r="X756" s="1">
        <f t="shared" si="521"/>
        <v>26</v>
      </c>
      <c r="Y756" s="1">
        <f t="shared" si="522"/>
        <v>26</v>
      </c>
      <c r="Z756" s="1">
        <f t="shared" si="523"/>
        <v>26</v>
      </c>
      <c r="AA756" s="1">
        <f t="shared" si="524"/>
        <v>26</v>
      </c>
      <c r="AB756" s="1">
        <f t="shared" si="525"/>
        <v>26</v>
      </c>
      <c r="AC756" s="1">
        <f t="shared" si="526"/>
        <v>26</v>
      </c>
      <c r="AD756" s="1">
        <f t="shared" si="527"/>
        <v>26</v>
      </c>
      <c r="AE756" s="1">
        <f t="shared" si="528"/>
        <v>26</v>
      </c>
      <c r="AF756" s="1">
        <f t="shared" si="529"/>
        <v>26</v>
      </c>
      <c r="AG756" s="1">
        <f t="shared" si="530"/>
        <v>26</v>
      </c>
      <c r="AH756" s="1">
        <f t="shared" si="531"/>
        <v>26</v>
      </c>
      <c r="AI756" s="1">
        <f t="shared" si="532"/>
        <v>26</v>
      </c>
      <c r="AJ756" s="1">
        <f t="shared" si="533"/>
        <v>26</v>
      </c>
      <c r="AK756" s="1">
        <f t="shared" si="534"/>
        <v>26</v>
      </c>
      <c r="AL756" s="1">
        <f t="shared" si="535"/>
        <v>26</v>
      </c>
      <c r="AM756" s="1">
        <f t="shared" si="536"/>
        <v>26</v>
      </c>
      <c r="AN756" s="1">
        <f t="shared" si="537"/>
        <v>26</v>
      </c>
      <c r="AO756" s="1">
        <f t="shared" si="538"/>
        <v>26</v>
      </c>
      <c r="AP756" s="7">
        <f t="shared" si="554"/>
        <v>27</v>
      </c>
      <c r="AQ756" s="7">
        <f t="shared" si="555"/>
        <v>33</v>
      </c>
      <c r="AR756" s="1">
        <f t="shared" si="539"/>
        <v>33</v>
      </c>
      <c r="AS756" s="7">
        <f t="shared" si="556"/>
        <v>33</v>
      </c>
      <c r="AT756" s="1">
        <f t="shared" si="540"/>
        <v>33</v>
      </c>
      <c r="AU756" s="1">
        <f t="shared" si="541"/>
        <v>33</v>
      </c>
      <c r="AV756" s="1">
        <f t="shared" si="542"/>
        <v>33</v>
      </c>
      <c r="AW756" s="1">
        <f t="shared" si="543"/>
        <v>34</v>
      </c>
      <c r="AX756" s="1">
        <f t="shared" si="544"/>
        <v>36</v>
      </c>
      <c r="AY756" s="1">
        <f t="shared" si="545"/>
        <v>36</v>
      </c>
      <c r="AZ756" s="1">
        <f t="shared" si="546"/>
        <v>36</v>
      </c>
      <c r="BA756" s="1">
        <f t="shared" si="547"/>
        <v>36</v>
      </c>
      <c r="BB756" s="1">
        <f t="shared" si="548"/>
        <v>36</v>
      </c>
      <c r="BC756" s="1">
        <f t="shared" si="549"/>
        <v>36</v>
      </c>
      <c r="BD756" s="1">
        <f t="shared" si="550"/>
        <v>36</v>
      </c>
      <c r="BE756" s="1">
        <f t="shared" si="551"/>
        <v>36</v>
      </c>
      <c r="BF756" s="1">
        <f t="shared" si="552"/>
        <v>36</v>
      </c>
      <c r="BG756" s="1">
        <f>+IF(D756="male",VLOOKUP(M756,'Key node cluster'!$A$3:$C$45,3,0),VLOOKUP(M756,'Key node cluster'!$F$3:$H$27,3,0))</f>
        <v>36</v>
      </c>
    </row>
    <row r="757" spans="1:59" x14ac:dyDescent="0.25">
      <c r="A757" t="s">
        <v>223</v>
      </c>
      <c r="B757">
        <v>9901025572</v>
      </c>
      <c r="C757" s="7">
        <v>30</v>
      </c>
      <c r="D757" t="s">
        <v>9</v>
      </c>
      <c r="E757" t="s">
        <v>10</v>
      </c>
      <c r="G757" t="str">
        <f t="shared" si="553"/>
        <v/>
      </c>
      <c r="H757" s="7">
        <f t="shared" si="511"/>
        <v>10</v>
      </c>
      <c r="J757">
        <v>31</v>
      </c>
      <c r="K757">
        <v>9.7753424657534005</v>
      </c>
      <c r="L757">
        <v>9</v>
      </c>
      <c r="M757" s="5">
        <f t="shared" si="512"/>
        <v>26</v>
      </c>
      <c r="N757" s="5">
        <f>+IF(D757="male",VLOOKUP(BG757,'Key node cluster'!$L$3:$N$24,3,0),VLOOKUP(BG757,'Key node cluster'!$R$3:$T$15,3,0))</f>
        <v>1</v>
      </c>
      <c r="O757" s="1">
        <v>0</v>
      </c>
      <c r="P757" s="1">
        <f t="shared" si="513"/>
        <v>26</v>
      </c>
      <c r="Q757" s="1">
        <f t="shared" si="514"/>
        <v>26</v>
      </c>
      <c r="R757" s="1">
        <f t="shared" si="515"/>
        <v>26</v>
      </c>
      <c r="S757" s="1">
        <f t="shared" si="516"/>
        <v>26</v>
      </c>
      <c r="T757" s="1">
        <f t="shared" si="517"/>
        <v>26</v>
      </c>
      <c r="U757" s="1">
        <f t="shared" si="518"/>
        <v>26</v>
      </c>
      <c r="V757" s="1">
        <f t="shared" si="519"/>
        <v>26</v>
      </c>
      <c r="W757" s="1">
        <f t="shared" si="520"/>
        <v>26</v>
      </c>
      <c r="X757" s="1">
        <f t="shared" si="521"/>
        <v>26</v>
      </c>
      <c r="Y757" s="1">
        <f t="shared" si="522"/>
        <v>26</v>
      </c>
      <c r="Z757" s="1">
        <f t="shared" si="523"/>
        <v>26</v>
      </c>
      <c r="AA757" s="1">
        <f t="shared" si="524"/>
        <v>26</v>
      </c>
      <c r="AB757" s="1">
        <f t="shared" si="525"/>
        <v>26</v>
      </c>
      <c r="AC757" s="1">
        <f t="shared" si="526"/>
        <v>26</v>
      </c>
      <c r="AD757" s="1">
        <f t="shared" si="527"/>
        <v>26</v>
      </c>
      <c r="AE757" s="1">
        <f t="shared" si="528"/>
        <v>26</v>
      </c>
      <c r="AF757" s="1">
        <f t="shared" si="529"/>
        <v>26</v>
      </c>
      <c r="AG757" s="1">
        <f t="shared" si="530"/>
        <v>26</v>
      </c>
      <c r="AH757" s="1">
        <f t="shared" si="531"/>
        <v>26</v>
      </c>
      <c r="AI757" s="1">
        <f t="shared" si="532"/>
        <v>26</v>
      </c>
      <c r="AJ757" s="1">
        <f t="shared" si="533"/>
        <v>26</v>
      </c>
      <c r="AK757" s="1">
        <f t="shared" si="534"/>
        <v>26</v>
      </c>
      <c r="AL757" s="1">
        <f t="shared" si="535"/>
        <v>26</v>
      </c>
      <c r="AM757" s="1">
        <f t="shared" si="536"/>
        <v>26</v>
      </c>
      <c r="AN757" s="1">
        <f t="shared" si="537"/>
        <v>26</v>
      </c>
      <c r="AO757" s="1">
        <f t="shared" si="538"/>
        <v>26</v>
      </c>
      <c r="AP757" s="7">
        <f t="shared" si="554"/>
        <v>26</v>
      </c>
      <c r="AQ757" s="7">
        <f t="shared" si="555"/>
        <v>26</v>
      </c>
      <c r="AR757" s="1">
        <f t="shared" si="539"/>
        <v>26</v>
      </c>
      <c r="AS757" s="7">
        <f t="shared" si="556"/>
        <v>26</v>
      </c>
      <c r="AT757" s="1">
        <f t="shared" si="540"/>
        <v>26</v>
      </c>
      <c r="AU757" s="1">
        <f t="shared" si="541"/>
        <v>26</v>
      </c>
      <c r="AV757" s="1">
        <f t="shared" si="542"/>
        <v>26</v>
      </c>
      <c r="AW757" s="1">
        <f t="shared" si="543"/>
        <v>26</v>
      </c>
      <c r="AX757" s="1">
        <f t="shared" si="544"/>
        <v>26</v>
      </c>
      <c r="AY757" s="1">
        <f t="shared" si="545"/>
        <v>26</v>
      </c>
      <c r="AZ757" s="1">
        <f t="shared" si="546"/>
        <v>26</v>
      </c>
      <c r="BA757" s="1">
        <f t="shared" si="547"/>
        <v>26</v>
      </c>
      <c r="BB757" s="1">
        <f t="shared" si="548"/>
        <v>26</v>
      </c>
      <c r="BC757" s="1">
        <f t="shared" si="549"/>
        <v>26</v>
      </c>
      <c r="BD757" s="1">
        <f t="shared" si="550"/>
        <v>26</v>
      </c>
      <c r="BE757" s="1">
        <f t="shared" si="551"/>
        <v>26</v>
      </c>
      <c r="BF757" s="1">
        <f t="shared" si="552"/>
        <v>26</v>
      </c>
      <c r="BG757" s="1">
        <f>+IF(D757="male",VLOOKUP(M757,'Key node cluster'!$A$3:$C$45,3,0),VLOOKUP(M757,'Key node cluster'!$F$3:$H$27,3,0))</f>
        <v>31</v>
      </c>
    </row>
    <row r="758" spans="1:59" x14ac:dyDescent="0.25">
      <c r="A758" t="s">
        <v>225</v>
      </c>
      <c r="B758">
        <v>9661009452</v>
      </c>
      <c r="C758" s="7">
        <v>60</v>
      </c>
      <c r="D758" t="s">
        <v>9</v>
      </c>
      <c r="E758" t="s">
        <v>10</v>
      </c>
      <c r="G758" t="str">
        <f t="shared" si="553"/>
        <v>bachelor or above</v>
      </c>
      <c r="H758" s="7">
        <f t="shared" si="511"/>
        <v>20</v>
      </c>
      <c r="I758" t="s">
        <v>14</v>
      </c>
      <c r="J758">
        <v>56</v>
      </c>
      <c r="K758">
        <v>24.704109589041</v>
      </c>
      <c r="L758">
        <v>8</v>
      </c>
      <c r="M758" s="5">
        <f t="shared" si="512"/>
        <v>26</v>
      </c>
      <c r="N758" s="5">
        <f>+IF(D758="male",VLOOKUP(BG758,'Key node cluster'!$L$3:$N$24,3,0),VLOOKUP(BG758,'Key node cluster'!$R$3:$T$15,3,0))</f>
        <v>1</v>
      </c>
      <c r="O758" s="1">
        <v>0</v>
      </c>
      <c r="P758" s="1">
        <f t="shared" si="513"/>
        <v>26</v>
      </c>
      <c r="Q758" s="1">
        <f t="shared" si="514"/>
        <v>26</v>
      </c>
      <c r="R758" s="1">
        <f t="shared" si="515"/>
        <v>26</v>
      </c>
      <c r="S758" s="1">
        <f t="shared" si="516"/>
        <v>26</v>
      </c>
      <c r="T758" s="1">
        <f t="shared" si="517"/>
        <v>26</v>
      </c>
      <c r="U758" s="1">
        <f t="shared" si="518"/>
        <v>26</v>
      </c>
      <c r="V758" s="1">
        <f t="shared" si="519"/>
        <v>26</v>
      </c>
      <c r="W758" s="1">
        <f t="shared" si="520"/>
        <v>26</v>
      </c>
      <c r="X758" s="1">
        <f t="shared" si="521"/>
        <v>26</v>
      </c>
      <c r="Y758" s="1">
        <f t="shared" si="522"/>
        <v>26</v>
      </c>
      <c r="Z758" s="1">
        <f t="shared" si="523"/>
        <v>26</v>
      </c>
      <c r="AA758" s="1">
        <f t="shared" si="524"/>
        <v>26</v>
      </c>
      <c r="AB758" s="1">
        <f t="shared" si="525"/>
        <v>26</v>
      </c>
      <c r="AC758" s="1">
        <f t="shared" si="526"/>
        <v>26</v>
      </c>
      <c r="AD758" s="1">
        <f t="shared" si="527"/>
        <v>26</v>
      </c>
      <c r="AE758" s="1">
        <f t="shared" si="528"/>
        <v>26</v>
      </c>
      <c r="AF758" s="1">
        <f t="shared" si="529"/>
        <v>26</v>
      </c>
      <c r="AG758" s="1">
        <f t="shared" si="530"/>
        <v>26</v>
      </c>
      <c r="AH758" s="1">
        <f t="shared" si="531"/>
        <v>26</v>
      </c>
      <c r="AI758" s="1">
        <f t="shared" si="532"/>
        <v>26</v>
      </c>
      <c r="AJ758" s="1">
        <f t="shared" si="533"/>
        <v>26</v>
      </c>
      <c r="AK758" s="1">
        <f t="shared" si="534"/>
        <v>26</v>
      </c>
      <c r="AL758" s="1">
        <f t="shared" si="535"/>
        <v>26</v>
      </c>
      <c r="AM758" s="1">
        <f t="shared" si="536"/>
        <v>26</v>
      </c>
      <c r="AN758" s="1">
        <f t="shared" si="537"/>
        <v>26</v>
      </c>
      <c r="AO758" s="1">
        <f t="shared" si="538"/>
        <v>26</v>
      </c>
      <c r="AP758" s="7">
        <f t="shared" si="554"/>
        <v>26</v>
      </c>
      <c r="AQ758" s="7">
        <f t="shared" si="555"/>
        <v>26</v>
      </c>
      <c r="AR758" s="1">
        <f t="shared" si="539"/>
        <v>26</v>
      </c>
      <c r="AS758" s="7">
        <f t="shared" si="556"/>
        <v>26</v>
      </c>
      <c r="AT758" s="1">
        <f t="shared" si="540"/>
        <v>26</v>
      </c>
      <c r="AU758" s="1">
        <f t="shared" si="541"/>
        <v>26</v>
      </c>
      <c r="AV758" s="1">
        <f t="shared" si="542"/>
        <v>26</v>
      </c>
      <c r="AW758" s="1">
        <f t="shared" si="543"/>
        <v>26</v>
      </c>
      <c r="AX758" s="1">
        <f t="shared" si="544"/>
        <v>26</v>
      </c>
      <c r="AY758" s="1">
        <f t="shared" si="545"/>
        <v>26</v>
      </c>
      <c r="AZ758" s="1">
        <f t="shared" si="546"/>
        <v>26</v>
      </c>
      <c r="BA758" s="1">
        <f t="shared" si="547"/>
        <v>26</v>
      </c>
      <c r="BB758" s="1">
        <f t="shared" si="548"/>
        <v>26</v>
      </c>
      <c r="BC758" s="1">
        <f t="shared" si="549"/>
        <v>26</v>
      </c>
      <c r="BD758" s="1">
        <f t="shared" si="550"/>
        <v>26</v>
      </c>
      <c r="BE758" s="1">
        <f t="shared" si="551"/>
        <v>26</v>
      </c>
      <c r="BF758" s="1">
        <f t="shared" si="552"/>
        <v>26</v>
      </c>
      <c r="BG758" s="1">
        <f>+IF(D758="male",VLOOKUP(M758,'Key node cluster'!$A$3:$C$45,3,0),VLOOKUP(M758,'Key node cluster'!$F$3:$H$27,3,0))</f>
        <v>31</v>
      </c>
    </row>
    <row r="759" spans="1:59" x14ac:dyDescent="0.25">
      <c r="A759" t="s">
        <v>226</v>
      </c>
      <c r="B759">
        <v>9971051822</v>
      </c>
      <c r="C759" s="7">
        <v>20</v>
      </c>
      <c r="D759" t="s">
        <v>9</v>
      </c>
      <c r="E759" t="s">
        <v>10</v>
      </c>
      <c r="G759" t="str">
        <f t="shared" si="553"/>
        <v/>
      </c>
      <c r="H759" s="7">
        <f t="shared" si="511"/>
        <v>5</v>
      </c>
      <c r="J759">
        <v>24</v>
      </c>
      <c r="K759">
        <v>3.1890410958904001</v>
      </c>
      <c r="L759">
        <v>3</v>
      </c>
      <c r="M759" s="5">
        <f t="shared" si="512"/>
        <v>26</v>
      </c>
      <c r="N759" s="5">
        <f>+IF(D759="male",VLOOKUP(BG759,'Key node cluster'!$L$3:$N$24,3,0),VLOOKUP(BG759,'Key node cluster'!$R$3:$T$15,3,0))</f>
        <v>1</v>
      </c>
      <c r="O759" s="1">
        <v>0</v>
      </c>
      <c r="P759" s="1">
        <f t="shared" si="513"/>
        <v>26</v>
      </c>
      <c r="Q759" s="1">
        <f t="shared" si="514"/>
        <v>26</v>
      </c>
      <c r="R759" s="1">
        <f t="shared" si="515"/>
        <v>26</v>
      </c>
      <c r="S759" s="1">
        <f t="shared" si="516"/>
        <v>26</v>
      </c>
      <c r="T759" s="1">
        <f t="shared" si="517"/>
        <v>26</v>
      </c>
      <c r="U759" s="1">
        <f t="shared" si="518"/>
        <v>26</v>
      </c>
      <c r="V759" s="1">
        <f t="shared" si="519"/>
        <v>26</v>
      </c>
      <c r="W759" s="1">
        <f t="shared" si="520"/>
        <v>26</v>
      </c>
      <c r="X759" s="1">
        <f t="shared" si="521"/>
        <v>26</v>
      </c>
      <c r="Y759" s="1">
        <f t="shared" si="522"/>
        <v>26</v>
      </c>
      <c r="Z759" s="1">
        <f t="shared" si="523"/>
        <v>26</v>
      </c>
      <c r="AA759" s="1">
        <f t="shared" si="524"/>
        <v>26</v>
      </c>
      <c r="AB759" s="1">
        <f t="shared" si="525"/>
        <v>26</v>
      </c>
      <c r="AC759" s="1">
        <f t="shared" si="526"/>
        <v>26</v>
      </c>
      <c r="AD759" s="1">
        <f t="shared" si="527"/>
        <v>26</v>
      </c>
      <c r="AE759" s="1">
        <f t="shared" si="528"/>
        <v>26</v>
      </c>
      <c r="AF759" s="1">
        <f t="shared" si="529"/>
        <v>26</v>
      </c>
      <c r="AG759" s="1">
        <f t="shared" si="530"/>
        <v>26</v>
      </c>
      <c r="AH759" s="1">
        <f t="shared" si="531"/>
        <v>26</v>
      </c>
      <c r="AI759" s="1">
        <f t="shared" si="532"/>
        <v>26</v>
      </c>
      <c r="AJ759" s="1">
        <f t="shared" si="533"/>
        <v>26</v>
      </c>
      <c r="AK759" s="1">
        <f t="shared" si="534"/>
        <v>26</v>
      </c>
      <c r="AL759" s="1">
        <f t="shared" si="535"/>
        <v>26</v>
      </c>
      <c r="AM759" s="1">
        <f t="shared" si="536"/>
        <v>26</v>
      </c>
      <c r="AN759" s="1">
        <f t="shared" si="537"/>
        <v>26</v>
      </c>
      <c r="AO759" s="1">
        <f t="shared" si="538"/>
        <v>26</v>
      </c>
      <c r="AP759" s="7">
        <f t="shared" si="554"/>
        <v>26</v>
      </c>
      <c r="AQ759" s="7">
        <f t="shared" si="555"/>
        <v>26</v>
      </c>
      <c r="AR759" s="1">
        <f t="shared" si="539"/>
        <v>26</v>
      </c>
      <c r="AS759" s="7">
        <f t="shared" si="556"/>
        <v>26</v>
      </c>
      <c r="AT759" s="1">
        <f t="shared" si="540"/>
        <v>26</v>
      </c>
      <c r="AU759" s="1">
        <f t="shared" si="541"/>
        <v>26</v>
      </c>
      <c r="AV759" s="1">
        <f t="shared" si="542"/>
        <v>26</v>
      </c>
      <c r="AW759" s="1">
        <f t="shared" si="543"/>
        <v>26</v>
      </c>
      <c r="AX759" s="1">
        <f t="shared" si="544"/>
        <v>26</v>
      </c>
      <c r="AY759" s="1">
        <f t="shared" si="545"/>
        <v>26</v>
      </c>
      <c r="AZ759" s="1">
        <f t="shared" si="546"/>
        <v>26</v>
      </c>
      <c r="BA759" s="1">
        <f t="shared" si="547"/>
        <v>26</v>
      </c>
      <c r="BB759" s="1">
        <f t="shared" si="548"/>
        <v>26</v>
      </c>
      <c r="BC759" s="1">
        <f t="shared" si="549"/>
        <v>26</v>
      </c>
      <c r="BD759" s="1">
        <f t="shared" si="550"/>
        <v>26</v>
      </c>
      <c r="BE759" s="1">
        <f t="shared" si="551"/>
        <v>26</v>
      </c>
      <c r="BF759" s="1">
        <f t="shared" si="552"/>
        <v>26</v>
      </c>
      <c r="BG759" s="1">
        <f>+IF(D759="male",VLOOKUP(M759,'Key node cluster'!$A$3:$C$45,3,0),VLOOKUP(M759,'Key node cluster'!$F$3:$H$27,3,0))</f>
        <v>31</v>
      </c>
    </row>
    <row r="760" spans="1:59" x14ac:dyDescent="0.25">
      <c r="A760" t="s">
        <v>228</v>
      </c>
      <c r="B760">
        <v>9871005287</v>
      </c>
      <c r="C760" s="7">
        <v>30</v>
      </c>
      <c r="D760" t="s">
        <v>9</v>
      </c>
      <c r="E760" t="s">
        <v>10</v>
      </c>
      <c r="G760" t="str">
        <f t="shared" si="553"/>
        <v/>
      </c>
      <c r="H760" s="7">
        <f t="shared" si="511"/>
        <v>10</v>
      </c>
      <c r="J760">
        <v>35</v>
      </c>
      <c r="K760">
        <v>9.0219178082192002</v>
      </c>
      <c r="L760">
        <v>3</v>
      </c>
      <c r="M760" s="5">
        <f t="shared" si="512"/>
        <v>26</v>
      </c>
      <c r="N760" s="5">
        <f>+IF(D760="male",VLOOKUP(BG760,'Key node cluster'!$L$3:$N$24,3,0),VLOOKUP(BG760,'Key node cluster'!$R$3:$T$15,3,0))</f>
        <v>1</v>
      </c>
      <c r="O760" s="1">
        <v>0</v>
      </c>
      <c r="P760" s="1">
        <f t="shared" si="513"/>
        <v>26</v>
      </c>
      <c r="Q760" s="1">
        <f t="shared" si="514"/>
        <v>26</v>
      </c>
      <c r="R760" s="1">
        <f t="shared" si="515"/>
        <v>26</v>
      </c>
      <c r="S760" s="1">
        <f t="shared" si="516"/>
        <v>26</v>
      </c>
      <c r="T760" s="1">
        <f t="shared" si="517"/>
        <v>26</v>
      </c>
      <c r="U760" s="1">
        <f t="shared" si="518"/>
        <v>26</v>
      </c>
      <c r="V760" s="1">
        <f t="shared" si="519"/>
        <v>26</v>
      </c>
      <c r="W760" s="1">
        <f t="shared" si="520"/>
        <v>26</v>
      </c>
      <c r="X760" s="1">
        <f t="shared" si="521"/>
        <v>26</v>
      </c>
      <c r="Y760" s="1">
        <f t="shared" si="522"/>
        <v>26</v>
      </c>
      <c r="Z760" s="1">
        <f t="shared" si="523"/>
        <v>26</v>
      </c>
      <c r="AA760" s="1">
        <f t="shared" si="524"/>
        <v>26</v>
      </c>
      <c r="AB760" s="1">
        <f t="shared" si="525"/>
        <v>26</v>
      </c>
      <c r="AC760" s="1">
        <f t="shared" si="526"/>
        <v>26</v>
      </c>
      <c r="AD760" s="1">
        <f t="shared" si="527"/>
        <v>26</v>
      </c>
      <c r="AE760" s="1">
        <f t="shared" si="528"/>
        <v>26</v>
      </c>
      <c r="AF760" s="1">
        <f t="shared" si="529"/>
        <v>26</v>
      </c>
      <c r="AG760" s="1">
        <f t="shared" si="530"/>
        <v>26</v>
      </c>
      <c r="AH760" s="1">
        <f t="shared" si="531"/>
        <v>26</v>
      </c>
      <c r="AI760" s="1">
        <f t="shared" si="532"/>
        <v>26</v>
      </c>
      <c r="AJ760" s="1">
        <f t="shared" si="533"/>
        <v>26</v>
      </c>
      <c r="AK760" s="1">
        <f t="shared" si="534"/>
        <v>26</v>
      </c>
      <c r="AL760" s="1">
        <f t="shared" si="535"/>
        <v>26</v>
      </c>
      <c r="AM760" s="1">
        <f t="shared" si="536"/>
        <v>26</v>
      </c>
      <c r="AN760" s="1">
        <f t="shared" si="537"/>
        <v>26</v>
      </c>
      <c r="AO760" s="1">
        <f t="shared" si="538"/>
        <v>26</v>
      </c>
      <c r="AP760" s="7">
        <f t="shared" si="554"/>
        <v>26</v>
      </c>
      <c r="AQ760" s="7">
        <f t="shared" si="555"/>
        <v>26</v>
      </c>
      <c r="AR760" s="1">
        <f t="shared" si="539"/>
        <v>26</v>
      </c>
      <c r="AS760" s="7">
        <f t="shared" si="556"/>
        <v>26</v>
      </c>
      <c r="AT760" s="1">
        <f t="shared" si="540"/>
        <v>26</v>
      </c>
      <c r="AU760" s="1">
        <f t="shared" si="541"/>
        <v>26</v>
      </c>
      <c r="AV760" s="1">
        <f t="shared" si="542"/>
        <v>26</v>
      </c>
      <c r="AW760" s="1">
        <f t="shared" si="543"/>
        <v>26</v>
      </c>
      <c r="AX760" s="1">
        <f t="shared" si="544"/>
        <v>26</v>
      </c>
      <c r="AY760" s="1">
        <f t="shared" si="545"/>
        <v>26</v>
      </c>
      <c r="AZ760" s="1">
        <f t="shared" si="546"/>
        <v>26</v>
      </c>
      <c r="BA760" s="1">
        <f t="shared" si="547"/>
        <v>26</v>
      </c>
      <c r="BB760" s="1">
        <f t="shared" si="548"/>
        <v>26</v>
      </c>
      <c r="BC760" s="1">
        <f t="shared" si="549"/>
        <v>26</v>
      </c>
      <c r="BD760" s="1">
        <f t="shared" si="550"/>
        <v>26</v>
      </c>
      <c r="BE760" s="1">
        <f t="shared" si="551"/>
        <v>26</v>
      </c>
      <c r="BF760" s="1">
        <f t="shared" si="552"/>
        <v>26</v>
      </c>
      <c r="BG760" s="1">
        <f>+IF(D760="male",VLOOKUP(M760,'Key node cluster'!$A$3:$C$45,3,0),VLOOKUP(M760,'Key node cluster'!$F$3:$H$27,3,0))</f>
        <v>31</v>
      </c>
    </row>
    <row r="761" spans="1:59" x14ac:dyDescent="0.25">
      <c r="A761" t="s">
        <v>229</v>
      </c>
      <c r="B761">
        <v>9781029574</v>
      </c>
      <c r="C761" s="7">
        <v>40</v>
      </c>
      <c r="D761" t="s">
        <v>9</v>
      </c>
      <c r="E761" t="s">
        <v>10</v>
      </c>
      <c r="F761" t="s">
        <v>25</v>
      </c>
      <c r="G761" t="str">
        <f t="shared" si="553"/>
        <v>bachelor or above</v>
      </c>
      <c r="H761" s="7">
        <f t="shared" si="511"/>
        <v>5</v>
      </c>
      <c r="I761" t="s">
        <v>14</v>
      </c>
      <c r="J761">
        <v>43</v>
      </c>
      <c r="K761">
        <v>4.4164383561643996</v>
      </c>
      <c r="L761">
        <v>4</v>
      </c>
      <c r="M761" s="5">
        <f t="shared" si="512"/>
        <v>32</v>
      </c>
      <c r="N761" s="5">
        <f>+IF(D761="male",VLOOKUP(BG761,'Key node cluster'!$L$3:$N$24,3,0),VLOOKUP(BG761,'Key node cluster'!$R$3:$T$15,3,0))</f>
        <v>0</v>
      </c>
      <c r="O761" s="1">
        <v>0</v>
      </c>
      <c r="P761" s="1">
        <f t="shared" si="513"/>
        <v>26</v>
      </c>
      <c r="Q761" s="1">
        <f t="shared" si="514"/>
        <v>26</v>
      </c>
      <c r="R761" s="1">
        <f t="shared" si="515"/>
        <v>26</v>
      </c>
      <c r="S761" s="1">
        <f t="shared" si="516"/>
        <v>26</v>
      </c>
      <c r="T761" s="1">
        <f t="shared" si="517"/>
        <v>26</v>
      </c>
      <c r="U761" s="1">
        <f t="shared" si="518"/>
        <v>26</v>
      </c>
      <c r="V761" s="1">
        <f t="shared" si="519"/>
        <v>26</v>
      </c>
      <c r="W761" s="1">
        <f t="shared" si="520"/>
        <v>26</v>
      </c>
      <c r="X761" s="1">
        <f t="shared" si="521"/>
        <v>26</v>
      </c>
      <c r="Y761" s="1">
        <f t="shared" si="522"/>
        <v>26</v>
      </c>
      <c r="Z761" s="1">
        <f t="shared" si="523"/>
        <v>26</v>
      </c>
      <c r="AA761" s="1">
        <f t="shared" si="524"/>
        <v>26</v>
      </c>
      <c r="AB761" s="1">
        <f t="shared" si="525"/>
        <v>26</v>
      </c>
      <c r="AC761" s="1">
        <f t="shared" si="526"/>
        <v>26</v>
      </c>
      <c r="AD761" s="1">
        <f t="shared" si="527"/>
        <v>26</v>
      </c>
      <c r="AE761" s="1">
        <f t="shared" si="528"/>
        <v>26</v>
      </c>
      <c r="AF761" s="1">
        <f t="shared" si="529"/>
        <v>26</v>
      </c>
      <c r="AG761" s="1">
        <f t="shared" si="530"/>
        <v>26</v>
      </c>
      <c r="AH761" s="1">
        <f t="shared" si="531"/>
        <v>26</v>
      </c>
      <c r="AI761" s="1">
        <f t="shared" si="532"/>
        <v>26</v>
      </c>
      <c r="AJ761" s="1">
        <f t="shared" si="533"/>
        <v>26</v>
      </c>
      <c r="AK761" s="1">
        <f t="shared" si="534"/>
        <v>26</v>
      </c>
      <c r="AL761" s="1">
        <f t="shared" si="535"/>
        <v>26</v>
      </c>
      <c r="AM761" s="1">
        <f t="shared" si="536"/>
        <v>26</v>
      </c>
      <c r="AN761" s="1">
        <f t="shared" si="537"/>
        <v>26</v>
      </c>
      <c r="AO761" s="1">
        <f t="shared" si="538"/>
        <v>26</v>
      </c>
      <c r="AP761" s="7">
        <f t="shared" si="554"/>
        <v>27</v>
      </c>
      <c r="AQ761" s="7">
        <f t="shared" si="555"/>
        <v>28</v>
      </c>
      <c r="AR761" s="1">
        <f t="shared" si="539"/>
        <v>32</v>
      </c>
      <c r="AS761" s="7">
        <f t="shared" si="556"/>
        <v>32</v>
      </c>
      <c r="AT761" s="1">
        <f t="shared" si="540"/>
        <v>32</v>
      </c>
      <c r="AU761" s="1">
        <f t="shared" si="541"/>
        <v>32</v>
      </c>
      <c r="AV761" s="1">
        <f t="shared" si="542"/>
        <v>32</v>
      </c>
      <c r="AW761" s="1">
        <f t="shared" si="543"/>
        <v>32</v>
      </c>
      <c r="AX761" s="1">
        <f t="shared" si="544"/>
        <v>32</v>
      </c>
      <c r="AY761" s="1">
        <f t="shared" si="545"/>
        <v>32</v>
      </c>
      <c r="AZ761" s="1">
        <f t="shared" si="546"/>
        <v>32</v>
      </c>
      <c r="BA761" s="1">
        <f t="shared" si="547"/>
        <v>32</v>
      </c>
      <c r="BB761" s="1">
        <f t="shared" si="548"/>
        <v>32</v>
      </c>
      <c r="BC761" s="1">
        <f t="shared" si="549"/>
        <v>32</v>
      </c>
      <c r="BD761" s="1">
        <f t="shared" si="550"/>
        <v>32</v>
      </c>
      <c r="BE761" s="1">
        <f t="shared" si="551"/>
        <v>32</v>
      </c>
      <c r="BF761" s="1">
        <f t="shared" si="552"/>
        <v>32</v>
      </c>
      <c r="BG761" s="1">
        <f>+IF(D761="male",VLOOKUP(M761,'Key node cluster'!$A$3:$C$45,3,0),VLOOKUP(M761,'Key node cluster'!$F$3:$H$27,3,0))</f>
        <v>32</v>
      </c>
    </row>
    <row r="762" spans="1:59" x14ac:dyDescent="0.25">
      <c r="A762" t="s">
        <v>230</v>
      </c>
      <c r="B762">
        <v>9881035009</v>
      </c>
      <c r="C762" s="7">
        <v>30</v>
      </c>
      <c r="D762" t="s">
        <v>9</v>
      </c>
      <c r="E762" t="s">
        <v>10</v>
      </c>
      <c r="G762" t="str">
        <f t="shared" si="553"/>
        <v/>
      </c>
      <c r="H762" s="7">
        <f t="shared" si="511"/>
        <v>15</v>
      </c>
      <c r="J762">
        <v>33</v>
      </c>
      <c r="K762">
        <v>11.115068493151</v>
      </c>
      <c r="L762">
        <v>6</v>
      </c>
      <c r="M762" s="5">
        <f t="shared" si="512"/>
        <v>26</v>
      </c>
      <c r="N762" s="5">
        <f>+IF(D762="male",VLOOKUP(BG762,'Key node cluster'!$L$3:$N$24,3,0),VLOOKUP(BG762,'Key node cluster'!$R$3:$T$15,3,0))</f>
        <v>1</v>
      </c>
      <c r="O762" s="1">
        <v>0</v>
      </c>
      <c r="P762" s="1">
        <f t="shared" si="513"/>
        <v>26</v>
      </c>
      <c r="Q762" s="1">
        <f t="shared" si="514"/>
        <v>26</v>
      </c>
      <c r="R762" s="1">
        <f t="shared" si="515"/>
        <v>26</v>
      </c>
      <c r="S762" s="1">
        <f t="shared" si="516"/>
        <v>26</v>
      </c>
      <c r="T762" s="1">
        <f t="shared" si="517"/>
        <v>26</v>
      </c>
      <c r="U762" s="1">
        <f t="shared" si="518"/>
        <v>26</v>
      </c>
      <c r="V762" s="1">
        <f t="shared" si="519"/>
        <v>26</v>
      </c>
      <c r="W762" s="1">
        <f t="shared" si="520"/>
        <v>26</v>
      </c>
      <c r="X762" s="1">
        <f t="shared" si="521"/>
        <v>26</v>
      </c>
      <c r="Y762" s="1">
        <f t="shared" si="522"/>
        <v>26</v>
      </c>
      <c r="Z762" s="1">
        <f t="shared" si="523"/>
        <v>26</v>
      </c>
      <c r="AA762" s="1">
        <f t="shared" si="524"/>
        <v>26</v>
      </c>
      <c r="AB762" s="1">
        <f t="shared" si="525"/>
        <v>26</v>
      </c>
      <c r="AC762" s="1">
        <f t="shared" si="526"/>
        <v>26</v>
      </c>
      <c r="AD762" s="1">
        <f t="shared" si="527"/>
        <v>26</v>
      </c>
      <c r="AE762" s="1">
        <f t="shared" si="528"/>
        <v>26</v>
      </c>
      <c r="AF762" s="1">
        <f t="shared" si="529"/>
        <v>26</v>
      </c>
      <c r="AG762" s="1">
        <f t="shared" si="530"/>
        <v>26</v>
      </c>
      <c r="AH762" s="1">
        <f t="shared" si="531"/>
        <v>26</v>
      </c>
      <c r="AI762" s="1">
        <f t="shared" si="532"/>
        <v>26</v>
      </c>
      <c r="AJ762" s="1">
        <f t="shared" si="533"/>
        <v>26</v>
      </c>
      <c r="AK762" s="1">
        <f t="shared" si="534"/>
        <v>26</v>
      </c>
      <c r="AL762" s="1">
        <f t="shared" si="535"/>
        <v>26</v>
      </c>
      <c r="AM762" s="1">
        <f t="shared" si="536"/>
        <v>26</v>
      </c>
      <c r="AN762" s="1">
        <f t="shared" si="537"/>
        <v>26</v>
      </c>
      <c r="AO762" s="1">
        <f t="shared" si="538"/>
        <v>26</v>
      </c>
      <c r="AP762" s="7">
        <f t="shared" si="554"/>
        <v>26</v>
      </c>
      <c r="AQ762" s="7">
        <f t="shared" si="555"/>
        <v>26</v>
      </c>
      <c r="AR762" s="1">
        <f t="shared" si="539"/>
        <v>26</v>
      </c>
      <c r="AS762" s="7">
        <f t="shared" si="556"/>
        <v>26</v>
      </c>
      <c r="AT762" s="1">
        <f t="shared" si="540"/>
        <v>26</v>
      </c>
      <c r="AU762" s="1">
        <f t="shared" si="541"/>
        <v>26</v>
      </c>
      <c r="AV762" s="1">
        <f t="shared" si="542"/>
        <v>26</v>
      </c>
      <c r="AW762" s="1">
        <f t="shared" si="543"/>
        <v>26</v>
      </c>
      <c r="AX762" s="1">
        <f t="shared" si="544"/>
        <v>26</v>
      </c>
      <c r="AY762" s="1">
        <f t="shared" si="545"/>
        <v>26</v>
      </c>
      <c r="AZ762" s="1">
        <f t="shared" si="546"/>
        <v>26</v>
      </c>
      <c r="BA762" s="1">
        <f t="shared" si="547"/>
        <v>26</v>
      </c>
      <c r="BB762" s="1">
        <f t="shared" si="548"/>
        <v>26</v>
      </c>
      <c r="BC762" s="1">
        <f t="shared" si="549"/>
        <v>26</v>
      </c>
      <c r="BD762" s="1">
        <f t="shared" si="550"/>
        <v>26</v>
      </c>
      <c r="BE762" s="1">
        <f t="shared" si="551"/>
        <v>26</v>
      </c>
      <c r="BF762" s="1">
        <f t="shared" si="552"/>
        <v>26</v>
      </c>
      <c r="BG762" s="1">
        <f>+IF(D762="male",VLOOKUP(M762,'Key node cluster'!$A$3:$C$45,3,0),VLOOKUP(M762,'Key node cluster'!$F$3:$H$27,3,0))</f>
        <v>31</v>
      </c>
    </row>
    <row r="763" spans="1:59" x14ac:dyDescent="0.25">
      <c r="A763" t="s">
        <v>232</v>
      </c>
      <c r="B763">
        <v>9951044442</v>
      </c>
      <c r="C763" s="7">
        <v>30</v>
      </c>
      <c r="D763" t="s">
        <v>9</v>
      </c>
      <c r="E763" t="s">
        <v>10</v>
      </c>
      <c r="G763" t="str">
        <f t="shared" si="553"/>
        <v/>
      </c>
      <c r="H763" s="7">
        <f t="shared" si="511"/>
        <v>5</v>
      </c>
      <c r="J763">
        <v>26</v>
      </c>
      <c r="K763">
        <v>3.6657534246574999</v>
      </c>
      <c r="L763">
        <v>5</v>
      </c>
      <c r="M763" s="5">
        <f t="shared" si="512"/>
        <v>26</v>
      </c>
      <c r="N763" s="5">
        <f>+IF(D763="male",VLOOKUP(BG763,'Key node cluster'!$L$3:$N$24,3,0),VLOOKUP(BG763,'Key node cluster'!$R$3:$T$15,3,0))</f>
        <v>1</v>
      </c>
      <c r="O763" s="1">
        <v>0</v>
      </c>
      <c r="P763" s="1">
        <f t="shared" si="513"/>
        <v>26</v>
      </c>
      <c r="Q763" s="1">
        <f t="shared" si="514"/>
        <v>26</v>
      </c>
      <c r="R763" s="1">
        <f t="shared" si="515"/>
        <v>26</v>
      </c>
      <c r="S763" s="1">
        <f t="shared" si="516"/>
        <v>26</v>
      </c>
      <c r="T763" s="1">
        <f t="shared" si="517"/>
        <v>26</v>
      </c>
      <c r="U763" s="1">
        <f t="shared" si="518"/>
        <v>26</v>
      </c>
      <c r="V763" s="1">
        <f t="shared" si="519"/>
        <v>26</v>
      </c>
      <c r="W763" s="1">
        <f t="shared" si="520"/>
        <v>26</v>
      </c>
      <c r="X763" s="1">
        <f t="shared" si="521"/>
        <v>26</v>
      </c>
      <c r="Y763" s="1">
        <f t="shared" si="522"/>
        <v>26</v>
      </c>
      <c r="Z763" s="1">
        <f t="shared" si="523"/>
        <v>26</v>
      </c>
      <c r="AA763" s="1">
        <f t="shared" si="524"/>
        <v>26</v>
      </c>
      <c r="AB763" s="1">
        <f t="shared" si="525"/>
        <v>26</v>
      </c>
      <c r="AC763" s="1">
        <f t="shared" si="526"/>
        <v>26</v>
      </c>
      <c r="AD763" s="1">
        <f t="shared" si="527"/>
        <v>26</v>
      </c>
      <c r="AE763" s="1">
        <f t="shared" si="528"/>
        <v>26</v>
      </c>
      <c r="AF763" s="1">
        <f t="shared" si="529"/>
        <v>26</v>
      </c>
      <c r="AG763" s="1">
        <f t="shared" si="530"/>
        <v>26</v>
      </c>
      <c r="AH763" s="1">
        <f t="shared" si="531"/>
        <v>26</v>
      </c>
      <c r="AI763" s="1">
        <f t="shared" si="532"/>
        <v>26</v>
      </c>
      <c r="AJ763" s="1">
        <f t="shared" si="533"/>
        <v>26</v>
      </c>
      <c r="AK763" s="1">
        <f t="shared" si="534"/>
        <v>26</v>
      </c>
      <c r="AL763" s="1">
        <f t="shared" si="535"/>
        <v>26</v>
      </c>
      <c r="AM763" s="1">
        <f t="shared" si="536"/>
        <v>26</v>
      </c>
      <c r="AN763" s="1">
        <f t="shared" si="537"/>
        <v>26</v>
      </c>
      <c r="AO763" s="1">
        <f t="shared" si="538"/>
        <v>26</v>
      </c>
      <c r="AP763" s="7">
        <f t="shared" si="554"/>
        <v>26</v>
      </c>
      <c r="AQ763" s="7">
        <f t="shared" si="555"/>
        <v>26</v>
      </c>
      <c r="AR763" s="1">
        <f t="shared" si="539"/>
        <v>26</v>
      </c>
      <c r="AS763" s="7">
        <f t="shared" si="556"/>
        <v>26</v>
      </c>
      <c r="AT763" s="1">
        <f t="shared" si="540"/>
        <v>26</v>
      </c>
      <c r="AU763" s="1">
        <f t="shared" si="541"/>
        <v>26</v>
      </c>
      <c r="AV763" s="1">
        <f t="shared" si="542"/>
        <v>26</v>
      </c>
      <c r="AW763" s="1">
        <f t="shared" si="543"/>
        <v>26</v>
      </c>
      <c r="AX763" s="1">
        <f t="shared" si="544"/>
        <v>26</v>
      </c>
      <c r="AY763" s="1">
        <f t="shared" si="545"/>
        <v>26</v>
      </c>
      <c r="AZ763" s="1">
        <f t="shared" si="546"/>
        <v>26</v>
      </c>
      <c r="BA763" s="1">
        <f t="shared" si="547"/>
        <v>26</v>
      </c>
      <c r="BB763" s="1">
        <f t="shared" si="548"/>
        <v>26</v>
      </c>
      <c r="BC763" s="1">
        <f t="shared" si="549"/>
        <v>26</v>
      </c>
      <c r="BD763" s="1">
        <f t="shared" si="550"/>
        <v>26</v>
      </c>
      <c r="BE763" s="1">
        <f t="shared" si="551"/>
        <v>26</v>
      </c>
      <c r="BF763" s="1">
        <f t="shared" si="552"/>
        <v>26</v>
      </c>
      <c r="BG763" s="1">
        <f>+IF(D763="male",VLOOKUP(M763,'Key node cluster'!$A$3:$C$45,3,0),VLOOKUP(M763,'Key node cluster'!$F$3:$H$27,3,0))</f>
        <v>31</v>
      </c>
    </row>
    <row r="764" spans="1:59" x14ac:dyDescent="0.25">
      <c r="A764" t="s">
        <v>237</v>
      </c>
      <c r="B764">
        <v>9901041057</v>
      </c>
      <c r="C764" s="7">
        <v>30</v>
      </c>
      <c r="D764" t="s">
        <v>9</v>
      </c>
      <c r="E764" t="s">
        <v>10</v>
      </c>
      <c r="G764" t="str">
        <f t="shared" si="553"/>
        <v/>
      </c>
      <c r="H764" s="7">
        <f t="shared" si="511"/>
        <v>10</v>
      </c>
      <c r="J764">
        <v>31</v>
      </c>
      <c r="K764">
        <v>7.0301369863014003</v>
      </c>
      <c r="L764">
        <v>8</v>
      </c>
      <c r="M764" s="5">
        <f t="shared" si="512"/>
        <v>26</v>
      </c>
      <c r="N764" s="5">
        <f>+IF(D764="male",VLOOKUP(BG764,'Key node cluster'!$L$3:$N$24,3,0),VLOOKUP(BG764,'Key node cluster'!$R$3:$T$15,3,0))</f>
        <v>1</v>
      </c>
      <c r="O764" s="1">
        <v>0</v>
      </c>
      <c r="P764" s="1">
        <f t="shared" si="513"/>
        <v>26</v>
      </c>
      <c r="Q764" s="1">
        <f t="shared" si="514"/>
        <v>26</v>
      </c>
      <c r="R764" s="1">
        <f t="shared" si="515"/>
        <v>26</v>
      </c>
      <c r="S764" s="1">
        <f t="shared" si="516"/>
        <v>26</v>
      </c>
      <c r="T764" s="1">
        <f t="shared" si="517"/>
        <v>26</v>
      </c>
      <c r="U764" s="1">
        <f t="shared" si="518"/>
        <v>26</v>
      </c>
      <c r="V764" s="1">
        <f t="shared" si="519"/>
        <v>26</v>
      </c>
      <c r="W764" s="1">
        <f t="shared" si="520"/>
        <v>26</v>
      </c>
      <c r="X764" s="1">
        <f t="shared" si="521"/>
        <v>26</v>
      </c>
      <c r="Y764" s="1">
        <f t="shared" si="522"/>
        <v>26</v>
      </c>
      <c r="Z764" s="1">
        <f t="shared" si="523"/>
        <v>26</v>
      </c>
      <c r="AA764" s="1">
        <f t="shared" si="524"/>
        <v>26</v>
      </c>
      <c r="AB764" s="1">
        <f t="shared" si="525"/>
        <v>26</v>
      </c>
      <c r="AC764" s="1">
        <f t="shared" si="526"/>
        <v>26</v>
      </c>
      <c r="AD764" s="1">
        <f t="shared" si="527"/>
        <v>26</v>
      </c>
      <c r="AE764" s="1">
        <f t="shared" si="528"/>
        <v>26</v>
      </c>
      <c r="AF764" s="1">
        <f t="shared" si="529"/>
        <v>26</v>
      </c>
      <c r="AG764" s="1">
        <f t="shared" si="530"/>
        <v>26</v>
      </c>
      <c r="AH764" s="1">
        <f t="shared" si="531"/>
        <v>26</v>
      </c>
      <c r="AI764" s="1">
        <f t="shared" si="532"/>
        <v>26</v>
      </c>
      <c r="AJ764" s="1">
        <f t="shared" si="533"/>
        <v>26</v>
      </c>
      <c r="AK764" s="1">
        <f t="shared" si="534"/>
        <v>26</v>
      </c>
      <c r="AL764" s="1">
        <f t="shared" si="535"/>
        <v>26</v>
      </c>
      <c r="AM764" s="1">
        <f t="shared" si="536"/>
        <v>26</v>
      </c>
      <c r="AN764" s="1">
        <f t="shared" si="537"/>
        <v>26</v>
      </c>
      <c r="AO764" s="1">
        <f t="shared" si="538"/>
        <v>26</v>
      </c>
      <c r="AP764" s="7">
        <f t="shared" si="554"/>
        <v>26</v>
      </c>
      <c r="AQ764" s="7">
        <f t="shared" si="555"/>
        <v>26</v>
      </c>
      <c r="AR764" s="1">
        <f t="shared" si="539"/>
        <v>26</v>
      </c>
      <c r="AS764" s="7">
        <f t="shared" si="556"/>
        <v>26</v>
      </c>
      <c r="AT764" s="1">
        <f t="shared" si="540"/>
        <v>26</v>
      </c>
      <c r="AU764" s="1">
        <f t="shared" si="541"/>
        <v>26</v>
      </c>
      <c r="AV764" s="1">
        <f t="shared" si="542"/>
        <v>26</v>
      </c>
      <c r="AW764" s="1">
        <f t="shared" si="543"/>
        <v>26</v>
      </c>
      <c r="AX764" s="1">
        <f t="shared" si="544"/>
        <v>26</v>
      </c>
      <c r="AY764" s="1">
        <f t="shared" si="545"/>
        <v>26</v>
      </c>
      <c r="AZ764" s="1">
        <f t="shared" si="546"/>
        <v>26</v>
      </c>
      <c r="BA764" s="1">
        <f t="shared" si="547"/>
        <v>26</v>
      </c>
      <c r="BB764" s="1">
        <f t="shared" si="548"/>
        <v>26</v>
      </c>
      <c r="BC764" s="1">
        <f t="shared" si="549"/>
        <v>26</v>
      </c>
      <c r="BD764" s="1">
        <f t="shared" si="550"/>
        <v>26</v>
      </c>
      <c r="BE764" s="1">
        <f t="shared" si="551"/>
        <v>26</v>
      </c>
      <c r="BF764" s="1">
        <f t="shared" si="552"/>
        <v>26</v>
      </c>
      <c r="BG764" s="1">
        <f>+IF(D764="male",VLOOKUP(M764,'Key node cluster'!$A$3:$C$45,3,0),VLOOKUP(M764,'Key node cluster'!$F$3:$H$27,3,0))</f>
        <v>31</v>
      </c>
    </row>
    <row r="765" spans="1:59" x14ac:dyDescent="0.25">
      <c r="A765" t="s">
        <v>240</v>
      </c>
      <c r="B765">
        <v>9891042566</v>
      </c>
      <c r="C765" s="7">
        <v>30</v>
      </c>
      <c r="D765" t="s">
        <v>9</v>
      </c>
      <c r="E765" t="s">
        <v>10</v>
      </c>
      <c r="F765" t="s">
        <v>11</v>
      </c>
      <c r="G765" t="str">
        <f t="shared" si="553"/>
        <v>bachelor or above</v>
      </c>
      <c r="H765" s="7">
        <f t="shared" si="511"/>
        <v>5</v>
      </c>
      <c r="I765" t="s">
        <v>14</v>
      </c>
      <c r="J765">
        <v>32</v>
      </c>
      <c r="K765">
        <v>3.0082191780822001</v>
      </c>
      <c r="L765">
        <v>2</v>
      </c>
      <c r="M765" s="5">
        <f t="shared" si="512"/>
        <v>41</v>
      </c>
      <c r="N765" s="5">
        <f>+IF(D765="male",VLOOKUP(BG765,'Key node cluster'!$L$3:$N$24,3,0),VLOOKUP(BG765,'Key node cluster'!$R$3:$T$15,3,0))</f>
        <v>1</v>
      </c>
      <c r="O765" s="1">
        <v>0</v>
      </c>
      <c r="P765" s="1">
        <f t="shared" si="513"/>
        <v>26</v>
      </c>
      <c r="Q765" s="1">
        <f t="shared" si="514"/>
        <v>26</v>
      </c>
      <c r="R765" s="1">
        <f t="shared" si="515"/>
        <v>26</v>
      </c>
      <c r="S765" s="1">
        <f t="shared" si="516"/>
        <v>26</v>
      </c>
      <c r="T765" s="1">
        <f t="shared" si="517"/>
        <v>26</v>
      </c>
      <c r="U765" s="1">
        <f t="shared" si="518"/>
        <v>26</v>
      </c>
      <c r="V765" s="1">
        <f t="shared" si="519"/>
        <v>26</v>
      </c>
      <c r="W765" s="1">
        <f t="shared" si="520"/>
        <v>26</v>
      </c>
      <c r="X765" s="1">
        <f t="shared" si="521"/>
        <v>26</v>
      </c>
      <c r="Y765" s="1">
        <f t="shared" si="522"/>
        <v>26</v>
      </c>
      <c r="Z765" s="1">
        <f t="shared" si="523"/>
        <v>26</v>
      </c>
      <c r="AA765" s="1">
        <f t="shared" si="524"/>
        <v>26</v>
      </c>
      <c r="AB765" s="1">
        <f t="shared" si="525"/>
        <v>26</v>
      </c>
      <c r="AC765" s="1">
        <f t="shared" si="526"/>
        <v>26</v>
      </c>
      <c r="AD765" s="1">
        <f t="shared" si="527"/>
        <v>26</v>
      </c>
      <c r="AE765" s="1">
        <f t="shared" si="528"/>
        <v>26</v>
      </c>
      <c r="AF765" s="1">
        <f t="shared" si="529"/>
        <v>26</v>
      </c>
      <c r="AG765" s="1">
        <f t="shared" si="530"/>
        <v>26</v>
      </c>
      <c r="AH765" s="1">
        <f t="shared" si="531"/>
        <v>26</v>
      </c>
      <c r="AI765" s="1">
        <f t="shared" si="532"/>
        <v>26</v>
      </c>
      <c r="AJ765" s="1">
        <f t="shared" si="533"/>
        <v>26</v>
      </c>
      <c r="AK765" s="1">
        <f t="shared" si="534"/>
        <v>26</v>
      </c>
      <c r="AL765" s="1">
        <f t="shared" si="535"/>
        <v>26</v>
      </c>
      <c r="AM765" s="1">
        <f t="shared" si="536"/>
        <v>26</v>
      </c>
      <c r="AN765" s="1">
        <f t="shared" si="537"/>
        <v>26</v>
      </c>
      <c r="AO765" s="1">
        <f t="shared" si="538"/>
        <v>26</v>
      </c>
      <c r="AP765" s="7">
        <f t="shared" si="554"/>
        <v>38</v>
      </c>
      <c r="AQ765" s="7">
        <f t="shared" si="555"/>
        <v>38</v>
      </c>
      <c r="AR765" s="1">
        <f t="shared" si="539"/>
        <v>38</v>
      </c>
      <c r="AS765" s="7">
        <f t="shared" si="556"/>
        <v>38</v>
      </c>
      <c r="AT765" s="1">
        <f t="shared" si="540"/>
        <v>38</v>
      </c>
      <c r="AU765" s="1">
        <f t="shared" si="541"/>
        <v>38</v>
      </c>
      <c r="AV765" s="1">
        <f t="shared" si="542"/>
        <v>38</v>
      </c>
      <c r="AW765" s="1">
        <f t="shared" si="543"/>
        <v>38</v>
      </c>
      <c r="AX765" s="1">
        <f t="shared" si="544"/>
        <v>38</v>
      </c>
      <c r="AY765" s="1">
        <f t="shared" si="545"/>
        <v>38</v>
      </c>
      <c r="AZ765" s="1">
        <f t="shared" si="546"/>
        <v>38</v>
      </c>
      <c r="BA765" s="1">
        <f t="shared" si="547"/>
        <v>38</v>
      </c>
      <c r="BB765" s="1">
        <f t="shared" si="548"/>
        <v>40</v>
      </c>
      <c r="BC765" s="1">
        <f t="shared" si="549"/>
        <v>40</v>
      </c>
      <c r="BD765" s="1">
        <f t="shared" si="550"/>
        <v>41</v>
      </c>
      <c r="BE765" s="1">
        <f t="shared" si="551"/>
        <v>41</v>
      </c>
      <c r="BF765" s="1">
        <f t="shared" si="552"/>
        <v>41</v>
      </c>
      <c r="BG765" s="1">
        <f>+IF(D765="male",VLOOKUP(M765,'Key node cluster'!$A$3:$C$45,3,0),VLOOKUP(M765,'Key node cluster'!$F$3:$H$27,3,0))</f>
        <v>41</v>
      </c>
    </row>
    <row r="766" spans="1:59" x14ac:dyDescent="0.25">
      <c r="A766" t="s">
        <v>241</v>
      </c>
      <c r="B766">
        <v>2000120909</v>
      </c>
      <c r="C766" s="7">
        <v>30</v>
      </c>
      <c r="D766" t="s">
        <v>9</v>
      </c>
      <c r="E766" t="s">
        <v>10</v>
      </c>
      <c r="G766" t="str">
        <f t="shared" si="553"/>
        <v/>
      </c>
      <c r="H766" s="7">
        <f t="shared" si="511"/>
        <v>5</v>
      </c>
      <c r="J766">
        <v>26</v>
      </c>
      <c r="K766">
        <v>4.9232876712328997</v>
      </c>
      <c r="L766">
        <v>10</v>
      </c>
      <c r="M766" s="5">
        <f t="shared" si="512"/>
        <v>26</v>
      </c>
      <c r="N766" s="5">
        <f>+IF(D766="male",VLOOKUP(BG766,'Key node cluster'!$L$3:$N$24,3,0),VLOOKUP(BG766,'Key node cluster'!$R$3:$T$15,3,0))</f>
        <v>1</v>
      </c>
      <c r="O766" s="1">
        <v>0</v>
      </c>
      <c r="P766" s="1">
        <f t="shared" si="513"/>
        <v>26</v>
      </c>
      <c r="Q766" s="1">
        <f t="shared" si="514"/>
        <v>26</v>
      </c>
      <c r="R766" s="1">
        <f t="shared" si="515"/>
        <v>26</v>
      </c>
      <c r="S766" s="1">
        <f t="shared" si="516"/>
        <v>26</v>
      </c>
      <c r="T766" s="1">
        <f t="shared" si="517"/>
        <v>26</v>
      </c>
      <c r="U766" s="1">
        <f t="shared" si="518"/>
        <v>26</v>
      </c>
      <c r="V766" s="1">
        <f t="shared" si="519"/>
        <v>26</v>
      </c>
      <c r="W766" s="1">
        <f t="shared" si="520"/>
        <v>26</v>
      </c>
      <c r="X766" s="1">
        <f t="shared" si="521"/>
        <v>26</v>
      </c>
      <c r="Y766" s="1">
        <f t="shared" si="522"/>
        <v>26</v>
      </c>
      <c r="Z766" s="1">
        <f t="shared" si="523"/>
        <v>26</v>
      </c>
      <c r="AA766" s="1">
        <f t="shared" si="524"/>
        <v>26</v>
      </c>
      <c r="AB766" s="1">
        <f t="shared" si="525"/>
        <v>26</v>
      </c>
      <c r="AC766" s="1">
        <f t="shared" si="526"/>
        <v>26</v>
      </c>
      <c r="AD766" s="1">
        <f t="shared" si="527"/>
        <v>26</v>
      </c>
      <c r="AE766" s="1">
        <f t="shared" si="528"/>
        <v>26</v>
      </c>
      <c r="AF766" s="1">
        <f t="shared" si="529"/>
        <v>26</v>
      </c>
      <c r="AG766" s="1">
        <f t="shared" si="530"/>
        <v>26</v>
      </c>
      <c r="AH766" s="1">
        <f t="shared" si="531"/>
        <v>26</v>
      </c>
      <c r="AI766" s="1">
        <f t="shared" si="532"/>
        <v>26</v>
      </c>
      <c r="AJ766" s="1">
        <f t="shared" si="533"/>
        <v>26</v>
      </c>
      <c r="AK766" s="1">
        <f t="shared" si="534"/>
        <v>26</v>
      </c>
      <c r="AL766" s="1">
        <f t="shared" si="535"/>
        <v>26</v>
      </c>
      <c r="AM766" s="1">
        <f t="shared" si="536"/>
        <v>26</v>
      </c>
      <c r="AN766" s="1">
        <f t="shared" si="537"/>
        <v>26</v>
      </c>
      <c r="AO766" s="1">
        <f t="shared" si="538"/>
        <v>26</v>
      </c>
      <c r="AP766" s="7">
        <f t="shared" si="554"/>
        <v>26</v>
      </c>
      <c r="AQ766" s="7">
        <f t="shared" si="555"/>
        <v>26</v>
      </c>
      <c r="AR766" s="1">
        <f t="shared" si="539"/>
        <v>26</v>
      </c>
      <c r="AS766" s="7">
        <f t="shared" si="556"/>
        <v>26</v>
      </c>
      <c r="AT766" s="1">
        <f t="shared" si="540"/>
        <v>26</v>
      </c>
      <c r="AU766" s="1">
        <f t="shared" si="541"/>
        <v>26</v>
      </c>
      <c r="AV766" s="1">
        <f t="shared" si="542"/>
        <v>26</v>
      </c>
      <c r="AW766" s="1">
        <f t="shared" si="543"/>
        <v>26</v>
      </c>
      <c r="AX766" s="1">
        <f t="shared" si="544"/>
        <v>26</v>
      </c>
      <c r="AY766" s="1">
        <f t="shared" si="545"/>
        <v>26</v>
      </c>
      <c r="AZ766" s="1">
        <f t="shared" si="546"/>
        <v>26</v>
      </c>
      <c r="BA766" s="1">
        <f t="shared" si="547"/>
        <v>26</v>
      </c>
      <c r="BB766" s="1">
        <f t="shared" si="548"/>
        <v>26</v>
      </c>
      <c r="BC766" s="1">
        <f t="shared" si="549"/>
        <v>26</v>
      </c>
      <c r="BD766" s="1">
        <f t="shared" si="550"/>
        <v>26</v>
      </c>
      <c r="BE766" s="1">
        <f t="shared" si="551"/>
        <v>26</v>
      </c>
      <c r="BF766" s="1">
        <f t="shared" si="552"/>
        <v>26</v>
      </c>
      <c r="BG766" s="1">
        <f>+IF(D766="male",VLOOKUP(M766,'Key node cluster'!$A$3:$C$45,3,0),VLOOKUP(M766,'Key node cluster'!$F$3:$H$27,3,0))</f>
        <v>31</v>
      </c>
    </row>
    <row r="767" spans="1:59" x14ac:dyDescent="0.25">
      <c r="A767" t="s">
        <v>242</v>
      </c>
      <c r="B767">
        <v>9771004803</v>
      </c>
      <c r="C767" s="7">
        <v>40</v>
      </c>
      <c r="D767" t="s">
        <v>9</v>
      </c>
      <c r="E767" t="s">
        <v>10</v>
      </c>
      <c r="G767" t="str">
        <f t="shared" si="553"/>
        <v>bachelor or above</v>
      </c>
      <c r="H767" s="7">
        <f t="shared" si="511"/>
        <v>20</v>
      </c>
      <c r="I767" t="s">
        <v>14</v>
      </c>
      <c r="J767">
        <v>44</v>
      </c>
      <c r="K767">
        <v>24.619178082192001</v>
      </c>
      <c r="L767">
        <v>1</v>
      </c>
      <c r="M767" s="5">
        <f t="shared" si="512"/>
        <v>26</v>
      </c>
      <c r="N767" s="5">
        <f>+IF(D767="male",VLOOKUP(BG767,'Key node cluster'!$L$3:$N$24,3,0),VLOOKUP(BG767,'Key node cluster'!$R$3:$T$15,3,0))</f>
        <v>1</v>
      </c>
      <c r="O767" s="1">
        <v>0</v>
      </c>
      <c r="P767" s="1">
        <f t="shared" si="513"/>
        <v>26</v>
      </c>
      <c r="Q767" s="1">
        <f t="shared" si="514"/>
        <v>26</v>
      </c>
      <c r="R767" s="1">
        <f t="shared" si="515"/>
        <v>26</v>
      </c>
      <c r="S767" s="1">
        <f t="shared" si="516"/>
        <v>26</v>
      </c>
      <c r="T767" s="1">
        <f t="shared" si="517"/>
        <v>26</v>
      </c>
      <c r="U767" s="1">
        <f t="shared" si="518"/>
        <v>26</v>
      </c>
      <c r="V767" s="1">
        <f t="shared" si="519"/>
        <v>26</v>
      </c>
      <c r="W767" s="1">
        <f t="shared" si="520"/>
        <v>26</v>
      </c>
      <c r="X767" s="1">
        <f t="shared" si="521"/>
        <v>26</v>
      </c>
      <c r="Y767" s="1">
        <f t="shared" si="522"/>
        <v>26</v>
      </c>
      <c r="Z767" s="1">
        <f t="shared" si="523"/>
        <v>26</v>
      </c>
      <c r="AA767" s="1">
        <f t="shared" si="524"/>
        <v>26</v>
      </c>
      <c r="AB767" s="1">
        <f t="shared" si="525"/>
        <v>26</v>
      </c>
      <c r="AC767" s="1">
        <f t="shared" si="526"/>
        <v>26</v>
      </c>
      <c r="AD767" s="1">
        <f t="shared" si="527"/>
        <v>26</v>
      </c>
      <c r="AE767" s="1">
        <f t="shared" si="528"/>
        <v>26</v>
      </c>
      <c r="AF767" s="1">
        <f t="shared" si="529"/>
        <v>26</v>
      </c>
      <c r="AG767" s="1">
        <f t="shared" si="530"/>
        <v>26</v>
      </c>
      <c r="AH767" s="1">
        <f t="shared" si="531"/>
        <v>26</v>
      </c>
      <c r="AI767" s="1">
        <f t="shared" si="532"/>
        <v>26</v>
      </c>
      <c r="AJ767" s="1">
        <f t="shared" si="533"/>
        <v>26</v>
      </c>
      <c r="AK767" s="1">
        <f t="shared" si="534"/>
        <v>26</v>
      </c>
      <c r="AL767" s="1">
        <f t="shared" si="535"/>
        <v>26</v>
      </c>
      <c r="AM767" s="1">
        <f t="shared" si="536"/>
        <v>26</v>
      </c>
      <c r="AN767" s="1">
        <f t="shared" si="537"/>
        <v>26</v>
      </c>
      <c r="AO767" s="1">
        <f t="shared" si="538"/>
        <v>26</v>
      </c>
      <c r="AP767" s="7">
        <f t="shared" si="554"/>
        <v>26</v>
      </c>
      <c r="AQ767" s="7">
        <f t="shared" si="555"/>
        <v>26</v>
      </c>
      <c r="AR767" s="1">
        <f t="shared" si="539"/>
        <v>26</v>
      </c>
      <c r="AS767" s="7">
        <f t="shared" si="556"/>
        <v>26</v>
      </c>
      <c r="AT767" s="1">
        <f t="shared" si="540"/>
        <v>26</v>
      </c>
      <c r="AU767" s="1">
        <f t="shared" si="541"/>
        <v>26</v>
      </c>
      <c r="AV767" s="1">
        <f t="shared" si="542"/>
        <v>26</v>
      </c>
      <c r="AW767" s="1">
        <f t="shared" si="543"/>
        <v>26</v>
      </c>
      <c r="AX767" s="1">
        <f t="shared" si="544"/>
        <v>26</v>
      </c>
      <c r="AY767" s="1">
        <f t="shared" si="545"/>
        <v>26</v>
      </c>
      <c r="AZ767" s="1">
        <f t="shared" si="546"/>
        <v>26</v>
      </c>
      <c r="BA767" s="1">
        <f t="shared" si="547"/>
        <v>26</v>
      </c>
      <c r="BB767" s="1">
        <f t="shared" si="548"/>
        <v>26</v>
      </c>
      <c r="BC767" s="1">
        <f t="shared" si="549"/>
        <v>26</v>
      </c>
      <c r="BD767" s="1">
        <f t="shared" si="550"/>
        <v>26</v>
      </c>
      <c r="BE767" s="1">
        <f t="shared" si="551"/>
        <v>26</v>
      </c>
      <c r="BF767" s="1">
        <f t="shared" si="552"/>
        <v>26</v>
      </c>
      <c r="BG767" s="1">
        <f>+IF(D767="male",VLOOKUP(M767,'Key node cluster'!$A$3:$C$45,3,0),VLOOKUP(M767,'Key node cluster'!$F$3:$H$27,3,0))</f>
        <v>31</v>
      </c>
    </row>
    <row r="768" spans="1:59" x14ac:dyDescent="0.25">
      <c r="A768" t="s">
        <v>243</v>
      </c>
      <c r="B768">
        <v>9791048667</v>
      </c>
      <c r="C768" s="7">
        <v>40</v>
      </c>
      <c r="D768" t="s">
        <v>9</v>
      </c>
      <c r="E768" t="s">
        <v>10</v>
      </c>
      <c r="G768" t="str">
        <f t="shared" si="553"/>
        <v/>
      </c>
      <c r="H768" s="7">
        <f t="shared" si="511"/>
        <v>15</v>
      </c>
      <c r="J768">
        <v>42</v>
      </c>
      <c r="K768">
        <v>12.361643835616</v>
      </c>
      <c r="L768">
        <v>4</v>
      </c>
      <c r="M768" s="5">
        <f t="shared" si="512"/>
        <v>26</v>
      </c>
      <c r="N768" s="5">
        <f>+IF(D768="male",VLOOKUP(BG768,'Key node cluster'!$L$3:$N$24,3,0),VLOOKUP(BG768,'Key node cluster'!$R$3:$T$15,3,0))</f>
        <v>1</v>
      </c>
      <c r="O768" s="1">
        <v>0</v>
      </c>
      <c r="P768" s="1">
        <f t="shared" si="513"/>
        <v>26</v>
      </c>
      <c r="Q768" s="1">
        <f t="shared" si="514"/>
        <v>26</v>
      </c>
      <c r="R768" s="1">
        <f t="shared" si="515"/>
        <v>26</v>
      </c>
      <c r="S768" s="1">
        <f t="shared" si="516"/>
        <v>26</v>
      </c>
      <c r="T768" s="1">
        <f t="shared" si="517"/>
        <v>26</v>
      </c>
      <c r="U768" s="1">
        <f t="shared" si="518"/>
        <v>26</v>
      </c>
      <c r="V768" s="1">
        <f t="shared" si="519"/>
        <v>26</v>
      </c>
      <c r="W768" s="1">
        <f t="shared" si="520"/>
        <v>26</v>
      </c>
      <c r="X768" s="1">
        <f t="shared" si="521"/>
        <v>26</v>
      </c>
      <c r="Y768" s="1">
        <f t="shared" si="522"/>
        <v>26</v>
      </c>
      <c r="Z768" s="1">
        <f t="shared" si="523"/>
        <v>26</v>
      </c>
      <c r="AA768" s="1">
        <f t="shared" si="524"/>
        <v>26</v>
      </c>
      <c r="AB768" s="1">
        <f t="shared" si="525"/>
        <v>26</v>
      </c>
      <c r="AC768" s="1">
        <f t="shared" si="526"/>
        <v>26</v>
      </c>
      <c r="AD768" s="1">
        <f t="shared" si="527"/>
        <v>26</v>
      </c>
      <c r="AE768" s="1">
        <f t="shared" si="528"/>
        <v>26</v>
      </c>
      <c r="AF768" s="1">
        <f t="shared" si="529"/>
        <v>26</v>
      </c>
      <c r="AG768" s="1">
        <f t="shared" si="530"/>
        <v>26</v>
      </c>
      <c r="AH768" s="1">
        <f t="shared" si="531"/>
        <v>26</v>
      </c>
      <c r="AI768" s="1">
        <f t="shared" si="532"/>
        <v>26</v>
      </c>
      <c r="AJ768" s="1">
        <f t="shared" si="533"/>
        <v>26</v>
      </c>
      <c r="AK768" s="1">
        <f t="shared" si="534"/>
        <v>26</v>
      </c>
      <c r="AL768" s="1">
        <f t="shared" si="535"/>
        <v>26</v>
      </c>
      <c r="AM768" s="1">
        <f t="shared" si="536"/>
        <v>26</v>
      </c>
      <c r="AN768" s="1">
        <f t="shared" si="537"/>
        <v>26</v>
      </c>
      <c r="AO768" s="1">
        <f t="shared" si="538"/>
        <v>26</v>
      </c>
      <c r="AP768" s="7">
        <f t="shared" si="554"/>
        <v>26</v>
      </c>
      <c r="AQ768" s="7">
        <f t="shared" si="555"/>
        <v>26</v>
      </c>
      <c r="AR768" s="1">
        <f t="shared" si="539"/>
        <v>26</v>
      </c>
      <c r="AS768" s="7">
        <f t="shared" si="556"/>
        <v>26</v>
      </c>
      <c r="AT768" s="1">
        <f t="shared" si="540"/>
        <v>26</v>
      </c>
      <c r="AU768" s="1">
        <f t="shared" si="541"/>
        <v>26</v>
      </c>
      <c r="AV768" s="1">
        <f t="shared" si="542"/>
        <v>26</v>
      </c>
      <c r="AW768" s="1">
        <f t="shared" si="543"/>
        <v>26</v>
      </c>
      <c r="AX768" s="1">
        <f t="shared" si="544"/>
        <v>26</v>
      </c>
      <c r="AY768" s="1">
        <f t="shared" si="545"/>
        <v>26</v>
      </c>
      <c r="AZ768" s="1">
        <f t="shared" si="546"/>
        <v>26</v>
      </c>
      <c r="BA768" s="1">
        <f t="shared" si="547"/>
        <v>26</v>
      </c>
      <c r="BB768" s="1">
        <f t="shared" si="548"/>
        <v>26</v>
      </c>
      <c r="BC768" s="1">
        <f t="shared" si="549"/>
        <v>26</v>
      </c>
      <c r="BD768" s="1">
        <f t="shared" si="550"/>
        <v>26</v>
      </c>
      <c r="BE768" s="1">
        <f t="shared" si="551"/>
        <v>26</v>
      </c>
      <c r="BF768" s="1">
        <f t="shared" si="552"/>
        <v>26</v>
      </c>
      <c r="BG768" s="1">
        <f>+IF(D768="male",VLOOKUP(M768,'Key node cluster'!$A$3:$C$45,3,0),VLOOKUP(M768,'Key node cluster'!$F$3:$H$27,3,0))</f>
        <v>31</v>
      </c>
    </row>
    <row r="769" spans="1:59" x14ac:dyDescent="0.25">
      <c r="A769" t="s">
        <v>244</v>
      </c>
      <c r="B769">
        <v>9871030828</v>
      </c>
      <c r="C769" s="7">
        <v>30</v>
      </c>
      <c r="D769" t="s">
        <v>9</v>
      </c>
      <c r="E769" t="s">
        <v>10</v>
      </c>
      <c r="G769" t="str">
        <f t="shared" si="553"/>
        <v/>
      </c>
      <c r="H769" s="7">
        <f t="shared" si="511"/>
        <v>10</v>
      </c>
      <c r="J769">
        <v>34</v>
      </c>
      <c r="K769">
        <v>6.0794520547945003</v>
      </c>
      <c r="L769">
        <v>2</v>
      </c>
      <c r="M769" s="5">
        <f t="shared" si="512"/>
        <v>26</v>
      </c>
      <c r="N769" s="5">
        <f>+IF(D769="male",VLOOKUP(BG769,'Key node cluster'!$L$3:$N$24,3,0),VLOOKUP(BG769,'Key node cluster'!$R$3:$T$15,3,0))</f>
        <v>1</v>
      </c>
      <c r="O769" s="1">
        <v>0</v>
      </c>
      <c r="P769" s="1">
        <f t="shared" si="513"/>
        <v>26</v>
      </c>
      <c r="Q769" s="1">
        <f t="shared" si="514"/>
        <v>26</v>
      </c>
      <c r="R769" s="1">
        <f t="shared" si="515"/>
        <v>26</v>
      </c>
      <c r="S769" s="1">
        <f t="shared" si="516"/>
        <v>26</v>
      </c>
      <c r="T769" s="1">
        <f t="shared" si="517"/>
        <v>26</v>
      </c>
      <c r="U769" s="1">
        <f t="shared" si="518"/>
        <v>26</v>
      </c>
      <c r="V769" s="1">
        <f t="shared" si="519"/>
        <v>26</v>
      </c>
      <c r="W769" s="1">
        <f t="shared" si="520"/>
        <v>26</v>
      </c>
      <c r="X769" s="1">
        <f t="shared" si="521"/>
        <v>26</v>
      </c>
      <c r="Y769" s="1">
        <f t="shared" si="522"/>
        <v>26</v>
      </c>
      <c r="Z769" s="1">
        <f t="shared" si="523"/>
        <v>26</v>
      </c>
      <c r="AA769" s="1">
        <f t="shared" si="524"/>
        <v>26</v>
      </c>
      <c r="AB769" s="1">
        <f t="shared" si="525"/>
        <v>26</v>
      </c>
      <c r="AC769" s="1">
        <f t="shared" si="526"/>
        <v>26</v>
      </c>
      <c r="AD769" s="1">
        <f t="shared" si="527"/>
        <v>26</v>
      </c>
      <c r="AE769" s="1">
        <f t="shared" si="528"/>
        <v>26</v>
      </c>
      <c r="AF769" s="1">
        <f t="shared" si="529"/>
        <v>26</v>
      </c>
      <c r="AG769" s="1">
        <f t="shared" si="530"/>
        <v>26</v>
      </c>
      <c r="AH769" s="1">
        <f t="shared" si="531"/>
        <v>26</v>
      </c>
      <c r="AI769" s="1">
        <f t="shared" si="532"/>
        <v>26</v>
      </c>
      <c r="AJ769" s="1">
        <f t="shared" si="533"/>
        <v>26</v>
      </c>
      <c r="AK769" s="1">
        <f t="shared" si="534"/>
        <v>26</v>
      </c>
      <c r="AL769" s="1">
        <f t="shared" si="535"/>
        <v>26</v>
      </c>
      <c r="AM769" s="1">
        <f t="shared" si="536"/>
        <v>26</v>
      </c>
      <c r="AN769" s="1">
        <f t="shared" si="537"/>
        <v>26</v>
      </c>
      <c r="AO769" s="1">
        <f t="shared" si="538"/>
        <v>26</v>
      </c>
      <c r="AP769" s="7">
        <f t="shared" si="554"/>
        <v>26</v>
      </c>
      <c r="AQ769" s="7">
        <f t="shared" si="555"/>
        <v>26</v>
      </c>
      <c r="AR769" s="1">
        <f t="shared" si="539"/>
        <v>26</v>
      </c>
      <c r="AS769" s="7">
        <f t="shared" si="556"/>
        <v>26</v>
      </c>
      <c r="AT769" s="1">
        <f t="shared" si="540"/>
        <v>26</v>
      </c>
      <c r="AU769" s="1">
        <f t="shared" si="541"/>
        <v>26</v>
      </c>
      <c r="AV769" s="1">
        <f t="shared" si="542"/>
        <v>26</v>
      </c>
      <c r="AW769" s="1">
        <f t="shared" si="543"/>
        <v>26</v>
      </c>
      <c r="AX769" s="1">
        <f t="shared" si="544"/>
        <v>26</v>
      </c>
      <c r="AY769" s="1">
        <f t="shared" si="545"/>
        <v>26</v>
      </c>
      <c r="AZ769" s="1">
        <f t="shared" si="546"/>
        <v>26</v>
      </c>
      <c r="BA769" s="1">
        <f t="shared" si="547"/>
        <v>26</v>
      </c>
      <c r="BB769" s="1">
        <f t="shared" si="548"/>
        <v>26</v>
      </c>
      <c r="BC769" s="1">
        <f t="shared" si="549"/>
        <v>26</v>
      </c>
      <c r="BD769" s="1">
        <f t="shared" si="550"/>
        <v>26</v>
      </c>
      <c r="BE769" s="1">
        <f t="shared" si="551"/>
        <v>26</v>
      </c>
      <c r="BF769" s="1">
        <f t="shared" si="552"/>
        <v>26</v>
      </c>
      <c r="BG769" s="1">
        <f>+IF(D769="male",VLOOKUP(M769,'Key node cluster'!$A$3:$C$45,3,0),VLOOKUP(M769,'Key node cluster'!$F$3:$H$27,3,0))</f>
        <v>31</v>
      </c>
    </row>
    <row r="770" spans="1:59" x14ac:dyDescent="0.25">
      <c r="A770" t="s">
        <v>247</v>
      </c>
      <c r="B770">
        <v>9911002054</v>
      </c>
      <c r="C770" s="7">
        <v>30</v>
      </c>
      <c r="D770" t="s">
        <v>9</v>
      </c>
      <c r="E770" t="s">
        <v>10</v>
      </c>
      <c r="F770" t="s">
        <v>25</v>
      </c>
      <c r="G770" t="str">
        <f t="shared" si="553"/>
        <v>secondary or below</v>
      </c>
      <c r="H770" s="7">
        <f t="shared" ref="H770:H833" si="557">IF(K770 &gt; 15, 20, IF(K770 &gt; 10, 15, IF(K770 &gt; 5, 10, IF(K770 &gt; 1, 5, IF(K770 &gt; 0, 1, 0)))))</f>
        <v>10</v>
      </c>
      <c r="I770" t="s">
        <v>12</v>
      </c>
      <c r="J770">
        <v>31</v>
      </c>
      <c r="K770">
        <v>7.6712328767122999</v>
      </c>
      <c r="L770">
        <v>13</v>
      </c>
      <c r="M770" s="5">
        <f t="shared" ref="M770:M833" si="558">+BF770</f>
        <v>31</v>
      </c>
      <c r="N770" s="5">
        <f>+IF(D770="male",VLOOKUP(BG770,'Key node cluster'!$L$3:$N$24,3,0),VLOOKUP(BG770,'Key node cluster'!$R$3:$T$15,3,0))</f>
        <v>1</v>
      </c>
      <c r="O770" s="1">
        <v>0</v>
      </c>
      <c r="P770" s="1">
        <f t="shared" ref="P770:P833" si="559">+IF($D770="male",IF(H770="",O770,IF(H770&lt;=3,1,26)),IF($D770="female",IF(H770="",O770,IF(H770&lt;=0.5,1,12)),O770))</f>
        <v>26</v>
      </c>
      <c r="Q770" s="1">
        <f t="shared" ref="Q770:Q833" si="560">IF($D770="male",IF(P770&lt;&gt;1,P770,IF(H770="",P770,IF(H770&lt;=0.5,2,17))),IF($D770="female",IF(P770&lt;&gt;1,P770,IF(F770="",P770,IF(F770&lt;&gt;"amman",2,11))),P770))</f>
        <v>26</v>
      </c>
      <c r="R770" s="1">
        <f t="shared" ref="R770:R833" si="561">IF($D770="male",IF(Q770&lt;&gt;2,Q770,IF(F770="",Q770,IF(F770&lt;&gt;"irbed",3,14))),IF($D770="female",IF(Q770&lt;&gt;2,Q770,IF(C770="",Q770,IF(C770&lt;=25,3,8))),Q770))</f>
        <v>26</v>
      </c>
      <c r="S770" s="1">
        <f t="shared" ref="S770:S833" si="562">IF($D770="male",IF(R770&lt;&gt;3,R770,IF(F770="",R770,IF(F770&lt;&gt;"amman",4,11))),IF($D770="female",IF(R770&lt;&gt;3,R770,IF(F770="",R770,IF(F770&lt;&gt;"irbed",4,7))),R770))</f>
        <v>26</v>
      </c>
      <c r="T770" s="1">
        <f t="shared" ref="T770:T833" si="563">IF($D770="male",IF(S770&lt;&gt;4,S770,IF(C770="",S770,IF(C770&lt;=25,5,10))),IF($D770="female",IF(S770&lt;&gt;4,S770,IF(C770="",S770,IF(G770&lt;&gt;"secondary or below",5,6))),R770))</f>
        <v>26</v>
      </c>
      <c r="U770" s="1">
        <f t="shared" ref="U770:U833" si="564">IF($D770="male",IF(T770&lt;&gt;5,T770,IF(F770="",T770,IF(F770&lt;&gt;"zarqa",6,9))),IF($D770="female",IF(T770&lt;&gt;5,T770,5),T770))</f>
        <v>26</v>
      </c>
      <c r="V770" s="1">
        <f t="shared" ref="V770:V833" si="565">IF($D770="male",IF(U770&lt;&gt;6,U770,IF(G770="",U770,IF(G770&lt;&gt;"secondary or below",7,8))),IF($D770="female",IF(T770&lt;&gt;6,U770,6),U770))</f>
        <v>26</v>
      </c>
      <c r="W770" s="1">
        <f t="shared" ref="W770:W833" si="566">IF($D770="male",IF(V770&lt;&gt;7,V770,7),IF($D770="female",IF(S770&lt;&gt;7,V770,7),V770))</f>
        <v>26</v>
      </c>
      <c r="X770" s="1">
        <f t="shared" ref="X770:X833" si="567">IF($D770="male",IF(V770&lt;&gt;8,W770,8),IF($D770="female",IF(R770&lt;&gt;8,R770,IF(G770="",W770,IF(G770&lt;&gt;"bachelor or above",9,10)))))</f>
        <v>26</v>
      </c>
      <c r="Y770" s="1">
        <f t="shared" ref="Y770:Y833" si="568">IF($D770="male",IF(U770&lt;&gt;9,X770,9),IF($D770="female",IF(X770&lt;&gt;9,X770,9),X770))</f>
        <v>26</v>
      </c>
      <c r="Z770" s="1">
        <f t="shared" ref="Z770:Z833" si="569">IF($D770="male",IF(T770&lt;&gt;10,Y770,10),IF($D770="female",IF(X770&lt;&gt;10,Y770,10),Y770))</f>
        <v>26</v>
      </c>
      <c r="AA770" s="1">
        <f t="shared" ref="AA770:AA833" si="570">IF($D770="male",IF(S770&lt;&gt;11,Z770,IF(G770="",Z770,IF(G770&lt;&gt;"secondary or below",12,13))),IF($D770="female",IF(Q770&lt;&gt;11,Z770,11),Z770))</f>
        <v>26</v>
      </c>
      <c r="AB770" s="1">
        <f t="shared" ref="AB770:AB833" si="571">IF($D770="male",IF(AA770&lt;&gt;12,AA770,12),IF($D770="female",IF(P770&lt;&gt;12,P770,IF(G770="",AA770,IF(G770&lt;&gt;"bachelor or above",13,20)))))</f>
        <v>26</v>
      </c>
      <c r="AC770" s="1">
        <f t="shared" ref="AC770:AC833" si="572">IF($D770="male",IF(AA770&lt;&gt;13,AB770,13),IF($D770="female",IF(AB770&lt;&gt;13,AB770,IF(H770&lt;=3,14,17))))</f>
        <v>26</v>
      </c>
      <c r="AD770" s="1">
        <f t="shared" ref="AD770:AD833" si="573">IF($D770="male",IF(R770&lt;&gt;14,AC770,IF(G770="",AC770,IF(G770&lt;&gt;"bachelor or above",15,16))),IF($D770="female",IF(AC770&lt;&gt;14,AC770,IF(C770="",AC770,IF(C770&lt;=25,15,16))),AC770))</f>
        <v>26</v>
      </c>
      <c r="AE770" s="1">
        <f t="shared" ref="AE770:AE833" si="574">IF($D770="male",IF(AD770&lt;&gt;15,AD770,15),IF($D770="female",IF(AD770&lt;&gt;15,AD770,15),AD770))</f>
        <v>26</v>
      </c>
      <c r="AF770" s="1">
        <f t="shared" ref="AF770:AF833" si="575">IF($D770="male",IF(AD770&lt;&gt;16,AE770,16),IF($D770="female",IF(AD770&lt;&gt;16,AE770,16),AE770))</f>
        <v>26</v>
      </c>
      <c r="AG770" s="1">
        <f t="shared" ref="AG770:AG833" si="576">IF($D770="male",IF(Q770&lt;&gt;17,AF770,IF(F770="",AF770,IF(F770&lt;&gt;"amman",18,25))),IF($D770="female",IF(AC770&lt;&gt;17,AF770,IF(F770="",AF770,IF(F770&lt;&gt;"irbed",18,19))),AF770))</f>
        <v>26</v>
      </c>
      <c r="AH770" s="1">
        <f t="shared" ref="AH770:AH833" si="577">IF($D770="male",IF(AG770&lt;&gt;18,AG770,IF(G770="",AG770,IF(G770&lt;&gt;"secondary or below",19,20))),IF($D770="female",IF(AG770&lt;&gt;18,AG770,18),AG770))</f>
        <v>26</v>
      </c>
      <c r="AI770" s="1">
        <f t="shared" ref="AI770:AI833" si="578">IF($D770="male",IF(AH770&lt;&gt;19,AH770,19),IF($D770="female",IF(AG770&lt;&gt;19,AH770,19),AH770))</f>
        <v>26</v>
      </c>
      <c r="AJ770" s="1">
        <f t="shared" ref="AJ770:AJ833" si="579">IF($D770="male",IF(AH770&lt;&gt;20,AI770,IF(F770="",AI770,IF(F770&lt;&gt;"irbed",21,24))),IF($D770="female",IF(AB770&lt;&gt;20,AI770,IF(H770&lt;=3,21,24))))</f>
        <v>26</v>
      </c>
      <c r="AK770" s="1">
        <f t="shared" ref="AK770:AK833" si="580">IF($D770="male",IF(AJ770&lt;&gt;21,AJ770,IF(F770="",AJ770,IF(F770&lt;&gt;"zarqa",22,23))),IF($D770="female",IF(AJ770&lt;&gt;21,AJ770,IF(C770&lt;=25,22,23))))</f>
        <v>26</v>
      </c>
      <c r="AL770" s="1">
        <f t="shared" ref="AL770:AL833" si="581">IF($D770="male",IF(AK770&lt;&gt;22,AK770,22),IF($D770="female",IF(AK770&lt;&gt;22,AK770,22),AK770))</f>
        <v>26</v>
      </c>
      <c r="AM770" s="1">
        <f t="shared" ref="AM770:AM833" si="582">IF($D770="male",IF(AK770&lt;&gt;23,AL770,23),IF($D770="female",IF(AK770&lt;&gt;23,AL770,23),AL770))</f>
        <v>26</v>
      </c>
      <c r="AN770" s="1">
        <f t="shared" ref="AN770:AN833" si="583">IF($D770="male",IF(AJ770&lt;&gt;24,AM770,24),IF($D770="female",IF(AJ770&lt;&gt;24,AM770,24),AM770))</f>
        <v>26</v>
      </c>
      <c r="AO770" s="1">
        <f t="shared" ref="AO770:AO833" si="584">IF($D770="male",IF(AG770&lt;&gt;25,AN770,25),AN770)</f>
        <v>26</v>
      </c>
      <c r="AP770" s="7">
        <f t="shared" si="554"/>
        <v>27</v>
      </c>
      <c r="AQ770" s="7">
        <f t="shared" si="555"/>
        <v>28</v>
      </c>
      <c r="AR770" s="1">
        <f t="shared" ref="AR770:AR833" si="585">IF($D770="male",IF(AQ770&lt;&gt;28,AQ770,IF(C770&lt;=35,29,32)),AQ770)</f>
        <v>29</v>
      </c>
      <c r="AS770" s="7">
        <f t="shared" si="556"/>
        <v>31</v>
      </c>
      <c r="AT770" s="1">
        <f t="shared" ref="AT770:AT833" si="586">IF($D770="male",IF(AS770&lt;&gt;30,AS770,30),AS770)</f>
        <v>31</v>
      </c>
      <c r="AU770" s="1">
        <f t="shared" ref="AU770:AU833" si="587">IF($D770="male",IF(AS770&lt;&gt;31,AT770,31),AT770)</f>
        <v>31</v>
      </c>
      <c r="AV770" s="1">
        <f t="shared" ref="AV770:AV833" si="588">IF($D770="male",IF(AR770&lt;&gt;32,AU770,32),AU770)</f>
        <v>31</v>
      </c>
      <c r="AW770" s="1">
        <f t="shared" ref="AW770:AW833" si="589">IF($D770="male",IF(AQ770&lt;&gt;33,AV770,IF(H770="",AV770,IF(H770&lt;=7.5,34,37))),AV770)</f>
        <v>31</v>
      </c>
      <c r="AX770" s="1">
        <f t="shared" ref="AX770:AX833" si="590">IF($D770="male",IF(AW770&lt;&gt;34,AW770,IF(C770&lt;=25,35,36)),AW770)</f>
        <v>31</v>
      </c>
      <c r="AY770" s="1">
        <f t="shared" ref="AY770:AY833" si="591">IF($D770="male",IF(AX770&lt;&gt;35,AX770,35),AX770)</f>
        <v>31</v>
      </c>
      <c r="AZ770" s="1">
        <f t="shared" ref="AZ770:AZ833" si="592">IF($D770="male",IF(AX770&lt;&gt;36,AY770,36),AY770)</f>
        <v>31</v>
      </c>
      <c r="BA770" s="1">
        <f t="shared" ref="BA770:BA833" si="593">IF($D770="male",IF(AW770&lt;&gt;37,AZ770,37),AZ770)</f>
        <v>31</v>
      </c>
      <c r="BB770" s="1">
        <f t="shared" ref="BB770:BB833" si="594">IF($D770="male",IF(AP770&lt;&gt;38,BA770,IF(C770&lt;=25,39,40)),BA770)</f>
        <v>31</v>
      </c>
      <c r="BC770" s="1">
        <f t="shared" ref="BC770:BC833" si="595">IF($D770="male",IF(BB770&lt;&gt;39,BB770,39),BB770)</f>
        <v>31</v>
      </c>
      <c r="BD770" s="1">
        <f t="shared" ref="BD770:BD833" si="596">IF($D770="male",IF(BB770&lt;&gt;40,BC770,IF(H770="",BC770,IF(H770&lt;=7.5,41,42))),BC770)</f>
        <v>31</v>
      </c>
      <c r="BE770" s="1">
        <f t="shared" ref="BE770:BE833" si="597">IF($D770="male",IF(BD770&lt;&gt;41,BD770,41),BD770)</f>
        <v>31</v>
      </c>
      <c r="BF770" s="1">
        <f t="shared" ref="BF770:BF833" si="598">IF($D770="male",IF(BD770&lt;&gt;42,BE770,42),BE770)</f>
        <v>31</v>
      </c>
      <c r="BG770" s="1">
        <f>+IF(D770="male",VLOOKUP(M770,'Key node cluster'!$A$3:$C$45,3,0),VLOOKUP(M770,'Key node cluster'!$F$3:$H$27,3,0))</f>
        <v>31</v>
      </c>
    </row>
    <row r="771" spans="1:59" x14ac:dyDescent="0.25">
      <c r="A771" t="s">
        <v>248</v>
      </c>
      <c r="B771">
        <v>9791027383</v>
      </c>
      <c r="C771" s="7">
        <v>40</v>
      </c>
      <c r="D771" t="s">
        <v>9</v>
      </c>
      <c r="E771" t="s">
        <v>10</v>
      </c>
      <c r="G771" t="str">
        <f t="shared" si="553"/>
        <v/>
      </c>
      <c r="H771" s="7">
        <f t="shared" si="557"/>
        <v>10</v>
      </c>
      <c r="J771">
        <v>42</v>
      </c>
      <c r="K771">
        <v>7.4410958904109998</v>
      </c>
      <c r="L771">
        <v>1</v>
      </c>
      <c r="M771" s="5">
        <f t="shared" si="558"/>
        <v>26</v>
      </c>
      <c r="N771" s="5">
        <f>+IF(D771="male",VLOOKUP(BG771,'Key node cluster'!$L$3:$N$24,3,0),VLOOKUP(BG771,'Key node cluster'!$R$3:$T$15,3,0))</f>
        <v>1</v>
      </c>
      <c r="O771" s="1">
        <v>0</v>
      </c>
      <c r="P771" s="1">
        <f t="shared" si="559"/>
        <v>26</v>
      </c>
      <c r="Q771" s="1">
        <f t="shared" si="560"/>
        <v>26</v>
      </c>
      <c r="R771" s="1">
        <f t="shared" si="561"/>
        <v>26</v>
      </c>
      <c r="S771" s="1">
        <f t="shared" si="562"/>
        <v>26</v>
      </c>
      <c r="T771" s="1">
        <f t="shared" si="563"/>
        <v>26</v>
      </c>
      <c r="U771" s="1">
        <f t="shared" si="564"/>
        <v>26</v>
      </c>
      <c r="V771" s="1">
        <f t="shared" si="565"/>
        <v>26</v>
      </c>
      <c r="W771" s="1">
        <f t="shared" si="566"/>
        <v>26</v>
      </c>
      <c r="X771" s="1">
        <f t="shared" si="567"/>
        <v>26</v>
      </c>
      <c r="Y771" s="1">
        <f t="shared" si="568"/>
        <v>26</v>
      </c>
      <c r="Z771" s="1">
        <f t="shared" si="569"/>
        <v>26</v>
      </c>
      <c r="AA771" s="1">
        <f t="shared" si="570"/>
        <v>26</v>
      </c>
      <c r="AB771" s="1">
        <f t="shared" si="571"/>
        <v>26</v>
      </c>
      <c r="AC771" s="1">
        <f t="shared" si="572"/>
        <v>26</v>
      </c>
      <c r="AD771" s="1">
        <f t="shared" si="573"/>
        <v>26</v>
      </c>
      <c r="AE771" s="1">
        <f t="shared" si="574"/>
        <v>26</v>
      </c>
      <c r="AF771" s="1">
        <f t="shared" si="575"/>
        <v>26</v>
      </c>
      <c r="AG771" s="1">
        <f t="shared" si="576"/>
        <v>26</v>
      </c>
      <c r="AH771" s="1">
        <f t="shared" si="577"/>
        <v>26</v>
      </c>
      <c r="AI771" s="1">
        <f t="shared" si="578"/>
        <v>26</v>
      </c>
      <c r="AJ771" s="1">
        <f t="shared" si="579"/>
        <v>26</v>
      </c>
      <c r="AK771" s="1">
        <f t="shared" si="580"/>
        <v>26</v>
      </c>
      <c r="AL771" s="1">
        <f t="shared" si="581"/>
        <v>26</v>
      </c>
      <c r="AM771" s="1">
        <f t="shared" si="582"/>
        <v>26</v>
      </c>
      <c r="AN771" s="1">
        <f t="shared" si="583"/>
        <v>26</v>
      </c>
      <c r="AO771" s="1">
        <f t="shared" si="584"/>
        <v>26</v>
      </c>
      <c r="AP771" s="7">
        <f t="shared" si="554"/>
        <v>26</v>
      </c>
      <c r="AQ771" s="7">
        <f t="shared" si="555"/>
        <v>26</v>
      </c>
      <c r="AR771" s="1">
        <f t="shared" si="585"/>
        <v>26</v>
      </c>
      <c r="AS771" s="7">
        <f t="shared" si="556"/>
        <v>26</v>
      </c>
      <c r="AT771" s="1">
        <f t="shared" si="586"/>
        <v>26</v>
      </c>
      <c r="AU771" s="1">
        <f t="shared" si="587"/>
        <v>26</v>
      </c>
      <c r="AV771" s="1">
        <f t="shared" si="588"/>
        <v>26</v>
      </c>
      <c r="AW771" s="1">
        <f t="shared" si="589"/>
        <v>26</v>
      </c>
      <c r="AX771" s="1">
        <f t="shared" si="590"/>
        <v>26</v>
      </c>
      <c r="AY771" s="1">
        <f t="shared" si="591"/>
        <v>26</v>
      </c>
      <c r="AZ771" s="1">
        <f t="shared" si="592"/>
        <v>26</v>
      </c>
      <c r="BA771" s="1">
        <f t="shared" si="593"/>
        <v>26</v>
      </c>
      <c r="BB771" s="1">
        <f t="shared" si="594"/>
        <v>26</v>
      </c>
      <c r="BC771" s="1">
        <f t="shared" si="595"/>
        <v>26</v>
      </c>
      <c r="BD771" s="1">
        <f t="shared" si="596"/>
        <v>26</v>
      </c>
      <c r="BE771" s="1">
        <f t="shared" si="597"/>
        <v>26</v>
      </c>
      <c r="BF771" s="1">
        <f t="shared" si="598"/>
        <v>26</v>
      </c>
      <c r="BG771" s="1">
        <f>+IF(D771="male",VLOOKUP(M771,'Key node cluster'!$A$3:$C$45,3,0),VLOOKUP(M771,'Key node cluster'!$F$3:$H$27,3,0))</f>
        <v>31</v>
      </c>
    </row>
    <row r="772" spans="1:59" x14ac:dyDescent="0.25">
      <c r="A772" t="s">
        <v>249</v>
      </c>
      <c r="B772">
        <v>9941032551</v>
      </c>
      <c r="C772" s="7">
        <v>30</v>
      </c>
      <c r="D772" t="s">
        <v>9</v>
      </c>
      <c r="E772" t="s">
        <v>10</v>
      </c>
      <c r="G772" t="str">
        <f t="shared" si="553"/>
        <v/>
      </c>
      <c r="H772" s="7">
        <f t="shared" si="557"/>
        <v>10</v>
      </c>
      <c r="J772">
        <v>27</v>
      </c>
      <c r="K772">
        <v>6.0273972602740002</v>
      </c>
      <c r="L772">
        <v>2</v>
      </c>
      <c r="M772" s="5">
        <f t="shared" si="558"/>
        <v>26</v>
      </c>
      <c r="N772" s="5">
        <f>+IF(D772="male",VLOOKUP(BG772,'Key node cluster'!$L$3:$N$24,3,0),VLOOKUP(BG772,'Key node cluster'!$R$3:$T$15,3,0))</f>
        <v>1</v>
      </c>
      <c r="O772" s="1">
        <v>0</v>
      </c>
      <c r="P772" s="1">
        <f t="shared" si="559"/>
        <v>26</v>
      </c>
      <c r="Q772" s="1">
        <f t="shared" si="560"/>
        <v>26</v>
      </c>
      <c r="R772" s="1">
        <f t="shared" si="561"/>
        <v>26</v>
      </c>
      <c r="S772" s="1">
        <f t="shared" si="562"/>
        <v>26</v>
      </c>
      <c r="T772" s="1">
        <f t="shared" si="563"/>
        <v>26</v>
      </c>
      <c r="U772" s="1">
        <f t="shared" si="564"/>
        <v>26</v>
      </c>
      <c r="V772" s="1">
        <f t="shared" si="565"/>
        <v>26</v>
      </c>
      <c r="W772" s="1">
        <f t="shared" si="566"/>
        <v>26</v>
      </c>
      <c r="X772" s="1">
        <f t="shared" si="567"/>
        <v>26</v>
      </c>
      <c r="Y772" s="1">
        <f t="shared" si="568"/>
        <v>26</v>
      </c>
      <c r="Z772" s="1">
        <f t="shared" si="569"/>
        <v>26</v>
      </c>
      <c r="AA772" s="1">
        <f t="shared" si="570"/>
        <v>26</v>
      </c>
      <c r="AB772" s="1">
        <f t="shared" si="571"/>
        <v>26</v>
      </c>
      <c r="AC772" s="1">
        <f t="shared" si="572"/>
        <v>26</v>
      </c>
      <c r="AD772" s="1">
        <f t="shared" si="573"/>
        <v>26</v>
      </c>
      <c r="AE772" s="1">
        <f t="shared" si="574"/>
        <v>26</v>
      </c>
      <c r="AF772" s="1">
        <f t="shared" si="575"/>
        <v>26</v>
      </c>
      <c r="AG772" s="1">
        <f t="shared" si="576"/>
        <v>26</v>
      </c>
      <c r="AH772" s="1">
        <f t="shared" si="577"/>
        <v>26</v>
      </c>
      <c r="AI772" s="1">
        <f t="shared" si="578"/>
        <v>26</v>
      </c>
      <c r="AJ772" s="1">
        <f t="shared" si="579"/>
        <v>26</v>
      </c>
      <c r="AK772" s="1">
        <f t="shared" si="580"/>
        <v>26</v>
      </c>
      <c r="AL772" s="1">
        <f t="shared" si="581"/>
        <v>26</v>
      </c>
      <c r="AM772" s="1">
        <f t="shared" si="582"/>
        <v>26</v>
      </c>
      <c r="AN772" s="1">
        <f t="shared" si="583"/>
        <v>26</v>
      </c>
      <c r="AO772" s="1">
        <f t="shared" si="584"/>
        <v>26</v>
      </c>
      <c r="AP772" s="7">
        <f t="shared" si="554"/>
        <v>26</v>
      </c>
      <c r="AQ772" s="7">
        <f t="shared" si="555"/>
        <v>26</v>
      </c>
      <c r="AR772" s="1">
        <f t="shared" si="585"/>
        <v>26</v>
      </c>
      <c r="AS772" s="7">
        <f t="shared" si="556"/>
        <v>26</v>
      </c>
      <c r="AT772" s="1">
        <f t="shared" si="586"/>
        <v>26</v>
      </c>
      <c r="AU772" s="1">
        <f t="shared" si="587"/>
        <v>26</v>
      </c>
      <c r="AV772" s="1">
        <f t="shared" si="588"/>
        <v>26</v>
      </c>
      <c r="AW772" s="1">
        <f t="shared" si="589"/>
        <v>26</v>
      </c>
      <c r="AX772" s="1">
        <f t="shared" si="590"/>
        <v>26</v>
      </c>
      <c r="AY772" s="1">
        <f t="shared" si="591"/>
        <v>26</v>
      </c>
      <c r="AZ772" s="1">
        <f t="shared" si="592"/>
        <v>26</v>
      </c>
      <c r="BA772" s="1">
        <f t="shared" si="593"/>
        <v>26</v>
      </c>
      <c r="BB772" s="1">
        <f t="shared" si="594"/>
        <v>26</v>
      </c>
      <c r="BC772" s="1">
        <f t="shared" si="595"/>
        <v>26</v>
      </c>
      <c r="BD772" s="1">
        <f t="shared" si="596"/>
        <v>26</v>
      </c>
      <c r="BE772" s="1">
        <f t="shared" si="597"/>
        <v>26</v>
      </c>
      <c r="BF772" s="1">
        <f t="shared" si="598"/>
        <v>26</v>
      </c>
      <c r="BG772" s="1">
        <f>+IF(D772="male",VLOOKUP(M772,'Key node cluster'!$A$3:$C$45,3,0),VLOOKUP(M772,'Key node cluster'!$F$3:$H$27,3,0))</f>
        <v>31</v>
      </c>
    </row>
    <row r="773" spans="1:59" x14ac:dyDescent="0.25">
      <c r="A773" t="s">
        <v>253</v>
      </c>
      <c r="B773">
        <v>9791015446</v>
      </c>
      <c r="C773" s="7">
        <v>40</v>
      </c>
      <c r="D773" t="s">
        <v>9</v>
      </c>
      <c r="E773" t="s">
        <v>10</v>
      </c>
      <c r="G773" t="str">
        <f t="shared" si="553"/>
        <v/>
      </c>
      <c r="H773" s="7">
        <f t="shared" si="557"/>
        <v>20</v>
      </c>
      <c r="J773">
        <v>43</v>
      </c>
      <c r="K773">
        <v>16.706849315067998</v>
      </c>
      <c r="L773">
        <v>18</v>
      </c>
      <c r="M773" s="5">
        <f t="shared" si="558"/>
        <v>26</v>
      </c>
      <c r="N773" s="5">
        <f>+IF(D773="male",VLOOKUP(BG773,'Key node cluster'!$L$3:$N$24,3,0),VLOOKUP(BG773,'Key node cluster'!$R$3:$T$15,3,0))</f>
        <v>1</v>
      </c>
      <c r="O773" s="1">
        <v>0</v>
      </c>
      <c r="P773" s="1">
        <f t="shared" si="559"/>
        <v>26</v>
      </c>
      <c r="Q773" s="1">
        <f t="shared" si="560"/>
        <v>26</v>
      </c>
      <c r="R773" s="1">
        <f t="shared" si="561"/>
        <v>26</v>
      </c>
      <c r="S773" s="1">
        <f t="shared" si="562"/>
        <v>26</v>
      </c>
      <c r="T773" s="1">
        <f t="shared" si="563"/>
        <v>26</v>
      </c>
      <c r="U773" s="1">
        <f t="shared" si="564"/>
        <v>26</v>
      </c>
      <c r="V773" s="1">
        <f t="shared" si="565"/>
        <v>26</v>
      </c>
      <c r="W773" s="1">
        <f t="shared" si="566"/>
        <v>26</v>
      </c>
      <c r="X773" s="1">
        <f t="shared" si="567"/>
        <v>26</v>
      </c>
      <c r="Y773" s="1">
        <f t="shared" si="568"/>
        <v>26</v>
      </c>
      <c r="Z773" s="1">
        <f t="shared" si="569"/>
        <v>26</v>
      </c>
      <c r="AA773" s="1">
        <f t="shared" si="570"/>
        <v>26</v>
      </c>
      <c r="AB773" s="1">
        <f t="shared" si="571"/>
        <v>26</v>
      </c>
      <c r="AC773" s="1">
        <f t="shared" si="572"/>
        <v>26</v>
      </c>
      <c r="AD773" s="1">
        <f t="shared" si="573"/>
        <v>26</v>
      </c>
      <c r="AE773" s="1">
        <f t="shared" si="574"/>
        <v>26</v>
      </c>
      <c r="AF773" s="1">
        <f t="shared" si="575"/>
        <v>26</v>
      </c>
      <c r="AG773" s="1">
        <f t="shared" si="576"/>
        <v>26</v>
      </c>
      <c r="AH773" s="1">
        <f t="shared" si="577"/>
        <v>26</v>
      </c>
      <c r="AI773" s="1">
        <f t="shared" si="578"/>
        <v>26</v>
      </c>
      <c r="AJ773" s="1">
        <f t="shared" si="579"/>
        <v>26</v>
      </c>
      <c r="AK773" s="1">
        <f t="shared" si="580"/>
        <v>26</v>
      </c>
      <c r="AL773" s="1">
        <f t="shared" si="581"/>
        <v>26</v>
      </c>
      <c r="AM773" s="1">
        <f t="shared" si="582"/>
        <v>26</v>
      </c>
      <c r="AN773" s="1">
        <f t="shared" si="583"/>
        <v>26</v>
      </c>
      <c r="AO773" s="1">
        <f t="shared" si="584"/>
        <v>26</v>
      </c>
      <c r="AP773" s="7">
        <f t="shared" si="554"/>
        <v>26</v>
      </c>
      <c r="AQ773" s="7">
        <f t="shared" si="555"/>
        <v>26</v>
      </c>
      <c r="AR773" s="1">
        <f t="shared" si="585"/>
        <v>26</v>
      </c>
      <c r="AS773" s="7">
        <f t="shared" si="556"/>
        <v>26</v>
      </c>
      <c r="AT773" s="1">
        <f t="shared" si="586"/>
        <v>26</v>
      </c>
      <c r="AU773" s="1">
        <f t="shared" si="587"/>
        <v>26</v>
      </c>
      <c r="AV773" s="1">
        <f t="shared" si="588"/>
        <v>26</v>
      </c>
      <c r="AW773" s="1">
        <f t="shared" si="589"/>
        <v>26</v>
      </c>
      <c r="AX773" s="1">
        <f t="shared" si="590"/>
        <v>26</v>
      </c>
      <c r="AY773" s="1">
        <f t="shared" si="591"/>
        <v>26</v>
      </c>
      <c r="AZ773" s="1">
        <f t="shared" si="592"/>
        <v>26</v>
      </c>
      <c r="BA773" s="1">
        <f t="shared" si="593"/>
        <v>26</v>
      </c>
      <c r="BB773" s="1">
        <f t="shared" si="594"/>
        <v>26</v>
      </c>
      <c r="BC773" s="1">
        <f t="shared" si="595"/>
        <v>26</v>
      </c>
      <c r="BD773" s="1">
        <f t="shared" si="596"/>
        <v>26</v>
      </c>
      <c r="BE773" s="1">
        <f t="shared" si="597"/>
        <v>26</v>
      </c>
      <c r="BF773" s="1">
        <f t="shared" si="598"/>
        <v>26</v>
      </c>
      <c r="BG773" s="1">
        <f>+IF(D773="male",VLOOKUP(M773,'Key node cluster'!$A$3:$C$45,3,0),VLOOKUP(M773,'Key node cluster'!$F$3:$H$27,3,0))</f>
        <v>31</v>
      </c>
    </row>
    <row r="774" spans="1:59" x14ac:dyDescent="0.25">
      <c r="A774" t="s">
        <v>256</v>
      </c>
      <c r="B774">
        <v>9931043993</v>
      </c>
      <c r="C774" s="7">
        <v>30</v>
      </c>
      <c r="D774" t="s">
        <v>9</v>
      </c>
      <c r="E774" t="s">
        <v>10</v>
      </c>
      <c r="G774" t="str">
        <f t="shared" si="553"/>
        <v/>
      </c>
      <c r="H774" s="7">
        <f t="shared" si="557"/>
        <v>10</v>
      </c>
      <c r="J774">
        <v>28</v>
      </c>
      <c r="K774">
        <v>8.1123287671232998</v>
      </c>
      <c r="L774">
        <v>8</v>
      </c>
      <c r="M774" s="5">
        <f t="shared" si="558"/>
        <v>26</v>
      </c>
      <c r="N774" s="5">
        <f>+IF(D774="male",VLOOKUP(BG774,'Key node cluster'!$L$3:$N$24,3,0),VLOOKUP(BG774,'Key node cluster'!$R$3:$T$15,3,0))</f>
        <v>1</v>
      </c>
      <c r="O774" s="1">
        <v>0</v>
      </c>
      <c r="P774" s="1">
        <f t="shared" si="559"/>
        <v>26</v>
      </c>
      <c r="Q774" s="1">
        <f t="shared" si="560"/>
        <v>26</v>
      </c>
      <c r="R774" s="1">
        <f t="shared" si="561"/>
        <v>26</v>
      </c>
      <c r="S774" s="1">
        <f t="shared" si="562"/>
        <v>26</v>
      </c>
      <c r="T774" s="1">
        <f t="shared" si="563"/>
        <v>26</v>
      </c>
      <c r="U774" s="1">
        <f t="shared" si="564"/>
        <v>26</v>
      </c>
      <c r="V774" s="1">
        <f t="shared" si="565"/>
        <v>26</v>
      </c>
      <c r="W774" s="1">
        <f t="shared" si="566"/>
        <v>26</v>
      </c>
      <c r="X774" s="1">
        <f t="shared" si="567"/>
        <v>26</v>
      </c>
      <c r="Y774" s="1">
        <f t="shared" si="568"/>
        <v>26</v>
      </c>
      <c r="Z774" s="1">
        <f t="shared" si="569"/>
        <v>26</v>
      </c>
      <c r="AA774" s="1">
        <f t="shared" si="570"/>
        <v>26</v>
      </c>
      <c r="AB774" s="1">
        <f t="shared" si="571"/>
        <v>26</v>
      </c>
      <c r="AC774" s="1">
        <f t="shared" si="572"/>
        <v>26</v>
      </c>
      <c r="AD774" s="1">
        <f t="shared" si="573"/>
        <v>26</v>
      </c>
      <c r="AE774" s="1">
        <f t="shared" si="574"/>
        <v>26</v>
      </c>
      <c r="AF774" s="1">
        <f t="shared" si="575"/>
        <v>26</v>
      </c>
      <c r="AG774" s="1">
        <f t="shared" si="576"/>
        <v>26</v>
      </c>
      <c r="AH774" s="1">
        <f t="shared" si="577"/>
        <v>26</v>
      </c>
      <c r="AI774" s="1">
        <f t="shared" si="578"/>
        <v>26</v>
      </c>
      <c r="AJ774" s="1">
        <f t="shared" si="579"/>
        <v>26</v>
      </c>
      <c r="AK774" s="1">
        <f t="shared" si="580"/>
        <v>26</v>
      </c>
      <c r="AL774" s="1">
        <f t="shared" si="581"/>
        <v>26</v>
      </c>
      <c r="AM774" s="1">
        <f t="shared" si="582"/>
        <v>26</v>
      </c>
      <c r="AN774" s="1">
        <f t="shared" si="583"/>
        <v>26</v>
      </c>
      <c r="AO774" s="1">
        <f t="shared" si="584"/>
        <v>26</v>
      </c>
      <c r="AP774" s="7">
        <f t="shared" si="554"/>
        <v>26</v>
      </c>
      <c r="AQ774" s="7">
        <f t="shared" si="555"/>
        <v>26</v>
      </c>
      <c r="AR774" s="1">
        <f t="shared" si="585"/>
        <v>26</v>
      </c>
      <c r="AS774" s="7">
        <f t="shared" si="556"/>
        <v>26</v>
      </c>
      <c r="AT774" s="1">
        <f t="shared" si="586"/>
        <v>26</v>
      </c>
      <c r="AU774" s="1">
        <f t="shared" si="587"/>
        <v>26</v>
      </c>
      <c r="AV774" s="1">
        <f t="shared" si="588"/>
        <v>26</v>
      </c>
      <c r="AW774" s="1">
        <f t="shared" si="589"/>
        <v>26</v>
      </c>
      <c r="AX774" s="1">
        <f t="shared" si="590"/>
        <v>26</v>
      </c>
      <c r="AY774" s="1">
        <f t="shared" si="591"/>
        <v>26</v>
      </c>
      <c r="AZ774" s="1">
        <f t="shared" si="592"/>
        <v>26</v>
      </c>
      <c r="BA774" s="1">
        <f t="shared" si="593"/>
        <v>26</v>
      </c>
      <c r="BB774" s="1">
        <f t="shared" si="594"/>
        <v>26</v>
      </c>
      <c r="BC774" s="1">
        <f t="shared" si="595"/>
        <v>26</v>
      </c>
      <c r="BD774" s="1">
        <f t="shared" si="596"/>
        <v>26</v>
      </c>
      <c r="BE774" s="1">
        <f t="shared" si="597"/>
        <v>26</v>
      </c>
      <c r="BF774" s="1">
        <f t="shared" si="598"/>
        <v>26</v>
      </c>
      <c r="BG774" s="1">
        <f>+IF(D774="male",VLOOKUP(M774,'Key node cluster'!$A$3:$C$45,3,0),VLOOKUP(M774,'Key node cluster'!$F$3:$H$27,3,0))</f>
        <v>31</v>
      </c>
    </row>
    <row r="775" spans="1:59" x14ac:dyDescent="0.25">
      <c r="A775" t="s">
        <v>257</v>
      </c>
      <c r="B775">
        <v>9881043974</v>
      </c>
      <c r="C775" s="7">
        <v>30</v>
      </c>
      <c r="D775" t="s">
        <v>9</v>
      </c>
      <c r="E775" t="s">
        <v>10</v>
      </c>
      <c r="G775" t="str">
        <f t="shared" si="553"/>
        <v/>
      </c>
      <c r="H775" s="7">
        <f t="shared" si="557"/>
        <v>10</v>
      </c>
      <c r="J775">
        <v>33</v>
      </c>
      <c r="K775">
        <v>5.5205479452055002</v>
      </c>
      <c r="L775">
        <v>8</v>
      </c>
      <c r="M775" s="5">
        <f t="shared" si="558"/>
        <v>26</v>
      </c>
      <c r="N775" s="5">
        <f>+IF(D775="male",VLOOKUP(BG775,'Key node cluster'!$L$3:$N$24,3,0),VLOOKUP(BG775,'Key node cluster'!$R$3:$T$15,3,0))</f>
        <v>1</v>
      </c>
      <c r="O775" s="1">
        <v>0</v>
      </c>
      <c r="P775" s="1">
        <f t="shared" si="559"/>
        <v>26</v>
      </c>
      <c r="Q775" s="1">
        <f t="shared" si="560"/>
        <v>26</v>
      </c>
      <c r="R775" s="1">
        <f t="shared" si="561"/>
        <v>26</v>
      </c>
      <c r="S775" s="1">
        <f t="shared" si="562"/>
        <v>26</v>
      </c>
      <c r="T775" s="1">
        <f t="shared" si="563"/>
        <v>26</v>
      </c>
      <c r="U775" s="1">
        <f t="shared" si="564"/>
        <v>26</v>
      </c>
      <c r="V775" s="1">
        <f t="shared" si="565"/>
        <v>26</v>
      </c>
      <c r="W775" s="1">
        <f t="shared" si="566"/>
        <v>26</v>
      </c>
      <c r="X775" s="1">
        <f t="shared" si="567"/>
        <v>26</v>
      </c>
      <c r="Y775" s="1">
        <f t="shared" si="568"/>
        <v>26</v>
      </c>
      <c r="Z775" s="1">
        <f t="shared" si="569"/>
        <v>26</v>
      </c>
      <c r="AA775" s="1">
        <f t="shared" si="570"/>
        <v>26</v>
      </c>
      <c r="AB775" s="1">
        <f t="shared" si="571"/>
        <v>26</v>
      </c>
      <c r="AC775" s="1">
        <f t="shared" si="572"/>
        <v>26</v>
      </c>
      <c r="AD775" s="1">
        <f t="shared" si="573"/>
        <v>26</v>
      </c>
      <c r="AE775" s="1">
        <f t="shared" si="574"/>
        <v>26</v>
      </c>
      <c r="AF775" s="1">
        <f t="shared" si="575"/>
        <v>26</v>
      </c>
      <c r="AG775" s="1">
        <f t="shared" si="576"/>
        <v>26</v>
      </c>
      <c r="AH775" s="1">
        <f t="shared" si="577"/>
        <v>26</v>
      </c>
      <c r="AI775" s="1">
        <f t="shared" si="578"/>
        <v>26</v>
      </c>
      <c r="AJ775" s="1">
        <f t="shared" si="579"/>
        <v>26</v>
      </c>
      <c r="AK775" s="1">
        <f t="shared" si="580"/>
        <v>26</v>
      </c>
      <c r="AL775" s="1">
        <f t="shared" si="581"/>
        <v>26</v>
      </c>
      <c r="AM775" s="1">
        <f t="shared" si="582"/>
        <v>26</v>
      </c>
      <c r="AN775" s="1">
        <f t="shared" si="583"/>
        <v>26</v>
      </c>
      <c r="AO775" s="1">
        <f t="shared" si="584"/>
        <v>26</v>
      </c>
      <c r="AP775" s="7">
        <f t="shared" si="554"/>
        <v>26</v>
      </c>
      <c r="AQ775" s="7">
        <f t="shared" si="555"/>
        <v>26</v>
      </c>
      <c r="AR775" s="1">
        <f t="shared" si="585"/>
        <v>26</v>
      </c>
      <c r="AS775" s="7">
        <f t="shared" si="556"/>
        <v>26</v>
      </c>
      <c r="AT775" s="1">
        <f t="shared" si="586"/>
        <v>26</v>
      </c>
      <c r="AU775" s="1">
        <f t="shared" si="587"/>
        <v>26</v>
      </c>
      <c r="AV775" s="1">
        <f t="shared" si="588"/>
        <v>26</v>
      </c>
      <c r="AW775" s="1">
        <f t="shared" si="589"/>
        <v>26</v>
      </c>
      <c r="AX775" s="1">
        <f t="shared" si="590"/>
        <v>26</v>
      </c>
      <c r="AY775" s="1">
        <f t="shared" si="591"/>
        <v>26</v>
      </c>
      <c r="AZ775" s="1">
        <f t="shared" si="592"/>
        <v>26</v>
      </c>
      <c r="BA775" s="1">
        <f t="shared" si="593"/>
        <v>26</v>
      </c>
      <c r="BB775" s="1">
        <f t="shared" si="594"/>
        <v>26</v>
      </c>
      <c r="BC775" s="1">
        <f t="shared" si="595"/>
        <v>26</v>
      </c>
      <c r="BD775" s="1">
        <f t="shared" si="596"/>
        <v>26</v>
      </c>
      <c r="BE775" s="1">
        <f t="shared" si="597"/>
        <v>26</v>
      </c>
      <c r="BF775" s="1">
        <f t="shared" si="598"/>
        <v>26</v>
      </c>
      <c r="BG775" s="1">
        <f>+IF(D775="male",VLOOKUP(M775,'Key node cluster'!$A$3:$C$45,3,0),VLOOKUP(M775,'Key node cluster'!$F$3:$H$27,3,0))</f>
        <v>31</v>
      </c>
    </row>
    <row r="776" spans="1:59" x14ac:dyDescent="0.25">
      <c r="A776" t="s">
        <v>260</v>
      </c>
      <c r="B776">
        <v>9791035957</v>
      </c>
      <c r="C776" s="7">
        <v>40</v>
      </c>
      <c r="D776" t="s">
        <v>9</v>
      </c>
      <c r="E776" t="s">
        <v>10</v>
      </c>
      <c r="G776" t="str">
        <f t="shared" si="553"/>
        <v>bachelor or above</v>
      </c>
      <c r="H776" s="7">
        <f t="shared" si="557"/>
        <v>10</v>
      </c>
      <c r="I776" t="s">
        <v>46</v>
      </c>
      <c r="J776">
        <v>43</v>
      </c>
      <c r="K776">
        <v>5.9232876712328997</v>
      </c>
      <c r="L776">
        <v>4</v>
      </c>
      <c r="M776" s="5">
        <f t="shared" si="558"/>
        <v>26</v>
      </c>
      <c r="N776" s="5">
        <f>+IF(D776="male",VLOOKUP(BG776,'Key node cluster'!$L$3:$N$24,3,0),VLOOKUP(BG776,'Key node cluster'!$R$3:$T$15,3,0))</f>
        <v>1</v>
      </c>
      <c r="O776" s="1">
        <v>0</v>
      </c>
      <c r="P776" s="1">
        <f t="shared" si="559"/>
        <v>26</v>
      </c>
      <c r="Q776" s="1">
        <f t="shared" si="560"/>
        <v>26</v>
      </c>
      <c r="R776" s="1">
        <f t="shared" si="561"/>
        <v>26</v>
      </c>
      <c r="S776" s="1">
        <f t="shared" si="562"/>
        <v>26</v>
      </c>
      <c r="T776" s="1">
        <f t="shared" si="563"/>
        <v>26</v>
      </c>
      <c r="U776" s="1">
        <f t="shared" si="564"/>
        <v>26</v>
      </c>
      <c r="V776" s="1">
        <f t="shared" si="565"/>
        <v>26</v>
      </c>
      <c r="W776" s="1">
        <f t="shared" si="566"/>
        <v>26</v>
      </c>
      <c r="X776" s="1">
        <f t="shared" si="567"/>
        <v>26</v>
      </c>
      <c r="Y776" s="1">
        <f t="shared" si="568"/>
        <v>26</v>
      </c>
      <c r="Z776" s="1">
        <f t="shared" si="569"/>
        <v>26</v>
      </c>
      <c r="AA776" s="1">
        <f t="shared" si="570"/>
        <v>26</v>
      </c>
      <c r="AB776" s="1">
        <f t="shared" si="571"/>
        <v>26</v>
      </c>
      <c r="AC776" s="1">
        <f t="shared" si="572"/>
        <v>26</v>
      </c>
      <c r="AD776" s="1">
        <f t="shared" si="573"/>
        <v>26</v>
      </c>
      <c r="AE776" s="1">
        <f t="shared" si="574"/>
        <v>26</v>
      </c>
      <c r="AF776" s="1">
        <f t="shared" si="575"/>
        <v>26</v>
      </c>
      <c r="AG776" s="1">
        <f t="shared" si="576"/>
        <v>26</v>
      </c>
      <c r="AH776" s="1">
        <f t="shared" si="577"/>
        <v>26</v>
      </c>
      <c r="AI776" s="1">
        <f t="shared" si="578"/>
        <v>26</v>
      </c>
      <c r="AJ776" s="1">
        <f t="shared" si="579"/>
        <v>26</v>
      </c>
      <c r="AK776" s="1">
        <f t="shared" si="580"/>
        <v>26</v>
      </c>
      <c r="AL776" s="1">
        <f t="shared" si="581"/>
        <v>26</v>
      </c>
      <c r="AM776" s="1">
        <f t="shared" si="582"/>
        <v>26</v>
      </c>
      <c r="AN776" s="1">
        <f t="shared" si="583"/>
        <v>26</v>
      </c>
      <c r="AO776" s="1">
        <f t="shared" si="584"/>
        <v>26</v>
      </c>
      <c r="AP776" s="7">
        <f t="shared" si="554"/>
        <v>26</v>
      </c>
      <c r="AQ776" s="7">
        <f t="shared" si="555"/>
        <v>26</v>
      </c>
      <c r="AR776" s="1">
        <f t="shared" si="585"/>
        <v>26</v>
      </c>
      <c r="AS776" s="7">
        <f t="shared" si="556"/>
        <v>26</v>
      </c>
      <c r="AT776" s="1">
        <f t="shared" si="586"/>
        <v>26</v>
      </c>
      <c r="AU776" s="1">
        <f t="shared" si="587"/>
        <v>26</v>
      </c>
      <c r="AV776" s="1">
        <f t="shared" si="588"/>
        <v>26</v>
      </c>
      <c r="AW776" s="1">
        <f t="shared" si="589"/>
        <v>26</v>
      </c>
      <c r="AX776" s="1">
        <f t="shared" si="590"/>
        <v>26</v>
      </c>
      <c r="AY776" s="1">
        <f t="shared" si="591"/>
        <v>26</v>
      </c>
      <c r="AZ776" s="1">
        <f t="shared" si="592"/>
        <v>26</v>
      </c>
      <c r="BA776" s="1">
        <f t="shared" si="593"/>
        <v>26</v>
      </c>
      <c r="BB776" s="1">
        <f t="shared" si="594"/>
        <v>26</v>
      </c>
      <c r="BC776" s="1">
        <f t="shared" si="595"/>
        <v>26</v>
      </c>
      <c r="BD776" s="1">
        <f t="shared" si="596"/>
        <v>26</v>
      </c>
      <c r="BE776" s="1">
        <f t="shared" si="597"/>
        <v>26</v>
      </c>
      <c r="BF776" s="1">
        <f t="shared" si="598"/>
        <v>26</v>
      </c>
      <c r="BG776" s="1">
        <f>+IF(D776="male",VLOOKUP(M776,'Key node cluster'!$A$3:$C$45,3,0),VLOOKUP(M776,'Key node cluster'!$F$3:$H$27,3,0))</f>
        <v>31</v>
      </c>
    </row>
    <row r="777" spans="1:59" x14ac:dyDescent="0.25">
      <c r="A777" t="s">
        <v>262</v>
      </c>
      <c r="B777">
        <v>9871044302</v>
      </c>
      <c r="C777" s="7">
        <v>30</v>
      </c>
      <c r="D777" t="s">
        <v>9</v>
      </c>
      <c r="E777" t="s">
        <v>10</v>
      </c>
      <c r="G777" t="str">
        <f t="shared" si="553"/>
        <v>tvet</v>
      </c>
      <c r="H777" s="7">
        <f t="shared" si="557"/>
        <v>5</v>
      </c>
      <c r="I777" t="s">
        <v>193</v>
      </c>
      <c r="J777">
        <v>35</v>
      </c>
      <c r="K777">
        <v>3.3397260273973002</v>
      </c>
      <c r="L777">
        <v>1</v>
      </c>
      <c r="M777" s="5">
        <f t="shared" si="558"/>
        <v>26</v>
      </c>
      <c r="N777" s="5">
        <f>+IF(D777="male",VLOOKUP(BG777,'Key node cluster'!$L$3:$N$24,3,0),VLOOKUP(BG777,'Key node cluster'!$R$3:$T$15,3,0))</f>
        <v>1</v>
      </c>
      <c r="O777" s="1">
        <v>0</v>
      </c>
      <c r="P777" s="1">
        <f t="shared" si="559"/>
        <v>26</v>
      </c>
      <c r="Q777" s="1">
        <f t="shared" si="560"/>
        <v>26</v>
      </c>
      <c r="R777" s="1">
        <f t="shared" si="561"/>
        <v>26</v>
      </c>
      <c r="S777" s="1">
        <f t="shared" si="562"/>
        <v>26</v>
      </c>
      <c r="T777" s="1">
        <f t="shared" si="563"/>
        <v>26</v>
      </c>
      <c r="U777" s="1">
        <f t="shared" si="564"/>
        <v>26</v>
      </c>
      <c r="V777" s="1">
        <f t="shared" si="565"/>
        <v>26</v>
      </c>
      <c r="W777" s="1">
        <f t="shared" si="566"/>
        <v>26</v>
      </c>
      <c r="X777" s="1">
        <f t="shared" si="567"/>
        <v>26</v>
      </c>
      <c r="Y777" s="1">
        <f t="shared" si="568"/>
        <v>26</v>
      </c>
      <c r="Z777" s="1">
        <f t="shared" si="569"/>
        <v>26</v>
      </c>
      <c r="AA777" s="1">
        <f t="shared" si="570"/>
        <v>26</v>
      </c>
      <c r="AB777" s="1">
        <f t="shared" si="571"/>
        <v>26</v>
      </c>
      <c r="AC777" s="1">
        <f t="shared" si="572"/>
        <v>26</v>
      </c>
      <c r="AD777" s="1">
        <f t="shared" si="573"/>
        <v>26</v>
      </c>
      <c r="AE777" s="1">
        <f t="shared" si="574"/>
        <v>26</v>
      </c>
      <c r="AF777" s="1">
        <f t="shared" si="575"/>
        <v>26</v>
      </c>
      <c r="AG777" s="1">
        <f t="shared" si="576"/>
        <v>26</v>
      </c>
      <c r="AH777" s="1">
        <f t="shared" si="577"/>
        <v>26</v>
      </c>
      <c r="AI777" s="1">
        <f t="shared" si="578"/>
        <v>26</v>
      </c>
      <c r="AJ777" s="1">
        <f t="shared" si="579"/>
        <v>26</v>
      </c>
      <c r="AK777" s="1">
        <f t="shared" si="580"/>
        <v>26</v>
      </c>
      <c r="AL777" s="1">
        <f t="shared" si="581"/>
        <v>26</v>
      </c>
      <c r="AM777" s="1">
        <f t="shared" si="582"/>
        <v>26</v>
      </c>
      <c r="AN777" s="1">
        <f t="shared" si="583"/>
        <v>26</v>
      </c>
      <c r="AO777" s="1">
        <f t="shared" si="584"/>
        <v>26</v>
      </c>
      <c r="AP777" s="7">
        <f t="shared" si="554"/>
        <v>26</v>
      </c>
      <c r="AQ777" s="7">
        <f t="shared" si="555"/>
        <v>26</v>
      </c>
      <c r="AR777" s="1">
        <f t="shared" si="585"/>
        <v>26</v>
      </c>
      <c r="AS777" s="7">
        <f t="shared" si="556"/>
        <v>26</v>
      </c>
      <c r="AT777" s="1">
        <f t="shared" si="586"/>
        <v>26</v>
      </c>
      <c r="AU777" s="1">
        <f t="shared" si="587"/>
        <v>26</v>
      </c>
      <c r="AV777" s="1">
        <f t="shared" si="588"/>
        <v>26</v>
      </c>
      <c r="AW777" s="1">
        <f t="shared" si="589"/>
        <v>26</v>
      </c>
      <c r="AX777" s="1">
        <f t="shared" si="590"/>
        <v>26</v>
      </c>
      <c r="AY777" s="1">
        <f t="shared" si="591"/>
        <v>26</v>
      </c>
      <c r="AZ777" s="1">
        <f t="shared" si="592"/>
        <v>26</v>
      </c>
      <c r="BA777" s="1">
        <f t="shared" si="593"/>
        <v>26</v>
      </c>
      <c r="BB777" s="1">
        <f t="shared" si="594"/>
        <v>26</v>
      </c>
      <c r="BC777" s="1">
        <f t="shared" si="595"/>
        <v>26</v>
      </c>
      <c r="BD777" s="1">
        <f t="shared" si="596"/>
        <v>26</v>
      </c>
      <c r="BE777" s="1">
        <f t="shared" si="597"/>
        <v>26</v>
      </c>
      <c r="BF777" s="1">
        <f t="shared" si="598"/>
        <v>26</v>
      </c>
      <c r="BG777" s="1">
        <f>+IF(D777="male",VLOOKUP(M777,'Key node cluster'!$A$3:$C$45,3,0),VLOOKUP(M777,'Key node cluster'!$F$3:$H$27,3,0))</f>
        <v>31</v>
      </c>
    </row>
    <row r="778" spans="1:59" x14ac:dyDescent="0.25">
      <c r="A778" t="s">
        <v>265</v>
      </c>
      <c r="B778">
        <v>9951066703</v>
      </c>
      <c r="C778" s="7">
        <v>30</v>
      </c>
      <c r="D778" t="s">
        <v>9</v>
      </c>
      <c r="E778" t="s">
        <v>10</v>
      </c>
      <c r="F778" t="s">
        <v>266</v>
      </c>
      <c r="G778" t="str">
        <f t="shared" si="553"/>
        <v>bachelor or above</v>
      </c>
      <c r="H778" s="7">
        <f t="shared" si="557"/>
        <v>5</v>
      </c>
      <c r="I778" t="s">
        <v>14</v>
      </c>
      <c r="J778">
        <v>26</v>
      </c>
      <c r="K778">
        <v>2.0876712328767</v>
      </c>
      <c r="L778">
        <v>17</v>
      </c>
      <c r="M778" s="5">
        <f t="shared" si="558"/>
        <v>31</v>
      </c>
      <c r="N778" s="5">
        <f>+IF(D778="male",VLOOKUP(BG778,'Key node cluster'!$L$3:$N$24,3,0),VLOOKUP(BG778,'Key node cluster'!$R$3:$T$15,3,0))</f>
        <v>1</v>
      </c>
      <c r="O778" s="1">
        <v>0</v>
      </c>
      <c r="P778" s="1">
        <f t="shared" si="559"/>
        <v>26</v>
      </c>
      <c r="Q778" s="1">
        <f t="shared" si="560"/>
        <v>26</v>
      </c>
      <c r="R778" s="1">
        <f t="shared" si="561"/>
        <v>26</v>
      </c>
      <c r="S778" s="1">
        <f t="shared" si="562"/>
        <v>26</v>
      </c>
      <c r="T778" s="1">
        <f t="shared" si="563"/>
        <v>26</v>
      </c>
      <c r="U778" s="1">
        <f t="shared" si="564"/>
        <v>26</v>
      </c>
      <c r="V778" s="1">
        <f t="shared" si="565"/>
        <v>26</v>
      </c>
      <c r="W778" s="1">
        <f t="shared" si="566"/>
        <v>26</v>
      </c>
      <c r="X778" s="1">
        <f t="shared" si="567"/>
        <v>26</v>
      </c>
      <c r="Y778" s="1">
        <f t="shared" si="568"/>
        <v>26</v>
      </c>
      <c r="Z778" s="1">
        <f t="shared" si="569"/>
        <v>26</v>
      </c>
      <c r="AA778" s="1">
        <f t="shared" si="570"/>
        <v>26</v>
      </c>
      <c r="AB778" s="1">
        <f t="shared" si="571"/>
        <v>26</v>
      </c>
      <c r="AC778" s="1">
        <f t="shared" si="572"/>
        <v>26</v>
      </c>
      <c r="AD778" s="1">
        <f t="shared" si="573"/>
        <v>26</v>
      </c>
      <c r="AE778" s="1">
        <f t="shared" si="574"/>
        <v>26</v>
      </c>
      <c r="AF778" s="1">
        <f t="shared" si="575"/>
        <v>26</v>
      </c>
      <c r="AG778" s="1">
        <f t="shared" si="576"/>
        <v>26</v>
      </c>
      <c r="AH778" s="1">
        <f t="shared" si="577"/>
        <v>26</v>
      </c>
      <c r="AI778" s="1">
        <f t="shared" si="578"/>
        <v>26</v>
      </c>
      <c r="AJ778" s="1">
        <f t="shared" si="579"/>
        <v>26</v>
      </c>
      <c r="AK778" s="1">
        <f t="shared" si="580"/>
        <v>26</v>
      </c>
      <c r="AL778" s="1">
        <f t="shared" si="581"/>
        <v>26</v>
      </c>
      <c r="AM778" s="1">
        <f t="shared" si="582"/>
        <v>26</v>
      </c>
      <c r="AN778" s="1">
        <f t="shared" si="583"/>
        <v>26</v>
      </c>
      <c r="AO778" s="1">
        <f t="shared" si="584"/>
        <v>26</v>
      </c>
      <c r="AP778" s="7">
        <f t="shared" si="554"/>
        <v>27</v>
      </c>
      <c r="AQ778" s="7">
        <f t="shared" si="555"/>
        <v>28</v>
      </c>
      <c r="AR778" s="1">
        <f t="shared" si="585"/>
        <v>29</v>
      </c>
      <c r="AS778" s="7">
        <f t="shared" si="556"/>
        <v>31</v>
      </c>
      <c r="AT778" s="1">
        <f t="shared" si="586"/>
        <v>31</v>
      </c>
      <c r="AU778" s="1">
        <f t="shared" si="587"/>
        <v>31</v>
      </c>
      <c r="AV778" s="1">
        <f t="shared" si="588"/>
        <v>31</v>
      </c>
      <c r="AW778" s="1">
        <f t="shared" si="589"/>
        <v>31</v>
      </c>
      <c r="AX778" s="1">
        <f t="shared" si="590"/>
        <v>31</v>
      </c>
      <c r="AY778" s="1">
        <f t="shared" si="591"/>
        <v>31</v>
      </c>
      <c r="AZ778" s="1">
        <f t="shared" si="592"/>
        <v>31</v>
      </c>
      <c r="BA778" s="1">
        <f t="shared" si="593"/>
        <v>31</v>
      </c>
      <c r="BB778" s="1">
        <f t="shared" si="594"/>
        <v>31</v>
      </c>
      <c r="BC778" s="1">
        <f t="shared" si="595"/>
        <v>31</v>
      </c>
      <c r="BD778" s="1">
        <f t="shared" si="596"/>
        <v>31</v>
      </c>
      <c r="BE778" s="1">
        <f t="shared" si="597"/>
        <v>31</v>
      </c>
      <c r="BF778" s="1">
        <f t="shared" si="598"/>
        <v>31</v>
      </c>
      <c r="BG778" s="1">
        <f>+IF(D778="male",VLOOKUP(M778,'Key node cluster'!$A$3:$C$45,3,0),VLOOKUP(M778,'Key node cluster'!$F$3:$H$27,3,0))</f>
        <v>31</v>
      </c>
    </row>
    <row r="779" spans="1:59" x14ac:dyDescent="0.25">
      <c r="A779" t="s">
        <v>268</v>
      </c>
      <c r="B779">
        <v>9871013207</v>
      </c>
      <c r="C779" s="7">
        <v>30</v>
      </c>
      <c r="D779" t="s">
        <v>9</v>
      </c>
      <c r="E779" t="s">
        <v>10</v>
      </c>
      <c r="G779" t="str">
        <f t="shared" si="553"/>
        <v/>
      </c>
      <c r="H779" s="7">
        <f t="shared" si="557"/>
        <v>15</v>
      </c>
      <c r="J779">
        <v>34</v>
      </c>
      <c r="K779">
        <v>12.863013698630001</v>
      </c>
      <c r="L779">
        <v>2</v>
      </c>
      <c r="M779" s="5">
        <f t="shared" si="558"/>
        <v>26</v>
      </c>
      <c r="N779" s="5">
        <f>+IF(D779="male",VLOOKUP(BG779,'Key node cluster'!$L$3:$N$24,3,0),VLOOKUP(BG779,'Key node cluster'!$R$3:$T$15,3,0))</f>
        <v>1</v>
      </c>
      <c r="O779" s="1">
        <v>0</v>
      </c>
      <c r="P779" s="1">
        <f t="shared" si="559"/>
        <v>26</v>
      </c>
      <c r="Q779" s="1">
        <f t="shared" si="560"/>
        <v>26</v>
      </c>
      <c r="R779" s="1">
        <f t="shared" si="561"/>
        <v>26</v>
      </c>
      <c r="S779" s="1">
        <f t="shared" si="562"/>
        <v>26</v>
      </c>
      <c r="T779" s="1">
        <f t="shared" si="563"/>
        <v>26</v>
      </c>
      <c r="U779" s="1">
        <f t="shared" si="564"/>
        <v>26</v>
      </c>
      <c r="V779" s="1">
        <f t="shared" si="565"/>
        <v>26</v>
      </c>
      <c r="W779" s="1">
        <f t="shared" si="566"/>
        <v>26</v>
      </c>
      <c r="X779" s="1">
        <f t="shared" si="567"/>
        <v>26</v>
      </c>
      <c r="Y779" s="1">
        <f t="shared" si="568"/>
        <v>26</v>
      </c>
      <c r="Z779" s="1">
        <f t="shared" si="569"/>
        <v>26</v>
      </c>
      <c r="AA779" s="1">
        <f t="shared" si="570"/>
        <v>26</v>
      </c>
      <c r="AB779" s="1">
        <f t="shared" si="571"/>
        <v>26</v>
      </c>
      <c r="AC779" s="1">
        <f t="shared" si="572"/>
        <v>26</v>
      </c>
      <c r="AD779" s="1">
        <f t="shared" si="573"/>
        <v>26</v>
      </c>
      <c r="AE779" s="1">
        <f t="shared" si="574"/>
        <v>26</v>
      </c>
      <c r="AF779" s="1">
        <f t="shared" si="575"/>
        <v>26</v>
      </c>
      <c r="AG779" s="1">
        <f t="shared" si="576"/>
        <v>26</v>
      </c>
      <c r="AH779" s="1">
        <f t="shared" si="577"/>
        <v>26</v>
      </c>
      <c r="AI779" s="1">
        <f t="shared" si="578"/>
        <v>26</v>
      </c>
      <c r="AJ779" s="1">
        <f t="shared" si="579"/>
        <v>26</v>
      </c>
      <c r="AK779" s="1">
        <f t="shared" si="580"/>
        <v>26</v>
      </c>
      <c r="AL779" s="1">
        <f t="shared" si="581"/>
        <v>26</v>
      </c>
      <c r="AM779" s="1">
        <f t="shared" si="582"/>
        <v>26</v>
      </c>
      <c r="AN779" s="1">
        <f t="shared" si="583"/>
        <v>26</v>
      </c>
      <c r="AO779" s="1">
        <f t="shared" si="584"/>
        <v>26</v>
      </c>
      <c r="AP779" s="7">
        <f t="shared" si="554"/>
        <v>26</v>
      </c>
      <c r="AQ779" s="7">
        <f t="shared" si="555"/>
        <v>26</v>
      </c>
      <c r="AR779" s="1">
        <f t="shared" si="585"/>
        <v>26</v>
      </c>
      <c r="AS779" s="7">
        <f t="shared" si="556"/>
        <v>26</v>
      </c>
      <c r="AT779" s="1">
        <f t="shared" si="586"/>
        <v>26</v>
      </c>
      <c r="AU779" s="1">
        <f t="shared" si="587"/>
        <v>26</v>
      </c>
      <c r="AV779" s="1">
        <f t="shared" si="588"/>
        <v>26</v>
      </c>
      <c r="AW779" s="1">
        <f t="shared" si="589"/>
        <v>26</v>
      </c>
      <c r="AX779" s="1">
        <f t="shared" si="590"/>
        <v>26</v>
      </c>
      <c r="AY779" s="1">
        <f t="shared" si="591"/>
        <v>26</v>
      </c>
      <c r="AZ779" s="1">
        <f t="shared" si="592"/>
        <v>26</v>
      </c>
      <c r="BA779" s="1">
        <f t="shared" si="593"/>
        <v>26</v>
      </c>
      <c r="BB779" s="1">
        <f t="shared" si="594"/>
        <v>26</v>
      </c>
      <c r="BC779" s="1">
        <f t="shared" si="595"/>
        <v>26</v>
      </c>
      <c r="BD779" s="1">
        <f t="shared" si="596"/>
        <v>26</v>
      </c>
      <c r="BE779" s="1">
        <f t="shared" si="597"/>
        <v>26</v>
      </c>
      <c r="BF779" s="1">
        <f t="shared" si="598"/>
        <v>26</v>
      </c>
      <c r="BG779" s="1">
        <f>+IF(D779="male",VLOOKUP(M779,'Key node cluster'!$A$3:$C$45,3,0),VLOOKUP(M779,'Key node cluster'!$F$3:$H$27,3,0))</f>
        <v>31</v>
      </c>
    </row>
    <row r="780" spans="1:59" x14ac:dyDescent="0.25">
      <c r="A780" t="s">
        <v>269</v>
      </c>
      <c r="B780">
        <v>9681011614</v>
      </c>
      <c r="C780" s="7">
        <v>50</v>
      </c>
      <c r="D780" t="s">
        <v>9</v>
      </c>
      <c r="E780" t="s">
        <v>10</v>
      </c>
      <c r="G780" t="str">
        <f t="shared" si="553"/>
        <v>secondary or below</v>
      </c>
      <c r="H780" s="7">
        <f t="shared" si="557"/>
        <v>20</v>
      </c>
      <c r="I780" t="s">
        <v>18</v>
      </c>
      <c r="J780">
        <v>53</v>
      </c>
      <c r="K780">
        <v>23.016438356163999</v>
      </c>
      <c r="L780">
        <v>7</v>
      </c>
      <c r="M780" s="5">
        <f t="shared" si="558"/>
        <v>26</v>
      </c>
      <c r="N780" s="5">
        <f>+IF(D780="male",VLOOKUP(BG780,'Key node cluster'!$L$3:$N$24,3,0),VLOOKUP(BG780,'Key node cluster'!$R$3:$T$15,3,0))</f>
        <v>1</v>
      </c>
      <c r="O780" s="1">
        <v>0</v>
      </c>
      <c r="P780" s="1">
        <f t="shared" si="559"/>
        <v>26</v>
      </c>
      <c r="Q780" s="1">
        <f t="shared" si="560"/>
        <v>26</v>
      </c>
      <c r="R780" s="1">
        <f t="shared" si="561"/>
        <v>26</v>
      </c>
      <c r="S780" s="1">
        <f t="shared" si="562"/>
        <v>26</v>
      </c>
      <c r="T780" s="1">
        <f t="shared" si="563"/>
        <v>26</v>
      </c>
      <c r="U780" s="1">
        <f t="shared" si="564"/>
        <v>26</v>
      </c>
      <c r="V780" s="1">
        <f t="shared" si="565"/>
        <v>26</v>
      </c>
      <c r="W780" s="1">
        <f t="shared" si="566"/>
        <v>26</v>
      </c>
      <c r="X780" s="1">
        <f t="shared" si="567"/>
        <v>26</v>
      </c>
      <c r="Y780" s="1">
        <f t="shared" si="568"/>
        <v>26</v>
      </c>
      <c r="Z780" s="1">
        <f t="shared" si="569"/>
        <v>26</v>
      </c>
      <c r="AA780" s="1">
        <f t="shared" si="570"/>
        <v>26</v>
      </c>
      <c r="AB780" s="1">
        <f t="shared" si="571"/>
        <v>26</v>
      </c>
      <c r="AC780" s="1">
        <f t="shared" si="572"/>
        <v>26</v>
      </c>
      <c r="AD780" s="1">
        <f t="shared" si="573"/>
        <v>26</v>
      </c>
      <c r="AE780" s="1">
        <f t="shared" si="574"/>
        <v>26</v>
      </c>
      <c r="AF780" s="1">
        <f t="shared" si="575"/>
        <v>26</v>
      </c>
      <c r="AG780" s="1">
        <f t="shared" si="576"/>
        <v>26</v>
      </c>
      <c r="AH780" s="1">
        <f t="shared" si="577"/>
        <v>26</v>
      </c>
      <c r="AI780" s="1">
        <f t="shared" si="578"/>
        <v>26</v>
      </c>
      <c r="AJ780" s="1">
        <f t="shared" si="579"/>
        <v>26</v>
      </c>
      <c r="AK780" s="1">
        <f t="shared" si="580"/>
        <v>26</v>
      </c>
      <c r="AL780" s="1">
        <f t="shared" si="581"/>
        <v>26</v>
      </c>
      <c r="AM780" s="1">
        <f t="shared" si="582"/>
        <v>26</v>
      </c>
      <c r="AN780" s="1">
        <f t="shared" si="583"/>
        <v>26</v>
      </c>
      <c r="AO780" s="1">
        <f t="shared" si="584"/>
        <v>26</v>
      </c>
      <c r="AP780" s="7">
        <f t="shared" si="554"/>
        <v>26</v>
      </c>
      <c r="AQ780" s="7">
        <f t="shared" si="555"/>
        <v>26</v>
      </c>
      <c r="AR780" s="1">
        <f t="shared" si="585"/>
        <v>26</v>
      </c>
      <c r="AS780" s="7">
        <f t="shared" si="556"/>
        <v>26</v>
      </c>
      <c r="AT780" s="1">
        <f t="shared" si="586"/>
        <v>26</v>
      </c>
      <c r="AU780" s="1">
        <f t="shared" si="587"/>
        <v>26</v>
      </c>
      <c r="AV780" s="1">
        <f t="shared" si="588"/>
        <v>26</v>
      </c>
      <c r="AW780" s="1">
        <f t="shared" si="589"/>
        <v>26</v>
      </c>
      <c r="AX780" s="1">
        <f t="shared" si="590"/>
        <v>26</v>
      </c>
      <c r="AY780" s="1">
        <f t="shared" si="591"/>
        <v>26</v>
      </c>
      <c r="AZ780" s="1">
        <f t="shared" si="592"/>
        <v>26</v>
      </c>
      <c r="BA780" s="1">
        <f t="shared" si="593"/>
        <v>26</v>
      </c>
      <c r="BB780" s="1">
        <f t="shared" si="594"/>
        <v>26</v>
      </c>
      <c r="BC780" s="1">
        <f t="shared" si="595"/>
        <v>26</v>
      </c>
      <c r="BD780" s="1">
        <f t="shared" si="596"/>
        <v>26</v>
      </c>
      <c r="BE780" s="1">
        <f t="shared" si="597"/>
        <v>26</v>
      </c>
      <c r="BF780" s="1">
        <f t="shared" si="598"/>
        <v>26</v>
      </c>
      <c r="BG780" s="1">
        <f>+IF(D780="male",VLOOKUP(M780,'Key node cluster'!$A$3:$C$45,3,0),VLOOKUP(M780,'Key node cluster'!$F$3:$H$27,3,0))</f>
        <v>31</v>
      </c>
    </row>
    <row r="781" spans="1:59" x14ac:dyDescent="0.25">
      <c r="A781" t="s">
        <v>270</v>
      </c>
      <c r="B781">
        <v>9911023987</v>
      </c>
      <c r="C781" s="7">
        <v>30</v>
      </c>
      <c r="D781" t="s">
        <v>9</v>
      </c>
      <c r="E781" t="s">
        <v>10</v>
      </c>
      <c r="G781" t="str">
        <f t="shared" si="553"/>
        <v/>
      </c>
      <c r="H781" s="7">
        <f t="shared" si="557"/>
        <v>10</v>
      </c>
      <c r="J781">
        <v>30</v>
      </c>
      <c r="K781">
        <v>5.0904109589040996</v>
      </c>
      <c r="L781">
        <v>7</v>
      </c>
      <c r="M781" s="5">
        <f t="shared" si="558"/>
        <v>26</v>
      </c>
      <c r="N781" s="5">
        <f>+IF(D781="male",VLOOKUP(BG781,'Key node cluster'!$L$3:$N$24,3,0),VLOOKUP(BG781,'Key node cluster'!$R$3:$T$15,3,0))</f>
        <v>1</v>
      </c>
      <c r="O781" s="1">
        <v>0</v>
      </c>
      <c r="P781" s="1">
        <f t="shared" si="559"/>
        <v>26</v>
      </c>
      <c r="Q781" s="1">
        <f t="shared" si="560"/>
        <v>26</v>
      </c>
      <c r="R781" s="1">
        <f t="shared" si="561"/>
        <v>26</v>
      </c>
      <c r="S781" s="1">
        <f t="shared" si="562"/>
        <v>26</v>
      </c>
      <c r="T781" s="1">
        <f t="shared" si="563"/>
        <v>26</v>
      </c>
      <c r="U781" s="1">
        <f t="shared" si="564"/>
        <v>26</v>
      </c>
      <c r="V781" s="1">
        <f t="shared" si="565"/>
        <v>26</v>
      </c>
      <c r="W781" s="1">
        <f t="shared" si="566"/>
        <v>26</v>
      </c>
      <c r="X781" s="1">
        <f t="shared" si="567"/>
        <v>26</v>
      </c>
      <c r="Y781" s="1">
        <f t="shared" si="568"/>
        <v>26</v>
      </c>
      <c r="Z781" s="1">
        <f t="shared" si="569"/>
        <v>26</v>
      </c>
      <c r="AA781" s="1">
        <f t="shared" si="570"/>
        <v>26</v>
      </c>
      <c r="AB781" s="1">
        <f t="shared" si="571"/>
        <v>26</v>
      </c>
      <c r="AC781" s="1">
        <f t="shared" si="572"/>
        <v>26</v>
      </c>
      <c r="AD781" s="1">
        <f t="shared" si="573"/>
        <v>26</v>
      </c>
      <c r="AE781" s="1">
        <f t="shared" si="574"/>
        <v>26</v>
      </c>
      <c r="AF781" s="1">
        <f t="shared" si="575"/>
        <v>26</v>
      </c>
      <c r="AG781" s="1">
        <f t="shared" si="576"/>
        <v>26</v>
      </c>
      <c r="AH781" s="1">
        <f t="shared" si="577"/>
        <v>26</v>
      </c>
      <c r="AI781" s="1">
        <f t="shared" si="578"/>
        <v>26</v>
      </c>
      <c r="AJ781" s="1">
        <f t="shared" si="579"/>
        <v>26</v>
      </c>
      <c r="AK781" s="1">
        <f t="shared" si="580"/>
        <v>26</v>
      </c>
      <c r="AL781" s="1">
        <f t="shared" si="581"/>
        <v>26</v>
      </c>
      <c r="AM781" s="1">
        <f t="shared" si="582"/>
        <v>26</v>
      </c>
      <c r="AN781" s="1">
        <f t="shared" si="583"/>
        <v>26</v>
      </c>
      <c r="AO781" s="1">
        <f t="shared" si="584"/>
        <v>26</v>
      </c>
      <c r="AP781" s="7">
        <f t="shared" si="554"/>
        <v>26</v>
      </c>
      <c r="AQ781" s="7">
        <f t="shared" si="555"/>
        <v>26</v>
      </c>
      <c r="AR781" s="1">
        <f t="shared" si="585"/>
        <v>26</v>
      </c>
      <c r="AS781" s="7">
        <f t="shared" si="556"/>
        <v>26</v>
      </c>
      <c r="AT781" s="1">
        <f t="shared" si="586"/>
        <v>26</v>
      </c>
      <c r="AU781" s="1">
        <f t="shared" si="587"/>
        <v>26</v>
      </c>
      <c r="AV781" s="1">
        <f t="shared" si="588"/>
        <v>26</v>
      </c>
      <c r="AW781" s="1">
        <f t="shared" si="589"/>
        <v>26</v>
      </c>
      <c r="AX781" s="1">
        <f t="shared" si="590"/>
        <v>26</v>
      </c>
      <c r="AY781" s="1">
        <f t="shared" si="591"/>
        <v>26</v>
      </c>
      <c r="AZ781" s="1">
        <f t="shared" si="592"/>
        <v>26</v>
      </c>
      <c r="BA781" s="1">
        <f t="shared" si="593"/>
        <v>26</v>
      </c>
      <c r="BB781" s="1">
        <f t="shared" si="594"/>
        <v>26</v>
      </c>
      <c r="BC781" s="1">
        <f t="shared" si="595"/>
        <v>26</v>
      </c>
      <c r="BD781" s="1">
        <f t="shared" si="596"/>
        <v>26</v>
      </c>
      <c r="BE781" s="1">
        <f t="shared" si="597"/>
        <v>26</v>
      </c>
      <c r="BF781" s="1">
        <f t="shared" si="598"/>
        <v>26</v>
      </c>
      <c r="BG781" s="1">
        <f>+IF(D781="male",VLOOKUP(M781,'Key node cluster'!$A$3:$C$45,3,0),VLOOKUP(M781,'Key node cluster'!$F$3:$H$27,3,0))</f>
        <v>31</v>
      </c>
    </row>
    <row r="782" spans="1:59" x14ac:dyDescent="0.25">
      <c r="A782" t="s">
        <v>271</v>
      </c>
      <c r="B782">
        <v>9841007127</v>
      </c>
      <c r="C782" s="7">
        <v>40</v>
      </c>
      <c r="D782" t="s">
        <v>9</v>
      </c>
      <c r="E782" t="s">
        <v>10</v>
      </c>
      <c r="F782" t="s">
        <v>11</v>
      </c>
      <c r="G782" t="str">
        <f t="shared" si="553"/>
        <v>bachelor or above</v>
      </c>
      <c r="H782" s="7">
        <f t="shared" si="557"/>
        <v>10</v>
      </c>
      <c r="I782" t="s">
        <v>14</v>
      </c>
      <c r="J782">
        <v>38</v>
      </c>
      <c r="K782">
        <v>8.6958904109588993</v>
      </c>
      <c r="L782">
        <v>13</v>
      </c>
      <c r="M782" s="5">
        <f t="shared" si="558"/>
        <v>42</v>
      </c>
      <c r="N782" s="5">
        <f>+IF(D782="male",VLOOKUP(BG782,'Key node cluster'!$L$3:$N$24,3,0),VLOOKUP(BG782,'Key node cluster'!$R$3:$T$15,3,0))</f>
        <v>0</v>
      </c>
      <c r="O782" s="1">
        <v>0</v>
      </c>
      <c r="P782" s="1">
        <f t="shared" si="559"/>
        <v>26</v>
      </c>
      <c r="Q782" s="1">
        <f t="shared" si="560"/>
        <v>26</v>
      </c>
      <c r="R782" s="1">
        <f t="shared" si="561"/>
        <v>26</v>
      </c>
      <c r="S782" s="1">
        <f t="shared" si="562"/>
        <v>26</v>
      </c>
      <c r="T782" s="1">
        <f t="shared" si="563"/>
        <v>26</v>
      </c>
      <c r="U782" s="1">
        <f t="shared" si="564"/>
        <v>26</v>
      </c>
      <c r="V782" s="1">
        <f t="shared" si="565"/>
        <v>26</v>
      </c>
      <c r="W782" s="1">
        <f t="shared" si="566"/>
        <v>26</v>
      </c>
      <c r="X782" s="1">
        <f t="shared" si="567"/>
        <v>26</v>
      </c>
      <c r="Y782" s="1">
        <f t="shared" si="568"/>
        <v>26</v>
      </c>
      <c r="Z782" s="1">
        <f t="shared" si="569"/>
        <v>26</v>
      </c>
      <c r="AA782" s="1">
        <f t="shared" si="570"/>
        <v>26</v>
      </c>
      <c r="AB782" s="1">
        <f t="shared" si="571"/>
        <v>26</v>
      </c>
      <c r="AC782" s="1">
        <f t="shared" si="572"/>
        <v>26</v>
      </c>
      <c r="AD782" s="1">
        <f t="shared" si="573"/>
        <v>26</v>
      </c>
      <c r="AE782" s="1">
        <f t="shared" si="574"/>
        <v>26</v>
      </c>
      <c r="AF782" s="1">
        <f t="shared" si="575"/>
        <v>26</v>
      </c>
      <c r="AG782" s="1">
        <f t="shared" si="576"/>
        <v>26</v>
      </c>
      <c r="AH782" s="1">
        <f t="shared" si="577"/>
        <v>26</v>
      </c>
      <c r="AI782" s="1">
        <f t="shared" si="578"/>
        <v>26</v>
      </c>
      <c r="AJ782" s="1">
        <f t="shared" si="579"/>
        <v>26</v>
      </c>
      <c r="AK782" s="1">
        <f t="shared" si="580"/>
        <v>26</v>
      </c>
      <c r="AL782" s="1">
        <f t="shared" si="581"/>
        <v>26</v>
      </c>
      <c r="AM782" s="1">
        <f t="shared" si="582"/>
        <v>26</v>
      </c>
      <c r="AN782" s="1">
        <f t="shared" si="583"/>
        <v>26</v>
      </c>
      <c r="AO782" s="1">
        <f t="shared" si="584"/>
        <v>26</v>
      </c>
      <c r="AP782" s="7">
        <f t="shared" si="554"/>
        <v>38</v>
      </c>
      <c r="AQ782" s="7">
        <f t="shared" si="555"/>
        <v>38</v>
      </c>
      <c r="AR782" s="1">
        <f t="shared" si="585"/>
        <v>38</v>
      </c>
      <c r="AS782" s="7">
        <f t="shared" si="556"/>
        <v>38</v>
      </c>
      <c r="AT782" s="1">
        <f t="shared" si="586"/>
        <v>38</v>
      </c>
      <c r="AU782" s="1">
        <f t="shared" si="587"/>
        <v>38</v>
      </c>
      <c r="AV782" s="1">
        <f t="shared" si="588"/>
        <v>38</v>
      </c>
      <c r="AW782" s="1">
        <f t="shared" si="589"/>
        <v>38</v>
      </c>
      <c r="AX782" s="1">
        <f t="shared" si="590"/>
        <v>38</v>
      </c>
      <c r="AY782" s="1">
        <f t="shared" si="591"/>
        <v>38</v>
      </c>
      <c r="AZ782" s="1">
        <f t="shared" si="592"/>
        <v>38</v>
      </c>
      <c r="BA782" s="1">
        <f t="shared" si="593"/>
        <v>38</v>
      </c>
      <c r="BB782" s="1">
        <f t="shared" si="594"/>
        <v>40</v>
      </c>
      <c r="BC782" s="1">
        <f t="shared" si="595"/>
        <v>40</v>
      </c>
      <c r="BD782" s="1">
        <f t="shared" si="596"/>
        <v>42</v>
      </c>
      <c r="BE782" s="1">
        <f t="shared" si="597"/>
        <v>42</v>
      </c>
      <c r="BF782" s="1">
        <f t="shared" si="598"/>
        <v>42</v>
      </c>
      <c r="BG782" s="1">
        <f>+IF(D782="male",VLOOKUP(M782,'Key node cluster'!$A$3:$C$45,3,0),VLOOKUP(M782,'Key node cluster'!$F$3:$H$27,3,0))</f>
        <v>42</v>
      </c>
    </row>
    <row r="783" spans="1:59" x14ac:dyDescent="0.25">
      <c r="A783" t="s">
        <v>272</v>
      </c>
      <c r="B783">
        <v>9851046375</v>
      </c>
      <c r="C783" s="7">
        <v>40</v>
      </c>
      <c r="D783" t="s">
        <v>9</v>
      </c>
      <c r="E783" t="s">
        <v>10</v>
      </c>
      <c r="F783" t="s">
        <v>273</v>
      </c>
      <c r="G783" t="str">
        <f t="shared" si="553"/>
        <v>bachelor or above</v>
      </c>
      <c r="H783" s="7">
        <f t="shared" si="557"/>
        <v>15</v>
      </c>
      <c r="I783" t="s">
        <v>46</v>
      </c>
      <c r="J783">
        <v>36</v>
      </c>
      <c r="K783">
        <v>11.92602739726</v>
      </c>
      <c r="L783">
        <v>2</v>
      </c>
      <c r="M783" s="5">
        <f t="shared" si="558"/>
        <v>32</v>
      </c>
      <c r="N783" s="5">
        <f>+IF(D783="male",VLOOKUP(BG783,'Key node cluster'!$L$3:$N$24,3,0),VLOOKUP(BG783,'Key node cluster'!$R$3:$T$15,3,0))</f>
        <v>0</v>
      </c>
      <c r="O783" s="1">
        <v>0</v>
      </c>
      <c r="P783" s="1">
        <f t="shared" si="559"/>
        <v>26</v>
      </c>
      <c r="Q783" s="1">
        <f t="shared" si="560"/>
        <v>26</v>
      </c>
      <c r="R783" s="1">
        <f t="shared" si="561"/>
        <v>26</v>
      </c>
      <c r="S783" s="1">
        <f t="shared" si="562"/>
        <v>26</v>
      </c>
      <c r="T783" s="1">
        <f t="shared" si="563"/>
        <v>26</v>
      </c>
      <c r="U783" s="1">
        <f t="shared" si="564"/>
        <v>26</v>
      </c>
      <c r="V783" s="1">
        <f t="shared" si="565"/>
        <v>26</v>
      </c>
      <c r="W783" s="1">
        <f t="shared" si="566"/>
        <v>26</v>
      </c>
      <c r="X783" s="1">
        <f t="shared" si="567"/>
        <v>26</v>
      </c>
      <c r="Y783" s="1">
        <f t="shared" si="568"/>
        <v>26</v>
      </c>
      <c r="Z783" s="1">
        <f t="shared" si="569"/>
        <v>26</v>
      </c>
      <c r="AA783" s="1">
        <f t="shared" si="570"/>
        <v>26</v>
      </c>
      <c r="AB783" s="1">
        <f t="shared" si="571"/>
        <v>26</v>
      </c>
      <c r="AC783" s="1">
        <f t="shared" si="572"/>
        <v>26</v>
      </c>
      <c r="AD783" s="1">
        <f t="shared" si="573"/>
        <v>26</v>
      </c>
      <c r="AE783" s="1">
        <f t="shared" si="574"/>
        <v>26</v>
      </c>
      <c r="AF783" s="1">
        <f t="shared" si="575"/>
        <v>26</v>
      </c>
      <c r="AG783" s="1">
        <f t="shared" si="576"/>
        <v>26</v>
      </c>
      <c r="AH783" s="1">
        <f t="shared" si="577"/>
        <v>26</v>
      </c>
      <c r="AI783" s="1">
        <f t="shared" si="578"/>
        <v>26</v>
      </c>
      <c r="AJ783" s="1">
        <f t="shared" si="579"/>
        <v>26</v>
      </c>
      <c r="AK783" s="1">
        <f t="shared" si="580"/>
        <v>26</v>
      </c>
      <c r="AL783" s="1">
        <f t="shared" si="581"/>
        <v>26</v>
      </c>
      <c r="AM783" s="1">
        <f t="shared" si="582"/>
        <v>26</v>
      </c>
      <c r="AN783" s="1">
        <f t="shared" si="583"/>
        <v>26</v>
      </c>
      <c r="AO783" s="1">
        <f t="shared" si="584"/>
        <v>26</v>
      </c>
      <c r="AP783" s="7">
        <f t="shared" si="554"/>
        <v>27</v>
      </c>
      <c r="AQ783" s="7">
        <f t="shared" si="555"/>
        <v>28</v>
      </c>
      <c r="AR783" s="1">
        <f t="shared" si="585"/>
        <v>32</v>
      </c>
      <c r="AS783" s="7">
        <f t="shared" si="556"/>
        <v>32</v>
      </c>
      <c r="AT783" s="1">
        <f t="shared" si="586"/>
        <v>32</v>
      </c>
      <c r="AU783" s="1">
        <f t="shared" si="587"/>
        <v>32</v>
      </c>
      <c r="AV783" s="1">
        <f t="shared" si="588"/>
        <v>32</v>
      </c>
      <c r="AW783" s="1">
        <f t="shared" si="589"/>
        <v>32</v>
      </c>
      <c r="AX783" s="1">
        <f t="shared" si="590"/>
        <v>32</v>
      </c>
      <c r="AY783" s="1">
        <f t="shared" si="591"/>
        <v>32</v>
      </c>
      <c r="AZ783" s="1">
        <f t="shared" si="592"/>
        <v>32</v>
      </c>
      <c r="BA783" s="1">
        <f t="shared" si="593"/>
        <v>32</v>
      </c>
      <c r="BB783" s="1">
        <f t="shared" si="594"/>
        <v>32</v>
      </c>
      <c r="BC783" s="1">
        <f t="shared" si="595"/>
        <v>32</v>
      </c>
      <c r="BD783" s="1">
        <f t="shared" si="596"/>
        <v>32</v>
      </c>
      <c r="BE783" s="1">
        <f t="shared" si="597"/>
        <v>32</v>
      </c>
      <c r="BF783" s="1">
        <f t="shared" si="598"/>
        <v>32</v>
      </c>
      <c r="BG783" s="1">
        <f>+IF(D783="male",VLOOKUP(M783,'Key node cluster'!$A$3:$C$45,3,0),VLOOKUP(M783,'Key node cluster'!$F$3:$H$27,3,0))</f>
        <v>32</v>
      </c>
    </row>
    <row r="784" spans="1:59" x14ac:dyDescent="0.25">
      <c r="A784" t="s">
        <v>274</v>
      </c>
      <c r="B784">
        <v>9871018064</v>
      </c>
      <c r="C784" s="7">
        <v>30</v>
      </c>
      <c r="D784" t="s">
        <v>9</v>
      </c>
      <c r="E784" t="s">
        <v>10</v>
      </c>
      <c r="G784" t="str">
        <f t="shared" si="553"/>
        <v/>
      </c>
      <c r="H784" s="7">
        <f t="shared" si="557"/>
        <v>15</v>
      </c>
      <c r="J784">
        <v>34</v>
      </c>
      <c r="K784">
        <v>11.030136986301001</v>
      </c>
      <c r="L784">
        <v>2</v>
      </c>
      <c r="M784" s="5">
        <f t="shared" si="558"/>
        <v>26</v>
      </c>
      <c r="N784" s="5">
        <f>+IF(D784="male",VLOOKUP(BG784,'Key node cluster'!$L$3:$N$24,3,0),VLOOKUP(BG784,'Key node cluster'!$R$3:$T$15,3,0))</f>
        <v>1</v>
      </c>
      <c r="O784" s="1">
        <v>0</v>
      </c>
      <c r="P784" s="1">
        <f t="shared" si="559"/>
        <v>26</v>
      </c>
      <c r="Q784" s="1">
        <f t="shared" si="560"/>
        <v>26</v>
      </c>
      <c r="R784" s="1">
        <f t="shared" si="561"/>
        <v>26</v>
      </c>
      <c r="S784" s="1">
        <f t="shared" si="562"/>
        <v>26</v>
      </c>
      <c r="T784" s="1">
        <f t="shared" si="563"/>
        <v>26</v>
      </c>
      <c r="U784" s="1">
        <f t="shared" si="564"/>
        <v>26</v>
      </c>
      <c r="V784" s="1">
        <f t="shared" si="565"/>
        <v>26</v>
      </c>
      <c r="W784" s="1">
        <f t="shared" si="566"/>
        <v>26</v>
      </c>
      <c r="X784" s="1">
        <f t="shared" si="567"/>
        <v>26</v>
      </c>
      <c r="Y784" s="1">
        <f t="shared" si="568"/>
        <v>26</v>
      </c>
      <c r="Z784" s="1">
        <f t="shared" si="569"/>
        <v>26</v>
      </c>
      <c r="AA784" s="1">
        <f t="shared" si="570"/>
        <v>26</v>
      </c>
      <c r="AB784" s="1">
        <f t="shared" si="571"/>
        <v>26</v>
      </c>
      <c r="AC784" s="1">
        <f t="shared" si="572"/>
        <v>26</v>
      </c>
      <c r="AD784" s="1">
        <f t="shared" si="573"/>
        <v>26</v>
      </c>
      <c r="AE784" s="1">
        <f t="shared" si="574"/>
        <v>26</v>
      </c>
      <c r="AF784" s="1">
        <f t="shared" si="575"/>
        <v>26</v>
      </c>
      <c r="AG784" s="1">
        <f t="shared" si="576"/>
        <v>26</v>
      </c>
      <c r="AH784" s="1">
        <f t="shared" si="577"/>
        <v>26</v>
      </c>
      <c r="AI784" s="1">
        <f t="shared" si="578"/>
        <v>26</v>
      </c>
      <c r="AJ784" s="1">
        <f t="shared" si="579"/>
        <v>26</v>
      </c>
      <c r="AK784" s="1">
        <f t="shared" si="580"/>
        <v>26</v>
      </c>
      <c r="AL784" s="1">
        <f t="shared" si="581"/>
        <v>26</v>
      </c>
      <c r="AM784" s="1">
        <f t="shared" si="582"/>
        <v>26</v>
      </c>
      <c r="AN784" s="1">
        <f t="shared" si="583"/>
        <v>26</v>
      </c>
      <c r="AO784" s="1">
        <f t="shared" si="584"/>
        <v>26</v>
      </c>
      <c r="AP784" s="7">
        <f t="shared" si="554"/>
        <v>26</v>
      </c>
      <c r="AQ784" s="7">
        <f t="shared" si="555"/>
        <v>26</v>
      </c>
      <c r="AR784" s="1">
        <f t="shared" si="585"/>
        <v>26</v>
      </c>
      <c r="AS784" s="7">
        <f t="shared" si="556"/>
        <v>26</v>
      </c>
      <c r="AT784" s="1">
        <f t="shared" si="586"/>
        <v>26</v>
      </c>
      <c r="AU784" s="1">
        <f t="shared" si="587"/>
        <v>26</v>
      </c>
      <c r="AV784" s="1">
        <f t="shared" si="588"/>
        <v>26</v>
      </c>
      <c r="AW784" s="1">
        <f t="shared" si="589"/>
        <v>26</v>
      </c>
      <c r="AX784" s="1">
        <f t="shared" si="590"/>
        <v>26</v>
      </c>
      <c r="AY784" s="1">
        <f t="shared" si="591"/>
        <v>26</v>
      </c>
      <c r="AZ784" s="1">
        <f t="shared" si="592"/>
        <v>26</v>
      </c>
      <c r="BA784" s="1">
        <f t="shared" si="593"/>
        <v>26</v>
      </c>
      <c r="BB784" s="1">
        <f t="shared" si="594"/>
        <v>26</v>
      </c>
      <c r="BC784" s="1">
        <f t="shared" si="595"/>
        <v>26</v>
      </c>
      <c r="BD784" s="1">
        <f t="shared" si="596"/>
        <v>26</v>
      </c>
      <c r="BE784" s="1">
        <f t="shared" si="597"/>
        <v>26</v>
      </c>
      <c r="BF784" s="1">
        <f t="shared" si="598"/>
        <v>26</v>
      </c>
      <c r="BG784" s="1">
        <f>+IF(D784="male",VLOOKUP(M784,'Key node cluster'!$A$3:$C$45,3,0),VLOOKUP(M784,'Key node cluster'!$F$3:$H$27,3,0))</f>
        <v>31</v>
      </c>
    </row>
    <row r="785" spans="1:59" x14ac:dyDescent="0.25">
      <c r="A785" t="s">
        <v>275</v>
      </c>
      <c r="B785">
        <v>9811007020</v>
      </c>
      <c r="C785" s="7">
        <v>40</v>
      </c>
      <c r="D785" t="s">
        <v>9</v>
      </c>
      <c r="E785" t="s">
        <v>10</v>
      </c>
      <c r="G785" t="str">
        <f t="shared" si="553"/>
        <v>bachelor or above</v>
      </c>
      <c r="H785" s="7">
        <f t="shared" si="557"/>
        <v>20</v>
      </c>
      <c r="I785" t="s">
        <v>14</v>
      </c>
      <c r="J785">
        <v>40</v>
      </c>
      <c r="K785">
        <v>16.701369863014001</v>
      </c>
      <c r="L785">
        <v>6</v>
      </c>
      <c r="M785" s="5">
        <f t="shared" si="558"/>
        <v>26</v>
      </c>
      <c r="N785" s="5">
        <f>+IF(D785="male",VLOOKUP(BG785,'Key node cluster'!$L$3:$N$24,3,0),VLOOKUP(BG785,'Key node cluster'!$R$3:$T$15,3,0))</f>
        <v>1</v>
      </c>
      <c r="O785" s="1">
        <v>0</v>
      </c>
      <c r="P785" s="1">
        <f t="shared" si="559"/>
        <v>26</v>
      </c>
      <c r="Q785" s="1">
        <f t="shared" si="560"/>
        <v>26</v>
      </c>
      <c r="R785" s="1">
        <f t="shared" si="561"/>
        <v>26</v>
      </c>
      <c r="S785" s="1">
        <f t="shared" si="562"/>
        <v>26</v>
      </c>
      <c r="T785" s="1">
        <f t="shared" si="563"/>
        <v>26</v>
      </c>
      <c r="U785" s="1">
        <f t="shared" si="564"/>
        <v>26</v>
      </c>
      <c r="V785" s="1">
        <f t="shared" si="565"/>
        <v>26</v>
      </c>
      <c r="W785" s="1">
        <f t="shared" si="566"/>
        <v>26</v>
      </c>
      <c r="X785" s="1">
        <f t="shared" si="567"/>
        <v>26</v>
      </c>
      <c r="Y785" s="1">
        <f t="shared" si="568"/>
        <v>26</v>
      </c>
      <c r="Z785" s="1">
        <f t="shared" si="569"/>
        <v>26</v>
      </c>
      <c r="AA785" s="1">
        <f t="shared" si="570"/>
        <v>26</v>
      </c>
      <c r="AB785" s="1">
        <f t="shared" si="571"/>
        <v>26</v>
      </c>
      <c r="AC785" s="1">
        <f t="shared" si="572"/>
        <v>26</v>
      </c>
      <c r="AD785" s="1">
        <f t="shared" si="573"/>
        <v>26</v>
      </c>
      <c r="AE785" s="1">
        <f t="shared" si="574"/>
        <v>26</v>
      </c>
      <c r="AF785" s="1">
        <f t="shared" si="575"/>
        <v>26</v>
      </c>
      <c r="AG785" s="1">
        <f t="shared" si="576"/>
        <v>26</v>
      </c>
      <c r="AH785" s="1">
        <f t="shared" si="577"/>
        <v>26</v>
      </c>
      <c r="AI785" s="1">
        <f t="shared" si="578"/>
        <v>26</v>
      </c>
      <c r="AJ785" s="1">
        <f t="shared" si="579"/>
        <v>26</v>
      </c>
      <c r="AK785" s="1">
        <f t="shared" si="580"/>
        <v>26</v>
      </c>
      <c r="AL785" s="1">
        <f t="shared" si="581"/>
        <v>26</v>
      </c>
      <c r="AM785" s="1">
        <f t="shared" si="582"/>
        <v>26</v>
      </c>
      <c r="AN785" s="1">
        <f t="shared" si="583"/>
        <v>26</v>
      </c>
      <c r="AO785" s="1">
        <f t="shared" si="584"/>
        <v>26</v>
      </c>
      <c r="AP785" s="7">
        <f t="shared" si="554"/>
        <v>26</v>
      </c>
      <c r="AQ785" s="7">
        <f t="shared" si="555"/>
        <v>26</v>
      </c>
      <c r="AR785" s="1">
        <f t="shared" si="585"/>
        <v>26</v>
      </c>
      <c r="AS785" s="7">
        <f t="shared" si="556"/>
        <v>26</v>
      </c>
      <c r="AT785" s="1">
        <f t="shared" si="586"/>
        <v>26</v>
      </c>
      <c r="AU785" s="1">
        <f t="shared" si="587"/>
        <v>26</v>
      </c>
      <c r="AV785" s="1">
        <f t="shared" si="588"/>
        <v>26</v>
      </c>
      <c r="AW785" s="1">
        <f t="shared" si="589"/>
        <v>26</v>
      </c>
      <c r="AX785" s="1">
        <f t="shared" si="590"/>
        <v>26</v>
      </c>
      <c r="AY785" s="1">
        <f t="shared" si="591"/>
        <v>26</v>
      </c>
      <c r="AZ785" s="1">
        <f t="shared" si="592"/>
        <v>26</v>
      </c>
      <c r="BA785" s="1">
        <f t="shared" si="593"/>
        <v>26</v>
      </c>
      <c r="BB785" s="1">
        <f t="shared" si="594"/>
        <v>26</v>
      </c>
      <c r="BC785" s="1">
        <f t="shared" si="595"/>
        <v>26</v>
      </c>
      <c r="BD785" s="1">
        <f t="shared" si="596"/>
        <v>26</v>
      </c>
      <c r="BE785" s="1">
        <f t="shared" si="597"/>
        <v>26</v>
      </c>
      <c r="BF785" s="1">
        <f t="shared" si="598"/>
        <v>26</v>
      </c>
      <c r="BG785" s="1">
        <f>+IF(D785="male",VLOOKUP(M785,'Key node cluster'!$A$3:$C$45,3,0),VLOOKUP(M785,'Key node cluster'!$F$3:$H$27,3,0))</f>
        <v>31</v>
      </c>
    </row>
    <row r="786" spans="1:59" x14ac:dyDescent="0.25">
      <c r="A786" t="s">
        <v>276</v>
      </c>
      <c r="B786">
        <v>9891005413</v>
      </c>
      <c r="C786" s="7">
        <v>30</v>
      </c>
      <c r="D786" t="s">
        <v>9</v>
      </c>
      <c r="E786" t="s">
        <v>10</v>
      </c>
      <c r="G786" t="str">
        <f t="shared" si="553"/>
        <v/>
      </c>
      <c r="H786" s="7">
        <f t="shared" si="557"/>
        <v>10</v>
      </c>
      <c r="J786">
        <v>32</v>
      </c>
      <c r="K786">
        <v>7.0273972602740002</v>
      </c>
      <c r="L786">
        <v>2</v>
      </c>
      <c r="M786" s="5">
        <f t="shared" si="558"/>
        <v>26</v>
      </c>
      <c r="N786" s="5">
        <f>+IF(D786="male",VLOOKUP(BG786,'Key node cluster'!$L$3:$N$24,3,0),VLOOKUP(BG786,'Key node cluster'!$R$3:$T$15,3,0))</f>
        <v>1</v>
      </c>
      <c r="O786" s="1">
        <v>0</v>
      </c>
      <c r="P786" s="1">
        <f t="shared" si="559"/>
        <v>26</v>
      </c>
      <c r="Q786" s="1">
        <f t="shared" si="560"/>
        <v>26</v>
      </c>
      <c r="R786" s="1">
        <f t="shared" si="561"/>
        <v>26</v>
      </c>
      <c r="S786" s="1">
        <f t="shared" si="562"/>
        <v>26</v>
      </c>
      <c r="T786" s="1">
        <f t="shared" si="563"/>
        <v>26</v>
      </c>
      <c r="U786" s="1">
        <f t="shared" si="564"/>
        <v>26</v>
      </c>
      <c r="V786" s="1">
        <f t="shared" si="565"/>
        <v>26</v>
      </c>
      <c r="W786" s="1">
        <f t="shared" si="566"/>
        <v>26</v>
      </c>
      <c r="X786" s="1">
        <f t="shared" si="567"/>
        <v>26</v>
      </c>
      <c r="Y786" s="1">
        <f t="shared" si="568"/>
        <v>26</v>
      </c>
      <c r="Z786" s="1">
        <f t="shared" si="569"/>
        <v>26</v>
      </c>
      <c r="AA786" s="1">
        <f t="shared" si="570"/>
        <v>26</v>
      </c>
      <c r="AB786" s="1">
        <f t="shared" si="571"/>
        <v>26</v>
      </c>
      <c r="AC786" s="1">
        <f t="shared" si="572"/>
        <v>26</v>
      </c>
      <c r="AD786" s="1">
        <f t="shared" si="573"/>
        <v>26</v>
      </c>
      <c r="AE786" s="1">
        <f t="shared" si="574"/>
        <v>26</v>
      </c>
      <c r="AF786" s="1">
        <f t="shared" si="575"/>
        <v>26</v>
      </c>
      <c r="AG786" s="1">
        <f t="shared" si="576"/>
        <v>26</v>
      </c>
      <c r="AH786" s="1">
        <f t="shared" si="577"/>
        <v>26</v>
      </c>
      <c r="AI786" s="1">
        <f t="shared" si="578"/>
        <v>26</v>
      </c>
      <c r="AJ786" s="1">
        <f t="shared" si="579"/>
        <v>26</v>
      </c>
      <c r="AK786" s="1">
        <f t="shared" si="580"/>
        <v>26</v>
      </c>
      <c r="AL786" s="1">
        <f t="shared" si="581"/>
        <v>26</v>
      </c>
      <c r="AM786" s="1">
        <f t="shared" si="582"/>
        <v>26</v>
      </c>
      <c r="AN786" s="1">
        <f t="shared" si="583"/>
        <v>26</v>
      </c>
      <c r="AO786" s="1">
        <f t="shared" si="584"/>
        <v>26</v>
      </c>
      <c r="AP786" s="7">
        <f t="shared" si="554"/>
        <v>26</v>
      </c>
      <c r="AQ786" s="7">
        <f t="shared" si="555"/>
        <v>26</v>
      </c>
      <c r="AR786" s="1">
        <f t="shared" si="585"/>
        <v>26</v>
      </c>
      <c r="AS786" s="7">
        <f t="shared" si="556"/>
        <v>26</v>
      </c>
      <c r="AT786" s="1">
        <f t="shared" si="586"/>
        <v>26</v>
      </c>
      <c r="AU786" s="1">
        <f t="shared" si="587"/>
        <v>26</v>
      </c>
      <c r="AV786" s="1">
        <f t="shared" si="588"/>
        <v>26</v>
      </c>
      <c r="AW786" s="1">
        <f t="shared" si="589"/>
        <v>26</v>
      </c>
      <c r="AX786" s="1">
        <f t="shared" si="590"/>
        <v>26</v>
      </c>
      <c r="AY786" s="1">
        <f t="shared" si="591"/>
        <v>26</v>
      </c>
      <c r="AZ786" s="1">
        <f t="shared" si="592"/>
        <v>26</v>
      </c>
      <c r="BA786" s="1">
        <f t="shared" si="593"/>
        <v>26</v>
      </c>
      <c r="BB786" s="1">
        <f t="shared" si="594"/>
        <v>26</v>
      </c>
      <c r="BC786" s="1">
        <f t="shared" si="595"/>
        <v>26</v>
      </c>
      <c r="BD786" s="1">
        <f t="shared" si="596"/>
        <v>26</v>
      </c>
      <c r="BE786" s="1">
        <f t="shared" si="597"/>
        <v>26</v>
      </c>
      <c r="BF786" s="1">
        <f t="shared" si="598"/>
        <v>26</v>
      </c>
      <c r="BG786" s="1">
        <f>+IF(D786="male",VLOOKUP(M786,'Key node cluster'!$A$3:$C$45,3,0),VLOOKUP(M786,'Key node cluster'!$F$3:$H$27,3,0))</f>
        <v>31</v>
      </c>
    </row>
    <row r="787" spans="1:59" x14ac:dyDescent="0.25">
      <c r="A787" t="s">
        <v>280</v>
      </c>
      <c r="B787">
        <v>9921018388</v>
      </c>
      <c r="C787" s="7">
        <v>30</v>
      </c>
      <c r="D787" t="s">
        <v>9</v>
      </c>
      <c r="E787" t="s">
        <v>10</v>
      </c>
      <c r="G787" t="str">
        <f t="shared" si="553"/>
        <v/>
      </c>
      <c r="H787" s="7">
        <f t="shared" si="557"/>
        <v>10</v>
      </c>
      <c r="J787">
        <v>30</v>
      </c>
      <c r="K787">
        <v>7.4328767123287998</v>
      </c>
      <c r="L787">
        <v>12</v>
      </c>
      <c r="M787" s="5">
        <f t="shared" si="558"/>
        <v>26</v>
      </c>
      <c r="N787" s="5">
        <f>+IF(D787="male",VLOOKUP(BG787,'Key node cluster'!$L$3:$N$24,3,0),VLOOKUP(BG787,'Key node cluster'!$R$3:$T$15,3,0))</f>
        <v>1</v>
      </c>
      <c r="O787" s="1">
        <v>0</v>
      </c>
      <c r="P787" s="1">
        <f t="shared" si="559"/>
        <v>26</v>
      </c>
      <c r="Q787" s="1">
        <f t="shared" si="560"/>
        <v>26</v>
      </c>
      <c r="R787" s="1">
        <f t="shared" si="561"/>
        <v>26</v>
      </c>
      <c r="S787" s="1">
        <f t="shared" si="562"/>
        <v>26</v>
      </c>
      <c r="T787" s="1">
        <f t="shared" si="563"/>
        <v>26</v>
      </c>
      <c r="U787" s="1">
        <f t="shared" si="564"/>
        <v>26</v>
      </c>
      <c r="V787" s="1">
        <f t="shared" si="565"/>
        <v>26</v>
      </c>
      <c r="W787" s="1">
        <f t="shared" si="566"/>
        <v>26</v>
      </c>
      <c r="X787" s="1">
        <f t="shared" si="567"/>
        <v>26</v>
      </c>
      <c r="Y787" s="1">
        <f t="shared" si="568"/>
        <v>26</v>
      </c>
      <c r="Z787" s="1">
        <f t="shared" si="569"/>
        <v>26</v>
      </c>
      <c r="AA787" s="1">
        <f t="shared" si="570"/>
        <v>26</v>
      </c>
      <c r="AB787" s="1">
        <f t="shared" si="571"/>
        <v>26</v>
      </c>
      <c r="AC787" s="1">
        <f t="shared" si="572"/>
        <v>26</v>
      </c>
      <c r="AD787" s="1">
        <f t="shared" si="573"/>
        <v>26</v>
      </c>
      <c r="AE787" s="1">
        <f t="shared" si="574"/>
        <v>26</v>
      </c>
      <c r="AF787" s="1">
        <f t="shared" si="575"/>
        <v>26</v>
      </c>
      <c r="AG787" s="1">
        <f t="shared" si="576"/>
        <v>26</v>
      </c>
      <c r="AH787" s="1">
        <f t="shared" si="577"/>
        <v>26</v>
      </c>
      <c r="AI787" s="1">
        <f t="shared" si="578"/>
        <v>26</v>
      </c>
      <c r="AJ787" s="1">
        <f t="shared" si="579"/>
        <v>26</v>
      </c>
      <c r="AK787" s="1">
        <f t="shared" si="580"/>
        <v>26</v>
      </c>
      <c r="AL787" s="1">
        <f t="shared" si="581"/>
        <v>26</v>
      </c>
      <c r="AM787" s="1">
        <f t="shared" si="582"/>
        <v>26</v>
      </c>
      <c r="AN787" s="1">
        <f t="shared" si="583"/>
        <v>26</v>
      </c>
      <c r="AO787" s="1">
        <f t="shared" si="584"/>
        <v>26</v>
      </c>
      <c r="AP787" s="7">
        <f t="shared" si="554"/>
        <v>26</v>
      </c>
      <c r="AQ787" s="7">
        <f t="shared" si="555"/>
        <v>26</v>
      </c>
      <c r="AR787" s="1">
        <f t="shared" si="585"/>
        <v>26</v>
      </c>
      <c r="AS787" s="7">
        <f t="shared" si="556"/>
        <v>26</v>
      </c>
      <c r="AT787" s="1">
        <f t="shared" si="586"/>
        <v>26</v>
      </c>
      <c r="AU787" s="1">
        <f t="shared" si="587"/>
        <v>26</v>
      </c>
      <c r="AV787" s="1">
        <f t="shared" si="588"/>
        <v>26</v>
      </c>
      <c r="AW787" s="1">
        <f t="shared" si="589"/>
        <v>26</v>
      </c>
      <c r="AX787" s="1">
        <f t="shared" si="590"/>
        <v>26</v>
      </c>
      <c r="AY787" s="1">
        <f t="shared" si="591"/>
        <v>26</v>
      </c>
      <c r="AZ787" s="1">
        <f t="shared" si="592"/>
        <v>26</v>
      </c>
      <c r="BA787" s="1">
        <f t="shared" si="593"/>
        <v>26</v>
      </c>
      <c r="BB787" s="1">
        <f t="shared" si="594"/>
        <v>26</v>
      </c>
      <c r="BC787" s="1">
        <f t="shared" si="595"/>
        <v>26</v>
      </c>
      <c r="BD787" s="1">
        <f t="shared" si="596"/>
        <v>26</v>
      </c>
      <c r="BE787" s="1">
        <f t="shared" si="597"/>
        <v>26</v>
      </c>
      <c r="BF787" s="1">
        <f t="shared" si="598"/>
        <v>26</v>
      </c>
      <c r="BG787" s="1">
        <f>+IF(D787="male",VLOOKUP(M787,'Key node cluster'!$A$3:$C$45,3,0),VLOOKUP(M787,'Key node cluster'!$F$3:$H$27,3,0))</f>
        <v>31</v>
      </c>
    </row>
    <row r="788" spans="1:59" x14ac:dyDescent="0.25">
      <c r="A788" t="s">
        <v>281</v>
      </c>
      <c r="B788">
        <v>9911018826</v>
      </c>
      <c r="C788" s="7">
        <v>30</v>
      </c>
      <c r="D788" t="s">
        <v>9</v>
      </c>
      <c r="E788" t="s">
        <v>10</v>
      </c>
      <c r="F788" t="s">
        <v>266</v>
      </c>
      <c r="G788" t="str">
        <f t="shared" si="553"/>
        <v>bachelor or above</v>
      </c>
      <c r="H788" s="7">
        <f t="shared" si="557"/>
        <v>10</v>
      </c>
      <c r="I788" t="s">
        <v>14</v>
      </c>
      <c r="J788">
        <v>31</v>
      </c>
      <c r="K788">
        <v>5.1945205479452001</v>
      </c>
      <c r="L788">
        <v>3</v>
      </c>
      <c r="M788" s="5">
        <f t="shared" si="558"/>
        <v>31</v>
      </c>
      <c r="N788" s="5">
        <f>+IF(D788="male",VLOOKUP(BG788,'Key node cluster'!$L$3:$N$24,3,0),VLOOKUP(BG788,'Key node cluster'!$R$3:$T$15,3,0))</f>
        <v>1</v>
      </c>
      <c r="O788" s="1">
        <v>0</v>
      </c>
      <c r="P788" s="1">
        <f t="shared" si="559"/>
        <v>26</v>
      </c>
      <c r="Q788" s="1">
        <f t="shared" si="560"/>
        <v>26</v>
      </c>
      <c r="R788" s="1">
        <f t="shared" si="561"/>
        <v>26</v>
      </c>
      <c r="S788" s="1">
        <f t="shared" si="562"/>
        <v>26</v>
      </c>
      <c r="T788" s="1">
        <f t="shared" si="563"/>
        <v>26</v>
      </c>
      <c r="U788" s="1">
        <f t="shared" si="564"/>
        <v>26</v>
      </c>
      <c r="V788" s="1">
        <f t="shared" si="565"/>
        <v>26</v>
      </c>
      <c r="W788" s="1">
        <f t="shared" si="566"/>
        <v>26</v>
      </c>
      <c r="X788" s="1">
        <f t="shared" si="567"/>
        <v>26</v>
      </c>
      <c r="Y788" s="1">
        <f t="shared" si="568"/>
        <v>26</v>
      </c>
      <c r="Z788" s="1">
        <f t="shared" si="569"/>
        <v>26</v>
      </c>
      <c r="AA788" s="1">
        <f t="shared" si="570"/>
        <v>26</v>
      </c>
      <c r="AB788" s="1">
        <f t="shared" si="571"/>
        <v>26</v>
      </c>
      <c r="AC788" s="1">
        <f t="shared" si="572"/>
        <v>26</v>
      </c>
      <c r="AD788" s="1">
        <f t="shared" si="573"/>
        <v>26</v>
      </c>
      <c r="AE788" s="1">
        <f t="shared" si="574"/>
        <v>26</v>
      </c>
      <c r="AF788" s="1">
        <f t="shared" si="575"/>
        <v>26</v>
      </c>
      <c r="AG788" s="1">
        <f t="shared" si="576"/>
        <v>26</v>
      </c>
      <c r="AH788" s="1">
        <f t="shared" si="577"/>
        <v>26</v>
      </c>
      <c r="AI788" s="1">
        <f t="shared" si="578"/>
        <v>26</v>
      </c>
      <c r="AJ788" s="1">
        <f t="shared" si="579"/>
        <v>26</v>
      </c>
      <c r="AK788" s="1">
        <f t="shared" si="580"/>
        <v>26</v>
      </c>
      <c r="AL788" s="1">
        <f t="shared" si="581"/>
        <v>26</v>
      </c>
      <c r="AM788" s="1">
        <f t="shared" si="582"/>
        <v>26</v>
      </c>
      <c r="AN788" s="1">
        <f t="shared" si="583"/>
        <v>26</v>
      </c>
      <c r="AO788" s="1">
        <f t="shared" si="584"/>
        <v>26</v>
      </c>
      <c r="AP788" s="7">
        <f t="shared" si="554"/>
        <v>27</v>
      </c>
      <c r="AQ788" s="7">
        <f t="shared" si="555"/>
        <v>28</v>
      </c>
      <c r="AR788" s="1">
        <f t="shared" si="585"/>
        <v>29</v>
      </c>
      <c r="AS788" s="7">
        <f t="shared" si="556"/>
        <v>31</v>
      </c>
      <c r="AT788" s="1">
        <f t="shared" si="586"/>
        <v>31</v>
      </c>
      <c r="AU788" s="1">
        <f t="shared" si="587"/>
        <v>31</v>
      </c>
      <c r="AV788" s="1">
        <f t="shared" si="588"/>
        <v>31</v>
      </c>
      <c r="AW788" s="1">
        <f t="shared" si="589"/>
        <v>31</v>
      </c>
      <c r="AX788" s="1">
        <f t="shared" si="590"/>
        <v>31</v>
      </c>
      <c r="AY788" s="1">
        <f t="shared" si="591"/>
        <v>31</v>
      </c>
      <c r="AZ788" s="1">
        <f t="shared" si="592"/>
        <v>31</v>
      </c>
      <c r="BA788" s="1">
        <f t="shared" si="593"/>
        <v>31</v>
      </c>
      <c r="BB788" s="1">
        <f t="shared" si="594"/>
        <v>31</v>
      </c>
      <c r="BC788" s="1">
        <f t="shared" si="595"/>
        <v>31</v>
      </c>
      <c r="BD788" s="1">
        <f t="shared" si="596"/>
        <v>31</v>
      </c>
      <c r="BE788" s="1">
        <f t="shared" si="597"/>
        <v>31</v>
      </c>
      <c r="BF788" s="1">
        <f t="shared" si="598"/>
        <v>31</v>
      </c>
      <c r="BG788" s="1">
        <f>+IF(D788="male",VLOOKUP(M788,'Key node cluster'!$A$3:$C$45,3,0),VLOOKUP(M788,'Key node cluster'!$F$3:$H$27,3,0))</f>
        <v>31</v>
      </c>
    </row>
    <row r="789" spans="1:59" x14ac:dyDescent="0.25">
      <c r="A789" t="s">
        <v>282</v>
      </c>
      <c r="B789">
        <v>9831036761</v>
      </c>
      <c r="C789" s="7">
        <v>40</v>
      </c>
      <c r="D789" t="s">
        <v>9</v>
      </c>
      <c r="E789" t="s">
        <v>10</v>
      </c>
      <c r="F789" t="s">
        <v>11</v>
      </c>
      <c r="G789" t="str">
        <f t="shared" si="553"/>
        <v/>
      </c>
      <c r="H789" s="7">
        <f t="shared" si="557"/>
        <v>5</v>
      </c>
      <c r="J789">
        <v>38</v>
      </c>
      <c r="K789">
        <v>4.5863013698630004</v>
      </c>
      <c r="L789">
        <v>3</v>
      </c>
      <c r="M789" s="5">
        <f t="shared" si="558"/>
        <v>41</v>
      </c>
      <c r="N789" s="5">
        <f>+IF(D789="male",VLOOKUP(BG789,'Key node cluster'!$L$3:$N$24,3,0),VLOOKUP(BG789,'Key node cluster'!$R$3:$T$15,3,0))</f>
        <v>1</v>
      </c>
      <c r="O789" s="1">
        <v>0</v>
      </c>
      <c r="P789" s="1">
        <f t="shared" si="559"/>
        <v>26</v>
      </c>
      <c r="Q789" s="1">
        <f t="shared" si="560"/>
        <v>26</v>
      </c>
      <c r="R789" s="1">
        <f t="shared" si="561"/>
        <v>26</v>
      </c>
      <c r="S789" s="1">
        <f t="shared" si="562"/>
        <v>26</v>
      </c>
      <c r="T789" s="1">
        <f t="shared" si="563"/>
        <v>26</v>
      </c>
      <c r="U789" s="1">
        <f t="shared" si="564"/>
        <v>26</v>
      </c>
      <c r="V789" s="1">
        <f t="shared" si="565"/>
        <v>26</v>
      </c>
      <c r="W789" s="1">
        <f t="shared" si="566"/>
        <v>26</v>
      </c>
      <c r="X789" s="1">
        <f t="shared" si="567"/>
        <v>26</v>
      </c>
      <c r="Y789" s="1">
        <f t="shared" si="568"/>
        <v>26</v>
      </c>
      <c r="Z789" s="1">
        <f t="shared" si="569"/>
        <v>26</v>
      </c>
      <c r="AA789" s="1">
        <f t="shared" si="570"/>
        <v>26</v>
      </c>
      <c r="AB789" s="1">
        <f t="shared" si="571"/>
        <v>26</v>
      </c>
      <c r="AC789" s="1">
        <f t="shared" si="572"/>
        <v>26</v>
      </c>
      <c r="AD789" s="1">
        <f t="shared" si="573"/>
        <v>26</v>
      </c>
      <c r="AE789" s="1">
        <f t="shared" si="574"/>
        <v>26</v>
      </c>
      <c r="AF789" s="1">
        <f t="shared" si="575"/>
        <v>26</v>
      </c>
      <c r="AG789" s="1">
        <f t="shared" si="576"/>
        <v>26</v>
      </c>
      <c r="AH789" s="1">
        <f t="shared" si="577"/>
        <v>26</v>
      </c>
      <c r="AI789" s="1">
        <f t="shared" si="578"/>
        <v>26</v>
      </c>
      <c r="AJ789" s="1">
        <f t="shared" si="579"/>
        <v>26</v>
      </c>
      <c r="AK789" s="1">
        <f t="shared" si="580"/>
        <v>26</v>
      </c>
      <c r="AL789" s="1">
        <f t="shared" si="581"/>
        <v>26</v>
      </c>
      <c r="AM789" s="1">
        <f t="shared" si="582"/>
        <v>26</v>
      </c>
      <c r="AN789" s="1">
        <f t="shared" si="583"/>
        <v>26</v>
      </c>
      <c r="AO789" s="1">
        <f t="shared" si="584"/>
        <v>26</v>
      </c>
      <c r="AP789" s="7">
        <f t="shared" si="554"/>
        <v>38</v>
      </c>
      <c r="AQ789" s="7">
        <f t="shared" si="555"/>
        <v>38</v>
      </c>
      <c r="AR789" s="1">
        <f t="shared" si="585"/>
        <v>38</v>
      </c>
      <c r="AS789" s="7">
        <f t="shared" si="556"/>
        <v>38</v>
      </c>
      <c r="AT789" s="1">
        <f t="shared" si="586"/>
        <v>38</v>
      </c>
      <c r="AU789" s="1">
        <f t="shared" si="587"/>
        <v>38</v>
      </c>
      <c r="AV789" s="1">
        <f t="shared" si="588"/>
        <v>38</v>
      </c>
      <c r="AW789" s="1">
        <f t="shared" si="589"/>
        <v>38</v>
      </c>
      <c r="AX789" s="1">
        <f t="shared" si="590"/>
        <v>38</v>
      </c>
      <c r="AY789" s="1">
        <f t="shared" si="591"/>
        <v>38</v>
      </c>
      <c r="AZ789" s="1">
        <f t="shared" si="592"/>
        <v>38</v>
      </c>
      <c r="BA789" s="1">
        <f t="shared" si="593"/>
        <v>38</v>
      </c>
      <c r="BB789" s="1">
        <f t="shared" si="594"/>
        <v>40</v>
      </c>
      <c r="BC789" s="1">
        <f t="shared" si="595"/>
        <v>40</v>
      </c>
      <c r="BD789" s="1">
        <f t="shared" si="596"/>
        <v>41</v>
      </c>
      <c r="BE789" s="1">
        <f t="shared" si="597"/>
        <v>41</v>
      </c>
      <c r="BF789" s="1">
        <f t="shared" si="598"/>
        <v>41</v>
      </c>
      <c r="BG789" s="1">
        <f>+IF(D789="male",VLOOKUP(M789,'Key node cluster'!$A$3:$C$45,3,0),VLOOKUP(M789,'Key node cluster'!$F$3:$H$27,3,0))</f>
        <v>41</v>
      </c>
    </row>
    <row r="790" spans="1:59" x14ac:dyDescent="0.25">
      <c r="A790" t="s">
        <v>285</v>
      </c>
      <c r="B790">
        <v>9991003358</v>
      </c>
      <c r="C790" s="7">
        <v>20</v>
      </c>
      <c r="D790" t="s">
        <v>9</v>
      </c>
      <c r="E790" t="s">
        <v>10</v>
      </c>
      <c r="G790" t="str">
        <f t="shared" si="553"/>
        <v/>
      </c>
      <c r="H790" s="7">
        <f t="shared" si="557"/>
        <v>10</v>
      </c>
      <c r="J790">
        <v>23</v>
      </c>
      <c r="K790">
        <v>5.0164383561644001</v>
      </c>
      <c r="L790">
        <v>5</v>
      </c>
      <c r="M790" s="5">
        <f t="shared" si="558"/>
        <v>26</v>
      </c>
      <c r="N790" s="5">
        <f>+IF(D790="male",VLOOKUP(BG790,'Key node cluster'!$L$3:$N$24,3,0),VLOOKUP(BG790,'Key node cluster'!$R$3:$T$15,3,0))</f>
        <v>1</v>
      </c>
      <c r="O790" s="1">
        <v>0</v>
      </c>
      <c r="P790" s="1">
        <f t="shared" si="559"/>
        <v>26</v>
      </c>
      <c r="Q790" s="1">
        <f t="shared" si="560"/>
        <v>26</v>
      </c>
      <c r="R790" s="1">
        <f t="shared" si="561"/>
        <v>26</v>
      </c>
      <c r="S790" s="1">
        <f t="shared" si="562"/>
        <v>26</v>
      </c>
      <c r="T790" s="1">
        <f t="shared" si="563"/>
        <v>26</v>
      </c>
      <c r="U790" s="1">
        <f t="shared" si="564"/>
        <v>26</v>
      </c>
      <c r="V790" s="1">
        <f t="shared" si="565"/>
        <v>26</v>
      </c>
      <c r="W790" s="1">
        <f t="shared" si="566"/>
        <v>26</v>
      </c>
      <c r="X790" s="1">
        <f t="shared" si="567"/>
        <v>26</v>
      </c>
      <c r="Y790" s="1">
        <f t="shared" si="568"/>
        <v>26</v>
      </c>
      <c r="Z790" s="1">
        <f t="shared" si="569"/>
        <v>26</v>
      </c>
      <c r="AA790" s="1">
        <f t="shared" si="570"/>
        <v>26</v>
      </c>
      <c r="AB790" s="1">
        <f t="shared" si="571"/>
        <v>26</v>
      </c>
      <c r="AC790" s="1">
        <f t="shared" si="572"/>
        <v>26</v>
      </c>
      <c r="AD790" s="1">
        <f t="shared" si="573"/>
        <v>26</v>
      </c>
      <c r="AE790" s="1">
        <f t="shared" si="574"/>
        <v>26</v>
      </c>
      <c r="AF790" s="1">
        <f t="shared" si="575"/>
        <v>26</v>
      </c>
      <c r="AG790" s="1">
        <f t="shared" si="576"/>
        <v>26</v>
      </c>
      <c r="AH790" s="1">
        <f t="shared" si="577"/>
        <v>26</v>
      </c>
      <c r="AI790" s="1">
        <f t="shared" si="578"/>
        <v>26</v>
      </c>
      <c r="AJ790" s="1">
        <f t="shared" si="579"/>
        <v>26</v>
      </c>
      <c r="AK790" s="1">
        <f t="shared" si="580"/>
        <v>26</v>
      </c>
      <c r="AL790" s="1">
        <f t="shared" si="581"/>
        <v>26</v>
      </c>
      <c r="AM790" s="1">
        <f t="shared" si="582"/>
        <v>26</v>
      </c>
      <c r="AN790" s="1">
        <f t="shared" si="583"/>
        <v>26</v>
      </c>
      <c r="AO790" s="1">
        <f t="shared" si="584"/>
        <v>26</v>
      </c>
      <c r="AP790" s="7">
        <f t="shared" si="554"/>
        <v>26</v>
      </c>
      <c r="AQ790" s="7">
        <f t="shared" si="555"/>
        <v>26</v>
      </c>
      <c r="AR790" s="1">
        <f t="shared" si="585"/>
        <v>26</v>
      </c>
      <c r="AS790" s="7">
        <f t="shared" si="556"/>
        <v>26</v>
      </c>
      <c r="AT790" s="1">
        <f t="shared" si="586"/>
        <v>26</v>
      </c>
      <c r="AU790" s="1">
        <f t="shared" si="587"/>
        <v>26</v>
      </c>
      <c r="AV790" s="1">
        <f t="shared" si="588"/>
        <v>26</v>
      </c>
      <c r="AW790" s="1">
        <f t="shared" si="589"/>
        <v>26</v>
      </c>
      <c r="AX790" s="1">
        <f t="shared" si="590"/>
        <v>26</v>
      </c>
      <c r="AY790" s="1">
        <f t="shared" si="591"/>
        <v>26</v>
      </c>
      <c r="AZ790" s="1">
        <f t="shared" si="592"/>
        <v>26</v>
      </c>
      <c r="BA790" s="1">
        <f t="shared" si="593"/>
        <v>26</v>
      </c>
      <c r="BB790" s="1">
        <f t="shared" si="594"/>
        <v>26</v>
      </c>
      <c r="BC790" s="1">
        <f t="shared" si="595"/>
        <v>26</v>
      </c>
      <c r="BD790" s="1">
        <f t="shared" si="596"/>
        <v>26</v>
      </c>
      <c r="BE790" s="1">
        <f t="shared" si="597"/>
        <v>26</v>
      </c>
      <c r="BF790" s="1">
        <f t="shared" si="598"/>
        <v>26</v>
      </c>
      <c r="BG790" s="1">
        <f>+IF(D790="male",VLOOKUP(M790,'Key node cluster'!$A$3:$C$45,3,0),VLOOKUP(M790,'Key node cluster'!$F$3:$H$27,3,0))</f>
        <v>31</v>
      </c>
    </row>
    <row r="791" spans="1:59" x14ac:dyDescent="0.25">
      <c r="A791" t="s">
        <v>286</v>
      </c>
      <c r="B791">
        <v>9781029952</v>
      </c>
      <c r="C791" s="7">
        <v>40</v>
      </c>
      <c r="D791" t="s">
        <v>9</v>
      </c>
      <c r="E791" t="s">
        <v>10</v>
      </c>
      <c r="G791" t="str">
        <f t="shared" si="553"/>
        <v>tvet</v>
      </c>
      <c r="H791" s="7">
        <f t="shared" si="557"/>
        <v>10</v>
      </c>
      <c r="I791" t="s">
        <v>193</v>
      </c>
      <c r="J791">
        <v>43</v>
      </c>
      <c r="K791">
        <v>9.3342465753424992</v>
      </c>
      <c r="L791">
        <v>11</v>
      </c>
      <c r="M791" s="5">
        <f t="shared" si="558"/>
        <v>26</v>
      </c>
      <c r="N791" s="5">
        <f>+IF(D791="male",VLOOKUP(BG791,'Key node cluster'!$L$3:$N$24,3,0),VLOOKUP(BG791,'Key node cluster'!$R$3:$T$15,3,0))</f>
        <v>1</v>
      </c>
      <c r="O791" s="1">
        <v>0</v>
      </c>
      <c r="P791" s="1">
        <f t="shared" si="559"/>
        <v>26</v>
      </c>
      <c r="Q791" s="1">
        <f t="shared" si="560"/>
        <v>26</v>
      </c>
      <c r="R791" s="1">
        <f t="shared" si="561"/>
        <v>26</v>
      </c>
      <c r="S791" s="1">
        <f t="shared" si="562"/>
        <v>26</v>
      </c>
      <c r="T791" s="1">
        <f t="shared" si="563"/>
        <v>26</v>
      </c>
      <c r="U791" s="1">
        <f t="shared" si="564"/>
        <v>26</v>
      </c>
      <c r="V791" s="1">
        <f t="shared" si="565"/>
        <v>26</v>
      </c>
      <c r="W791" s="1">
        <f t="shared" si="566"/>
        <v>26</v>
      </c>
      <c r="X791" s="1">
        <f t="shared" si="567"/>
        <v>26</v>
      </c>
      <c r="Y791" s="1">
        <f t="shared" si="568"/>
        <v>26</v>
      </c>
      <c r="Z791" s="1">
        <f t="shared" si="569"/>
        <v>26</v>
      </c>
      <c r="AA791" s="1">
        <f t="shared" si="570"/>
        <v>26</v>
      </c>
      <c r="AB791" s="1">
        <f t="shared" si="571"/>
        <v>26</v>
      </c>
      <c r="AC791" s="1">
        <f t="shared" si="572"/>
        <v>26</v>
      </c>
      <c r="AD791" s="1">
        <f t="shared" si="573"/>
        <v>26</v>
      </c>
      <c r="AE791" s="1">
        <f t="shared" si="574"/>
        <v>26</v>
      </c>
      <c r="AF791" s="1">
        <f t="shared" si="575"/>
        <v>26</v>
      </c>
      <c r="AG791" s="1">
        <f t="shared" si="576"/>
        <v>26</v>
      </c>
      <c r="AH791" s="1">
        <f t="shared" si="577"/>
        <v>26</v>
      </c>
      <c r="AI791" s="1">
        <f t="shared" si="578"/>
        <v>26</v>
      </c>
      <c r="AJ791" s="1">
        <f t="shared" si="579"/>
        <v>26</v>
      </c>
      <c r="AK791" s="1">
        <f t="shared" si="580"/>
        <v>26</v>
      </c>
      <c r="AL791" s="1">
        <f t="shared" si="581"/>
        <v>26</v>
      </c>
      <c r="AM791" s="1">
        <f t="shared" si="582"/>
        <v>26</v>
      </c>
      <c r="AN791" s="1">
        <f t="shared" si="583"/>
        <v>26</v>
      </c>
      <c r="AO791" s="1">
        <f t="shared" si="584"/>
        <v>26</v>
      </c>
      <c r="AP791" s="7">
        <f t="shared" si="554"/>
        <v>26</v>
      </c>
      <c r="AQ791" s="7">
        <f t="shared" si="555"/>
        <v>26</v>
      </c>
      <c r="AR791" s="1">
        <f t="shared" si="585"/>
        <v>26</v>
      </c>
      <c r="AS791" s="7">
        <f t="shared" si="556"/>
        <v>26</v>
      </c>
      <c r="AT791" s="1">
        <f t="shared" si="586"/>
        <v>26</v>
      </c>
      <c r="AU791" s="1">
        <f t="shared" si="587"/>
        <v>26</v>
      </c>
      <c r="AV791" s="1">
        <f t="shared" si="588"/>
        <v>26</v>
      </c>
      <c r="AW791" s="1">
        <f t="shared" si="589"/>
        <v>26</v>
      </c>
      <c r="AX791" s="1">
        <f t="shared" si="590"/>
        <v>26</v>
      </c>
      <c r="AY791" s="1">
        <f t="shared" si="591"/>
        <v>26</v>
      </c>
      <c r="AZ791" s="1">
        <f t="shared" si="592"/>
        <v>26</v>
      </c>
      <c r="BA791" s="1">
        <f t="shared" si="593"/>
        <v>26</v>
      </c>
      <c r="BB791" s="1">
        <f t="shared" si="594"/>
        <v>26</v>
      </c>
      <c r="BC791" s="1">
        <f t="shared" si="595"/>
        <v>26</v>
      </c>
      <c r="BD791" s="1">
        <f t="shared" si="596"/>
        <v>26</v>
      </c>
      <c r="BE791" s="1">
        <f t="shared" si="597"/>
        <v>26</v>
      </c>
      <c r="BF791" s="1">
        <f t="shared" si="598"/>
        <v>26</v>
      </c>
      <c r="BG791" s="1">
        <f>+IF(D791="male",VLOOKUP(M791,'Key node cluster'!$A$3:$C$45,3,0),VLOOKUP(M791,'Key node cluster'!$F$3:$H$27,3,0))</f>
        <v>31</v>
      </c>
    </row>
    <row r="792" spans="1:59" x14ac:dyDescent="0.25">
      <c r="A792" t="s">
        <v>287</v>
      </c>
      <c r="B792">
        <v>9891030470</v>
      </c>
      <c r="C792" s="7">
        <v>30</v>
      </c>
      <c r="D792" t="s">
        <v>9</v>
      </c>
      <c r="E792" t="s">
        <v>10</v>
      </c>
      <c r="F792" t="s">
        <v>11</v>
      </c>
      <c r="G792" t="str">
        <f t="shared" si="553"/>
        <v>bachelor or above</v>
      </c>
      <c r="H792" s="7">
        <f t="shared" si="557"/>
        <v>5</v>
      </c>
      <c r="I792" t="s">
        <v>14</v>
      </c>
      <c r="J792">
        <v>33</v>
      </c>
      <c r="K792">
        <v>3.0246575342466002</v>
      </c>
      <c r="L792">
        <v>1</v>
      </c>
      <c r="M792" s="5">
        <f t="shared" si="558"/>
        <v>41</v>
      </c>
      <c r="N792" s="5">
        <f>+IF(D792="male",VLOOKUP(BG792,'Key node cluster'!$L$3:$N$24,3,0),VLOOKUP(BG792,'Key node cluster'!$R$3:$T$15,3,0))</f>
        <v>1</v>
      </c>
      <c r="O792" s="1">
        <v>0</v>
      </c>
      <c r="P792" s="1">
        <f t="shared" si="559"/>
        <v>26</v>
      </c>
      <c r="Q792" s="1">
        <f t="shared" si="560"/>
        <v>26</v>
      </c>
      <c r="R792" s="1">
        <f t="shared" si="561"/>
        <v>26</v>
      </c>
      <c r="S792" s="1">
        <f t="shared" si="562"/>
        <v>26</v>
      </c>
      <c r="T792" s="1">
        <f t="shared" si="563"/>
        <v>26</v>
      </c>
      <c r="U792" s="1">
        <f t="shared" si="564"/>
        <v>26</v>
      </c>
      <c r="V792" s="1">
        <f t="shared" si="565"/>
        <v>26</v>
      </c>
      <c r="W792" s="1">
        <f t="shared" si="566"/>
        <v>26</v>
      </c>
      <c r="X792" s="1">
        <f t="shared" si="567"/>
        <v>26</v>
      </c>
      <c r="Y792" s="1">
        <f t="shared" si="568"/>
        <v>26</v>
      </c>
      <c r="Z792" s="1">
        <f t="shared" si="569"/>
        <v>26</v>
      </c>
      <c r="AA792" s="1">
        <f t="shared" si="570"/>
        <v>26</v>
      </c>
      <c r="AB792" s="1">
        <f t="shared" si="571"/>
        <v>26</v>
      </c>
      <c r="AC792" s="1">
        <f t="shared" si="572"/>
        <v>26</v>
      </c>
      <c r="AD792" s="1">
        <f t="shared" si="573"/>
        <v>26</v>
      </c>
      <c r="AE792" s="1">
        <f t="shared" si="574"/>
        <v>26</v>
      </c>
      <c r="AF792" s="1">
        <f t="shared" si="575"/>
        <v>26</v>
      </c>
      <c r="AG792" s="1">
        <f t="shared" si="576"/>
        <v>26</v>
      </c>
      <c r="AH792" s="1">
        <f t="shared" si="577"/>
        <v>26</v>
      </c>
      <c r="AI792" s="1">
        <f t="shared" si="578"/>
        <v>26</v>
      </c>
      <c r="AJ792" s="1">
        <f t="shared" si="579"/>
        <v>26</v>
      </c>
      <c r="AK792" s="1">
        <f t="shared" si="580"/>
        <v>26</v>
      </c>
      <c r="AL792" s="1">
        <f t="shared" si="581"/>
        <v>26</v>
      </c>
      <c r="AM792" s="1">
        <f t="shared" si="582"/>
        <v>26</v>
      </c>
      <c r="AN792" s="1">
        <f t="shared" si="583"/>
        <v>26</v>
      </c>
      <c r="AO792" s="1">
        <f t="shared" si="584"/>
        <v>26</v>
      </c>
      <c r="AP792" s="7">
        <f t="shared" si="554"/>
        <v>38</v>
      </c>
      <c r="AQ792" s="7">
        <f t="shared" si="555"/>
        <v>38</v>
      </c>
      <c r="AR792" s="1">
        <f t="shared" si="585"/>
        <v>38</v>
      </c>
      <c r="AS792" s="7">
        <f t="shared" si="556"/>
        <v>38</v>
      </c>
      <c r="AT792" s="1">
        <f t="shared" si="586"/>
        <v>38</v>
      </c>
      <c r="AU792" s="1">
        <f t="shared" si="587"/>
        <v>38</v>
      </c>
      <c r="AV792" s="1">
        <f t="shared" si="588"/>
        <v>38</v>
      </c>
      <c r="AW792" s="1">
        <f t="shared" si="589"/>
        <v>38</v>
      </c>
      <c r="AX792" s="1">
        <f t="shared" si="590"/>
        <v>38</v>
      </c>
      <c r="AY792" s="1">
        <f t="shared" si="591"/>
        <v>38</v>
      </c>
      <c r="AZ792" s="1">
        <f t="shared" si="592"/>
        <v>38</v>
      </c>
      <c r="BA792" s="1">
        <f t="shared" si="593"/>
        <v>38</v>
      </c>
      <c r="BB792" s="1">
        <f t="shared" si="594"/>
        <v>40</v>
      </c>
      <c r="BC792" s="1">
        <f t="shared" si="595"/>
        <v>40</v>
      </c>
      <c r="BD792" s="1">
        <f t="shared" si="596"/>
        <v>41</v>
      </c>
      <c r="BE792" s="1">
        <f t="shared" si="597"/>
        <v>41</v>
      </c>
      <c r="BF792" s="1">
        <f t="shared" si="598"/>
        <v>41</v>
      </c>
      <c r="BG792" s="1">
        <f>+IF(D792="male",VLOOKUP(M792,'Key node cluster'!$A$3:$C$45,3,0),VLOOKUP(M792,'Key node cluster'!$F$3:$H$27,3,0))</f>
        <v>41</v>
      </c>
    </row>
    <row r="793" spans="1:59" x14ac:dyDescent="0.25">
      <c r="A793" t="s">
        <v>289</v>
      </c>
      <c r="B793">
        <v>9931003551</v>
      </c>
      <c r="C793" s="7">
        <v>30</v>
      </c>
      <c r="D793" t="s">
        <v>9</v>
      </c>
      <c r="E793" t="s">
        <v>10</v>
      </c>
      <c r="F793" t="s">
        <v>25</v>
      </c>
      <c r="G793" t="str">
        <f t="shared" si="553"/>
        <v>bachelor or above</v>
      </c>
      <c r="H793" s="7">
        <f t="shared" si="557"/>
        <v>1</v>
      </c>
      <c r="I793" t="s">
        <v>14</v>
      </c>
      <c r="J793">
        <v>29</v>
      </c>
      <c r="K793">
        <v>0.67123287671233001</v>
      </c>
      <c r="L793">
        <v>2</v>
      </c>
      <c r="M793" s="5">
        <f t="shared" si="558"/>
        <v>19</v>
      </c>
      <c r="N793" s="5">
        <f>+IF(D793="male",VLOOKUP(BG793,'Key node cluster'!$L$3:$N$24,3,0),VLOOKUP(BG793,'Key node cluster'!$R$3:$T$15,3,0))</f>
        <v>0</v>
      </c>
      <c r="O793" s="1">
        <v>0</v>
      </c>
      <c r="P793" s="1">
        <f t="shared" si="559"/>
        <v>1</v>
      </c>
      <c r="Q793" s="1">
        <f t="shared" si="560"/>
        <v>17</v>
      </c>
      <c r="R793" s="1">
        <f t="shared" si="561"/>
        <v>17</v>
      </c>
      <c r="S793" s="1">
        <f t="shared" si="562"/>
        <v>17</v>
      </c>
      <c r="T793" s="1">
        <f t="shared" si="563"/>
        <v>17</v>
      </c>
      <c r="U793" s="1">
        <f t="shared" si="564"/>
        <v>17</v>
      </c>
      <c r="V793" s="1">
        <f t="shared" si="565"/>
        <v>17</v>
      </c>
      <c r="W793" s="1">
        <f t="shared" si="566"/>
        <v>17</v>
      </c>
      <c r="X793" s="1">
        <f t="shared" si="567"/>
        <v>17</v>
      </c>
      <c r="Y793" s="1">
        <f t="shared" si="568"/>
        <v>17</v>
      </c>
      <c r="Z793" s="1">
        <f t="shared" si="569"/>
        <v>17</v>
      </c>
      <c r="AA793" s="1">
        <f t="shared" si="570"/>
        <v>17</v>
      </c>
      <c r="AB793" s="1">
        <f t="shared" si="571"/>
        <v>17</v>
      </c>
      <c r="AC793" s="1">
        <f t="shared" si="572"/>
        <v>17</v>
      </c>
      <c r="AD793" s="1">
        <f t="shared" si="573"/>
        <v>17</v>
      </c>
      <c r="AE793" s="1">
        <f t="shared" si="574"/>
        <v>17</v>
      </c>
      <c r="AF793" s="1">
        <f t="shared" si="575"/>
        <v>17</v>
      </c>
      <c r="AG793" s="1">
        <f t="shared" si="576"/>
        <v>18</v>
      </c>
      <c r="AH793" s="1">
        <f t="shared" si="577"/>
        <v>19</v>
      </c>
      <c r="AI793" s="1">
        <f t="shared" si="578"/>
        <v>19</v>
      </c>
      <c r="AJ793" s="1">
        <f t="shared" si="579"/>
        <v>19</v>
      </c>
      <c r="AK793" s="1">
        <f t="shared" si="580"/>
        <v>19</v>
      </c>
      <c r="AL793" s="1">
        <f t="shared" si="581"/>
        <v>19</v>
      </c>
      <c r="AM793" s="1">
        <f t="shared" si="582"/>
        <v>19</v>
      </c>
      <c r="AN793" s="1">
        <f t="shared" si="583"/>
        <v>19</v>
      </c>
      <c r="AO793" s="1">
        <f t="shared" si="584"/>
        <v>19</v>
      </c>
      <c r="AP793" s="7">
        <f t="shared" si="554"/>
        <v>19</v>
      </c>
      <c r="AQ793" s="7">
        <f t="shared" si="555"/>
        <v>19</v>
      </c>
      <c r="AR793" s="1">
        <f t="shared" si="585"/>
        <v>19</v>
      </c>
      <c r="AS793" s="7">
        <f t="shared" si="556"/>
        <v>19</v>
      </c>
      <c r="AT793" s="1">
        <f t="shared" si="586"/>
        <v>19</v>
      </c>
      <c r="AU793" s="1">
        <f t="shared" si="587"/>
        <v>19</v>
      </c>
      <c r="AV793" s="1">
        <f t="shared" si="588"/>
        <v>19</v>
      </c>
      <c r="AW793" s="1">
        <f t="shared" si="589"/>
        <v>19</v>
      </c>
      <c r="AX793" s="1">
        <f t="shared" si="590"/>
        <v>19</v>
      </c>
      <c r="AY793" s="1">
        <f t="shared" si="591"/>
        <v>19</v>
      </c>
      <c r="AZ793" s="1">
        <f t="shared" si="592"/>
        <v>19</v>
      </c>
      <c r="BA793" s="1">
        <f t="shared" si="593"/>
        <v>19</v>
      </c>
      <c r="BB793" s="1">
        <f t="shared" si="594"/>
        <v>19</v>
      </c>
      <c r="BC793" s="1">
        <f t="shared" si="595"/>
        <v>19</v>
      </c>
      <c r="BD793" s="1">
        <f t="shared" si="596"/>
        <v>19</v>
      </c>
      <c r="BE793" s="1">
        <f t="shared" si="597"/>
        <v>19</v>
      </c>
      <c r="BF793" s="1">
        <f t="shared" si="598"/>
        <v>19</v>
      </c>
      <c r="BG793" s="1">
        <f>+IF(D793="male",VLOOKUP(M793,'Key node cluster'!$A$3:$C$45,3,0),VLOOKUP(M793,'Key node cluster'!$F$3:$H$27,3,0))</f>
        <v>19</v>
      </c>
    </row>
    <row r="794" spans="1:59" x14ac:dyDescent="0.25">
      <c r="A794" t="s">
        <v>291</v>
      </c>
      <c r="B794">
        <v>9701023500</v>
      </c>
      <c r="C794" s="7">
        <v>50</v>
      </c>
      <c r="D794" t="s">
        <v>9</v>
      </c>
      <c r="E794" t="s">
        <v>10</v>
      </c>
      <c r="G794" t="str">
        <f t="shared" si="553"/>
        <v>bachelor or above</v>
      </c>
      <c r="H794" s="7">
        <f t="shared" si="557"/>
        <v>20</v>
      </c>
      <c r="I794" t="s">
        <v>46</v>
      </c>
      <c r="J794">
        <v>51</v>
      </c>
      <c r="K794">
        <v>29.690410958904</v>
      </c>
      <c r="L794">
        <v>3</v>
      </c>
      <c r="M794" s="5">
        <f t="shared" si="558"/>
        <v>26</v>
      </c>
      <c r="N794" s="5">
        <f>+IF(D794="male",VLOOKUP(BG794,'Key node cluster'!$L$3:$N$24,3,0),VLOOKUP(BG794,'Key node cluster'!$R$3:$T$15,3,0))</f>
        <v>1</v>
      </c>
      <c r="O794" s="1">
        <v>0</v>
      </c>
      <c r="P794" s="1">
        <f t="shared" si="559"/>
        <v>26</v>
      </c>
      <c r="Q794" s="1">
        <f t="shared" si="560"/>
        <v>26</v>
      </c>
      <c r="R794" s="1">
        <f t="shared" si="561"/>
        <v>26</v>
      </c>
      <c r="S794" s="1">
        <f t="shared" si="562"/>
        <v>26</v>
      </c>
      <c r="T794" s="1">
        <f t="shared" si="563"/>
        <v>26</v>
      </c>
      <c r="U794" s="1">
        <f t="shared" si="564"/>
        <v>26</v>
      </c>
      <c r="V794" s="1">
        <f t="shared" si="565"/>
        <v>26</v>
      </c>
      <c r="W794" s="1">
        <f t="shared" si="566"/>
        <v>26</v>
      </c>
      <c r="X794" s="1">
        <f t="shared" si="567"/>
        <v>26</v>
      </c>
      <c r="Y794" s="1">
        <f t="shared" si="568"/>
        <v>26</v>
      </c>
      <c r="Z794" s="1">
        <f t="shared" si="569"/>
        <v>26</v>
      </c>
      <c r="AA794" s="1">
        <f t="shared" si="570"/>
        <v>26</v>
      </c>
      <c r="AB794" s="1">
        <f t="shared" si="571"/>
        <v>26</v>
      </c>
      <c r="AC794" s="1">
        <f t="shared" si="572"/>
        <v>26</v>
      </c>
      <c r="AD794" s="1">
        <f t="shared" si="573"/>
        <v>26</v>
      </c>
      <c r="AE794" s="1">
        <f t="shared" si="574"/>
        <v>26</v>
      </c>
      <c r="AF794" s="1">
        <f t="shared" si="575"/>
        <v>26</v>
      </c>
      <c r="AG794" s="1">
        <f t="shared" si="576"/>
        <v>26</v>
      </c>
      <c r="AH794" s="1">
        <f t="shared" si="577"/>
        <v>26</v>
      </c>
      <c r="AI794" s="1">
        <f t="shared" si="578"/>
        <v>26</v>
      </c>
      <c r="AJ794" s="1">
        <f t="shared" si="579"/>
        <v>26</v>
      </c>
      <c r="AK794" s="1">
        <f t="shared" si="580"/>
        <v>26</v>
      </c>
      <c r="AL794" s="1">
        <f t="shared" si="581"/>
        <v>26</v>
      </c>
      <c r="AM794" s="1">
        <f t="shared" si="582"/>
        <v>26</v>
      </c>
      <c r="AN794" s="1">
        <f t="shared" si="583"/>
        <v>26</v>
      </c>
      <c r="AO794" s="1">
        <f t="shared" si="584"/>
        <v>26</v>
      </c>
      <c r="AP794" s="7">
        <f t="shared" si="554"/>
        <v>26</v>
      </c>
      <c r="AQ794" s="7">
        <f t="shared" si="555"/>
        <v>26</v>
      </c>
      <c r="AR794" s="1">
        <f t="shared" si="585"/>
        <v>26</v>
      </c>
      <c r="AS794" s="7">
        <f t="shared" si="556"/>
        <v>26</v>
      </c>
      <c r="AT794" s="1">
        <f t="shared" si="586"/>
        <v>26</v>
      </c>
      <c r="AU794" s="1">
        <f t="shared" si="587"/>
        <v>26</v>
      </c>
      <c r="AV794" s="1">
        <f t="shared" si="588"/>
        <v>26</v>
      </c>
      <c r="AW794" s="1">
        <f t="shared" si="589"/>
        <v>26</v>
      </c>
      <c r="AX794" s="1">
        <f t="shared" si="590"/>
        <v>26</v>
      </c>
      <c r="AY794" s="1">
        <f t="shared" si="591"/>
        <v>26</v>
      </c>
      <c r="AZ794" s="1">
        <f t="shared" si="592"/>
        <v>26</v>
      </c>
      <c r="BA794" s="1">
        <f t="shared" si="593"/>
        <v>26</v>
      </c>
      <c r="BB794" s="1">
        <f t="shared" si="594"/>
        <v>26</v>
      </c>
      <c r="BC794" s="1">
        <f t="shared" si="595"/>
        <v>26</v>
      </c>
      <c r="BD794" s="1">
        <f t="shared" si="596"/>
        <v>26</v>
      </c>
      <c r="BE794" s="1">
        <f t="shared" si="597"/>
        <v>26</v>
      </c>
      <c r="BF794" s="1">
        <f t="shared" si="598"/>
        <v>26</v>
      </c>
      <c r="BG794" s="1">
        <f>+IF(D794="male",VLOOKUP(M794,'Key node cluster'!$A$3:$C$45,3,0),VLOOKUP(M794,'Key node cluster'!$F$3:$H$27,3,0))</f>
        <v>31</v>
      </c>
    </row>
    <row r="795" spans="1:59" x14ac:dyDescent="0.25">
      <c r="A795" t="s">
        <v>292</v>
      </c>
      <c r="B795">
        <v>9801031014</v>
      </c>
      <c r="C795" s="7">
        <v>40</v>
      </c>
      <c r="D795" t="s">
        <v>9</v>
      </c>
      <c r="E795" t="s">
        <v>10</v>
      </c>
      <c r="F795" t="s">
        <v>11</v>
      </c>
      <c r="G795" t="str">
        <f t="shared" si="553"/>
        <v>secondary or below</v>
      </c>
      <c r="H795" s="7">
        <f t="shared" si="557"/>
        <v>10</v>
      </c>
      <c r="I795" t="s">
        <v>18</v>
      </c>
      <c r="J795">
        <v>41</v>
      </c>
      <c r="K795">
        <v>8.1698630136986008</v>
      </c>
      <c r="L795">
        <v>9</v>
      </c>
      <c r="M795" s="5">
        <f t="shared" si="558"/>
        <v>42</v>
      </c>
      <c r="N795" s="5">
        <f>+IF(D795="male",VLOOKUP(BG795,'Key node cluster'!$L$3:$N$24,3,0),VLOOKUP(BG795,'Key node cluster'!$R$3:$T$15,3,0))</f>
        <v>0</v>
      </c>
      <c r="O795" s="1">
        <v>0</v>
      </c>
      <c r="P795" s="1">
        <f t="shared" si="559"/>
        <v>26</v>
      </c>
      <c r="Q795" s="1">
        <f t="shared" si="560"/>
        <v>26</v>
      </c>
      <c r="R795" s="1">
        <f t="shared" si="561"/>
        <v>26</v>
      </c>
      <c r="S795" s="1">
        <f t="shared" si="562"/>
        <v>26</v>
      </c>
      <c r="T795" s="1">
        <f t="shared" si="563"/>
        <v>26</v>
      </c>
      <c r="U795" s="1">
        <f t="shared" si="564"/>
        <v>26</v>
      </c>
      <c r="V795" s="1">
        <f t="shared" si="565"/>
        <v>26</v>
      </c>
      <c r="W795" s="1">
        <f t="shared" si="566"/>
        <v>26</v>
      </c>
      <c r="X795" s="1">
        <f t="shared" si="567"/>
        <v>26</v>
      </c>
      <c r="Y795" s="1">
        <f t="shared" si="568"/>
        <v>26</v>
      </c>
      <c r="Z795" s="1">
        <f t="shared" si="569"/>
        <v>26</v>
      </c>
      <c r="AA795" s="1">
        <f t="shared" si="570"/>
        <v>26</v>
      </c>
      <c r="AB795" s="1">
        <f t="shared" si="571"/>
        <v>26</v>
      </c>
      <c r="AC795" s="1">
        <f t="shared" si="572"/>
        <v>26</v>
      </c>
      <c r="AD795" s="1">
        <f t="shared" si="573"/>
        <v>26</v>
      </c>
      <c r="AE795" s="1">
        <f t="shared" si="574"/>
        <v>26</v>
      </c>
      <c r="AF795" s="1">
        <f t="shared" si="575"/>
        <v>26</v>
      </c>
      <c r="AG795" s="1">
        <f t="shared" si="576"/>
        <v>26</v>
      </c>
      <c r="AH795" s="1">
        <f t="shared" si="577"/>
        <v>26</v>
      </c>
      <c r="AI795" s="1">
        <f t="shared" si="578"/>
        <v>26</v>
      </c>
      <c r="AJ795" s="1">
        <f t="shared" si="579"/>
        <v>26</v>
      </c>
      <c r="AK795" s="1">
        <f t="shared" si="580"/>
        <v>26</v>
      </c>
      <c r="AL795" s="1">
        <f t="shared" si="581"/>
        <v>26</v>
      </c>
      <c r="AM795" s="1">
        <f t="shared" si="582"/>
        <v>26</v>
      </c>
      <c r="AN795" s="1">
        <f t="shared" si="583"/>
        <v>26</v>
      </c>
      <c r="AO795" s="1">
        <f t="shared" si="584"/>
        <v>26</v>
      </c>
      <c r="AP795" s="7">
        <f t="shared" si="554"/>
        <v>38</v>
      </c>
      <c r="AQ795" s="7">
        <f t="shared" si="555"/>
        <v>38</v>
      </c>
      <c r="AR795" s="1">
        <f t="shared" si="585"/>
        <v>38</v>
      </c>
      <c r="AS795" s="7">
        <f t="shared" si="556"/>
        <v>38</v>
      </c>
      <c r="AT795" s="1">
        <f t="shared" si="586"/>
        <v>38</v>
      </c>
      <c r="AU795" s="1">
        <f t="shared" si="587"/>
        <v>38</v>
      </c>
      <c r="AV795" s="1">
        <f t="shared" si="588"/>
        <v>38</v>
      </c>
      <c r="AW795" s="1">
        <f t="shared" si="589"/>
        <v>38</v>
      </c>
      <c r="AX795" s="1">
        <f t="shared" si="590"/>
        <v>38</v>
      </c>
      <c r="AY795" s="1">
        <f t="shared" si="591"/>
        <v>38</v>
      </c>
      <c r="AZ795" s="1">
        <f t="shared" si="592"/>
        <v>38</v>
      </c>
      <c r="BA795" s="1">
        <f t="shared" si="593"/>
        <v>38</v>
      </c>
      <c r="BB795" s="1">
        <f t="shared" si="594"/>
        <v>40</v>
      </c>
      <c r="BC795" s="1">
        <f t="shared" si="595"/>
        <v>40</v>
      </c>
      <c r="BD795" s="1">
        <f t="shared" si="596"/>
        <v>42</v>
      </c>
      <c r="BE795" s="1">
        <f t="shared" si="597"/>
        <v>42</v>
      </c>
      <c r="BF795" s="1">
        <f t="shared" si="598"/>
        <v>42</v>
      </c>
      <c r="BG795" s="1">
        <f>+IF(D795="male",VLOOKUP(M795,'Key node cluster'!$A$3:$C$45,3,0),VLOOKUP(M795,'Key node cluster'!$F$3:$H$27,3,0))</f>
        <v>42</v>
      </c>
    </row>
    <row r="796" spans="1:59" x14ac:dyDescent="0.25">
      <c r="A796" t="s">
        <v>293</v>
      </c>
      <c r="B796">
        <v>9731041629</v>
      </c>
      <c r="C796" s="7">
        <v>50</v>
      </c>
      <c r="D796" t="s">
        <v>9</v>
      </c>
      <c r="E796" t="s">
        <v>10</v>
      </c>
      <c r="G796" t="str">
        <f t="shared" si="553"/>
        <v>secondary or below</v>
      </c>
      <c r="H796" s="7">
        <f t="shared" si="557"/>
        <v>10</v>
      </c>
      <c r="I796" t="s">
        <v>18</v>
      </c>
      <c r="J796">
        <v>48</v>
      </c>
      <c r="K796">
        <v>5.9917808219177999</v>
      </c>
      <c r="L796">
        <v>7</v>
      </c>
      <c r="M796" s="5">
        <f t="shared" si="558"/>
        <v>26</v>
      </c>
      <c r="N796" s="5">
        <f>+IF(D796="male",VLOOKUP(BG796,'Key node cluster'!$L$3:$N$24,3,0),VLOOKUP(BG796,'Key node cluster'!$R$3:$T$15,3,0))</f>
        <v>1</v>
      </c>
      <c r="O796" s="1">
        <v>0</v>
      </c>
      <c r="P796" s="1">
        <f t="shared" si="559"/>
        <v>26</v>
      </c>
      <c r="Q796" s="1">
        <f t="shared" si="560"/>
        <v>26</v>
      </c>
      <c r="R796" s="1">
        <f t="shared" si="561"/>
        <v>26</v>
      </c>
      <c r="S796" s="1">
        <f t="shared" si="562"/>
        <v>26</v>
      </c>
      <c r="T796" s="1">
        <f t="shared" si="563"/>
        <v>26</v>
      </c>
      <c r="U796" s="1">
        <f t="shared" si="564"/>
        <v>26</v>
      </c>
      <c r="V796" s="1">
        <f t="shared" si="565"/>
        <v>26</v>
      </c>
      <c r="W796" s="1">
        <f t="shared" si="566"/>
        <v>26</v>
      </c>
      <c r="X796" s="1">
        <f t="shared" si="567"/>
        <v>26</v>
      </c>
      <c r="Y796" s="1">
        <f t="shared" si="568"/>
        <v>26</v>
      </c>
      <c r="Z796" s="1">
        <f t="shared" si="569"/>
        <v>26</v>
      </c>
      <c r="AA796" s="1">
        <f t="shared" si="570"/>
        <v>26</v>
      </c>
      <c r="AB796" s="1">
        <f t="shared" si="571"/>
        <v>26</v>
      </c>
      <c r="AC796" s="1">
        <f t="shared" si="572"/>
        <v>26</v>
      </c>
      <c r="AD796" s="1">
        <f t="shared" si="573"/>
        <v>26</v>
      </c>
      <c r="AE796" s="1">
        <f t="shared" si="574"/>
        <v>26</v>
      </c>
      <c r="AF796" s="1">
        <f t="shared" si="575"/>
        <v>26</v>
      </c>
      <c r="AG796" s="1">
        <f t="shared" si="576"/>
        <v>26</v>
      </c>
      <c r="AH796" s="1">
        <f t="shared" si="577"/>
        <v>26</v>
      </c>
      <c r="AI796" s="1">
        <f t="shared" si="578"/>
        <v>26</v>
      </c>
      <c r="AJ796" s="1">
        <f t="shared" si="579"/>
        <v>26</v>
      </c>
      <c r="AK796" s="1">
        <f t="shared" si="580"/>
        <v>26</v>
      </c>
      <c r="AL796" s="1">
        <f t="shared" si="581"/>
        <v>26</v>
      </c>
      <c r="AM796" s="1">
        <f t="shared" si="582"/>
        <v>26</v>
      </c>
      <c r="AN796" s="1">
        <f t="shared" si="583"/>
        <v>26</v>
      </c>
      <c r="AO796" s="1">
        <f t="shared" si="584"/>
        <v>26</v>
      </c>
      <c r="AP796" s="7">
        <f t="shared" si="554"/>
        <v>26</v>
      </c>
      <c r="AQ796" s="7">
        <f t="shared" si="555"/>
        <v>26</v>
      </c>
      <c r="AR796" s="1">
        <f t="shared" si="585"/>
        <v>26</v>
      </c>
      <c r="AS796" s="7">
        <f t="shared" si="556"/>
        <v>26</v>
      </c>
      <c r="AT796" s="1">
        <f t="shared" si="586"/>
        <v>26</v>
      </c>
      <c r="AU796" s="1">
        <f t="shared" si="587"/>
        <v>26</v>
      </c>
      <c r="AV796" s="1">
        <f t="shared" si="588"/>
        <v>26</v>
      </c>
      <c r="AW796" s="1">
        <f t="shared" si="589"/>
        <v>26</v>
      </c>
      <c r="AX796" s="1">
        <f t="shared" si="590"/>
        <v>26</v>
      </c>
      <c r="AY796" s="1">
        <f t="shared" si="591"/>
        <v>26</v>
      </c>
      <c r="AZ796" s="1">
        <f t="shared" si="592"/>
        <v>26</v>
      </c>
      <c r="BA796" s="1">
        <f t="shared" si="593"/>
        <v>26</v>
      </c>
      <c r="BB796" s="1">
        <f t="shared" si="594"/>
        <v>26</v>
      </c>
      <c r="BC796" s="1">
        <f t="shared" si="595"/>
        <v>26</v>
      </c>
      <c r="BD796" s="1">
        <f t="shared" si="596"/>
        <v>26</v>
      </c>
      <c r="BE796" s="1">
        <f t="shared" si="597"/>
        <v>26</v>
      </c>
      <c r="BF796" s="1">
        <f t="shared" si="598"/>
        <v>26</v>
      </c>
      <c r="BG796" s="1">
        <f>+IF(D796="male",VLOOKUP(M796,'Key node cluster'!$A$3:$C$45,3,0),VLOOKUP(M796,'Key node cluster'!$F$3:$H$27,3,0))</f>
        <v>31</v>
      </c>
    </row>
    <row r="797" spans="1:59" x14ac:dyDescent="0.25">
      <c r="A797" t="s">
        <v>294</v>
      </c>
      <c r="B797">
        <v>9941010723</v>
      </c>
      <c r="C797" s="7">
        <v>30</v>
      </c>
      <c r="D797" t="s">
        <v>9</v>
      </c>
      <c r="E797" t="s">
        <v>10</v>
      </c>
      <c r="F797" t="s">
        <v>266</v>
      </c>
      <c r="G797" t="str">
        <f t="shared" si="553"/>
        <v>secondary or below</v>
      </c>
      <c r="H797" s="7">
        <f t="shared" si="557"/>
        <v>10</v>
      </c>
      <c r="I797" t="s">
        <v>18</v>
      </c>
      <c r="J797">
        <v>28</v>
      </c>
      <c r="K797">
        <v>7.3424657534247002</v>
      </c>
      <c r="L797">
        <v>4</v>
      </c>
      <c r="M797" s="5">
        <f t="shared" si="558"/>
        <v>31</v>
      </c>
      <c r="N797" s="5">
        <f>+IF(D797="male",VLOOKUP(BG797,'Key node cluster'!$L$3:$N$24,3,0),VLOOKUP(BG797,'Key node cluster'!$R$3:$T$15,3,0))</f>
        <v>1</v>
      </c>
      <c r="O797" s="1">
        <v>0</v>
      </c>
      <c r="P797" s="1">
        <f t="shared" si="559"/>
        <v>26</v>
      </c>
      <c r="Q797" s="1">
        <f t="shared" si="560"/>
        <v>26</v>
      </c>
      <c r="R797" s="1">
        <f t="shared" si="561"/>
        <v>26</v>
      </c>
      <c r="S797" s="1">
        <f t="shared" si="562"/>
        <v>26</v>
      </c>
      <c r="T797" s="1">
        <f t="shared" si="563"/>
        <v>26</v>
      </c>
      <c r="U797" s="1">
        <f t="shared" si="564"/>
        <v>26</v>
      </c>
      <c r="V797" s="1">
        <f t="shared" si="565"/>
        <v>26</v>
      </c>
      <c r="W797" s="1">
        <f t="shared" si="566"/>
        <v>26</v>
      </c>
      <c r="X797" s="1">
        <f t="shared" si="567"/>
        <v>26</v>
      </c>
      <c r="Y797" s="1">
        <f t="shared" si="568"/>
        <v>26</v>
      </c>
      <c r="Z797" s="1">
        <f t="shared" si="569"/>
        <v>26</v>
      </c>
      <c r="AA797" s="1">
        <f t="shared" si="570"/>
        <v>26</v>
      </c>
      <c r="AB797" s="1">
        <f t="shared" si="571"/>
        <v>26</v>
      </c>
      <c r="AC797" s="1">
        <f t="shared" si="572"/>
        <v>26</v>
      </c>
      <c r="AD797" s="1">
        <f t="shared" si="573"/>
        <v>26</v>
      </c>
      <c r="AE797" s="1">
        <f t="shared" si="574"/>
        <v>26</v>
      </c>
      <c r="AF797" s="1">
        <f t="shared" si="575"/>
        <v>26</v>
      </c>
      <c r="AG797" s="1">
        <f t="shared" si="576"/>
        <v>26</v>
      </c>
      <c r="AH797" s="1">
        <f t="shared" si="577"/>
        <v>26</v>
      </c>
      <c r="AI797" s="1">
        <f t="shared" si="578"/>
        <v>26</v>
      </c>
      <c r="AJ797" s="1">
        <f t="shared" si="579"/>
        <v>26</v>
      </c>
      <c r="AK797" s="1">
        <f t="shared" si="580"/>
        <v>26</v>
      </c>
      <c r="AL797" s="1">
        <f t="shared" si="581"/>
        <v>26</v>
      </c>
      <c r="AM797" s="1">
        <f t="shared" si="582"/>
        <v>26</v>
      </c>
      <c r="AN797" s="1">
        <f t="shared" si="583"/>
        <v>26</v>
      </c>
      <c r="AO797" s="1">
        <f t="shared" si="584"/>
        <v>26</v>
      </c>
      <c r="AP797" s="7">
        <f t="shared" si="554"/>
        <v>27</v>
      </c>
      <c r="AQ797" s="7">
        <f t="shared" si="555"/>
        <v>28</v>
      </c>
      <c r="AR797" s="1">
        <f t="shared" si="585"/>
        <v>29</v>
      </c>
      <c r="AS797" s="7">
        <f t="shared" si="556"/>
        <v>31</v>
      </c>
      <c r="AT797" s="1">
        <f t="shared" si="586"/>
        <v>31</v>
      </c>
      <c r="AU797" s="1">
        <f t="shared" si="587"/>
        <v>31</v>
      </c>
      <c r="AV797" s="1">
        <f t="shared" si="588"/>
        <v>31</v>
      </c>
      <c r="AW797" s="1">
        <f t="shared" si="589"/>
        <v>31</v>
      </c>
      <c r="AX797" s="1">
        <f t="shared" si="590"/>
        <v>31</v>
      </c>
      <c r="AY797" s="1">
        <f t="shared" si="591"/>
        <v>31</v>
      </c>
      <c r="AZ797" s="1">
        <f t="shared" si="592"/>
        <v>31</v>
      </c>
      <c r="BA797" s="1">
        <f t="shared" si="593"/>
        <v>31</v>
      </c>
      <c r="BB797" s="1">
        <f t="shared" si="594"/>
        <v>31</v>
      </c>
      <c r="BC797" s="1">
        <f t="shared" si="595"/>
        <v>31</v>
      </c>
      <c r="BD797" s="1">
        <f t="shared" si="596"/>
        <v>31</v>
      </c>
      <c r="BE797" s="1">
        <f t="shared" si="597"/>
        <v>31</v>
      </c>
      <c r="BF797" s="1">
        <f t="shared" si="598"/>
        <v>31</v>
      </c>
      <c r="BG797" s="1">
        <f>+IF(D797="male",VLOOKUP(M797,'Key node cluster'!$A$3:$C$45,3,0),VLOOKUP(M797,'Key node cluster'!$F$3:$H$27,3,0))</f>
        <v>31</v>
      </c>
    </row>
    <row r="798" spans="1:59" x14ac:dyDescent="0.25">
      <c r="A798" t="s">
        <v>300</v>
      </c>
      <c r="B798">
        <v>9951026975</v>
      </c>
      <c r="C798" s="7">
        <v>30</v>
      </c>
      <c r="D798" t="s">
        <v>9</v>
      </c>
      <c r="E798" t="s">
        <v>10</v>
      </c>
      <c r="G798" t="str">
        <f t="shared" ref="G798:G861" si="599">IF(I798="","",IF(OR(I798="high_school",I798="secondary_or_below"),"secondary or below",IF(OR(I798="bachelor",I798="master",I798="phd"),"bachelor or above", "tvet")))</f>
        <v/>
      </c>
      <c r="H798" s="7">
        <f t="shared" si="557"/>
        <v>5</v>
      </c>
      <c r="J798">
        <v>26</v>
      </c>
      <c r="K798">
        <v>4.3479452054795003</v>
      </c>
      <c r="L798">
        <v>25</v>
      </c>
      <c r="M798" s="5">
        <f t="shared" si="558"/>
        <v>26</v>
      </c>
      <c r="N798" s="5">
        <f>+IF(D798="male",VLOOKUP(BG798,'Key node cluster'!$L$3:$N$24,3,0),VLOOKUP(BG798,'Key node cluster'!$R$3:$T$15,3,0))</f>
        <v>1</v>
      </c>
      <c r="O798" s="1">
        <v>0</v>
      </c>
      <c r="P798" s="1">
        <f t="shared" si="559"/>
        <v>26</v>
      </c>
      <c r="Q798" s="1">
        <f t="shared" si="560"/>
        <v>26</v>
      </c>
      <c r="R798" s="1">
        <f t="shared" si="561"/>
        <v>26</v>
      </c>
      <c r="S798" s="1">
        <f t="shared" si="562"/>
        <v>26</v>
      </c>
      <c r="T798" s="1">
        <f t="shared" si="563"/>
        <v>26</v>
      </c>
      <c r="U798" s="1">
        <f t="shared" si="564"/>
        <v>26</v>
      </c>
      <c r="V798" s="1">
        <f t="shared" si="565"/>
        <v>26</v>
      </c>
      <c r="W798" s="1">
        <f t="shared" si="566"/>
        <v>26</v>
      </c>
      <c r="X798" s="1">
        <f t="shared" si="567"/>
        <v>26</v>
      </c>
      <c r="Y798" s="1">
        <f t="shared" si="568"/>
        <v>26</v>
      </c>
      <c r="Z798" s="1">
        <f t="shared" si="569"/>
        <v>26</v>
      </c>
      <c r="AA798" s="1">
        <f t="shared" si="570"/>
        <v>26</v>
      </c>
      <c r="AB798" s="1">
        <f t="shared" si="571"/>
        <v>26</v>
      </c>
      <c r="AC798" s="1">
        <f t="shared" si="572"/>
        <v>26</v>
      </c>
      <c r="AD798" s="1">
        <f t="shared" si="573"/>
        <v>26</v>
      </c>
      <c r="AE798" s="1">
        <f t="shared" si="574"/>
        <v>26</v>
      </c>
      <c r="AF798" s="1">
        <f t="shared" si="575"/>
        <v>26</v>
      </c>
      <c r="AG798" s="1">
        <f t="shared" si="576"/>
        <v>26</v>
      </c>
      <c r="AH798" s="1">
        <f t="shared" si="577"/>
        <v>26</v>
      </c>
      <c r="AI798" s="1">
        <f t="shared" si="578"/>
        <v>26</v>
      </c>
      <c r="AJ798" s="1">
        <f t="shared" si="579"/>
        <v>26</v>
      </c>
      <c r="AK798" s="1">
        <f t="shared" si="580"/>
        <v>26</v>
      </c>
      <c r="AL798" s="1">
        <f t="shared" si="581"/>
        <v>26</v>
      </c>
      <c r="AM798" s="1">
        <f t="shared" si="582"/>
        <v>26</v>
      </c>
      <c r="AN798" s="1">
        <f t="shared" si="583"/>
        <v>26</v>
      </c>
      <c r="AO798" s="1">
        <f t="shared" si="584"/>
        <v>26</v>
      </c>
      <c r="AP798" s="7">
        <f t="shared" si="554"/>
        <v>26</v>
      </c>
      <c r="AQ798" s="7">
        <f t="shared" si="555"/>
        <v>26</v>
      </c>
      <c r="AR798" s="1">
        <f t="shared" si="585"/>
        <v>26</v>
      </c>
      <c r="AS798" s="7">
        <f t="shared" si="556"/>
        <v>26</v>
      </c>
      <c r="AT798" s="1">
        <f t="shared" si="586"/>
        <v>26</v>
      </c>
      <c r="AU798" s="1">
        <f t="shared" si="587"/>
        <v>26</v>
      </c>
      <c r="AV798" s="1">
        <f t="shared" si="588"/>
        <v>26</v>
      </c>
      <c r="AW798" s="1">
        <f t="shared" si="589"/>
        <v>26</v>
      </c>
      <c r="AX798" s="1">
        <f t="shared" si="590"/>
        <v>26</v>
      </c>
      <c r="AY798" s="1">
        <f t="shared" si="591"/>
        <v>26</v>
      </c>
      <c r="AZ798" s="1">
        <f t="shared" si="592"/>
        <v>26</v>
      </c>
      <c r="BA798" s="1">
        <f t="shared" si="593"/>
        <v>26</v>
      </c>
      <c r="BB798" s="1">
        <f t="shared" si="594"/>
        <v>26</v>
      </c>
      <c r="BC798" s="1">
        <f t="shared" si="595"/>
        <v>26</v>
      </c>
      <c r="BD798" s="1">
        <f t="shared" si="596"/>
        <v>26</v>
      </c>
      <c r="BE798" s="1">
        <f t="shared" si="597"/>
        <v>26</v>
      </c>
      <c r="BF798" s="1">
        <f t="shared" si="598"/>
        <v>26</v>
      </c>
      <c r="BG798" s="1">
        <f>+IF(D798="male",VLOOKUP(M798,'Key node cluster'!$A$3:$C$45,3,0),VLOOKUP(M798,'Key node cluster'!$F$3:$H$27,3,0))</f>
        <v>31</v>
      </c>
    </row>
    <row r="799" spans="1:59" x14ac:dyDescent="0.25">
      <c r="A799" t="s">
        <v>301</v>
      </c>
      <c r="B799">
        <v>9701002824</v>
      </c>
      <c r="C799" s="7">
        <v>50</v>
      </c>
      <c r="D799" t="s">
        <v>9</v>
      </c>
      <c r="E799" t="s">
        <v>10</v>
      </c>
      <c r="F799" t="s">
        <v>28</v>
      </c>
      <c r="G799" t="str">
        <f t="shared" si="599"/>
        <v>tvet</v>
      </c>
      <c r="H799" s="7">
        <f t="shared" si="557"/>
        <v>20</v>
      </c>
      <c r="I799" t="s">
        <v>22</v>
      </c>
      <c r="J799">
        <v>52</v>
      </c>
      <c r="K799">
        <v>27.180821917808</v>
      </c>
      <c r="L799">
        <v>9</v>
      </c>
      <c r="M799" s="5">
        <f t="shared" si="558"/>
        <v>37</v>
      </c>
      <c r="N799" s="5">
        <f>+IF(D799="male",VLOOKUP(BG799,'Key node cluster'!$L$3:$N$24,3,0),VLOOKUP(BG799,'Key node cluster'!$R$3:$T$15,3,0))</f>
        <v>0</v>
      </c>
      <c r="O799" s="1">
        <v>0</v>
      </c>
      <c r="P799" s="1">
        <f t="shared" si="559"/>
        <v>26</v>
      </c>
      <c r="Q799" s="1">
        <f t="shared" si="560"/>
        <v>26</v>
      </c>
      <c r="R799" s="1">
        <f t="shared" si="561"/>
        <v>26</v>
      </c>
      <c r="S799" s="1">
        <f t="shared" si="562"/>
        <v>26</v>
      </c>
      <c r="T799" s="1">
        <f t="shared" si="563"/>
        <v>26</v>
      </c>
      <c r="U799" s="1">
        <f t="shared" si="564"/>
        <v>26</v>
      </c>
      <c r="V799" s="1">
        <f t="shared" si="565"/>
        <v>26</v>
      </c>
      <c r="W799" s="1">
        <f t="shared" si="566"/>
        <v>26</v>
      </c>
      <c r="X799" s="1">
        <f t="shared" si="567"/>
        <v>26</v>
      </c>
      <c r="Y799" s="1">
        <f t="shared" si="568"/>
        <v>26</v>
      </c>
      <c r="Z799" s="1">
        <f t="shared" si="569"/>
        <v>26</v>
      </c>
      <c r="AA799" s="1">
        <f t="shared" si="570"/>
        <v>26</v>
      </c>
      <c r="AB799" s="1">
        <f t="shared" si="571"/>
        <v>26</v>
      </c>
      <c r="AC799" s="1">
        <f t="shared" si="572"/>
        <v>26</v>
      </c>
      <c r="AD799" s="1">
        <f t="shared" si="573"/>
        <v>26</v>
      </c>
      <c r="AE799" s="1">
        <f t="shared" si="574"/>
        <v>26</v>
      </c>
      <c r="AF799" s="1">
        <f t="shared" si="575"/>
        <v>26</v>
      </c>
      <c r="AG799" s="1">
        <f t="shared" si="576"/>
        <v>26</v>
      </c>
      <c r="AH799" s="1">
        <f t="shared" si="577"/>
        <v>26</v>
      </c>
      <c r="AI799" s="1">
        <f t="shared" si="578"/>
        <v>26</v>
      </c>
      <c r="AJ799" s="1">
        <f t="shared" si="579"/>
        <v>26</v>
      </c>
      <c r="AK799" s="1">
        <f t="shared" si="580"/>
        <v>26</v>
      </c>
      <c r="AL799" s="1">
        <f t="shared" si="581"/>
        <v>26</v>
      </c>
      <c r="AM799" s="1">
        <f t="shared" si="582"/>
        <v>26</v>
      </c>
      <c r="AN799" s="1">
        <f t="shared" si="583"/>
        <v>26</v>
      </c>
      <c r="AO799" s="1">
        <f t="shared" si="584"/>
        <v>26</v>
      </c>
      <c r="AP799" s="7">
        <f t="shared" si="554"/>
        <v>27</v>
      </c>
      <c r="AQ799" s="7">
        <f t="shared" si="555"/>
        <v>33</v>
      </c>
      <c r="AR799" s="1">
        <f t="shared" si="585"/>
        <v>33</v>
      </c>
      <c r="AS799" s="7">
        <f t="shared" si="556"/>
        <v>33</v>
      </c>
      <c r="AT799" s="1">
        <f t="shared" si="586"/>
        <v>33</v>
      </c>
      <c r="AU799" s="1">
        <f t="shared" si="587"/>
        <v>33</v>
      </c>
      <c r="AV799" s="1">
        <f t="shared" si="588"/>
        <v>33</v>
      </c>
      <c r="AW799" s="1">
        <f t="shared" si="589"/>
        <v>37</v>
      </c>
      <c r="AX799" s="1">
        <f t="shared" si="590"/>
        <v>37</v>
      </c>
      <c r="AY799" s="1">
        <f t="shared" si="591"/>
        <v>37</v>
      </c>
      <c r="AZ799" s="1">
        <f t="shared" si="592"/>
        <v>37</v>
      </c>
      <c r="BA799" s="1">
        <f t="shared" si="593"/>
        <v>37</v>
      </c>
      <c r="BB799" s="1">
        <f t="shared" si="594"/>
        <v>37</v>
      </c>
      <c r="BC799" s="1">
        <f t="shared" si="595"/>
        <v>37</v>
      </c>
      <c r="BD799" s="1">
        <f t="shared" si="596"/>
        <v>37</v>
      </c>
      <c r="BE799" s="1">
        <f t="shared" si="597"/>
        <v>37</v>
      </c>
      <c r="BF799" s="1">
        <f t="shared" si="598"/>
        <v>37</v>
      </c>
      <c r="BG799" s="1">
        <f>+IF(D799="male",VLOOKUP(M799,'Key node cluster'!$A$3:$C$45,3,0),VLOOKUP(M799,'Key node cluster'!$F$3:$H$27,3,0))</f>
        <v>37</v>
      </c>
    </row>
    <row r="800" spans="1:59" x14ac:dyDescent="0.25">
      <c r="A800" t="s">
        <v>302</v>
      </c>
      <c r="B800">
        <v>9891022164</v>
      </c>
      <c r="C800" s="7">
        <v>30</v>
      </c>
      <c r="D800" t="s">
        <v>9</v>
      </c>
      <c r="E800" t="s">
        <v>10</v>
      </c>
      <c r="G800" t="str">
        <f t="shared" si="599"/>
        <v>tvet</v>
      </c>
      <c r="H800" s="7">
        <f t="shared" si="557"/>
        <v>10</v>
      </c>
      <c r="I800" t="s">
        <v>22</v>
      </c>
      <c r="J800">
        <v>33</v>
      </c>
      <c r="K800">
        <v>9.3479452054794994</v>
      </c>
      <c r="L800">
        <v>6</v>
      </c>
      <c r="M800" s="5">
        <f t="shared" si="558"/>
        <v>26</v>
      </c>
      <c r="N800" s="5">
        <f>+IF(D800="male",VLOOKUP(BG800,'Key node cluster'!$L$3:$N$24,3,0),VLOOKUP(BG800,'Key node cluster'!$R$3:$T$15,3,0))</f>
        <v>1</v>
      </c>
      <c r="O800" s="1">
        <v>0</v>
      </c>
      <c r="P800" s="1">
        <f t="shared" si="559"/>
        <v>26</v>
      </c>
      <c r="Q800" s="1">
        <f t="shared" si="560"/>
        <v>26</v>
      </c>
      <c r="R800" s="1">
        <f t="shared" si="561"/>
        <v>26</v>
      </c>
      <c r="S800" s="1">
        <f t="shared" si="562"/>
        <v>26</v>
      </c>
      <c r="T800" s="1">
        <f t="shared" si="563"/>
        <v>26</v>
      </c>
      <c r="U800" s="1">
        <f t="shared" si="564"/>
        <v>26</v>
      </c>
      <c r="V800" s="1">
        <f t="shared" si="565"/>
        <v>26</v>
      </c>
      <c r="W800" s="1">
        <f t="shared" si="566"/>
        <v>26</v>
      </c>
      <c r="X800" s="1">
        <f t="shared" si="567"/>
        <v>26</v>
      </c>
      <c r="Y800" s="1">
        <f t="shared" si="568"/>
        <v>26</v>
      </c>
      <c r="Z800" s="1">
        <f t="shared" si="569"/>
        <v>26</v>
      </c>
      <c r="AA800" s="1">
        <f t="shared" si="570"/>
        <v>26</v>
      </c>
      <c r="AB800" s="1">
        <f t="shared" si="571"/>
        <v>26</v>
      </c>
      <c r="AC800" s="1">
        <f t="shared" si="572"/>
        <v>26</v>
      </c>
      <c r="AD800" s="1">
        <f t="shared" si="573"/>
        <v>26</v>
      </c>
      <c r="AE800" s="1">
        <f t="shared" si="574"/>
        <v>26</v>
      </c>
      <c r="AF800" s="1">
        <f t="shared" si="575"/>
        <v>26</v>
      </c>
      <c r="AG800" s="1">
        <f t="shared" si="576"/>
        <v>26</v>
      </c>
      <c r="AH800" s="1">
        <f t="shared" si="577"/>
        <v>26</v>
      </c>
      <c r="AI800" s="1">
        <f t="shared" si="578"/>
        <v>26</v>
      </c>
      <c r="AJ800" s="1">
        <f t="shared" si="579"/>
        <v>26</v>
      </c>
      <c r="AK800" s="1">
        <f t="shared" si="580"/>
        <v>26</v>
      </c>
      <c r="AL800" s="1">
        <f t="shared" si="581"/>
        <v>26</v>
      </c>
      <c r="AM800" s="1">
        <f t="shared" si="582"/>
        <v>26</v>
      </c>
      <c r="AN800" s="1">
        <f t="shared" si="583"/>
        <v>26</v>
      </c>
      <c r="AO800" s="1">
        <f t="shared" si="584"/>
        <v>26</v>
      </c>
      <c r="AP800" s="7">
        <f t="shared" si="554"/>
        <v>26</v>
      </c>
      <c r="AQ800" s="7">
        <f t="shared" si="555"/>
        <v>26</v>
      </c>
      <c r="AR800" s="1">
        <f t="shared" si="585"/>
        <v>26</v>
      </c>
      <c r="AS800" s="7">
        <f t="shared" si="556"/>
        <v>26</v>
      </c>
      <c r="AT800" s="1">
        <f t="shared" si="586"/>
        <v>26</v>
      </c>
      <c r="AU800" s="1">
        <f t="shared" si="587"/>
        <v>26</v>
      </c>
      <c r="AV800" s="1">
        <f t="shared" si="588"/>
        <v>26</v>
      </c>
      <c r="AW800" s="1">
        <f t="shared" si="589"/>
        <v>26</v>
      </c>
      <c r="AX800" s="1">
        <f t="shared" si="590"/>
        <v>26</v>
      </c>
      <c r="AY800" s="1">
        <f t="shared" si="591"/>
        <v>26</v>
      </c>
      <c r="AZ800" s="1">
        <f t="shared" si="592"/>
        <v>26</v>
      </c>
      <c r="BA800" s="1">
        <f t="shared" si="593"/>
        <v>26</v>
      </c>
      <c r="BB800" s="1">
        <f t="shared" si="594"/>
        <v>26</v>
      </c>
      <c r="BC800" s="1">
        <f t="shared" si="595"/>
        <v>26</v>
      </c>
      <c r="BD800" s="1">
        <f t="shared" si="596"/>
        <v>26</v>
      </c>
      <c r="BE800" s="1">
        <f t="shared" si="597"/>
        <v>26</v>
      </c>
      <c r="BF800" s="1">
        <f t="shared" si="598"/>
        <v>26</v>
      </c>
      <c r="BG800" s="1">
        <f>+IF(D800="male",VLOOKUP(M800,'Key node cluster'!$A$3:$C$45,3,0),VLOOKUP(M800,'Key node cluster'!$F$3:$H$27,3,0))</f>
        <v>31</v>
      </c>
    </row>
    <row r="801" spans="1:59" x14ac:dyDescent="0.25">
      <c r="A801" t="s">
        <v>303</v>
      </c>
      <c r="B801">
        <v>9931008733</v>
      </c>
      <c r="C801" s="7">
        <v>30</v>
      </c>
      <c r="D801" t="s">
        <v>9</v>
      </c>
      <c r="E801" t="s">
        <v>10</v>
      </c>
      <c r="G801" t="str">
        <f t="shared" si="599"/>
        <v>bachelor or above</v>
      </c>
      <c r="H801" s="7">
        <f t="shared" si="557"/>
        <v>10</v>
      </c>
      <c r="I801" t="s">
        <v>14</v>
      </c>
      <c r="J801">
        <v>28</v>
      </c>
      <c r="K801">
        <v>6.1890410958904001</v>
      </c>
      <c r="L801">
        <v>7</v>
      </c>
      <c r="M801" s="5">
        <f t="shared" si="558"/>
        <v>26</v>
      </c>
      <c r="N801" s="5">
        <f>+IF(D801="male",VLOOKUP(BG801,'Key node cluster'!$L$3:$N$24,3,0),VLOOKUP(BG801,'Key node cluster'!$R$3:$T$15,3,0))</f>
        <v>1</v>
      </c>
      <c r="O801" s="1">
        <v>0</v>
      </c>
      <c r="P801" s="1">
        <f t="shared" si="559"/>
        <v>26</v>
      </c>
      <c r="Q801" s="1">
        <f t="shared" si="560"/>
        <v>26</v>
      </c>
      <c r="R801" s="1">
        <f t="shared" si="561"/>
        <v>26</v>
      </c>
      <c r="S801" s="1">
        <f t="shared" si="562"/>
        <v>26</v>
      </c>
      <c r="T801" s="1">
        <f t="shared" si="563"/>
        <v>26</v>
      </c>
      <c r="U801" s="1">
        <f t="shared" si="564"/>
        <v>26</v>
      </c>
      <c r="V801" s="1">
        <f t="shared" si="565"/>
        <v>26</v>
      </c>
      <c r="W801" s="1">
        <f t="shared" si="566"/>
        <v>26</v>
      </c>
      <c r="X801" s="1">
        <f t="shared" si="567"/>
        <v>26</v>
      </c>
      <c r="Y801" s="1">
        <f t="shared" si="568"/>
        <v>26</v>
      </c>
      <c r="Z801" s="1">
        <f t="shared" si="569"/>
        <v>26</v>
      </c>
      <c r="AA801" s="1">
        <f t="shared" si="570"/>
        <v>26</v>
      </c>
      <c r="AB801" s="1">
        <f t="shared" si="571"/>
        <v>26</v>
      </c>
      <c r="AC801" s="1">
        <f t="shared" si="572"/>
        <v>26</v>
      </c>
      <c r="AD801" s="1">
        <f t="shared" si="573"/>
        <v>26</v>
      </c>
      <c r="AE801" s="1">
        <f t="shared" si="574"/>
        <v>26</v>
      </c>
      <c r="AF801" s="1">
        <f t="shared" si="575"/>
        <v>26</v>
      </c>
      <c r="AG801" s="1">
        <f t="shared" si="576"/>
        <v>26</v>
      </c>
      <c r="AH801" s="1">
        <f t="shared" si="577"/>
        <v>26</v>
      </c>
      <c r="AI801" s="1">
        <f t="shared" si="578"/>
        <v>26</v>
      </c>
      <c r="AJ801" s="1">
        <f t="shared" si="579"/>
        <v>26</v>
      </c>
      <c r="AK801" s="1">
        <f t="shared" si="580"/>
        <v>26</v>
      </c>
      <c r="AL801" s="1">
        <f t="shared" si="581"/>
        <v>26</v>
      </c>
      <c r="AM801" s="1">
        <f t="shared" si="582"/>
        <v>26</v>
      </c>
      <c r="AN801" s="1">
        <f t="shared" si="583"/>
        <v>26</v>
      </c>
      <c r="AO801" s="1">
        <f t="shared" si="584"/>
        <v>26</v>
      </c>
      <c r="AP801" s="7">
        <f t="shared" si="554"/>
        <v>26</v>
      </c>
      <c r="AQ801" s="7">
        <f t="shared" si="555"/>
        <v>26</v>
      </c>
      <c r="AR801" s="1">
        <f t="shared" si="585"/>
        <v>26</v>
      </c>
      <c r="AS801" s="7">
        <f t="shared" si="556"/>
        <v>26</v>
      </c>
      <c r="AT801" s="1">
        <f t="shared" si="586"/>
        <v>26</v>
      </c>
      <c r="AU801" s="1">
        <f t="shared" si="587"/>
        <v>26</v>
      </c>
      <c r="AV801" s="1">
        <f t="shared" si="588"/>
        <v>26</v>
      </c>
      <c r="AW801" s="1">
        <f t="shared" si="589"/>
        <v>26</v>
      </c>
      <c r="AX801" s="1">
        <f t="shared" si="590"/>
        <v>26</v>
      </c>
      <c r="AY801" s="1">
        <f t="shared" si="591"/>
        <v>26</v>
      </c>
      <c r="AZ801" s="1">
        <f t="shared" si="592"/>
        <v>26</v>
      </c>
      <c r="BA801" s="1">
        <f t="shared" si="593"/>
        <v>26</v>
      </c>
      <c r="BB801" s="1">
        <f t="shared" si="594"/>
        <v>26</v>
      </c>
      <c r="BC801" s="1">
        <f t="shared" si="595"/>
        <v>26</v>
      </c>
      <c r="BD801" s="1">
        <f t="shared" si="596"/>
        <v>26</v>
      </c>
      <c r="BE801" s="1">
        <f t="shared" si="597"/>
        <v>26</v>
      </c>
      <c r="BF801" s="1">
        <f t="shared" si="598"/>
        <v>26</v>
      </c>
      <c r="BG801" s="1">
        <f>+IF(D801="male",VLOOKUP(M801,'Key node cluster'!$A$3:$C$45,3,0),VLOOKUP(M801,'Key node cluster'!$F$3:$H$27,3,0))</f>
        <v>31</v>
      </c>
    </row>
    <row r="802" spans="1:59" x14ac:dyDescent="0.25">
      <c r="A802" t="s">
        <v>304</v>
      </c>
      <c r="B802">
        <v>9941002562</v>
      </c>
      <c r="C802" s="7">
        <v>30</v>
      </c>
      <c r="D802" t="s">
        <v>9</v>
      </c>
      <c r="E802" t="s">
        <v>10</v>
      </c>
      <c r="F802" t="s">
        <v>25</v>
      </c>
      <c r="G802" t="str">
        <f t="shared" si="599"/>
        <v>bachelor or above</v>
      </c>
      <c r="H802" s="7">
        <f t="shared" si="557"/>
        <v>10</v>
      </c>
      <c r="I802" t="s">
        <v>14</v>
      </c>
      <c r="J802">
        <v>28</v>
      </c>
      <c r="K802">
        <v>5.6054794520547997</v>
      </c>
      <c r="L802">
        <v>1</v>
      </c>
      <c r="M802" s="5">
        <f t="shared" si="558"/>
        <v>31</v>
      </c>
      <c r="N802" s="5">
        <f>+IF(D802="male",VLOOKUP(BG802,'Key node cluster'!$L$3:$N$24,3,0),VLOOKUP(BG802,'Key node cluster'!$R$3:$T$15,3,0))</f>
        <v>1</v>
      </c>
      <c r="O802" s="1">
        <v>0</v>
      </c>
      <c r="P802" s="1">
        <f t="shared" si="559"/>
        <v>26</v>
      </c>
      <c r="Q802" s="1">
        <f t="shared" si="560"/>
        <v>26</v>
      </c>
      <c r="R802" s="1">
        <f t="shared" si="561"/>
        <v>26</v>
      </c>
      <c r="S802" s="1">
        <f t="shared" si="562"/>
        <v>26</v>
      </c>
      <c r="T802" s="1">
        <f t="shared" si="563"/>
        <v>26</v>
      </c>
      <c r="U802" s="1">
        <f t="shared" si="564"/>
        <v>26</v>
      </c>
      <c r="V802" s="1">
        <f t="shared" si="565"/>
        <v>26</v>
      </c>
      <c r="W802" s="1">
        <f t="shared" si="566"/>
        <v>26</v>
      </c>
      <c r="X802" s="1">
        <f t="shared" si="567"/>
        <v>26</v>
      </c>
      <c r="Y802" s="1">
        <f t="shared" si="568"/>
        <v>26</v>
      </c>
      <c r="Z802" s="1">
        <f t="shared" si="569"/>
        <v>26</v>
      </c>
      <c r="AA802" s="1">
        <f t="shared" si="570"/>
        <v>26</v>
      </c>
      <c r="AB802" s="1">
        <f t="shared" si="571"/>
        <v>26</v>
      </c>
      <c r="AC802" s="1">
        <f t="shared" si="572"/>
        <v>26</v>
      </c>
      <c r="AD802" s="1">
        <f t="shared" si="573"/>
        <v>26</v>
      </c>
      <c r="AE802" s="1">
        <f t="shared" si="574"/>
        <v>26</v>
      </c>
      <c r="AF802" s="1">
        <f t="shared" si="575"/>
        <v>26</v>
      </c>
      <c r="AG802" s="1">
        <f t="shared" si="576"/>
        <v>26</v>
      </c>
      <c r="AH802" s="1">
        <f t="shared" si="577"/>
        <v>26</v>
      </c>
      <c r="AI802" s="1">
        <f t="shared" si="578"/>
        <v>26</v>
      </c>
      <c r="AJ802" s="1">
        <f t="shared" si="579"/>
        <v>26</v>
      </c>
      <c r="AK802" s="1">
        <f t="shared" si="580"/>
        <v>26</v>
      </c>
      <c r="AL802" s="1">
        <f t="shared" si="581"/>
        <v>26</v>
      </c>
      <c r="AM802" s="1">
        <f t="shared" si="582"/>
        <v>26</v>
      </c>
      <c r="AN802" s="1">
        <f t="shared" si="583"/>
        <v>26</v>
      </c>
      <c r="AO802" s="1">
        <f t="shared" si="584"/>
        <v>26</v>
      </c>
      <c r="AP802" s="7">
        <f t="shared" si="554"/>
        <v>27</v>
      </c>
      <c r="AQ802" s="7">
        <f t="shared" si="555"/>
        <v>28</v>
      </c>
      <c r="AR802" s="1">
        <f t="shared" si="585"/>
        <v>29</v>
      </c>
      <c r="AS802" s="7">
        <f t="shared" si="556"/>
        <v>31</v>
      </c>
      <c r="AT802" s="1">
        <f t="shared" si="586"/>
        <v>31</v>
      </c>
      <c r="AU802" s="1">
        <f t="shared" si="587"/>
        <v>31</v>
      </c>
      <c r="AV802" s="1">
        <f t="shared" si="588"/>
        <v>31</v>
      </c>
      <c r="AW802" s="1">
        <f t="shared" si="589"/>
        <v>31</v>
      </c>
      <c r="AX802" s="1">
        <f t="shared" si="590"/>
        <v>31</v>
      </c>
      <c r="AY802" s="1">
        <f t="shared" si="591"/>
        <v>31</v>
      </c>
      <c r="AZ802" s="1">
        <f t="shared" si="592"/>
        <v>31</v>
      </c>
      <c r="BA802" s="1">
        <f t="shared" si="593"/>
        <v>31</v>
      </c>
      <c r="BB802" s="1">
        <f t="shared" si="594"/>
        <v>31</v>
      </c>
      <c r="BC802" s="1">
        <f t="shared" si="595"/>
        <v>31</v>
      </c>
      <c r="BD802" s="1">
        <f t="shared" si="596"/>
        <v>31</v>
      </c>
      <c r="BE802" s="1">
        <f t="shared" si="597"/>
        <v>31</v>
      </c>
      <c r="BF802" s="1">
        <f t="shared" si="598"/>
        <v>31</v>
      </c>
      <c r="BG802" s="1">
        <f>+IF(D802="male",VLOOKUP(M802,'Key node cluster'!$A$3:$C$45,3,0),VLOOKUP(M802,'Key node cluster'!$F$3:$H$27,3,0))</f>
        <v>31</v>
      </c>
    </row>
    <row r="803" spans="1:59" x14ac:dyDescent="0.25">
      <c r="A803" t="s">
        <v>308</v>
      </c>
      <c r="B803">
        <v>9761049075</v>
      </c>
      <c r="C803" s="7">
        <v>50</v>
      </c>
      <c r="D803" t="s">
        <v>9</v>
      </c>
      <c r="E803" t="s">
        <v>10</v>
      </c>
      <c r="G803" t="str">
        <f t="shared" si="599"/>
        <v>bachelor or above</v>
      </c>
      <c r="H803" s="7">
        <f t="shared" si="557"/>
        <v>10</v>
      </c>
      <c r="I803" t="s">
        <v>14</v>
      </c>
      <c r="J803">
        <v>46</v>
      </c>
      <c r="K803">
        <v>8.4301369863014006</v>
      </c>
      <c r="L803">
        <v>7</v>
      </c>
      <c r="M803" s="5">
        <f t="shared" si="558"/>
        <v>26</v>
      </c>
      <c r="N803" s="5">
        <f>+IF(D803="male",VLOOKUP(BG803,'Key node cluster'!$L$3:$N$24,3,0),VLOOKUP(BG803,'Key node cluster'!$R$3:$T$15,3,0))</f>
        <v>1</v>
      </c>
      <c r="O803" s="1">
        <v>0</v>
      </c>
      <c r="P803" s="1">
        <f t="shared" si="559"/>
        <v>26</v>
      </c>
      <c r="Q803" s="1">
        <f t="shared" si="560"/>
        <v>26</v>
      </c>
      <c r="R803" s="1">
        <f t="shared" si="561"/>
        <v>26</v>
      </c>
      <c r="S803" s="1">
        <f t="shared" si="562"/>
        <v>26</v>
      </c>
      <c r="T803" s="1">
        <f t="shared" si="563"/>
        <v>26</v>
      </c>
      <c r="U803" s="1">
        <f t="shared" si="564"/>
        <v>26</v>
      </c>
      <c r="V803" s="1">
        <f t="shared" si="565"/>
        <v>26</v>
      </c>
      <c r="W803" s="1">
        <f t="shared" si="566"/>
        <v>26</v>
      </c>
      <c r="X803" s="1">
        <f t="shared" si="567"/>
        <v>26</v>
      </c>
      <c r="Y803" s="1">
        <f t="shared" si="568"/>
        <v>26</v>
      </c>
      <c r="Z803" s="1">
        <f t="shared" si="569"/>
        <v>26</v>
      </c>
      <c r="AA803" s="1">
        <f t="shared" si="570"/>
        <v>26</v>
      </c>
      <c r="AB803" s="1">
        <f t="shared" si="571"/>
        <v>26</v>
      </c>
      <c r="AC803" s="1">
        <f t="shared" si="572"/>
        <v>26</v>
      </c>
      <c r="AD803" s="1">
        <f t="shared" si="573"/>
        <v>26</v>
      </c>
      <c r="AE803" s="1">
        <f t="shared" si="574"/>
        <v>26</v>
      </c>
      <c r="AF803" s="1">
        <f t="shared" si="575"/>
        <v>26</v>
      </c>
      <c r="AG803" s="1">
        <f t="shared" si="576"/>
        <v>26</v>
      </c>
      <c r="AH803" s="1">
        <f t="shared" si="577"/>
        <v>26</v>
      </c>
      <c r="AI803" s="1">
        <f t="shared" si="578"/>
        <v>26</v>
      </c>
      <c r="AJ803" s="1">
        <f t="shared" si="579"/>
        <v>26</v>
      </c>
      <c r="AK803" s="1">
        <f t="shared" si="580"/>
        <v>26</v>
      </c>
      <c r="AL803" s="1">
        <f t="shared" si="581"/>
        <v>26</v>
      </c>
      <c r="AM803" s="1">
        <f t="shared" si="582"/>
        <v>26</v>
      </c>
      <c r="AN803" s="1">
        <f t="shared" si="583"/>
        <v>26</v>
      </c>
      <c r="AO803" s="1">
        <f t="shared" si="584"/>
        <v>26</v>
      </c>
      <c r="AP803" s="7">
        <f t="shared" si="554"/>
        <v>26</v>
      </c>
      <c r="AQ803" s="7">
        <f t="shared" si="555"/>
        <v>26</v>
      </c>
      <c r="AR803" s="1">
        <f t="shared" si="585"/>
        <v>26</v>
      </c>
      <c r="AS803" s="7">
        <f t="shared" si="556"/>
        <v>26</v>
      </c>
      <c r="AT803" s="1">
        <f t="shared" si="586"/>
        <v>26</v>
      </c>
      <c r="AU803" s="1">
        <f t="shared" si="587"/>
        <v>26</v>
      </c>
      <c r="AV803" s="1">
        <f t="shared" si="588"/>
        <v>26</v>
      </c>
      <c r="AW803" s="1">
        <f t="shared" si="589"/>
        <v>26</v>
      </c>
      <c r="AX803" s="1">
        <f t="shared" si="590"/>
        <v>26</v>
      </c>
      <c r="AY803" s="1">
        <f t="shared" si="591"/>
        <v>26</v>
      </c>
      <c r="AZ803" s="1">
        <f t="shared" si="592"/>
        <v>26</v>
      </c>
      <c r="BA803" s="1">
        <f t="shared" si="593"/>
        <v>26</v>
      </c>
      <c r="BB803" s="1">
        <f t="shared" si="594"/>
        <v>26</v>
      </c>
      <c r="BC803" s="1">
        <f t="shared" si="595"/>
        <v>26</v>
      </c>
      <c r="BD803" s="1">
        <f t="shared" si="596"/>
        <v>26</v>
      </c>
      <c r="BE803" s="1">
        <f t="shared" si="597"/>
        <v>26</v>
      </c>
      <c r="BF803" s="1">
        <f t="shared" si="598"/>
        <v>26</v>
      </c>
      <c r="BG803" s="1">
        <f>+IF(D803="male",VLOOKUP(M803,'Key node cluster'!$A$3:$C$45,3,0),VLOOKUP(M803,'Key node cluster'!$F$3:$H$27,3,0))</f>
        <v>31</v>
      </c>
    </row>
    <row r="804" spans="1:59" x14ac:dyDescent="0.25">
      <c r="A804" t="s">
        <v>311</v>
      </c>
      <c r="B804">
        <v>9731040591</v>
      </c>
      <c r="C804" s="7">
        <v>50</v>
      </c>
      <c r="D804" t="s">
        <v>9</v>
      </c>
      <c r="E804" t="s">
        <v>10</v>
      </c>
      <c r="G804" t="str">
        <f t="shared" si="599"/>
        <v/>
      </c>
      <c r="H804" s="7">
        <f t="shared" si="557"/>
        <v>10</v>
      </c>
      <c r="J804">
        <v>48</v>
      </c>
      <c r="K804">
        <v>8.4438356164384007</v>
      </c>
      <c r="L804">
        <v>10</v>
      </c>
      <c r="M804" s="5">
        <f t="shared" si="558"/>
        <v>26</v>
      </c>
      <c r="N804" s="5">
        <f>+IF(D804="male",VLOOKUP(BG804,'Key node cluster'!$L$3:$N$24,3,0),VLOOKUP(BG804,'Key node cluster'!$R$3:$T$15,3,0))</f>
        <v>1</v>
      </c>
      <c r="O804" s="1">
        <v>0</v>
      </c>
      <c r="P804" s="1">
        <f t="shared" si="559"/>
        <v>26</v>
      </c>
      <c r="Q804" s="1">
        <f t="shared" si="560"/>
        <v>26</v>
      </c>
      <c r="R804" s="1">
        <f t="shared" si="561"/>
        <v>26</v>
      </c>
      <c r="S804" s="1">
        <f t="shared" si="562"/>
        <v>26</v>
      </c>
      <c r="T804" s="1">
        <f t="shared" si="563"/>
        <v>26</v>
      </c>
      <c r="U804" s="1">
        <f t="shared" si="564"/>
        <v>26</v>
      </c>
      <c r="V804" s="1">
        <f t="shared" si="565"/>
        <v>26</v>
      </c>
      <c r="W804" s="1">
        <f t="shared" si="566"/>
        <v>26</v>
      </c>
      <c r="X804" s="1">
        <f t="shared" si="567"/>
        <v>26</v>
      </c>
      <c r="Y804" s="1">
        <f t="shared" si="568"/>
        <v>26</v>
      </c>
      <c r="Z804" s="1">
        <f t="shared" si="569"/>
        <v>26</v>
      </c>
      <c r="AA804" s="1">
        <f t="shared" si="570"/>
        <v>26</v>
      </c>
      <c r="AB804" s="1">
        <f t="shared" si="571"/>
        <v>26</v>
      </c>
      <c r="AC804" s="1">
        <f t="shared" si="572"/>
        <v>26</v>
      </c>
      <c r="AD804" s="1">
        <f t="shared" si="573"/>
        <v>26</v>
      </c>
      <c r="AE804" s="1">
        <f t="shared" si="574"/>
        <v>26</v>
      </c>
      <c r="AF804" s="1">
        <f t="shared" si="575"/>
        <v>26</v>
      </c>
      <c r="AG804" s="1">
        <f t="shared" si="576"/>
        <v>26</v>
      </c>
      <c r="AH804" s="1">
        <f t="shared" si="577"/>
        <v>26</v>
      </c>
      <c r="AI804" s="1">
        <f t="shared" si="578"/>
        <v>26</v>
      </c>
      <c r="AJ804" s="1">
        <f t="shared" si="579"/>
        <v>26</v>
      </c>
      <c r="AK804" s="1">
        <f t="shared" si="580"/>
        <v>26</v>
      </c>
      <c r="AL804" s="1">
        <f t="shared" si="581"/>
        <v>26</v>
      </c>
      <c r="AM804" s="1">
        <f t="shared" si="582"/>
        <v>26</v>
      </c>
      <c r="AN804" s="1">
        <f t="shared" si="583"/>
        <v>26</v>
      </c>
      <c r="AO804" s="1">
        <f t="shared" si="584"/>
        <v>26</v>
      </c>
      <c r="AP804" s="7">
        <f t="shared" ref="AP804:AP867" si="600">IF($D804="male",IF(P804&lt;&gt;26,AO804,IF(F804="",AO804,IF(F804&lt;&gt;"amman",27,38))),AO804)</f>
        <v>26</v>
      </c>
      <c r="AQ804" s="7">
        <f t="shared" ref="AQ804:AQ867" si="601">IF($D804="male",IF(AP804&lt;&gt;27,AP804,IF(F804="",AP804,IF(F804&lt;&gt;"zarqa",28,33))),AP804)</f>
        <v>26</v>
      </c>
      <c r="AR804" s="1">
        <f t="shared" si="585"/>
        <v>26</v>
      </c>
      <c r="AS804" s="7">
        <f t="shared" ref="AS804:AS867" si="602">IF($D804="male",IF(AR804&lt;&gt;29,AR804,IF(C804&lt;=25,30,31)),AR804)</f>
        <v>26</v>
      </c>
      <c r="AT804" s="1">
        <f t="shared" si="586"/>
        <v>26</v>
      </c>
      <c r="AU804" s="1">
        <f t="shared" si="587"/>
        <v>26</v>
      </c>
      <c r="AV804" s="1">
        <f t="shared" si="588"/>
        <v>26</v>
      </c>
      <c r="AW804" s="1">
        <f t="shared" si="589"/>
        <v>26</v>
      </c>
      <c r="AX804" s="1">
        <f t="shared" si="590"/>
        <v>26</v>
      </c>
      <c r="AY804" s="1">
        <f t="shared" si="591"/>
        <v>26</v>
      </c>
      <c r="AZ804" s="1">
        <f t="shared" si="592"/>
        <v>26</v>
      </c>
      <c r="BA804" s="1">
        <f t="shared" si="593"/>
        <v>26</v>
      </c>
      <c r="BB804" s="1">
        <f t="shared" si="594"/>
        <v>26</v>
      </c>
      <c r="BC804" s="1">
        <f t="shared" si="595"/>
        <v>26</v>
      </c>
      <c r="BD804" s="1">
        <f t="shared" si="596"/>
        <v>26</v>
      </c>
      <c r="BE804" s="1">
        <f t="shared" si="597"/>
        <v>26</v>
      </c>
      <c r="BF804" s="1">
        <f t="shared" si="598"/>
        <v>26</v>
      </c>
      <c r="BG804" s="1">
        <f>+IF(D804="male",VLOOKUP(M804,'Key node cluster'!$A$3:$C$45,3,0),VLOOKUP(M804,'Key node cluster'!$F$3:$H$27,3,0))</f>
        <v>31</v>
      </c>
    </row>
    <row r="805" spans="1:59" x14ac:dyDescent="0.25">
      <c r="A805" t="s">
        <v>313</v>
      </c>
      <c r="B805">
        <v>9951019139</v>
      </c>
      <c r="C805" s="7">
        <v>30</v>
      </c>
      <c r="D805" t="s">
        <v>9</v>
      </c>
      <c r="E805" t="s">
        <v>10</v>
      </c>
      <c r="F805" t="s">
        <v>11</v>
      </c>
      <c r="G805" t="str">
        <f t="shared" si="599"/>
        <v>bachelor or above</v>
      </c>
      <c r="H805" s="7">
        <f t="shared" si="557"/>
        <v>5</v>
      </c>
      <c r="I805" t="s">
        <v>14</v>
      </c>
      <c r="J805">
        <v>27</v>
      </c>
      <c r="K805">
        <v>3.3616438356164</v>
      </c>
      <c r="L805">
        <v>7</v>
      </c>
      <c r="M805" s="5">
        <f t="shared" si="558"/>
        <v>41</v>
      </c>
      <c r="N805" s="5">
        <f>+IF(D805="male",VLOOKUP(BG805,'Key node cluster'!$L$3:$N$24,3,0),VLOOKUP(BG805,'Key node cluster'!$R$3:$T$15,3,0))</f>
        <v>1</v>
      </c>
      <c r="O805" s="1">
        <v>0</v>
      </c>
      <c r="P805" s="1">
        <f t="shared" si="559"/>
        <v>26</v>
      </c>
      <c r="Q805" s="1">
        <f t="shared" si="560"/>
        <v>26</v>
      </c>
      <c r="R805" s="1">
        <f t="shared" si="561"/>
        <v>26</v>
      </c>
      <c r="S805" s="1">
        <f t="shared" si="562"/>
        <v>26</v>
      </c>
      <c r="T805" s="1">
        <f t="shared" si="563"/>
        <v>26</v>
      </c>
      <c r="U805" s="1">
        <f t="shared" si="564"/>
        <v>26</v>
      </c>
      <c r="V805" s="1">
        <f t="shared" si="565"/>
        <v>26</v>
      </c>
      <c r="W805" s="1">
        <f t="shared" si="566"/>
        <v>26</v>
      </c>
      <c r="X805" s="1">
        <f t="shared" si="567"/>
        <v>26</v>
      </c>
      <c r="Y805" s="1">
        <f t="shared" si="568"/>
        <v>26</v>
      </c>
      <c r="Z805" s="1">
        <f t="shared" si="569"/>
        <v>26</v>
      </c>
      <c r="AA805" s="1">
        <f t="shared" si="570"/>
        <v>26</v>
      </c>
      <c r="AB805" s="1">
        <f t="shared" si="571"/>
        <v>26</v>
      </c>
      <c r="AC805" s="1">
        <f t="shared" si="572"/>
        <v>26</v>
      </c>
      <c r="AD805" s="1">
        <f t="shared" si="573"/>
        <v>26</v>
      </c>
      <c r="AE805" s="1">
        <f t="shared" si="574"/>
        <v>26</v>
      </c>
      <c r="AF805" s="1">
        <f t="shared" si="575"/>
        <v>26</v>
      </c>
      <c r="AG805" s="1">
        <f t="shared" si="576"/>
        <v>26</v>
      </c>
      <c r="AH805" s="1">
        <f t="shared" si="577"/>
        <v>26</v>
      </c>
      <c r="AI805" s="1">
        <f t="shared" si="578"/>
        <v>26</v>
      </c>
      <c r="AJ805" s="1">
        <f t="shared" si="579"/>
        <v>26</v>
      </c>
      <c r="AK805" s="1">
        <f t="shared" si="580"/>
        <v>26</v>
      </c>
      <c r="AL805" s="1">
        <f t="shared" si="581"/>
        <v>26</v>
      </c>
      <c r="AM805" s="1">
        <f t="shared" si="582"/>
        <v>26</v>
      </c>
      <c r="AN805" s="1">
        <f t="shared" si="583"/>
        <v>26</v>
      </c>
      <c r="AO805" s="1">
        <f t="shared" si="584"/>
        <v>26</v>
      </c>
      <c r="AP805" s="7">
        <f t="shared" si="600"/>
        <v>38</v>
      </c>
      <c r="AQ805" s="7">
        <f t="shared" si="601"/>
        <v>38</v>
      </c>
      <c r="AR805" s="1">
        <f t="shared" si="585"/>
        <v>38</v>
      </c>
      <c r="AS805" s="7">
        <f t="shared" si="602"/>
        <v>38</v>
      </c>
      <c r="AT805" s="1">
        <f t="shared" si="586"/>
        <v>38</v>
      </c>
      <c r="AU805" s="1">
        <f t="shared" si="587"/>
        <v>38</v>
      </c>
      <c r="AV805" s="1">
        <f t="shared" si="588"/>
        <v>38</v>
      </c>
      <c r="AW805" s="1">
        <f t="shared" si="589"/>
        <v>38</v>
      </c>
      <c r="AX805" s="1">
        <f t="shared" si="590"/>
        <v>38</v>
      </c>
      <c r="AY805" s="1">
        <f t="shared" si="591"/>
        <v>38</v>
      </c>
      <c r="AZ805" s="1">
        <f t="shared" si="592"/>
        <v>38</v>
      </c>
      <c r="BA805" s="1">
        <f t="shared" si="593"/>
        <v>38</v>
      </c>
      <c r="BB805" s="1">
        <f t="shared" si="594"/>
        <v>40</v>
      </c>
      <c r="BC805" s="1">
        <f t="shared" si="595"/>
        <v>40</v>
      </c>
      <c r="BD805" s="1">
        <f t="shared" si="596"/>
        <v>41</v>
      </c>
      <c r="BE805" s="1">
        <f t="shared" si="597"/>
        <v>41</v>
      </c>
      <c r="BF805" s="1">
        <f t="shared" si="598"/>
        <v>41</v>
      </c>
      <c r="BG805" s="1">
        <f>+IF(D805="male",VLOOKUP(M805,'Key node cluster'!$A$3:$C$45,3,0),VLOOKUP(M805,'Key node cluster'!$F$3:$H$27,3,0))</f>
        <v>41</v>
      </c>
    </row>
    <row r="806" spans="1:59" x14ac:dyDescent="0.25">
      <c r="A806" t="s">
        <v>314</v>
      </c>
      <c r="B806">
        <v>9911000693</v>
      </c>
      <c r="C806" s="7">
        <v>30</v>
      </c>
      <c r="D806" t="s">
        <v>9</v>
      </c>
      <c r="E806" t="s">
        <v>10</v>
      </c>
      <c r="G806" t="str">
        <f t="shared" si="599"/>
        <v>tvet</v>
      </c>
      <c r="H806" s="7">
        <f t="shared" si="557"/>
        <v>10</v>
      </c>
      <c r="I806" t="s">
        <v>193</v>
      </c>
      <c r="J806">
        <v>31</v>
      </c>
      <c r="K806">
        <v>6.9150684931506996</v>
      </c>
      <c r="L806">
        <v>5</v>
      </c>
      <c r="M806" s="5">
        <f t="shared" si="558"/>
        <v>26</v>
      </c>
      <c r="N806" s="5">
        <f>+IF(D806="male",VLOOKUP(BG806,'Key node cluster'!$L$3:$N$24,3,0),VLOOKUP(BG806,'Key node cluster'!$R$3:$T$15,3,0))</f>
        <v>1</v>
      </c>
      <c r="O806" s="1">
        <v>0</v>
      </c>
      <c r="P806" s="1">
        <f t="shared" si="559"/>
        <v>26</v>
      </c>
      <c r="Q806" s="1">
        <f t="shared" si="560"/>
        <v>26</v>
      </c>
      <c r="R806" s="1">
        <f t="shared" si="561"/>
        <v>26</v>
      </c>
      <c r="S806" s="1">
        <f t="shared" si="562"/>
        <v>26</v>
      </c>
      <c r="T806" s="1">
        <f t="shared" si="563"/>
        <v>26</v>
      </c>
      <c r="U806" s="1">
        <f t="shared" si="564"/>
        <v>26</v>
      </c>
      <c r="V806" s="1">
        <f t="shared" si="565"/>
        <v>26</v>
      </c>
      <c r="W806" s="1">
        <f t="shared" si="566"/>
        <v>26</v>
      </c>
      <c r="X806" s="1">
        <f t="shared" si="567"/>
        <v>26</v>
      </c>
      <c r="Y806" s="1">
        <f t="shared" si="568"/>
        <v>26</v>
      </c>
      <c r="Z806" s="1">
        <f t="shared" si="569"/>
        <v>26</v>
      </c>
      <c r="AA806" s="1">
        <f t="shared" si="570"/>
        <v>26</v>
      </c>
      <c r="AB806" s="1">
        <f t="shared" si="571"/>
        <v>26</v>
      </c>
      <c r="AC806" s="1">
        <f t="shared" si="572"/>
        <v>26</v>
      </c>
      <c r="AD806" s="1">
        <f t="shared" si="573"/>
        <v>26</v>
      </c>
      <c r="AE806" s="1">
        <f t="shared" si="574"/>
        <v>26</v>
      </c>
      <c r="AF806" s="1">
        <f t="shared" si="575"/>
        <v>26</v>
      </c>
      <c r="AG806" s="1">
        <f t="shared" si="576"/>
        <v>26</v>
      </c>
      <c r="AH806" s="1">
        <f t="shared" si="577"/>
        <v>26</v>
      </c>
      <c r="AI806" s="1">
        <f t="shared" si="578"/>
        <v>26</v>
      </c>
      <c r="AJ806" s="1">
        <f t="shared" si="579"/>
        <v>26</v>
      </c>
      <c r="AK806" s="1">
        <f t="shared" si="580"/>
        <v>26</v>
      </c>
      <c r="AL806" s="1">
        <f t="shared" si="581"/>
        <v>26</v>
      </c>
      <c r="AM806" s="1">
        <f t="shared" si="582"/>
        <v>26</v>
      </c>
      <c r="AN806" s="1">
        <f t="shared" si="583"/>
        <v>26</v>
      </c>
      <c r="AO806" s="1">
        <f t="shared" si="584"/>
        <v>26</v>
      </c>
      <c r="AP806" s="7">
        <f t="shared" si="600"/>
        <v>26</v>
      </c>
      <c r="AQ806" s="7">
        <f t="shared" si="601"/>
        <v>26</v>
      </c>
      <c r="AR806" s="1">
        <f t="shared" si="585"/>
        <v>26</v>
      </c>
      <c r="AS806" s="7">
        <f t="shared" si="602"/>
        <v>26</v>
      </c>
      <c r="AT806" s="1">
        <f t="shared" si="586"/>
        <v>26</v>
      </c>
      <c r="AU806" s="1">
        <f t="shared" si="587"/>
        <v>26</v>
      </c>
      <c r="AV806" s="1">
        <f t="shared" si="588"/>
        <v>26</v>
      </c>
      <c r="AW806" s="1">
        <f t="shared" si="589"/>
        <v>26</v>
      </c>
      <c r="AX806" s="1">
        <f t="shared" si="590"/>
        <v>26</v>
      </c>
      <c r="AY806" s="1">
        <f t="shared" si="591"/>
        <v>26</v>
      </c>
      <c r="AZ806" s="1">
        <f t="shared" si="592"/>
        <v>26</v>
      </c>
      <c r="BA806" s="1">
        <f t="shared" si="593"/>
        <v>26</v>
      </c>
      <c r="BB806" s="1">
        <f t="shared" si="594"/>
        <v>26</v>
      </c>
      <c r="BC806" s="1">
        <f t="shared" si="595"/>
        <v>26</v>
      </c>
      <c r="BD806" s="1">
        <f t="shared" si="596"/>
        <v>26</v>
      </c>
      <c r="BE806" s="1">
        <f t="shared" si="597"/>
        <v>26</v>
      </c>
      <c r="BF806" s="1">
        <f t="shared" si="598"/>
        <v>26</v>
      </c>
      <c r="BG806" s="1">
        <f>+IF(D806="male",VLOOKUP(M806,'Key node cluster'!$A$3:$C$45,3,0),VLOOKUP(M806,'Key node cluster'!$F$3:$H$27,3,0))</f>
        <v>31</v>
      </c>
    </row>
    <row r="807" spans="1:59" x14ac:dyDescent="0.25">
      <c r="A807" t="s">
        <v>315</v>
      </c>
      <c r="B807">
        <v>9831059770</v>
      </c>
      <c r="C807" s="7">
        <v>40</v>
      </c>
      <c r="D807" t="s">
        <v>9</v>
      </c>
      <c r="E807" t="s">
        <v>10</v>
      </c>
      <c r="G807" t="str">
        <f t="shared" si="599"/>
        <v>tvet</v>
      </c>
      <c r="H807" s="7">
        <f t="shared" si="557"/>
        <v>20</v>
      </c>
      <c r="I807" t="s">
        <v>316</v>
      </c>
      <c r="J807">
        <v>39</v>
      </c>
      <c r="K807">
        <v>15.095890410959001</v>
      </c>
      <c r="L807">
        <v>16</v>
      </c>
      <c r="M807" s="5">
        <f t="shared" si="558"/>
        <v>26</v>
      </c>
      <c r="N807" s="5">
        <f>+IF(D807="male",VLOOKUP(BG807,'Key node cluster'!$L$3:$N$24,3,0),VLOOKUP(BG807,'Key node cluster'!$R$3:$T$15,3,0))</f>
        <v>1</v>
      </c>
      <c r="O807" s="1">
        <v>0</v>
      </c>
      <c r="P807" s="1">
        <f t="shared" si="559"/>
        <v>26</v>
      </c>
      <c r="Q807" s="1">
        <f t="shared" si="560"/>
        <v>26</v>
      </c>
      <c r="R807" s="1">
        <f t="shared" si="561"/>
        <v>26</v>
      </c>
      <c r="S807" s="1">
        <f t="shared" si="562"/>
        <v>26</v>
      </c>
      <c r="T807" s="1">
        <f t="shared" si="563"/>
        <v>26</v>
      </c>
      <c r="U807" s="1">
        <f t="shared" si="564"/>
        <v>26</v>
      </c>
      <c r="V807" s="1">
        <f t="shared" si="565"/>
        <v>26</v>
      </c>
      <c r="W807" s="1">
        <f t="shared" si="566"/>
        <v>26</v>
      </c>
      <c r="X807" s="1">
        <f t="shared" si="567"/>
        <v>26</v>
      </c>
      <c r="Y807" s="1">
        <f t="shared" si="568"/>
        <v>26</v>
      </c>
      <c r="Z807" s="1">
        <f t="shared" si="569"/>
        <v>26</v>
      </c>
      <c r="AA807" s="1">
        <f t="shared" si="570"/>
        <v>26</v>
      </c>
      <c r="AB807" s="1">
        <f t="shared" si="571"/>
        <v>26</v>
      </c>
      <c r="AC807" s="1">
        <f t="shared" si="572"/>
        <v>26</v>
      </c>
      <c r="AD807" s="1">
        <f t="shared" si="573"/>
        <v>26</v>
      </c>
      <c r="AE807" s="1">
        <f t="shared" si="574"/>
        <v>26</v>
      </c>
      <c r="AF807" s="1">
        <f t="shared" si="575"/>
        <v>26</v>
      </c>
      <c r="AG807" s="1">
        <f t="shared" si="576"/>
        <v>26</v>
      </c>
      <c r="AH807" s="1">
        <f t="shared" si="577"/>
        <v>26</v>
      </c>
      <c r="AI807" s="1">
        <f t="shared" si="578"/>
        <v>26</v>
      </c>
      <c r="AJ807" s="1">
        <f t="shared" si="579"/>
        <v>26</v>
      </c>
      <c r="AK807" s="1">
        <f t="shared" si="580"/>
        <v>26</v>
      </c>
      <c r="AL807" s="1">
        <f t="shared" si="581"/>
        <v>26</v>
      </c>
      <c r="AM807" s="1">
        <f t="shared" si="582"/>
        <v>26</v>
      </c>
      <c r="AN807" s="1">
        <f t="shared" si="583"/>
        <v>26</v>
      </c>
      <c r="AO807" s="1">
        <f t="shared" si="584"/>
        <v>26</v>
      </c>
      <c r="AP807" s="7">
        <f t="shared" si="600"/>
        <v>26</v>
      </c>
      <c r="AQ807" s="7">
        <f t="shared" si="601"/>
        <v>26</v>
      </c>
      <c r="AR807" s="1">
        <f t="shared" si="585"/>
        <v>26</v>
      </c>
      <c r="AS807" s="7">
        <f t="shared" si="602"/>
        <v>26</v>
      </c>
      <c r="AT807" s="1">
        <f t="shared" si="586"/>
        <v>26</v>
      </c>
      <c r="AU807" s="1">
        <f t="shared" si="587"/>
        <v>26</v>
      </c>
      <c r="AV807" s="1">
        <f t="shared" si="588"/>
        <v>26</v>
      </c>
      <c r="AW807" s="1">
        <f t="shared" si="589"/>
        <v>26</v>
      </c>
      <c r="AX807" s="1">
        <f t="shared" si="590"/>
        <v>26</v>
      </c>
      <c r="AY807" s="1">
        <f t="shared" si="591"/>
        <v>26</v>
      </c>
      <c r="AZ807" s="1">
        <f t="shared" si="592"/>
        <v>26</v>
      </c>
      <c r="BA807" s="1">
        <f t="shared" si="593"/>
        <v>26</v>
      </c>
      <c r="BB807" s="1">
        <f t="shared" si="594"/>
        <v>26</v>
      </c>
      <c r="BC807" s="1">
        <f t="shared" si="595"/>
        <v>26</v>
      </c>
      <c r="BD807" s="1">
        <f t="shared" si="596"/>
        <v>26</v>
      </c>
      <c r="BE807" s="1">
        <f t="shared" si="597"/>
        <v>26</v>
      </c>
      <c r="BF807" s="1">
        <f t="shared" si="598"/>
        <v>26</v>
      </c>
      <c r="BG807" s="1">
        <f>+IF(D807="male",VLOOKUP(M807,'Key node cluster'!$A$3:$C$45,3,0),VLOOKUP(M807,'Key node cluster'!$F$3:$H$27,3,0))</f>
        <v>31</v>
      </c>
    </row>
    <row r="808" spans="1:59" x14ac:dyDescent="0.25">
      <c r="A808" t="s">
        <v>320</v>
      </c>
      <c r="B808">
        <v>9941065182</v>
      </c>
      <c r="C808" s="7">
        <v>30</v>
      </c>
      <c r="D808" t="s">
        <v>9</v>
      </c>
      <c r="E808" t="s">
        <v>10</v>
      </c>
      <c r="F808" t="s">
        <v>11</v>
      </c>
      <c r="G808" t="str">
        <f t="shared" si="599"/>
        <v>bachelor or above</v>
      </c>
      <c r="H808" s="7">
        <f t="shared" si="557"/>
        <v>5</v>
      </c>
      <c r="I808" t="s">
        <v>14</v>
      </c>
      <c r="J808">
        <v>28</v>
      </c>
      <c r="K808">
        <v>3.3397260273973002</v>
      </c>
      <c r="L808">
        <v>11</v>
      </c>
      <c r="M808" s="5">
        <f t="shared" si="558"/>
        <v>41</v>
      </c>
      <c r="N808" s="5">
        <f>+IF(D808="male",VLOOKUP(BG808,'Key node cluster'!$L$3:$N$24,3,0),VLOOKUP(BG808,'Key node cluster'!$R$3:$T$15,3,0))</f>
        <v>1</v>
      </c>
      <c r="O808" s="1">
        <v>0</v>
      </c>
      <c r="P808" s="1">
        <f t="shared" si="559"/>
        <v>26</v>
      </c>
      <c r="Q808" s="1">
        <f t="shared" si="560"/>
        <v>26</v>
      </c>
      <c r="R808" s="1">
        <f t="shared" si="561"/>
        <v>26</v>
      </c>
      <c r="S808" s="1">
        <f t="shared" si="562"/>
        <v>26</v>
      </c>
      <c r="T808" s="1">
        <f t="shared" si="563"/>
        <v>26</v>
      </c>
      <c r="U808" s="1">
        <f t="shared" si="564"/>
        <v>26</v>
      </c>
      <c r="V808" s="1">
        <f t="shared" si="565"/>
        <v>26</v>
      </c>
      <c r="W808" s="1">
        <f t="shared" si="566"/>
        <v>26</v>
      </c>
      <c r="X808" s="1">
        <f t="shared" si="567"/>
        <v>26</v>
      </c>
      <c r="Y808" s="1">
        <f t="shared" si="568"/>
        <v>26</v>
      </c>
      <c r="Z808" s="1">
        <f t="shared" si="569"/>
        <v>26</v>
      </c>
      <c r="AA808" s="1">
        <f t="shared" si="570"/>
        <v>26</v>
      </c>
      <c r="AB808" s="1">
        <f t="shared" si="571"/>
        <v>26</v>
      </c>
      <c r="AC808" s="1">
        <f t="shared" si="572"/>
        <v>26</v>
      </c>
      <c r="AD808" s="1">
        <f t="shared" si="573"/>
        <v>26</v>
      </c>
      <c r="AE808" s="1">
        <f t="shared" si="574"/>
        <v>26</v>
      </c>
      <c r="AF808" s="1">
        <f t="shared" si="575"/>
        <v>26</v>
      </c>
      <c r="AG808" s="1">
        <f t="shared" si="576"/>
        <v>26</v>
      </c>
      <c r="AH808" s="1">
        <f t="shared" si="577"/>
        <v>26</v>
      </c>
      <c r="AI808" s="1">
        <f t="shared" si="578"/>
        <v>26</v>
      </c>
      <c r="AJ808" s="1">
        <f t="shared" si="579"/>
        <v>26</v>
      </c>
      <c r="AK808" s="1">
        <f t="shared" si="580"/>
        <v>26</v>
      </c>
      <c r="AL808" s="1">
        <f t="shared" si="581"/>
        <v>26</v>
      </c>
      <c r="AM808" s="1">
        <f t="shared" si="582"/>
        <v>26</v>
      </c>
      <c r="AN808" s="1">
        <f t="shared" si="583"/>
        <v>26</v>
      </c>
      <c r="AO808" s="1">
        <f t="shared" si="584"/>
        <v>26</v>
      </c>
      <c r="AP808" s="7">
        <f t="shared" si="600"/>
        <v>38</v>
      </c>
      <c r="AQ808" s="7">
        <f t="shared" si="601"/>
        <v>38</v>
      </c>
      <c r="AR808" s="1">
        <f t="shared" si="585"/>
        <v>38</v>
      </c>
      <c r="AS808" s="7">
        <f t="shared" si="602"/>
        <v>38</v>
      </c>
      <c r="AT808" s="1">
        <f t="shared" si="586"/>
        <v>38</v>
      </c>
      <c r="AU808" s="1">
        <f t="shared" si="587"/>
        <v>38</v>
      </c>
      <c r="AV808" s="1">
        <f t="shared" si="588"/>
        <v>38</v>
      </c>
      <c r="AW808" s="1">
        <f t="shared" si="589"/>
        <v>38</v>
      </c>
      <c r="AX808" s="1">
        <f t="shared" si="590"/>
        <v>38</v>
      </c>
      <c r="AY808" s="1">
        <f t="shared" si="591"/>
        <v>38</v>
      </c>
      <c r="AZ808" s="1">
        <f t="shared" si="592"/>
        <v>38</v>
      </c>
      <c r="BA808" s="1">
        <f t="shared" si="593"/>
        <v>38</v>
      </c>
      <c r="BB808" s="1">
        <f t="shared" si="594"/>
        <v>40</v>
      </c>
      <c r="BC808" s="1">
        <f t="shared" si="595"/>
        <v>40</v>
      </c>
      <c r="BD808" s="1">
        <f t="shared" si="596"/>
        <v>41</v>
      </c>
      <c r="BE808" s="1">
        <f t="shared" si="597"/>
        <v>41</v>
      </c>
      <c r="BF808" s="1">
        <f t="shared" si="598"/>
        <v>41</v>
      </c>
      <c r="BG808" s="1">
        <f>+IF(D808="male",VLOOKUP(M808,'Key node cluster'!$A$3:$C$45,3,0),VLOOKUP(M808,'Key node cluster'!$F$3:$H$27,3,0))</f>
        <v>41</v>
      </c>
    </row>
    <row r="809" spans="1:59" x14ac:dyDescent="0.25">
      <c r="A809" t="s">
        <v>322</v>
      </c>
      <c r="B809">
        <v>9851060113</v>
      </c>
      <c r="C809" s="7">
        <v>40</v>
      </c>
      <c r="D809" t="s">
        <v>9</v>
      </c>
      <c r="E809" t="s">
        <v>10</v>
      </c>
      <c r="F809" t="s">
        <v>25</v>
      </c>
      <c r="G809" t="str">
        <f t="shared" si="599"/>
        <v>bachelor or above</v>
      </c>
      <c r="H809" s="7">
        <f t="shared" si="557"/>
        <v>10</v>
      </c>
      <c r="I809" t="s">
        <v>14</v>
      </c>
      <c r="J809">
        <v>37</v>
      </c>
      <c r="K809">
        <v>7.2547945205479003</v>
      </c>
      <c r="L809">
        <v>4</v>
      </c>
      <c r="M809" s="5">
        <f t="shared" si="558"/>
        <v>32</v>
      </c>
      <c r="N809" s="5">
        <f>+IF(D809="male",VLOOKUP(BG809,'Key node cluster'!$L$3:$N$24,3,0),VLOOKUP(BG809,'Key node cluster'!$R$3:$T$15,3,0))</f>
        <v>0</v>
      </c>
      <c r="O809" s="1">
        <v>0</v>
      </c>
      <c r="P809" s="1">
        <f t="shared" si="559"/>
        <v>26</v>
      </c>
      <c r="Q809" s="1">
        <f t="shared" si="560"/>
        <v>26</v>
      </c>
      <c r="R809" s="1">
        <f t="shared" si="561"/>
        <v>26</v>
      </c>
      <c r="S809" s="1">
        <f t="shared" si="562"/>
        <v>26</v>
      </c>
      <c r="T809" s="1">
        <f t="shared" si="563"/>
        <v>26</v>
      </c>
      <c r="U809" s="1">
        <f t="shared" si="564"/>
        <v>26</v>
      </c>
      <c r="V809" s="1">
        <f t="shared" si="565"/>
        <v>26</v>
      </c>
      <c r="W809" s="1">
        <f t="shared" si="566"/>
        <v>26</v>
      </c>
      <c r="X809" s="1">
        <f t="shared" si="567"/>
        <v>26</v>
      </c>
      <c r="Y809" s="1">
        <f t="shared" si="568"/>
        <v>26</v>
      </c>
      <c r="Z809" s="1">
        <f t="shared" si="569"/>
        <v>26</v>
      </c>
      <c r="AA809" s="1">
        <f t="shared" si="570"/>
        <v>26</v>
      </c>
      <c r="AB809" s="1">
        <f t="shared" si="571"/>
        <v>26</v>
      </c>
      <c r="AC809" s="1">
        <f t="shared" si="572"/>
        <v>26</v>
      </c>
      <c r="AD809" s="1">
        <f t="shared" si="573"/>
        <v>26</v>
      </c>
      <c r="AE809" s="1">
        <f t="shared" si="574"/>
        <v>26</v>
      </c>
      <c r="AF809" s="1">
        <f t="shared" si="575"/>
        <v>26</v>
      </c>
      <c r="AG809" s="1">
        <f t="shared" si="576"/>
        <v>26</v>
      </c>
      <c r="AH809" s="1">
        <f t="shared" si="577"/>
        <v>26</v>
      </c>
      <c r="AI809" s="1">
        <f t="shared" si="578"/>
        <v>26</v>
      </c>
      <c r="AJ809" s="1">
        <f t="shared" si="579"/>
        <v>26</v>
      </c>
      <c r="AK809" s="1">
        <f t="shared" si="580"/>
        <v>26</v>
      </c>
      <c r="AL809" s="1">
        <f t="shared" si="581"/>
        <v>26</v>
      </c>
      <c r="AM809" s="1">
        <f t="shared" si="582"/>
        <v>26</v>
      </c>
      <c r="AN809" s="1">
        <f t="shared" si="583"/>
        <v>26</v>
      </c>
      <c r="AO809" s="1">
        <f t="shared" si="584"/>
        <v>26</v>
      </c>
      <c r="AP809" s="7">
        <f t="shared" si="600"/>
        <v>27</v>
      </c>
      <c r="AQ809" s="7">
        <f t="shared" si="601"/>
        <v>28</v>
      </c>
      <c r="AR809" s="1">
        <f t="shared" si="585"/>
        <v>32</v>
      </c>
      <c r="AS809" s="7">
        <f t="shared" si="602"/>
        <v>32</v>
      </c>
      <c r="AT809" s="1">
        <f t="shared" si="586"/>
        <v>32</v>
      </c>
      <c r="AU809" s="1">
        <f t="shared" si="587"/>
        <v>32</v>
      </c>
      <c r="AV809" s="1">
        <f t="shared" si="588"/>
        <v>32</v>
      </c>
      <c r="AW809" s="1">
        <f t="shared" si="589"/>
        <v>32</v>
      </c>
      <c r="AX809" s="1">
        <f t="shared" si="590"/>
        <v>32</v>
      </c>
      <c r="AY809" s="1">
        <f t="shared" si="591"/>
        <v>32</v>
      </c>
      <c r="AZ809" s="1">
        <f t="shared" si="592"/>
        <v>32</v>
      </c>
      <c r="BA809" s="1">
        <f t="shared" si="593"/>
        <v>32</v>
      </c>
      <c r="BB809" s="1">
        <f t="shared" si="594"/>
        <v>32</v>
      </c>
      <c r="BC809" s="1">
        <f t="shared" si="595"/>
        <v>32</v>
      </c>
      <c r="BD809" s="1">
        <f t="shared" si="596"/>
        <v>32</v>
      </c>
      <c r="BE809" s="1">
        <f t="shared" si="597"/>
        <v>32</v>
      </c>
      <c r="BF809" s="1">
        <f t="shared" si="598"/>
        <v>32</v>
      </c>
      <c r="BG809" s="1">
        <f>+IF(D809="male",VLOOKUP(M809,'Key node cluster'!$A$3:$C$45,3,0),VLOOKUP(M809,'Key node cluster'!$F$3:$H$27,3,0))</f>
        <v>32</v>
      </c>
    </row>
    <row r="810" spans="1:59" x14ac:dyDescent="0.25">
      <c r="A810" t="s">
        <v>324</v>
      </c>
      <c r="B810">
        <v>9891053092</v>
      </c>
      <c r="C810" s="7">
        <v>30</v>
      </c>
      <c r="D810" t="s">
        <v>9</v>
      </c>
      <c r="E810" t="s">
        <v>10</v>
      </c>
      <c r="F810" t="s">
        <v>28</v>
      </c>
      <c r="G810" t="str">
        <f t="shared" si="599"/>
        <v>bachelor or above</v>
      </c>
      <c r="H810" s="7">
        <f t="shared" si="557"/>
        <v>1</v>
      </c>
      <c r="I810" t="s">
        <v>14</v>
      </c>
      <c r="J810">
        <v>32</v>
      </c>
      <c r="K810">
        <v>0.52054794520547998</v>
      </c>
      <c r="L810">
        <v>1</v>
      </c>
      <c r="M810" s="5">
        <f t="shared" si="558"/>
        <v>19</v>
      </c>
      <c r="N810" s="5">
        <f>+IF(D810="male",VLOOKUP(BG810,'Key node cluster'!$L$3:$N$24,3,0),VLOOKUP(BG810,'Key node cluster'!$R$3:$T$15,3,0))</f>
        <v>0</v>
      </c>
      <c r="O810" s="1">
        <v>0</v>
      </c>
      <c r="P810" s="1">
        <f t="shared" si="559"/>
        <v>1</v>
      </c>
      <c r="Q810" s="1">
        <f t="shared" si="560"/>
        <v>17</v>
      </c>
      <c r="R810" s="1">
        <f t="shared" si="561"/>
        <v>17</v>
      </c>
      <c r="S810" s="1">
        <f t="shared" si="562"/>
        <v>17</v>
      </c>
      <c r="T810" s="1">
        <f t="shared" si="563"/>
        <v>17</v>
      </c>
      <c r="U810" s="1">
        <f t="shared" si="564"/>
        <v>17</v>
      </c>
      <c r="V810" s="1">
        <f t="shared" si="565"/>
        <v>17</v>
      </c>
      <c r="W810" s="1">
        <f t="shared" si="566"/>
        <v>17</v>
      </c>
      <c r="X810" s="1">
        <f t="shared" si="567"/>
        <v>17</v>
      </c>
      <c r="Y810" s="1">
        <f t="shared" si="568"/>
        <v>17</v>
      </c>
      <c r="Z810" s="1">
        <f t="shared" si="569"/>
        <v>17</v>
      </c>
      <c r="AA810" s="1">
        <f t="shared" si="570"/>
        <v>17</v>
      </c>
      <c r="AB810" s="1">
        <f t="shared" si="571"/>
        <v>17</v>
      </c>
      <c r="AC810" s="1">
        <f t="shared" si="572"/>
        <v>17</v>
      </c>
      <c r="AD810" s="1">
        <f t="shared" si="573"/>
        <v>17</v>
      </c>
      <c r="AE810" s="1">
        <f t="shared" si="574"/>
        <v>17</v>
      </c>
      <c r="AF810" s="1">
        <f t="shared" si="575"/>
        <v>17</v>
      </c>
      <c r="AG810" s="1">
        <f t="shared" si="576"/>
        <v>18</v>
      </c>
      <c r="AH810" s="1">
        <f t="shared" si="577"/>
        <v>19</v>
      </c>
      <c r="AI810" s="1">
        <f t="shared" si="578"/>
        <v>19</v>
      </c>
      <c r="AJ810" s="1">
        <f t="shared" si="579"/>
        <v>19</v>
      </c>
      <c r="AK810" s="1">
        <f t="shared" si="580"/>
        <v>19</v>
      </c>
      <c r="AL810" s="1">
        <f t="shared" si="581"/>
        <v>19</v>
      </c>
      <c r="AM810" s="1">
        <f t="shared" si="582"/>
        <v>19</v>
      </c>
      <c r="AN810" s="1">
        <f t="shared" si="583"/>
        <v>19</v>
      </c>
      <c r="AO810" s="1">
        <f t="shared" si="584"/>
        <v>19</v>
      </c>
      <c r="AP810" s="7">
        <f t="shared" si="600"/>
        <v>19</v>
      </c>
      <c r="AQ810" s="7">
        <f t="shared" si="601"/>
        <v>19</v>
      </c>
      <c r="AR810" s="1">
        <f t="shared" si="585"/>
        <v>19</v>
      </c>
      <c r="AS810" s="7">
        <f t="shared" si="602"/>
        <v>19</v>
      </c>
      <c r="AT810" s="1">
        <f t="shared" si="586"/>
        <v>19</v>
      </c>
      <c r="AU810" s="1">
        <f t="shared" si="587"/>
        <v>19</v>
      </c>
      <c r="AV810" s="1">
        <f t="shared" si="588"/>
        <v>19</v>
      </c>
      <c r="AW810" s="1">
        <f t="shared" si="589"/>
        <v>19</v>
      </c>
      <c r="AX810" s="1">
        <f t="shared" si="590"/>
        <v>19</v>
      </c>
      <c r="AY810" s="1">
        <f t="shared" si="591"/>
        <v>19</v>
      </c>
      <c r="AZ810" s="1">
        <f t="shared" si="592"/>
        <v>19</v>
      </c>
      <c r="BA810" s="1">
        <f t="shared" si="593"/>
        <v>19</v>
      </c>
      <c r="BB810" s="1">
        <f t="shared" si="594"/>
        <v>19</v>
      </c>
      <c r="BC810" s="1">
        <f t="shared" si="595"/>
        <v>19</v>
      </c>
      <c r="BD810" s="1">
        <f t="shared" si="596"/>
        <v>19</v>
      </c>
      <c r="BE810" s="1">
        <f t="shared" si="597"/>
        <v>19</v>
      </c>
      <c r="BF810" s="1">
        <f t="shared" si="598"/>
        <v>19</v>
      </c>
      <c r="BG810" s="1">
        <f>+IF(D810="male",VLOOKUP(M810,'Key node cluster'!$A$3:$C$45,3,0),VLOOKUP(M810,'Key node cluster'!$F$3:$H$27,3,0))</f>
        <v>19</v>
      </c>
    </row>
    <row r="811" spans="1:59" x14ac:dyDescent="0.25">
      <c r="A811" t="s">
        <v>325</v>
      </c>
      <c r="B811">
        <v>9911060560</v>
      </c>
      <c r="C811" s="7">
        <v>30</v>
      </c>
      <c r="D811" t="s">
        <v>9</v>
      </c>
      <c r="E811" t="s">
        <v>10</v>
      </c>
      <c r="F811" t="s">
        <v>28</v>
      </c>
      <c r="G811" t="str">
        <f t="shared" si="599"/>
        <v>secondary or below</v>
      </c>
      <c r="H811" s="7">
        <f t="shared" si="557"/>
        <v>10</v>
      </c>
      <c r="I811" t="s">
        <v>18</v>
      </c>
      <c r="J811">
        <v>30</v>
      </c>
      <c r="K811">
        <v>6.1013698630136997</v>
      </c>
      <c r="L811">
        <v>17</v>
      </c>
      <c r="M811" s="5">
        <f t="shared" si="558"/>
        <v>37</v>
      </c>
      <c r="N811" s="5">
        <f>+IF(D811="male",VLOOKUP(BG811,'Key node cluster'!$L$3:$N$24,3,0),VLOOKUP(BG811,'Key node cluster'!$R$3:$T$15,3,0))</f>
        <v>0</v>
      </c>
      <c r="O811" s="1">
        <v>0</v>
      </c>
      <c r="P811" s="1">
        <f t="shared" si="559"/>
        <v>26</v>
      </c>
      <c r="Q811" s="1">
        <f t="shared" si="560"/>
        <v>26</v>
      </c>
      <c r="R811" s="1">
        <f t="shared" si="561"/>
        <v>26</v>
      </c>
      <c r="S811" s="1">
        <f t="shared" si="562"/>
        <v>26</v>
      </c>
      <c r="T811" s="1">
        <f t="shared" si="563"/>
        <v>26</v>
      </c>
      <c r="U811" s="1">
        <f t="shared" si="564"/>
        <v>26</v>
      </c>
      <c r="V811" s="1">
        <f t="shared" si="565"/>
        <v>26</v>
      </c>
      <c r="W811" s="1">
        <f t="shared" si="566"/>
        <v>26</v>
      </c>
      <c r="X811" s="1">
        <f t="shared" si="567"/>
        <v>26</v>
      </c>
      <c r="Y811" s="1">
        <f t="shared" si="568"/>
        <v>26</v>
      </c>
      <c r="Z811" s="1">
        <f t="shared" si="569"/>
        <v>26</v>
      </c>
      <c r="AA811" s="1">
        <f t="shared" si="570"/>
        <v>26</v>
      </c>
      <c r="AB811" s="1">
        <f t="shared" si="571"/>
        <v>26</v>
      </c>
      <c r="AC811" s="1">
        <f t="shared" si="572"/>
        <v>26</v>
      </c>
      <c r="AD811" s="1">
        <f t="shared" si="573"/>
        <v>26</v>
      </c>
      <c r="AE811" s="1">
        <f t="shared" si="574"/>
        <v>26</v>
      </c>
      <c r="AF811" s="1">
        <f t="shared" si="575"/>
        <v>26</v>
      </c>
      <c r="AG811" s="1">
        <f t="shared" si="576"/>
        <v>26</v>
      </c>
      <c r="AH811" s="1">
        <f t="shared" si="577"/>
        <v>26</v>
      </c>
      <c r="AI811" s="1">
        <f t="shared" si="578"/>
        <v>26</v>
      </c>
      <c r="AJ811" s="1">
        <f t="shared" si="579"/>
        <v>26</v>
      </c>
      <c r="AK811" s="1">
        <f t="shared" si="580"/>
        <v>26</v>
      </c>
      <c r="AL811" s="1">
        <f t="shared" si="581"/>
        <v>26</v>
      </c>
      <c r="AM811" s="1">
        <f t="shared" si="582"/>
        <v>26</v>
      </c>
      <c r="AN811" s="1">
        <f t="shared" si="583"/>
        <v>26</v>
      </c>
      <c r="AO811" s="1">
        <f t="shared" si="584"/>
        <v>26</v>
      </c>
      <c r="AP811" s="7">
        <f t="shared" si="600"/>
        <v>27</v>
      </c>
      <c r="AQ811" s="7">
        <f t="shared" si="601"/>
        <v>33</v>
      </c>
      <c r="AR811" s="1">
        <f t="shared" si="585"/>
        <v>33</v>
      </c>
      <c r="AS811" s="7">
        <f t="shared" si="602"/>
        <v>33</v>
      </c>
      <c r="AT811" s="1">
        <f t="shared" si="586"/>
        <v>33</v>
      </c>
      <c r="AU811" s="1">
        <f t="shared" si="587"/>
        <v>33</v>
      </c>
      <c r="AV811" s="1">
        <f t="shared" si="588"/>
        <v>33</v>
      </c>
      <c r="AW811" s="1">
        <f t="shared" si="589"/>
        <v>37</v>
      </c>
      <c r="AX811" s="1">
        <f t="shared" si="590"/>
        <v>37</v>
      </c>
      <c r="AY811" s="1">
        <f t="shared" si="591"/>
        <v>37</v>
      </c>
      <c r="AZ811" s="1">
        <f t="shared" si="592"/>
        <v>37</v>
      </c>
      <c r="BA811" s="1">
        <f t="shared" si="593"/>
        <v>37</v>
      </c>
      <c r="BB811" s="1">
        <f t="shared" si="594"/>
        <v>37</v>
      </c>
      <c r="BC811" s="1">
        <f t="shared" si="595"/>
        <v>37</v>
      </c>
      <c r="BD811" s="1">
        <f t="shared" si="596"/>
        <v>37</v>
      </c>
      <c r="BE811" s="1">
        <f t="shared" si="597"/>
        <v>37</v>
      </c>
      <c r="BF811" s="1">
        <f t="shared" si="598"/>
        <v>37</v>
      </c>
      <c r="BG811" s="1">
        <f>+IF(D811="male",VLOOKUP(M811,'Key node cluster'!$A$3:$C$45,3,0),VLOOKUP(M811,'Key node cluster'!$F$3:$H$27,3,0))</f>
        <v>37</v>
      </c>
    </row>
    <row r="812" spans="1:59" x14ac:dyDescent="0.25">
      <c r="A812" t="s">
        <v>326</v>
      </c>
      <c r="B812">
        <v>9791044896</v>
      </c>
      <c r="C812" s="7">
        <v>40</v>
      </c>
      <c r="D812" t="s">
        <v>9</v>
      </c>
      <c r="E812" t="s">
        <v>10</v>
      </c>
      <c r="F812" t="s">
        <v>25</v>
      </c>
      <c r="G812" t="str">
        <f t="shared" si="599"/>
        <v>secondary or below</v>
      </c>
      <c r="H812" s="7">
        <f t="shared" si="557"/>
        <v>15</v>
      </c>
      <c r="I812" t="s">
        <v>12</v>
      </c>
      <c r="J812">
        <v>42</v>
      </c>
      <c r="K812">
        <v>12.841095890410999</v>
      </c>
      <c r="L812">
        <v>10</v>
      </c>
      <c r="M812" s="5">
        <f t="shared" si="558"/>
        <v>32</v>
      </c>
      <c r="N812" s="5">
        <f>+IF(D812="male",VLOOKUP(BG812,'Key node cluster'!$L$3:$N$24,3,0),VLOOKUP(BG812,'Key node cluster'!$R$3:$T$15,3,0))</f>
        <v>0</v>
      </c>
      <c r="O812" s="1">
        <v>0</v>
      </c>
      <c r="P812" s="1">
        <f t="shared" si="559"/>
        <v>26</v>
      </c>
      <c r="Q812" s="1">
        <f t="shared" si="560"/>
        <v>26</v>
      </c>
      <c r="R812" s="1">
        <f t="shared" si="561"/>
        <v>26</v>
      </c>
      <c r="S812" s="1">
        <f t="shared" si="562"/>
        <v>26</v>
      </c>
      <c r="T812" s="1">
        <f t="shared" si="563"/>
        <v>26</v>
      </c>
      <c r="U812" s="1">
        <f t="shared" si="564"/>
        <v>26</v>
      </c>
      <c r="V812" s="1">
        <f t="shared" si="565"/>
        <v>26</v>
      </c>
      <c r="W812" s="1">
        <f t="shared" si="566"/>
        <v>26</v>
      </c>
      <c r="X812" s="1">
        <f t="shared" si="567"/>
        <v>26</v>
      </c>
      <c r="Y812" s="1">
        <f t="shared" si="568"/>
        <v>26</v>
      </c>
      <c r="Z812" s="1">
        <f t="shared" si="569"/>
        <v>26</v>
      </c>
      <c r="AA812" s="1">
        <f t="shared" si="570"/>
        <v>26</v>
      </c>
      <c r="AB812" s="1">
        <f t="shared" si="571"/>
        <v>26</v>
      </c>
      <c r="AC812" s="1">
        <f t="shared" si="572"/>
        <v>26</v>
      </c>
      <c r="AD812" s="1">
        <f t="shared" si="573"/>
        <v>26</v>
      </c>
      <c r="AE812" s="1">
        <f t="shared" si="574"/>
        <v>26</v>
      </c>
      <c r="AF812" s="1">
        <f t="shared" si="575"/>
        <v>26</v>
      </c>
      <c r="AG812" s="1">
        <f t="shared" si="576"/>
        <v>26</v>
      </c>
      <c r="AH812" s="1">
        <f t="shared" si="577"/>
        <v>26</v>
      </c>
      <c r="AI812" s="1">
        <f t="shared" si="578"/>
        <v>26</v>
      </c>
      <c r="AJ812" s="1">
        <f t="shared" si="579"/>
        <v>26</v>
      </c>
      <c r="AK812" s="1">
        <f t="shared" si="580"/>
        <v>26</v>
      </c>
      <c r="AL812" s="1">
        <f t="shared" si="581"/>
        <v>26</v>
      </c>
      <c r="AM812" s="1">
        <f t="shared" si="582"/>
        <v>26</v>
      </c>
      <c r="AN812" s="1">
        <f t="shared" si="583"/>
        <v>26</v>
      </c>
      <c r="AO812" s="1">
        <f t="shared" si="584"/>
        <v>26</v>
      </c>
      <c r="AP812" s="7">
        <f t="shared" si="600"/>
        <v>27</v>
      </c>
      <c r="AQ812" s="7">
        <f t="shared" si="601"/>
        <v>28</v>
      </c>
      <c r="AR812" s="1">
        <f t="shared" si="585"/>
        <v>32</v>
      </c>
      <c r="AS812" s="7">
        <f t="shared" si="602"/>
        <v>32</v>
      </c>
      <c r="AT812" s="1">
        <f t="shared" si="586"/>
        <v>32</v>
      </c>
      <c r="AU812" s="1">
        <f t="shared" si="587"/>
        <v>32</v>
      </c>
      <c r="AV812" s="1">
        <f t="shared" si="588"/>
        <v>32</v>
      </c>
      <c r="AW812" s="1">
        <f t="shared" si="589"/>
        <v>32</v>
      </c>
      <c r="AX812" s="1">
        <f t="shared" si="590"/>
        <v>32</v>
      </c>
      <c r="AY812" s="1">
        <f t="shared" si="591"/>
        <v>32</v>
      </c>
      <c r="AZ812" s="1">
        <f t="shared" si="592"/>
        <v>32</v>
      </c>
      <c r="BA812" s="1">
        <f t="shared" si="593"/>
        <v>32</v>
      </c>
      <c r="BB812" s="1">
        <f t="shared" si="594"/>
        <v>32</v>
      </c>
      <c r="BC812" s="1">
        <f t="shared" si="595"/>
        <v>32</v>
      </c>
      <c r="BD812" s="1">
        <f t="shared" si="596"/>
        <v>32</v>
      </c>
      <c r="BE812" s="1">
        <f t="shared" si="597"/>
        <v>32</v>
      </c>
      <c r="BF812" s="1">
        <f t="shared" si="598"/>
        <v>32</v>
      </c>
      <c r="BG812" s="1">
        <f>+IF(D812="male",VLOOKUP(M812,'Key node cluster'!$A$3:$C$45,3,0),VLOOKUP(M812,'Key node cluster'!$F$3:$H$27,3,0))</f>
        <v>32</v>
      </c>
    </row>
    <row r="813" spans="1:59" x14ac:dyDescent="0.25">
      <c r="A813" t="s">
        <v>329</v>
      </c>
      <c r="B813">
        <v>9921036968</v>
      </c>
      <c r="C813" s="7">
        <v>30</v>
      </c>
      <c r="D813" t="s">
        <v>9</v>
      </c>
      <c r="E813" t="s">
        <v>10</v>
      </c>
      <c r="F813" t="s">
        <v>11</v>
      </c>
      <c r="G813" t="str">
        <f t="shared" si="599"/>
        <v>bachelor or above</v>
      </c>
      <c r="H813" s="7">
        <f t="shared" si="557"/>
        <v>10</v>
      </c>
      <c r="I813" t="s">
        <v>14</v>
      </c>
      <c r="J813">
        <v>29</v>
      </c>
      <c r="K813">
        <v>7.2821917808218997</v>
      </c>
      <c r="L813">
        <v>9</v>
      </c>
      <c r="M813" s="5">
        <f t="shared" si="558"/>
        <v>42</v>
      </c>
      <c r="N813" s="5">
        <f>+IF(D813="male",VLOOKUP(BG813,'Key node cluster'!$L$3:$N$24,3,0),VLOOKUP(BG813,'Key node cluster'!$R$3:$T$15,3,0))</f>
        <v>0</v>
      </c>
      <c r="O813" s="1">
        <v>0</v>
      </c>
      <c r="P813" s="1">
        <f t="shared" si="559"/>
        <v>26</v>
      </c>
      <c r="Q813" s="1">
        <f t="shared" si="560"/>
        <v>26</v>
      </c>
      <c r="R813" s="1">
        <f t="shared" si="561"/>
        <v>26</v>
      </c>
      <c r="S813" s="1">
        <f t="shared" si="562"/>
        <v>26</v>
      </c>
      <c r="T813" s="1">
        <f t="shared" si="563"/>
        <v>26</v>
      </c>
      <c r="U813" s="1">
        <f t="shared" si="564"/>
        <v>26</v>
      </c>
      <c r="V813" s="1">
        <f t="shared" si="565"/>
        <v>26</v>
      </c>
      <c r="W813" s="1">
        <f t="shared" si="566"/>
        <v>26</v>
      </c>
      <c r="X813" s="1">
        <f t="shared" si="567"/>
        <v>26</v>
      </c>
      <c r="Y813" s="1">
        <f t="shared" si="568"/>
        <v>26</v>
      </c>
      <c r="Z813" s="1">
        <f t="shared" si="569"/>
        <v>26</v>
      </c>
      <c r="AA813" s="1">
        <f t="shared" si="570"/>
        <v>26</v>
      </c>
      <c r="AB813" s="1">
        <f t="shared" si="571"/>
        <v>26</v>
      </c>
      <c r="AC813" s="1">
        <f t="shared" si="572"/>
        <v>26</v>
      </c>
      <c r="AD813" s="1">
        <f t="shared" si="573"/>
        <v>26</v>
      </c>
      <c r="AE813" s="1">
        <f t="shared" si="574"/>
        <v>26</v>
      </c>
      <c r="AF813" s="1">
        <f t="shared" si="575"/>
        <v>26</v>
      </c>
      <c r="AG813" s="1">
        <f t="shared" si="576"/>
        <v>26</v>
      </c>
      <c r="AH813" s="1">
        <f t="shared" si="577"/>
        <v>26</v>
      </c>
      <c r="AI813" s="1">
        <f t="shared" si="578"/>
        <v>26</v>
      </c>
      <c r="AJ813" s="1">
        <f t="shared" si="579"/>
        <v>26</v>
      </c>
      <c r="AK813" s="1">
        <f t="shared" si="580"/>
        <v>26</v>
      </c>
      <c r="AL813" s="1">
        <f t="shared" si="581"/>
        <v>26</v>
      </c>
      <c r="AM813" s="1">
        <f t="shared" si="582"/>
        <v>26</v>
      </c>
      <c r="AN813" s="1">
        <f t="shared" si="583"/>
        <v>26</v>
      </c>
      <c r="AO813" s="1">
        <f t="shared" si="584"/>
        <v>26</v>
      </c>
      <c r="AP813" s="7">
        <f t="shared" si="600"/>
        <v>38</v>
      </c>
      <c r="AQ813" s="7">
        <f t="shared" si="601"/>
        <v>38</v>
      </c>
      <c r="AR813" s="1">
        <f t="shared" si="585"/>
        <v>38</v>
      </c>
      <c r="AS813" s="7">
        <f t="shared" si="602"/>
        <v>38</v>
      </c>
      <c r="AT813" s="1">
        <f t="shared" si="586"/>
        <v>38</v>
      </c>
      <c r="AU813" s="1">
        <f t="shared" si="587"/>
        <v>38</v>
      </c>
      <c r="AV813" s="1">
        <f t="shared" si="588"/>
        <v>38</v>
      </c>
      <c r="AW813" s="1">
        <f t="shared" si="589"/>
        <v>38</v>
      </c>
      <c r="AX813" s="1">
        <f t="shared" si="590"/>
        <v>38</v>
      </c>
      <c r="AY813" s="1">
        <f t="shared" si="591"/>
        <v>38</v>
      </c>
      <c r="AZ813" s="1">
        <f t="shared" si="592"/>
        <v>38</v>
      </c>
      <c r="BA813" s="1">
        <f t="shared" si="593"/>
        <v>38</v>
      </c>
      <c r="BB813" s="1">
        <f t="shared" si="594"/>
        <v>40</v>
      </c>
      <c r="BC813" s="1">
        <f t="shared" si="595"/>
        <v>40</v>
      </c>
      <c r="BD813" s="1">
        <f t="shared" si="596"/>
        <v>42</v>
      </c>
      <c r="BE813" s="1">
        <f t="shared" si="597"/>
        <v>42</v>
      </c>
      <c r="BF813" s="1">
        <f t="shared" si="598"/>
        <v>42</v>
      </c>
      <c r="BG813" s="1">
        <f>+IF(D813="male",VLOOKUP(M813,'Key node cluster'!$A$3:$C$45,3,0),VLOOKUP(M813,'Key node cluster'!$F$3:$H$27,3,0))</f>
        <v>42</v>
      </c>
    </row>
    <row r="814" spans="1:59" x14ac:dyDescent="0.25">
      <c r="A814" t="s">
        <v>330</v>
      </c>
      <c r="B814">
        <v>9881054677</v>
      </c>
      <c r="C814" s="7">
        <v>30</v>
      </c>
      <c r="D814" t="s">
        <v>9</v>
      </c>
      <c r="E814" t="s">
        <v>10</v>
      </c>
      <c r="G814" t="str">
        <f t="shared" si="599"/>
        <v>bachelor or above</v>
      </c>
      <c r="H814" s="7">
        <f t="shared" si="557"/>
        <v>5</v>
      </c>
      <c r="I814" t="s">
        <v>46</v>
      </c>
      <c r="J814">
        <v>33</v>
      </c>
      <c r="K814">
        <v>3.5835616438355999</v>
      </c>
      <c r="L814">
        <v>1</v>
      </c>
      <c r="M814" s="5">
        <f t="shared" si="558"/>
        <v>26</v>
      </c>
      <c r="N814" s="5">
        <f>+IF(D814="male",VLOOKUP(BG814,'Key node cluster'!$L$3:$N$24,3,0),VLOOKUP(BG814,'Key node cluster'!$R$3:$T$15,3,0))</f>
        <v>1</v>
      </c>
      <c r="O814" s="1">
        <v>0</v>
      </c>
      <c r="P814" s="1">
        <f t="shared" si="559"/>
        <v>26</v>
      </c>
      <c r="Q814" s="1">
        <f t="shared" si="560"/>
        <v>26</v>
      </c>
      <c r="R814" s="1">
        <f t="shared" si="561"/>
        <v>26</v>
      </c>
      <c r="S814" s="1">
        <f t="shared" si="562"/>
        <v>26</v>
      </c>
      <c r="T814" s="1">
        <f t="shared" si="563"/>
        <v>26</v>
      </c>
      <c r="U814" s="1">
        <f t="shared" si="564"/>
        <v>26</v>
      </c>
      <c r="V814" s="1">
        <f t="shared" si="565"/>
        <v>26</v>
      </c>
      <c r="W814" s="1">
        <f t="shared" si="566"/>
        <v>26</v>
      </c>
      <c r="X814" s="1">
        <f t="shared" si="567"/>
        <v>26</v>
      </c>
      <c r="Y814" s="1">
        <f t="shared" si="568"/>
        <v>26</v>
      </c>
      <c r="Z814" s="1">
        <f t="shared" si="569"/>
        <v>26</v>
      </c>
      <c r="AA814" s="1">
        <f t="shared" si="570"/>
        <v>26</v>
      </c>
      <c r="AB814" s="1">
        <f t="shared" si="571"/>
        <v>26</v>
      </c>
      <c r="AC814" s="1">
        <f t="shared" si="572"/>
        <v>26</v>
      </c>
      <c r="AD814" s="1">
        <f t="shared" si="573"/>
        <v>26</v>
      </c>
      <c r="AE814" s="1">
        <f t="shared" si="574"/>
        <v>26</v>
      </c>
      <c r="AF814" s="1">
        <f t="shared" si="575"/>
        <v>26</v>
      </c>
      <c r="AG814" s="1">
        <f t="shared" si="576"/>
        <v>26</v>
      </c>
      <c r="AH814" s="1">
        <f t="shared" si="577"/>
        <v>26</v>
      </c>
      <c r="AI814" s="1">
        <f t="shared" si="578"/>
        <v>26</v>
      </c>
      <c r="AJ814" s="1">
        <f t="shared" si="579"/>
        <v>26</v>
      </c>
      <c r="AK814" s="1">
        <f t="shared" si="580"/>
        <v>26</v>
      </c>
      <c r="AL814" s="1">
        <f t="shared" si="581"/>
        <v>26</v>
      </c>
      <c r="AM814" s="1">
        <f t="shared" si="582"/>
        <v>26</v>
      </c>
      <c r="AN814" s="1">
        <f t="shared" si="583"/>
        <v>26</v>
      </c>
      <c r="AO814" s="1">
        <f t="shared" si="584"/>
        <v>26</v>
      </c>
      <c r="AP814" s="7">
        <f t="shared" si="600"/>
        <v>26</v>
      </c>
      <c r="AQ814" s="7">
        <f t="shared" si="601"/>
        <v>26</v>
      </c>
      <c r="AR814" s="1">
        <f t="shared" si="585"/>
        <v>26</v>
      </c>
      <c r="AS814" s="7">
        <f t="shared" si="602"/>
        <v>26</v>
      </c>
      <c r="AT814" s="1">
        <f t="shared" si="586"/>
        <v>26</v>
      </c>
      <c r="AU814" s="1">
        <f t="shared" si="587"/>
        <v>26</v>
      </c>
      <c r="AV814" s="1">
        <f t="shared" si="588"/>
        <v>26</v>
      </c>
      <c r="AW814" s="1">
        <f t="shared" si="589"/>
        <v>26</v>
      </c>
      <c r="AX814" s="1">
        <f t="shared" si="590"/>
        <v>26</v>
      </c>
      <c r="AY814" s="1">
        <f t="shared" si="591"/>
        <v>26</v>
      </c>
      <c r="AZ814" s="1">
        <f t="shared" si="592"/>
        <v>26</v>
      </c>
      <c r="BA814" s="1">
        <f t="shared" si="593"/>
        <v>26</v>
      </c>
      <c r="BB814" s="1">
        <f t="shared" si="594"/>
        <v>26</v>
      </c>
      <c r="BC814" s="1">
        <f t="shared" si="595"/>
        <v>26</v>
      </c>
      <c r="BD814" s="1">
        <f t="shared" si="596"/>
        <v>26</v>
      </c>
      <c r="BE814" s="1">
        <f t="shared" si="597"/>
        <v>26</v>
      </c>
      <c r="BF814" s="1">
        <f t="shared" si="598"/>
        <v>26</v>
      </c>
      <c r="BG814" s="1">
        <f>+IF(D814="male",VLOOKUP(M814,'Key node cluster'!$A$3:$C$45,3,0),VLOOKUP(M814,'Key node cluster'!$F$3:$H$27,3,0))</f>
        <v>31</v>
      </c>
    </row>
    <row r="815" spans="1:59" x14ac:dyDescent="0.25">
      <c r="A815" t="s">
        <v>331</v>
      </c>
      <c r="B815">
        <v>9951047173</v>
      </c>
      <c r="C815" s="7">
        <v>30</v>
      </c>
      <c r="D815" t="s">
        <v>9</v>
      </c>
      <c r="E815" t="s">
        <v>10</v>
      </c>
      <c r="F815" t="s">
        <v>28</v>
      </c>
      <c r="G815" t="str">
        <f t="shared" si="599"/>
        <v>tvet</v>
      </c>
      <c r="H815" s="7">
        <f t="shared" si="557"/>
        <v>5</v>
      </c>
      <c r="I815" t="s">
        <v>193</v>
      </c>
      <c r="J815">
        <v>26</v>
      </c>
      <c r="K815">
        <v>3.4246575342466001</v>
      </c>
      <c r="L815">
        <v>7</v>
      </c>
      <c r="M815" s="5">
        <f t="shared" si="558"/>
        <v>36</v>
      </c>
      <c r="N815" s="5">
        <f>+IF(D815="male",VLOOKUP(BG815,'Key node cluster'!$L$3:$N$24,3,0),VLOOKUP(BG815,'Key node cluster'!$R$3:$T$15,3,0))</f>
        <v>1</v>
      </c>
      <c r="O815" s="1">
        <v>0</v>
      </c>
      <c r="P815" s="1">
        <f t="shared" si="559"/>
        <v>26</v>
      </c>
      <c r="Q815" s="1">
        <f t="shared" si="560"/>
        <v>26</v>
      </c>
      <c r="R815" s="1">
        <f t="shared" si="561"/>
        <v>26</v>
      </c>
      <c r="S815" s="1">
        <f t="shared" si="562"/>
        <v>26</v>
      </c>
      <c r="T815" s="1">
        <f t="shared" si="563"/>
        <v>26</v>
      </c>
      <c r="U815" s="1">
        <f t="shared" si="564"/>
        <v>26</v>
      </c>
      <c r="V815" s="1">
        <f t="shared" si="565"/>
        <v>26</v>
      </c>
      <c r="W815" s="1">
        <f t="shared" si="566"/>
        <v>26</v>
      </c>
      <c r="X815" s="1">
        <f t="shared" si="567"/>
        <v>26</v>
      </c>
      <c r="Y815" s="1">
        <f t="shared" si="568"/>
        <v>26</v>
      </c>
      <c r="Z815" s="1">
        <f t="shared" si="569"/>
        <v>26</v>
      </c>
      <c r="AA815" s="1">
        <f t="shared" si="570"/>
        <v>26</v>
      </c>
      <c r="AB815" s="1">
        <f t="shared" si="571"/>
        <v>26</v>
      </c>
      <c r="AC815" s="1">
        <f t="shared" si="572"/>
        <v>26</v>
      </c>
      <c r="AD815" s="1">
        <f t="shared" si="573"/>
        <v>26</v>
      </c>
      <c r="AE815" s="1">
        <f t="shared" si="574"/>
        <v>26</v>
      </c>
      <c r="AF815" s="1">
        <f t="shared" si="575"/>
        <v>26</v>
      </c>
      <c r="AG815" s="1">
        <f t="shared" si="576"/>
        <v>26</v>
      </c>
      <c r="AH815" s="1">
        <f t="shared" si="577"/>
        <v>26</v>
      </c>
      <c r="AI815" s="1">
        <f t="shared" si="578"/>
        <v>26</v>
      </c>
      <c r="AJ815" s="1">
        <f t="shared" si="579"/>
        <v>26</v>
      </c>
      <c r="AK815" s="1">
        <f t="shared" si="580"/>
        <v>26</v>
      </c>
      <c r="AL815" s="1">
        <f t="shared" si="581"/>
        <v>26</v>
      </c>
      <c r="AM815" s="1">
        <f t="shared" si="582"/>
        <v>26</v>
      </c>
      <c r="AN815" s="1">
        <f t="shared" si="583"/>
        <v>26</v>
      </c>
      <c r="AO815" s="1">
        <f t="shared" si="584"/>
        <v>26</v>
      </c>
      <c r="AP815" s="7">
        <f t="shared" si="600"/>
        <v>27</v>
      </c>
      <c r="AQ815" s="7">
        <f t="shared" si="601"/>
        <v>33</v>
      </c>
      <c r="AR815" s="1">
        <f t="shared" si="585"/>
        <v>33</v>
      </c>
      <c r="AS815" s="7">
        <f t="shared" si="602"/>
        <v>33</v>
      </c>
      <c r="AT815" s="1">
        <f t="shared" si="586"/>
        <v>33</v>
      </c>
      <c r="AU815" s="1">
        <f t="shared" si="587"/>
        <v>33</v>
      </c>
      <c r="AV815" s="1">
        <f t="shared" si="588"/>
        <v>33</v>
      </c>
      <c r="AW815" s="1">
        <f t="shared" si="589"/>
        <v>34</v>
      </c>
      <c r="AX815" s="1">
        <f t="shared" si="590"/>
        <v>36</v>
      </c>
      <c r="AY815" s="1">
        <f t="shared" si="591"/>
        <v>36</v>
      </c>
      <c r="AZ815" s="1">
        <f t="shared" si="592"/>
        <v>36</v>
      </c>
      <c r="BA815" s="1">
        <f t="shared" si="593"/>
        <v>36</v>
      </c>
      <c r="BB815" s="1">
        <f t="shared" si="594"/>
        <v>36</v>
      </c>
      <c r="BC815" s="1">
        <f t="shared" si="595"/>
        <v>36</v>
      </c>
      <c r="BD815" s="1">
        <f t="shared" si="596"/>
        <v>36</v>
      </c>
      <c r="BE815" s="1">
        <f t="shared" si="597"/>
        <v>36</v>
      </c>
      <c r="BF815" s="1">
        <f t="shared" si="598"/>
        <v>36</v>
      </c>
      <c r="BG815" s="1">
        <f>+IF(D815="male",VLOOKUP(M815,'Key node cluster'!$A$3:$C$45,3,0),VLOOKUP(M815,'Key node cluster'!$F$3:$H$27,3,0))</f>
        <v>36</v>
      </c>
    </row>
    <row r="816" spans="1:59" x14ac:dyDescent="0.25">
      <c r="A816" t="s">
        <v>335</v>
      </c>
      <c r="B816">
        <v>9871023724</v>
      </c>
      <c r="C816" s="7">
        <v>30</v>
      </c>
      <c r="D816" t="s">
        <v>9</v>
      </c>
      <c r="E816" t="s">
        <v>10</v>
      </c>
      <c r="G816" t="str">
        <f t="shared" si="599"/>
        <v/>
      </c>
      <c r="H816" s="7">
        <f t="shared" si="557"/>
        <v>10</v>
      </c>
      <c r="J816">
        <v>35</v>
      </c>
      <c r="K816">
        <v>8.5260273972603002</v>
      </c>
      <c r="L816">
        <v>19</v>
      </c>
      <c r="M816" s="5">
        <f t="shared" si="558"/>
        <v>26</v>
      </c>
      <c r="N816" s="5">
        <f>+IF(D816="male",VLOOKUP(BG816,'Key node cluster'!$L$3:$N$24,3,0),VLOOKUP(BG816,'Key node cluster'!$R$3:$T$15,3,0))</f>
        <v>1</v>
      </c>
      <c r="O816" s="1">
        <v>0</v>
      </c>
      <c r="P816" s="1">
        <f t="shared" si="559"/>
        <v>26</v>
      </c>
      <c r="Q816" s="1">
        <f t="shared" si="560"/>
        <v>26</v>
      </c>
      <c r="R816" s="1">
        <f t="shared" si="561"/>
        <v>26</v>
      </c>
      <c r="S816" s="1">
        <f t="shared" si="562"/>
        <v>26</v>
      </c>
      <c r="T816" s="1">
        <f t="shared" si="563"/>
        <v>26</v>
      </c>
      <c r="U816" s="1">
        <f t="shared" si="564"/>
        <v>26</v>
      </c>
      <c r="V816" s="1">
        <f t="shared" si="565"/>
        <v>26</v>
      </c>
      <c r="W816" s="1">
        <f t="shared" si="566"/>
        <v>26</v>
      </c>
      <c r="X816" s="1">
        <f t="shared" si="567"/>
        <v>26</v>
      </c>
      <c r="Y816" s="1">
        <f t="shared" si="568"/>
        <v>26</v>
      </c>
      <c r="Z816" s="1">
        <f t="shared" si="569"/>
        <v>26</v>
      </c>
      <c r="AA816" s="1">
        <f t="shared" si="570"/>
        <v>26</v>
      </c>
      <c r="AB816" s="1">
        <f t="shared" si="571"/>
        <v>26</v>
      </c>
      <c r="AC816" s="1">
        <f t="shared" si="572"/>
        <v>26</v>
      </c>
      <c r="AD816" s="1">
        <f t="shared" si="573"/>
        <v>26</v>
      </c>
      <c r="AE816" s="1">
        <f t="shared" si="574"/>
        <v>26</v>
      </c>
      <c r="AF816" s="1">
        <f t="shared" si="575"/>
        <v>26</v>
      </c>
      <c r="AG816" s="1">
        <f t="shared" si="576"/>
        <v>26</v>
      </c>
      <c r="AH816" s="1">
        <f t="shared" si="577"/>
        <v>26</v>
      </c>
      <c r="AI816" s="1">
        <f t="shared" si="578"/>
        <v>26</v>
      </c>
      <c r="AJ816" s="1">
        <f t="shared" si="579"/>
        <v>26</v>
      </c>
      <c r="AK816" s="1">
        <f t="shared" si="580"/>
        <v>26</v>
      </c>
      <c r="AL816" s="1">
        <f t="shared" si="581"/>
        <v>26</v>
      </c>
      <c r="AM816" s="1">
        <f t="shared" si="582"/>
        <v>26</v>
      </c>
      <c r="AN816" s="1">
        <f t="shared" si="583"/>
        <v>26</v>
      </c>
      <c r="AO816" s="1">
        <f t="shared" si="584"/>
        <v>26</v>
      </c>
      <c r="AP816" s="7">
        <f t="shared" si="600"/>
        <v>26</v>
      </c>
      <c r="AQ816" s="7">
        <f t="shared" si="601"/>
        <v>26</v>
      </c>
      <c r="AR816" s="1">
        <f t="shared" si="585"/>
        <v>26</v>
      </c>
      <c r="AS816" s="7">
        <f t="shared" si="602"/>
        <v>26</v>
      </c>
      <c r="AT816" s="1">
        <f t="shared" si="586"/>
        <v>26</v>
      </c>
      <c r="AU816" s="1">
        <f t="shared" si="587"/>
        <v>26</v>
      </c>
      <c r="AV816" s="1">
        <f t="shared" si="588"/>
        <v>26</v>
      </c>
      <c r="AW816" s="1">
        <f t="shared" si="589"/>
        <v>26</v>
      </c>
      <c r="AX816" s="1">
        <f t="shared" si="590"/>
        <v>26</v>
      </c>
      <c r="AY816" s="1">
        <f t="shared" si="591"/>
        <v>26</v>
      </c>
      <c r="AZ816" s="1">
        <f t="shared" si="592"/>
        <v>26</v>
      </c>
      <c r="BA816" s="1">
        <f t="shared" si="593"/>
        <v>26</v>
      </c>
      <c r="BB816" s="1">
        <f t="shared" si="594"/>
        <v>26</v>
      </c>
      <c r="BC816" s="1">
        <f t="shared" si="595"/>
        <v>26</v>
      </c>
      <c r="BD816" s="1">
        <f t="shared" si="596"/>
        <v>26</v>
      </c>
      <c r="BE816" s="1">
        <f t="shared" si="597"/>
        <v>26</v>
      </c>
      <c r="BF816" s="1">
        <f t="shared" si="598"/>
        <v>26</v>
      </c>
      <c r="BG816" s="1">
        <f>+IF(D816="male",VLOOKUP(M816,'Key node cluster'!$A$3:$C$45,3,0),VLOOKUP(M816,'Key node cluster'!$F$3:$H$27,3,0))</f>
        <v>31</v>
      </c>
    </row>
    <row r="817" spans="1:59" x14ac:dyDescent="0.25">
      <c r="A817" t="s">
        <v>337</v>
      </c>
      <c r="B817">
        <v>9861002142</v>
      </c>
      <c r="C817" s="7">
        <v>40</v>
      </c>
      <c r="D817" t="s">
        <v>9</v>
      </c>
      <c r="E817" t="s">
        <v>10</v>
      </c>
      <c r="G817" t="str">
        <f t="shared" si="599"/>
        <v>bachelor or above</v>
      </c>
      <c r="H817" s="7">
        <f t="shared" si="557"/>
        <v>5</v>
      </c>
      <c r="I817" t="s">
        <v>14</v>
      </c>
      <c r="J817">
        <v>36</v>
      </c>
      <c r="K817">
        <v>3.5945205479452</v>
      </c>
      <c r="L817">
        <v>8</v>
      </c>
      <c r="M817" s="5">
        <f t="shared" si="558"/>
        <v>26</v>
      </c>
      <c r="N817" s="5">
        <f>+IF(D817="male",VLOOKUP(BG817,'Key node cluster'!$L$3:$N$24,3,0),VLOOKUP(BG817,'Key node cluster'!$R$3:$T$15,3,0))</f>
        <v>1</v>
      </c>
      <c r="O817" s="1">
        <v>0</v>
      </c>
      <c r="P817" s="1">
        <f t="shared" si="559"/>
        <v>26</v>
      </c>
      <c r="Q817" s="1">
        <f t="shared" si="560"/>
        <v>26</v>
      </c>
      <c r="R817" s="1">
        <f t="shared" si="561"/>
        <v>26</v>
      </c>
      <c r="S817" s="1">
        <f t="shared" si="562"/>
        <v>26</v>
      </c>
      <c r="T817" s="1">
        <f t="shared" si="563"/>
        <v>26</v>
      </c>
      <c r="U817" s="1">
        <f t="shared" si="564"/>
        <v>26</v>
      </c>
      <c r="V817" s="1">
        <f t="shared" si="565"/>
        <v>26</v>
      </c>
      <c r="W817" s="1">
        <f t="shared" si="566"/>
        <v>26</v>
      </c>
      <c r="X817" s="1">
        <f t="shared" si="567"/>
        <v>26</v>
      </c>
      <c r="Y817" s="1">
        <f t="shared" si="568"/>
        <v>26</v>
      </c>
      <c r="Z817" s="1">
        <f t="shared" si="569"/>
        <v>26</v>
      </c>
      <c r="AA817" s="1">
        <f t="shared" si="570"/>
        <v>26</v>
      </c>
      <c r="AB817" s="1">
        <f t="shared" si="571"/>
        <v>26</v>
      </c>
      <c r="AC817" s="1">
        <f t="shared" si="572"/>
        <v>26</v>
      </c>
      <c r="AD817" s="1">
        <f t="shared" si="573"/>
        <v>26</v>
      </c>
      <c r="AE817" s="1">
        <f t="shared" si="574"/>
        <v>26</v>
      </c>
      <c r="AF817" s="1">
        <f t="shared" si="575"/>
        <v>26</v>
      </c>
      <c r="AG817" s="1">
        <f t="shared" si="576"/>
        <v>26</v>
      </c>
      <c r="AH817" s="1">
        <f t="shared" si="577"/>
        <v>26</v>
      </c>
      <c r="AI817" s="1">
        <f t="shared" si="578"/>
        <v>26</v>
      </c>
      <c r="AJ817" s="1">
        <f t="shared" si="579"/>
        <v>26</v>
      </c>
      <c r="AK817" s="1">
        <f t="shared" si="580"/>
        <v>26</v>
      </c>
      <c r="AL817" s="1">
        <f t="shared" si="581"/>
        <v>26</v>
      </c>
      <c r="AM817" s="1">
        <f t="shared" si="582"/>
        <v>26</v>
      </c>
      <c r="AN817" s="1">
        <f t="shared" si="583"/>
        <v>26</v>
      </c>
      <c r="AO817" s="1">
        <f t="shared" si="584"/>
        <v>26</v>
      </c>
      <c r="AP817" s="7">
        <f t="shared" si="600"/>
        <v>26</v>
      </c>
      <c r="AQ817" s="7">
        <f t="shared" si="601"/>
        <v>26</v>
      </c>
      <c r="AR817" s="1">
        <f t="shared" si="585"/>
        <v>26</v>
      </c>
      <c r="AS817" s="7">
        <f t="shared" si="602"/>
        <v>26</v>
      </c>
      <c r="AT817" s="1">
        <f t="shared" si="586"/>
        <v>26</v>
      </c>
      <c r="AU817" s="1">
        <f t="shared" si="587"/>
        <v>26</v>
      </c>
      <c r="AV817" s="1">
        <f t="shared" si="588"/>
        <v>26</v>
      </c>
      <c r="AW817" s="1">
        <f t="shared" si="589"/>
        <v>26</v>
      </c>
      <c r="AX817" s="1">
        <f t="shared" si="590"/>
        <v>26</v>
      </c>
      <c r="AY817" s="1">
        <f t="shared" si="591"/>
        <v>26</v>
      </c>
      <c r="AZ817" s="1">
        <f t="shared" si="592"/>
        <v>26</v>
      </c>
      <c r="BA817" s="1">
        <f t="shared" si="593"/>
        <v>26</v>
      </c>
      <c r="BB817" s="1">
        <f t="shared" si="594"/>
        <v>26</v>
      </c>
      <c r="BC817" s="1">
        <f t="shared" si="595"/>
        <v>26</v>
      </c>
      <c r="BD817" s="1">
        <f t="shared" si="596"/>
        <v>26</v>
      </c>
      <c r="BE817" s="1">
        <f t="shared" si="597"/>
        <v>26</v>
      </c>
      <c r="BF817" s="1">
        <f t="shared" si="598"/>
        <v>26</v>
      </c>
      <c r="BG817" s="1">
        <f>+IF(D817="male",VLOOKUP(M817,'Key node cluster'!$A$3:$C$45,3,0),VLOOKUP(M817,'Key node cluster'!$F$3:$H$27,3,0))</f>
        <v>31</v>
      </c>
    </row>
    <row r="818" spans="1:59" x14ac:dyDescent="0.25">
      <c r="A818" t="s">
        <v>339</v>
      </c>
      <c r="B818">
        <v>9931037033</v>
      </c>
      <c r="C818" s="7">
        <v>30</v>
      </c>
      <c r="D818" t="s">
        <v>9</v>
      </c>
      <c r="E818" t="s">
        <v>10</v>
      </c>
      <c r="F818" t="s">
        <v>11</v>
      </c>
      <c r="G818" t="str">
        <f t="shared" si="599"/>
        <v>secondary or below</v>
      </c>
      <c r="H818" s="7">
        <f t="shared" si="557"/>
        <v>10</v>
      </c>
      <c r="I818" t="s">
        <v>12</v>
      </c>
      <c r="J818">
        <v>29</v>
      </c>
      <c r="K818">
        <v>6.3342465753425001</v>
      </c>
      <c r="L818">
        <v>7</v>
      </c>
      <c r="M818" s="5">
        <f t="shared" si="558"/>
        <v>42</v>
      </c>
      <c r="N818" s="5">
        <f>+IF(D818="male",VLOOKUP(BG818,'Key node cluster'!$L$3:$N$24,3,0),VLOOKUP(BG818,'Key node cluster'!$R$3:$T$15,3,0))</f>
        <v>0</v>
      </c>
      <c r="O818" s="1">
        <v>0</v>
      </c>
      <c r="P818" s="1">
        <f t="shared" si="559"/>
        <v>26</v>
      </c>
      <c r="Q818" s="1">
        <f t="shared" si="560"/>
        <v>26</v>
      </c>
      <c r="R818" s="1">
        <f t="shared" si="561"/>
        <v>26</v>
      </c>
      <c r="S818" s="1">
        <f t="shared" si="562"/>
        <v>26</v>
      </c>
      <c r="T818" s="1">
        <f t="shared" si="563"/>
        <v>26</v>
      </c>
      <c r="U818" s="1">
        <f t="shared" si="564"/>
        <v>26</v>
      </c>
      <c r="V818" s="1">
        <f t="shared" si="565"/>
        <v>26</v>
      </c>
      <c r="W818" s="1">
        <f t="shared" si="566"/>
        <v>26</v>
      </c>
      <c r="X818" s="1">
        <f t="shared" si="567"/>
        <v>26</v>
      </c>
      <c r="Y818" s="1">
        <f t="shared" si="568"/>
        <v>26</v>
      </c>
      <c r="Z818" s="1">
        <f t="shared" si="569"/>
        <v>26</v>
      </c>
      <c r="AA818" s="1">
        <f t="shared" si="570"/>
        <v>26</v>
      </c>
      <c r="AB818" s="1">
        <f t="shared" si="571"/>
        <v>26</v>
      </c>
      <c r="AC818" s="1">
        <f t="shared" si="572"/>
        <v>26</v>
      </c>
      <c r="AD818" s="1">
        <f t="shared" si="573"/>
        <v>26</v>
      </c>
      <c r="AE818" s="1">
        <f t="shared" si="574"/>
        <v>26</v>
      </c>
      <c r="AF818" s="1">
        <f t="shared" si="575"/>
        <v>26</v>
      </c>
      <c r="AG818" s="1">
        <f t="shared" si="576"/>
        <v>26</v>
      </c>
      <c r="AH818" s="1">
        <f t="shared" si="577"/>
        <v>26</v>
      </c>
      <c r="AI818" s="1">
        <f t="shared" si="578"/>
        <v>26</v>
      </c>
      <c r="AJ818" s="1">
        <f t="shared" si="579"/>
        <v>26</v>
      </c>
      <c r="AK818" s="1">
        <f t="shared" si="580"/>
        <v>26</v>
      </c>
      <c r="AL818" s="1">
        <f t="shared" si="581"/>
        <v>26</v>
      </c>
      <c r="AM818" s="1">
        <f t="shared" si="582"/>
        <v>26</v>
      </c>
      <c r="AN818" s="1">
        <f t="shared" si="583"/>
        <v>26</v>
      </c>
      <c r="AO818" s="1">
        <f t="shared" si="584"/>
        <v>26</v>
      </c>
      <c r="AP818" s="7">
        <f t="shared" si="600"/>
        <v>38</v>
      </c>
      <c r="AQ818" s="7">
        <f t="shared" si="601"/>
        <v>38</v>
      </c>
      <c r="AR818" s="1">
        <f t="shared" si="585"/>
        <v>38</v>
      </c>
      <c r="AS818" s="7">
        <f t="shared" si="602"/>
        <v>38</v>
      </c>
      <c r="AT818" s="1">
        <f t="shared" si="586"/>
        <v>38</v>
      </c>
      <c r="AU818" s="1">
        <f t="shared" si="587"/>
        <v>38</v>
      </c>
      <c r="AV818" s="1">
        <f t="shared" si="588"/>
        <v>38</v>
      </c>
      <c r="AW818" s="1">
        <f t="shared" si="589"/>
        <v>38</v>
      </c>
      <c r="AX818" s="1">
        <f t="shared" si="590"/>
        <v>38</v>
      </c>
      <c r="AY818" s="1">
        <f t="shared" si="591"/>
        <v>38</v>
      </c>
      <c r="AZ818" s="1">
        <f t="shared" si="592"/>
        <v>38</v>
      </c>
      <c r="BA818" s="1">
        <f t="shared" si="593"/>
        <v>38</v>
      </c>
      <c r="BB818" s="1">
        <f t="shared" si="594"/>
        <v>40</v>
      </c>
      <c r="BC818" s="1">
        <f t="shared" si="595"/>
        <v>40</v>
      </c>
      <c r="BD818" s="1">
        <f t="shared" si="596"/>
        <v>42</v>
      </c>
      <c r="BE818" s="1">
        <f t="shared" si="597"/>
        <v>42</v>
      </c>
      <c r="BF818" s="1">
        <f t="shared" si="598"/>
        <v>42</v>
      </c>
      <c r="BG818" s="1">
        <f>+IF(D818="male",VLOOKUP(M818,'Key node cluster'!$A$3:$C$45,3,0),VLOOKUP(M818,'Key node cluster'!$F$3:$H$27,3,0))</f>
        <v>42</v>
      </c>
    </row>
    <row r="819" spans="1:59" x14ac:dyDescent="0.25">
      <c r="A819" t="s">
        <v>340</v>
      </c>
      <c r="B819">
        <v>9761023560</v>
      </c>
      <c r="C819" s="7">
        <v>50</v>
      </c>
      <c r="D819" t="s">
        <v>9</v>
      </c>
      <c r="E819" t="s">
        <v>10</v>
      </c>
      <c r="F819" t="s">
        <v>45</v>
      </c>
      <c r="G819" t="str">
        <f t="shared" si="599"/>
        <v>bachelor or above</v>
      </c>
      <c r="H819" s="7">
        <f t="shared" si="557"/>
        <v>20</v>
      </c>
      <c r="I819" t="s">
        <v>14</v>
      </c>
      <c r="J819">
        <v>46</v>
      </c>
      <c r="K819">
        <v>24.865753424657999</v>
      </c>
      <c r="L819">
        <v>9</v>
      </c>
      <c r="M819" s="5">
        <f t="shared" si="558"/>
        <v>32</v>
      </c>
      <c r="N819" s="5">
        <f>+IF(D819="male",VLOOKUP(BG819,'Key node cluster'!$L$3:$N$24,3,0),VLOOKUP(BG819,'Key node cluster'!$R$3:$T$15,3,0))</f>
        <v>0</v>
      </c>
      <c r="O819" s="1">
        <v>0</v>
      </c>
      <c r="P819" s="1">
        <f t="shared" si="559"/>
        <v>26</v>
      </c>
      <c r="Q819" s="1">
        <f t="shared" si="560"/>
        <v>26</v>
      </c>
      <c r="R819" s="1">
        <f t="shared" si="561"/>
        <v>26</v>
      </c>
      <c r="S819" s="1">
        <f t="shared" si="562"/>
        <v>26</v>
      </c>
      <c r="T819" s="1">
        <f t="shared" si="563"/>
        <v>26</v>
      </c>
      <c r="U819" s="1">
        <f t="shared" si="564"/>
        <v>26</v>
      </c>
      <c r="V819" s="1">
        <f t="shared" si="565"/>
        <v>26</v>
      </c>
      <c r="W819" s="1">
        <f t="shared" si="566"/>
        <v>26</v>
      </c>
      <c r="X819" s="1">
        <f t="shared" si="567"/>
        <v>26</v>
      </c>
      <c r="Y819" s="1">
        <f t="shared" si="568"/>
        <v>26</v>
      </c>
      <c r="Z819" s="1">
        <f t="shared" si="569"/>
        <v>26</v>
      </c>
      <c r="AA819" s="1">
        <f t="shared" si="570"/>
        <v>26</v>
      </c>
      <c r="AB819" s="1">
        <f t="shared" si="571"/>
        <v>26</v>
      </c>
      <c r="AC819" s="1">
        <f t="shared" si="572"/>
        <v>26</v>
      </c>
      <c r="AD819" s="1">
        <f t="shared" si="573"/>
        <v>26</v>
      </c>
      <c r="AE819" s="1">
        <f t="shared" si="574"/>
        <v>26</v>
      </c>
      <c r="AF819" s="1">
        <f t="shared" si="575"/>
        <v>26</v>
      </c>
      <c r="AG819" s="1">
        <f t="shared" si="576"/>
        <v>26</v>
      </c>
      <c r="AH819" s="1">
        <f t="shared" si="577"/>
        <v>26</v>
      </c>
      <c r="AI819" s="1">
        <f t="shared" si="578"/>
        <v>26</v>
      </c>
      <c r="AJ819" s="1">
        <f t="shared" si="579"/>
        <v>26</v>
      </c>
      <c r="AK819" s="1">
        <f t="shared" si="580"/>
        <v>26</v>
      </c>
      <c r="AL819" s="1">
        <f t="shared" si="581"/>
        <v>26</v>
      </c>
      <c r="AM819" s="1">
        <f t="shared" si="582"/>
        <v>26</v>
      </c>
      <c r="AN819" s="1">
        <f t="shared" si="583"/>
        <v>26</v>
      </c>
      <c r="AO819" s="1">
        <f t="shared" si="584"/>
        <v>26</v>
      </c>
      <c r="AP819" s="7">
        <f t="shared" si="600"/>
        <v>27</v>
      </c>
      <c r="AQ819" s="7">
        <f t="shared" si="601"/>
        <v>28</v>
      </c>
      <c r="AR819" s="1">
        <f t="shared" si="585"/>
        <v>32</v>
      </c>
      <c r="AS819" s="7">
        <f t="shared" si="602"/>
        <v>32</v>
      </c>
      <c r="AT819" s="1">
        <f t="shared" si="586"/>
        <v>32</v>
      </c>
      <c r="AU819" s="1">
        <f t="shared" si="587"/>
        <v>32</v>
      </c>
      <c r="AV819" s="1">
        <f t="shared" si="588"/>
        <v>32</v>
      </c>
      <c r="AW819" s="1">
        <f t="shared" si="589"/>
        <v>32</v>
      </c>
      <c r="AX819" s="1">
        <f t="shared" si="590"/>
        <v>32</v>
      </c>
      <c r="AY819" s="1">
        <f t="shared" si="591"/>
        <v>32</v>
      </c>
      <c r="AZ819" s="1">
        <f t="shared" si="592"/>
        <v>32</v>
      </c>
      <c r="BA819" s="1">
        <f t="shared" si="593"/>
        <v>32</v>
      </c>
      <c r="BB819" s="1">
        <f t="shared" si="594"/>
        <v>32</v>
      </c>
      <c r="BC819" s="1">
        <f t="shared" si="595"/>
        <v>32</v>
      </c>
      <c r="BD819" s="1">
        <f t="shared" si="596"/>
        <v>32</v>
      </c>
      <c r="BE819" s="1">
        <f t="shared" si="597"/>
        <v>32</v>
      </c>
      <c r="BF819" s="1">
        <f t="shared" si="598"/>
        <v>32</v>
      </c>
      <c r="BG819" s="1">
        <f>+IF(D819="male",VLOOKUP(M819,'Key node cluster'!$A$3:$C$45,3,0),VLOOKUP(M819,'Key node cluster'!$F$3:$H$27,3,0))</f>
        <v>32</v>
      </c>
    </row>
    <row r="820" spans="1:59" x14ac:dyDescent="0.25">
      <c r="A820" t="s">
        <v>341</v>
      </c>
      <c r="B820">
        <v>9841002835</v>
      </c>
      <c r="C820" s="7">
        <v>40</v>
      </c>
      <c r="D820" t="s">
        <v>9</v>
      </c>
      <c r="E820" t="s">
        <v>10</v>
      </c>
      <c r="F820" t="s">
        <v>11</v>
      </c>
      <c r="G820" t="str">
        <f t="shared" si="599"/>
        <v>secondary or below</v>
      </c>
      <c r="H820" s="7">
        <f t="shared" si="557"/>
        <v>15</v>
      </c>
      <c r="I820" t="s">
        <v>12</v>
      </c>
      <c r="J820">
        <v>37</v>
      </c>
      <c r="K820">
        <v>12.942465753424999</v>
      </c>
      <c r="L820">
        <v>16</v>
      </c>
      <c r="M820" s="5">
        <f t="shared" si="558"/>
        <v>42</v>
      </c>
      <c r="N820" s="5">
        <f>+IF(D820="male",VLOOKUP(BG820,'Key node cluster'!$L$3:$N$24,3,0),VLOOKUP(BG820,'Key node cluster'!$R$3:$T$15,3,0))</f>
        <v>0</v>
      </c>
      <c r="O820" s="1">
        <v>0</v>
      </c>
      <c r="P820" s="1">
        <f t="shared" si="559"/>
        <v>26</v>
      </c>
      <c r="Q820" s="1">
        <f t="shared" si="560"/>
        <v>26</v>
      </c>
      <c r="R820" s="1">
        <f t="shared" si="561"/>
        <v>26</v>
      </c>
      <c r="S820" s="1">
        <f t="shared" si="562"/>
        <v>26</v>
      </c>
      <c r="T820" s="1">
        <f t="shared" si="563"/>
        <v>26</v>
      </c>
      <c r="U820" s="1">
        <f t="shared" si="564"/>
        <v>26</v>
      </c>
      <c r="V820" s="1">
        <f t="shared" si="565"/>
        <v>26</v>
      </c>
      <c r="W820" s="1">
        <f t="shared" si="566"/>
        <v>26</v>
      </c>
      <c r="X820" s="1">
        <f t="shared" si="567"/>
        <v>26</v>
      </c>
      <c r="Y820" s="1">
        <f t="shared" si="568"/>
        <v>26</v>
      </c>
      <c r="Z820" s="1">
        <f t="shared" si="569"/>
        <v>26</v>
      </c>
      <c r="AA820" s="1">
        <f t="shared" si="570"/>
        <v>26</v>
      </c>
      <c r="AB820" s="1">
        <f t="shared" si="571"/>
        <v>26</v>
      </c>
      <c r="AC820" s="1">
        <f t="shared" si="572"/>
        <v>26</v>
      </c>
      <c r="AD820" s="1">
        <f t="shared" si="573"/>
        <v>26</v>
      </c>
      <c r="AE820" s="1">
        <f t="shared" si="574"/>
        <v>26</v>
      </c>
      <c r="AF820" s="1">
        <f t="shared" si="575"/>
        <v>26</v>
      </c>
      <c r="AG820" s="1">
        <f t="shared" si="576"/>
        <v>26</v>
      </c>
      <c r="AH820" s="1">
        <f t="shared" si="577"/>
        <v>26</v>
      </c>
      <c r="AI820" s="1">
        <f t="shared" si="578"/>
        <v>26</v>
      </c>
      <c r="AJ820" s="1">
        <f t="shared" si="579"/>
        <v>26</v>
      </c>
      <c r="AK820" s="1">
        <f t="shared" si="580"/>
        <v>26</v>
      </c>
      <c r="AL820" s="1">
        <f t="shared" si="581"/>
        <v>26</v>
      </c>
      <c r="AM820" s="1">
        <f t="shared" si="582"/>
        <v>26</v>
      </c>
      <c r="AN820" s="1">
        <f t="shared" si="583"/>
        <v>26</v>
      </c>
      <c r="AO820" s="1">
        <f t="shared" si="584"/>
        <v>26</v>
      </c>
      <c r="AP820" s="7">
        <f t="shared" si="600"/>
        <v>38</v>
      </c>
      <c r="AQ820" s="7">
        <f t="shared" si="601"/>
        <v>38</v>
      </c>
      <c r="AR820" s="1">
        <f t="shared" si="585"/>
        <v>38</v>
      </c>
      <c r="AS820" s="7">
        <f t="shared" si="602"/>
        <v>38</v>
      </c>
      <c r="AT820" s="1">
        <f t="shared" si="586"/>
        <v>38</v>
      </c>
      <c r="AU820" s="1">
        <f t="shared" si="587"/>
        <v>38</v>
      </c>
      <c r="AV820" s="1">
        <f t="shared" si="588"/>
        <v>38</v>
      </c>
      <c r="AW820" s="1">
        <f t="shared" si="589"/>
        <v>38</v>
      </c>
      <c r="AX820" s="1">
        <f t="shared" si="590"/>
        <v>38</v>
      </c>
      <c r="AY820" s="1">
        <f t="shared" si="591"/>
        <v>38</v>
      </c>
      <c r="AZ820" s="1">
        <f t="shared" si="592"/>
        <v>38</v>
      </c>
      <c r="BA820" s="1">
        <f t="shared" si="593"/>
        <v>38</v>
      </c>
      <c r="BB820" s="1">
        <f t="shared" si="594"/>
        <v>40</v>
      </c>
      <c r="BC820" s="1">
        <f t="shared" si="595"/>
        <v>40</v>
      </c>
      <c r="BD820" s="1">
        <f t="shared" si="596"/>
        <v>42</v>
      </c>
      <c r="BE820" s="1">
        <f t="shared" si="597"/>
        <v>42</v>
      </c>
      <c r="BF820" s="1">
        <f t="shared" si="598"/>
        <v>42</v>
      </c>
      <c r="BG820" s="1">
        <f>+IF(D820="male",VLOOKUP(M820,'Key node cluster'!$A$3:$C$45,3,0),VLOOKUP(M820,'Key node cluster'!$F$3:$H$27,3,0))</f>
        <v>42</v>
      </c>
    </row>
    <row r="821" spans="1:59" x14ac:dyDescent="0.25">
      <c r="A821" t="s">
        <v>342</v>
      </c>
      <c r="B821">
        <v>9941017760</v>
      </c>
      <c r="C821" s="7">
        <v>30</v>
      </c>
      <c r="D821" t="s">
        <v>9</v>
      </c>
      <c r="E821" t="s">
        <v>10</v>
      </c>
      <c r="F821" t="s">
        <v>28</v>
      </c>
      <c r="G821" t="str">
        <f t="shared" si="599"/>
        <v>tvet</v>
      </c>
      <c r="H821" s="7">
        <f t="shared" si="557"/>
        <v>5</v>
      </c>
      <c r="I821" t="s">
        <v>193</v>
      </c>
      <c r="J821">
        <v>28</v>
      </c>
      <c r="K821">
        <v>3.9232876712329001</v>
      </c>
      <c r="L821">
        <v>12</v>
      </c>
      <c r="M821" s="5">
        <f t="shared" si="558"/>
        <v>36</v>
      </c>
      <c r="N821" s="5">
        <f>+IF(D821="male",VLOOKUP(BG821,'Key node cluster'!$L$3:$N$24,3,0),VLOOKUP(BG821,'Key node cluster'!$R$3:$T$15,3,0))</f>
        <v>1</v>
      </c>
      <c r="O821" s="1">
        <v>0</v>
      </c>
      <c r="P821" s="1">
        <f t="shared" si="559"/>
        <v>26</v>
      </c>
      <c r="Q821" s="1">
        <f t="shared" si="560"/>
        <v>26</v>
      </c>
      <c r="R821" s="1">
        <f t="shared" si="561"/>
        <v>26</v>
      </c>
      <c r="S821" s="1">
        <f t="shared" si="562"/>
        <v>26</v>
      </c>
      <c r="T821" s="1">
        <f t="shared" si="563"/>
        <v>26</v>
      </c>
      <c r="U821" s="1">
        <f t="shared" si="564"/>
        <v>26</v>
      </c>
      <c r="V821" s="1">
        <f t="shared" si="565"/>
        <v>26</v>
      </c>
      <c r="W821" s="1">
        <f t="shared" si="566"/>
        <v>26</v>
      </c>
      <c r="X821" s="1">
        <f t="shared" si="567"/>
        <v>26</v>
      </c>
      <c r="Y821" s="1">
        <f t="shared" si="568"/>
        <v>26</v>
      </c>
      <c r="Z821" s="1">
        <f t="shared" si="569"/>
        <v>26</v>
      </c>
      <c r="AA821" s="1">
        <f t="shared" si="570"/>
        <v>26</v>
      </c>
      <c r="AB821" s="1">
        <f t="shared" si="571"/>
        <v>26</v>
      </c>
      <c r="AC821" s="1">
        <f t="shared" si="572"/>
        <v>26</v>
      </c>
      <c r="AD821" s="1">
        <f t="shared" si="573"/>
        <v>26</v>
      </c>
      <c r="AE821" s="1">
        <f t="shared" si="574"/>
        <v>26</v>
      </c>
      <c r="AF821" s="1">
        <f t="shared" si="575"/>
        <v>26</v>
      </c>
      <c r="AG821" s="1">
        <f t="shared" si="576"/>
        <v>26</v>
      </c>
      <c r="AH821" s="1">
        <f t="shared" si="577"/>
        <v>26</v>
      </c>
      <c r="AI821" s="1">
        <f t="shared" si="578"/>
        <v>26</v>
      </c>
      <c r="AJ821" s="1">
        <f t="shared" si="579"/>
        <v>26</v>
      </c>
      <c r="AK821" s="1">
        <f t="shared" si="580"/>
        <v>26</v>
      </c>
      <c r="AL821" s="1">
        <f t="shared" si="581"/>
        <v>26</v>
      </c>
      <c r="AM821" s="1">
        <f t="shared" si="582"/>
        <v>26</v>
      </c>
      <c r="AN821" s="1">
        <f t="shared" si="583"/>
        <v>26</v>
      </c>
      <c r="AO821" s="1">
        <f t="shared" si="584"/>
        <v>26</v>
      </c>
      <c r="AP821" s="7">
        <f t="shared" si="600"/>
        <v>27</v>
      </c>
      <c r="AQ821" s="7">
        <f t="shared" si="601"/>
        <v>33</v>
      </c>
      <c r="AR821" s="1">
        <f t="shared" si="585"/>
        <v>33</v>
      </c>
      <c r="AS821" s="7">
        <f t="shared" si="602"/>
        <v>33</v>
      </c>
      <c r="AT821" s="1">
        <f t="shared" si="586"/>
        <v>33</v>
      </c>
      <c r="AU821" s="1">
        <f t="shared" si="587"/>
        <v>33</v>
      </c>
      <c r="AV821" s="1">
        <f t="shared" si="588"/>
        <v>33</v>
      </c>
      <c r="AW821" s="1">
        <f t="shared" si="589"/>
        <v>34</v>
      </c>
      <c r="AX821" s="1">
        <f t="shared" si="590"/>
        <v>36</v>
      </c>
      <c r="AY821" s="1">
        <f t="shared" si="591"/>
        <v>36</v>
      </c>
      <c r="AZ821" s="1">
        <f t="shared" si="592"/>
        <v>36</v>
      </c>
      <c r="BA821" s="1">
        <f t="shared" si="593"/>
        <v>36</v>
      </c>
      <c r="BB821" s="1">
        <f t="shared" si="594"/>
        <v>36</v>
      </c>
      <c r="BC821" s="1">
        <f t="shared" si="595"/>
        <v>36</v>
      </c>
      <c r="BD821" s="1">
        <f t="shared" si="596"/>
        <v>36</v>
      </c>
      <c r="BE821" s="1">
        <f t="shared" si="597"/>
        <v>36</v>
      </c>
      <c r="BF821" s="1">
        <f t="shared" si="598"/>
        <v>36</v>
      </c>
      <c r="BG821" s="1">
        <f>+IF(D821="male",VLOOKUP(M821,'Key node cluster'!$A$3:$C$45,3,0),VLOOKUP(M821,'Key node cluster'!$F$3:$H$27,3,0))</f>
        <v>36</v>
      </c>
    </row>
    <row r="822" spans="1:59" x14ac:dyDescent="0.25">
      <c r="A822" t="s">
        <v>345</v>
      </c>
      <c r="B822">
        <v>9841042504</v>
      </c>
      <c r="C822" s="7">
        <v>40</v>
      </c>
      <c r="D822" t="s">
        <v>9</v>
      </c>
      <c r="E822" t="s">
        <v>10</v>
      </c>
      <c r="G822" t="str">
        <f t="shared" si="599"/>
        <v/>
      </c>
      <c r="H822" s="7">
        <f t="shared" si="557"/>
        <v>10</v>
      </c>
      <c r="J822">
        <v>38</v>
      </c>
      <c r="K822">
        <v>9.5068493150685001</v>
      </c>
      <c r="L822">
        <v>10</v>
      </c>
      <c r="M822" s="5">
        <f t="shared" si="558"/>
        <v>26</v>
      </c>
      <c r="N822" s="5">
        <f>+IF(D822="male",VLOOKUP(BG822,'Key node cluster'!$L$3:$N$24,3,0),VLOOKUP(BG822,'Key node cluster'!$R$3:$T$15,3,0))</f>
        <v>1</v>
      </c>
      <c r="O822" s="1">
        <v>0</v>
      </c>
      <c r="P822" s="1">
        <f t="shared" si="559"/>
        <v>26</v>
      </c>
      <c r="Q822" s="1">
        <f t="shared" si="560"/>
        <v>26</v>
      </c>
      <c r="R822" s="1">
        <f t="shared" si="561"/>
        <v>26</v>
      </c>
      <c r="S822" s="1">
        <f t="shared" si="562"/>
        <v>26</v>
      </c>
      <c r="T822" s="1">
        <f t="shared" si="563"/>
        <v>26</v>
      </c>
      <c r="U822" s="1">
        <f t="shared" si="564"/>
        <v>26</v>
      </c>
      <c r="V822" s="1">
        <f t="shared" si="565"/>
        <v>26</v>
      </c>
      <c r="W822" s="1">
        <f t="shared" si="566"/>
        <v>26</v>
      </c>
      <c r="X822" s="1">
        <f t="shared" si="567"/>
        <v>26</v>
      </c>
      <c r="Y822" s="1">
        <f t="shared" si="568"/>
        <v>26</v>
      </c>
      <c r="Z822" s="1">
        <f t="shared" si="569"/>
        <v>26</v>
      </c>
      <c r="AA822" s="1">
        <f t="shared" si="570"/>
        <v>26</v>
      </c>
      <c r="AB822" s="1">
        <f t="shared" si="571"/>
        <v>26</v>
      </c>
      <c r="AC822" s="1">
        <f t="shared" si="572"/>
        <v>26</v>
      </c>
      <c r="AD822" s="1">
        <f t="shared" si="573"/>
        <v>26</v>
      </c>
      <c r="AE822" s="1">
        <f t="shared" si="574"/>
        <v>26</v>
      </c>
      <c r="AF822" s="1">
        <f t="shared" si="575"/>
        <v>26</v>
      </c>
      <c r="AG822" s="1">
        <f t="shared" si="576"/>
        <v>26</v>
      </c>
      <c r="AH822" s="1">
        <f t="shared" si="577"/>
        <v>26</v>
      </c>
      <c r="AI822" s="1">
        <f t="shared" si="578"/>
        <v>26</v>
      </c>
      <c r="AJ822" s="1">
        <f t="shared" si="579"/>
        <v>26</v>
      </c>
      <c r="AK822" s="1">
        <f t="shared" si="580"/>
        <v>26</v>
      </c>
      <c r="AL822" s="1">
        <f t="shared" si="581"/>
        <v>26</v>
      </c>
      <c r="AM822" s="1">
        <f t="shared" si="582"/>
        <v>26</v>
      </c>
      <c r="AN822" s="1">
        <f t="shared" si="583"/>
        <v>26</v>
      </c>
      <c r="AO822" s="1">
        <f t="shared" si="584"/>
        <v>26</v>
      </c>
      <c r="AP822" s="7">
        <f t="shared" si="600"/>
        <v>26</v>
      </c>
      <c r="AQ822" s="7">
        <f t="shared" si="601"/>
        <v>26</v>
      </c>
      <c r="AR822" s="1">
        <f t="shared" si="585"/>
        <v>26</v>
      </c>
      <c r="AS822" s="7">
        <f t="shared" si="602"/>
        <v>26</v>
      </c>
      <c r="AT822" s="1">
        <f t="shared" si="586"/>
        <v>26</v>
      </c>
      <c r="AU822" s="1">
        <f t="shared" si="587"/>
        <v>26</v>
      </c>
      <c r="AV822" s="1">
        <f t="shared" si="588"/>
        <v>26</v>
      </c>
      <c r="AW822" s="1">
        <f t="shared" si="589"/>
        <v>26</v>
      </c>
      <c r="AX822" s="1">
        <f t="shared" si="590"/>
        <v>26</v>
      </c>
      <c r="AY822" s="1">
        <f t="shared" si="591"/>
        <v>26</v>
      </c>
      <c r="AZ822" s="1">
        <f t="shared" si="592"/>
        <v>26</v>
      </c>
      <c r="BA822" s="1">
        <f t="shared" si="593"/>
        <v>26</v>
      </c>
      <c r="BB822" s="1">
        <f t="shared" si="594"/>
        <v>26</v>
      </c>
      <c r="BC822" s="1">
        <f t="shared" si="595"/>
        <v>26</v>
      </c>
      <c r="BD822" s="1">
        <f t="shared" si="596"/>
        <v>26</v>
      </c>
      <c r="BE822" s="1">
        <f t="shared" si="597"/>
        <v>26</v>
      </c>
      <c r="BF822" s="1">
        <f t="shared" si="598"/>
        <v>26</v>
      </c>
      <c r="BG822" s="1">
        <f>+IF(D822="male",VLOOKUP(M822,'Key node cluster'!$A$3:$C$45,3,0),VLOOKUP(M822,'Key node cluster'!$F$3:$H$27,3,0))</f>
        <v>31</v>
      </c>
    </row>
    <row r="823" spans="1:59" x14ac:dyDescent="0.25">
      <c r="A823" t="s">
        <v>347</v>
      </c>
      <c r="B823">
        <v>9941056097</v>
      </c>
      <c r="C823" s="7">
        <v>30</v>
      </c>
      <c r="D823" t="s">
        <v>9</v>
      </c>
      <c r="E823" t="s">
        <v>10</v>
      </c>
      <c r="F823" t="s">
        <v>25</v>
      </c>
      <c r="G823" t="str">
        <f t="shared" si="599"/>
        <v>bachelor or above</v>
      </c>
      <c r="H823" s="7">
        <f t="shared" si="557"/>
        <v>5</v>
      </c>
      <c r="I823" t="s">
        <v>14</v>
      </c>
      <c r="J823">
        <v>27</v>
      </c>
      <c r="K823">
        <v>4.6904109589041001</v>
      </c>
      <c r="L823">
        <v>1</v>
      </c>
      <c r="M823" s="5">
        <f t="shared" si="558"/>
        <v>31</v>
      </c>
      <c r="N823" s="5">
        <f>+IF(D823="male",VLOOKUP(BG823,'Key node cluster'!$L$3:$N$24,3,0),VLOOKUP(BG823,'Key node cluster'!$R$3:$T$15,3,0))</f>
        <v>1</v>
      </c>
      <c r="O823" s="1">
        <v>0</v>
      </c>
      <c r="P823" s="1">
        <f t="shared" si="559"/>
        <v>26</v>
      </c>
      <c r="Q823" s="1">
        <f t="shared" si="560"/>
        <v>26</v>
      </c>
      <c r="R823" s="1">
        <f t="shared" si="561"/>
        <v>26</v>
      </c>
      <c r="S823" s="1">
        <f t="shared" si="562"/>
        <v>26</v>
      </c>
      <c r="T823" s="1">
        <f t="shared" si="563"/>
        <v>26</v>
      </c>
      <c r="U823" s="1">
        <f t="shared" si="564"/>
        <v>26</v>
      </c>
      <c r="V823" s="1">
        <f t="shared" si="565"/>
        <v>26</v>
      </c>
      <c r="W823" s="1">
        <f t="shared" si="566"/>
        <v>26</v>
      </c>
      <c r="X823" s="1">
        <f t="shared" si="567"/>
        <v>26</v>
      </c>
      <c r="Y823" s="1">
        <f t="shared" si="568"/>
        <v>26</v>
      </c>
      <c r="Z823" s="1">
        <f t="shared" si="569"/>
        <v>26</v>
      </c>
      <c r="AA823" s="1">
        <f t="shared" si="570"/>
        <v>26</v>
      </c>
      <c r="AB823" s="1">
        <f t="shared" si="571"/>
        <v>26</v>
      </c>
      <c r="AC823" s="1">
        <f t="shared" si="572"/>
        <v>26</v>
      </c>
      <c r="AD823" s="1">
        <f t="shared" si="573"/>
        <v>26</v>
      </c>
      <c r="AE823" s="1">
        <f t="shared" si="574"/>
        <v>26</v>
      </c>
      <c r="AF823" s="1">
        <f t="shared" si="575"/>
        <v>26</v>
      </c>
      <c r="AG823" s="1">
        <f t="shared" si="576"/>
        <v>26</v>
      </c>
      <c r="AH823" s="1">
        <f t="shared" si="577"/>
        <v>26</v>
      </c>
      <c r="AI823" s="1">
        <f t="shared" si="578"/>
        <v>26</v>
      </c>
      <c r="AJ823" s="1">
        <f t="shared" si="579"/>
        <v>26</v>
      </c>
      <c r="AK823" s="1">
        <f t="shared" si="580"/>
        <v>26</v>
      </c>
      <c r="AL823" s="1">
        <f t="shared" si="581"/>
        <v>26</v>
      </c>
      <c r="AM823" s="1">
        <f t="shared" si="582"/>
        <v>26</v>
      </c>
      <c r="AN823" s="1">
        <f t="shared" si="583"/>
        <v>26</v>
      </c>
      <c r="AO823" s="1">
        <f t="shared" si="584"/>
        <v>26</v>
      </c>
      <c r="AP823" s="7">
        <f t="shared" si="600"/>
        <v>27</v>
      </c>
      <c r="AQ823" s="7">
        <f t="shared" si="601"/>
        <v>28</v>
      </c>
      <c r="AR823" s="1">
        <f t="shared" si="585"/>
        <v>29</v>
      </c>
      <c r="AS823" s="7">
        <f t="shared" si="602"/>
        <v>31</v>
      </c>
      <c r="AT823" s="1">
        <f t="shared" si="586"/>
        <v>31</v>
      </c>
      <c r="AU823" s="1">
        <f t="shared" si="587"/>
        <v>31</v>
      </c>
      <c r="AV823" s="1">
        <f t="shared" si="588"/>
        <v>31</v>
      </c>
      <c r="AW823" s="1">
        <f t="shared" si="589"/>
        <v>31</v>
      </c>
      <c r="AX823" s="1">
        <f t="shared" si="590"/>
        <v>31</v>
      </c>
      <c r="AY823" s="1">
        <f t="shared" si="591"/>
        <v>31</v>
      </c>
      <c r="AZ823" s="1">
        <f t="shared" si="592"/>
        <v>31</v>
      </c>
      <c r="BA823" s="1">
        <f t="shared" si="593"/>
        <v>31</v>
      </c>
      <c r="BB823" s="1">
        <f t="shared" si="594"/>
        <v>31</v>
      </c>
      <c r="BC823" s="1">
        <f t="shared" si="595"/>
        <v>31</v>
      </c>
      <c r="BD823" s="1">
        <f t="shared" si="596"/>
        <v>31</v>
      </c>
      <c r="BE823" s="1">
        <f t="shared" si="597"/>
        <v>31</v>
      </c>
      <c r="BF823" s="1">
        <f t="shared" si="598"/>
        <v>31</v>
      </c>
      <c r="BG823" s="1">
        <f>+IF(D823="male",VLOOKUP(M823,'Key node cluster'!$A$3:$C$45,3,0),VLOOKUP(M823,'Key node cluster'!$F$3:$H$27,3,0))</f>
        <v>31</v>
      </c>
    </row>
    <row r="824" spans="1:59" x14ac:dyDescent="0.25">
      <c r="A824" t="s">
        <v>348</v>
      </c>
      <c r="B824">
        <v>9861008100</v>
      </c>
      <c r="C824" s="7">
        <v>40</v>
      </c>
      <c r="D824" t="s">
        <v>9</v>
      </c>
      <c r="E824" t="s">
        <v>10</v>
      </c>
      <c r="G824" t="str">
        <f t="shared" si="599"/>
        <v>secondary or below</v>
      </c>
      <c r="H824" s="7">
        <f t="shared" si="557"/>
        <v>5</v>
      </c>
      <c r="I824" t="s">
        <v>12</v>
      </c>
      <c r="J824">
        <v>36</v>
      </c>
      <c r="K824">
        <v>3.9287671232877002</v>
      </c>
      <c r="L824">
        <v>5</v>
      </c>
      <c r="M824" s="5">
        <f t="shared" si="558"/>
        <v>26</v>
      </c>
      <c r="N824" s="5">
        <f>+IF(D824="male",VLOOKUP(BG824,'Key node cluster'!$L$3:$N$24,3,0),VLOOKUP(BG824,'Key node cluster'!$R$3:$T$15,3,0))</f>
        <v>1</v>
      </c>
      <c r="O824" s="1">
        <v>0</v>
      </c>
      <c r="P824" s="1">
        <f t="shared" si="559"/>
        <v>26</v>
      </c>
      <c r="Q824" s="1">
        <f t="shared" si="560"/>
        <v>26</v>
      </c>
      <c r="R824" s="1">
        <f t="shared" si="561"/>
        <v>26</v>
      </c>
      <c r="S824" s="1">
        <f t="shared" si="562"/>
        <v>26</v>
      </c>
      <c r="T824" s="1">
        <f t="shared" si="563"/>
        <v>26</v>
      </c>
      <c r="U824" s="1">
        <f t="shared" si="564"/>
        <v>26</v>
      </c>
      <c r="V824" s="1">
        <f t="shared" si="565"/>
        <v>26</v>
      </c>
      <c r="W824" s="1">
        <f t="shared" si="566"/>
        <v>26</v>
      </c>
      <c r="X824" s="1">
        <f t="shared" si="567"/>
        <v>26</v>
      </c>
      <c r="Y824" s="1">
        <f t="shared" si="568"/>
        <v>26</v>
      </c>
      <c r="Z824" s="1">
        <f t="shared" si="569"/>
        <v>26</v>
      </c>
      <c r="AA824" s="1">
        <f t="shared" si="570"/>
        <v>26</v>
      </c>
      <c r="AB824" s="1">
        <f t="shared" si="571"/>
        <v>26</v>
      </c>
      <c r="AC824" s="1">
        <f t="shared" si="572"/>
        <v>26</v>
      </c>
      <c r="AD824" s="1">
        <f t="shared" si="573"/>
        <v>26</v>
      </c>
      <c r="AE824" s="1">
        <f t="shared" si="574"/>
        <v>26</v>
      </c>
      <c r="AF824" s="1">
        <f t="shared" si="575"/>
        <v>26</v>
      </c>
      <c r="AG824" s="1">
        <f t="shared" si="576"/>
        <v>26</v>
      </c>
      <c r="AH824" s="1">
        <f t="shared" si="577"/>
        <v>26</v>
      </c>
      <c r="AI824" s="1">
        <f t="shared" si="578"/>
        <v>26</v>
      </c>
      <c r="AJ824" s="1">
        <f t="shared" si="579"/>
        <v>26</v>
      </c>
      <c r="AK824" s="1">
        <f t="shared" si="580"/>
        <v>26</v>
      </c>
      <c r="AL824" s="1">
        <f t="shared" si="581"/>
        <v>26</v>
      </c>
      <c r="AM824" s="1">
        <f t="shared" si="582"/>
        <v>26</v>
      </c>
      <c r="AN824" s="1">
        <f t="shared" si="583"/>
        <v>26</v>
      </c>
      <c r="AO824" s="1">
        <f t="shared" si="584"/>
        <v>26</v>
      </c>
      <c r="AP824" s="7">
        <f t="shared" si="600"/>
        <v>26</v>
      </c>
      <c r="AQ824" s="7">
        <f t="shared" si="601"/>
        <v>26</v>
      </c>
      <c r="AR824" s="1">
        <f t="shared" si="585"/>
        <v>26</v>
      </c>
      <c r="AS824" s="7">
        <f t="shared" si="602"/>
        <v>26</v>
      </c>
      <c r="AT824" s="1">
        <f t="shared" si="586"/>
        <v>26</v>
      </c>
      <c r="AU824" s="1">
        <f t="shared" si="587"/>
        <v>26</v>
      </c>
      <c r="AV824" s="1">
        <f t="shared" si="588"/>
        <v>26</v>
      </c>
      <c r="AW824" s="1">
        <f t="shared" si="589"/>
        <v>26</v>
      </c>
      <c r="AX824" s="1">
        <f t="shared" si="590"/>
        <v>26</v>
      </c>
      <c r="AY824" s="1">
        <f t="shared" si="591"/>
        <v>26</v>
      </c>
      <c r="AZ824" s="1">
        <f t="shared" si="592"/>
        <v>26</v>
      </c>
      <c r="BA824" s="1">
        <f t="shared" si="593"/>
        <v>26</v>
      </c>
      <c r="BB824" s="1">
        <f t="shared" si="594"/>
        <v>26</v>
      </c>
      <c r="BC824" s="1">
        <f t="shared" si="595"/>
        <v>26</v>
      </c>
      <c r="BD824" s="1">
        <f t="shared" si="596"/>
        <v>26</v>
      </c>
      <c r="BE824" s="1">
        <f t="shared" si="597"/>
        <v>26</v>
      </c>
      <c r="BF824" s="1">
        <f t="shared" si="598"/>
        <v>26</v>
      </c>
      <c r="BG824" s="1">
        <f>+IF(D824="male",VLOOKUP(M824,'Key node cluster'!$A$3:$C$45,3,0),VLOOKUP(M824,'Key node cluster'!$F$3:$H$27,3,0))</f>
        <v>31</v>
      </c>
    </row>
    <row r="825" spans="1:59" x14ac:dyDescent="0.25">
      <c r="A825" t="s">
        <v>349</v>
      </c>
      <c r="B825">
        <v>9761048258</v>
      </c>
      <c r="C825" s="7">
        <v>50</v>
      </c>
      <c r="D825" t="s">
        <v>9</v>
      </c>
      <c r="E825" t="s">
        <v>10</v>
      </c>
      <c r="F825" t="s">
        <v>273</v>
      </c>
      <c r="G825" t="str">
        <f t="shared" si="599"/>
        <v>tvet</v>
      </c>
      <c r="H825" s="7">
        <f t="shared" si="557"/>
        <v>5</v>
      </c>
      <c r="I825" t="s">
        <v>22</v>
      </c>
      <c r="J825">
        <v>46</v>
      </c>
      <c r="K825">
        <v>2.8356164383562001</v>
      </c>
      <c r="L825">
        <v>3</v>
      </c>
      <c r="M825" s="5">
        <f t="shared" si="558"/>
        <v>32</v>
      </c>
      <c r="N825" s="5">
        <f>+IF(D825="male",VLOOKUP(BG825,'Key node cluster'!$L$3:$N$24,3,0),VLOOKUP(BG825,'Key node cluster'!$R$3:$T$15,3,0))</f>
        <v>0</v>
      </c>
      <c r="O825" s="1">
        <v>0</v>
      </c>
      <c r="P825" s="1">
        <f t="shared" si="559"/>
        <v>26</v>
      </c>
      <c r="Q825" s="1">
        <f t="shared" si="560"/>
        <v>26</v>
      </c>
      <c r="R825" s="1">
        <f t="shared" si="561"/>
        <v>26</v>
      </c>
      <c r="S825" s="1">
        <f t="shared" si="562"/>
        <v>26</v>
      </c>
      <c r="T825" s="1">
        <f t="shared" si="563"/>
        <v>26</v>
      </c>
      <c r="U825" s="1">
        <f t="shared" si="564"/>
        <v>26</v>
      </c>
      <c r="V825" s="1">
        <f t="shared" si="565"/>
        <v>26</v>
      </c>
      <c r="W825" s="1">
        <f t="shared" si="566"/>
        <v>26</v>
      </c>
      <c r="X825" s="1">
        <f t="shared" si="567"/>
        <v>26</v>
      </c>
      <c r="Y825" s="1">
        <f t="shared" si="568"/>
        <v>26</v>
      </c>
      <c r="Z825" s="1">
        <f t="shared" si="569"/>
        <v>26</v>
      </c>
      <c r="AA825" s="1">
        <f t="shared" si="570"/>
        <v>26</v>
      </c>
      <c r="AB825" s="1">
        <f t="shared" si="571"/>
        <v>26</v>
      </c>
      <c r="AC825" s="1">
        <f t="shared" si="572"/>
        <v>26</v>
      </c>
      <c r="AD825" s="1">
        <f t="shared" si="573"/>
        <v>26</v>
      </c>
      <c r="AE825" s="1">
        <f t="shared" si="574"/>
        <v>26</v>
      </c>
      <c r="AF825" s="1">
        <f t="shared" si="575"/>
        <v>26</v>
      </c>
      <c r="AG825" s="1">
        <f t="shared" si="576"/>
        <v>26</v>
      </c>
      <c r="AH825" s="1">
        <f t="shared" si="577"/>
        <v>26</v>
      </c>
      <c r="AI825" s="1">
        <f t="shared" si="578"/>
        <v>26</v>
      </c>
      <c r="AJ825" s="1">
        <f t="shared" si="579"/>
        <v>26</v>
      </c>
      <c r="AK825" s="1">
        <f t="shared" si="580"/>
        <v>26</v>
      </c>
      <c r="AL825" s="1">
        <f t="shared" si="581"/>
        <v>26</v>
      </c>
      <c r="AM825" s="1">
        <f t="shared" si="582"/>
        <v>26</v>
      </c>
      <c r="AN825" s="1">
        <f t="shared" si="583"/>
        <v>26</v>
      </c>
      <c r="AO825" s="1">
        <f t="shared" si="584"/>
        <v>26</v>
      </c>
      <c r="AP825" s="7">
        <f t="shared" si="600"/>
        <v>27</v>
      </c>
      <c r="AQ825" s="7">
        <f t="shared" si="601"/>
        <v>28</v>
      </c>
      <c r="AR825" s="1">
        <f t="shared" si="585"/>
        <v>32</v>
      </c>
      <c r="AS825" s="7">
        <f t="shared" si="602"/>
        <v>32</v>
      </c>
      <c r="AT825" s="1">
        <f t="shared" si="586"/>
        <v>32</v>
      </c>
      <c r="AU825" s="1">
        <f t="shared" si="587"/>
        <v>32</v>
      </c>
      <c r="AV825" s="1">
        <f t="shared" si="588"/>
        <v>32</v>
      </c>
      <c r="AW825" s="1">
        <f t="shared" si="589"/>
        <v>32</v>
      </c>
      <c r="AX825" s="1">
        <f t="shared" si="590"/>
        <v>32</v>
      </c>
      <c r="AY825" s="1">
        <f t="shared" si="591"/>
        <v>32</v>
      </c>
      <c r="AZ825" s="1">
        <f t="shared" si="592"/>
        <v>32</v>
      </c>
      <c r="BA825" s="1">
        <f t="shared" si="593"/>
        <v>32</v>
      </c>
      <c r="BB825" s="1">
        <f t="shared" si="594"/>
        <v>32</v>
      </c>
      <c r="BC825" s="1">
        <f t="shared" si="595"/>
        <v>32</v>
      </c>
      <c r="BD825" s="1">
        <f t="shared" si="596"/>
        <v>32</v>
      </c>
      <c r="BE825" s="1">
        <f t="shared" si="597"/>
        <v>32</v>
      </c>
      <c r="BF825" s="1">
        <f t="shared" si="598"/>
        <v>32</v>
      </c>
      <c r="BG825" s="1">
        <f>+IF(D825="male",VLOOKUP(M825,'Key node cluster'!$A$3:$C$45,3,0),VLOOKUP(M825,'Key node cluster'!$F$3:$H$27,3,0))</f>
        <v>32</v>
      </c>
    </row>
    <row r="826" spans="1:59" x14ac:dyDescent="0.25">
      <c r="A826" t="s">
        <v>350</v>
      </c>
      <c r="B826">
        <v>9681007564</v>
      </c>
      <c r="C826" s="7">
        <v>50</v>
      </c>
      <c r="D826" t="s">
        <v>9</v>
      </c>
      <c r="E826" t="s">
        <v>10</v>
      </c>
      <c r="G826" t="str">
        <f t="shared" si="599"/>
        <v>tvet</v>
      </c>
      <c r="H826" s="7">
        <f t="shared" si="557"/>
        <v>20</v>
      </c>
      <c r="I826" t="s">
        <v>193</v>
      </c>
      <c r="J826">
        <v>53</v>
      </c>
      <c r="K826">
        <v>23.347945205479</v>
      </c>
      <c r="L826">
        <v>4</v>
      </c>
      <c r="M826" s="5">
        <f t="shared" si="558"/>
        <v>26</v>
      </c>
      <c r="N826" s="5">
        <f>+IF(D826="male",VLOOKUP(BG826,'Key node cluster'!$L$3:$N$24,3,0),VLOOKUP(BG826,'Key node cluster'!$R$3:$T$15,3,0))</f>
        <v>1</v>
      </c>
      <c r="O826" s="1">
        <v>0</v>
      </c>
      <c r="P826" s="1">
        <f t="shared" si="559"/>
        <v>26</v>
      </c>
      <c r="Q826" s="1">
        <f t="shared" si="560"/>
        <v>26</v>
      </c>
      <c r="R826" s="1">
        <f t="shared" si="561"/>
        <v>26</v>
      </c>
      <c r="S826" s="1">
        <f t="shared" si="562"/>
        <v>26</v>
      </c>
      <c r="T826" s="1">
        <f t="shared" si="563"/>
        <v>26</v>
      </c>
      <c r="U826" s="1">
        <f t="shared" si="564"/>
        <v>26</v>
      </c>
      <c r="V826" s="1">
        <f t="shared" si="565"/>
        <v>26</v>
      </c>
      <c r="W826" s="1">
        <f t="shared" si="566"/>
        <v>26</v>
      </c>
      <c r="X826" s="1">
        <f t="shared" si="567"/>
        <v>26</v>
      </c>
      <c r="Y826" s="1">
        <f t="shared" si="568"/>
        <v>26</v>
      </c>
      <c r="Z826" s="1">
        <f t="shared" si="569"/>
        <v>26</v>
      </c>
      <c r="AA826" s="1">
        <f t="shared" si="570"/>
        <v>26</v>
      </c>
      <c r="AB826" s="1">
        <f t="shared" si="571"/>
        <v>26</v>
      </c>
      <c r="AC826" s="1">
        <f t="shared" si="572"/>
        <v>26</v>
      </c>
      <c r="AD826" s="1">
        <f t="shared" si="573"/>
        <v>26</v>
      </c>
      <c r="AE826" s="1">
        <f t="shared" si="574"/>
        <v>26</v>
      </c>
      <c r="AF826" s="1">
        <f t="shared" si="575"/>
        <v>26</v>
      </c>
      <c r="AG826" s="1">
        <f t="shared" si="576"/>
        <v>26</v>
      </c>
      <c r="AH826" s="1">
        <f t="shared" si="577"/>
        <v>26</v>
      </c>
      <c r="AI826" s="1">
        <f t="shared" si="578"/>
        <v>26</v>
      </c>
      <c r="AJ826" s="1">
        <f t="shared" si="579"/>
        <v>26</v>
      </c>
      <c r="AK826" s="1">
        <f t="shared" si="580"/>
        <v>26</v>
      </c>
      <c r="AL826" s="1">
        <f t="shared" si="581"/>
        <v>26</v>
      </c>
      <c r="AM826" s="1">
        <f t="shared" si="582"/>
        <v>26</v>
      </c>
      <c r="AN826" s="1">
        <f t="shared" si="583"/>
        <v>26</v>
      </c>
      <c r="AO826" s="1">
        <f t="shared" si="584"/>
        <v>26</v>
      </c>
      <c r="AP826" s="7">
        <f t="shared" si="600"/>
        <v>26</v>
      </c>
      <c r="AQ826" s="7">
        <f t="shared" si="601"/>
        <v>26</v>
      </c>
      <c r="AR826" s="1">
        <f t="shared" si="585"/>
        <v>26</v>
      </c>
      <c r="AS826" s="7">
        <f t="shared" si="602"/>
        <v>26</v>
      </c>
      <c r="AT826" s="1">
        <f t="shared" si="586"/>
        <v>26</v>
      </c>
      <c r="AU826" s="1">
        <f t="shared" si="587"/>
        <v>26</v>
      </c>
      <c r="AV826" s="1">
        <f t="shared" si="588"/>
        <v>26</v>
      </c>
      <c r="AW826" s="1">
        <f t="shared" si="589"/>
        <v>26</v>
      </c>
      <c r="AX826" s="1">
        <f t="shared" si="590"/>
        <v>26</v>
      </c>
      <c r="AY826" s="1">
        <f t="shared" si="591"/>
        <v>26</v>
      </c>
      <c r="AZ826" s="1">
        <f t="shared" si="592"/>
        <v>26</v>
      </c>
      <c r="BA826" s="1">
        <f t="shared" si="593"/>
        <v>26</v>
      </c>
      <c r="BB826" s="1">
        <f t="shared" si="594"/>
        <v>26</v>
      </c>
      <c r="BC826" s="1">
        <f t="shared" si="595"/>
        <v>26</v>
      </c>
      <c r="BD826" s="1">
        <f t="shared" si="596"/>
        <v>26</v>
      </c>
      <c r="BE826" s="1">
        <f t="shared" si="597"/>
        <v>26</v>
      </c>
      <c r="BF826" s="1">
        <f t="shared" si="598"/>
        <v>26</v>
      </c>
      <c r="BG826" s="1">
        <f>+IF(D826="male",VLOOKUP(M826,'Key node cluster'!$A$3:$C$45,3,0),VLOOKUP(M826,'Key node cluster'!$F$3:$H$27,3,0))</f>
        <v>31</v>
      </c>
    </row>
    <row r="827" spans="1:59" x14ac:dyDescent="0.25">
      <c r="A827" t="s">
        <v>354</v>
      </c>
      <c r="B827">
        <v>9761012915</v>
      </c>
      <c r="C827" s="7">
        <v>40</v>
      </c>
      <c r="D827" t="s">
        <v>9</v>
      </c>
      <c r="E827" t="s">
        <v>10</v>
      </c>
      <c r="G827" t="str">
        <f t="shared" si="599"/>
        <v>secondary or below</v>
      </c>
      <c r="H827" s="7">
        <f t="shared" si="557"/>
        <v>5</v>
      </c>
      <c r="I827" t="s">
        <v>18</v>
      </c>
      <c r="J827">
        <v>45</v>
      </c>
      <c r="K827">
        <v>3.4986301369863</v>
      </c>
      <c r="L827">
        <v>7</v>
      </c>
      <c r="M827" s="5">
        <f t="shared" si="558"/>
        <v>26</v>
      </c>
      <c r="N827" s="5">
        <f>+IF(D827="male",VLOOKUP(BG827,'Key node cluster'!$L$3:$N$24,3,0),VLOOKUP(BG827,'Key node cluster'!$R$3:$T$15,3,0))</f>
        <v>1</v>
      </c>
      <c r="O827" s="1">
        <v>0</v>
      </c>
      <c r="P827" s="1">
        <f t="shared" si="559"/>
        <v>26</v>
      </c>
      <c r="Q827" s="1">
        <f t="shared" si="560"/>
        <v>26</v>
      </c>
      <c r="R827" s="1">
        <f t="shared" si="561"/>
        <v>26</v>
      </c>
      <c r="S827" s="1">
        <f t="shared" si="562"/>
        <v>26</v>
      </c>
      <c r="T827" s="1">
        <f t="shared" si="563"/>
        <v>26</v>
      </c>
      <c r="U827" s="1">
        <f t="shared" si="564"/>
        <v>26</v>
      </c>
      <c r="V827" s="1">
        <f t="shared" si="565"/>
        <v>26</v>
      </c>
      <c r="W827" s="1">
        <f t="shared" si="566"/>
        <v>26</v>
      </c>
      <c r="X827" s="1">
        <f t="shared" si="567"/>
        <v>26</v>
      </c>
      <c r="Y827" s="1">
        <f t="shared" si="568"/>
        <v>26</v>
      </c>
      <c r="Z827" s="1">
        <f t="shared" si="569"/>
        <v>26</v>
      </c>
      <c r="AA827" s="1">
        <f t="shared" si="570"/>
        <v>26</v>
      </c>
      <c r="AB827" s="1">
        <f t="shared" si="571"/>
        <v>26</v>
      </c>
      <c r="AC827" s="1">
        <f t="shared" si="572"/>
        <v>26</v>
      </c>
      <c r="AD827" s="1">
        <f t="shared" si="573"/>
        <v>26</v>
      </c>
      <c r="AE827" s="1">
        <f t="shared" si="574"/>
        <v>26</v>
      </c>
      <c r="AF827" s="1">
        <f t="shared" si="575"/>
        <v>26</v>
      </c>
      <c r="AG827" s="1">
        <f t="shared" si="576"/>
        <v>26</v>
      </c>
      <c r="AH827" s="1">
        <f t="shared" si="577"/>
        <v>26</v>
      </c>
      <c r="AI827" s="1">
        <f t="shared" si="578"/>
        <v>26</v>
      </c>
      <c r="AJ827" s="1">
        <f t="shared" si="579"/>
        <v>26</v>
      </c>
      <c r="AK827" s="1">
        <f t="shared" si="580"/>
        <v>26</v>
      </c>
      <c r="AL827" s="1">
        <f t="shared" si="581"/>
        <v>26</v>
      </c>
      <c r="AM827" s="1">
        <f t="shared" si="582"/>
        <v>26</v>
      </c>
      <c r="AN827" s="1">
        <f t="shared" si="583"/>
        <v>26</v>
      </c>
      <c r="AO827" s="1">
        <f t="shared" si="584"/>
        <v>26</v>
      </c>
      <c r="AP827" s="7">
        <f t="shared" si="600"/>
        <v>26</v>
      </c>
      <c r="AQ827" s="7">
        <f t="shared" si="601"/>
        <v>26</v>
      </c>
      <c r="AR827" s="1">
        <f t="shared" si="585"/>
        <v>26</v>
      </c>
      <c r="AS827" s="7">
        <f t="shared" si="602"/>
        <v>26</v>
      </c>
      <c r="AT827" s="1">
        <f t="shared" si="586"/>
        <v>26</v>
      </c>
      <c r="AU827" s="1">
        <f t="shared" si="587"/>
        <v>26</v>
      </c>
      <c r="AV827" s="1">
        <f t="shared" si="588"/>
        <v>26</v>
      </c>
      <c r="AW827" s="1">
        <f t="shared" si="589"/>
        <v>26</v>
      </c>
      <c r="AX827" s="1">
        <f t="shared" si="590"/>
        <v>26</v>
      </c>
      <c r="AY827" s="1">
        <f t="shared" si="591"/>
        <v>26</v>
      </c>
      <c r="AZ827" s="1">
        <f t="shared" si="592"/>
        <v>26</v>
      </c>
      <c r="BA827" s="1">
        <f t="shared" si="593"/>
        <v>26</v>
      </c>
      <c r="BB827" s="1">
        <f t="shared" si="594"/>
        <v>26</v>
      </c>
      <c r="BC827" s="1">
        <f t="shared" si="595"/>
        <v>26</v>
      </c>
      <c r="BD827" s="1">
        <f t="shared" si="596"/>
        <v>26</v>
      </c>
      <c r="BE827" s="1">
        <f t="shared" si="597"/>
        <v>26</v>
      </c>
      <c r="BF827" s="1">
        <f t="shared" si="598"/>
        <v>26</v>
      </c>
      <c r="BG827" s="1">
        <f>+IF(D827="male",VLOOKUP(M827,'Key node cluster'!$A$3:$C$45,3,0),VLOOKUP(M827,'Key node cluster'!$F$3:$H$27,3,0))</f>
        <v>31</v>
      </c>
    </row>
    <row r="828" spans="1:59" x14ac:dyDescent="0.25">
      <c r="A828" t="s">
        <v>355</v>
      </c>
      <c r="B828">
        <v>9951056698</v>
      </c>
      <c r="C828" s="7">
        <v>30</v>
      </c>
      <c r="D828" t="s">
        <v>9</v>
      </c>
      <c r="E828" t="s">
        <v>10</v>
      </c>
      <c r="G828" t="str">
        <f t="shared" si="599"/>
        <v/>
      </c>
      <c r="H828" s="7">
        <f t="shared" si="557"/>
        <v>10</v>
      </c>
      <c r="J828">
        <v>26</v>
      </c>
      <c r="K828">
        <v>8.3342465753424992</v>
      </c>
      <c r="L828">
        <v>5</v>
      </c>
      <c r="M828" s="5">
        <f t="shared" si="558"/>
        <v>26</v>
      </c>
      <c r="N828" s="5">
        <f>+IF(D828="male",VLOOKUP(BG828,'Key node cluster'!$L$3:$N$24,3,0),VLOOKUP(BG828,'Key node cluster'!$R$3:$T$15,3,0))</f>
        <v>1</v>
      </c>
      <c r="O828" s="1">
        <v>0</v>
      </c>
      <c r="P828" s="1">
        <f t="shared" si="559"/>
        <v>26</v>
      </c>
      <c r="Q828" s="1">
        <f t="shared" si="560"/>
        <v>26</v>
      </c>
      <c r="R828" s="1">
        <f t="shared" si="561"/>
        <v>26</v>
      </c>
      <c r="S828" s="1">
        <f t="shared" si="562"/>
        <v>26</v>
      </c>
      <c r="T828" s="1">
        <f t="shared" si="563"/>
        <v>26</v>
      </c>
      <c r="U828" s="1">
        <f t="shared" si="564"/>
        <v>26</v>
      </c>
      <c r="V828" s="1">
        <f t="shared" si="565"/>
        <v>26</v>
      </c>
      <c r="W828" s="1">
        <f t="shared" si="566"/>
        <v>26</v>
      </c>
      <c r="X828" s="1">
        <f t="shared" si="567"/>
        <v>26</v>
      </c>
      <c r="Y828" s="1">
        <f t="shared" si="568"/>
        <v>26</v>
      </c>
      <c r="Z828" s="1">
        <f t="shared" si="569"/>
        <v>26</v>
      </c>
      <c r="AA828" s="1">
        <f t="shared" si="570"/>
        <v>26</v>
      </c>
      <c r="AB828" s="1">
        <f t="shared" si="571"/>
        <v>26</v>
      </c>
      <c r="AC828" s="1">
        <f t="shared" si="572"/>
        <v>26</v>
      </c>
      <c r="AD828" s="1">
        <f t="shared" si="573"/>
        <v>26</v>
      </c>
      <c r="AE828" s="1">
        <f t="shared" si="574"/>
        <v>26</v>
      </c>
      <c r="AF828" s="1">
        <f t="shared" si="575"/>
        <v>26</v>
      </c>
      <c r="AG828" s="1">
        <f t="shared" si="576"/>
        <v>26</v>
      </c>
      <c r="AH828" s="1">
        <f t="shared" si="577"/>
        <v>26</v>
      </c>
      <c r="AI828" s="1">
        <f t="shared" si="578"/>
        <v>26</v>
      </c>
      <c r="AJ828" s="1">
        <f t="shared" si="579"/>
        <v>26</v>
      </c>
      <c r="AK828" s="1">
        <f t="shared" si="580"/>
        <v>26</v>
      </c>
      <c r="AL828" s="1">
        <f t="shared" si="581"/>
        <v>26</v>
      </c>
      <c r="AM828" s="1">
        <f t="shared" si="582"/>
        <v>26</v>
      </c>
      <c r="AN828" s="1">
        <f t="shared" si="583"/>
        <v>26</v>
      </c>
      <c r="AO828" s="1">
        <f t="shared" si="584"/>
        <v>26</v>
      </c>
      <c r="AP828" s="7">
        <f t="shared" si="600"/>
        <v>26</v>
      </c>
      <c r="AQ828" s="7">
        <f t="shared" si="601"/>
        <v>26</v>
      </c>
      <c r="AR828" s="1">
        <f t="shared" si="585"/>
        <v>26</v>
      </c>
      <c r="AS828" s="7">
        <f t="shared" si="602"/>
        <v>26</v>
      </c>
      <c r="AT828" s="1">
        <f t="shared" si="586"/>
        <v>26</v>
      </c>
      <c r="AU828" s="1">
        <f t="shared" si="587"/>
        <v>26</v>
      </c>
      <c r="AV828" s="1">
        <f t="shared" si="588"/>
        <v>26</v>
      </c>
      <c r="AW828" s="1">
        <f t="shared" si="589"/>
        <v>26</v>
      </c>
      <c r="AX828" s="1">
        <f t="shared" si="590"/>
        <v>26</v>
      </c>
      <c r="AY828" s="1">
        <f t="shared" si="591"/>
        <v>26</v>
      </c>
      <c r="AZ828" s="1">
        <f t="shared" si="592"/>
        <v>26</v>
      </c>
      <c r="BA828" s="1">
        <f t="shared" si="593"/>
        <v>26</v>
      </c>
      <c r="BB828" s="1">
        <f t="shared" si="594"/>
        <v>26</v>
      </c>
      <c r="BC828" s="1">
        <f t="shared" si="595"/>
        <v>26</v>
      </c>
      <c r="BD828" s="1">
        <f t="shared" si="596"/>
        <v>26</v>
      </c>
      <c r="BE828" s="1">
        <f t="shared" si="597"/>
        <v>26</v>
      </c>
      <c r="BF828" s="1">
        <f t="shared" si="598"/>
        <v>26</v>
      </c>
      <c r="BG828" s="1">
        <f>+IF(D828="male",VLOOKUP(M828,'Key node cluster'!$A$3:$C$45,3,0),VLOOKUP(M828,'Key node cluster'!$F$3:$H$27,3,0))</f>
        <v>31</v>
      </c>
    </row>
    <row r="829" spans="1:59" x14ac:dyDescent="0.25">
      <c r="A829" t="s">
        <v>356</v>
      </c>
      <c r="B829">
        <v>9801019959</v>
      </c>
      <c r="C829" s="7">
        <v>40</v>
      </c>
      <c r="D829" t="s">
        <v>9</v>
      </c>
      <c r="E829" t="s">
        <v>10</v>
      </c>
      <c r="G829" t="str">
        <f t="shared" si="599"/>
        <v/>
      </c>
      <c r="H829" s="7">
        <f t="shared" si="557"/>
        <v>10</v>
      </c>
      <c r="J829">
        <v>41</v>
      </c>
      <c r="K829">
        <v>7.9506849315067996</v>
      </c>
      <c r="L829">
        <v>16</v>
      </c>
      <c r="M829" s="5">
        <f t="shared" si="558"/>
        <v>26</v>
      </c>
      <c r="N829" s="5">
        <f>+IF(D829="male",VLOOKUP(BG829,'Key node cluster'!$L$3:$N$24,3,0),VLOOKUP(BG829,'Key node cluster'!$R$3:$T$15,3,0))</f>
        <v>1</v>
      </c>
      <c r="O829" s="1">
        <v>0</v>
      </c>
      <c r="P829" s="1">
        <f t="shared" si="559"/>
        <v>26</v>
      </c>
      <c r="Q829" s="1">
        <f t="shared" si="560"/>
        <v>26</v>
      </c>
      <c r="R829" s="1">
        <f t="shared" si="561"/>
        <v>26</v>
      </c>
      <c r="S829" s="1">
        <f t="shared" si="562"/>
        <v>26</v>
      </c>
      <c r="T829" s="1">
        <f t="shared" si="563"/>
        <v>26</v>
      </c>
      <c r="U829" s="1">
        <f t="shared" si="564"/>
        <v>26</v>
      </c>
      <c r="V829" s="1">
        <f t="shared" si="565"/>
        <v>26</v>
      </c>
      <c r="W829" s="1">
        <f t="shared" si="566"/>
        <v>26</v>
      </c>
      <c r="X829" s="1">
        <f t="shared" si="567"/>
        <v>26</v>
      </c>
      <c r="Y829" s="1">
        <f t="shared" si="568"/>
        <v>26</v>
      </c>
      <c r="Z829" s="1">
        <f t="shared" si="569"/>
        <v>26</v>
      </c>
      <c r="AA829" s="1">
        <f t="shared" si="570"/>
        <v>26</v>
      </c>
      <c r="AB829" s="1">
        <f t="shared" si="571"/>
        <v>26</v>
      </c>
      <c r="AC829" s="1">
        <f t="shared" si="572"/>
        <v>26</v>
      </c>
      <c r="AD829" s="1">
        <f t="shared" si="573"/>
        <v>26</v>
      </c>
      <c r="AE829" s="1">
        <f t="shared" si="574"/>
        <v>26</v>
      </c>
      <c r="AF829" s="1">
        <f t="shared" si="575"/>
        <v>26</v>
      </c>
      <c r="AG829" s="1">
        <f t="shared" si="576"/>
        <v>26</v>
      </c>
      <c r="AH829" s="1">
        <f t="shared" si="577"/>
        <v>26</v>
      </c>
      <c r="AI829" s="1">
        <f t="shared" si="578"/>
        <v>26</v>
      </c>
      <c r="AJ829" s="1">
        <f t="shared" si="579"/>
        <v>26</v>
      </c>
      <c r="AK829" s="1">
        <f t="shared" si="580"/>
        <v>26</v>
      </c>
      <c r="AL829" s="1">
        <f t="shared" si="581"/>
        <v>26</v>
      </c>
      <c r="AM829" s="1">
        <f t="shared" si="582"/>
        <v>26</v>
      </c>
      <c r="AN829" s="1">
        <f t="shared" si="583"/>
        <v>26</v>
      </c>
      <c r="AO829" s="1">
        <f t="shared" si="584"/>
        <v>26</v>
      </c>
      <c r="AP829" s="7">
        <f t="shared" si="600"/>
        <v>26</v>
      </c>
      <c r="AQ829" s="7">
        <f t="shared" si="601"/>
        <v>26</v>
      </c>
      <c r="AR829" s="1">
        <f t="shared" si="585"/>
        <v>26</v>
      </c>
      <c r="AS829" s="7">
        <f t="shared" si="602"/>
        <v>26</v>
      </c>
      <c r="AT829" s="1">
        <f t="shared" si="586"/>
        <v>26</v>
      </c>
      <c r="AU829" s="1">
        <f t="shared" si="587"/>
        <v>26</v>
      </c>
      <c r="AV829" s="1">
        <f t="shared" si="588"/>
        <v>26</v>
      </c>
      <c r="AW829" s="1">
        <f t="shared" si="589"/>
        <v>26</v>
      </c>
      <c r="AX829" s="1">
        <f t="shared" si="590"/>
        <v>26</v>
      </c>
      <c r="AY829" s="1">
        <f t="shared" si="591"/>
        <v>26</v>
      </c>
      <c r="AZ829" s="1">
        <f t="shared" si="592"/>
        <v>26</v>
      </c>
      <c r="BA829" s="1">
        <f t="shared" si="593"/>
        <v>26</v>
      </c>
      <c r="BB829" s="1">
        <f t="shared" si="594"/>
        <v>26</v>
      </c>
      <c r="BC829" s="1">
        <f t="shared" si="595"/>
        <v>26</v>
      </c>
      <c r="BD829" s="1">
        <f t="shared" si="596"/>
        <v>26</v>
      </c>
      <c r="BE829" s="1">
        <f t="shared" si="597"/>
        <v>26</v>
      </c>
      <c r="BF829" s="1">
        <f t="shared" si="598"/>
        <v>26</v>
      </c>
      <c r="BG829" s="1">
        <f>+IF(D829="male",VLOOKUP(M829,'Key node cluster'!$A$3:$C$45,3,0),VLOOKUP(M829,'Key node cluster'!$F$3:$H$27,3,0))</f>
        <v>31</v>
      </c>
    </row>
    <row r="830" spans="1:59" x14ac:dyDescent="0.25">
      <c r="A830" t="s">
        <v>357</v>
      </c>
      <c r="B830">
        <v>9911006361</v>
      </c>
      <c r="C830" s="7">
        <v>30</v>
      </c>
      <c r="D830" t="s">
        <v>9</v>
      </c>
      <c r="E830" t="s">
        <v>10</v>
      </c>
      <c r="F830" t="s">
        <v>11</v>
      </c>
      <c r="G830" t="str">
        <f t="shared" si="599"/>
        <v>secondary or below</v>
      </c>
      <c r="H830" s="7">
        <f t="shared" si="557"/>
        <v>10</v>
      </c>
      <c r="I830" t="s">
        <v>12</v>
      </c>
      <c r="J830">
        <v>31</v>
      </c>
      <c r="K830">
        <v>9.5315068493151003</v>
      </c>
      <c r="L830">
        <v>14</v>
      </c>
      <c r="M830" s="5">
        <f t="shared" si="558"/>
        <v>42</v>
      </c>
      <c r="N830" s="5">
        <f>+IF(D830="male",VLOOKUP(BG830,'Key node cluster'!$L$3:$N$24,3,0),VLOOKUP(BG830,'Key node cluster'!$R$3:$T$15,3,0))</f>
        <v>0</v>
      </c>
      <c r="O830" s="1">
        <v>0</v>
      </c>
      <c r="P830" s="1">
        <f t="shared" si="559"/>
        <v>26</v>
      </c>
      <c r="Q830" s="1">
        <f t="shared" si="560"/>
        <v>26</v>
      </c>
      <c r="R830" s="1">
        <f t="shared" si="561"/>
        <v>26</v>
      </c>
      <c r="S830" s="1">
        <f t="shared" si="562"/>
        <v>26</v>
      </c>
      <c r="T830" s="1">
        <f t="shared" si="563"/>
        <v>26</v>
      </c>
      <c r="U830" s="1">
        <f t="shared" si="564"/>
        <v>26</v>
      </c>
      <c r="V830" s="1">
        <f t="shared" si="565"/>
        <v>26</v>
      </c>
      <c r="W830" s="1">
        <f t="shared" si="566"/>
        <v>26</v>
      </c>
      <c r="X830" s="1">
        <f t="shared" si="567"/>
        <v>26</v>
      </c>
      <c r="Y830" s="1">
        <f t="shared" si="568"/>
        <v>26</v>
      </c>
      <c r="Z830" s="1">
        <f t="shared" si="569"/>
        <v>26</v>
      </c>
      <c r="AA830" s="1">
        <f t="shared" si="570"/>
        <v>26</v>
      </c>
      <c r="AB830" s="1">
        <f t="shared" si="571"/>
        <v>26</v>
      </c>
      <c r="AC830" s="1">
        <f t="shared" si="572"/>
        <v>26</v>
      </c>
      <c r="AD830" s="1">
        <f t="shared" si="573"/>
        <v>26</v>
      </c>
      <c r="AE830" s="1">
        <f t="shared" si="574"/>
        <v>26</v>
      </c>
      <c r="AF830" s="1">
        <f t="shared" si="575"/>
        <v>26</v>
      </c>
      <c r="AG830" s="1">
        <f t="shared" si="576"/>
        <v>26</v>
      </c>
      <c r="AH830" s="1">
        <f t="shared" si="577"/>
        <v>26</v>
      </c>
      <c r="AI830" s="1">
        <f t="shared" si="578"/>
        <v>26</v>
      </c>
      <c r="AJ830" s="1">
        <f t="shared" si="579"/>
        <v>26</v>
      </c>
      <c r="AK830" s="1">
        <f t="shared" si="580"/>
        <v>26</v>
      </c>
      <c r="AL830" s="1">
        <f t="shared" si="581"/>
        <v>26</v>
      </c>
      <c r="AM830" s="1">
        <f t="shared" si="582"/>
        <v>26</v>
      </c>
      <c r="AN830" s="1">
        <f t="shared" si="583"/>
        <v>26</v>
      </c>
      <c r="AO830" s="1">
        <f t="shared" si="584"/>
        <v>26</v>
      </c>
      <c r="AP830" s="7">
        <f t="shared" si="600"/>
        <v>38</v>
      </c>
      <c r="AQ830" s="7">
        <f t="shared" si="601"/>
        <v>38</v>
      </c>
      <c r="AR830" s="1">
        <f t="shared" si="585"/>
        <v>38</v>
      </c>
      <c r="AS830" s="7">
        <f t="shared" si="602"/>
        <v>38</v>
      </c>
      <c r="AT830" s="1">
        <f t="shared" si="586"/>
        <v>38</v>
      </c>
      <c r="AU830" s="1">
        <f t="shared" si="587"/>
        <v>38</v>
      </c>
      <c r="AV830" s="1">
        <f t="shared" si="588"/>
        <v>38</v>
      </c>
      <c r="AW830" s="1">
        <f t="shared" si="589"/>
        <v>38</v>
      </c>
      <c r="AX830" s="1">
        <f t="shared" si="590"/>
        <v>38</v>
      </c>
      <c r="AY830" s="1">
        <f t="shared" si="591"/>
        <v>38</v>
      </c>
      <c r="AZ830" s="1">
        <f t="shared" si="592"/>
        <v>38</v>
      </c>
      <c r="BA830" s="1">
        <f t="shared" si="593"/>
        <v>38</v>
      </c>
      <c r="BB830" s="1">
        <f t="shared" si="594"/>
        <v>40</v>
      </c>
      <c r="BC830" s="1">
        <f t="shared" si="595"/>
        <v>40</v>
      </c>
      <c r="BD830" s="1">
        <f t="shared" si="596"/>
        <v>42</v>
      </c>
      <c r="BE830" s="1">
        <f t="shared" si="597"/>
        <v>42</v>
      </c>
      <c r="BF830" s="1">
        <f t="shared" si="598"/>
        <v>42</v>
      </c>
      <c r="BG830" s="1">
        <f>+IF(D830="male",VLOOKUP(M830,'Key node cluster'!$A$3:$C$45,3,0),VLOOKUP(M830,'Key node cluster'!$F$3:$H$27,3,0))</f>
        <v>42</v>
      </c>
    </row>
    <row r="831" spans="1:59" x14ac:dyDescent="0.25">
      <c r="A831" t="s">
        <v>361</v>
      </c>
      <c r="B831">
        <v>9651003820</v>
      </c>
      <c r="C831" s="7">
        <v>60</v>
      </c>
      <c r="D831" t="s">
        <v>9</v>
      </c>
      <c r="E831" t="s">
        <v>10</v>
      </c>
      <c r="G831" t="str">
        <f t="shared" si="599"/>
        <v/>
      </c>
      <c r="H831" s="7">
        <f t="shared" si="557"/>
        <v>15</v>
      </c>
      <c r="J831">
        <v>56</v>
      </c>
      <c r="K831">
        <v>12.178082191781</v>
      </c>
      <c r="L831">
        <v>11</v>
      </c>
      <c r="M831" s="5">
        <f t="shared" si="558"/>
        <v>26</v>
      </c>
      <c r="N831" s="5">
        <f>+IF(D831="male",VLOOKUP(BG831,'Key node cluster'!$L$3:$N$24,3,0),VLOOKUP(BG831,'Key node cluster'!$R$3:$T$15,3,0))</f>
        <v>1</v>
      </c>
      <c r="O831" s="1">
        <v>0</v>
      </c>
      <c r="P831" s="1">
        <f t="shared" si="559"/>
        <v>26</v>
      </c>
      <c r="Q831" s="1">
        <f t="shared" si="560"/>
        <v>26</v>
      </c>
      <c r="R831" s="1">
        <f t="shared" si="561"/>
        <v>26</v>
      </c>
      <c r="S831" s="1">
        <f t="shared" si="562"/>
        <v>26</v>
      </c>
      <c r="T831" s="1">
        <f t="shared" si="563"/>
        <v>26</v>
      </c>
      <c r="U831" s="1">
        <f t="shared" si="564"/>
        <v>26</v>
      </c>
      <c r="V831" s="1">
        <f t="shared" si="565"/>
        <v>26</v>
      </c>
      <c r="W831" s="1">
        <f t="shared" si="566"/>
        <v>26</v>
      </c>
      <c r="X831" s="1">
        <f t="shared" si="567"/>
        <v>26</v>
      </c>
      <c r="Y831" s="1">
        <f t="shared" si="568"/>
        <v>26</v>
      </c>
      <c r="Z831" s="1">
        <f t="shared" si="569"/>
        <v>26</v>
      </c>
      <c r="AA831" s="1">
        <f t="shared" si="570"/>
        <v>26</v>
      </c>
      <c r="AB831" s="1">
        <f t="shared" si="571"/>
        <v>26</v>
      </c>
      <c r="AC831" s="1">
        <f t="shared" si="572"/>
        <v>26</v>
      </c>
      <c r="AD831" s="1">
        <f t="shared" si="573"/>
        <v>26</v>
      </c>
      <c r="AE831" s="1">
        <f t="shared" si="574"/>
        <v>26</v>
      </c>
      <c r="AF831" s="1">
        <f t="shared" si="575"/>
        <v>26</v>
      </c>
      <c r="AG831" s="1">
        <f t="shared" si="576"/>
        <v>26</v>
      </c>
      <c r="AH831" s="1">
        <f t="shared" si="577"/>
        <v>26</v>
      </c>
      <c r="AI831" s="1">
        <f t="shared" si="578"/>
        <v>26</v>
      </c>
      <c r="AJ831" s="1">
        <f t="shared" si="579"/>
        <v>26</v>
      </c>
      <c r="AK831" s="1">
        <f t="shared" si="580"/>
        <v>26</v>
      </c>
      <c r="AL831" s="1">
        <f t="shared" si="581"/>
        <v>26</v>
      </c>
      <c r="AM831" s="1">
        <f t="shared" si="582"/>
        <v>26</v>
      </c>
      <c r="AN831" s="1">
        <f t="shared" si="583"/>
        <v>26</v>
      </c>
      <c r="AO831" s="1">
        <f t="shared" si="584"/>
        <v>26</v>
      </c>
      <c r="AP831" s="7">
        <f t="shared" si="600"/>
        <v>26</v>
      </c>
      <c r="AQ831" s="7">
        <f t="shared" si="601"/>
        <v>26</v>
      </c>
      <c r="AR831" s="1">
        <f t="shared" si="585"/>
        <v>26</v>
      </c>
      <c r="AS831" s="7">
        <f t="shared" si="602"/>
        <v>26</v>
      </c>
      <c r="AT831" s="1">
        <f t="shared" si="586"/>
        <v>26</v>
      </c>
      <c r="AU831" s="1">
        <f t="shared" si="587"/>
        <v>26</v>
      </c>
      <c r="AV831" s="1">
        <f t="shared" si="588"/>
        <v>26</v>
      </c>
      <c r="AW831" s="1">
        <f t="shared" si="589"/>
        <v>26</v>
      </c>
      <c r="AX831" s="1">
        <f t="shared" si="590"/>
        <v>26</v>
      </c>
      <c r="AY831" s="1">
        <f t="shared" si="591"/>
        <v>26</v>
      </c>
      <c r="AZ831" s="1">
        <f t="shared" si="592"/>
        <v>26</v>
      </c>
      <c r="BA831" s="1">
        <f t="shared" si="593"/>
        <v>26</v>
      </c>
      <c r="BB831" s="1">
        <f t="shared" si="594"/>
        <v>26</v>
      </c>
      <c r="BC831" s="1">
        <f t="shared" si="595"/>
        <v>26</v>
      </c>
      <c r="BD831" s="1">
        <f t="shared" si="596"/>
        <v>26</v>
      </c>
      <c r="BE831" s="1">
        <f t="shared" si="597"/>
        <v>26</v>
      </c>
      <c r="BF831" s="1">
        <f t="shared" si="598"/>
        <v>26</v>
      </c>
      <c r="BG831" s="1">
        <f>+IF(D831="male",VLOOKUP(M831,'Key node cluster'!$A$3:$C$45,3,0),VLOOKUP(M831,'Key node cluster'!$F$3:$H$27,3,0))</f>
        <v>31</v>
      </c>
    </row>
    <row r="832" spans="1:59" x14ac:dyDescent="0.25">
      <c r="A832" t="s">
        <v>362</v>
      </c>
      <c r="B832">
        <v>9951049384</v>
      </c>
      <c r="C832" s="7">
        <v>30</v>
      </c>
      <c r="D832" t="s">
        <v>9</v>
      </c>
      <c r="E832" t="s">
        <v>10</v>
      </c>
      <c r="F832" t="s">
        <v>11</v>
      </c>
      <c r="G832" t="str">
        <f t="shared" si="599"/>
        <v>bachelor or above</v>
      </c>
      <c r="H832" s="7">
        <f t="shared" si="557"/>
        <v>10</v>
      </c>
      <c r="I832" t="s">
        <v>14</v>
      </c>
      <c r="J832">
        <v>26</v>
      </c>
      <c r="K832">
        <v>5.1095890410958997</v>
      </c>
      <c r="L832">
        <v>6</v>
      </c>
      <c r="M832" s="5">
        <f t="shared" si="558"/>
        <v>42</v>
      </c>
      <c r="N832" s="5">
        <f>+IF(D832="male",VLOOKUP(BG832,'Key node cluster'!$L$3:$N$24,3,0),VLOOKUP(BG832,'Key node cluster'!$R$3:$T$15,3,0))</f>
        <v>0</v>
      </c>
      <c r="O832" s="1">
        <v>0</v>
      </c>
      <c r="P832" s="1">
        <f t="shared" si="559"/>
        <v>26</v>
      </c>
      <c r="Q832" s="1">
        <f t="shared" si="560"/>
        <v>26</v>
      </c>
      <c r="R832" s="1">
        <f t="shared" si="561"/>
        <v>26</v>
      </c>
      <c r="S832" s="1">
        <f t="shared" si="562"/>
        <v>26</v>
      </c>
      <c r="T832" s="1">
        <f t="shared" si="563"/>
        <v>26</v>
      </c>
      <c r="U832" s="1">
        <f t="shared" si="564"/>
        <v>26</v>
      </c>
      <c r="V832" s="1">
        <f t="shared" si="565"/>
        <v>26</v>
      </c>
      <c r="W832" s="1">
        <f t="shared" si="566"/>
        <v>26</v>
      </c>
      <c r="X832" s="1">
        <f t="shared" si="567"/>
        <v>26</v>
      </c>
      <c r="Y832" s="1">
        <f t="shared" si="568"/>
        <v>26</v>
      </c>
      <c r="Z832" s="1">
        <f t="shared" si="569"/>
        <v>26</v>
      </c>
      <c r="AA832" s="1">
        <f t="shared" si="570"/>
        <v>26</v>
      </c>
      <c r="AB832" s="1">
        <f t="shared" si="571"/>
        <v>26</v>
      </c>
      <c r="AC832" s="1">
        <f t="shared" si="572"/>
        <v>26</v>
      </c>
      <c r="AD832" s="1">
        <f t="shared" si="573"/>
        <v>26</v>
      </c>
      <c r="AE832" s="1">
        <f t="shared" si="574"/>
        <v>26</v>
      </c>
      <c r="AF832" s="1">
        <f t="shared" si="575"/>
        <v>26</v>
      </c>
      <c r="AG832" s="1">
        <f t="shared" si="576"/>
        <v>26</v>
      </c>
      <c r="AH832" s="1">
        <f t="shared" si="577"/>
        <v>26</v>
      </c>
      <c r="AI832" s="1">
        <f t="shared" si="578"/>
        <v>26</v>
      </c>
      <c r="AJ832" s="1">
        <f t="shared" si="579"/>
        <v>26</v>
      </c>
      <c r="AK832" s="1">
        <f t="shared" si="580"/>
        <v>26</v>
      </c>
      <c r="AL832" s="1">
        <f t="shared" si="581"/>
        <v>26</v>
      </c>
      <c r="AM832" s="1">
        <f t="shared" si="582"/>
        <v>26</v>
      </c>
      <c r="AN832" s="1">
        <f t="shared" si="583"/>
        <v>26</v>
      </c>
      <c r="AO832" s="1">
        <f t="shared" si="584"/>
        <v>26</v>
      </c>
      <c r="AP832" s="7">
        <f t="shared" si="600"/>
        <v>38</v>
      </c>
      <c r="AQ832" s="7">
        <f t="shared" si="601"/>
        <v>38</v>
      </c>
      <c r="AR832" s="1">
        <f t="shared" si="585"/>
        <v>38</v>
      </c>
      <c r="AS832" s="7">
        <f t="shared" si="602"/>
        <v>38</v>
      </c>
      <c r="AT832" s="1">
        <f t="shared" si="586"/>
        <v>38</v>
      </c>
      <c r="AU832" s="1">
        <f t="shared" si="587"/>
        <v>38</v>
      </c>
      <c r="AV832" s="1">
        <f t="shared" si="588"/>
        <v>38</v>
      </c>
      <c r="AW832" s="1">
        <f t="shared" si="589"/>
        <v>38</v>
      </c>
      <c r="AX832" s="1">
        <f t="shared" si="590"/>
        <v>38</v>
      </c>
      <c r="AY832" s="1">
        <f t="shared" si="591"/>
        <v>38</v>
      </c>
      <c r="AZ832" s="1">
        <f t="shared" si="592"/>
        <v>38</v>
      </c>
      <c r="BA832" s="1">
        <f t="shared" si="593"/>
        <v>38</v>
      </c>
      <c r="BB832" s="1">
        <f t="shared" si="594"/>
        <v>40</v>
      </c>
      <c r="BC832" s="1">
        <f t="shared" si="595"/>
        <v>40</v>
      </c>
      <c r="BD832" s="1">
        <f t="shared" si="596"/>
        <v>42</v>
      </c>
      <c r="BE832" s="1">
        <f t="shared" si="597"/>
        <v>42</v>
      </c>
      <c r="BF832" s="1">
        <f t="shared" si="598"/>
        <v>42</v>
      </c>
      <c r="BG832" s="1">
        <f>+IF(D832="male",VLOOKUP(M832,'Key node cluster'!$A$3:$C$45,3,0),VLOOKUP(M832,'Key node cluster'!$F$3:$H$27,3,0))</f>
        <v>42</v>
      </c>
    </row>
    <row r="833" spans="1:59" x14ac:dyDescent="0.25">
      <c r="A833" t="s">
        <v>364</v>
      </c>
      <c r="B833">
        <v>9701003016</v>
      </c>
      <c r="C833" s="7">
        <v>50</v>
      </c>
      <c r="D833" t="s">
        <v>9</v>
      </c>
      <c r="E833" t="s">
        <v>10</v>
      </c>
      <c r="F833" t="s">
        <v>11</v>
      </c>
      <c r="G833" t="str">
        <f t="shared" si="599"/>
        <v>bachelor or above</v>
      </c>
      <c r="H833" s="7">
        <f t="shared" si="557"/>
        <v>20</v>
      </c>
      <c r="I833" t="s">
        <v>14</v>
      </c>
      <c r="J833">
        <v>52</v>
      </c>
      <c r="K833">
        <v>19.019178082191999</v>
      </c>
      <c r="L833">
        <v>5</v>
      </c>
      <c r="M833" s="5">
        <f t="shared" si="558"/>
        <v>42</v>
      </c>
      <c r="N833" s="5">
        <f>+IF(D833="male",VLOOKUP(BG833,'Key node cluster'!$L$3:$N$24,3,0),VLOOKUP(BG833,'Key node cluster'!$R$3:$T$15,3,0))</f>
        <v>0</v>
      </c>
      <c r="O833" s="1">
        <v>0</v>
      </c>
      <c r="P833" s="1">
        <f t="shared" si="559"/>
        <v>26</v>
      </c>
      <c r="Q833" s="1">
        <f t="shared" si="560"/>
        <v>26</v>
      </c>
      <c r="R833" s="1">
        <f t="shared" si="561"/>
        <v>26</v>
      </c>
      <c r="S833" s="1">
        <f t="shared" si="562"/>
        <v>26</v>
      </c>
      <c r="T833" s="1">
        <f t="shared" si="563"/>
        <v>26</v>
      </c>
      <c r="U833" s="1">
        <f t="shared" si="564"/>
        <v>26</v>
      </c>
      <c r="V833" s="1">
        <f t="shared" si="565"/>
        <v>26</v>
      </c>
      <c r="W833" s="1">
        <f t="shared" si="566"/>
        <v>26</v>
      </c>
      <c r="X833" s="1">
        <f t="shared" si="567"/>
        <v>26</v>
      </c>
      <c r="Y833" s="1">
        <f t="shared" si="568"/>
        <v>26</v>
      </c>
      <c r="Z833" s="1">
        <f t="shared" si="569"/>
        <v>26</v>
      </c>
      <c r="AA833" s="1">
        <f t="shared" si="570"/>
        <v>26</v>
      </c>
      <c r="AB833" s="1">
        <f t="shared" si="571"/>
        <v>26</v>
      </c>
      <c r="AC833" s="1">
        <f t="shared" si="572"/>
        <v>26</v>
      </c>
      <c r="AD833" s="1">
        <f t="shared" si="573"/>
        <v>26</v>
      </c>
      <c r="AE833" s="1">
        <f t="shared" si="574"/>
        <v>26</v>
      </c>
      <c r="AF833" s="1">
        <f t="shared" si="575"/>
        <v>26</v>
      </c>
      <c r="AG833" s="1">
        <f t="shared" si="576"/>
        <v>26</v>
      </c>
      <c r="AH833" s="1">
        <f t="shared" si="577"/>
        <v>26</v>
      </c>
      <c r="AI833" s="1">
        <f t="shared" si="578"/>
        <v>26</v>
      </c>
      <c r="AJ833" s="1">
        <f t="shared" si="579"/>
        <v>26</v>
      </c>
      <c r="AK833" s="1">
        <f t="shared" si="580"/>
        <v>26</v>
      </c>
      <c r="AL833" s="1">
        <f t="shared" si="581"/>
        <v>26</v>
      </c>
      <c r="AM833" s="1">
        <f t="shared" si="582"/>
        <v>26</v>
      </c>
      <c r="AN833" s="1">
        <f t="shared" si="583"/>
        <v>26</v>
      </c>
      <c r="AO833" s="1">
        <f t="shared" si="584"/>
        <v>26</v>
      </c>
      <c r="AP833" s="7">
        <f t="shared" si="600"/>
        <v>38</v>
      </c>
      <c r="AQ833" s="7">
        <f t="shared" si="601"/>
        <v>38</v>
      </c>
      <c r="AR833" s="1">
        <f t="shared" si="585"/>
        <v>38</v>
      </c>
      <c r="AS833" s="7">
        <f t="shared" si="602"/>
        <v>38</v>
      </c>
      <c r="AT833" s="1">
        <f t="shared" si="586"/>
        <v>38</v>
      </c>
      <c r="AU833" s="1">
        <f t="shared" si="587"/>
        <v>38</v>
      </c>
      <c r="AV833" s="1">
        <f t="shared" si="588"/>
        <v>38</v>
      </c>
      <c r="AW833" s="1">
        <f t="shared" si="589"/>
        <v>38</v>
      </c>
      <c r="AX833" s="1">
        <f t="shared" si="590"/>
        <v>38</v>
      </c>
      <c r="AY833" s="1">
        <f t="shared" si="591"/>
        <v>38</v>
      </c>
      <c r="AZ833" s="1">
        <f t="shared" si="592"/>
        <v>38</v>
      </c>
      <c r="BA833" s="1">
        <f t="shared" si="593"/>
        <v>38</v>
      </c>
      <c r="BB833" s="1">
        <f t="shared" si="594"/>
        <v>40</v>
      </c>
      <c r="BC833" s="1">
        <f t="shared" si="595"/>
        <v>40</v>
      </c>
      <c r="BD833" s="1">
        <f t="shared" si="596"/>
        <v>42</v>
      </c>
      <c r="BE833" s="1">
        <f t="shared" si="597"/>
        <v>42</v>
      </c>
      <c r="BF833" s="1">
        <f t="shared" si="598"/>
        <v>42</v>
      </c>
      <c r="BG833" s="1">
        <f>+IF(D833="male",VLOOKUP(M833,'Key node cluster'!$A$3:$C$45,3,0),VLOOKUP(M833,'Key node cluster'!$F$3:$H$27,3,0))</f>
        <v>42</v>
      </c>
    </row>
    <row r="834" spans="1:59" x14ac:dyDescent="0.25">
      <c r="A834" t="s">
        <v>368</v>
      </c>
      <c r="B834">
        <v>9931017254</v>
      </c>
      <c r="C834" s="7">
        <v>30</v>
      </c>
      <c r="D834" t="s">
        <v>9</v>
      </c>
      <c r="E834" t="s">
        <v>10</v>
      </c>
      <c r="F834" t="s">
        <v>11</v>
      </c>
      <c r="G834" t="str">
        <f t="shared" si="599"/>
        <v>bachelor or above</v>
      </c>
      <c r="H834" s="7">
        <f t="shared" ref="H834:H897" si="603">IF(K834 &gt; 15, 20, IF(K834 &gt; 10, 15, IF(K834 &gt; 5, 10, IF(K834 &gt; 1, 5, IF(K834 &gt; 0, 1, 0)))))</f>
        <v>10</v>
      </c>
      <c r="I834" t="s">
        <v>14</v>
      </c>
      <c r="J834">
        <v>28</v>
      </c>
      <c r="K834">
        <v>7.5452054794521004</v>
      </c>
      <c r="L834">
        <v>17</v>
      </c>
      <c r="M834" s="5">
        <f t="shared" ref="M834:M897" si="604">+BF834</f>
        <v>42</v>
      </c>
      <c r="N834" s="5">
        <f>+IF(D834="male",VLOOKUP(BG834,'Key node cluster'!$L$3:$N$24,3,0),VLOOKUP(BG834,'Key node cluster'!$R$3:$T$15,3,0))</f>
        <v>0</v>
      </c>
      <c r="O834" s="1">
        <v>0</v>
      </c>
      <c r="P834" s="1">
        <f t="shared" ref="P834:P897" si="605">+IF($D834="male",IF(H834="",O834,IF(H834&lt;=3,1,26)),IF($D834="female",IF(H834="",O834,IF(H834&lt;=0.5,1,12)),O834))</f>
        <v>26</v>
      </c>
      <c r="Q834" s="1">
        <f t="shared" ref="Q834:Q897" si="606">IF($D834="male",IF(P834&lt;&gt;1,P834,IF(H834="",P834,IF(H834&lt;=0.5,2,17))),IF($D834="female",IF(P834&lt;&gt;1,P834,IF(F834="",P834,IF(F834&lt;&gt;"amman",2,11))),P834))</f>
        <v>26</v>
      </c>
      <c r="R834" s="1">
        <f t="shared" ref="R834:R897" si="607">IF($D834="male",IF(Q834&lt;&gt;2,Q834,IF(F834="",Q834,IF(F834&lt;&gt;"irbed",3,14))),IF($D834="female",IF(Q834&lt;&gt;2,Q834,IF(C834="",Q834,IF(C834&lt;=25,3,8))),Q834))</f>
        <v>26</v>
      </c>
      <c r="S834" s="1">
        <f t="shared" ref="S834:S897" si="608">IF($D834="male",IF(R834&lt;&gt;3,R834,IF(F834="",R834,IF(F834&lt;&gt;"amman",4,11))),IF($D834="female",IF(R834&lt;&gt;3,R834,IF(F834="",R834,IF(F834&lt;&gt;"irbed",4,7))),R834))</f>
        <v>26</v>
      </c>
      <c r="T834" s="1">
        <f t="shared" ref="T834:T897" si="609">IF($D834="male",IF(S834&lt;&gt;4,S834,IF(C834="",S834,IF(C834&lt;=25,5,10))),IF($D834="female",IF(S834&lt;&gt;4,S834,IF(C834="",S834,IF(G834&lt;&gt;"secondary or below",5,6))),R834))</f>
        <v>26</v>
      </c>
      <c r="U834" s="1">
        <f t="shared" ref="U834:U897" si="610">IF($D834="male",IF(T834&lt;&gt;5,T834,IF(F834="",T834,IF(F834&lt;&gt;"zarqa",6,9))),IF($D834="female",IF(T834&lt;&gt;5,T834,5),T834))</f>
        <v>26</v>
      </c>
      <c r="V834" s="1">
        <f t="shared" ref="V834:V897" si="611">IF($D834="male",IF(U834&lt;&gt;6,U834,IF(G834="",U834,IF(G834&lt;&gt;"secondary or below",7,8))),IF($D834="female",IF(T834&lt;&gt;6,U834,6),U834))</f>
        <v>26</v>
      </c>
      <c r="W834" s="1">
        <f t="shared" ref="W834:W897" si="612">IF($D834="male",IF(V834&lt;&gt;7,V834,7),IF($D834="female",IF(S834&lt;&gt;7,V834,7),V834))</f>
        <v>26</v>
      </c>
      <c r="X834" s="1">
        <f t="shared" ref="X834:X897" si="613">IF($D834="male",IF(V834&lt;&gt;8,W834,8),IF($D834="female",IF(R834&lt;&gt;8,R834,IF(G834="",W834,IF(G834&lt;&gt;"bachelor or above",9,10)))))</f>
        <v>26</v>
      </c>
      <c r="Y834" s="1">
        <f t="shared" ref="Y834:Y897" si="614">IF($D834="male",IF(U834&lt;&gt;9,X834,9),IF($D834="female",IF(X834&lt;&gt;9,X834,9),X834))</f>
        <v>26</v>
      </c>
      <c r="Z834" s="1">
        <f t="shared" ref="Z834:Z897" si="615">IF($D834="male",IF(T834&lt;&gt;10,Y834,10),IF($D834="female",IF(X834&lt;&gt;10,Y834,10),Y834))</f>
        <v>26</v>
      </c>
      <c r="AA834" s="1">
        <f t="shared" ref="AA834:AA897" si="616">IF($D834="male",IF(S834&lt;&gt;11,Z834,IF(G834="",Z834,IF(G834&lt;&gt;"secondary or below",12,13))),IF($D834="female",IF(Q834&lt;&gt;11,Z834,11),Z834))</f>
        <v>26</v>
      </c>
      <c r="AB834" s="1">
        <f t="shared" ref="AB834:AB897" si="617">IF($D834="male",IF(AA834&lt;&gt;12,AA834,12),IF($D834="female",IF(P834&lt;&gt;12,P834,IF(G834="",AA834,IF(G834&lt;&gt;"bachelor or above",13,20)))))</f>
        <v>26</v>
      </c>
      <c r="AC834" s="1">
        <f t="shared" ref="AC834:AC897" si="618">IF($D834="male",IF(AA834&lt;&gt;13,AB834,13),IF($D834="female",IF(AB834&lt;&gt;13,AB834,IF(H834&lt;=3,14,17))))</f>
        <v>26</v>
      </c>
      <c r="AD834" s="1">
        <f t="shared" ref="AD834:AD897" si="619">IF($D834="male",IF(R834&lt;&gt;14,AC834,IF(G834="",AC834,IF(G834&lt;&gt;"bachelor or above",15,16))),IF($D834="female",IF(AC834&lt;&gt;14,AC834,IF(C834="",AC834,IF(C834&lt;=25,15,16))),AC834))</f>
        <v>26</v>
      </c>
      <c r="AE834" s="1">
        <f t="shared" ref="AE834:AE897" si="620">IF($D834="male",IF(AD834&lt;&gt;15,AD834,15),IF($D834="female",IF(AD834&lt;&gt;15,AD834,15),AD834))</f>
        <v>26</v>
      </c>
      <c r="AF834" s="1">
        <f t="shared" ref="AF834:AF897" si="621">IF($D834="male",IF(AD834&lt;&gt;16,AE834,16),IF($D834="female",IF(AD834&lt;&gt;16,AE834,16),AE834))</f>
        <v>26</v>
      </c>
      <c r="AG834" s="1">
        <f t="shared" ref="AG834:AG897" si="622">IF($D834="male",IF(Q834&lt;&gt;17,AF834,IF(F834="",AF834,IF(F834&lt;&gt;"amman",18,25))),IF($D834="female",IF(AC834&lt;&gt;17,AF834,IF(F834="",AF834,IF(F834&lt;&gt;"irbed",18,19))),AF834))</f>
        <v>26</v>
      </c>
      <c r="AH834" s="1">
        <f t="shared" ref="AH834:AH897" si="623">IF($D834="male",IF(AG834&lt;&gt;18,AG834,IF(G834="",AG834,IF(G834&lt;&gt;"secondary or below",19,20))),IF($D834="female",IF(AG834&lt;&gt;18,AG834,18),AG834))</f>
        <v>26</v>
      </c>
      <c r="AI834" s="1">
        <f t="shared" ref="AI834:AI897" si="624">IF($D834="male",IF(AH834&lt;&gt;19,AH834,19),IF($D834="female",IF(AG834&lt;&gt;19,AH834,19),AH834))</f>
        <v>26</v>
      </c>
      <c r="AJ834" s="1">
        <f t="shared" ref="AJ834:AJ897" si="625">IF($D834="male",IF(AH834&lt;&gt;20,AI834,IF(F834="",AI834,IF(F834&lt;&gt;"irbed",21,24))),IF($D834="female",IF(AB834&lt;&gt;20,AI834,IF(H834&lt;=3,21,24))))</f>
        <v>26</v>
      </c>
      <c r="AK834" s="1">
        <f t="shared" ref="AK834:AK897" si="626">IF($D834="male",IF(AJ834&lt;&gt;21,AJ834,IF(F834="",AJ834,IF(F834&lt;&gt;"zarqa",22,23))),IF($D834="female",IF(AJ834&lt;&gt;21,AJ834,IF(C834&lt;=25,22,23))))</f>
        <v>26</v>
      </c>
      <c r="AL834" s="1">
        <f t="shared" ref="AL834:AL897" si="627">IF($D834="male",IF(AK834&lt;&gt;22,AK834,22),IF($D834="female",IF(AK834&lt;&gt;22,AK834,22),AK834))</f>
        <v>26</v>
      </c>
      <c r="AM834" s="1">
        <f t="shared" ref="AM834:AM897" si="628">IF($D834="male",IF(AK834&lt;&gt;23,AL834,23),IF($D834="female",IF(AK834&lt;&gt;23,AL834,23),AL834))</f>
        <v>26</v>
      </c>
      <c r="AN834" s="1">
        <f t="shared" ref="AN834:AN897" si="629">IF($D834="male",IF(AJ834&lt;&gt;24,AM834,24),IF($D834="female",IF(AJ834&lt;&gt;24,AM834,24),AM834))</f>
        <v>26</v>
      </c>
      <c r="AO834" s="1">
        <f t="shared" ref="AO834:AO897" si="630">IF($D834="male",IF(AG834&lt;&gt;25,AN834,25),AN834)</f>
        <v>26</v>
      </c>
      <c r="AP834" s="7">
        <f t="shared" si="600"/>
        <v>38</v>
      </c>
      <c r="AQ834" s="7">
        <f t="shared" si="601"/>
        <v>38</v>
      </c>
      <c r="AR834" s="1">
        <f t="shared" ref="AR834:AR897" si="631">IF($D834="male",IF(AQ834&lt;&gt;28,AQ834,IF(C834&lt;=35,29,32)),AQ834)</f>
        <v>38</v>
      </c>
      <c r="AS834" s="7">
        <f t="shared" si="602"/>
        <v>38</v>
      </c>
      <c r="AT834" s="1">
        <f t="shared" ref="AT834:AT897" si="632">IF($D834="male",IF(AS834&lt;&gt;30,AS834,30),AS834)</f>
        <v>38</v>
      </c>
      <c r="AU834" s="1">
        <f t="shared" ref="AU834:AU897" si="633">IF($D834="male",IF(AS834&lt;&gt;31,AT834,31),AT834)</f>
        <v>38</v>
      </c>
      <c r="AV834" s="1">
        <f t="shared" ref="AV834:AV897" si="634">IF($D834="male",IF(AR834&lt;&gt;32,AU834,32),AU834)</f>
        <v>38</v>
      </c>
      <c r="AW834" s="1">
        <f t="shared" ref="AW834:AW897" si="635">IF($D834="male",IF(AQ834&lt;&gt;33,AV834,IF(H834="",AV834,IF(H834&lt;=7.5,34,37))),AV834)</f>
        <v>38</v>
      </c>
      <c r="AX834" s="1">
        <f t="shared" ref="AX834:AX897" si="636">IF($D834="male",IF(AW834&lt;&gt;34,AW834,IF(C834&lt;=25,35,36)),AW834)</f>
        <v>38</v>
      </c>
      <c r="AY834" s="1">
        <f t="shared" ref="AY834:AY897" si="637">IF($D834="male",IF(AX834&lt;&gt;35,AX834,35),AX834)</f>
        <v>38</v>
      </c>
      <c r="AZ834" s="1">
        <f t="shared" ref="AZ834:AZ897" si="638">IF($D834="male",IF(AX834&lt;&gt;36,AY834,36),AY834)</f>
        <v>38</v>
      </c>
      <c r="BA834" s="1">
        <f t="shared" ref="BA834:BA897" si="639">IF($D834="male",IF(AW834&lt;&gt;37,AZ834,37),AZ834)</f>
        <v>38</v>
      </c>
      <c r="BB834" s="1">
        <f t="shared" ref="BB834:BB897" si="640">IF($D834="male",IF(AP834&lt;&gt;38,BA834,IF(C834&lt;=25,39,40)),BA834)</f>
        <v>40</v>
      </c>
      <c r="BC834" s="1">
        <f t="shared" ref="BC834:BC897" si="641">IF($D834="male",IF(BB834&lt;&gt;39,BB834,39),BB834)</f>
        <v>40</v>
      </c>
      <c r="BD834" s="1">
        <f t="shared" ref="BD834:BD897" si="642">IF($D834="male",IF(BB834&lt;&gt;40,BC834,IF(H834="",BC834,IF(H834&lt;=7.5,41,42))),BC834)</f>
        <v>42</v>
      </c>
      <c r="BE834" s="1">
        <f t="shared" ref="BE834:BE897" si="643">IF($D834="male",IF(BD834&lt;&gt;41,BD834,41),BD834)</f>
        <v>42</v>
      </c>
      <c r="BF834" s="1">
        <f t="shared" ref="BF834:BF897" si="644">IF($D834="male",IF(BD834&lt;&gt;42,BE834,42),BE834)</f>
        <v>42</v>
      </c>
      <c r="BG834" s="1">
        <f>+IF(D834="male",VLOOKUP(M834,'Key node cluster'!$A$3:$C$45,3,0),VLOOKUP(M834,'Key node cluster'!$F$3:$H$27,3,0))</f>
        <v>42</v>
      </c>
    </row>
    <row r="835" spans="1:59" x14ac:dyDescent="0.25">
      <c r="A835" t="s">
        <v>369</v>
      </c>
      <c r="B835">
        <v>9861045576</v>
      </c>
      <c r="C835" s="7">
        <v>30</v>
      </c>
      <c r="D835" t="s">
        <v>9</v>
      </c>
      <c r="E835" t="s">
        <v>10</v>
      </c>
      <c r="G835" t="str">
        <f t="shared" si="599"/>
        <v/>
      </c>
      <c r="H835" s="7">
        <f t="shared" si="603"/>
        <v>15</v>
      </c>
      <c r="J835">
        <v>35</v>
      </c>
      <c r="K835">
        <v>14.950684931507</v>
      </c>
      <c r="L835">
        <v>4</v>
      </c>
      <c r="M835" s="5">
        <f t="shared" si="604"/>
        <v>26</v>
      </c>
      <c r="N835" s="5">
        <f>+IF(D835="male",VLOOKUP(BG835,'Key node cluster'!$L$3:$N$24,3,0),VLOOKUP(BG835,'Key node cluster'!$R$3:$T$15,3,0))</f>
        <v>1</v>
      </c>
      <c r="O835" s="1">
        <v>0</v>
      </c>
      <c r="P835" s="1">
        <f t="shared" si="605"/>
        <v>26</v>
      </c>
      <c r="Q835" s="1">
        <f t="shared" si="606"/>
        <v>26</v>
      </c>
      <c r="R835" s="1">
        <f t="shared" si="607"/>
        <v>26</v>
      </c>
      <c r="S835" s="1">
        <f t="shared" si="608"/>
        <v>26</v>
      </c>
      <c r="T835" s="1">
        <f t="shared" si="609"/>
        <v>26</v>
      </c>
      <c r="U835" s="1">
        <f t="shared" si="610"/>
        <v>26</v>
      </c>
      <c r="V835" s="1">
        <f t="shared" si="611"/>
        <v>26</v>
      </c>
      <c r="W835" s="1">
        <f t="shared" si="612"/>
        <v>26</v>
      </c>
      <c r="X835" s="1">
        <f t="shared" si="613"/>
        <v>26</v>
      </c>
      <c r="Y835" s="1">
        <f t="shared" si="614"/>
        <v>26</v>
      </c>
      <c r="Z835" s="1">
        <f t="shared" si="615"/>
        <v>26</v>
      </c>
      <c r="AA835" s="1">
        <f t="shared" si="616"/>
        <v>26</v>
      </c>
      <c r="AB835" s="1">
        <f t="shared" si="617"/>
        <v>26</v>
      </c>
      <c r="AC835" s="1">
        <f t="shared" si="618"/>
        <v>26</v>
      </c>
      <c r="AD835" s="1">
        <f t="shared" si="619"/>
        <v>26</v>
      </c>
      <c r="AE835" s="1">
        <f t="shared" si="620"/>
        <v>26</v>
      </c>
      <c r="AF835" s="1">
        <f t="shared" si="621"/>
        <v>26</v>
      </c>
      <c r="AG835" s="1">
        <f t="shared" si="622"/>
        <v>26</v>
      </c>
      <c r="AH835" s="1">
        <f t="shared" si="623"/>
        <v>26</v>
      </c>
      <c r="AI835" s="1">
        <f t="shared" si="624"/>
        <v>26</v>
      </c>
      <c r="AJ835" s="1">
        <f t="shared" si="625"/>
        <v>26</v>
      </c>
      <c r="AK835" s="1">
        <f t="shared" si="626"/>
        <v>26</v>
      </c>
      <c r="AL835" s="1">
        <f t="shared" si="627"/>
        <v>26</v>
      </c>
      <c r="AM835" s="1">
        <f t="shared" si="628"/>
        <v>26</v>
      </c>
      <c r="AN835" s="1">
        <f t="shared" si="629"/>
        <v>26</v>
      </c>
      <c r="AO835" s="1">
        <f t="shared" si="630"/>
        <v>26</v>
      </c>
      <c r="AP835" s="7">
        <f t="shared" si="600"/>
        <v>26</v>
      </c>
      <c r="AQ835" s="7">
        <f t="shared" si="601"/>
        <v>26</v>
      </c>
      <c r="AR835" s="1">
        <f t="shared" si="631"/>
        <v>26</v>
      </c>
      <c r="AS835" s="7">
        <f t="shared" si="602"/>
        <v>26</v>
      </c>
      <c r="AT835" s="1">
        <f t="shared" si="632"/>
        <v>26</v>
      </c>
      <c r="AU835" s="1">
        <f t="shared" si="633"/>
        <v>26</v>
      </c>
      <c r="AV835" s="1">
        <f t="shared" si="634"/>
        <v>26</v>
      </c>
      <c r="AW835" s="1">
        <f t="shared" si="635"/>
        <v>26</v>
      </c>
      <c r="AX835" s="1">
        <f t="shared" si="636"/>
        <v>26</v>
      </c>
      <c r="AY835" s="1">
        <f t="shared" si="637"/>
        <v>26</v>
      </c>
      <c r="AZ835" s="1">
        <f t="shared" si="638"/>
        <v>26</v>
      </c>
      <c r="BA835" s="1">
        <f t="shared" si="639"/>
        <v>26</v>
      </c>
      <c r="BB835" s="1">
        <f t="shared" si="640"/>
        <v>26</v>
      </c>
      <c r="BC835" s="1">
        <f t="shared" si="641"/>
        <v>26</v>
      </c>
      <c r="BD835" s="1">
        <f t="shared" si="642"/>
        <v>26</v>
      </c>
      <c r="BE835" s="1">
        <f t="shared" si="643"/>
        <v>26</v>
      </c>
      <c r="BF835" s="1">
        <f t="shared" si="644"/>
        <v>26</v>
      </c>
      <c r="BG835" s="1">
        <f>+IF(D835="male",VLOOKUP(M835,'Key node cluster'!$A$3:$C$45,3,0),VLOOKUP(M835,'Key node cluster'!$F$3:$H$27,3,0))</f>
        <v>31</v>
      </c>
    </row>
    <row r="836" spans="1:59" x14ac:dyDescent="0.25">
      <c r="A836" t="s">
        <v>371</v>
      </c>
      <c r="B836">
        <v>9941062789</v>
      </c>
      <c r="C836" s="7">
        <v>30</v>
      </c>
      <c r="D836" t="s">
        <v>9</v>
      </c>
      <c r="E836" t="s">
        <v>10</v>
      </c>
      <c r="G836" t="str">
        <f t="shared" si="599"/>
        <v>bachelor or above</v>
      </c>
      <c r="H836" s="7">
        <f t="shared" si="603"/>
        <v>10</v>
      </c>
      <c r="I836" t="s">
        <v>14</v>
      </c>
      <c r="J836">
        <v>28</v>
      </c>
      <c r="K836">
        <v>6.6904109589041001</v>
      </c>
      <c r="L836">
        <v>2</v>
      </c>
      <c r="M836" s="5">
        <f t="shared" si="604"/>
        <v>26</v>
      </c>
      <c r="N836" s="5">
        <f>+IF(D836="male",VLOOKUP(BG836,'Key node cluster'!$L$3:$N$24,3,0),VLOOKUP(BG836,'Key node cluster'!$R$3:$T$15,3,0))</f>
        <v>1</v>
      </c>
      <c r="O836" s="1">
        <v>0</v>
      </c>
      <c r="P836" s="1">
        <f t="shared" si="605"/>
        <v>26</v>
      </c>
      <c r="Q836" s="1">
        <f t="shared" si="606"/>
        <v>26</v>
      </c>
      <c r="R836" s="1">
        <f t="shared" si="607"/>
        <v>26</v>
      </c>
      <c r="S836" s="1">
        <f t="shared" si="608"/>
        <v>26</v>
      </c>
      <c r="T836" s="1">
        <f t="shared" si="609"/>
        <v>26</v>
      </c>
      <c r="U836" s="1">
        <f t="shared" si="610"/>
        <v>26</v>
      </c>
      <c r="V836" s="1">
        <f t="shared" si="611"/>
        <v>26</v>
      </c>
      <c r="W836" s="1">
        <f t="shared" si="612"/>
        <v>26</v>
      </c>
      <c r="X836" s="1">
        <f t="shared" si="613"/>
        <v>26</v>
      </c>
      <c r="Y836" s="1">
        <f t="shared" si="614"/>
        <v>26</v>
      </c>
      <c r="Z836" s="1">
        <f t="shared" si="615"/>
        <v>26</v>
      </c>
      <c r="AA836" s="1">
        <f t="shared" si="616"/>
        <v>26</v>
      </c>
      <c r="AB836" s="1">
        <f t="shared" si="617"/>
        <v>26</v>
      </c>
      <c r="AC836" s="1">
        <f t="shared" si="618"/>
        <v>26</v>
      </c>
      <c r="AD836" s="1">
        <f t="shared" si="619"/>
        <v>26</v>
      </c>
      <c r="AE836" s="1">
        <f t="shared" si="620"/>
        <v>26</v>
      </c>
      <c r="AF836" s="1">
        <f t="shared" si="621"/>
        <v>26</v>
      </c>
      <c r="AG836" s="1">
        <f t="shared" si="622"/>
        <v>26</v>
      </c>
      <c r="AH836" s="1">
        <f t="shared" si="623"/>
        <v>26</v>
      </c>
      <c r="AI836" s="1">
        <f t="shared" si="624"/>
        <v>26</v>
      </c>
      <c r="AJ836" s="1">
        <f t="shared" si="625"/>
        <v>26</v>
      </c>
      <c r="AK836" s="1">
        <f t="shared" si="626"/>
        <v>26</v>
      </c>
      <c r="AL836" s="1">
        <f t="shared" si="627"/>
        <v>26</v>
      </c>
      <c r="AM836" s="1">
        <f t="shared" si="628"/>
        <v>26</v>
      </c>
      <c r="AN836" s="1">
        <f t="shared" si="629"/>
        <v>26</v>
      </c>
      <c r="AO836" s="1">
        <f t="shared" si="630"/>
        <v>26</v>
      </c>
      <c r="AP836" s="7">
        <f t="shared" si="600"/>
        <v>26</v>
      </c>
      <c r="AQ836" s="7">
        <f t="shared" si="601"/>
        <v>26</v>
      </c>
      <c r="AR836" s="1">
        <f t="shared" si="631"/>
        <v>26</v>
      </c>
      <c r="AS836" s="7">
        <f t="shared" si="602"/>
        <v>26</v>
      </c>
      <c r="AT836" s="1">
        <f t="shared" si="632"/>
        <v>26</v>
      </c>
      <c r="AU836" s="1">
        <f t="shared" si="633"/>
        <v>26</v>
      </c>
      <c r="AV836" s="1">
        <f t="shared" si="634"/>
        <v>26</v>
      </c>
      <c r="AW836" s="1">
        <f t="shared" si="635"/>
        <v>26</v>
      </c>
      <c r="AX836" s="1">
        <f t="shared" si="636"/>
        <v>26</v>
      </c>
      <c r="AY836" s="1">
        <f t="shared" si="637"/>
        <v>26</v>
      </c>
      <c r="AZ836" s="1">
        <f t="shared" si="638"/>
        <v>26</v>
      </c>
      <c r="BA836" s="1">
        <f t="shared" si="639"/>
        <v>26</v>
      </c>
      <c r="BB836" s="1">
        <f t="shared" si="640"/>
        <v>26</v>
      </c>
      <c r="BC836" s="1">
        <f t="shared" si="641"/>
        <v>26</v>
      </c>
      <c r="BD836" s="1">
        <f t="shared" si="642"/>
        <v>26</v>
      </c>
      <c r="BE836" s="1">
        <f t="shared" si="643"/>
        <v>26</v>
      </c>
      <c r="BF836" s="1">
        <f t="shared" si="644"/>
        <v>26</v>
      </c>
      <c r="BG836" s="1">
        <f>+IF(D836="male",VLOOKUP(M836,'Key node cluster'!$A$3:$C$45,3,0),VLOOKUP(M836,'Key node cluster'!$F$3:$H$27,3,0))</f>
        <v>31</v>
      </c>
    </row>
    <row r="837" spans="1:59" x14ac:dyDescent="0.25">
      <c r="A837" t="s">
        <v>374</v>
      </c>
      <c r="B837">
        <v>9841006256</v>
      </c>
      <c r="C837" s="7">
        <v>40</v>
      </c>
      <c r="D837" t="s">
        <v>9</v>
      </c>
      <c r="E837" t="s">
        <v>10</v>
      </c>
      <c r="F837" t="s">
        <v>25</v>
      </c>
      <c r="G837" t="str">
        <f t="shared" si="599"/>
        <v>bachelor or above</v>
      </c>
      <c r="H837" s="7">
        <f t="shared" si="603"/>
        <v>10</v>
      </c>
      <c r="I837" t="s">
        <v>46</v>
      </c>
      <c r="J837">
        <v>37</v>
      </c>
      <c r="K837">
        <v>5.4465753424657999</v>
      </c>
      <c r="L837">
        <v>2</v>
      </c>
      <c r="M837" s="5">
        <f t="shared" si="604"/>
        <v>32</v>
      </c>
      <c r="N837" s="5">
        <f>+IF(D837="male",VLOOKUP(BG837,'Key node cluster'!$L$3:$N$24,3,0),VLOOKUP(BG837,'Key node cluster'!$R$3:$T$15,3,0))</f>
        <v>0</v>
      </c>
      <c r="O837" s="1">
        <v>0</v>
      </c>
      <c r="P837" s="1">
        <f t="shared" si="605"/>
        <v>26</v>
      </c>
      <c r="Q837" s="1">
        <f t="shared" si="606"/>
        <v>26</v>
      </c>
      <c r="R837" s="1">
        <f t="shared" si="607"/>
        <v>26</v>
      </c>
      <c r="S837" s="1">
        <f t="shared" si="608"/>
        <v>26</v>
      </c>
      <c r="T837" s="1">
        <f t="shared" si="609"/>
        <v>26</v>
      </c>
      <c r="U837" s="1">
        <f t="shared" si="610"/>
        <v>26</v>
      </c>
      <c r="V837" s="1">
        <f t="shared" si="611"/>
        <v>26</v>
      </c>
      <c r="W837" s="1">
        <f t="shared" si="612"/>
        <v>26</v>
      </c>
      <c r="X837" s="1">
        <f t="shared" si="613"/>
        <v>26</v>
      </c>
      <c r="Y837" s="1">
        <f t="shared" si="614"/>
        <v>26</v>
      </c>
      <c r="Z837" s="1">
        <f t="shared" si="615"/>
        <v>26</v>
      </c>
      <c r="AA837" s="1">
        <f t="shared" si="616"/>
        <v>26</v>
      </c>
      <c r="AB837" s="1">
        <f t="shared" si="617"/>
        <v>26</v>
      </c>
      <c r="AC837" s="1">
        <f t="shared" si="618"/>
        <v>26</v>
      </c>
      <c r="AD837" s="1">
        <f t="shared" si="619"/>
        <v>26</v>
      </c>
      <c r="AE837" s="1">
        <f t="shared" si="620"/>
        <v>26</v>
      </c>
      <c r="AF837" s="1">
        <f t="shared" si="621"/>
        <v>26</v>
      </c>
      <c r="AG837" s="1">
        <f t="shared" si="622"/>
        <v>26</v>
      </c>
      <c r="AH837" s="1">
        <f t="shared" si="623"/>
        <v>26</v>
      </c>
      <c r="AI837" s="1">
        <f t="shared" si="624"/>
        <v>26</v>
      </c>
      <c r="AJ837" s="1">
        <f t="shared" si="625"/>
        <v>26</v>
      </c>
      <c r="AK837" s="1">
        <f t="shared" si="626"/>
        <v>26</v>
      </c>
      <c r="AL837" s="1">
        <f t="shared" si="627"/>
        <v>26</v>
      </c>
      <c r="AM837" s="1">
        <f t="shared" si="628"/>
        <v>26</v>
      </c>
      <c r="AN837" s="1">
        <f t="shared" si="629"/>
        <v>26</v>
      </c>
      <c r="AO837" s="1">
        <f t="shared" si="630"/>
        <v>26</v>
      </c>
      <c r="AP837" s="7">
        <f t="shared" si="600"/>
        <v>27</v>
      </c>
      <c r="AQ837" s="7">
        <f t="shared" si="601"/>
        <v>28</v>
      </c>
      <c r="AR837" s="1">
        <f t="shared" si="631"/>
        <v>32</v>
      </c>
      <c r="AS837" s="7">
        <f t="shared" si="602"/>
        <v>32</v>
      </c>
      <c r="AT837" s="1">
        <f t="shared" si="632"/>
        <v>32</v>
      </c>
      <c r="AU837" s="1">
        <f t="shared" si="633"/>
        <v>32</v>
      </c>
      <c r="AV837" s="1">
        <f t="shared" si="634"/>
        <v>32</v>
      </c>
      <c r="AW837" s="1">
        <f t="shared" si="635"/>
        <v>32</v>
      </c>
      <c r="AX837" s="1">
        <f t="shared" si="636"/>
        <v>32</v>
      </c>
      <c r="AY837" s="1">
        <f t="shared" si="637"/>
        <v>32</v>
      </c>
      <c r="AZ837" s="1">
        <f t="shared" si="638"/>
        <v>32</v>
      </c>
      <c r="BA837" s="1">
        <f t="shared" si="639"/>
        <v>32</v>
      </c>
      <c r="BB837" s="1">
        <f t="shared" si="640"/>
        <v>32</v>
      </c>
      <c r="BC837" s="1">
        <f t="shared" si="641"/>
        <v>32</v>
      </c>
      <c r="BD837" s="1">
        <f t="shared" si="642"/>
        <v>32</v>
      </c>
      <c r="BE837" s="1">
        <f t="shared" si="643"/>
        <v>32</v>
      </c>
      <c r="BF837" s="1">
        <f t="shared" si="644"/>
        <v>32</v>
      </c>
      <c r="BG837" s="1">
        <f>+IF(D837="male",VLOOKUP(M837,'Key node cluster'!$A$3:$C$45,3,0),VLOOKUP(M837,'Key node cluster'!$F$3:$H$27,3,0))</f>
        <v>32</v>
      </c>
    </row>
    <row r="838" spans="1:59" x14ac:dyDescent="0.25">
      <c r="A838" t="s">
        <v>375</v>
      </c>
      <c r="B838">
        <v>9821009854</v>
      </c>
      <c r="C838" s="7">
        <v>40</v>
      </c>
      <c r="D838" t="s">
        <v>9</v>
      </c>
      <c r="E838" t="s">
        <v>10</v>
      </c>
      <c r="G838" t="str">
        <f t="shared" si="599"/>
        <v>bachelor or above</v>
      </c>
      <c r="H838" s="7">
        <f t="shared" si="603"/>
        <v>15</v>
      </c>
      <c r="I838" t="s">
        <v>14</v>
      </c>
      <c r="J838">
        <v>40</v>
      </c>
      <c r="K838">
        <v>13.021917808218999</v>
      </c>
      <c r="L838">
        <v>3</v>
      </c>
      <c r="M838" s="5">
        <f t="shared" si="604"/>
        <v>26</v>
      </c>
      <c r="N838" s="5">
        <f>+IF(D838="male",VLOOKUP(BG838,'Key node cluster'!$L$3:$N$24,3,0),VLOOKUP(BG838,'Key node cluster'!$R$3:$T$15,3,0))</f>
        <v>1</v>
      </c>
      <c r="O838" s="1">
        <v>0</v>
      </c>
      <c r="P838" s="1">
        <f t="shared" si="605"/>
        <v>26</v>
      </c>
      <c r="Q838" s="1">
        <f t="shared" si="606"/>
        <v>26</v>
      </c>
      <c r="R838" s="1">
        <f t="shared" si="607"/>
        <v>26</v>
      </c>
      <c r="S838" s="1">
        <f t="shared" si="608"/>
        <v>26</v>
      </c>
      <c r="T838" s="1">
        <f t="shared" si="609"/>
        <v>26</v>
      </c>
      <c r="U838" s="1">
        <f t="shared" si="610"/>
        <v>26</v>
      </c>
      <c r="V838" s="1">
        <f t="shared" si="611"/>
        <v>26</v>
      </c>
      <c r="W838" s="1">
        <f t="shared" si="612"/>
        <v>26</v>
      </c>
      <c r="X838" s="1">
        <f t="shared" si="613"/>
        <v>26</v>
      </c>
      <c r="Y838" s="1">
        <f t="shared" si="614"/>
        <v>26</v>
      </c>
      <c r="Z838" s="1">
        <f t="shared" si="615"/>
        <v>26</v>
      </c>
      <c r="AA838" s="1">
        <f t="shared" si="616"/>
        <v>26</v>
      </c>
      <c r="AB838" s="1">
        <f t="shared" si="617"/>
        <v>26</v>
      </c>
      <c r="AC838" s="1">
        <f t="shared" si="618"/>
        <v>26</v>
      </c>
      <c r="AD838" s="1">
        <f t="shared" si="619"/>
        <v>26</v>
      </c>
      <c r="AE838" s="1">
        <f t="shared" si="620"/>
        <v>26</v>
      </c>
      <c r="AF838" s="1">
        <f t="shared" si="621"/>
        <v>26</v>
      </c>
      <c r="AG838" s="1">
        <f t="shared" si="622"/>
        <v>26</v>
      </c>
      <c r="AH838" s="1">
        <f t="shared" si="623"/>
        <v>26</v>
      </c>
      <c r="AI838" s="1">
        <f t="shared" si="624"/>
        <v>26</v>
      </c>
      <c r="AJ838" s="1">
        <f t="shared" si="625"/>
        <v>26</v>
      </c>
      <c r="AK838" s="1">
        <f t="shared" si="626"/>
        <v>26</v>
      </c>
      <c r="AL838" s="1">
        <f t="shared" si="627"/>
        <v>26</v>
      </c>
      <c r="AM838" s="1">
        <f t="shared" si="628"/>
        <v>26</v>
      </c>
      <c r="AN838" s="1">
        <f t="shared" si="629"/>
        <v>26</v>
      </c>
      <c r="AO838" s="1">
        <f t="shared" si="630"/>
        <v>26</v>
      </c>
      <c r="AP838" s="7">
        <f t="shared" si="600"/>
        <v>26</v>
      </c>
      <c r="AQ838" s="7">
        <f t="shared" si="601"/>
        <v>26</v>
      </c>
      <c r="AR838" s="1">
        <f t="shared" si="631"/>
        <v>26</v>
      </c>
      <c r="AS838" s="7">
        <f t="shared" si="602"/>
        <v>26</v>
      </c>
      <c r="AT838" s="1">
        <f t="shared" si="632"/>
        <v>26</v>
      </c>
      <c r="AU838" s="1">
        <f t="shared" si="633"/>
        <v>26</v>
      </c>
      <c r="AV838" s="1">
        <f t="shared" si="634"/>
        <v>26</v>
      </c>
      <c r="AW838" s="1">
        <f t="shared" si="635"/>
        <v>26</v>
      </c>
      <c r="AX838" s="1">
        <f t="shared" si="636"/>
        <v>26</v>
      </c>
      <c r="AY838" s="1">
        <f t="shared" si="637"/>
        <v>26</v>
      </c>
      <c r="AZ838" s="1">
        <f t="shared" si="638"/>
        <v>26</v>
      </c>
      <c r="BA838" s="1">
        <f t="shared" si="639"/>
        <v>26</v>
      </c>
      <c r="BB838" s="1">
        <f t="shared" si="640"/>
        <v>26</v>
      </c>
      <c r="BC838" s="1">
        <f t="shared" si="641"/>
        <v>26</v>
      </c>
      <c r="BD838" s="1">
        <f t="shared" si="642"/>
        <v>26</v>
      </c>
      <c r="BE838" s="1">
        <f t="shared" si="643"/>
        <v>26</v>
      </c>
      <c r="BF838" s="1">
        <f t="shared" si="644"/>
        <v>26</v>
      </c>
      <c r="BG838" s="1">
        <f>+IF(D838="male",VLOOKUP(M838,'Key node cluster'!$A$3:$C$45,3,0),VLOOKUP(M838,'Key node cluster'!$F$3:$H$27,3,0))</f>
        <v>31</v>
      </c>
    </row>
    <row r="839" spans="1:59" x14ac:dyDescent="0.25">
      <c r="A839" t="s">
        <v>376</v>
      </c>
      <c r="B839">
        <v>9861050126</v>
      </c>
      <c r="C839" s="7">
        <v>30</v>
      </c>
      <c r="D839" t="s">
        <v>9</v>
      </c>
      <c r="E839" t="s">
        <v>10</v>
      </c>
      <c r="G839" t="str">
        <f t="shared" si="599"/>
        <v/>
      </c>
      <c r="H839" s="7">
        <f t="shared" si="603"/>
        <v>15</v>
      </c>
      <c r="J839">
        <v>35</v>
      </c>
      <c r="K839">
        <v>10.027397260274</v>
      </c>
      <c r="L839">
        <v>7</v>
      </c>
      <c r="M839" s="5">
        <f t="shared" si="604"/>
        <v>26</v>
      </c>
      <c r="N839" s="5">
        <f>+IF(D839="male",VLOOKUP(BG839,'Key node cluster'!$L$3:$N$24,3,0),VLOOKUP(BG839,'Key node cluster'!$R$3:$T$15,3,0))</f>
        <v>1</v>
      </c>
      <c r="O839" s="1">
        <v>0</v>
      </c>
      <c r="P839" s="1">
        <f t="shared" si="605"/>
        <v>26</v>
      </c>
      <c r="Q839" s="1">
        <f t="shared" si="606"/>
        <v>26</v>
      </c>
      <c r="R839" s="1">
        <f t="shared" si="607"/>
        <v>26</v>
      </c>
      <c r="S839" s="1">
        <f t="shared" si="608"/>
        <v>26</v>
      </c>
      <c r="T839" s="1">
        <f t="shared" si="609"/>
        <v>26</v>
      </c>
      <c r="U839" s="1">
        <f t="shared" si="610"/>
        <v>26</v>
      </c>
      <c r="V839" s="1">
        <f t="shared" si="611"/>
        <v>26</v>
      </c>
      <c r="W839" s="1">
        <f t="shared" si="612"/>
        <v>26</v>
      </c>
      <c r="X839" s="1">
        <f t="shared" si="613"/>
        <v>26</v>
      </c>
      <c r="Y839" s="1">
        <f t="shared" si="614"/>
        <v>26</v>
      </c>
      <c r="Z839" s="1">
        <f t="shared" si="615"/>
        <v>26</v>
      </c>
      <c r="AA839" s="1">
        <f t="shared" si="616"/>
        <v>26</v>
      </c>
      <c r="AB839" s="1">
        <f t="shared" si="617"/>
        <v>26</v>
      </c>
      <c r="AC839" s="1">
        <f t="shared" si="618"/>
        <v>26</v>
      </c>
      <c r="AD839" s="1">
        <f t="shared" si="619"/>
        <v>26</v>
      </c>
      <c r="AE839" s="1">
        <f t="shared" si="620"/>
        <v>26</v>
      </c>
      <c r="AF839" s="1">
        <f t="shared" si="621"/>
        <v>26</v>
      </c>
      <c r="AG839" s="1">
        <f t="shared" si="622"/>
        <v>26</v>
      </c>
      <c r="AH839" s="1">
        <f t="shared" si="623"/>
        <v>26</v>
      </c>
      <c r="AI839" s="1">
        <f t="shared" si="624"/>
        <v>26</v>
      </c>
      <c r="AJ839" s="1">
        <f t="shared" si="625"/>
        <v>26</v>
      </c>
      <c r="AK839" s="1">
        <f t="shared" si="626"/>
        <v>26</v>
      </c>
      <c r="AL839" s="1">
        <f t="shared" si="627"/>
        <v>26</v>
      </c>
      <c r="AM839" s="1">
        <f t="shared" si="628"/>
        <v>26</v>
      </c>
      <c r="AN839" s="1">
        <f t="shared" si="629"/>
        <v>26</v>
      </c>
      <c r="AO839" s="1">
        <f t="shared" si="630"/>
        <v>26</v>
      </c>
      <c r="AP839" s="7">
        <f t="shared" si="600"/>
        <v>26</v>
      </c>
      <c r="AQ839" s="7">
        <f t="shared" si="601"/>
        <v>26</v>
      </c>
      <c r="AR839" s="1">
        <f t="shared" si="631"/>
        <v>26</v>
      </c>
      <c r="AS839" s="7">
        <f t="shared" si="602"/>
        <v>26</v>
      </c>
      <c r="AT839" s="1">
        <f t="shared" si="632"/>
        <v>26</v>
      </c>
      <c r="AU839" s="1">
        <f t="shared" si="633"/>
        <v>26</v>
      </c>
      <c r="AV839" s="1">
        <f t="shared" si="634"/>
        <v>26</v>
      </c>
      <c r="AW839" s="1">
        <f t="shared" si="635"/>
        <v>26</v>
      </c>
      <c r="AX839" s="1">
        <f t="shared" si="636"/>
        <v>26</v>
      </c>
      <c r="AY839" s="1">
        <f t="shared" si="637"/>
        <v>26</v>
      </c>
      <c r="AZ839" s="1">
        <f t="shared" si="638"/>
        <v>26</v>
      </c>
      <c r="BA839" s="1">
        <f t="shared" si="639"/>
        <v>26</v>
      </c>
      <c r="BB839" s="1">
        <f t="shared" si="640"/>
        <v>26</v>
      </c>
      <c r="BC839" s="1">
        <f t="shared" si="641"/>
        <v>26</v>
      </c>
      <c r="BD839" s="1">
        <f t="shared" si="642"/>
        <v>26</v>
      </c>
      <c r="BE839" s="1">
        <f t="shared" si="643"/>
        <v>26</v>
      </c>
      <c r="BF839" s="1">
        <f t="shared" si="644"/>
        <v>26</v>
      </c>
      <c r="BG839" s="1">
        <f>+IF(D839="male",VLOOKUP(M839,'Key node cluster'!$A$3:$C$45,3,0),VLOOKUP(M839,'Key node cluster'!$F$3:$H$27,3,0))</f>
        <v>31</v>
      </c>
    </row>
    <row r="840" spans="1:59" x14ac:dyDescent="0.25">
      <c r="A840" t="s">
        <v>377</v>
      </c>
      <c r="B840">
        <v>9881015861</v>
      </c>
      <c r="C840" s="7">
        <v>30</v>
      </c>
      <c r="D840" t="s">
        <v>9</v>
      </c>
      <c r="E840" t="s">
        <v>10</v>
      </c>
      <c r="G840" t="str">
        <f t="shared" si="599"/>
        <v>secondary or below</v>
      </c>
      <c r="H840" s="7">
        <f t="shared" si="603"/>
        <v>15</v>
      </c>
      <c r="I840" t="s">
        <v>12</v>
      </c>
      <c r="J840">
        <v>33</v>
      </c>
      <c r="K840">
        <v>13.846575342466</v>
      </c>
      <c r="L840">
        <v>15</v>
      </c>
      <c r="M840" s="5">
        <f t="shared" si="604"/>
        <v>26</v>
      </c>
      <c r="N840" s="5">
        <f>+IF(D840="male",VLOOKUP(BG840,'Key node cluster'!$L$3:$N$24,3,0),VLOOKUP(BG840,'Key node cluster'!$R$3:$T$15,3,0))</f>
        <v>1</v>
      </c>
      <c r="O840" s="1">
        <v>0</v>
      </c>
      <c r="P840" s="1">
        <f t="shared" si="605"/>
        <v>26</v>
      </c>
      <c r="Q840" s="1">
        <f t="shared" si="606"/>
        <v>26</v>
      </c>
      <c r="R840" s="1">
        <f t="shared" si="607"/>
        <v>26</v>
      </c>
      <c r="S840" s="1">
        <f t="shared" si="608"/>
        <v>26</v>
      </c>
      <c r="T840" s="1">
        <f t="shared" si="609"/>
        <v>26</v>
      </c>
      <c r="U840" s="1">
        <f t="shared" si="610"/>
        <v>26</v>
      </c>
      <c r="V840" s="1">
        <f t="shared" si="611"/>
        <v>26</v>
      </c>
      <c r="W840" s="1">
        <f t="shared" si="612"/>
        <v>26</v>
      </c>
      <c r="X840" s="1">
        <f t="shared" si="613"/>
        <v>26</v>
      </c>
      <c r="Y840" s="1">
        <f t="shared" si="614"/>
        <v>26</v>
      </c>
      <c r="Z840" s="1">
        <f t="shared" si="615"/>
        <v>26</v>
      </c>
      <c r="AA840" s="1">
        <f t="shared" si="616"/>
        <v>26</v>
      </c>
      <c r="AB840" s="1">
        <f t="shared" si="617"/>
        <v>26</v>
      </c>
      <c r="AC840" s="1">
        <f t="shared" si="618"/>
        <v>26</v>
      </c>
      <c r="AD840" s="1">
        <f t="shared" si="619"/>
        <v>26</v>
      </c>
      <c r="AE840" s="1">
        <f t="shared" si="620"/>
        <v>26</v>
      </c>
      <c r="AF840" s="1">
        <f t="shared" si="621"/>
        <v>26</v>
      </c>
      <c r="AG840" s="1">
        <f t="shared" si="622"/>
        <v>26</v>
      </c>
      <c r="AH840" s="1">
        <f t="shared" si="623"/>
        <v>26</v>
      </c>
      <c r="AI840" s="1">
        <f t="shared" si="624"/>
        <v>26</v>
      </c>
      <c r="AJ840" s="1">
        <f t="shared" si="625"/>
        <v>26</v>
      </c>
      <c r="AK840" s="1">
        <f t="shared" si="626"/>
        <v>26</v>
      </c>
      <c r="AL840" s="1">
        <f t="shared" si="627"/>
        <v>26</v>
      </c>
      <c r="AM840" s="1">
        <f t="shared" si="628"/>
        <v>26</v>
      </c>
      <c r="AN840" s="1">
        <f t="shared" si="629"/>
        <v>26</v>
      </c>
      <c r="AO840" s="1">
        <f t="shared" si="630"/>
        <v>26</v>
      </c>
      <c r="AP840" s="7">
        <f t="shared" si="600"/>
        <v>26</v>
      </c>
      <c r="AQ840" s="7">
        <f t="shared" si="601"/>
        <v>26</v>
      </c>
      <c r="AR840" s="1">
        <f t="shared" si="631"/>
        <v>26</v>
      </c>
      <c r="AS840" s="7">
        <f t="shared" si="602"/>
        <v>26</v>
      </c>
      <c r="AT840" s="1">
        <f t="shared" si="632"/>
        <v>26</v>
      </c>
      <c r="AU840" s="1">
        <f t="shared" si="633"/>
        <v>26</v>
      </c>
      <c r="AV840" s="1">
        <f t="shared" si="634"/>
        <v>26</v>
      </c>
      <c r="AW840" s="1">
        <f t="shared" si="635"/>
        <v>26</v>
      </c>
      <c r="AX840" s="1">
        <f t="shared" si="636"/>
        <v>26</v>
      </c>
      <c r="AY840" s="1">
        <f t="shared" si="637"/>
        <v>26</v>
      </c>
      <c r="AZ840" s="1">
        <f t="shared" si="638"/>
        <v>26</v>
      </c>
      <c r="BA840" s="1">
        <f t="shared" si="639"/>
        <v>26</v>
      </c>
      <c r="BB840" s="1">
        <f t="shared" si="640"/>
        <v>26</v>
      </c>
      <c r="BC840" s="1">
        <f t="shared" si="641"/>
        <v>26</v>
      </c>
      <c r="BD840" s="1">
        <f t="shared" si="642"/>
        <v>26</v>
      </c>
      <c r="BE840" s="1">
        <f t="shared" si="643"/>
        <v>26</v>
      </c>
      <c r="BF840" s="1">
        <f t="shared" si="644"/>
        <v>26</v>
      </c>
      <c r="BG840" s="1">
        <f>+IF(D840="male",VLOOKUP(M840,'Key node cluster'!$A$3:$C$45,3,0),VLOOKUP(M840,'Key node cluster'!$F$3:$H$27,3,0))</f>
        <v>31</v>
      </c>
    </row>
    <row r="841" spans="1:59" x14ac:dyDescent="0.25">
      <c r="A841" t="s">
        <v>378</v>
      </c>
      <c r="B841">
        <v>9981015226</v>
      </c>
      <c r="C841" s="7">
        <v>20</v>
      </c>
      <c r="D841" t="s">
        <v>9</v>
      </c>
      <c r="E841" t="s">
        <v>10</v>
      </c>
      <c r="G841" t="str">
        <f t="shared" si="599"/>
        <v/>
      </c>
      <c r="H841" s="7">
        <f t="shared" si="603"/>
        <v>10</v>
      </c>
      <c r="J841">
        <v>24</v>
      </c>
      <c r="K841">
        <v>5.8575342465753</v>
      </c>
      <c r="L841">
        <v>17</v>
      </c>
      <c r="M841" s="5">
        <f t="shared" si="604"/>
        <v>26</v>
      </c>
      <c r="N841" s="5">
        <f>+IF(D841="male",VLOOKUP(BG841,'Key node cluster'!$L$3:$N$24,3,0),VLOOKUP(BG841,'Key node cluster'!$R$3:$T$15,3,0))</f>
        <v>1</v>
      </c>
      <c r="O841" s="1">
        <v>0</v>
      </c>
      <c r="P841" s="1">
        <f t="shared" si="605"/>
        <v>26</v>
      </c>
      <c r="Q841" s="1">
        <f t="shared" si="606"/>
        <v>26</v>
      </c>
      <c r="R841" s="1">
        <f t="shared" si="607"/>
        <v>26</v>
      </c>
      <c r="S841" s="1">
        <f t="shared" si="608"/>
        <v>26</v>
      </c>
      <c r="T841" s="1">
        <f t="shared" si="609"/>
        <v>26</v>
      </c>
      <c r="U841" s="1">
        <f t="shared" si="610"/>
        <v>26</v>
      </c>
      <c r="V841" s="1">
        <f t="shared" si="611"/>
        <v>26</v>
      </c>
      <c r="W841" s="1">
        <f t="shared" si="612"/>
        <v>26</v>
      </c>
      <c r="X841" s="1">
        <f t="shared" si="613"/>
        <v>26</v>
      </c>
      <c r="Y841" s="1">
        <f t="shared" si="614"/>
        <v>26</v>
      </c>
      <c r="Z841" s="1">
        <f t="shared" si="615"/>
        <v>26</v>
      </c>
      <c r="AA841" s="1">
        <f t="shared" si="616"/>
        <v>26</v>
      </c>
      <c r="AB841" s="1">
        <f t="shared" si="617"/>
        <v>26</v>
      </c>
      <c r="AC841" s="1">
        <f t="shared" si="618"/>
        <v>26</v>
      </c>
      <c r="AD841" s="1">
        <f t="shared" si="619"/>
        <v>26</v>
      </c>
      <c r="AE841" s="1">
        <f t="shared" si="620"/>
        <v>26</v>
      </c>
      <c r="AF841" s="1">
        <f t="shared" si="621"/>
        <v>26</v>
      </c>
      <c r="AG841" s="1">
        <f t="shared" si="622"/>
        <v>26</v>
      </c>
      <c r="AH841" s="1">
        <f t="shared" si="623"/>
        <v>26</v>
      </c>
      <c r="AI841" s="1">
        <f t="shared" si="624"/>
        <v>26</v>
      </c>
      <c r="AJ841" s="1">
        <f t="shared" si="625"/>
        <v>26</v>
      </c>
      <c r="AK841" s="1">
        <f t="shared" si="626"/>
        <v>26</v>
      </c>
      <c r="AL841" s="1">
        <f t="shared" si="627"/>
        <v>26</v>
      </c>
      <c r="AM841" s="1">
        <f t="shared" si="628"/>
        <v>26</v>
      </c>
      <c r="AN841" s="1">
        <f t="shared" si="629"/>
        <v>26</v>
      </c>
      <c r="AO841" s="1">
        <f t="shared" si="630"/>
        <v>26</v>
      </c>
      <c r="AP841" s="7">
        <f t="shared" si="600"/>
        <v>26</v>
      </c>
      <c r="AQ841" s="7">
        <f t="shared" si="601"/>
        <v>26</v>
      </c>
      <c r="AR841" s="1">
        <f t="shared" si="631"/>
        <v>26</v>
      </c>
      <c r="AS841" s="7">
        <f t="shared" si="602"/>
        <v>26</v>
      </c>
      <c r="AT841" s="1">
        <f t="shared" si="632"/>
        <v>26</v>
      </c>
      <c r="AU841" s="1">
        <f t="shared" si="633"/>
        <v>26</v>
      </c>
      <c r="AV841" s="1">
        <f t="shared" si="634"/>
        <v>26</v>
      </c>
      <c r="AW841" s="1">
        <f t="shared" si="635"/>
        <v>26</v>
      </c>
      <c r="AX841" s="1">
        <f t="shared" si="636"/>
        <v>26</v>
      </c>
      <c r="AY841" s="1">
        <f t="shared" si="637"/>
        <v>26</v>
      </c>
      <c r="AZ841" s="1">
        <f t="shared" si="638"/>
        <v>26</v>
      </c>
      <c r="BA841" s="1">
        <f t="shared" si="639"/>
        <v>26</v>
      </c>
      <c r="BB841" s="1">
        <f t="shared" si="640"/>
        <v>26</v>
      </c>
      <c r="BC841" s="1">
        <f t="shared" si="641"/>
        <v>26</v>
      </c>
      <c r="BD841" s="1">
        <f t="shared" si="642"/>
        <v>26</v>
      </c>
      <c r="BE841" s="1">
        <f t="shared" si="643"/>
        <v>26</v>
      </c>
      <c r="BF841" s="1">
        <f t="shared" si="644"/>
        <v>26</v>
      </c>
      <c r="BG841" s="1">
        <f>+IF(D841="male",VLOOKUP(M841,'Key node cluster'!$A$3:$C$45,3,0),VLOOKUP(M841,'Key node cluster'!$F$3:$H$27,3,0))</f>
        <v>31</v>
      </c>
    </row>
    <row r="842" spans="1:59" x14ac:dyDescent="0.25">
      <c r="A842" t="s">
        <v>379</v>
      </c>
      <c r="B842">
        <v>9871060705</v>
      </c>
      <c r="C842" s="7">
        <v>30</v>
      </c>
      <c r="D842" t="s">
        <v>9</v>
      </c>
      <c r="E842" t="s">
        <v>10</v>
      </c>
      <c r="G842" t="str">
        <f t="shared" si="599"/>
        <v>secondary or below</v>
      </c>
      <c r="H842" s="7">
        <f t="shared" si="603"/>
        <v>10</v>
      </c>
      <c r="I842" t="s">
        <v>18</v>
      </c>
      <c r="J842">
        <v>35</v>
      </c>
      <c r="K842">
        <v>9.6219178082191998</v>
      </c>
      <c r="L842">
        <v>14</v>
      </c>
      <c r="M842" s="5">
        <f t="shared" si="604"/>
        <v>26</v>
      </c>
      <c r="N842" s="5">
        <f>+IF(D842="male",VLOOKUP(BG842,'Key node cluster'!$L$3:$N$24,3,0),VLOOKUP(BG842,'Key node cluster'!$R$3:$T$15,3,0))</f>
        <v>1</v>
      </c>
      <c r="O842" s="1">
        <v>0</v>
      </c>
      <c r="P842" s="1">
        <f t="shared" si="605"/>
        <v>26</v>
      </c>
      <c r="Q842" s="1">
        <f t="shared" si="606"/>
        <v>26</v>
      </c>
      <c r="R842" s="1">
        <f t="shared" si="607"/>
        <v>26</v>
      </c>
      <c r="S842" s="1">
        <f t="shared" si="608"/>
        <v>26</v>
      </c>
      <c r="T842" s="1">
        <f t="shared" si="609"/>
        <v>26</v>
      </c>
      <c r="U842" s="1">
        <f t="shared" si="610"/>
        <v>26</v>
      </c>
      <c r="V842" s="1">
        <f t="shared" si="611"/>
        <v>26</v>
      </c>
      <c r="W842" s="1">
        <f t="shared" si="612"/>
        <v>26</v>
      </c>
      <c r="X842" s="1">
        <f t="shared" si="613"/>
        <v>26</v>
      </c>
      <c r="Y842" s="1">
        <f t="shared" si="614"/>
        <v>26</v>
      </c>
      <c r="Z842" s="1">
        <f t="shared" si="615"/>
        <v>26</v>
      </c>
      <c r="AA842" s="1">
        <f t="shared" si="616"/>
        <v>26</v>
      </c>
      <c r="AB842" s="1">
        <f t="shared" si="617"/>
        <v>26</v>
      </c>
      <c r="AC842" s="1">
        <f t="shared" si="618"/>
        <v>26</v>
      </c>
      <c r="AD842" s="1">
        <f t="shared" si="619"/>
        <v>26</v>
      </c>
      <c r="AE842" s="1">
        <f t="shared" si="620"/>
        <v>26</v>
      </c>
      <c r="AF842" s="1">
        <f t="shared" si="621"/>
        <v>26</v>
      </c>
      <c r="AG842" s="1">
        <f t="shared" si="622"/>
        <v>26</v>
      </c>
      <c r="AH842" s="1">
        <f t="shared" si="623"/>
        <v>26</v>
      </c>
      <c r="AI842" s="1">
        <f t="shared" si="624"/>
        <v>26</v>
      </c>
      <c r="AJ842" s="1">
        <f t="shared" si="625"/>
        <v>26</v>
      </c>
      <c r="AK842" s="1">
        <f t="shared" si="626"/>
        <v>26</v>
      </c>
      <c r="AL842" s="1">
        <f t="shared" si="627"/>
        <v>26</v>
      </c>
      <c r="AM842" s="1">
        <f t="shared" si="628"/>
        <v>26</v>
      </c>
      <c r="AN842" s="1">
        <f t="shared" si="629"/>
        <v>26</v>
      </c>
      <c r="AO842" s="1">
        <f t="shared" si="630"/>
        <v>26</v>
      </c>
      <c r="AP842" s="7">
        <f t="shared" si="600"/>
        <v>26</v>
      </c>
      <c r="AQ842" s="7">
        <f t="shared" si="601"/>
        <v>26</v>
      </c>
      <c r="AR842" s="1">
        <f t="shared" si="631"/>
        <v>26</v>
      </c>
      <c r="AS842" s="7">
        <f t="shared" si="602"/>
        <v>26</v>
      </c>
      <c r="AT842" s="1">
        <f t="shared" si="632"/>
        <v>26</v>
      </c>
      <c r="AU842" s="1">
        <f t="shared" si="633"/>
        <v>26</v>
      </c>
      <c r="AV842" s="1">
        <f t="shared" si="634"/>
        <v>26</v>
      </c>
      <c r="AW842" s="1">
        <f t="shared" si="635"/>
        <v>26</v>
      </c>
      <c r="AX842" s="1">
        <f t="shared" si="636"/>
        <v>26</v>
      </c>
      <c r="AY842" s="1">
        <f t="shared" si="637"/>
        <v>26</v>
      </c>
      <c r="AZ842" s="1">
        <f t="shared" si="638"/>
        <v>26</v>
      </c>
      <c r="BA842" s="1">
        <f t="shared" si="639"/>
        <v>26</v>
      </c>
      <c r="BB842" s="1">
        <f t="shared" si="640"/>
        <v>26</v>
      </c>
      <c r="BC842" s="1">
        <f t="shared" si="641"/>
        <v>26</v>
      </c>
      <c r="BD842" s="1">
        <f t="shared" si="642"/>
        <v>26</v>
      </c>
      <c r="BE842" s="1">
        <f t="shared" si="643"/>
        <v>26</v>
      </c>
      <c r="BF842" s="1">
        <f t="shared" si="644"/>
        <v>26</v>
      </c>
      <c r="BG842" s="1">
        <f>+IF(D842="male",VLOOKUP(M842,'Key node cluster'!$A$3:$C$45,3,0),VLOOKUP(M842,'Key node cluster'!$F$3:$H$27,3,0))</f>
        <v>31</v>
      </c>
    </row>
    <row r="843" spans="1:59" x14ac:dyDescent="0.25">
      <c r="A843" t="s">
        <v>386</v>
      </c>
      <c r="B843">
        <v>9881031137</v>
      </c>
      <c r="C843" s="7">
        <v>30</v>
      </c>
      <c r="D843" t="s">
        <v>9</v>
      </c>
      <c r="E843" t="s">
        <v>10</v>
      </c>
      <c r="G843" t="str">
        <f t="shared" si="599"/>
        <v>secondary or below</v>
      </c>
      <c r="H843" s="7">
        <f t="shared" si="603"/>
        <v>5</v>
      </c>
      <c r="I843" t="s">
        <v>12</v>
      </c>
      <c r="J843">
        <v>34</v>
      </c>
      <c r="K843">
        <v>3.2465753424658002</v>
      </c>
      <c r="L843">
        <v>2</v>
      </c>
      <c r="M843" s="5">
        <f t="shared" si="604"/>
        <v>26</v>
      </c>
      <c r="N843" s="5">
        <f>+IF(D843="male",VLOOKUP(BG843,'Key node cluster'!$L$3:$N$24,3,0),VLOOKUP(BG843,'Key node cluster'!$R$3:$T$15,3,0))</f>
        <v>1</v>
      </c>
      <c r="O843" s="1">
        <v>0</v>
      </c>
      <c r="P843" s="1">
        <f t="shared" si="605"/>
        <v>26</v>
      </c>
      <c r="Q843" s="1">
        <f t="shared" si="606"/>
        <v>26</v>
      </c>
      <c r="R843" s="1">
        <f t="shared" si="607"/>
        <v>26</v>
      </c>
      <c r="S843" s="1">
        <f t="shared" si="608"/>
        <v>26</v>
      </c>
      <c r="T843" s="1">
        <f t="shared" si="609"/>
        <v>26</v>
      </c>
      <c r="U843" s="1">
        <f t="shared" si="610"/>
        <v>26</v>
      </c>
      <c r="V843" s="1">
        <f t="shared" si="611"/>
        <v>26</v>
      </c>
      <c r="W843" s="1">
        <f t="shared" si="612"/>
        <v>26</v>
      </c>
      <c r="X843" s="1">
        <f t="shared" si="613"/>
        <v>26</v>
      </c>
      <c r="Y843" s="1">
        <f t="shared" si="614"/>
        <v>26</v>
      </c>
      <c r="Z843" s="1">
        <f t="shared" si="615"/>
        <v>26</v>
      </c>
      <c r="AA843" s="1">
        <f t="shared" si="616"/>
        <v>26</v>
      </c>
      <c r="AB843" s="1">
        <f t="shared" si="617"/>
        <v>26</v>
      </c>
      <c r="AC843" s="1">
        <f t="shared" si="618"/>
        <v>26</v>
      </c>
      <c r="AD843" s="1">
        <f t="shared" si="619"/>
        <v>26</v>
      </c>
      <c r="AE843" s="1">
        <f t="shared" si="620"/>
        <v>26</v>
      </c>
      <c r="AF843" s="1">
        <f t="shared" si="621"/>
        <v>26</v>
      </c>
      <c r="AG843" s="1">
        <f t="shared" si="622"/>
        <v>26</v>
      </c>
      <c r="AH843" s="1">
        <f t="shared" si="623"/>
        <v>26</v>
      </c>
      <c r="AI843" s="1">
        <f t="shared" si="624"/>
        <v>26</v>
      </c>
      <c r="AJ843" s="1">
        <f t="shared" si="625"/>
        <v>26</v>
      </c>
      <c r="AK843" s="1">
        <f t="shared" si="626"/>
        <v>26</v>
      </c>
      <c r="AL843" s="1">
        <f t="shared" si="627"/>
        <v>26</v>
      </c>
      <c r="AM843" s="1">
        <f t="shared" si="628"/>
        <v>26</v>
      </c>
      <c r="AN843" s="1">
        <f t="shared" si="629"/>
        <v>26</v>
      </c>
      <c r="AO843" s="1">
        <f t="shared" si="630"/>
        <v>26</v>
      </c>
      <c r="AP843" s="7">
        <f t="shared" si="600"/>
        <v>26</v>
      </c>
      <c r="AQ843" s="7">
        <f t="shared" si="601"/>
        <v>26</v>
      </c>
      <c r="AR843" s="1">
        <f t="shared" si="631"/>
        <v>26</v>
      </c>
      <c r="AS843" s="7">
        <f t="shared" si="602"/>
        <v>26</v>
      </c>
      <c r="AT843" s="1">
        <f t="shared" si="632"/>
        <v>26</v>
      </c>
      <c r="AU843" s="1">
        <f t="shared" si="633"/>
        <v>26</v>
      </c>
      <c r="AV843" s="1">
        <f t="shared" si="634"/>
        <v>26</v>
      </c>
      <c r="AW843" s="1">
        <f t="shared" si="635"/>
        <v>26</v>
      </c>
      <c r="AX843" s="1">
        <f t="shared" si="636"/>
        <v>26</v>
      </c>
      <c r="AY843" s="1">
        <f t="shared" si="637"/>
        <v>26</v>
      </c>
      <c r="AZ843" s="1">
        <f t="shared" si="638"/>
        <v>26</v>
      </c>
      <c r="BA843" s="1">
        <f t="shared" si="639"/>
        <v>26</v>
      </c>
      <c r="BB843" s="1">
        <f t="shared" si="640"/>
        <v>26</v>
      </c>
      <c r="BC843" s="1">
        <f t="shared" si="641"/>
        <v>26</v>
      </c>
      <c r="BD843" s="1">
        <f t="shared" si="642"/>
        <v>26</v>
      </c>
      <c r="BE843" s="1">
        <f t="shared" si="643"/>
        <v>26</v>
      </c>
      <c r="BF843" s="1">
        <f t="shared" si="644"/>
        <v>26</v>
      </c>
      <c r="BG843" s="1">
        <f>+IF(D843="male",VLOOKUP(M843,'Key node cluster'!$A$3:$C$45,3,0),VLOOKUP(M843,'Key node cluster'!$F$3:$H$27,3,0))</f>
        <v>31</v>
      </c>
    </row>
    <row r="844" spans="1:59" x14ac:dyDescent="0.25">
      <c r="A844" t="s">
        <v>387</v>
      </c>
      <c r="B844">
        <v>9881027991</v>
      </c>
      <c r="C844" s="7">
        <v>30</v>
      </c>
      <c r="D844" t="s">
        <v>9</v>
      </c>
      <c r="E844" t="s">
        <v>10</v>
      </c>
      <c r="F844" t="s">
        <v>11</v>
      </c>
      <c r="G844" t="str">
        <f t="shared" si="599"/>
        <v>secondary or below</v>
      </c>
      <c r="H844" s="7">
        <f t="shared" si="603"/>
        <v>15</v>
      </c>
      <c r="I844" t="s">
        <v>18</v>
      </c>
      <c r="J844">
        <v>33</v>
      </c>
      <c r="K844">
        <v>13.52602739726</v>
      </c>
      <c r="L844">
        <v>10</v>
      </c>
      <c r="M844" s="5">
        <f t="shared" si="604"/>
        <v>42</v>
      </c>
      <c r="N844" s="5">
        <f>+IF(D844="male",VLOOKUP(BG844,'Key node cluster'!$L$3:$N$24,3,0),VLOOKUP(BG844,'Key node cluster'!$R$3:$T$15,3,0))</f>
        <v>0</v>
      </c>
      <c r="O844" s="1">
        <v>0</v>
      </c>
      <c r="P844" s="1">
        <f t="shared" si="605"/>
        <v>26</v>
      </c>
      <c r="Q844" s="1">
        <f t="shared" si="606"/>
        <v>26</v>
      </c>
      <c r="R844" s="1">
        <f t="shared" si="607"/>
        <v>26</v>
      </c>
      <c r="S844" s="1">
        <f t="shared" si="608"/>
        <v>26</v>
      </c>
      <c r="T844" s="1">
        <f t="shared" si="609"/>
        <v>26</v>
      </c>
      <c r="U844" s="1">
        <f t="shared" si="610"/>
        <v>26</v>
      </c>
      <c r="V844" s="1">
        <f t="shared" si="611"/>
        <v>26</v>
      </c>
      <c r="W844" s="1">
        <f t="shared" si="612"/>
        <v>26</v>
      </c>
      <c r="X844" s="1">
        <f t="shared" si="613"/>
        <v>26</v>
      </c>
      <c r="Y844" s="1">
        <f t="shared" si="614"/>
        <v>26</v>
      </c>
      <c r="Z844" s="1">
        <f t="shared" si="615"/>
        <v>26</v>
      </c>
      <c r="AA844" s="1">
        <f t="shared" si="616"/>
        <v>26</v>
      </c>
      <c r="AB844" s="1">
        <f t="shared" si="617"/>
        <v>26</v>
      </c>
      <c r="AC844" s="1">
        <f t="shared" si="618"/>
        <v>26</v>
      </c>
      <c r="AD844" s="1">
        <f t="shared" si="619"/>
        <v>26</v>
      </c>
      <c r="AE844" s="1">
        <f t="shared" si="620"/>
        <v>26</v>
      </c>
      <c r="AF844" s="1">
        <f t="shared" si="621"/>
        <v>26</v>
      </c>
      <c r="AG844" s="1">
        <f t="shared" si="622"/>
        <v>26</v>
      </c>
      <c r="AH844" s="1">
        <f t="shared" si="623"/>
        <v>26</v>
      </c>
      <c r="AI844" s="1">
        <f t="shared" si="624"/>
        <v>26</v>
      </c>
      <c r="AJ844" s="1">
        <f t="shared" si="625"/>
        <v>26</v>
      </c>
      <c r="AK844" s="1">
        <f t="shared" si="626"/>
        <v>26</v>
      </c>
      <c r="AL844" s="1">
        <f t="shared" si="627"/>
        <v>26</v>
      </c>
      <c r="AM844" s="1">
        <f t="shared" si="628"/>
        <v>26</v>
      </c>
      <c r="AN844" s="1">
        <f t="shared" si="629"/>
        <v>26</v>
      </c>
      <c r="AO844" s="1">
        <f t="shared" si="630"/>
        <v>26</v>
      </c>
      <c r="AP844" s="7">
        <f t="shared" si="600"/>
        <v>38</v>
      </c>
      <c r="AQ844" s="7">
        <f t="shared" si="601"/>
        <v>38</v>
      </c>
      <c r="AR844" s="1">
        <f t="shared" si="631"/>
        <v>38</v>
      </c>
      <c r="AS844" s="7">
        <f t="shared" si="602"/>
        <v>38</v>
      </c>
      <c r="AT844" s="1">
        <f t="shared" si="632"/>
        <v>38</v>
      </c>
      <c r="AU844" s="1">
        <f t="shared" si="633"/>
        <v>38</v>
      </c>
      <c r="AV844" s="1">
        <f t="shared" si="634"/>
        <v>38</v>
      </c>
      <c r="AW844" s="1">
        <f t="shared" si="635"/>
        <v>38</v>
      </c>
      <c r="AX844" s="1">
        <f t="shared" si="636"/>
        <v>38</v>
      </c>
      <c r="AY844" s="1">
        <f t="shared" si="637"/>
        <v>38</v>
      </c>
      <c r="AZ844" s="1">
        <f t="shared" si="638"/>
        <v>38</v>
      </c>
      <c r="BA844" s="1">
        <f t="shared" si="639"/>
        <v>38</v>
      </c>
      <c r="BB844" s="1">
        <f t="shared" si="640"/>
        <v>40</v>
      </c>
      <c r="BC844" s="1">
        <f t="shared" si="641"/>
        <v>40</v>
      </c>
      <c r="BD844" s="1">
        <f t="shared" si="642"/>
        <v>42</v>
      </c>
      <c r="BE844" s="1">
        <f t="shared" si="643"/>
        <v>42</v>
      </c>
      <c r="BF844" s="1">
        <f t="shared" si="644"/>
        <v>42</v>
      </c>
      <c r="BG844" s="1">
        <f>+IF(D844="male",VLOOKUP(M844,'Key node cluster'!$A$3:$C$45,3,0),VLOOKUP(M844,'Key node cluster'!$F$3:$H$27,3,0))</f>
        <v>42</v>
      </c>
    </row>
    <row r="845" spans="1:59" x14ac:dyDescent="0.25">
      <c r="A845" t="s">
        <v>388</v>
      </c>
      <c r="B845">
        <v>9981058041</v>
      </c>
      <c r="C845" s="7">
        <v>20</v>
      </c>
      <c r="D845" t="s">
        <v>9</v>
      </c>
      <c r="E845" t="s">
        <v>10</v>
      </c>
      <c r="G845" t="str">
        <f t="shared" si="599"/>
        <v/>
      </c>
      <c r="H845" s="7">
        <f t="shared" si="603"/>
        <v>5</v>
      </c>
      <c r="J845">
        <v>23</v>
      </c>
      <c r="K845">
        <v>4.6904109589041001</v>
      </c>
      <c r="L845">
        <v>5</v>
      </c>
      <c r="M845" s="5">
        <f t="shared" si="604"/>
        <v>26</v>
      </c>
      <c r="N845" s="5">
        <f>+IF(D845="male",VLOOKUP(BG845,'Key node cluster'!$L$3:$N$24,3,0),VLOOKUP(BG845,'Key node cluster'!$R$3:$T$15,3,0))</f>
        <v>1</v>
      </c>
      <c r="O845" s="1">
        <v>0</v>
      </c>
      <c r="P845" s="1">
        <f t="shared" si="605"/>
        <v>26</v>
      </c>
      <c r="Q845" s="1">
        <f t="shared" si="606"/>
        <v>26</v>
      </c>
      <c r="R845" s="1">
        <f t="shared" si="607"/>
        <v>26</v>
      </c>
      <c r="S845" s="1">
        <f t="shared" si="608"/>
        <v>26</v>
      </c>
      <c r="T845" s="1">
        <f t="shared" si="609"/>
        <v>26</v>
      </c>
      <c r="U845" s="1">
        <f t="shared" si="610"/>
        <v>26</v>
      </c>
      <c r="V845" s="1">
        <f t="shared" si="611"/>
        <v>26</v>
      </c>
      <c r="W845" s="1">
        <f t="shared" si="612"/>
        <v>26</v>
      </c>
      <c r="X845" s="1">
        <f t="shared" si="613"/>
        <v>26</v>
      </c>
      <c r="Y845" s="1">
        <f t="shared" si="614"/>
        <v>26</v>
      </c>
      <c r="Z845" s="1">
        <f t="shared" si="615"/>
        <v>26</v>
      </c>
      <c r="AA845" s="1">
        <f t="shared" si="616"/>
        <v>26</v>
      </c>
      <c r="AB845" s="1">
        <f t="shared" si="617"/>
        <v>26</v>
      </c>
      <c r="AC845" s="1">
        <f t="shared" si="618"/>
        <v>26</v>
      </c>
      <c r="AD845" s="1">
        <f t="shared" si="619"/>
        <v>26</v>
      </c>
      <c r="AE845" s="1">
        <f t="shared" si="620"/>
        <v>26</v>
      </c>
      <c r="AF845" s="1">
        <f t="shared" si="621"/>
        <v>26</v>
      </c>
      <c r="AG845" s="1">
        <f t="shared" si="622"/>
        <v>26</v>
      </c>
      <c r="AH845" s="1">
        <f t="shared" si="623"/>
        <v>26</v>
      </c>
      <c r="AI845" s="1">
        <f t="shared" si="624"/>
        <v>26</v>
      </c>
      <c r="AJ845" s="1">
        <f t="shared" si="625"/>
        <v>26</v>
      </c>
      <c r="AK845" s="1">
        <f t="shared" si="626"/>
        <v>26</v>
      </c>
      <c r="AL845" s="1">
        <f t="shared" si="627"/>
        <v>26</v>
      </c>
      <c r="AM845" s="1">
        <f t="shared" si="628"/>
        <v>26</v>
      </c>
      <c r="AN845" s="1">
        <f t="shared" si="629"/>
        <v>26</v>
      </c>
      <c r="AO845" s="1">
        <f t="shared" si="630"/>
        <v>26</v>
      </c>
      <c r="AP845" s="7">
        <f t="shared" si="600"/>
        <v>26</v>
      </c>
      <c r="AQ845" s="7">
        <f t="shared" si="601"/>
        <v>26</v>
      </c>
      <c r="AR845" s="1">
        <f t="shared" si="631"/>
        <v>26</v>
      </c>
      <c r="AS845" s="7">
        <f t="shared" si="602"/>
        <v>26</v>
      </c>
      <c r="AT845" s="1">
        <f t="shared" si="632"/>
        <v>26</v>
      </c>
      <c r="AU845" s="1">
        <f t="shared" si="633"/>
        <v>26</v>
      </c>
      <c r="AV845" s="1">
        <f t="shared" si="634"/>
        <v>26</v>
      </c>
      <c r="AW845" s="1">
        <f t="shared" si="635"/>
        <v>26</v>
      </c>
      <c r="AX845" s="1">
        <f t="shared" si="636"/>
        <v>26</v>
      </c>
      <c r="AY845" s="1">
        <f t="shared" si="637"/>
        <v>26</v>
      </c>
      <c r="AZ845" s="1">
        <f t="shared" si="638"/>
        <v>26</v>
      </c>
      <c r="BA845" s="1">
        <f t="shared" si="639"/>
        <v>26</v>
      </c>
      <c r="BB845" s="1">
        <f t="shared" si="640"/>
        <v>26</v>
      </c>
      <c r="BC845" s="1">
        <f t="shared" si="641"/>
        <v>26</v>
      </c>
      <c r="BD845" s="1">
        <f t="shared" si="642"/>
        <v>26</v>
      </c>
      <c r="BE845" s="1">
        <f t="shared" si="643"/>
        <v>26</v>
      </c>
      <c r="BF845" s="1">
        <f t="shared" si="644"/>
        <v>26</v>
      </c>
      <c r="BG845" s="1">
        <f>+IF(D845="male",VLOOKUP(M845,'Key node cluster'!$A$3:$C$45,3,0),VLOOKUP(M845,'Key node cluster'!$F$3:$H$27,3,0))</f>
        <v>31</v>
      </c>
    </row>
    <row r="846" spans="1:59" x14ac:dyDescent="0.25">
      <c r="A846" t="s">
        <v>390</v>
      </c>
      <c r="B846">
        <v>9891016137</v>
      </c>
      <c r="C846" s="7">
        <v>30</v>
      </c>
      <c r="D846" t="s">
        <v>9</v>
      </c>
      <c r="E846" t="s">
        <v>10</v>
      </c>
      <c r="F846" t="s">
        <v>11</v>
      </c>
      <c r="G846" t="str">
        <f t="shared" si="599"/>
        <v>bachelor or above</v>
      </c>
      <c r="H846" s="7">
        <f t="shared" si="603"/>
        <v>15</v>
      </c>
      <c r="I846" t="s">
        <v>14</v>
      </c>
      <c r="J846">
        <v>33</v>
      </c>
      <c r="K846">
        <v>11.273972602740001</v>
      </c>
      <c r="L846">
        <v>4</v>
      </c>
      <c r="M846" s="5">
        <f t="shared" si="604"/>
        <v>42</v>
      </c>
      <c r="N846" s="5">
        <f>+IF(D846="male",VLOOKUP(BG846,'Key node cluster'!$L$3:$N$24,3,0),VLOOKUP(BG846,'Key node cluster'!$R$3:$T$15,3,0))</f>
        <v>0</v>
      </c>
      <c r="O846" s="1">
        <v>0</v>
      </c>
      <c r="P846" s="1">
        <f t="shared" si="605"/>
        <v>26</v>
      </c>
      <c r="Q846" s="1">
        <f t="shared" si="606"/>
        <v>26</v>
      </c>
      <c r="R846" s="1">
        <f t="shared" si="607"/>
        <v>26</v>
      </c>
      <c r="S846" s="1">
        <f t="shared" si="608"/>
        <v>26</v>
      </c>
      <c r="T846" s="1">
        <f t="shared" si="609"/>
        <v>26</v>
      </c>
      <c r="U846" s="1">
        <f t="shared" si="610"/>
        <v>26</v>
      </c>
      <c r="V846" s="1">
        <f t="shared" si="611"/>
        <v>26</v>
      </c>
      <c r="W846" s="1">
        <f t="shared" si="612"/>
        <v>26</v>
      </c>
      <c r="X846" s="1">
        <f t="shared" si="613"/>
        <v>26</v>
      </c>
      <c r="Y846" s="1">
        <f t="shared" si="614"/>
        <v>26</v>
      </c>
      <c r="Z846" s="1">
        <f t="shared" si="615"/>
        <v>26</v>
      </c>
      <c r="AA846" s="1">
        <f t="shared" si="616"/>
        <v>26</v>
      </c>
      <c r="AB846" s="1">
        <f t="shared" si="617"/>
        <v>26</v>
      </c>
      <c r="AC846" s="1">
        <f t="shared" si="618"/>
        <v>26</v>
      </c>
      <c r="AD846" s="1">
        <f t="shared" si="619"/>
        <v>26</v>
      </c>
      <c r="AE846" s="1">
        <f t="shared" si="620"/>
        <v>26</v>
      </c>
      <c r="AF846" s="1">
        <f t="shared" si="621"/>
        <v>26</v>
      </c>
      <c r="AG846" s="1">
        <f t="shared" si="622"/>
        <v>26</v>
      </c>
      <c r="AH846" s="1">
        <f t="shared" si="623"/>
        <v>26</v>
      </c>
      <c r="AI846" s="1">
        <f t="shared" si="624"/>
        <v>26</v>
      </c>
      <c r="AJ846" s="1">
        <f t="shared" si="625"/>
        <v>26</v>
      </c>
      <c r="AK846" s="1">
        <f t="shared" si="626"/>
        <v>26</v>
      </c>
      <c r="AL846" s="1">
        <f t="shared" si="627"/>
        <v>26</v>
      </c>
      <c r="AM846" s="1">
        <f t="shared" si="628"/>
        <v>26</v>
      </c>
      <c r="AN846" s="1">
        <f t="shared" si="629"/>
        <v>26</v>
      </c>
      <c r="AO846" s="1">
        <f t="shared" si="630"/>
        <v>26</v>
      </c>
      <c r="AP846" s="7">
        <f t="shared" si="600"/>
        <v>38</v>
      </c>
      <c r="AQ846" s="7">
        <f t="shared" si="601"/>
        <v>38</v>
      </c>
      <c r="AR846" s="1">
        <f t="shared" si="631"/>
        <v>38</v>
      </c>
      <c r="AS846" s="7">
        <f t="shared" si="602"/>
        <v>38</v>
      </c>
      <c r="AT846" s="1">
        <f t="shared" si="632"/>
        <v>38</v>
      </c>
      <c r="AU846" s="1">
        <f t="shared" si="633"/>
        <v>38</v>
      </c>
      <c r="AV846" s="1">
        <f t="shared" si="634"/>
        <v>38</v>
      </c>
      <c r="AW846" s="1">
        <f t="shared" si="635"/>
        <v>38</v>
      </c>
      <c r="AX846" s="1">
        <f t="shared" si="636"/>
        <v>38</v>
      </c>
      <c r="AY846" s="1">
        <f t="shared" si="637"/>
        <v>38</v>
      </c>
      <c r="AZ846" s="1">
        <f t="shared" si="638"/>
        <v>38</v>
      </c>
      <c r="BA846" s="1">
        <f t="shared" si="639"/>
        <v>38</v>
      </c>
      <c r="BB846" s="1">
        <f t="shared" si="640"/>
        <v>40</v>
      </c>
      <c r="BC846" s="1">
        <f t="shared" si="641"/>
        <v>40</v>
      </c>
      <c r="BD846" s="1">
        <f t="shared" si="642"/>
        <v>42</v>
      </c>
      <c r="BE846" s="1">
        <f t="shared" si="643"/>
        <v>42</v>
      </c>
      <c r="BF846" s="1">
        <f t="shared" si="644"/>
        <v>42</v>
      </c>
      <c r="BG846" s="1">
        <f>+IF(D846="male",VLOOKUP(M846,'Key node cluster'!$A$3:$C$45,3,0),VLOOKUP(M846,'Key node cluster'!$F$3:$H$27,3,0))</f>
        <v>42</v>
      </c>
    </row>
    <row r="847" spans="1:59" x14ac:dyDescent="0.25">
      <c r="A847" t="s">
        <v>392</v>
      </c>
      <c r="B847">
        <v>9961058158</v>
      </c>
      <c r="C847" s="7">
        <v>20</v>
      </c>
      <c r="D847" t="s">
        <v>9</v>
      </c>
      <c r="E847" t="s">
        <v>10</v>
      </c>
      <c r="F847" t="s">
        <v>45</v>
      </c>
      <c r="G847" t="str">
        <f t="shared" si="599"/>
        <v>bachelor or above</v>
      </c>
      <c r="H847" s="7">
        <f t="shared" si="603"/>
        <v>5</v>
      </c>
      <c r="I847" t="s">
        <v>14</v>
      </c>
      <c r="J847">
        <v>25</v>
      </c>
      <c r="K847">
        <v>2.5068493150685001</v>
      </c>
      <c r="L847">
        <v>18</v>
      </c>
      <c r="M847" s="5">
        <f t="shared" si="604"/>
        <v>30</v>
      </c>
      <c r="N847" s="5">
        <f>+IF(D847="male",VLOOKUP(BG847,'Key node cluster'!$L$3:$N$24,3,0),VLOOKUP(BG847,'Key node cluster'!$R$3:$T$15,3,0))</f>
        <v>2</v>
      </c>
      <c r="O847" s="1">
        <v>0</v>
      </c>
      <c r="P847" s="1">
        <f t="shared" si="605"/>
        <v>26</v>
      </c>
      <c r="Q847" s="1">
        <f t="shared" si="606"/>
        <v>26</v>
      </c>
      <c r="R847" s="1">
        <f t="shared" si="607"/>
        <v>26</v>
      </c>
      <c r="S847" s="1">
        <f t="shared" si="608"/>
        <v>26</v>
      </c>
      <c r="T847" s="1">
        <f t="shared" si="609"/>
        <v>26</v>
      </c>
      <c r="U847" s="1">
        <f t="shared" si="610"/>
        <v>26</v>
      </c>
      <c r="V847" s="1">
        <f t="shared" si="611"/>
        <v>26</v>
      </c>
      <c r="W847" s="1">
        <f t="shared" si="612"/>
        <v>26</v>
      </c>
      <c r="X847" s="1">
        <f t="shared" si="613"/>
        <v>26</v>
      </c>
      <c r="Y847" s="1">
        <f t="shared" si="614"/>
        <v>26</v>
      </c>
      <c r="Z847" s="1">
        <f t="shared" si="615"/>
        <v>26</v>
      </c>
      <c r="AA847" s="1">
        <f t="shared" si="616"/>
        <v>26</v>
      </c>
      <c r="AB847" s="1">
        <f t="shared" si="617"/>
        <v>26</v>
      </c>
      <c r="AC847" s="1">
        <f t="shared" si="618"/>
        <v>26</v>
      </c>
      <c r="AD847" s="1">
        <f t="shared" si="619"/>
        <v>26</v>
      </c>
      <c r="AE847" s="1">
        <f t="shared" si="620"/>
        <v>26</v>
      </c>
      <c r="AF847" s="1">
        <f t="shared" si="621"/>
        <v>26</v>
      </c>
      <c r="AG847" s="1">
        <f t="shared" si="622"/>
        <v>26</v>
      </c>
      <c r="AH847" s="1">
        <f t="shared" si="623"/>
        <v>26</v>
      </c>
      <c r="AI847" s="1">
        <f t="shared" si="624"/>
        <v>26</v>
      </c>
      <c r="AJ847" s="1">
        <f t="shared" si="625"/>
        <v>26</v>
      </c>
      <c r="AK847" s="1">
        <f t="shared" si="626"/>
        <v>26</v>
      </c>
      <c r="AL847" s="1">
        <f t="shared" si="627"/>
        <v>26</v>
      </c>
      <c r="AM847" s="1">
        <f t="shared" si="628"/>
        <v>26</v>
      </c>
      <c r="AN847" s="1">
        <f t="shared" si="629"/>
        <v>26</v>
      </c>
      <c r="AO847" s="1">
        <f t="shared" si="630"/>
        <v>26</v>
      </c>
      <c r="AP847" s="7">
        <f t="shared" si="600"/>
        <v>27</v>
      </c>
      <c r="AQ847" s="7">
        <f t="shared" si="601"/>
        <v>28</v>
      </c>
      <c r="AR847" s="1">
        <f t="shared" si="631"/>
        <v>29</v>
      </c>
      <c r="AS847" s="7">
        <f t="shared" si="602"/>
        <v>30</v>
      </c>
      <c r="AT847" s="1">
        <f t="shared" si="632"/>
        <v>30</v>
      </c>
      <c r="AU847" s="1">
        <f t="shared" si="633"/>
        <v>30</v>
      </c>
      <c r="AV847" s="1">
        <f t="shared" si="634"/>
        <v>30</v>
      </c>
      <c r="AW847" s="1">
        <f t="shared" si="635"/>
        <v>30</v>
      </c>
      <c r="AX847" s="1">
        <f t="shared" si="636"/>
        <v>30</v>
      </c>
      <c r="AY847" s="1">
        <f t="shared" si="637"/>
        <v>30</v>
      </c>
      <c r="AZ847" s="1">
        <f t="shared" si="638"/>
        <v>30</v>
      </c>
      <c r="BA847" s="1">
        <f t="shared" si="639"/>
        <v>30</v>
      </c>
      <c r="BB847" s="1">
        <f t="shared" si="640"/>
        <v>30</v>
      </c>
      <c r="BC847" s="1">
        <f t="shared" si="641"/>
        <v>30</v>
      </c>
      <c r="BD847" s="1">
        <f t="shared" si="642"/>
        <v>30</v>
      </c>
      <c r="BE847" s="1">
        <f t="shared" si="643"/>
        <v>30</v>
      </c>
      <c r="BF847" s="1">
        <f t="shared" si="644"/>
        <v>30</v>
      </c>
      <c r="BG847" s="1">
        <f>+IF(D847="male",VLOOKUP(M847,'Key node cluster'!$A$3:$C$45,3,0),VLOOKUP(M847,'Key node cluster'!$F$3:$H$27,3,0))</f>
        <v>30</v>
      </c>
    </row>
    <row r="848" spans="1:59" x14ac:dyDescent="0.25">
      <c r="A848" t="s">
        <v>394</v>
      </c>
      <c r="B848">
        <v>9911005131</v>
      </c>
      <c r="C848" s="7">
        <v>30</v>
      </c>
      <c r="D848" t="s">
        <v>9</v>
      </c>
      <c r="E848" t="s">
        <v>10</v>
      </c>
      <c r="F848" t="s">
        <v>11</v>
      </c>
      <c r="G848" t="str">
        <f t="shared" si="599"/>
        <v>tvet</v>
      </c>
      <c r="H848" s="7">
        <f t="shared" si="603"/>
        <v>10</v>
      </c>
      <c r="I848" t="s">
        <v>22</v>
      </c>
      <c r="J848">
        <v>31</v>
      </c>
      <c r="K848">
        <v>9.5260273972603002</v>
      </c>
      <c r="L848">
        <v>3</v>
      </c>
      <c r="M848" s="5">
        <f t="shared" si="604"/>
        <v>42</v>
      </c>
      <c r="N848" s="5">
        <f>+IF(D848="male",VLOOKUP(BG848,'Key node cluster'!$L$3:$N$24,3,0),VLOOKUP(BG848,'Key node cluster'!$R$3:$T$15,3,0))</f>
        <v>0</v>
      </c>
      <c r="O848" s="1">
        <v>0</v>
      </c>
      <c r="P848" s="1">
        <f t="shared" si="605"/>
        <v>26</v>
      </c>
      <c r="Q848" s="1">
        <f t="shared" si="606"/>
        <v>26</v>
      </c>
      <c r="R848" s="1">
        <f t="shared" si="607"/>
        <v>26</v>
      </c>
      <c r="S848" s="1">
        <f t="shared" si="608"/>
        <v>26</v>
      </c>
      <c r="T848" s="1">
        <f t="shared" si="609"/>
        <v>26</v>
      </c>
      <c r="U848" s="1">
        <f t="shared" si="610"/>
        <v>26</v>
      </c>
      <c r="V848" s="1">
        <f t="shared" si="611"/>
        <v>26</v>
      </c>
      <c r="W848" s="1">
        <f t="shared" si="612"/>
        <v>26</v>
      </c>
      <c r="X848" s="1">
        <f t="shared" si="613"/>
        <v>26</v>
      </c>
      <c r="Y848" s="1">
        <f t="shared" si="614"/>
        <v>26</v>
      </c>
      <c r="Z848" s="1">
        <f t="shared" si="615"/>
        <v>26</v>
      </c>
      <c r="AA848" s="1">
        <f t="shared" si="616"/>
        <v>26</v>
      </c>
      <c r="AB848" s="1">
        <f t="shared" si="617"/>
        <v>26</v>
      </c>
      <c r="AC848" s="1">
        <f t="shared" si="618"/>
        <v>26</v>
      </c>
      <c r="AD848" s="1">
        <f t="shared" si="619"/>
        <v>26</v>
      </c>
      <c r="AE848" s="1">
        <f t="shared" si="620"/>
        <v>26</v>
      </c>
      <c r="AF848" s="1">
        <f t="shared" si="621"/>
        <v>26</v>
      </c>
      <c r="AG848" s="1">
        <f t="shared" si="622"/>
        <v>26</v>
      </c>
      <c r="AH848" s="1">
        <f t="shared" si="623"/>
        <v>26</v>
      </c>
      <c r="AI848" s="1">
        <f t="shared" si="624"/>
        <v>26</v>
      </c>
      <c r="AJ848" s="1">
        <f t="shared" si="625"/>
        <v>26</v>
      </c>
      <c r="AK848" s="1">
        <f t="shared" si="626"/>
        <v>26</v>
      </c>
      <c r="AL848" s="1">
        <f t="shared" si="627"/>
        <v>26</v>
      </c>
      <c r="AM848" s="1">
        <f t="shared" si="628"/>
        <v>26</v>
      </c>
      <c r="AN848" s="1">
        <f t="shared" si="629"/>
        <v>26</v>
      </c>
      <c r="AO848" s="1">
        <f t="shared" si="630"/>
        <v>26</v>
      </c>
      <c r="AP848" s="7">
        <f t="shared" si="600"/>
        <v>38</v>
      </c>
      <c r="AQ848" s="7">
        <f t="shared" si="601"/>
        <v>38</v>
      </c>
      <c r="AR848" s="1">
        <f t="shared" si="631"/>
        <v>38</v>
      </c>
      <c r="AS848" s="7">
        <f t="shared" si="602"/>
        <v>38</v>
      </c>
      <c r="AT848" s="1">
        <f t="shared" si="632"/>
        <v>38</v>
      </c>
      <c r="AU848" s="1">
        <f t="shared" si="633"/>
        <v>38</v>
      </c>
      <c r="AV848" s="1">
        <f t="shared" si="634"/>
        <v>38</v>
      </c>
      <c r="AW848" s="1">
        <f t="shared" si="635"/>
        <v>38</v>
      </c>
      <c r="AX848" s="1">
        <f t="shared" si="636"/>
        <v>38</v>
      </c>
      <c r="AY848" s="1">
        <f t="shared" si="637"/>
        <v>38</v>
      </c>
      <c r="AZ848" s="1">
        <f t="shared" si="638"/>
        <v>38</v>
      </c>
      <c r="BA848" s="1">
        <f t="shared" si="639"/>
        <v>38</v>
      </c>
      <c r="BB848" s="1">
        <f t="shared" si="640"/>
        <v>40</v>
      </c>
      <c r="BC848" s="1">
        <f t="shared" si="641"/>
        <v>40</v>
      </c>
      <c r="BD848" s="1">
        <f t="shared" si="642"/>
        <v>42</v>
      </c>
      <c r="BE848" s="1">
        <f t="shared" si="643"/>
        <v>42</v>
      </c>
      <c r="BF848" s="1">
        <f t="shared" si="644"/>
        <v>42</v>
      </c>
      <c r="BG848" s="1">
        <f>+IF(D848="male",VLOOKUP(M848,'Key node cluster'!$A$3:$C$45,3,0),VLOOKUP(M848,'Key node cluster'!$F$3:$H$27,3,0))</f>
        <v>42</v>
      </c>
    </row>
    <row r="849" spans="1:59" x14ac:dyDescent="0.25">
      <c r="A849" t="s">
        <v>395</v>
      </c>
      <c r="B849">
        <v>9961065195</v>
      </c>
      <c r="C849" s="7">
        <v>20</v>
      </c>
      <c r="D849" t="s">
        <v>9</v>
      </c>
      <c r="E849" t="s">
        <v>10</v>
      </c>
      <c r="F849" t="s">
        <v>45</v>
      </c>
      <c r="G849" t="str">
        <f t="shared" si="599"/>
        <v>tvet</v>
      </c>
      <c r="H849" s="7">
        <f t="shared" si="603"/>
        <v>10</v>
      </c>
      <c r="I849" t="s">
        <v>193</v>
      </c>
      <c r="J849">
        <v>25</v>
      </c>
      <c r="K849">
        <v>6.2767123287670996</v>
      </c>
      <c r="L849">
        <v>17</v>
      </c>
      <c r="M849" s="5">
        <f t="shared" si="604"/>
        <v>30</v>
      </c>
      <c r="N849" s="5">
        <f>+IF(D849="male",VLOOKUP(BG849,'Key node cluster'!$L$3:$N$24,3,0),VLOOKUP(BG849,'Key node cluster'!$R$3:$T$15,3,0))</f>
        <v>2</v>
      </c>
      <c r="O849" s="1">
        <v>0</v>
      </c>
      <c r="P849" s="1">
        <f t="shared" si="605"/>
        <v>26</v>
      </c>
      <c r="Q849" s="1">
        <f t="shared" si="606"/>
        <v>26</v>
      </c>
      <c r="R849" s="1">
        <f t="shared" si="607"/>
        <v>26</v>
      </c>
      <c r="S849" s="1">
        <f t="shared" si="608"/>
        <v>26</v>
      </c>
      <c r="T849" s="1">
        <f t="shared" si="609"/>
        <v>26</v>
      </c>
      <c r="U849" s="1">
        <f t="shared" si="610"/>
        <v>26</v>
      </c>
      <c r="V849" s="1">
        <f t="shared" si="611"/>
        <v>26</v>
      </c>
      <c r="W849" s="1">
        <f t="shared" si="612"/>
        <v>26</v>
      </c>
      <c r="X849" s="1">
        <f t="shared" si="613"/>
        <v>26</v>
      </c>
      <c r="Y849" s="1">
        <f t="shared" si="614"/>
        <v>26</v>
      </c>
      <c r="Z849" s="1">
        <f t="shared" si="615"/>
        <v>26</v>
      </c>
      <c r="AA849" s="1">
        <f t="shared" si="616"/>
        <v>26</v>
      </c>
      <c r="AB849" s="1">
        <f t="shared" si="617"/>
        <v>26</v>
      </c>
      <c r="AC849" s="1">
        <f t="shared" si="618"/>
        <v>26</v>
      </c>
      <c r="AD849" s="1">
        <f t="shared" si="619"/>
        <v>26</v>
      </c>
      <c r="AE849" s="1">
        <f t="shared" si="620"/>
        <v>26</v>
      </c>
      <c r="AF849" s="1">
        <f t="shared" si="621"/>
        <v>26</v>
      </c>
      <c r="AG849" s="1">
        <f t="shared" si="622"/>
        <v>26</v>
      </c>
      <c r="AH849" s="1">
        <f t="shared" si="623"/>
        <v>26</v>
      </c>
      <c r="AI849" s="1">
        <f t="shared" si="624"/>
        <v>26</v>
      </c>
      <c r="AJ849" s="1">
        <f t="shared" si="625"/>
        <v>26</v>
      </c>
      <c r="AK849" s="1">
        <f t="shared" si="626"/>
        <v>26</v>
      </c>
      <c r="AL849" s="1">
        <f t="shared" si="627"/>
        <v>26</v>
      </c>
      <c r="AM849" s="1">
        <f t="shared" si="628"/>
        <v>26</v>
      </c>
      <c r="AN849" s="1">
        <f t="shared" si="629"/>
        <v>26</v>
      </c>
      <c r="AO849" s="1">
        <f t="shared" si="630"/>
        <v>26</v>
      </c>
      <c r="AP849" s="7">
        <f t="shared" si="600"/>
        <v>27</v>
      </c>
      <c r="AQ849" s="7">
        <f t="shared" si="601"/>
        <v>28</v>
      </c>
      <c r="AR849" s="1">
        <f t="shared" si="631"/>
        <v>29</v>
      </c>
      <c r="AS849" s="7">
        <f t="shared" si="602"/>
        <v>30</v>
      </c>
      <c r="AT849" s="1">
        <f t="shared" si="632"/>
        <v>30</v>
      </c>
      <c r="AU849" s="1">
        <f t="shared" si="633"/>
        <v>30</v>
      </c>
      <c r="AV849" s="1">
        <f t="shared" si="634"/>
        <v>30</v>
      </c>
      <c r="AW849" s="1">
        <f t="shared" si="635"/>
        <v>30</v>
      </c>
      <c r="AX849" s="1">
        <f t="shared" si="636"/>
        <v>30</v>
      </c>
      <c r="AY849" s="1">
        <f t="shared" si="637"/>
        <v>30</v>
      </c>
      <c r="AZ849" s="1">
        <f t="shared" si="638"/>
        <v>30</v>
      </c>
      <c r="BA849" s="1">
        <f t="shared" si="639"/>
        <v>30</v>
      </c>
      <c r="BB849" s="1">
        <f t="shared" si="640"/>
        <v>30</v>
      </c>
      <c r="BC849" s="1">
        <f t="shared" si="641"/>
        <v>30</v>
      </c>
      <c r="BD849" s="1">
        <f t="shared" si="642"/>
        <v>30</v>
      </c>
      <c r="BE849" s="1">
        <f t="shared" si="643"/>
        <v>30</v>
      </c>
      <c r="BF849" s="1">
        <f t="shared" si="644"/>
        <v>30</v>
      </c>
      <c r="BG849" s="1">
        <f>+IF(D849="male",VLOOKUP(M849,'Key node cluster'!$A$3:$C$45,3,0),VLOOKUP(M849,'Key node cluster'!$F$3:$H$27,3,0))</f>
        <v>30</v>
      </c>
    </row>
    <row r="850" spans="1:59" x14ac:dyDescent="0.25">
      <c r="A850" t="s">
        <v>396</v>
      </c>
      <c r="B850">
        <v>9921038878</v>
      </c>
      <c r="C850" s="7">
        <v>30</v>
      </c>
      <c r="D850" t="s">
        <v>9</v>
      </c>
      <c r="E850" t="s">
        <v>10</v>
      </c>
      <c r="G850" t="str">
        <f t="shared" si="599"/>
        <v>bachelor or above</v>
      </c>
      <c r="H850" s="7">
        <f t="shared" si="603"/>
        <v>10</v>
      </c>
      <c r="I850" t="s">
        <v>14</v>
      </c>
      <c r="J850">
        <v>29</v>
      </c>
      <c r="K850">
        <v>5.9424657534246998</v>
      </c>
      <c r="L850">
        <v>6</v>
      </c>
      <c r="M850" s="5">
        <f t="shared" si="604"/>
        <v>26</v>
      </c>
      <c r="N850" s="5">
        <f>+IF(D850="male",VLOOKUP(BG850,'Key node cluster'!$L$3:$N$24,3,0),VLOOKUP(BG850,'Key node cluster'!$R$3:$T$15,3,0))</f>
        <v>1</v>
      </c>
      <c r="O850" s="1">
        <v>0</v>
      </c>
      <c r="P850" s="1">
        <f t="shared" si="605"/>
        <v>26</v>
      </c>
      <c r="Q850" s="1">
        <f t="shared" si="606"/>
        <v>26</v>
      </c>
      <c r="R850" s="1">
        <f t="shared" si="607"/>
        <v>26</v>
      </c>
      <c r="S850" s="1">
        <f t="shared" si="608"/>
        <v>26</v>
      </c>
      <c r="T850" s="1">
        <f t="shared" si="609"/>
        <v>26</v>
      </c>
      <c r="U850" s="1">
        <f t="shared" si="610"/>
        <v>26</v>
      </c>
      <c r="V850" s="1">
        <f t="shared" si="611"/>
        <v>26</v>
      </c>
      <c r="W850" s="1">
        <f t="shared" si="612"/>
        <v>26</v>
      </c>
      <c r="X850" s="1">
        <f t="shared" si="613"/>
        <v>26</v>
      </c>
      <c r="Y850" s="1">
        <f t="shared" si="614"/>
        <v>26</v>
      </c>
      <c r="Z850" s="1">
        <f t="shared" si="615"/>
        <v>26</v>
      </c>
      <c r="AA850" s="1">
        <f t="shared" si="616"/>
        <v>26</v>
      </c>
      <c r="AB850" s="1">
        <f t="shared" si="617"/>
        <v>26</v>
      </c>
      <c r="AC850" s="1">
        <f t="shared" si="618"/>
        <v>26</v>
      </c>
      <c r="AD850" s="1">
        <f t="shared" si="619"/>
        <v>26</v>
      </c>
      <c r="AE850" s="1">
        <f t="shared" si="620"/>
        <v>26</v>
      </c>
      <c r="AF850" s="1">
        <f t="shared" si="621"/>
        <v>26</v>
      </c>
      <c r="AG850" s="1">
        <f t="shared" si="622"/>
        <v>26</v>
      </c>
      <c r="AH850" s="1">
        <f t="shared" si="623"/>
        <v>26</v>
      </c>
      <c r="AI850" s="1">
        <f t="shared" si="624"/>
        <v>26</v>
      </c>
      <c r="AJ850" s="1">
        <f t="shared" si="625"/>
        <v>26</v>
      </c>
      <c r="AK850" s="1">
        <f t="shared" si="626"/>
        <v>26</v>
      </c>
      <c r="AL850" s="1">
        <f t="shared" si="627"/>
        <v>26</v>
      </c>
      <c r="AM850" s="1">
        <f t="shared" si="628"/>
        <v>26</v>
      </c>
      <c r="AN850" s="1">
        <f t="shared" si="629"/>
        <v>26</v>
      </c>
      <c r="AO850" s="1">
        <f t="shared" si="630"/>
        <v>26</v>
      </c>
      <c r="AP850" s="7">
        <f t="shared" si="600"/>
        <v>26</v>
      </c>
      <c r="AQ850" s="7">
        <f t="shared" si="601"/>
        <v>26</v>
      </c>
      <c r="AR850" s="1">
        <f t="shared" si="631"/>
        <v>26</v>
      </c>
      <c r="AS850" s="7">
        <f t="shared" si="602"/>
        <v>26</v>
      </c>
      <c r="AT850" s="1">
        <f t="shared" si="632"/>
        <v>26</v>
      </c>
      <c r="AU850" s="1">
        <f t="shared" si="633"/>
        <v>26</v>
      </c>
      <c r="AV850" s="1">
        <f t="shared" si="634"/>
        <v>26</v>
      </c>
      <c r="AW850" s="1">
        <f t="shared" si="635"/>
        <v>26</v>
      </c>
      <c r="AX850" s="1">
        <f t="shared" si="636"/>
        <v>26</v>
      </c>
      <c r="AY850" s="1">
        <f t="shared" si="637"/>
        <v>26</v>
      </c>
      <c r="AZ850" s="1">
        <f t="shared" si="638"/>
        <v>26</v>
      </c>
      <c r="BA850" s="1">
        <f t="shared" si="639"/>
        <v>26</v>
      </c>
      <c r="BB850" s="1">
        <f t="shared" si="640"/>
        <v>26</v>
      </c>
      <c r="BC850" s="1">
        <f t="shared" si="641"/>
        <v>26</v>
      </c>
      <c r="BD850" s="1">
        <f t="shared" si="642"/>
        <v>26</v>
      </c>
      <c r="BE850" s="1">
        <f t="shared" si="643"/>
        <v>26</v>
      </c>
      <c r="BF850" s="1">
        <f t="shared" si="644"/>
        <v>26</v>
      </c>
      <c r="BG850" s="1">
        <f>+IF(D850="male",VLOOKUP(M850,'Key node cluster'!$A$3:$C$45,3,0),VLOOKUP(M850,'Key node cluster'!$F$3:$H$27,3,0))</f>
        <v>31</v>
      </c>
    </row>
    <row r="851" spans="1:59" x14ac:dyDescent="0.25">
      <c r="A851" t="s">
        <v>398</v>
      </c>
      <c r="B851">
        <v>9931066478</v>
      </c>
      <c r="C851" s="7">
        <v>30</v>
      </c>
      <c r="D851" t="s">
        <v>9</v>
      </c>
      <c r="E851" t="s">
        <v>10</v>
      </c>
      <c r="G851" t="str">
        <f t="shared" si="599"/>
        <v>bachelor or above</v>
      </c>
      <c r="H851" s="7">
        <f t="shared" si="603"/>
        <v>10</v>
      </c>
      <c r="I851" t="s">
        <v>14</v>
      </c>
      <c r="J851">
        <v>29</v>
      </c>
      <c r="K851">
        <v>5.1178082191780998</v>
      </c>
      <c r="L851">
        <v>5</v>
      </c>
      <c r="M851" s="5">
        <f t="shared" si="604"/>
        <v>26</v>
      </c>
      <c r="N851" s="5">
        <f>+IF(D851="male",VLOOKUP(BG851,'Key node cluster'!$L$3:$N$24,3,0),VLOOKUP(BG851,'Key node cluster'!$R$3:$T$15,3,0))</f>
        <v>1</v>
      </c>
      <c r="O851" s="1">
        <v>0</v>
      </c>
      <c r="P851" s="1">
        <f t="shared" si="605"/>
        <v>26</v>
      </c>
      <c r="Q851" s="1">
        <f t="shared" si="606"/>
        <v>26</v>
      </c>
      <c r="R851" s="1">
        <f t="shared" si="607"/>
        <v>26</v>
      </c>
      <c r="S851" s="1">
        <f t="shared" si="608"/>
        <v>26</v>
      </c>
      <c r="T851" s="1">
        <f t="shared" si="609"/>
        <v>26</v>
      </c>
      <c r="U851" s="1">
        <f t="shared" si="610"/>
        <v>26</v>
      </c>
      <c r="V851" s="1">
        <f t="shared" si="611"/>
        <v>26</v>
      </c>
      <c r="W851" s="1">
        <f t="shared" si="612"/>
        <v>26</v>
      </c>
      <c r="X851" s="1">
        <f t="shared" si="613"/>
        <v>26</v>
      </c>
      <c r="Y851" s="1">
        <f t="shared" si="614"/>
        <v>26</v>
      </c>
      <c r="Z851" s="1">
        <f t="shared" si="615"/>
        <v>26</v>
      </c>
      <c r="AA851" s="1">
        <f t="shared" si="616"/>
        <v>26</v>
      </c>
      <c r="AB851" s="1">
        <f t="shared" si="617"/>
        <v>26</v>
      </c>
      <c r="AC851" s="1">
        <f t="shared" si="618"/>
        <v>26</v>
      </c>
      <c r="AD851" s="1">
        <f t="shared" si="619"/>
        <v>26</v>
      </c>
      <c r="AE851" s="1">
        <f t="shared" si="620"/>
        <v>26</v>
      </c>
      <c r="AF851" s="1">
        <f t="shared" si="621"/>
        <v>26</v>
      </c>
      <c r="AG851" s="1">
        <f t="shared" si="622"/>
        <v>26</v>
      </c>
      <c r="AH851" s="1">
        <f t="shared" si="623"/>
        <v>26</v>
      </c>
      <c r="AI851" s="1">
        <f t="shared" si="624"/>
        <v>26</v>
      </c>
      <c r="AJ851" s="1">
        <f t="shared" si="625"/>
        <v>26</v>
      </c>
      <c r="AK851" s="1">
        <f t="shared" si="626"/>
        <v>26</v>
      </c>
      <c r="AL851" s="1">
        <f t="shared" si="627"/>
        <v>26</v>
      </c>
      <c r="AM851" s="1">
        <f t="shared" si="628"/>
        <v>26</v>
      </c>
      <c r="AN851" s="1">
        <f t="shared" si="629"/>
        <v>26</v>
      </c>
      <c r="AO851" s="1">
        <f t="shared" si="630"/>
        <v>26</v>
      </c>
      <c r="AP851" s="7">
        <f t="shared" si="600"/>
        <v>26</v>
      </c>
      <c r="AQ851" s="7">
        <f t="shared" si="601"/>
        <v>26</v>
      </c>
      <c r="AR851" s="1">
        <f t="shared" si="631"/>
        <v>26</v>
      </c>
      <c r="AS851" s="7">
        <f t="shared" si="602"/>
        <v>26</v>
      </c>
      <c r="AT851" s="1">
        <f t="shared" si="632"/>
        <v>26</v>
      </c>
      <c r="AU851" s="1">
        <f t="shared" si="633"/>
        <v>26</v>
      </c>
      <c r="AV851" s="1">
        <f t="shared" si="634"/>
        <v>26</v>
      </c>
      <c r="AW851" s="1">
        <f t="shared" si="635"/>
        <v>26</v>
      </c>
      <c r="AX851" s="1">
        <f t="shared" si="636"/>
        <v>26</v>
      </c>
      <c r="AY851" s="1">
        <f t="shared" si="637"/>
        <v>26</v>
      </c>
      <c r="AZ851" s="1">
        <f t="shared" si="638"/>
        <v>26</v>
      </c>
      <c r="BA851" s="1">
        <f t="shared" si="639"/>
        <v>26</v>
      </c>
      <c r="BB851" s="1">
        <f t="shared" si="640"/>
        <v>26</v>
      </c>
      <c r="BC851" s="1">
        <f t="shared" si="641"/>
        <v>26</v>
      </c>
      <c r="BD851" s="1">
        <f t="shared" si="642"/>
        <v>26</v>
      </c>
      <c r="BE851" s="1">
        <f t="shared" si="643"/>
        <v>26</v>
      </c>
      <c r="BF851" s="1">
        <f t="shared" si="644"/>
        <v>26</v>
      </c>
      <c r="BG851" s="1">
        <f>+IF(D851="male",VLOOKUP(M851,'Key node cluster'!$A$3:$C$45,3,0),VLOOKUP(M851,'Key node cluster'!$F$3:$H$27,3,0))</f>
        <v>31</v>
      </c>
    </row>
    <row r="852" spans="1:59" x14ac:dyDescent="0.25">
      <c r="A852" t="s">
        <v>399</v>
      </c>
      <c r="B852">
        <v>9961044431</v>
      </c>
      <c r="C852" s="7">
        <v>20</v>
      </c>
      <c r="D852" t="s">
        <v>9</v>
      </c>
      <c r="E852" t="s">
        <v>10</v>
      </c>
      <c r="G852" t="str">
        <f t="shared" si="599"/>
        <v/>
      </c>
      <c r="H852" s="7">
        <f t="shared" si="603"/>
        <v>5</v>
      </c>
      <c r="J852">
        <v>25</v>
      </c>
      <c r="K852">
        <v>3.4383561643835998</v>
      </c>
      <c r="L852">
        <v>3</v>
      </c>
      <c r="M852" s="5">
        <f t="shared" si="604"/>
        <v>26</v>
      </c>
      <c r="N852" s="5">
        <f>+IF(D852="male",VLOOKUP(BG852,'Key node cluster'!$L$3:$N$24,3,0),VLOOKUP(BG852,'Key node cluster'!$R$3:$T$15,3,0))</f>
        <v>1</v>
      </c>
      <c r="O852" s="1">
        <v>0</v>
      </c>
      <c r="P852" s="1">
        <f t="shared" si="605"/>
        <v>26</v>
      </c>
      <c r="Q852" s="1">
        <f t="shared" si="606"/>
        <v>26</v>
      </c>
      <c r="R852" s="1">
        <f t="shared" si="607"/>
        <v>26</v>
      </c>
      <c r="S852" s="1">
        <f t="shared" si="608"/>
        <v>26</v>
      </c>
      <c r="T852" s="1">
        <f t="shared" si="609"/>
        <v>26</v>
      </c>
      <c r="U852" s="1">
        <f t="shared" si="610"/>
        <v>26</v>
      </c>
      <c r="V852" s="1">
        <f t="shared" si="611"/>
        <v>26</v>
      </c>
      <c r="W852" s="1">
        <f t="shared" si="612"/>
        <v>26</v>
      </c>
      <c r="X852" s="1">
        <f t="shared" si="613"/>
        <v>26</v>
      </c>
      <c r="Y852" s="1">
        <f t="shared" si="614"/>
        <v>26</v>
      </c>
      <c r="Z852" s="1">
        <f t="shared" si="615"/>
        <v>26</v>
      </c>
      <c r="AA852" s="1">
        <f t="shared" si="616"/>
        <v>26</v>
      </c>
      <c r="AB852" s="1">
        <f t="shared" si="617"/>
        <v>26</v>
      </c>
      <c r="AC852" s="1">
        <f t="shared" si="618"/>
        <v>26</v>
      </c>
      <c r="AD852" s="1">
        <f t="shared" si="619"/>
        <v>26</v>
      </c>
      <c r="AE852" s="1">
        <f t="shared" si="620"/>
        <v>26</v>
      </c>
      <c r="AF852" s="1">
        <f t="shared" si="621"/>
        <v>26</v>
      </c>
      <c r="AG852" s="1">
        <f t="shared" si="622"/>
        <v>26</v>
      </c>
      <c r="AH852" s="1">
        <f t="shared" si="623"/>
        <v>26</v>
      </c>
      <c r="AI852" s="1">
        <f t="shared" si="624"/>
        <v>26</v>
      </c>
      <c r="AJ852" s="1">
        <f t="shared" si="625"/>
        <v>26</v>
      </c>
      <c r="AK852" s="1">
        <f t="shared" si="626"/>
        <v>26</v>
      </c>
      <c r="AL852" s="1">
        <f t="shared" si="627"/>
        <v>26</v>
      </c>
      <c r="AM852" s="1">
        <f t="shared" si="628"/>
        <v>26</v>
      </c>
      <c r="AN852" s="1">
        <f t="shared" si="629"/>
        <v>26</v>
      </c>
      <c r="AO852" s="1">
        <f t="shared" si="630"/>
        <v>26</v>
      </c>
      <c r="AP852" s="7">
        <f t="shared" si="600"/>
        <v>26</v>
      </c>
      <c r="AQ852" s="7">
        <f t="shared" si="601"/>
        <v>26</v>
      </c>
      <c r="AR852" s="1">
        <f t="shared" si="631"/>
        <v>26</v>
      </c>
      <c r="AS852" s="7">
        <f t="shared" si="602"/>
        <v>26</v>
      </c>
      <c r="AT852" s="1">
        <f t="shared" si="632"/>
        <v>26</v>
      </c>
      <c r="AU852" s="1">
        <f t="shared" si="633"/>
        <v>26</v>
      </c>
      <c r="AV852" s="1">
        <f t="shared" si="634"/>
        <v>26</v>
      </c>
      <c r="AW852" s="1">
        <f t="shared" si="635"/>
        <v>26</v>
      </c>
      <c r="AX852" s="1">
        <f t="shared" si="636"/>
        <v>26</v>
      </c>
      <c r="AY852" s="1">
        <f t="shared" si="637"/>
        <v>26</v>
      </c>
      <c r="AZ852" s="1">
        <f t="shared" si="638"/>
        <v>26</v>
      </c>
      <c r="BA852" s="1">
        <f t="shared" si="639"/>
        <v>26</v>
      </c>
      <c r="BB852" s="1">
        <f t="shared" si="640"/>
        <v>26</v>
      </c>
      <c r="BC852" s="1">
        <f t="shared" si="641"/>
        <v>26</v>
      </c>
      <c r="BD852" s="1">
        <f t="shared" si="642"/>
        <v>26</v>
      </c>
      <c r="BE852" s="1">
        <f t="shared" si="643"/>
        <v>26</v>
      </c>
      <c r="BF852" s="1">
        <f t="shared" si="644"/>
        <v>26</v>
      </c>
      <c r="BG852" s="1">
        <f>+IF(D852="male",VLOOKUP(M852,'Key node cluster'!$A$3:$C$45,3,0),VLOOKUP(M852,'Key node cluster'!$F$3:$H$27,3,0))</f>
        <v>31</v>
      </c>
    </row>
    <row r="853" spans="1:59" x14ac:dyDescent="0.25">
      <c r="A853" t="s">
        <v>400</v>
      </c>
      <c r="B853">
        <v>9911061514</v>
      </c>
      <c r="C853" s="7">
        <v>30</v>
      </c>
      <c r="D853" t="s">
        <v>9</v>
      </c>
      <c r="E853" t="s">
        <v>10</v>
      </c>
      <c r="G853" t="str">
        <f t="shared" si="599"/>
        <v/>
      </c>
      <c r="H853" s="7">
        <f t="shared" si="603"/>
        <v>10</v>
      </c>
      <c r="J853">
        <v>30</v>
      </c>
      <c r="K853">
        <v>8.8602739726027</v>
      </c>
      <c r="L853">
        <v>1</v>
      </c>
      <c r="M853" s="5">
        <f t="shared" si="604"/>
        <v>26</v>
      </c>
      <c r="N853" s="5">
        <f>+IF(D853="male",VLOOKUP(BG853,'Key node cluster'!$L$3:$N$24,3,0),VLOOKUP(BG853,'Key node cluster'!$R$3:$T$15,3,0))</f>
        <v>1</v>
      </c>
      <c r="O853" s="1">
        <v>0</v>
      </c>
      <c r="P853" s="1">
        <f t="shared" si="605"/>
        <v>26</v>
      </c>
      <c r="Q853" s="1">
        <f t="shared" si="606"/>
        <v>26</v>
      </c>
      <c r="R853" s="1">
        <f t="shared" si="607"/>
        <v>26</v>
      </c>
      <c r="S853" s="1">
        <f t="shared" si="608"/>
        <v>26</v>
      </c>
      <c r="T853" s="1">
        <f t="shared" si="609"/>
        <v>26</v>
      </c>
      <c r="U853" s="1">
        <f t="shared" si="610"/>
        <v>26</v>
      </c>
      <c r="V853" s="1">
        <f t="shared" si="611"/>
        <v>26</v>
      </c>
      <c r="W853" s="1">
        <f t="shared" si="612"/>
        <v>26</v>
      </c>
      <c r="X853" s="1">
        <f t="shared" si="613"/>
        <v>26</v>
      </c>
      <c r="Y853" s="1">
        <f t="shared" si="614"/>
        <v>26</v>
      </c>
      <c r="Z853" s="1">
        <f t="shared" si="615"/>
        <v>26</v>
      </c>
      <c r="AA853" s="1">
        <f t="shared" si="616"/>
        <v>26</v>
      </c>
      <c r="AB853" s="1">
        <f t="shared" si="617"/>
        <v>26</v>
      </c>
      <c r="AC853" s="1">
        <f t="shared" si="618"/>
        <v>26</v>
      </c>
      <c r="AD853" s="1">
        <f t="shared" si="619"/>
        <v>26</v>
      </c>
      <c r="AE853" s="1">
        <f t="shared" si="620"/>
        <v>26</v>
      </c>
      <c r="AF853" s="1">
        <f t="shared" si="621"/>
        <v>26</v>
      </c>
      <c r="AG853" s="1">
        <f t="shared" si="622"/>
        <v>26</v>
      </c>
      <c r="AH853" s="1">
        <f t="shared" si="623"/>
        <v>26</v>
      </c>
      <c r="AI853" s="1">
        <f t="shared" si="624"/>
        <v>26</v>
      </c>
      <c r="AJ853" s="1">
        <f t="shared" si="625"/>
        <v>26</v>
      </c>
      <c r="AK853" s="1">
        <f t="shared" si="626"/>
        <v>26</v>
      </c>
      <c r="AL853" s="1">
        <f t="shared" si="627"/>
        <v>26</v>
      </c>
      <c r="AM853" s="1">
        <f t="shared" si="628"/>
        <v>26</v>
      </c>
      <c r="AN853" s="1">
        <f t="shared" si="629"/>
        <v>26</v>
      </c>
      <c r="AO853" s="1">
        <f t="shared" si="630"/>
        <v>26</v>
      </c>
      <c r="AP853" s="7">
        <f t="shared" si="600"/>
        <v>26</v>
      </c>
      <c r="AQ853" s="7">
        <f t="shared" si="601"/>
        <v>26</v>
      </c>
      <c r="AR853" s="1">
        <f t="shared" si="631"/>
        <v>26</v>
      </c>
      <c r="AS853" s="7">
        <f t="shared" si="602"/>
        <v>26</v>
      </c>
      <c r="AT853" s="1">
        <f t="shared" si="632"/>
        <v>26</v>
      </c>
      <c r="AU853" s="1">
        <f t="shared" si="633"/>
        <v>26</v>
      </c>
      <c r="AV853" s="1">
        <f t="shared" si="634"/>
        <v>26</v>
      </c>
      <c r="AW853" s="1">
        <f t="shared" si="635"/>
        <v>26</v>
      </c>
      <c r="AX853" s="1">
        <f t="shared" si="636"/>
        <v>26</v>
      </c>
      <c r="AY853" s="1">
        <f t="shared" si="637"/>
        <v>26</v>
      </c>
      <c r="AZ853" s="1">
        <f t="shared" si="638"/>
        <v>26</v>
      </c>
      <c r="BA853" s="1">
        <f t="shared" si="639"/>
        <v>26</v>
      </c>
      <c r="BB853" s="1">
        <f t="shared" si="640"/>
        <v>26</v>
      </c>
      <c r="BC853" s="1">
        <f t="shared" si="641"/>
        <v>26</v>
      </c>
      <c r="BD853" s="1">
        <f t="shared" si="642"/>
        <v>26</v>
      </c>
      <c r="BE853" s="1">
        <f t="shared" si="643"/>
        <v>26</v>
      </c>
      <c r="BF853" s="1">
        <f t="shared" si="644"/>
        <v>26</v>
      </c>
      <c r="BG853" s="1">
        <f>+IF(D853="male",VLOOKUP(M853,'Key node cluster'!$A$3:$C$45,3,0),VLOOKUP(M853,'Key node cluster'!$F$3:$H$27,3,0))</f>
        <v>31</v>
      </c>
    </row>
    <row r="854" spans="1:59" x14ac:dyDescent="0.25">
      <c r="A854" t="s">
        <v>401</v>
      </c>
      <c r="B854">
        <v>9741008313</v>
      </c>
      <c r="C854" s="7">
        <v>50</v>
      </c>
      <c r="D854" t="s">
        <v>9</v>
      </c>
      <c r="E854" t="s">
        <v>10</v>
      </c>
      <c r="G854" t="str">
        <f t="shared" si="599"/>
        <v/>
      </c>
      <c r="H854" s="7">
        <f t="shared" si="603"/>
        <v>15</v>
      </c>
      <c r="J854">
        <v>48</v>
      </c>
      <c r="K854">
        <v>10.52602739726</v>
      </c>
      <c r="L854">
        <v>4</v>
      </c>
      <c r="M854" s="5">
        <f t="shared" si="604"/>
        <v>26</v>
      </c>
      <c r="N854" s="5">
        <f>+IF(D854="male",VLOOKUP(BG854,'Key node cluster'!$L$3:$N$24,3,0),VLOOKUP(BG854,'Key node cluster'!$R$3:$T$15,3,0))</f>
        <v>1</v>
      </c>
      <c r="O854" s="1">
        <v>0</v>
      </c>
      <c r="P854" s="1">
        <f t="shared" si="605"/>
        <v>26</v>
      </c>
      <c r="Q854" s="1">
        <f t="shared" si="606"/>
        <v>26</v>
      </c>
      <c r="R854" s="1">
        <f t="shared" si="607"/>
        <v>26</v>
      </c>
      <c r="S854" s="1">
        <f t="shared" si="608"/>
        <v>26</v>
      </c>
      <c r="T854" s="1">
        <f t="shared" si="609"/>
        <v>26</v>
      </c>
      <c r="U854" s="1">
        <f t="shared" si="610"/>
        <v>26</v>
      </c>
      <c r="V854" s="1">
        <f t="shared" si="611"/>
        <v>26</v>
      </c>
      <c r="W854" s="1">
        <f t="shared" si="612"/>
        <v>26</v>
      </c>
      <c r="X854" s="1">
        <f t="shared" si="613"/>
        <v>26</v>
      </c>
      <c r="Y854" s="1">
        <f t="shared" si="614"/>
        <v>26</v>
      </c>
      <c r="Z854" s="1">
        <f t="shared" si="615"/>
        <v>26</v>
      </c>
      <c r="AA854" s="1">
        <f t="shared" si="616"/>
        <v>26</v>
      </c>
      <c r="AB854" s="1">
        <f t="shared" si="617"/>
        <v>26</v>
      </c>
      <c r="AC854" s="1">
        <f t="shared" si="618"/>
        <v>26</v>
      </c>
      <c r="AD854" s="1">
        <f t="shared" si="619"/>
        <v>26</v>
      </c>
      <c r="AE854" s="1">
        <f t="shared" si="620"/>
        <v>26</v>
      </c>
      <c r="AF854" s="1">
        <f t="shared" si="621"/>
        <v>26</v>
      </c>
      <c r="AG854" s="1">
        <f t="shared" si="622"/>
        <v>26</v>
      </c>
      <c r="AH854" s="1">
        <f t="shared" si="623"/>
        <v>26</v>
      </c>
      <c r="AI854" s="1">
        <f t="shared" si="624"/>
        <v>26</v>
      </c>
      <c r="AJ854" s="1">
        <f t="shared" si="625"/>
        <v>26</v>
      </c>
      <c r="AK854" s="1">
        <f t="shared" si="626"/>
        <v>26</v>
      </c>
      <c r="AL854" s="1">
        <f t="shared" si="627"/>
        <v>26</v>
      </c>
      <c r="AM854" s="1">
        <f t="shared" si="628"/>
        <v>26</v>
      </c>
      <c r="AN854" s="1">
        <f t="shared" si="629"/>
        <v>26</v>
      </c>
      <c r="AO854" s="1">
        <f t="shared" si="630"/>
        <v>26</v>
      </c>
      <c r="AP854" s="7">
        <f t="shared" si="600"/>
        <v>26</v>
      </c>
      <c r="AQ854" s="7">
        <f t="shared" si="601"/>
        <v>26</v>
      </c>
      <c r="AR854" s="1">
        <f t="shared" si="631"/>
        <v>26</v>
      </c>
      <c r="AS854" s="7">
        <f t="shared" si="602"/>
        <v>26</v>
      </c>
      <c r="AT854" s="1">
        <f t="shared" si="632"/>
        <v>26</v>
      </c>
      <c r="AU854" s="1">
        <f t="shared" si="633"/>
        <v>26</v>
      </c>
      <c r="AV854" s="1">
        <f t="shared" si="634"/>
        <v>26</v>
      </c>
      <c r="AW854" s="1">
        <f t="shared" si="635"/>
        <v>26</v>
      </c>
      <c r="AX854" s="1">
        <f t="shared" si="636"/>
        <v>26</v>
      </c>
      <c r="AY854" s="1">
        <f t="shared" si="637"/>
        <v>26</v>
      </c>
      <c r="AZ854" s="1">
        <f t="shared" si="638"/>
        <v>26</v>
      </c>
      <c r="BA854" s="1">
        <f t="shared" si="639"/>
        <v>26</v>
      </c>
      <c r="BB854" s="1">
        <f t="shared" si="640"/>
        <v>26</v>
      </c>
      <c r="BC854" s="1">
        <f t="shared" si="641"/>
        <v>26</v>
      </c>
      <c r="BD854" s="1">
        <f t="shared" si="642"/>
        <v>26</v>
      </c>
      <c r="BE854" s="1">
        <f t="shared" si="643"/>
        <v>26</v>
      </c>
      <c r="BF854" s="1">
        <f t="shared" si="644"/>
        <v>26</v>
      </c>
      <c r="BG854" s="1">
        <f>+IF(D854="male",VLOOKUP(M854,'Key node cluster'!$A$3:$C$45,3,0),VLOOKUP(M854,'Key node cluster'!$F$3:$H$27,3,0))</f>
        <v>31</v>
      </c>
    </row>
    <row r="855" spans="1:59" x14ac:dyDescent="0.25">
      <c r="A855" t="s">
        <v>402</v>
      </c>
      <c r="B855">
        <v>9841048039</v>
      </c>
      <c r="C855" s="7">
        <v>40</v>
      </c>
      <c r="D855" t="s">
        <v>9</v>
      </c>
      <c r="E855" t="s">
        <v>10</v>
      </c>
      <c r="F855" t="s">
        <v>11</v>
      </c>
      <c r="G855" t="str">
        <f t="shared" si="599"/>
        <v>secondary or below</v>
      </c>
      <c r="H855" s="7">
        <f t="shared" si="603"/>
        <v>5</v>
      </c>
      <c r="I855" t="s">
        <v>12</v>
      </c>
      <c r="J855">
        <v>38</v>
      </c>
      <c r="K855">
        <v>4.2383561643835996</v>
      </c>
      <c r="L855">
        <v>10</v>
      </c>
      <c r="M855" s="5">
        <f t="shared" si="604"/>
        <v>41</v>
      </c>
      <c r="N855" s="5">
        <f>+IF(D855="male",VLOOKUP(BG855,'Key node cluster'!$L$3:$N$24,3,0),VLOOKUP(BG855,'Key node cluster'!$R$3:$T$15,3,0))</f>
        <v>1</v>
      </c>
      <c r="O855" s="1">
        <v>0</v>
      </c>
      <c r="P855" s="1">
        <f t="shared" si="605"/>
        <v>26</v>
      </c>
      <c r="Q855" s="1">
        <f t="shared" si="606"/>
        <v>26</v>
      </c>
      <c r="R855" s="1">
        <f t="shared" si="607"/>
        <v>26</v>
      </c>
      <c r="S855" s="1">
        <f t="shared" si="608"/>
        <v>26</v>
      </c>
      <c r="T855" s="1">
        <f t="shared" si="609"/>
        <v>26</v>
      </c>
      <c r="U855" s="1">
        <f t="shared" si="610"/>
        <v>26</v>
      </c>
      <c r="V855" s="1">
        <f t="shared" si="611"/>
        <v>26</v>
      </c>
      <c r="W855" s="1">
        <f t="shared" si="612"/>
        <v>26</v>
      </c>
      <c r="X855" s="1">
        <f t="shared" si="613"/>
        <v>26</v>
      </c>
      <c r="Y855" s="1">
        <f t="shared" si="614"/>
        <v>26</v>
      </c>
      <c r="Z855" s="1">
        <f t="shared" si="615"/>
        <v>26</v>
      </c>
      <c r="AA855" s="1">
        <f t="shared" si="616"/>
        <v>26</v>
      </c>
      <c r="AB855" s="1">
        <f t="shared" si="617"/>
        <v>26</v>
      </c>
      <c r="AC855" s="1">
        <f t="shared" si="618"/>
        <v>26</v>
      </c>
      <c r="AD855" s="1">
        <f t="shared" si="619"/>
        <v>26</v>
      </c>
      <c r="AE855" s="1">
        <f t="shared" si="620"/>
        <v>26</v>
      </c>
      <c r="AF855" s="1">
        <f t="shared" si="621"/>
        <v>26</v>
      </c>
      <c r="AG855" s="1">
        <f t="shared" si="622"/>
        <v>26</v>
      </c>
      <c r="AH855" s="1">
        <f t="shared" si="623"/>
        <v>26</v>
      </c>
      <c r="AI855" s="1">
        <f t="shared" si="624"/>
        <v>26</v>
      </c>
      <c r="AJ855" s="1">
        <f t="shared" si="625"/>
        <v>26</v>
      </c>
      <c r="AK855" s="1">
        <f t="shared" si="626"/>
        <v>26</v>
      </c>
      <c r="AL855" s="1">
        <f t="shared" si="627"/>
        <v>26</v>
      </c>
      <c r="AM855" s="1">
        <f t="shared" si="628"/>
        <v>26</v>
      </c>
      <c r="AN855" s="1">
        <f t="shared" si="629"/>
        <v>26</v>
      </c>
      <c r="AO855" s="1">
        <f t="shared" si="630"/>
        <v>26</v>
      </c>
      <c r="AP855" s="7">
        <f t="shared" si="600"/>
        <v>38</v>
      </c>
      <c r="AQ855" s="7">
        <f t="shared" si="601"/>
        <v>38</v>
      </c>
      <c r="AR855" s="1">
        <f t="shared" si="631"/>
        <v>38</v>
      </c>
      <c r="AS855" s="7">
        <f t="shared" si="602"/>
        <v>38</v>
      </c>
      <c r="AT855" s="1">
        <f t="shared" si="632"/>
        <v>38</v>
      </c>
      <c r="AU855" s="1">
        <f t="shared" si="633"/>
        <v>38</v>
      </c>
      <c r="AV855" s="1">
        <f t="shared" si="634"/>
        <v>38</v>
      </c>
      <c r="AW855" s="1">
        <f t="shared" si="635"/>
        <v>38</v>
      </c>
      <c r="AX855" s="1">
        <f t="shared" si="636"/>
        <v>38</v>
      </c>
      <c r="AY855" s="1">
        <f t="shared" si="637"/>
        <v>38</v>
      </c>
      <c r="AZ855" s="1">
        <f t="shared" si="638"/>
        <v>38</v>
      </c>
      <c r="BA855" s="1">
        <f t="shared" si="639"/>
        <v>38</v>
      </c>
      <c r="BB855" s="1">
        <f t="shared" si="640"/>
        <v>40</v>
      </c>
      <c r="BC855" s="1">
        <f t="shared" si="641"/>
        <v>40</v>
      </c>
      <c r="BD855" s="1">
        <f t="shared" si="642"/>
        <v>41</v>
      </c>
      <c r="BE855" s="1">
        <f t="shared" si="643"/>
        <v>41</v>
      </c>
      <c r="BF855" s="1">
        <f t="shared" si="644"/>
        <v>41</v>
      </c>
      <c r="BG855" s="1">
        <f>+IF(D855="male",VLOOKUP(M855,'Key node cluster'!$A$3:$C$45,3,0),VLOOKUP(M855,'Key node cluster'!$F$3:$H$27,3,0))</f>
        <v>41</v>
      </c>
    </row>
    <row r="856" spans="1:59" x14ac:dyDescent="0.25">
      <c r="A856" t="s">
        <v>403</v>
      </c>
      <c r="B856">
        <v>9831022072</v>
      </c>
      <c r="C856" s="7">
        <v>40</v>
      </c>
      <c r="D856" t="s">
        <v>9</v>
      </c>
      <c r="E856" t="s">
        <v>10</v>
      </c>
      <c r="F856" t="s">
        <v>11</v>
      </c>
      <c r="G856" t="str">
        <f t="shared" si="599"/>
        <v>bachelor or above</v>
      </c>
      <c r="H856" s="7">
        <f t="shared" si="603"/>
        <v>15</v>
      </c>
      <c r="I856" t="s">
        <v>14</v>
      </c>
      <c r="J856">
        <v>38</v>
      </c>
      <c r="K856">
        <v>13.2</v>
      </c>
      <c r="L856">
        <v>12</v>
      </c>
      <c r="M856" s="5">
        <f t="shared" si="604"/>
        <v>42</v>
      </c>
      <c r="N856" s="5">
        <f>+IF(D856="male",VLOOKUP(BG856,'Key node cluster'!$L$3:$N$24,3,0),VLOOKUP(BG856,'Key node cluster'!$R$3:$T$15,3,0))</f>
        <v>0</v>
      </c>
      <c r="O856" s="1">
        <v>0</v>
      </c>
      <c r="P856" s="1">
        <f t="shared" si="605"/>
        <v>26</v>
      </c>
      <c r="Q856" s="1">
        <f t="shared" si="606"/>
        <v>26</v>
      </c>
      <c r="R856" s="1">
        <f t="shared" si="607"/>
        <v>26</v>
      </c>
      <c r="S856" s="1">
        <f t="shared" si="608"/>
        <v>26</v>
      </c>
      <c r="T856" s="1">
        <f t="shared" si="609"/>
        <v>26</v>
      </c>
      <c r="U856" s="1">
        <f t="shared" si="610"/>
        <v>26</v>
      </c>
      <c r="V856" s="1">
        <f t="shared" si="611"/>
        <v>26</v>
      </c>
      <c r="W856" s="1">
        <f t="shared" si="612"/>
        <v>26</v>
      </c>
      <c r="X856" s="1">
        <f t="shared" si="613"/>
        <v>26</v>
      </c>
      <c r="Y856" s="1">
        <f t="shared" si="614"/>
        <v>26</v>
      </c>
      <c r="Z856" s="1">
        <f t="shared" si="615"/>
        <v>26</v>
      </c>
      <c r="AA856" s="1">
        <f t="shared" si="616"/>
        <v>26</v>
      </c>
      <c r="AB856" s="1">
        <f t="shared" si="617"/>
        <v>26</v>
      </c>
      <c r="AC856" s="1">
        <f t="shared" si="618"/>
        <v>26</v>
      </c>
      <c r="AD856" s="1">
        <f t="shared" si="619"/>
        <v>26</v>
      </c>
      <c r="AE856" s="1">
        <f t="shared" si="620"/>
        <v>26</v>
      </c>
      <c r="AF856" s="1">
        <f t="shared" si="621"/>
        <v>26</v>
      </c>
      <c r="AG856" s="1">
        <f t="shared" si="622"/>
        <v>26</v>
      </c>
      <c r="AH856" s="1">
        <f t="shared" si="623"/>
        <v>26</v>
      </c>
      <c r="AI856" s="1">
        <f t="shared" si="624"/>
        <v>26</v>
      </c>
      <c r="AJ856" s="1">
        <f t="shared" si="625"/>
        <v>26</v>
      </c>
      <c r="AK856" s="1">
        <f t="shared" si="626"/>
        <v>26</v>
      </c>
      <c r="AL856" s="1">
        <f t="shared" si="627"/>
        <v>26</v>
      </c>
      <c r="AM856" s="1">
        <f t="shared" si="628"/>
        <v>26</v>
      </c>
      <c r="AN856" s="1">
        <f t="shared" si="629"/>
        <v>26</v>
      </c>
      <c r="AO856" s="1">
        <f t="shared" si="630"/>
        <v>26</v>
      </c>
      <c r="AP856" s="7">
        <f t="shared" si="600"/>
        <v>38</v>
      </c>
      <c r="AQ856" s="7">
        <f t="shared" si="601"/>
        <v>38</v>
      </c>
      <c r="AR856" s="1">
        <f t="shared" si="631"/>
        <v>38</v>
      </c>
      <c r="AS856" s="7">
        <f t="shared" si="602"/>
        <v>38</v>
      </c>
      <c r="AT856" s="1">
        <f t="shared" si="632"/>
        <v>38</v>
      </c>
      <c r="AU856" s="1">
        <f t="shared" si="633"/>
        <v>38</v>
      </c>
      <c r="AV856" s="1">
        <f t="shared" si="634"/>
        <v>38</v>
      </c>
      <c r="AW856" s="1">
        <f t="shared" si="635"/>
        <v>38</v>
      </c>
      <c r="AX856" s="1">
        <f t="shared" si="636"/>
        <v>38</v>
      </c>
      <c r="AY856" s="1">
        <f t="shared" si="637"/>
        <v>38</v>
      </c>
      <c r="AZ856" s="1">
        <f t="shared" si="638"/>
        <v>38</v>
      </c>
      <c r="BA856" s="1">
        <f t="shared" si="639"/>
        <v>38</v>
      </c>
      <c r="BB856" s="1">
        <f t="shared" si="640"/>
        <v>40</v>
      </c>
      <c r="BC856" s="1">
        <f t="shared" si="641"/>
        <v>40</v>
      </c>
      <c r="BD856" s="1">
        <f t="shared" si="642"/>
        <v>42</v>
      </c>
      <c r="BE856" s="1">
        <f t="shared" si="643"/>
        <v>42</v>
      </c>
      <c r="BF856" s="1">
        <f t="shared" si="644"/>
        <v>42</v>
      </c>
      <c r="BG856" s="1">
        <f>+IF(D856="male",VLOOKUP(M856,'Key node cluster'!$A$3:$C$45,3,0),VLOOKUP(M856,'Key node cluster'!$F$3:$H$27,3,0))</f>
        <v>42</v>
      </c>
    </row>
    <row r="857" spans="1:59" x14ac:dyDescent="0.25">
      <c r="A857" t="s">
        <v>404</v>
      </c>
      <c r="B857">
        <v>9761005611</v>
      </c>
      <c r="C857" s="7">
        <v>40</v>
      </c>
      <c r="D857" t="s">
        <v>9</v>
      </c>
      <c r="E857" t="s">
        <v>10</v>
      </c>
      <c r="G857" t="str">
        <f t="shared" si="599"/>
        <v>bachelor or above</v>
      </c>
      <c r="H857" s="7">
        <f t="shared" si="603"/>
        <v>15</v>
      </c>
      <c r="I857" t="s">
        <v>14</v>
      </c>
      <c r="J857">
        <v>45</v>
      </c>
      <c r="K857">
        <v>14.109589041095999</v>
      </c>
      <c r="L857">
        <v>2</v>
      </c>
      <c r="M857" s="5">
        <f t="shared" si="604"/>
        <v>26</v>
      </c>
      <c r="N857" s="5">
        <f>+IF(D857="male",VLOOKUP(BG857,'Key node cluster'!$L$3:$N$24,3,0),VLOOKUP(BG857,'Key node cluster'!$R$3:$T$15,3,0))</f>
        <v>1</v>
      </c>
      <c r="O857" s="1">
        <v>0</v>
      </c>
      <c r="P857" s="1">
        <f t="shared" si="605"/>
        <v>26</v>
      </c>
      <c r="Q857" s="1">
        <f t="shared" si="606"/>
        <v>26</v>
      </c>
      <c r="R857" s="1">
        <f t="shared" si="607"/>
        <v>26</v>
      </c>
      <c r="S857" s="1">
        <f t="shared" si="608"/>
        <v>26</v>
      </c>
      <c r="T857" s="1">
        <f t="shared" si="609"/>
        <v>26</v>
      </c>
      <c r="U857" s="1">
        <f t="shared" si="610"/>
        <v>26</v>
      </c>
      <c r="V857" s="1">
        <f t="shared" si="611"/>
        <v>26</v>
      </c>
      <c r="W857" s="1">
        <f t="shared" si="612"/>
        <v>26</v>
      </c>
      <c r="X857" s="1">
        <f t="shared" si="613"/>
        <v>26</v>
      </c>
      <c r="Y857" s="1">
        <f t="shared" si="614"/>
        <v>26</v>
      </c>
      <c r="Z857" s="1">
        <f t="shared" si="615"/>
        <v>26</v>
      </c>
      <c r="AA857" s="1">
        <f t="shared" si="616"/>
        <v>26</v>
      </c>
      <c r="AB857" s="1">
        <f t="shared" si="617"/>
        <v>26</v>
      </c>
      <c r="AC857" s="1">
        <f t="shared" si="618"/>
        <v>26</v>
      </c>
      <c r="AD857" s="1">
        <f t="shared" si="619"/>
        <v>26</v>
      </c>
      <c r="AE857" s="1">
        <f t="shared" si="620"/>
        <v>26</v>
      </c>
      <c r="AF857" s="1">
        <f t="shared" si="621"/>
        <v>26</v>
      </c>
      <c r="AG857" s="1">
        <f t="shared" si="622"/>
        <v>26</v>
      </c>
      <c r="AH857" s="1">
        <f t="shared" si="623"/>
        <v>26</v>
      </c>
      <c r="AI857" s="1">
        <f t="shared" si="624"/>
        <v>26</v>
      </c>
      <c r="AJ857" s="1">
        <f t="shared" si="625"/>
        <v>26</v>
      </c>
      <c r="AK857" s="1">
        <f t="shared" si="626"/>
        <v>26</v>
      </c>
      <c r="AL857" s="1">
        <f t="shared" si="627"/>
        <v>26</v>
      </c>
      <c r="AM857" s="1">
        <f t="shared" si="628"/>
        <v>26</v>
      </c>
      <c r="AN857" s="1">
        <f t="shared" si="629"/>
        <v>26</v>
      </c>
      <c r="AO857" s="1">
        <f t="shared" si="630"/>
        <v>26</v>
      </c>
      <c r="AP857" s="7">
        <f t="shared" si="600"/>
        <v>26</v>
      </c>
      <c r="AQ857" s="7">
        <f t="shared" si="601"/>
        <v>26</v>
      </c>
      <c r="AR857" s="1">
        <f t="shared" si="631"/>
        <v>26</v>
      </c>
      <c r="AS857" s="7">
        <f t="shared" si="602"/>
        <v>26</v>
      </c>
      <c r="AT857" s="1">
        <f t="shared" si="632"/>
        <v>26</v>
      </c>
      <c r="AU857" s="1">
        <f t="shared" si="633"/>
        <v>26</v>
      </c>
      <c r="AV857" s="1">
        <f t="shared" si="634"/>
        <v>26</v>
      </c>
      <c r="AW857" s="1">
        <f t="shared" si="635"/>
        <v>26</v>
      </c>
      <c r="AX857" s="1">
        <f t="shared" si="636"/>
        <v>26</v>
      </c>
      <c r="AY857" s="1">
        <f t="shared" si="637"/>
        <v>26</v>
      </c>
      <c r="AZ857" s="1">
        <f t="shared" si="638"/>
        <v>26</v>
      </c>
      <c r="BA857" s="1">
        <f t="shared" si="639"/>
        <v>26</v>
      </c>
      <c r="BB857" s="1">
        <f t="shared" si="640"/>
        <v>26</v>
      </c>
      <c r="BC857" s="1">
        <f t="shared" si="641"/>
        <v>26</v>
      </c>
      <c r="BD857" s="1">
        <f t="shared" si="642"/>
        <v>26</v>
      </c>
      <c r="BE857" s="1">
        <f t="shared" si="643"/>
        <v>26</v>
      </c>
      <c r="BF857" s="1">
        <f t="shared" si="644"/>
        <v>26</v>
      </c>
      <c r="BG857" s="1">
        <f>+IF(D857="male",VLOOKUP(M857,'Key node cluster'!$A$3:$C$45,3,0),VLOOKUP(M857,'Key node cluster'!$F$3:$H$27,3,0))</f>
        <v>31</v>
      </c>
    </row>
    <row r="858" spans="1:59" x14ac:dyDescent="0.25">
      <c r="A858" t="s">
        <v>406</v>
      </c>
      <c r="B858">
        <v>9861042542</v>
      </c>
      <c r="C858" s="7">
        <v>30</v>
      </c>
      <c r="D858" t="s">
        <v>9</v>
      </c>
      <c r="E858" t="s">
        <v>10</v>
      </c>
      <c r="F858" t="s">
        <v>28</v>
      </c>
      <c r="G858" t="str">
        <f t="shared" si="599"/>
        <v>tvet</v>
      </c>
      <c r="H858" s="7">
        <f t="shared" si="603"/>
        <v>15</v>
      </c>
      <c r="I858" t="s">
        <v>22</v>
      </c>
      <c r="J858">
        <v>35</v>
      </c>
      <c r="K858">
        <v>14.868493150685</v>
      </c>
      <c r="L858">
        <v>21</v>
      </c>
      <c r="M858" s="5">
        <f t="shared" si="604"/>
        <v>37</v>
      </c>
      <c r="N858" s="5">
        <f>+IF(D858="male",VLOOKUP(BG858,'Key node cluster'!$L$3:$N$24,3,0),VLOOKUP(BG858,'Key node cluster'!$R$3:$T$15,3,0))</f>
        <v>0</v>
      </c>
      <c r="O858" s="1">
        <v>0</v>
      </c>
      <c r="P858" s="1">
        <f t="shared" si="605"/>
        <v>26</v>
      </c>
      <c r="Q858" s="1">
        <f t="shared" si="606"/>
        <v>26</v>
      </c>
      <c r="R858" s="1">
        <f t="shared" si="607"/>
        <v>26</v>
      </c>
      <c r="S858" s="1">
        <f t="shared" si="608"/>
        <v>26</v>
      </c>
      <c r="T858" s="1">
        <f t="shared" si="609"/>
        <v>26</v>
      </c>
      <c r="U858" s="1">
        <f t="shared" si="610"/>
        <v>26</v>
      </c>
      <c r="V858" s="1">
        <f t="shared" si="611"/>
        <v>26</v>
      </c>
      <c r="W858" s="1">
        <f t="shared" si="612"/>
        <v>26</v>
      </c>
      <c r="X858" s="1">
        <f t="shared" si="613"/>
        <v>26</v>
      </c>
      <c r="Y858" s="1">
        <f t="shared" si="614"/>
        <v>26</v>
      </c>
      <c r="Z858" s="1">
        <f t="shared" si="615"/>
        <v>26</v>
      </c>
      <c r="AA858" s="1">
        <f t="shared" si="616"/>
        <v>26</v>
      </c>
      <c r="AB858" s="1">
        <f t="shared" si="617"/>
        <v>26</v>
      </c>
      <c r="AC858" s="1">
        <f t="shared" si="618"/>
        <v>26</v>
      </c>
      <c r="AD858" s="1">
        <f t="shared" si="619"/>
        <v>26</v>
      </c>
      <c r="AE858" s="1">
        <f t="shared" si="620"/>
        <v>26</v>
      </c>
      <c r="AF858" s="1">
        <f t="shared" si="621"/>
        <v>26</v>
      </c>
      <c r="AG858" s="1">
        <f t="shared" si="622"/>
        <v>26</v>
      </c>
      <c r="AH858" s="1">
        <f t="shared" si="623"/>
        <v>26</v>
      </c>
      <c r="AI858" s="1">
        <f t="shared" si="624"/>
        <v>26</v>
      </c>
      <c r="AJ858" s="1">
        <f t="shared" si="625"/>
        <v>26</v>
      </c>
      <c r="AK858" s="1">
        <f t="shared" si="626"/>
        <v>26</v>
      </c>
      <c r="AL858" s="1">
        <f t="shared" si="627"/>
        <v>26</v>
      </c>
      <c r="AM858" s="1">
        <f t="shared" si="628"/>
        <v>26</v>
      </c>
      <c r="AN858" s="1">
        <f t="shared" si="629"/>
        <v>26</v>
      </c>
      <c r="AO858" s="1">
        <f t="shared" si="630"/>
        <v>26</v>
      </c>
      <c r="AP858" s="7">
        <f t="shared" si="600"/>
        <v>27</v>
      </c>
      <c r="AQ858" s="7">
        <f t="shared" si="601"/>
        <v>33</v>
      </c>
      <c r="AR858" s="1">
        <f t="shared" si="631"/>
        <v>33</v>
      </c>
      <c r="AS858" s="7">
        <f t="shared" si="602"/>
        <v>33</v>
      </c>
      <c r="AT858" s="1">
        <f t="shared" si="632"/>
        <v>33</v>
      </c>
      <c r="AU858" s="1">
        <f t="shared" si="633"/>
        <v>33</v>
      </c>
      <c r="AV858" s="1">
        <f t="shared" si="634"/>
        <v>33</v>
      </c>
      <c r="AW858" s="1">
        <f t="shared" si="635"/>
        <v>37</v>
      </c>
      <c r="AX858" s="1">
        <f t="shared" si="636"/>
        <v>37</v>
      </c>
      <c r="AY858" s="1">
        <f t="shared" si="637"/>
        <v>37</v>
      </c>
      <c r="AZ858" s="1">
        <f t="shared" si="638"/>
        <v>37</v>
      </c>
      <c r="BA858" s="1">
        <f t="shared" si="639"/>
        <v>37</v>
      </c>
      <c r="BB858" s="1">
        <f t="shared" si="640"/>
        <v>37</v>
      </c>
      <c r="BC858" s="1">
        <f t="shared" si="641"/>
        <v>37</v>
      </c>
      <c r="BD858" s="1">
        <f t="shared" si="642"/>
        <v>37</v>
      </c>
      <c r="BE858" s="1">
        <f t="shared" si="643"/>
        <v>37</v>
      </c>
      <c r="BF858" s="1">
        <f t="shared" si="644"/>
        <v>37</v>
      </c>
      <c r="BG858" s="1">
        <f>+IF(D858="male",VLOOKUP(M858,'Key node cluster'!$A$3:$C$45,3,0),VLOOKUP(M858,'Key node cluster'!$F$3:$H$27,3,0))</f>
        <v>37</v>
      </c>
    </row>
    <row r="859" spans="1:59" x14ac:dyDescent="0.25">
      <c r="A859" t="s">
        <v>409</v>
      </c>
      <c r="B859">
        <v>9761022100</v>
      </c>
      <c r="C859" s="7">
        <v>40</v>
      </c>
      <c r="D859" t="s">
        <v>9</v>
      </c>
      <c r="E859" t="s">
        <v>10</v>
      </c>
      <c r="G859" t="str">
        <f t="shared" si="599"/>
        <v/>
      </c>
      <c r="H859" s="7">
        <f t="shared" si="603"/>
        <v>20</v>
      </c>
      <c r="J859">
        <v>45</v>
      </c>
      <c r="K859">
        <v>17.446575342466002</v>
      </c>
      <c r="L859">
        <v>1</v>
      </c>
      <c r="M859" s="5">
        <f t="shared" si="604"/>
        <v>26</v>
      </c>
      <c r="N859" s="5">
        <f>+IF(D859="male",VLOOKUP(BG859,'Key node cluster'!$L$3:$N$24,3,0),VLOOKUP(BG859,'Key node cluster'!$R$3:$T$15,3,0))</f>
        <v>1</v>
      </c>
      <c r="O859" s="1">
        <v>0</v>
      </c>
      <c r="P859" s="1">
        <f t="shared" si="605"/>
        <v>26</v>
      </c>
      <c r="Q859" s="1">
        <f t="shared" si="606"/>
        <v>26</v>
      </c>
      <c r="R859" s="1">
        <f t="shared" si="607"/>
        <v>26</v>
      </c>
      <c r="S859" s="1">
        <f t="shared" si="608"/>
        <v>26</v>
      </c>
      <c r="T859" s="1">
        <f t="shared" si="609"/>
        <v>26</v>
      </c>
      <c r="U859" s="1">
        <f t="shared" si="610"/>
        <v>26</v>
      </c>
      <c r="V859" s="1">
        <f t="shared" si="611"/>
        <v>26</v>
      </c>
      <c r="W859" s="1">
        <f t="shared" si="612"/>
        <v>26</v>
      </c>
      <c r="X859" s="1">
        <f t="shared" si="613"/>
        <v>26</v>
      </c>
      <c r="Y859" s="1">
        <f t="shared" si="614"/>
        <v>26</v>
      </c>
      <c r="Z859" s="1">
        <f t="shared" si="615"/>
        <v>26</v>
      </c>
      <c r="AA859" s="1">
        <f t="shared" si="616"/>
        <v>26</v>
      </c>
      <c r="AB859" s="1">
        <f t="shared" si="617"/>
        <v>26</v>
      </c>
      <c r="AC859" s="1">
        <f t="shared" si="618"/>
        <v>26</v>
      </c>
      <c r="AD859" s="1">
        <f t="shared" si="619"/>
        <v>26</v>
      </c>
      <c r="AE859" s="1">
        <f t="shared" si="620"/>
        <v>26</v>
      </c>
      <c r="AF859" s="1">
        <f t="shared" si="621"/>
        <v>26</v>
      </c>
      <c r="AG859" s="1">
        <f t="shared" si="622"/>
        <v>26</v>
      </c>
      <c r="AH859" s="1">
        <f t="shared" si="623"/>
        <v>26</v>
      </c>
      <c r="AI859" s="1">
        <f t="shared" si="624"/>
        <v>26</v>
      </c>
      <c r="AJ859" s="1">
        <f t="shared" si="625"/>
        <v>26</v>
      </c>
      <c r="AK859" s="1">
        <f t="shared" si="626"/>
        <v>26</v>
      </c>
      <c r="AL859" s="1">
        <f t="shared" si="627"/>
        <v>26</v>
      </c>
      <c r="AM859" s="1">
        <f t="shared" si="628"/>
        <v>26</v>
      </c>
      <c r="AN859" s="1">
        <f t="shared" si="629"/>
        <v>26</v>
      </c>
      <c r="AO859" s="1">
        <f t="shared" si="630"/>
        <v>26</v>
      </c>
      <c r="AP859" s="7">
        <f t="shared" si="600"/>
        <v>26</v>
      </c>
      <c r="AQ859" s="7">
        <f t="shared" si="601"/>
        <v>26</v>
      </c>
      <c r="AR859" s="1">
        <f t="shared" si="631"/>
        <v>26</v>
      </c>
      <c r="AS859" s="7">
        <f t="shared" si="602"/>
        <v>26</v>
      </c>
      <c r="AT859" s="1">
        <f t="shared" si="632"/>
        <v>26</v>
      </c>
      <c r="AU859" s="1">
        <f t="shared" si="633"/>
        <v>26</v>
      </c>
      <c r="AV859" s="1">
        <f t="shared" si="634"/>
        <v>26</v>
      </c>
      <c r="AW859" s="1">
        <f t="shared" si="635"/>
        <v>26</v>
      </c>
      <c r="AX859" s="1">
        <f t="shared" si="636"/>
        <v>26</v>
      </c>
      <c r="AY859" s="1">
        <f t="shared" si="637"/>
        <v>26</v>
      </c>
      <c r="AZ859" s="1">
        <f t="shared" si="638"/>
        <v>26</v>
      </c>
      <c r="BA859" s="1">
        <f t="shared" si="639"/>
        <v>26</v>
      </c>
      <c r="BB859" s="1">
        <f t="shared" si="640"/>
        <v>26</v>
      </c>
      <c r="BC859" s="1">
        <f t="shared" si="641"/>
        <v>26</v>
      </c>
      <c r="BD859" s="1">
        <f t="shared" si="642"/>
        <v>26</v>
      </c>
      <c r="BE859" s="1">
        <f t="shared" si="643"/>
        <v>26</v>
      </c>
      <c r="BF859" s="1">
        <f t="shared" si="644"/>
        <v>26</v>
      </c>
      <c r="BG859" s="1">
        <f>+IF(D859="male",VLOOKUP(M859,'Key node cluster'!$A$3:$C$45,3,0),VLOOKUP(M859,'Key node cluster'!$F$3:$H$27,3,0))</f>
        <v>31</v>
      </c>
    </row>
    <row r="860" spans="1:59" x14ac:dyDescent="0.25">
      <c r="A860" t="s">
        <v>410</v>
      </c>
      <c r="B860">
        <v>9931007586</v>
      </c>
      <c r="C860" s="7">
        <v>30</v>
      </c>
      <c r="D860" t="s">
        <v>9</v>
      </c>
      <c r="E860" t="s">
        <v>10</v>
      </c>
      <c r="F860" t="s">
        <v>28</v>
      </c>
      <c r="G860" t="str">
        <f t="shared" si="599"/>
        <v>tvet</v>
      </c>
      <c r="H860" s="7">
        <f t="shared" si="603"/>
        <v>10</v>
      </c>
      <c r="I860" t="s">
        <v>193</v>
      </c>
      <c r="J860">
        <v>29</v>
      </c>
      <c r="K860">
        <v>9.9424657534247007</v>
      </c>
      <c r="L860">
        <v>8</v>
      </c>
      <c r="M860" s="5">
        <f t="shared" si="604"/>
        <v>37</v>
      </c>
      <c r="N860" s="5">
        <f>+IF(D860="male",VLOOKUP(BG860,'Key node cluster'!$L$3:$N$24,3,0),VLOOKUP(BG860,'Key node cluster'!$R$3:$T$15,3,0))</f>
        <v>0</v>
      </c>
      <c r="O860" s="1">
        <v>0</v>
      </c>
      <c r="P860" s="1">
        <f t="shared" si="605"/>
        <v>26</v>
      </c>
      <c r="Q860" s="1">
        <f t="shared" si="606"/>
        <v>26</v>
      </c>
      <c r="R860" s="1">
        <f t="shared" si="607"/>
        <v>26</v>
      </c>
      <c r="S860" s="1">
        <f t="shared" si="608"/>
        <v>26</v>
      </c>
      <c r="T860" s="1">
        <f t="shared" si="609"/>
        <v>26</v>
      </c>
      <c r="U860" s="1">
        <f t="shared" si="610"/>
        <v>26</v>
      </c>
      <c r="V860" s="1">
        <f t="shared" si="611"/>
        <v>26</v>
      </c>
      <c r="W860" s="1">
        <f t="shared" si="612"/>
        <v>26</v>
      </c>
      <c r="X860" s="1">
        <f t="shared" si="613"/>
        <v>26</v>
      </c>
      <c r="Y860" s="1">
        <f t="shared" si="614"/>
        <v>26</v>
      </c>
      <c r="Z860" s="1">
        <f t="shared" si="615"/>
        <v>26</v>
      </c>
      <c r="AA860" s="1">
        <f t="shared" si="616"/>
        <v>26</v>
      </c>
      <c r="AB860" s="1">
        <f t="shared" si="617"/>
        <v>26</v>
      </c>
      <c r="AC860" s="1">
        <f t="shared" si="618"/>
        <v>26</v>
      </c>
      <c r="AD860" s="1">
        <f t="shared" si="619"/>
        <v>26</v>
      </c>
      <c r="AE860" s="1">
        <f t="shared" si="620"/>
        <v>26</v>
      </c>
      <c r="AF860" s="1">
        <f t="shared" si="621"/>
        <v>26</v>
      </c>
      <c r="AG860" s="1">
        <f t="shared" si="622"/>
        <v>26</v>
      </c>
      <c r="AH860" s="1">
        <f t="shared" si="623"/>
        <v>26</v>
      </c>
      <c r="AI860" s="1">
        <f t="shared" si="624"/>
        <v>26</v>
      </c>
      <c r="AJ860" s="1">
        <f t="shared" si="625"/>
        <v>26</v>
      </c>
      <c r="AK860" s="1">
        <f t="shared" si="626"/>
        <v>26</v>
      </c>
      <c r="AL860" s="1">
        <f t="shared" si="627"/>
        <v>26</v>
      </c>
      <c r="AM860" s="1">
        <f t="shared" si="628"/>
        <v>26</v>
      </c>
      <c r="AN860" s="1">
        <f t="shared" si="629"/>
        <v>26</v>
      </c>
      <c r="AO860" s="1">
        <f t="shared" si="630"/>
        <v>26</v>
      </c>
      <c r="AP860" s="7">
        <f t="shared" si="600"/>
        <v>27</v>
      </c>
      <c r="AQ860" s="7">
        <f t="shared" si="601"/>
        <v>33</v>
      </c>
      <c r="AR860" s="1">
        <f t="shared" si="631"/>
        <v>33</v>
      </c>
      <c r="AS860" s="7">
        <f t="shared" si="602"/>
        <v>33</v>
      </c>
      <c r="AT860" s="1">
        <f t="shared" si="632"/>
        <v>33</v>
      </c>
      <c r="AU860" s="1">
        <f t="shared" si="633"/>
        <v>33</v>
      </c>
      <c r="AV860" s="1">
        <f t="shared" si="634"/>
        <v>33</v>
      </c>
      <c r="AW860" s="1">
        <f t="shared" si="635"/>
        <v>37</v>
      </c>
      <c r="AX860" s="1">
        <f t="shared" si="636"/>
        <v>37</v>
      </c>
      <c r="AY860" s="1">
        <f t="shared" si="637"/>
        <v>37</v>
      </c>
      <c r="AZ860" s="1">
        <f t="shared" si="638"/>
        <v>37</v>
      </c>
      <c r="BA860" s="1">
        <f t="shared" si="639"/>
        <v>37</v>
      </c>
      <c r="BB860" s="1">
        <f t="shared" si="640"/>
        <v>37</v>
      </c>
      <c r="BC860" s="1">
        <f t="shared" si="641"/>
        <v>37</v>
      </c>
      <c r="BD860" s="1">
        <f t="shared" si="642"/>
        <v>37</v>
      </c>
      <c r="BE860" s="1">
        <f t="shared" si="643"/>
        <v>37</v>
      </c>
      <c r="BF860" s="1">
        <f t="shared" si="644"/>
        <v>37</v>
      </c>
      <c r="BG860" s="1">
        <f>+IF(D860="male",VLOOKUP(M860,'Key node cluster'!$A$3:$C$45,3,0),VLOOKUP(M860,'Key node cluster'!$F$3:$H$27,3,0))</f>
        <v>37</v>
      </c>
    </row>
    <row r="861" spans="1:59" x14ac:dyDescent="0.25">
      <c r="A861" t="s">
        <v>412</v>
      </c>
      <c r="B861">
        <v>9941019747</v>
      </c>
      <c r="C861" s="7">
        <v>30</v>
      </c>
      <c r="D861" t="s">
        <v>9</v>
      </c>
      <c r="E861" t="s">
        <v>10</v>
      </c>
      <c r="G861" t="str">
        <f t="shared" si="599"/>
        <v/>
      </c>
      <c r="H861" s="7">
        <f t="shared" si="603"/>
        <v>5</v>
      </c>
      <c r="J861">
        <v>27</v>
      </c>
      <c r="K861">
        <v>4.6054794520547997</v>
      </c>
      <c r="L861">
        <v>1</v>
      </c>
      <c r="M861" s="5">
        <f t="shared" si="604"/>
        <v>26</v>
      </c>
      <c r="N861" s="5">
        <f>+IF(D861="male",VLOOKUP(BG861,'Key node cluster'!$L$3:$N$24,3,0),VLOOKUP(BG861,'Key node cluster'!$R$3:$T$15,3,0))</f>
        <v>1</v>
      </c>
      <c r="O861" s="1">
        <v>0</v>
      </c>
      <c r="P861" s="1">
        <f t="shared" si="605"/>
        <v>26</v>
      </c>
      <c r="Q861" s="1">
        <f t="shared" si="606"/>
        <v>26</v>
      </c>
      <c r="R861" s="1">
        <f t="shared" si="607"/>
        <v>26</v>
      </c>
      <c r="S861" s="1">
        <f t="shared" si="608"/>
        <v>26</v>
      </c>
      <c r="T861" s="1">
        <f t="shared" si="609"/>
        <v>26</v>
      </c>
      <c r="U861" s="1">
        <f t="shared" si="610"/>
        <v>26</v>
      </c>
      <c r="V861" s="1">
        <f t="shared" si="611"/>
        <v>26</v>
      </c>
      <c r="W861" s="1">
        <f t="shared" si="612"/>
        <v>26</v>
      </c>
      <c r="X861" s="1">
        <f t="shared" si="613"/>
        <v>26</v>
      </c>
      <c r="Y861" s="1">
        <f t="shared" si="614"/>
        <v>26</v>
      </c>
      <c r="Z861" s="1">
        <f t="shared" si="615"/>
        <v>26</v>
      </c>
      <c r="AA861" s="1">
        <f t="shared" si="616"/>
        <v>26</v>
      </c>
      <c r="AB861" s="1">
        <f t="shared" si="617"/>
        <v>26</v>
      </c>
      <c r="AC861" s="1">
        <f t="shared" si="618"/>
        <v>26</v>
      </c>
      <c r="AD861" s="1">
        <f t="shared" si="619"/>
        <v>26</v>
      </c>
      <c r="AE861" s="1">
        <f t="shared" si="620"/>
        <v>26</v>
      </c>
      <c r="AF861" s="1">
        <f t="shared" si="621"/>
        <v>26</v>
      </c>
      <c r="AG861" s="1">
        <f t="shared" si="622"/>
        <v>26</v>
      </c>
      <c r="AH861" s="1">
        <f t="shared" si="623"/>
        <v>26</v>
      </c>
      <c r="AI861" s="1">
        <f t="shared" si="624"/>
        <v>26</v>
      </c>
      <c r="AJ861" s="1">
        <f t="shared" si="625"/>
        <v>26</v>
      </c>
      <c r="AK861" s="1">
        <f t="shared" si="626"/>
        <v>26</v>
      </c>
      <c r="AL861" s="1">
        <f t="shared" si="627"/>
        <v>26</v>
      </c>
      <c r="AM861" s="1">
        <f t="shared" si="628"/>
        <v>26</v>
      </c>
      <c r="AN861" s="1">
        <f t="shared" si="629"/>
        <v>26</v>
      </c>
      <c r="AO861" s="1">
        <f t="shared" si="630"/>
        <v>26</v>
      </c>
      <c r="AP861" s="7">
        <f t="shared" si="600"/>
        <v>26</v>
      </c>
      <c r="AQ861" s="7">
        <f t="shared" si="601"/>
        <v>26</v>
      </c>
      <c r="AR861" s="1">
        <f t="shared" si="631"/>
        <v>26</v>
      </c>
      <c r="AS861" s="7">
        <f t="shared" si="602"/>
        <v>26</v>
      </c>
      <c r="AT861" s="1">
        <f t="shared" si="632"/>
        <v>26</v>
      </c>
      <c r="AU861" s="1">
        <f t="shared" si="633"/>
        <v>26</v>
      </c>
      <c r="AV861" s="1">
        <f t="shared" si="634"/>
        <v>26</v>
      </c>
      <c r="AW861" s="1">
        <f t="shared" si="635"/>
        <v>26</v>
      </c>
      <c r="AX861" s="1">
        <f t="shared" si="636"/>
        <v>26</v>
      </c>
      <c r="AY861" s="1">
        <f t="shared" si="637"/>
        <v>26</v>
      </c>
      <c r="AZ861" s="1">
        <f t="shared" si="638"/>
        <v>26</v>
      </c>
      <c r="BA861" s="1">
        <f t="shared" si="639"/>
        <v>26</v>
      </c>
      <c r="BB861" s="1">
        <f t="shared" si="640"/>
        <v>26</v>
      </c>
      <c r="BC861" s="1">
        <f t="shared" si="641"/>
        <v>26</v>
      </c>
      <c r="BD861" s="1">
        <f t="shared" si="642"/>
        <v>26</v>
      </c>
      <c r="BE861" s="1">
        <f t="shared" si="643"/>
        <v>26</v>
      </c>
      <c r="BF861" s="1">
        <f t="shared" si="644"/>
        <v>26</v>
      </c>
      <c r="BG861" s="1">
        <f>+IF(D861="male",VLOOKUP(M861,'Key node cluster'!$A$3:$C$45,3,0),VLOOKUP(M861,'Key node cluster'!$F$3:$H$27,3,0))</f>
        <v>31</v>
      </c>
    </row>
    <row r="862" spans="1:59" x14ac:dyDescent="0.25">
      <c r="A862" t="s">
        <v>414</v>
      </c>
      <c r="B862">
        <v>9831049135</v>
      </c>
      <c r="C862" s="7">
        <v>40</v>
      </c>
      <c r="D862" t="s">
        <v>9</v>
      </c>
      <c r="E862" t="s">
        <v>10</v>
      </c>
      <c r="G862" t="str">
        <f t="shared" ref="G862:G925" si="645">IF(I862="","",IF(OR(I862="high_school",I862="secondary_or_below"),"secondary or below",IF(OR(I862="bachelor",I862="master",I862="phd"),"bachelor or above", "tvet")))</f>
        <v/>
      </c>
      <c r="H862" s="7">
        <f t="shared" si="603"/>
        <v>20</v>
      </c>
      <c r="J862">
        <v>39</v>
      </c>
      <c r="K862">
        <v>18.364383561644001</v>
      </c>
      <c r="L862">
        <v>23</v>
      </c>
      <c r="M862" s="5">
        <f t="shared" si="604"/>
        <v>26</v>
      </c>
      <c r="N862" s="5">
        <f>+IF(D862="male",VLOOKUP(BG862,'Key node cluster'!$L$3:$N$24,3,0),VLOOKUP(BG862,'Key node cluster'!$R$3:$T$15,3,0))</f>
        <v>1</v>
      </c>
      <c r="O862" s="1">
        <v>0</v>
      </c>
      <c r="P862" s="1">
        <f t="shared" si="605"/>
        <v>26</v>
      </c>
      <c r="Q862" s="1">
        <f t="shared" si="606"/>
        <v>26</v>
      </c>
      <c r="R862" s="1">
        <f t="shared" si="607"/>
        <v>26</v>
      </c>
      <c r="S862" s="1">
        <f t="shared" si="608"/>
        <v>26</v>
      </c>
      <c r="T862" s="1">
        <f t="shared" si="609"/>
        <v>26</v>
      </c>
      <c r="U862" s="1">
        <f t="shared" si="610"/>
        <v>26</v>
      </c>
      <c r="V862" s="1">
        <f t="shared" si="611"/>
        <v>26</v>
      </c>
      <c r="W862" s="1">
        <f t="shared" si="612"/>
        <v>26</v>
      </c>
      <c r="X862" s="1">
        <f t="shared" si="613"/>
        <v>26</v>
      </c>
      <c r="Y862" s="1">
        <f t="shared" si="614"/>
        <v>26</v>
      </c>
      <c r="Z862" s="1">
        <f t="shared" si="615"/>
        <v>26</v>
      </c>
      <c r="AA862" s="1">
        <f t="shared" si="616"/>
        <v>26</v>
      </c>
      <c r="AB862" s="1">
        <f t="shared" si="617"/>
        <v>26</v>
      </c>
      <c r="AC862" s="1">
        <f t="shared" si="618"/>
        <v>26</v>
      </c>
      <c r="AD862" s="1">
        <f t="shared" si="619"/>
        <v>26</v>
      </c>
      <c r="AE862" s="1">
        <f t="shared" si="620"/>
        <v>26</v>
      </c>
      <c r="AF862" s="1">
        <f t="shared" si="621"/>
        <v>26</v>
      </c>
      <c r="AG862" s="1">
        <f t="shared" si="622"/>
        <v>26</v>
      </c>
      <c r="AH862" s="1">
        <f t="shared" si="623"/>
        <v>26</v>
      </c>
      <c r="AI862" s="1">
        <f t="shared" si="624"/>
        <v>26</v>
      </c>
      <c r="AJ862" s="1">
        <f t="shared" si="625"/>
        <v>26</v>
      </c>
      <c r="AK862" s="1">
        <f t="shared" si="626"/>
        <v>26</v>
      </c>
      <c r="AL862" s="1">
        <f t="shared" si="627"/>
        <v>26</v>
      </c>
      <c r="AM862" s="1">
        <f t="shared" si="628"/>
        <v>26</v>
      </c>
      <c r="AN862" s="1">
        <f t="shared" si="629"/>
        <v>26</v>
      </c>
      <c r="AO862" s="1">
        <f t="shared" si="630"/>
        <v>26</v>
      </c>
      <c r="AP862" s="7">
        <f t="shared" si="600"/>
        <v>26</v>
      </c>
      <c r="AQ862" s="7">
        <f t="shared" si="601"/>
        <v>26</v>
      </c>
      <c r="AR862" s="1">
        <f t="shared" si="631"/>
        <v>26</v>
      </c>
      <c r="AS862" s="7">
        <f t="shared" si="602"/>
        <v>26</v>
      </c>
      <c r="AT862" s="1">
        <f t="shared" si="632"/>
        <v>26</v>
      </c>
      <c r="AU862" s="1">
        <f t="shared" si="633"/>
        <v>26</v>
      </c>
      <c r="AV862" s="1">
        <f t="shared" si="634"/>
        <v>26</v>
      </c>
      <c r="AW862" s="1">
        <f t="shared" si="635"/>
        <v>26</v>
      </c>
      <c r="AX862" s="1">
        <f t="shared" si="636"/>
        <v>26</v>
      </c>
      <c r="AY862" s="1">
        <f t="shared" si="637"/>
        <v>26</v>
      </c>
      <c r="AZ862" s="1">
        <f t="shared" si="638"/>
        <v>26</v>
      </c>
      <c r="BA862" s="1">
        <f t="shared" si="639"/>
        <v>26</v>
      </c>
      <c r="BB862" s="1">
        <f t="shared" si="640"/>
        <v>26</v>
      </c>
      <c r="BC862" s="1">
        <f t="shared" si="641"/>
        <v>26</v>
      </c>
      <c r="BD862" s="1">
        <f t="shared" si="642"/>
        <v>26</v>
      </c>
      <c r="BE862" s="1">
        <f t="shared" si="643"/>
        <v>26</v>
      </c>
      <c r="BF862" s="1">
        <f t="shared" si="644"/>
        <v>26</v>
      </c>
      <c r="BG862" s="1">
        <f>+IF(D862="male",VLOOKUP(M862,'Key node cluster'!$A$3:$C$45,3,0),VLOOKUP(M862,'Key node cluster'!$F$3:$H$27,3,0))</f>
        <v>31</v>
      </c>
    </row>
    <row r="863" spans="1:59" x14ac:dyDescent="0.25">
      <c r="A863" t="s">
        <v>415</v>
      </c>
      <c r="B863">
        <v>9871031434</v>
      </c>
      <c r="C863" s="7">
        <v>30</v>
      </c>
      <c r="D863" t="s">
        <v>9</v>
      </c>
      <c r="E863" t="s">
        <v>10</v>
      </c>
      <c r="G863" t="str">
        <f t="shared" si="645"/>
        <v/>
      </c>
      <c r="H863" s="7">
        <f t="shared" si="603"/>
        <v>10</v>
      </c>
      <c r="J863">
        <v>34</v>
      </c>
      <c r="K863">
        <v>5.7835616438355997</v>
      </c>
      <c r="L863">
        <v>20</v>
      </c>
      <c r="M863" s="5">
        <f t="shared" si="604"/>
        <v>26</v>
      </c>
      <c r="N863" s="5">
        <f>+IF(D863="male",VLOOKUP(BG863,'Key node cluster'!$L$3:$N$24,3,0),VLOOKUP(BG863,'Key node cluster'!$R$3:$T$15,3,0))</f>
        <v>1</v>
      </c>
      <c r="O863" s="1">
        <v>0</v>
      </c>
      <c r="P863" s="1">
        <f t="shared" si="605"/>
        <v>26</v>
      </c>
      <c r="Q863" s="1">
        <f t="shared" si="606"/>
        <v>26</v>
      </c>
      <c r="R863" s="1">
        <f t="shared" si="607"/>
        <v>26</v>
      </c>
      <c r="S863" s="1">
        <f t="shared" si="608"/>
        <v>26</v>
      </c>
      <c r="T863" s="1">
        <f t="shared" si="609"/>
        <v>26</v>
      </c>
      <c r="U863" s="1">
        <f t="shared" si="610"/>
        <v>26</v>
      </c>
      <c r="V863" s="1">
        <f t="shared" si="611"/>
        <v>26</v>
      </c>
      <c r="W863" s="1">
        <f t="shared" si="612"/>
        <v>26</v>
      </c>
      <c r="X863" s="1">
        <f t="shared" si="613"/>
        <v>26</v>
      </c>
      <c r="Y863" s="1">
        <f t="shared" si="614"/>
        <v>26</v>
      </c>
      <c r="Z863" s="1">
        <f t="shared" si="615"/>
        <v>26</v>
      </c>
      <c r="AA863" s="1">
        <f t="shared" si="616"/>
        <v>26</v>
      </c>
      <c r="AB863" s="1">
        <f t="shared" si="617"/>
        <v>26</v>
      </c>
      <c r="AC863" s="1">
        <f t="shared" si="618"/>
        <v>26</v>
      </c>
      <c r="AD863" s="1">
        <f t="shared" si="619"/>
        <v>26</v>
      </c>
      <c r="AE863" s="1">
        <f t="shared" si="620"/>
        <v>26</v>
      </c>
      <c r="AF863" s="1">
        <f t="shared" si="621"/>
        <v>26</v>
      </c>
      <c r="AG863" s="1">
        <f t="shared" si="622"/>
        <v>26</v>
      </c>
      <c r="AH863" s="1">
        <f t="shared" si="623"/>
        <v>26</v>
      </c>
      <c r="AI863" s="1">
        <f t="shared" si="624"/>
        <v>26</v>
      </c>
      <c r="AJ863" s="1">
        <f t="shared" si="625"/>
        <v>26</v>
      </c>
      <c r="AK863" s="1">
        <f t="shared" si="626"/>
        <v>26</v>
      </c>
      <c r="AL863" s="1">
        <f t="shared" si="627"/>
        <v>26</v>
      </c>
      <c r="AM863" s="1">
        <f t="shared" si="628"/>
        <v>26</v>
      </c>
      <c r="AN863" s="1">
        <f t="shared" si="629"/>
        <v>26</v>
      </c>
      <c r="AO863" s="1">
        <f t="shared" si="630"/>
        <v>26</v>
      </c>
      <c r="AP863" s="7">
        <f t="shared" si="600"/>
        <v>26</v>
      </c>
      <c r="AQ863" s="7">
        <f t="shared" si="601"/>
        <v>26</v>
      </c>
      <c r="AR863" s="1">
        <f t="shared" si="631"/>
        <v>26</v>
      </c>
      <c r="AS863" s="7">
        <f t="shared" si="602"/>
        <v>26</v>
      </c>
      <c r="AT863" s="1">
        <f t="shared" si="632"/>
        <v>26</v>
      </c>
      <c r="AU863" s="1">
        <f t="shared" si="633"/>
        <v>26</v>
      </c>
      <c r="AV863" s="1">
        <f t="shared" si="634"/>
        <v>26</v>
      </c>
      <c r="AW863" s="1">
        <f t="shared" si="635"/>
        <v>26</v>
      </c>
      <c r="AX863" s="1">
        <f t="shared" si="636"/>
        <v>26</v>
      </c>
      <c r="AY863" s="1">
        <f t="shared" si="637"/>
        <v>26</v>
      </c>
      <c r="AZ863" s="1">
        <f t="shared" si="638"/>
        <v>26</v>
      </c>
      <c r="BA863" s="1">
        <f t="shared" si="639"/>
        <v>26</v>
      </c>
      <c r="BB863" s="1">
        <f t="shared" si="640"/>
        <v>26</v>
      </c>
      <c r="BC863" s="1">
        <f t="shared" si="641"/>
        <v>26</v>
      </c>
      <c r="BD863" s="1">
        <f t="shared" si="642"/>
        <v>26</v>
      </c>
      <c r="BE863" s="1">
        <f t="shared" si="643"/>
        <v>26</v>
      </c>
      <c r="BF863" s="1">
        <f t="shared" si="644"/>
        <v>26</v>
      </c>
      <c r="BG863" s="1">
        <f>+IF(D863="male",VLOOKUP(M863,'Key node cluster'!$A$3:$C$45,3,0),VLOOKUP(M863,'Key node cluster'!$F$3:$H$27,3,0))</f>
        <v>31</v>
      </c>
    </row>
    <row r="864" spans="1:59" x14ac:dyDescent="0.25">
      <c r="A864" t="s">
        <v>416</v>
      </c>
      <c r="B864">
        <v>9881008315</v>
      </c>
      <c r="C864" s="7">
        <v>30</v>
      </c>
      <c r="D864" t="s">
        <v>9</v>
      </c>
      <c r="E864" t="s">
        <v>10</v>
      </c>
      <c r="G864" t="str">
        <f t="shared" si="645"/>
        <v/>
      </c>
      <c r="H864" s="7">
        <f t="shared" si="603"/>
        <v>10</v>
      </c>
      <c r="J864">
        <v>34</v>
      </c>
      <c r="K864">
        <v>8.4410958904110007</v>
      </c>
      <c r="L864">
        <v>17</v>
      </c>
      <c r="M864" s="5">
        <f t="shared" si="604"/>
        <v>26</v>
      </c>
      <c r="N864" s="5">
        <f>+IF(D864="male",VLOOKUP(BG864,'Key node cluster'!$L$3:$N$24,3,0),VLOOKUP(BG864,'Key node cluster'!$R$3:$T$15,3,0))</f>
        <v>1</v>
      </c>
      <c r="O864" s="1">
        <v>0</v>
      </c>
      <c r="P864" s="1">
        <f t="shared" si="605"/>
        <v>26</v>
      </c>
      <c r="Q864" s="1">
        <f t="shared" si="606"/>
        <v>26</v>
      </c>
      <c r="R864" s="1">
        <f t="shared" si="607"/>
        <v>26</v>
      </c>
      <c r="S864" s="1">
        <f t="shared" si="608"/>
        <v>26</v>
      </c>
      <c r="T864" s="1">
        <f t="shared" si="609"/>
        <v>26</v>
      </c>
      <c r="U864" s="1">
        <f t="shared" si="610"/>
        <v>26</v>
      </c>
      <c r="V864" s="1">
        <f t="shared" si="611"/>
        <v>26</v>
      </c>
      <c r="W864" s="1">
        <f t="shared" si="612"/>
        <v>26</v>
      </c>
      <c r="X864" s="1">
        <f t="shared" si="613"/>
        <v>26</v>
      </c>
      <c r="Y864" s="1">
        <f t="shared" si="614"/>
        <v>26</v>
      </c>
      <c r="Z864" s="1">
        <f t="shared" si="615"/>
        <v>26</v>
      </c>
      <c r="AA864" s="1">
        <f t="shared" si="616"/>
        <v>26</v>
      </c>
      <c r="AB864" s="1">
        <f t="shared" si="617"/>
        <v>26</v>
      </c>
      <c r="AC864" s="1">
        <f t="shared" si="618"/>
        <v>26</v>
      </c>
      <c r="AD864" s="1">
        <f t="shared" si="619"/>
        <v>26</v>
      </c>
      <c r="AE864" s="1">
        <f t="shared" si="620"/>
        <v>26</v>
      </c>
      <c r="AF864" s="1">
        <f t="shared" si="621"/>
        <v>26</v>
      </c>
      <c r="AG864" s="1">
        <f t="shared" si="622"/>
        <v>26</v>
      </c>
      <c r="AH864" s="1">
        <f t="shared" si="623"/>
        <v>26</v>
      </c>
      <c r="AI864" s="1">
        <f t="shared" si="624"/>
        <v>26</v>
      </c>
      <c r="AJ864" s="1">
        <f t="shared" si="625"/>
        <v>26</v>
      </c>
      <c r="AK864" s="1">
        <f t="shared" si="626"/>
        <v>26</v>
      </c>
      <c r="AL864" s="1">
        <f t="shared" si="627"/>
        <v>26</v>
      </c>
      <c r="AM864" s="1">
        <f t="shared" si="628"/>
        <v>26</v>
      </c>
      <c r="AN864" s="1">
        <f t="shared" si="629"/>
        <v>26</v>
      </c>
      <c r="AO864" s="1">
        <f t="shared" si="630"/>
        <v>26</v>
      </c>
      <c r="AP864" s="7">
        <f t="shared" si="600"/>
        <v>26</v>
      </c>
      <c r="AQ864" s="7">
        <f t="shared" si="601"/>
        <v>26</v>
      </c>
      <c r="AR864" s="1">
        <f t="shared" si="631"/>
        <v>26</v>
      </c>
      <c r="AS864" s="7">
        <f t="shared" si="602"/>
        <v>26</v>
      </c>
      <c r="AT864" s="1">
        <f t="shared" si="632"/>
        <v>26</v>
      </c>
      <c r="AU864" s="1">
        <f t="shared" si="633"/>
        <v>26</v>
      </c>
      <c r="AV864" s="1">
        <f t="shared" si="634"/>
        <v>26</v>
      </c>
      <c r="AW864" s="1">
        <f t="shared" si="635"/>
        <v>26</v>
      </c>
      <c r="AX864" s="1">
        <f t="shared" si="636"/>
        <v>26</v>
      </c>
      <c r="AY864" s="1">
        <f t="shared" si="637"/>
        <v>26</v>
      </c>
      <c r="AZ864" s="1">
        <f t="shared" si="638"/>
        <v>26</v>
      </c>
      <c r="BA864" s="1">
        <f t="shared" si="639"/>
        <v>26</v>
      </c>
      <c r="BB864" s="1">
        <f t="shared" si="640"/>
        <v>26</v>
      </c>
      <c r="BC864" s="1">
        <f t="shared" si="641"/>
        <v>26</v>
      </c>
      <c r="BD864" s="1">
        <f t="shared" si="642"/>
        <v>26</v>
      </c>
      <c r="BE864" s="1">
        <f t="shared" si="643"/>
        <v>26</v>
      </c>
      <c r="BF864" s="1">
        <f t="shared" si="644"/>
        <v>26</v>
      </c>
      <c r="BG864" s="1">
        <f>+IF(D864="male",VLOOKUP(M864,'Key node cluster'!$A$3:$C$45,3,0),VLOOKUP(M864,'Key node cluster'!$F$3:$H$27,3,0))</f>
        <v>31</v>
      </c>
    </row>
    <row r="865" spans="1:59" x14ac:dyDescent="0.25">
      <c r="A865" t="s">
        <v>417</v>
      </c>
      <c r="B865">
        <v>9911044737</v>
      </c>
      <c r="C865" s="7">
        <v>30</v>
      </c>
      <c r="D865" t="s">
        <v>9</v>
      </c>
      <c r="E865" t="s">
        <v>10</v>
      </c>
      <c r="G865" t="str">
        <f t="shared" si="645"/>
        <v>tvet</v>
      </c>
      <c r="H865" s="7">
        <f t="shared" si="603"/>
        <v>10</v>
      </c>
      <c r="I865" t="s">
        <v>22</v>
      </c>
      <c r="J865">
        <v>30</v>
      </c>
      <c r="K865">
        <v>9.1945205479451992</v>
      </c>
      <c r="L865">
        <v>2</v>
      </c>
      <c r="M865" s="5">
        <f t="shared" si="604"/>
        <v>26</v>
      </c>
      <c r="N865" s="5">
        <f>+IF(D865="male",VLOOKUP(BG865,'Key node cluster'!$L$3:$N$24,3,0),VLOOKUP(BG865,'Key node cluster'!$R$3:$T$15,3,0))</f>
        <v>1</v>
      </c>
      <c r="O865" s="1">
        <v>0</v>
      </c>
      <c r="P865" s="1">
        <f t="shared" si="605"/>
        <v>26</v>
      </c>
      <c r="Q865" s="1">
        <f t="shared" si="606"/>
        <v>26</v>
      </c>
      <c r="R865" s="1">
        <f t="shared" si="607"/>
        <v>26</v>
      </c>
      <c r="S865" s="1">
        <f t="shared" si="608"/>
        <v>26</v>
      </c>
      <c r="T865" s="1">
        <f t="shared" si="609"/>
        <v>26</v>
      </c>
      <c r="U865" s="1">
        <f t="shared" si="610"/>
        <v>26</v>
      </c>
      <c r="V865" s="1">
        <f t="shared" si="611"/>
        <v>26</v>
      </c>
      <c r="W865" s="1">
        <f t="shared" si="612"/>
        <v>26</v>
      </c>
      <c r="X865" s="1">
        <f t="shared" si="613"/>
        <v>26</v>
      </c>
      <c r="Y865" s="1">
        <f t="shared" si="614"/>
        <v>26</v>
      </c>
      <c r="Z865" s="1">
        <f t="shared" si="615"/>
        <v>26</v>
      </c>
      <c r="AA865" s="1">
        <f t="shared" si="616"/>
        <v>26</v>
      </c>
      <c r="AB865" s="1">
        <f t="shared" si="617"/>
        <v>26</v>
      </c>
      <c r="AC865" s="1">
        <f t="shared" si="618"/>
        <v>26</v>
      </c>
      <c r="AD865" s="1">
        <f t="shared" si="619"/>
        <v>26</v>
      </c>
      <c r="AE865" s="1">
        <f t="shared" si="620"/>
        <v>26</v>
      </c>
      <c r="AF865" s="1">
        <f t="shared" si="621"/>
        <v>26</v>
      </c>
      <c r="AG865" s="1">
        <f t="shared" si="622"/>
        <v>26</v>
      </c>
      <c r="AH865" s="1">
        <f t="shared" si="623"/>
        <v>26</v>
      </c>
      <c r="AI865" s="1">
        <f t="shared" si="624"/>
        <v>26</v>
      </c>
      <c r="AJ865" s="1">
        <f t="shared" si="625"/>
        <v>26</v>
      </c>
      <c r="AK865" s="1">
        <f t="shared" si="626"/>
        <v>26</v>
      </c>
      <c r="AL865" s="1">
        <f t="shared" si="627"/>
        <v>26</v>
      </c>
      <c r="AM865" s="1">
        <f t="shared" si="628"/>
        <v>26</v>
      </c>
      <c r="AN865" s="1">
        <f t="shared" si="629"/>
        <v>26</v>
      </c>
      <c r="AO865" s="1">
        <f t="shared" si="630"/>
        <v>26</v>
      </c>
      <c r="AP865" s="7">
        <f t="shared" si="600"/>
        <v>26</v>
      </c>
      <c r="AQ865" s="7">
        <f t="shared" si="601"/>
        <v>26</v>
      </c>
      <c r="AR865" s="1">
        <f t="shared" si="631"/>
        <v>26</v>
      </c>
      <c r="AS865" s="7">
        <f t="shared" si="602"/>
        <v>26</v>
      </c>
      <c r="AT865" s="1">
        <f t="shared" si="632"/>
        <v>26</v>
      </c>
      <c r="AU865" s="1">
        <f t="shared" si="633"/>
        <v>26</v>
      </c>
      <c r="AV865" s="1">
        <f t="shared" si="634"/>
        <v>26</v>
      </c>
      <c r="AW865" s="1">
        <f t="shared" si="635"/>
        <v>26</v>
      </c>
      <c r="AX865" s="1">
        <f t="shared" si="636"/>
        <v>26</v>
      </c>
      <c r="AY865" s="1">
        <f t="shared" si="637"/>
        <v>26</v>
      </c>
      <c r="AZ865" s="1">
        <f t="shared" si="638"/>
        <v>26</v>
      </c>
      <c r="BA865" s="1">
        <f t="shared" si="639"/>
        <v>26</v>
      </c>
      <c r="BB865" s="1">
        <f t="shared" si="640"/>
        <v>26</v>
      </c>
      <c r="BC865" s="1">
        <f t="shared" si="641"/>
        <v>26</v>
      </c>
      <c r="BD865" s="1">
        <f t="shared" si="642"/>
        <v>26</v>
      </c>
      <c r="BE865" s="1">
        <f t="shared" si="643"/>
        <v>26</v>
      </c>
      <c r="BF865" s="1">
        <f t="shared" si="644"/>
        <v>26</v>
      </c>
      <c r="BG865" s="1">
        <f>+IF(D865="male",VLOOKUP(M865,'Key node cluster'!$A$3:$C$45,3,0),VLOOKUP(M865,'Key node cluster'!$F$3:$H$27,3,0))</f>
        <v>31</v>
      </c>
    </row>
    <row r="866" spans="1:59" x14ac:dyDescent="0.25">
      <c r="A866" t="s">
        <v>418</v>
      </c>
      <c r="B866">
        <v>9931054260</v>
      </c>
      <c r="C866" s="7">
        <v>30</v>
      </c>
      <c r="D866" t="s">
        <v>9</v>
      </c>
      <c r="E866" t="s">
        <v>10</v>
      </c>
      <c r="F866" t="s">
        <v>11</v>
      </c>
      <c r="G866" t="str">
        <f t="shared" si="645"/>
        <v>bachelor or above</v>
      </c>
      <c r="H866" s="7">
        <f t="shared" si="603"/>
        <v>5</v>
      </c>
      <c r="I866" t="s">
        <v>14</v>
      </c>
      <c r="J866">
        <v>28</v>
      </c>
      <c r="K866">
        <v>4.9397260273972998</v>
      </c>
      <c r="L866">
        <v>18</v>
      </c>
      <c r="M866" s="5">
        <f t="shared" si="604"/>
        <v>41</v>
      </c>
      <c r="N866" s="5">
        <f>+IF(D866="male",VLOOKUP(BG866,'Key node cluster'!$L$3:$N$24,3,0),VLOOKUP(BG866,'Key node cluster'!$R$3:$T$15,3,0))</f>
        <v>1</v>
      </c>
      <c r="O866" s="1">
        <v>0</v>
      </c>
      <c r="P866" s="1">
        <f t="shared" si="605"/>
        <v>26</v>
      </c>
      <c r="Q866" s="1">
        <f t="shared" si="606"/>
        <v>26</v>
      </c>
      <c r="R866" s="1">
        <f t="shared" si="607"/>
        <v>26</v>
      </c>
      <c r="S866" s="1">
        <f t="shared" si="608"/>
        <v>26</v>
      </c>
      <c r="T866" s="1">
        <f t="shared" si="609"/>
        <v>26</v>
      </c>
      <c r="U866" s="1">
        <f t="shared" si="610"/>
        <v>26</v>
      </c>
      <c r="V866" s="1">
        <f t="shared" si="611"/>
        <v>26</v>
      </c>
      <c r="W866" s="1">
        <f t="shared" si="612"/>
        <v>26</v>
      </c>
      <c r="X866" s="1">
        <f t="shared" si="613"/>
        <v>26</v>
      </c>
      <c r="Y866" s="1">
        <f t="shared" si="614"/>
        <v>26</v>
      </c>
      <c r="Z866" s="1">
        <f t="shared" si="615"/>
        <v>26</v>
      </c>
      <c r="AA866" s="1">
        <f t="shared" si="616"/>
        <v>26</v>
      </c>
      <c r="AB866" s="1">
        <f t="shared" si="617"/>
        <v>26</v>
      </c>
      <c r="AC866" s="1">
        <f t="shared" si="618"/>
        <v>26</v>
      </c>
      <c r="AD866" s="1">
        <f t="shared" si="619"/>
        <v>26</v>
      </c>
      <c r="AE866" s="1">
        <f t="shared" si="620"/>
        <v>26</v>
      </c>
      <c r="AF866" s="1">
        <f t="shared" si="621"/>
        <v>26</v>
      </c>
      <c r="AG866" s="1">
        <f t="shared" si="622"/>
        <v>26</v>
      </c>
      <c r="AH866" s="1">
        <f t="shared" si="623"/>
        <v>26</v>
      </c>
      <c r="AI866" s="1">
        <f t="shared" si="624"/>
        <v>26</v>
      </c>
      <c r="AJ866" s="1">
        <f t="shared" si="625"/>
        <v>26</v>
      </c>
      <c r="AK866" s="1">
        <f t="shared" si="626"/>
        <v>26</v>
      </c>
      <c r="AL866" s="1">
        <f t="shared" si="627"/>
        <v>26</v>
      </c>
      <c r="AM866" s="1">
        <f t="shared" si="628"/>
        <v>26</v>
      </c>
      <c r="AN866" s="1">
        <f t="shared" si="629"/>
        <v>26</v>
      </c>
      <c r="AO866" s="1">
        <f t="shared" si="630"/>
        <v>26</v>
      </c>
      <c r="AP866" s="7">
        <f t="shared" si="600"/>
        <v>38</v>
      </c>
      <c r="AQ866" s="7">
        <f t="shared" si="601"/>
        <v>38</v>
      </c>
      <c r="AR866" s="1">
        <f t="shared" si="631"/>
        <v>38</v>
      </c>
      <c r="AS866" s="7">
        <f t="shared" si="602"/>
        <v>38</v>
      </c>
      <c r="AT866" s="1">
        <f t="shared" si="632"/>
        <v>38</v>
      </c>
      <c r="AU866" s="1">
        <f t="shared" si="633"/>
        <v>38</v>
      </c>
      <c r="AV866" s="1">
        <f t="shared" si="634"/>
        <v>38</v>
      </c>
      <c r="AW866" s="1">
        <f t="shared" si="635"/>
        <v>38</v>
      </c>
      <c r="AX866" s="1">
        <f t="shared" si="636"/>
        <v>38</v>
      </c>
      <c r="AY866" s="1">
        <f t="shared" si="637"/>
        <v>38</v>
      </c>
      <c r="AZ866" s="1">
        <f t="shared" si="638"/>
        <v>38</v>
      </c>
      <c r="BA866" s="1">
        <f t="shared" si="639"/>
        <v>38</v>
      </c>
      <c r="BB866" s="1">
        <f t="shared" si="640"/>
        <v>40</v>
      </c>
      <c r="BC866" s="1">
        <f t="shared" si="641"/>
        <v>40</v>
      </c>
      <c r="BD866" s="1">
        <f t="shared" si="642"/>
        <v>41</v>
      </c>
      <c r="BE866" s="1">
        <f t="shared" si="643"/>
        <v>41</v>
      </c>
      <c r="BF866" s="1">
        <f t="shared" si="644"/>
        <v>41</v>
      </c>
      <c r="BG866" s="1">
        <f>+IF(D866="male",VLOOKUP(M866,'Key node cluster'!$A$3:$C$45,3,0),VLOOKUP(M866,'Key node cluster'!$F$3:$H$27,3,0))</f>
        <v>41</v>
      </c>
    </row>
    <row r="867" spans="1:59" x14ac:dyDescent="0.25">
      <c r="A867" t="s">
        <v>419</v>
      </c>
      <c r="B867">
        <v>9921007427</v>
      </c>
      <c r="C867" s="7">
        <v>30</v>
      </c>
      <c r="D867" t="s">
        <v>9</v>
      </c>
      <c r="E867" t="s">
        <v>10</v>
      </c>
      <c r="G867" t="str">
        <f t="shared" si="645"/>
        <v/>
      </c>
      <c r="H867" s="7">
        <f t="shared" si="603"/>
        <v>10</v>
      </c>
      <c r="J867">
        <v>30</v>
      </c>
      <c r="K867">
        <v>6.5287671232877003</v>
      </c>
      <c r="L867">
        <v>18</v>
      </c>
      <c r="M867" s="5">
        <f t="shared" si="604"/>
        <v>26</v>
      </c>
      <c r="N867" s="5">
        <f>+IF(D867="male",VLOOKUP(BG867,'Key node cluster'!$L$3:$N$24,3,0),VLOOKUP(BG867,'Key node cluster'!$R$3:$T$15,3,0))</f>
        <v>1</v>
      </c>
      <c r="O867" s="1">
        <v>0</v>
      </c>
      <c r="P867" s="1">
        <f t="shared" si="605"/>
        <v>26</v>
      </c>
      <c r="Q867" s="1">
        <f t="shared" si="606"/>
        <v>26</v>
      </c>
      <c r="R867" s="1">
        <f t="shared" si="607"/>
        <v>26</v>
      </c>
      <c r="S867" s="1">
        <f t="shared" si="608"/>
        <v>26</v>
      </c>
      <c r="T867" s="1">
        <f t="shared" si="609"/>
        <v>26</v>
      </c>
      <c r="U867" s="1">
        <f t="shared" si="610"/>
        <v>26</v>
      </c>
      <c r="V867" s="1">
        <f t="shared" si="611"/>
        <v>26</v>
      </c>
      <c r="W867" s="1">
        <f t="shared" si="612"/>
        <v>26</v>
      </c>
      <c r="X867" s="1">
        <f t="shared" si="613"/>
        <v>26</v>
      </c>
      <c r="Y867" s="1">
        <f t="shared" si="614"/>
        <v>26</v>
      </c>
      <c r="Z867" s="1">
        <f t="shared" si="615"/>
        <v>26</v>
      </c>
      <c r="AA867" s="1">
        <f t="shared" si="616"/>
        <v>26</v>
      </c>
      <c r="AB867" s="1">
        <f t="shared" si="617"/>
        <v>26</v>
      </c>
      <c r="AC867" s="1">
        <f t="shared" si="618"/>
        <v>26</v>
      </c>
      <c r="AD867" s="1">
        <f t="shared" si="619"/>
        <v>26</v>
      </c>
      <c r="AE867" s="1">
        <f t="shared" si="620"/>
        <v>26</v>
      </c>
      <c r="AF867" s="1">
        <f t="shared" si="621"/>
        <v>26</v>
      </c>
      <c r="AG867" s="1">
        <f t="shared" si="622"/>
        <v>26</v>
      </c>
      <c r="AH867" s="1">
        <f t="shared" si="623"/>
        <v>26</v>
      </c>
      <c r="AI867" s="1">
        <f t="shared" si="624"/>
        <v>26</v>
      </c>
      <c r="AJ867" s="1">
        <f t="shared" si="625"/>
        <v>26</v>
      </c>
      <c r="AK867" s="1">
        <f t="shared" si="626"/>
        <v>26</v>
      </c>
      <c r="AL867" s="1">
        <f t="shared" si="627"/>
        <v>26</v>
      </c>
      <c r="AM867" s="1">
        <f t="shared" si="628"/>
        <v>26</v>
      </c>
      <c r="AN867" s="1">
        <f t="shared" si="629"/>
        <v>26</v>
      </c>
      <c r="AO867" s="1">
        <f t="shared" si="630"/>
        <v>26</v>
      </c>
      <c r="AP867" s="7">
        <f t="shared" si="600"/>
        <v>26</v>
      </c>
      <c r="AQ867" s="7">
        <f t="shared" si="601"/>
        <v>26</v>
      </c>
      <c r="AR867" s="1">
        <f t="shared" si="631"/>
        <v>26</v>
      </c>
      <c r="AS867" s="7">
        <f t="shared" si="602"/>
        <v>26</v>
      </c>
      <c r="AT867" s="1">
        <f t="shared" si="632"/>
        <v>26</v>
      </c>
      <c r="AU867" s="1">
        <f t="shared" si="633"/>
        <v>26</v>
      </c>
      <c r="AV867" s="1">
        <f t="shared" si="634"/>
        <v>26</v>
      </c>
      <c r="AW867" s="1">
        <f t="shared" si="635"/>
        <v>26</v>
      </c>
      <c r="AX867" s="1">
        <f t="shared" si="636"/>
        <v>26</v>
      </c>
      <c r="AY867" s="1">
        <f t="shared" si="637"/>
        <v>26</v>
      </c>
      <c r="AZ867" s="1">
        <f t="shared" si="638"/>
        <v>26</v>
      </c>
      <c r="BA867" s="1">
        <f t="shared" si="639"/>
        <v>26</v>
      </c>
      <c r="BB867" s="1">
        <f t="shared" si="640"/>
        <v>26</v>
      </c>
      <c r="BC867" s="1">
        <f t="shared" si="641"/>
        <v>26</v>
      </c>
      <c r="BD867" s="1">
        <f t="shared" si="642"/>
        <v>26</v>
      </c>
      <c r="BE867" s="1">
        <f t="shared" si="643"/>
        <v>26</v>
      </c>
      <c r="BF867" s="1">
        <f t="shared" si="644"/>
        <v>26</v>
      </c>
      <c r="BG867" s="1">
        <f>+IF(D867="male",VLOOKUP(M867,'Key node cluster'!$A$3:$C$45,3,0),VLOOKUP(M867,'Key node cluster'!$F$3:$H$27,3,0))</f>
        <v>31</v>
      </c>
    </row>
    <row r="868" spans="1:59" x14ac:dyDescent="0.25">
      <c r="A868" t="s">
        <v>423</v>
      </c>
      <c r="B868">
        <v>9961011510</v>
      </c>
      <c r="C868" s="7">
        <v>30</v>
      </c>
      <c r="D868" t="s">
        <v>9</v>
      </c>
      <c r="E868" t="s">
        <v>10</v>
      </c>
      <c r="G868" t="str">
        <f t="shared" si="645"/>
        <v>bachelor or above</v>
      </c>
      <c r="H868" s="7">
        <f t="shared" si="603"/>
        <v>10</v>
      </c>
      <c r="I868" t="s">
        <v>14</v>
      </c>
      <c r="J868">
        <v>26</v>
      </c>
      <c r="K868">
        <v>8.9643835616437997</v>
      </c>
      <c r="L868">
        <v>28</v>
      </c>
      <c r="M868" s="5">
        <f t="shared" si="604"/>
        <v>26</v>
      </c>
      <c r="N868" s="5">
        <f>+IF(D868="male",VLOOKUP(BG868,'Key node cluster'!$L$3:$N$24,3,0),VLOOKUP(BG868,'Key node cluster'!$R$3:$T$15,3,0))</f>
        <v>1</v>
      </c>
      <c r="O868" s="1">
        <v>0</v>
      </c>
      <c r="P868" s="1">
        <f t="shared" si="605"/>
        <v>26</v>
      </c>
      <c r="Q868" s="1">
        <f t="shared" si="606"/>
        <v>26</v>
      </c>
      <c r="R868" s="1">
        <f t="shared" si="607"/>
        <v>26</v>
      </c>
      <c r="S868" s="1">
        <f t="shared" si="608"/>
        <v>26</v>
      </c>
      <c r="T868" s="1">
        <f t="shared" si="609"/>
        <v>26</v>
      </c>
      <c r="U868" s="1">
        <f t="shared" si="610"/>
        <v>26</v>
      </c>
      <c r="V868" s="1">
        <f t="shared" si="611"/>
        <v>26</v>
      </c>
      <c r="W868" s="1">
        <f t="shared" si="612"/>
        <v>26</v>
      </c>
      <c r="X868" s="1">
        <f t="shared" si="613"/>
        <v>26</v>
      </c>
      <c r="Y868" s="1">
        <f t="shared" si="614"/>
        <v>26</v>
      </c>
      <c r="Z868" s="1">
        <f t="shared" si="615"/>
        <v>26</v>
      </c>
      <c r="AA868" s="1">
        <f t="shared" si="616"/>
        <v>26</v>
      </c>
      <c r="AB868" s="1">
        <f t="shared" si="617"/>
        <v>26</v>
      </c>
      <c r="AC868" s="1">
        <f t="shared" si="618"/>
        <v>26</v>
      </c>
      <c r="AD868" s="1">
        <f t="shared" si="619"/>
        <v>26</v>
      </c>
      <c r="AE868" s="1">
        <f t="shared" si="620"/>
        <v>26</v>
      </c>
      <c r="AF868" s="1">
        <f t="shared" si="621"/>
        <v>26</v>
      </c>
      <c r="AG868" s="1">
        <f t="shared" si="622"/>
        <v>26</v>
      </c>
      <c r="AH868" s="1">
        <f t="shared" si="623"/>
        <v>26</v>
      </c>
      <c r="AI868" s="1">
        <f t="shared" si="624"/>
        <v>26</v>
      </c>
      <c r="AJ868" s="1">
        <f t="shared" si="625"/>
        <v>26</v>
      </c>
      <c r="AK868" s="1">
        <f t="shared" si="626"/>
        <v>26</v>
      </c>
      <c r="AL868" s="1">
        <f t="shared" si="627"/>
        <v>26</v>
      </c>
      <c r="AM868" s="1">
        <f t="shared" si="628"/>
        <v>26</v>
      </c>
      <c r="AN868" s="1">
        <f t="shared" si="629"/>
        <v>26</v>
      </c>
      <c r="AO868" s="1">
        <f t="shared" si="630"/>
        <v>26</v>
      </c>
      <c r="AP868" s="7">
        <f t="shared" ref="AP868:AP931" si="646">IF($D868="male",IF(P868&lt;&gt;26,AO868,IF(F868="",AO868,IF(F868&lt;&gt;"amman",27,38))),AO868)</f>
        <v>26</v>
      </c>
      <c r="AQ868" s="7">
        <f t="shared" ref="AQ868:AQ931" si="647">IF($D868="male",IF(AP868&lt;&gt;27,AP868,IF(F868="",AP868,IF(F868&lt;&gt;"zarqa",28,33))),AP868)</f>
        <v>26</v>
      </c>
      <c r="AR868" s="1">
        <f t="shared" si="631"/>
        <v>26</v>
      </c>
      <c r="AS868" s="7">
        <f t="shared" ref="AS868:AS931" si="648">IF($D868="male",IF(AR868&lt;&gt;29,AR868,IF(C868&lt;=25,30,31)),AR868)</f>
        <v>26</v>
      </c>
      <c r="AT868" s="1">
        <f t="shared" si="632"/>
        <v>26</v>
      </c>
      <c r="AU868" s="1">
        <f t="shared" si="633"/>
        <v>26</v>
      </c>
      <c r="AV868" s="1">
        <f t="shared" si="634"/>
        <v>26</v>
      </c>
      <c r="AW868" s="1">
        <f t="shared" si="635"/>
        <v>26</v>
      </c>
      <c r="AX868" s="1">
        <f t="shared" si="636"/>
        <v>26</v>
      </c>
      <c r="AY868" s="1">
        <f t="shared" si="637"/>
        <v>26</v>
      </c>
      <c r="AZ868" s="1">
        <f t="shared" si="638"/>
        <v>26</v>
      </c>
      <c r="BA868" s="1">
        <f t="shared" si="639"/>
        <v>26</v>
      </c>
      <c r="BB868" s="1">
        <f t="shared" si="640"/>
        <v>26</v>
      </c>
      <c r="BC868" s="1">
        <f t="shared" si="641"/>
        <v>26</v>
      </c>
      <c r="BD868" s="1">
        <f t="shared" si="642"/>
        <v>26</v>
      </c>
      <c r="BE868" s="1">
        <f t="shared" si="643"/>
        <v>26</v>
      </c>
      <c r="BF868" s="1">
        <f t="shared" si="644"/>
        <v>26</v>
      </c>
      <c r="BG868" s="1">
        <f>+IF(D868="male",VLOOKUP(M868,'Key node cluster'!$A$3:$C$45,3,0),VLOOKUP(M868,'Key node cluster'!$F$3:$H$27,3,0))</f>
        <v>31</v>
      </c>
    </row>
    <row r="869" spans="1:59" x14ac:dyDescent="0.25">
      <c r="A869" t="s">
        <v>424</v>
      </c>
      <c r="B869">
        <v>9921023612</v>
      </c>
      <c r="C869" s="7">
        <v>30</v>
      </c>
      <c r="D869" t="s">
        <v>9</v>
      </c>
      <c r="E869" t="s">
        <v>10</v>
      </c>
      <c r="G869" t="str">
        <f t="shared" si="645"/>
        <v/>
      </c>
      <c r="H869" s="7">
        <f t="shared" si="603"/>
        <v>10</v>
      </c>
      <c r="J869">
        <v>29</v>
      </c>
      <c r="K869">
        <v>7.2794520547944996</v>
      </c>
      <c r="L869">
        <v>4</v>
      </c>
      <c r="M869" s="5">
        <f t="shared" si="604"/>
        <v>26</v>
      </c>
      <c r="N869" s="5">
        <f>+IF(D869="male",VLOOKUP(BG869,'Key node cluster'!$L$3:$N$24,3,0),VLOOKUP(BG869,'Key node cluster'!$R$3:$T$15,3,0))</f>
        <v>1</v>
      </c>
      <c r="O869" s="1">
        <v>0</v>
      </c>
      <c r="P869" s="1">
        <f t="shared" si="605"/>
        <v>26</v>
      </c>
      <c r="Q869" s="1">
        <f t="shared" si="606"/>
        <v>26</v>
      </c>
      <c r="R869" s="1">
        <f t="shared" si="607"/>
        <v>26</v>
      </c>
      <c r="S869" s="1">
        <f t="shared" si="608"/>
        <v>26</v>
      </c>
      <c r="T869" s="1">
        <f t="shared" si="609"/>
        <v>26</v>
      </c>
      <c r="U869" s="1">
        <f t="shared" si="610"/>
        <v>26</v>
      </c>
      <c r="V869" s="1">
        <f t="shared" si="611"/>
        <v>26</v>
      </c>
      <c r="W869" s="1">
        <f t="shared" si="612"/>
        <v>26</v>
      </c>
      <c r="X869" s="1">
        <f t="shared" si="613"/>
        <v>26</v>
      </c>
      <c r="Y869" s="1">
        <f t="shared" si="614"/>
        <v>26</v>
      </c>
      <c r="Z869" s="1">
        <f t="shared" si="615"/>
        <v>26</v>
      </c>
      <c r="AA869" s="1">
        <f t="shared" si="616"/>
        <v>26</v>
      </c>
      <c r="AB869" s="1">
        <f t="shared" si="617"/>
        <v>26</v>
      </c>
      <c r="AC869" s="1">
        <f t="shared" si="618"/>
        <v>26</v>
      </c>
      <c r="AD869" s="1">
        <f t="shared" si="619"/>
        <v>26</v>
      </c>
      <c r="AE869" s="1">
        <f t="shared" si="620"/>
        <v>26</v>
      </c>
      <c r="AF869" s="1">
        <f t="shared" si="621"/>
        <v>26</v>
      </c>
      <c r="AG869" s="1">
        <f t="shared" si="622"/>
        <v>26</v>
      </c>
      <c r="AH869" s="1">
        <f t="shared" si="623"/>
        <v>26</v>
      </c>
      <c r="AI869" s="1">
        <f t="shared" si="624"/>
        <v>26</v>
      </c>
      <c r="AJ869" s="1">
        <f t="shared" si="625"/>
        <v>26</v>
      </c>
      <c r="AK869" s="1">
        <f t="shared" si="626"/>
        <v>26</v>
      </c>
      <c r="AL869" s="1">
        <f t="shared" si="627"/>
        <v>26</v>
      </c>
      <c r="AM869" s="1">
        <f t="shared" si="628"/>
        <v>26</v>
      </c>
      <c r="AN869" s="1">
        <f t="shared" si="629"/>
        <v>26</v>
      </c>
      <c r="AO869" s="1">
        <f t="shared" si="630"/>
        <v>26</v>
      </c>
      <c r="AP869" s="7">
        <f t="shared" si="646"/>
        <v>26</v>
      </c>
      <c r="AQ869" s="7">
        <f t="shared" si="647"/>
        <v>26</v>
      </c>
      <c r="AR869" s="1">
        <f t="shared" si="631"/>
        <v>26</v>
      </c>
      <c r="AS869" s="7">
        <f t="shared" si="648"/>
        <v>26</v>
      </c>
      <c r="AT869" s="1">
        <f t="shared" si="632"/>
        <v>26</v>
      </c>
      <c r="AU869" s="1">
        <f t="shared" si="633"/>
        <v>26</v>
      </c>
      <c r="AV869" s="1">
        <f t="shared" si="634"/>
        <v>26</v>
      </c>
      <c r="AW869" s="1">
        <f t="shared" si="635"/>
        <v>26</v>
      </c>
      <c r="AX869" s="1">
        <f t="shared" si="636"/>
        <v>26</v>
      </c>
      <c r="AY869" s="1">
        <f t="shared" si="637"/>
        <v>26</v>
      </c>
      <c r="AZ869" s="1">
        <f t="shared" si="638"/>
        <v>26</v>
      </c>
      <c r="BA869" s="1">
        <f t="shared" si="639"/>
        <v>26</v>
      </c>
      <c r="BB869" s="1">
        <f t="shared" si="640"/>
        <v>26</v>
      </c>
      <c r="BC869" s="1">
        <f t="shared" si="641"/>
        <v>26</v>
      </c>
      <c r="BD869" s="1">
        <f t="shared" si="642"/>
        <v>26</v>
      </c>
      <c r="BE869" s="1">
        <f t="shared" si="643"/>
        <v>26</v>
      </c>
      <c r="BF869" s="1">
        <f t="shared" si="644"/>
        <v>26</v>
      </c>
      <c r="BG869" s="1">
        <f>+IF(D869="male",VLOOKUP(M869,'Key node cluster'!$A$3:$C$45,3,0),VLOOKUP(M869,'Key node cluster'!$F$3:$H$27,3,0))</f>
        <v>31</v>
      </c>
    </row>
    <row r="870" spans="1:59" x14ac:dyDescent="0.25">
      <c r="A870" t="s">
        <v>426</v>
      </c>
      <c r="B870">
        <v>9891004280</v>
      </c>
      <c r="C870" s="7">
        <v>30</v>
      </c>
      <c r="D870" t="s">
        <v>9</v>
      </c>
      <c r="E870" t="s">
        <v>10</v>
      </c>
      <c r="G870" t="str">
        <f t="shared" si="645"/>
        <v/>
      </c>
      <c r="H870" s="7">
        <f t="shared" si="603"/>
        <v>10</v>
      </c>
      <c r="J870">
        <v>33</v>
      </c>
      <c r="K870">
        <v>7.3561643835616</v>
      </c>
      <c r="L870">
        <v>17</v>
      </c>
      <c r="M870" s="5">
        <f t="shared" si="604"/>
        <v>26</v>
      </c>
      <c r="N870" s="5">
        <f>+IF(D870="male",VLOOKUP(BG870,'Key node cluster'!$L$3:$N$24,3,0),VLOOKUP(BG870,'Key node cluster'!$R$3:$T$15,3,0))</f>
        <v>1</v>
      </c>
      <c r="O870" s="1">
        <v>0</v>
      </c>
      <c r="P870" s="1">
        <f t="shared" si="605"/>
        <v>26</v>
      </c>
      <c r="Q870" s="1">
        <f t="shared" si="606"/>
        <v>26</v>
      </c>
      <c r="R870" s="1">
        <f t="shared" si="607"/>
        <v>26</v>
      </c>
      <c r="S870" s="1">
        <f t="shared" si="608"/>
        <v>26</v>
      </c>
      <c r="T870" s="1">
        <f t="shared" si="609"/>
        <v>26</v>
      </c>
      <c r="U870" s="1">
        <f t="shared" si="610"/>
        <v>26</v>
      </c>
      <c r="V870" s="1">
        <f t="shared" si="611"/>
        <v>26</v>
      </c>
      <c r="W870" s="1">
        <f t="shared" si="612"/>
        <v>26</v>
      </c>
      <c r="X870" s="1">
        <f t="shared" si="613"/>
        <v>26</v>
      </c>
      <c r="Y870" s="1">
        <f t="shared" si="614"/>
        <v>26</v>
      </c>
      <c r="Z870" s="1">
        <f t="shared" si="615"/>
        <v>26</v>
      </c>
      <c r="AA870" s="1">
        <f t="shared" si="616"/>
        <v>26</v>
      </c>
      <c r="AB870" s="1">
        <f t="shared" si="617"/>
        <v>26</v>
      </c>
      <c r="AC870" s="1">
        <f t="shared" si="618"/>
        <v>26</v>
      </c>
      <c r="AD870" s="1">
        <f t="shared" si="619"/>
        <v>26</v>
      </c>
      <c r="AE870" s="1">
        <f t="shared" si="620"/>
        <v>26</v>
      </c>
      <c r="AF870" s="1">
        <f t="shared" si="621"/>
        <v>26</v>
      </c>
      <c r="AG870" s="1">
        <f t="shared" si="622"/>
        <v>26</v>
      </c>
      <c r="AH870" s="1">
        <f t="shared" si="623"/>
        <v>26</v>
      </c>
      <c r="AI870" s="1">
        <f t="shared" si="624"/>
        <v>26</v>
      </c>
      <c r="AJ870" s="1">
        <f t="shared" si="625"/>
        <v>26</v>
      </c>
      <c r="AK870" s="1">
        <f t="shared" si="626"/>
        <v>26</v>
      </c>
      <c r="AL870" s="1">
        <f t="shared" si="627"/>
        <v>26</v>
      </c>
      <c r="AM870" s="1">
        <f t="shared" si="628"/>
        <v>26</v>
      </c>
      <c r="AN870" s="1">
        <f t="shared" si="629"/>
        <v>26</v>
      </c>
      <c r="AO870" s="1">
        <f t="shared" si="630"/>
        <v>26</v>
      </c>
      <c r="AP870" s="7">
        <f t="shared" si="646"/>
        <v>26</v>
      </c>
      <c r="AQ870" s="7">
        <f t="shared" si="647"/>
        <v>26</v>
      </c>
      <c r="AR870" s="1">
        <f t="shared" si="631"/>
        <v>26</v>
      </c>
      <c r="AS870" s="7">
        <f t="shared" si="648"/>
        <v>26</v>
      </c>
      <c r="AT870" s="1">
        <f t="shared" si="632"/>
        <v>26</v>
      </c>
      <c r="AU870" s="1">
        <f t="shared" si="633"/>
        <v>26</v>
      </c>
      <c r="AV870" s="1">
        <f t="shared" si="634"/>
        <v>26</v>
      </c>
      <c r="AW870" s="1">
        <f t="shared" si="635"/>
        <v>26</v>
      </c>
      <c r="AX870" s="1">
        <f t="shared" si="636"/>
        <v>26</v>
      </c>
      <c r="AY870" s="1">
        <f t="shared" si="637"/>
        <v>26</v>
      </c>
      <c r="AZ870" s="1">
        <f t="shared" si="638"/>
        <v>26</v>
      </c>
      <c r="BA870" s="1">
        <f t="shared" si="639"/>
        <v>26</v>
      </c>
      <c r="BB870" s="1">
        <f t="shared" si="640"/>
        <v>26</v>
      </c>
      <c r="BC870" s="1">
        <f t="shared" si="641"/>
        <v>26</v>
      </c>
      <c r="BD870" s="1">
        <f t="shared" si="642"/>
        <v>26</v>
      </c>
      <c r="BE870" s="1">
        <f t="shared" si="643"/>
        <v>26</v>
      </c>
      <c r="BF870" s="1">
        <f t="shared" si="644"/>
        <v>26</v>
      </c>
      <c r="BG870" s="1">
        <f>+IF(D870="male",VLOOKUP(M870,'Key node cluster'!$A$3:$C$45,3,0),VLOOKUP(M870,'Key node cluster'!$F$3:$H$27,3,0))</f>
        <v>31</v>
      </c>
    </row>
    <row r="871" spans="1:59" x14ac:dyDescent="0.25">
      <c r="A871" t="s">
        <v>427</v>
      </c>
      <c r="B871">
        <v>9811039350</v>
      </c>
      <c r="C871" s="7">
        <v>40</v>
      </c>
      <c r="D871" t="s">
        <v>9</v>
      </c>
      <c r="E871" t="s">
        <v>10</v>
      </c>
      <c r="G871" t="str">
        <f t="shared" si="645"/>
        <v/>
      </c>
      <c r="H871" s="7">
        <f t="shared" si="603"/>
        <v>20</v>
      </c>
      <c r="J871">
        <v>41</v>
      </c>
      <c r="K871">
        <v>21.038356164383998</v>
      </c>
      <c r="L871">
        <v>20</v>
      </c>
      <c r="M871" s="5">
        <f t="shared" si="604"/>
        <v>26</v>
      </c>
      <c r="N871" s="5">
        <f>+IF(D871="male",VLOOKUP(BG871,'Key node cluster'!$L$3:$N$24,3,0),VLOOKUP(BG871,'Key node cluster'!$R$3:$T$15,3,0))</f>
        <v>1</v>
      </c>
      <c r="O871" s="1">
        <v>0</v>
      </c>
      <c r="P871" s="1">
        <f t="shared" si="605"/>
        <v>26</v>
      </c>
      <c r="Q871" s="1">
        <f t="shared" si="606"/>
        <v>26</v>
      </c>
      <c r="R871" s="1">
        <f t="shared" si="607"/>
        <v>26</v>
      </c>
      <c r="S871" s="1">
        <f t="shared" si="608"/>
        <v>26</v>
      </c>
      <c r="T871" s="1">
        <f t="shared" si="609"/>
        <v>26</v>
      </c>
      <c r="U871" s="1">
        <f t="shared" si="610"/>
        <v>26</v>
      </c>
      <c r="V871" s="1">
        <f t="shared" si="611"/>
        <v>26</v>
      </c>
      <c r="W871" s="1">
        <f t="shared" si="612"/>
        <v>26</v>
      </c>
      <c r="X871" s="1">
        <f t="shared" si="613"/>
        <v>26</v>
      </c>
      <c r="Y871" s="1">
        <f t="shared" si="614"/>
        <v>26</v>
      </c>
      <c r="Z871" s="1">
        <f t="shared" si="615"/>
        <v>26</v>
      </c>
      <c r="AA871" s="1">
        <f t="shared" si="616"/>
        <v>26</v>
      </c>
      <c r="AB871" s="1">
        <f t="shared" si="617"/>
        <v>26</v>
      </c>
      <c r="AC871" s="1">
        <f t="shared" si="618"/>
        <v>26</v>
      </c>
      <c r="AD871" s="1">
        <f t="shared" si="619"/>
        <v>26</v>
      </c>
      <c r="AE871" s="1">
        <f t="shared" si="620"/>
        <v>26</v>
      </c>
      <c r="AF871" s="1">
        <f t="shared" si="621"/>
        <v>26</v>
      </c>
      <c r="AG871" s="1">
        <f t="shared" si="622"/>
        <v>26</v>
      </c>
      <c r="AH871" s="1">
        <f t="shared" si="623"/>
        <v>26</v>
      </c>
      <c r="AI871" s="1">
        <f t="shared" si="624"/>
        <v>26</v>
      </c>
      <c r="AJ871" s="1">
        <f t="shared" si="625"/>
        <v>26</v>
      </c>
      <c r="AK871" s="1">
        <f t="shared" si="626"/>
        <v>26</v>
      </c>
      <c r="AL871" s="1">
        <f t="shared" si="627"/>
        <v>26</v>
      </c>
      <c r="AM871" s="1">
        <f t="shared" si="628"/>
        <v>26</v>
      </c>
      <c r="AN871" s="1">
        <f t="shared" si="629"/>
        <v>26</v>
      </c>
      <c r="AO871" s="1">
        <f t="shared" si="630"/>
        <v>26</v>
      </c>
      <c r="AP871" s="7">
        <f t="shared" si="646"/>
        <v>26</v>
      </c>
      <c r="AQ871" s="7">
        <f t="shared" si="647"/>
        <v>26</v>
      </c>
      <c r="AR871" s="1">
        <f t="shared" si="631"/>
        <v>26</v>
      </c>
      <c r="AS871" s="7">
        <f t="shared" si="648"/>
        <v>26</v>
      </c>
      <c r="AT871" s="1">
        <f t="shared" si="632"/>
        <v>26</v>
      </c>
      <c r="AU871" s="1">
        <f t="shared" si="633"/>
        <v>26</v>
      </c>
      <c r="AV871" s="1">
        <f t="shared" si="634"/>
        <v>26</v>
      </c>
      <c r="AW871" s="1">
        <f t="shared" si="635"/>
        <v>26</v>
      </c>
      <c r="AX871" s="1">
        <f t="shared" si="636"/>
        <v>26</v>
      </c>
      <c r="AY871" s="1">
        <f t="shared" si="637"/>
        <v>26</v>
      </c>
      <c r="AZ871" s="1">
        <f t="shared" si="638"/>
        <v>26</v>
      </c>
      <c r="BA871" s="1">
        <f t="shared" si="639"/>
        <v>26</v>
      </c>
      <c r="BB871" s="1">
        <f t="shared" si="640"/>
        <v>26</v>
      </c>
      <c r="BC871" s="1">
        <f t="shared" si="641"/>
        <v>26</v>
      </c>
      <c r="BD871" s="1">
        <f t="shared" si="642"/>
        <v>26</v>
      </c>
      <c r="BE871" s="1">
        <f t="shared" si="643"/>
        <v>26</v>
      </c>
      <c r="BF871" s="1">
        <f t="shared" si="644"/>
        <v>26</v>
      </c>
      <c r="BG871" s="1">
        <f>+IF(D871="male",VLOOKUP(M871,'Key node cluster'!$A$3:$C$45,3,0),VLOOKUP(M871,'Key node cluster'!$F$3:$H$27,3,0))</f>
        <v>31</v>
      </c>
    </row>
    <row r="872" spans="1:59" x14ac:dyDescent="0.25">
      <c r="A872" t="s">
        <v>428</v>
      </c>
      <c r="B872">
        <v>9801047725</v>
      </c>
      <c r="C872" s="7">
        <v>40</v>
      </c>
      <c r="D872" t="s">
        <v>9</v>
      </c>
      <c r="E872" t="s">
        <v>10</v>
      </c>
      <c r="G872" t="str">
        <f t="shared" si="645"/>
        <v>tvet</v>
      </c>
      <c r="H872" s="7">
        <f t="shared" si="603"/>
        <v>20</v>
      </c>
      <c r="I872" t="s">
        <v>22</v>
      </c>
      <c r="J872">
        <v>42</v>
      </c>
      <c r="K872">
        <v>15.956164383561999</v>
      </c>
      <c r="L872">
        <v>30</v>
      </c>
      <c r="M872" s="5">
        <f t="shared" si="604"/>
        <v>26</v>
      </c>
      <c r="N872" s="5">
        <f>+IF(D872="male",VLOOKUP(BG872,'Key node cluster'!$L$3:$N$24,3,0),VLOOKUP(BG872,'Key node cluster'!$R$3:$T$15,3,0))</f>
        <v>1</v>
      </c>
      <c r="O872" s="1">
        <v>0</v>
      </c>
      <c r="P872" s="1">
        <f t="shared" si="605"/>
        <v>26</v>
      </c>
      <c r="Q872" s="1">
        <f t="shared" si="606"/>
        <v>26</v>
      </c>
      <c r="R872" s="1">
        <f t="shared" si="607"/>
        <v>26</v>
      </c>
      <c r="S872" s="1">
        <f t="shared" si="608"/>
        <v>26</v>
      </c>
      <c r="T872" s="1">
        <f t="shared" si="609"/>
        <v>26</v>
      </c>
      <c r="U872" s="1">
        <f t="shared" si="610"/>
        <v>26</v>
      </c>
      <c r="V872" s="1">
        <f t="shared" si="611"/>
        <v>26</v>
      </c>
      <c r="W872" s="1">
        <f t="shared" si="612"/>
        <v>26</v>
      </c>
      <c r="X872" s="1">
        <f t="shared" si="613"/>
        <v>26</v>
      </c>
      <c r="Y872" s="1">
        <f t="shared" si="614"/>
        <v>26</v>
      </c>
      <c r="Z872" s="1">
        <f t="shared" si="615"/>
        <v>26</v>
      </c>
      <c r="AA872" s="1">
        <f t="shared" si="616"/>
        <v>26</v>
      </c>
      <c r="AB872" s="1">
        <f t="shared" si="617"/>
        <v>26</v>
      </c>
      <c r="AC872" s="1">
        <f t="shared" si="618"/>
        <v>26</v>
      </c>
      <c r="AD872" s="1">
        <f t="shared" si="619"/>
        <v>26</v>
      </c>
      <c r="AE872" s="1">
        <f t="shared" si="620"/>
        <v>26</v>
      </c>
      <c r="AF872" s="1">
        <f t="shared" si="621"/>
        <v>26</v>
      </c>
      <c r="AG872" s="1">
        <f t="shared" si="622"/>
        <v>26</v>
      </c>
      <c r="AH872" s="1">
        <f t="shared" si="623"/>
        <v>26</v>
      </c>
      <c r="AI872" s="1">
        <f t="shared" si="624"/>
        <v>26</v>
      </c>
      <c r="AJ872" s="1">
        <f t="shared" si="625"/>
        <v>26</v>
      </c>
      <c r="AK872" s="1">
        <f t="shared" si="626"/>
        <v>26</v>
      </c>
      <c r="AL872" s="1">
        <f t="shared" si="627"/>
        <v>26</v>
      </c>
      <c r="AM872" s="1">
        <f t="shared" si="628"/>
        <v>26</v>
      </c>
      <c r="AN872" s="1">
        <f t="shared" si="629"/>
        <v>26</v>
      </c>
      <c r="AO872" s="1">
        <f t="shared" si="630"/>
        <v>26</v>
      </c>
      <c r="AP872" s="7">
        <f t="shared" si="646"/>
        <v>26</v>
      </c>
      <c r="AQ872" s="7">
        <f t="shared" si="647"/>
        <v>26</v>
      </c>
      <c r="AR872" s="1">
        <f t="shared" si="631"/>
        <v>26</v>
      </c>
      <c r="AS872" s="7">
        <f t="shared" si="648"/>
        <v>26</v>
      </c>
      <c r="AT872" s="1">
        <f t="shared" si="632"/>
        <v>26</v>
      </c>
      <c r="AU872" s="1">
        <f t="shared" si="633"/>
        <v>26</v>
      </c>
      <c r="AV872" s="1">
        <f t="shared" si="634"/>
        <v>26</v>
      </c>
      <c r="AW872" s="1">
        <f t="shared" si="635"/>
        <v>26</v>
      </c>
      <c r="AX872" s="1">
        <f t="shared" si="636"/>
        <v>26</v>
      </c>
      <c r="AY872" s="1">
        <f t="shared" si="637"/>
        <v>26</v>
      </c>
      <c r="AZ872" s="1">
        <f t="shared" si="638"/>
        <v>26</v>
      </c>
      <c r="BA872" s="1">
        <f t="shared" si="639"/>
        <v>26</v>
      </c>
      <c r="BB872" s="1">
        <f t="shared" si="640"/>
        <v>26</v>
      </c>
      <c r="BC872" s="1">
        <f t="shared" si="641"/>
        <v>26</v>
      </c>
      <c r="BD872" s="1">
        <f t="shared" si="642"/>
        <v>26</v>
      </c>
      <c r="BE872" s="1">
        <f t="shared" si="643"/>
        <v>26</v>
      </c>
      <c r="BF872" s="1">
        <f t="shared" si="644"/>
        <v>26</v>
      </c>
      <c r="BG872" s="1">
        <f>+IF(D872="male",VLOOKUP(M872,'Key node cluster'!$A$3:$C$45,3,0),VLOOKUP(M872,'Key node cluster'!$F$3:$H$27,3,0))</f>
        <v>31</v>
      </c>
    </row>
    <row r="873" spans="1:59" x14ac:dyDescent="0.25">
      <c r="A873" t="s">
        <v>429</v>
      </c>
      <c r="B873">
        <v>9921044819</v>
      </c>
      <c r="C873" s="7">
        <v>30</v>
      </c>
      <c r="D873" t="s">
        <v>9</v>
      </c>
      <c r="E873" t="s">
        <v>10</v>
      </c>
      <c r="G873" t="str">
        <f t="shared" si="645"/>
        <v/>
      </c>
      <c r="H873" s="7">
        <f t="shared" si="603"/>
        <v>5</v>
      </c>
      <c r="J873">
        <v>29</v>
      </c>
      <c r="K873">
        <v>3.772602739726</v>
      </c>
      <c r="L873">
        <v>3</v>
      </c>
      <c r="M873" s="5">
        <f t="shared" si="604"/>
        <v>26</v>
      </c>
      <c r="N873" s="5">
        <f>+IF(D873="male",VLOOKUP(BG873,'Key node cluster'!$L$3:$N$24,3,0),VLOOKUP(BG873,'Key node cluster'!$R$3:$T$15,3,0))</f>
        <v>1</v>
      </c>
      <c r="O873" s="1">
        <v>0</v>
      </c>
      <c r="P873" s="1">
        <f t="shared" si="605"/>
        <v>26</v>
      </c>
      <c r="Q873" s="1">
        <f t="shared" si="606"/>
        <v>26</v>
      </c>
      <c r="R873" s="1">
        <f t="shared" si="607"/>
        <v>26</v>
      </c>
      <c r="S873" s="1">
        <f t="shared" si="608"/>
        <v>26</v>
      </c>
      <c r="T873" s="1">
        <f t="shared" si="609"/>
        <v>26</v>
      </c>
      <c r="U873" s="1">
        <f t="shared" si="610"/>
        <v>26</v>
      </c>
      <c r="V873" s="1">
        <f t="shared" si="611"/>
        <v>26</v>
      </c>
      <c r="W873" s="1">
        <f t="shared" si="612"/>
        <v>26</v>
      </c>
      <c r="X873" s="1">
        <f t="shared" si="613"/>
        <v>26</v>
      </c>
      <c r="Y873" s="1">
        <f t="shared" si="614"/>
        <v>26</v>
      </c>
      <c r="Z873" s="1">
        <f t="shared" si="615"/>
        <v>26</v>
      </c>
      <c r="AA873" s="1">
        <f t="shared" si="616"/>
        <v>26</v>
      </c>
      <c r="AB873" s="1">
        <f t="shared" si="617"/>
        <v>26</v>
      </c>
      <c r="AC873" s="1">
        <f t="shared" si="618"/>
        <v>26</v>
      </c>
      <c r="AD873" s="1">
        <f t="shared" si="619"/>
        <v>26</v>
      </c>
      <c r="AE873" s="1">
        <f t="shared" si="620"/>
        <v>26</v>
      </c>
      <c r="AF873" s="1">
        <f t="shared" si="621"/>
        <v>26</v>
      </c>
      <c r="AG873" s="1">
        <f t="shared" si="622"/>
        <v>26</v>
      </c>
      <c r="AH873" s="1">
        <f t="shared" si="623"/>
        <v>26</v>
      </c>
      <c r="AI873" s="1">
        <f t="shared" si="624"/>
        <v>26</v>
      </c>
      <c r="AJ873" s="1">
        <f t="shared" si="625"/>
        <v>26</v>
      </c>
      <c r="AK873" s="1">
        <f t="shared" si="626"/>
        <v>26</v>
      </c>
      <c r="AL873" s="1">
        <f t="shared" si="627"/>
        <v>26</v>
      </c>
      <c r="AM873" s="1">
        <f t="shared" si="628"/>
        <v>26</v>
      </c>
      <c r="AN873" s="1">
        <f t="shared" si="629"/>
        <v>26</v>
      </c>
      <c r="AO873" s="1">
        <f t="shared" si="630"/>
        <v>26</v>
      </c>
      <c r="AP873" s="7">
        <f t="shared" si="646"/>
        <v>26</v>
      </c>
      <c r="AQ873" s="7">
        <f t="shared" si="647"/>
        <v>26</v>
      </c>
      <c r="AR873" s="1">
        <f t="shared" si="631"/>
        <v>26</v>
      </c>
      <c r="AS873" s="7">
        <f t="shared" si="648"/>
        <v>26</v>
      </c>
      <c r="AT873" s="1">
        <f t="shared" si="632"/>
        <v>26</v>
      </c>
      <c r="AU873" s="1">
        <f t="shared" si="633"/>
        <v>26</v>
      </c>
      <c r="AV873" s="1">
        <f t="shared" si="634"/>
        <v>26</v>
      </c>
      <c r="AW873" s="1">
        <f t="shared" si="635"/>
        <v>26</v>
      </c>
      <c r="AX873" s="1">
        <f t="shared" si="636"/>
        <v>26</v>
      </c>
      <c r="AY873" s="1">
        <f t="shared" si="637"/>
        <v>26</v>
      </c>
      <c r="AZ873" s="1">
        <f t="shared" si="638"/>
        <v>26</v>
      </c>
      <c r="BA873" s="1">
        <f t="shared" si="639"/>
        <v>26</v>
      </c>
      <c r="BB873" s="1">
        <f t="shared" si="640"/>
        <v>26</v>
      </c>
      <c r="BC873" s="1">
        <f t="shared" si="641"/>
        <v>26</v>
      </c>
      <c r="BD873" s="1">
        <f t="shared" si="642"/>
        <v>26</v>
      </c>
      <c r="BE873" s="1">
        <f t="shared" si="643"/>
        <v>26</v>
      </c>
      <c r="BF873" s="1">
        <f t="shared" si="644"/>
        <v>26</v>
      </c>
      <c r="BG873" s="1">
        <f>+IF(D873="male",VLOOKUP(M873,'Key node cluster'!$A$3:$C$45,3,0),VLOOKUP(M873,'Key node cluster'!$F$3:$H$27,3,0))</f>
        <v>31</v>
      </c>
    </row>
    <row r="874" spans="1:59" x14ac:dyDescent="0.25">
      <c r="A874" t="s">
        <v>432</v>
      </c>
      <c r="B874">
        <v>9911041615</v>
      </c>
      <c r="C874" s="7">
        <v>30</v>
      </c>
      <c r="D874" t="s">
        <v>9</v>
      </c>
      <c r="E874" t="s">
        <v>10</v>
      </c>
      <c r="G874" t="str">
        <f t="shared" si="645"/>
        <v/>
      </c>
      <c r="H874" s="7">
        <f t="shared" si="603"/>
        <v>5</v>
      </c>
      <c r="J874">
        <v>30</v>
      </c>
      <c r="K874">
        <v>4.1890410958904001</v>
      </c>
      <c r="L874">
        <v>4</v>
      </c>
      <c r="M874" s="5">
        <f t="shared" si="604"/>
        <v>26</v>
      </c>
      <c r="N874" s="5">
        <f>+IF(D874="male",VLOOKUP(BG874,'Key node cluster'!$L$3:$N$24,3,0),VLOOKUP(BG874,'Key node cluster'!$R$3:$T$15,3,0))</f>
        <v>1</v>
      </c>
      <c r="O874" s="1">
        <v>0</v>
      </c>
      <c r="P874" s="1">
        <f t="shared" si="605"/>
        <v>26</v>
      </c>
      <c r="Q874" s="1">
        <f t="shared" si="606"/>
        <v>26</v>
      </c>
      <c r="R874" s="1">
        <f t="shared" si="607"/>
        <v>26</v>
      </c>
      <c r="S874" s="1">
        <f t="shared" si="608"/>
        <v>26</v>
      </c>
      <c r="T874" s="1">
        <f t="shared" si="609"/>
        <v>26</v>
      </c>
      <c r="U874" s="1">
        <f t="shared" si="610"/>
        <v>26</v>
      </c>
      <c r="V874" s="1">
        <f t="shared" si="611"/>
        <v>26</v>
      </c>
      <c r="W874" s="1">
        <f t="shared" si="612"/>
        <v>26</v>
      </c>
      <c r="X874" s="1">
        <f t="shared" si="613"/>
        <v>26</v>
      </c>
      <c r="Y874" s="1">
        <f t="shared" si="614"/>
        <v>26</v>
      </c>
      <c r="Z874" s="1">
        <f t="shared" si="615"/>
        <v>26</v>
      </c>
      <c r="AA874" s="1">
        <f t="shared" si="616"/>
        <v>26</v>
      </c>
      <c r="AB874" s="1">
        <f t="shared" si="617"/>
        <v>26</v>
      </c>
      <c r="AC874" s="1">
        <f t="shared" si="618"/>
        <v>26</v>
      </c>
      <c r="AD874" s="1">
        <f t="shared" si="619"/>
        <v>26</v>
      </c>
      <c r="AE874" s="1">
        <f t="shared" si="620"/>
        <v>26</v>
      </c>
      <c r="AF874" s="1">
        <f t="shared" si="621"/>
        <v>26</v>
      </c>
      <c r="AG874" s="1">
        <f t="shared" si="622"/>
        <v>26</v>
      </c>
      <c r="AH874" s="1">
        <f t="shared" si="623"/>
        <v>26</v>
      </c>
      <c r="AI874" s="1">
        <f t="shared" si="624"/>
        <v>26</v>
      </c>
      <c r="AJ874" s="1">
        <f t="shared" si="625"/>
        <v>26</v>
      </c>
      <c r="AK874" s="1">
        <f t="shared" si="626"/>
        <v>26</v>
      </c>
      <c r="AL874" s="1">
        <f t="shared" si="627"/>
        <v>26</v>
      </c>
      <c r="AM874" s="1">
        <f t="shared" si="628"/>
        <v>26</v>
      </c>
      <c r="AN874" s="1">
        <f t="shared" si="629"/>
        <v>26</v>
      </c>
      <c r="AO874" s="1">
        <f t="shared" si="630"/>
        <v>26</v>
      </c>
      <c r="AP874" s="7">
        <f t="shared" si="646"/>
        <v>26</v>
      </c>
      <c r="AQ874" s="7">
        <f t="shared" si="647"/>
        <v>26</v>
      </c>
      <c r="AR874" s="1">
        <f t="shared" si="631"/>
        <v>26</v>
      </c>
      <c r="AS874" s="7">
        <f t="shared" si="648"/>
        <v>26</v>
      </c>
      <c r="AT874" s="1">
        <f t="shared" si="632"/>
        <v>26</v>
      </c>
      <c r="AU874" s="1">
        <f t="shared" si="633"/>
        <v>26</v>
      </c>
      <c r="AV874" s="1">
        <f t="shared" si="634"/>
        <v>26</v>
      </c>
      <c r="AW874" s="1">
        <f t="shared" si="635"/>
        <v>26</v>
      </c>
      <c r="AX874" s="1">
        <f t="shared" si="636"/>
        <v>26</v>
      </c>
      <c r="AY874" s="1">
        <f t="shared" si="637"/>
        <v>26</v>
      </c>
      <c r="AZ874" s="1">
        <f t="shared" si="638"/>
        <v>26</v>
      </c>
      <c r="BA874" s="1">
        <f t="shared" si="639"/>
        <v>26</v>
      </c>
      <c r="BB874" s="1">
        <f t="shared" si="640"/>
        <v>26</v>
      </c>
      <c r="BC874" s="1">
        <f t="shared" si="641"/>
        <v>26</v>
      </c>
      <c r="BD874" s="1">
        <f t="shared" si="642"/>
        <v>26</v>
      </c>
      <c r="BE874" s="1">
        <f t="shared" si="643"/>
        <v>26</v>
      </c>
      <c r="BF874" s="1">
        <f t="shared" si="644"/>
        <v>26</v>
      </c>
      <c r="BG874" s="1">
        <f>+IF(D874="male",VLOOKUP(M874,'Key node cluster'!$A$3:$C$45,3,0),VLOOKUP(M874,'Key node cluster'!$F$3:$H$27,3,0))</f>
        <v>31</v>
      </c>
    </row>
    <row r="875" spans="1:59" x14ac:dyDescent="0.25">
      <c r="A875" t="s">
        <v>434</v>
      </c>
      <c r="B875">
        <v>9831025494</v>
      </c>
      <c r="C875" s="7">
        <v>40</v>
      </c>
      <c r="D875" t="s">
        <v>9</v>
      </c>
      <c r="E875" t="s">
        <v>10</v>
      </c>
      <c r="G875" t="str">
        <f t="shared" si="645"/>
        <v/>
      </c>
      <c r="H875" s="7">
        <f t="shared" si="603"/>
        <v>15</v>
      </c>
      <c r="J875">
        <v>39</v>
      </c>
      <c r="K875">
        <v>11.282191780822</v>
      </c>
      <c r="L875">
        <v>2</v>
      </c>
      <c r="M875" s="5">
        <f t="shared" si="604"/>
        <v>26</v>
      </c>
      <c r="N875" s="5">
        <f>+IF(D875="male",VLOOKUP(BG875,'Key node cluster'!$L$3:$N$24,3,0),VLOOKUP(BG875,'Key node cluster'!$R$3:$T$15,3,0))</f>
        <v>1</v>
      </c>
      <c r="O875" s="1">
        <v>0</v>
      </c>
      <c r="P875" s="1">
        <f t="shared" si="605"/>
        <v>26</v>
      </c>
      <c r="Q875" s="1">
        <f t="shared" si="606"/>
        <v>26</v>
      </c>
      <c r="R875" s="1">
        <f t="shared" si="607"/>
        <v>26</v>
      </c>
      <c r="S875" s="1">
        <f t="shared" si="608"/>
        <v>26</v>
      </c>
      <c r="T875" s="1">
        <f t="shared" si="609"/>
        <v>26</v>
      </c>
      <c r="U875" s="1">
        <f t="shared" si="610"/>
        <v>26</v>
      </c>
      <c r="V875" s="1">
        <f t="shared" si="611"/>
        <v>26</v>
      </c>
      <c r="W875" s="1">
        <f t="shared" si="612"/>
        <v>26</v>
      </c>
      <c r="X875" s="1">
        <f t="shared" si="613"/>
        <v>26</v>
      </c>
      <c r="Y875" s="1">
        <f t="shared" si="614"/>
        <v>26</v>
      </c>
      <c r="Z875" s="1">
        <f t="shared" si="615"/>
        <v>26</v>
      </c>
      <c r="AA875" s="1">
        <f t="shared" si="616"/>
        <v>26</v>
      </c>
      <c r="AB875" s="1">
        <f t="shared" si="617"/>
        <v>26</v>
      </c>
      <c r="AC875" s="1">
        <f t="shared" si="618"/>
        <v>26</v>
      </c>
      <c r="AD875" s="1">
        <f t="shared" si="619"/>
        <v>26</v>
      </c>
      <c r="AE875" s="1">
        <f t="shared" si="620"/>
        <v>26</v>
      </c>
      <c r="AF875" s="1">
        <f t="shared" si="621"/>
        <v>26</v>
      </c>
      <c r="AG875" s="1">
        <f t="shared" si="622"/>
        <v>26</v>
      </c>
      <c r="AH875" s="1">
        <f t="shared" si="623"/>
        <v>26</v>
      </c>
      <c r="AI875" s="1">
        <f t="shared" si="624"/>
        <v>26</v>
      </c>
      <c r="AJ875" s="1">
        <f t="shared" si="625"/>
        <v>26</v>
      </c>
      <c r="AK875" s="1">
        <f t="shared" si="626"/>
        <v>26</v>
      </c>
      <c r="AL875" s="1">
        <f t="shared" si="627"/>
        <v>26</v>
      </c>
      <c r="AM875" s="1">
        <f t="shared" si="628"/>
        <v>26</v>
      </c>
      <c r="AN875" s="1">
        <f t="shared" si="629"/>
        <v>26</v>
      </c>
      <c r="AO875" s="1">
        <f t="shared" si="630"/>
        <v>26</v>
      </c>
      <c r="AP875" s="7">
        <f t="shared" si="646"/>
        <v>26</v>
      </c>
      <c r="AQ875" s="7">
        <f t="shared" si="647"/>
        <v>26</v>
      </c>
      <c r="AR875" s="1">
        <f t="shared" si="631"/>
        <v>26</v>
      </c>
      <c r="AS875" s="7">
        <f t="shared" si="648"/>
        <v>26</v>
      </c>
      <c r="AT875" s="1">
        <f t="shared" si="632"/>
        <v>26</v>
      </c>
      <c r="AU875" s="1">
        <f t="shared" si="633"/>
        <v>26</v>
      </c>
      <c r="AV875" s="1">
        <f t="shared" si="634"/>
        <v>26</v>
      </c>
      <c r="AW875" s="1">
        <f t="shared" si="635"/>
        <v>26</v>
      </c>
      <c r="AX875" s="1">
        <f t="shared" si="636"/>
        <v>26</v>
      </c>
      <c r="AY875" s="1">
        <f t="shared" si="637"/>
        <v>26</v>
      </c>
      <c r="AZ875" s="1">
        <f t="shared" si="638"/>
        <v>26</v>
      </c>
      <c r="BA875" s="1">
        <f t="shared" si="639"/>
        <v>26</v>
      </c>
      <c r="BB875" s="1">
        <f t="shared" si="640"/>
        <v>26</v>
      </c>
      <c r="BC875" s="1">
        <f t="shared" si="641"/>
        <v>26</v>
      </c>
      <c r="BD875" s="1">
        <f t="shared" si="642"/>
        <v>26</v>
      </c>
      <c r="BE875" s="1">
        <f t="shared" si="643"/>
        <v>26</v>
      </c>
      <c r="BF875" s="1">
        <f t="shared" si="644"/>
        <v>26</v>
      </c>
      <c r="BG875" s="1">
        <f>+IF(D875="male",VLOOKUP(M875,'Key node cluster'!$A$3:$C$45,3,0),VLOOKUP(M875,'Key node cluster'!$F$3:$H$27,3,0))</f>
        <v>31</v>
      </c>
    </row>
    <row r="876" spans="1:59" x14ac:dyDescent="0.25">
      <c r="A876" t="s">
        <v>437</v>
      </c>
      <c r="B876">
        <v>9961009286</v>
      </c>
      <c r="C876" s="7">
        <v>30</v>
      </c>
      <c r="D876" t="s">
        <v>9</v>
      </c>
      <c r="E876" t="s">
        <v>10</v>
      </c>
      <c r="F876" t="s">
        <v>45</v>
      </c>
      <c r="G876" t="str">
        <f t="shared" si="645"/>
        <v>tvet</v>
      </c>
      <c r="H876" s="7">
        <f t="shared" si="603"/>
        <v>10</v>
      </c>
      <c r="I876" t="s">
        <v>193</v>
      </c>
      <c r="J876">
        <v>26</v>
      </c>
      <c r="K876">
        <v>5.7780821917807996</v>
      </c>
      <c r="L876">
        <v>20</v>
      </c>
      <c r="M876" s="5">
        <f t="shared" si="604"/>
        <v>31</v>
      </c>
      <c r="N876" s="5">
        <f>+IF(D876="male",VLOOKUP(BG876,'Key node cluster'!$L$3:$N$24,3,0),VLOOKUP(BG876,'Key node cluster'!$R$3:$T$15,3,0))</f>
        <v>1</v>
      </c>
      <c r="O876" s="1">
        <v>0</v>
      </c>
      <c r="P876" s="1">
        <f t="shared" si="605"/>
        <v>26</v>
      </c>
      <c r="Q876" s="1">
        <f t="shared" si="606"/>
        <v>26</v>
      </c>
      <c r="R876" s="1">
        <f t="shared" si="607"/>
        <v>26</v>
      </c>
      <c r="S876" s="1">
        <f t="shared" si="608"/>
        <v>26</v>
      </c>
      <c r="T876" s="1">
        <f t="shared" si="609"/>
        <v>26</v>
      </c>
      <c r="U876" s="1">
        <f t="shared" si="610"/>
        <v>26</v>
      </c>
      <c r="V876" s="1">
        <f t="shared" si="611"/>
        <v>26</v>
      </c>
      <c r="W876" s="1">
        <f t="shared" si="612"/>
        <v>26</v>
      </c>
      <c r="X876" s="1">
        <f t="shared" si="613"/>
        <v>26</v>
      </c>
      <c r="Y876" s="1">
        <f t="shared" si="614"/>
        <v>26</v>
      </c>
      <c r="Z876" s="1">
        <f t="shared" si="615"/>
        <v>26</v>
      </c>
      <c r="AA876" s="1">
        <f t="shared" si="616"/>
        <v>26</v>
      </c>
      <c r="AB876" s="1">
        <f t="shared" si="617"/>
        <v>26</v>
      </c>
      <c r="AC876" s="1">
        <f t="shared" si="618"/>
        <v>26</v>
      </c>
      <c r="AD876" s="1">
        <f t="shared" si="619"/>
        <v>26</v>
      </c>
      <c r="AE876" s="1">
        <f t="shared" si="620"/>
        <v>26</v>
      </c>
      <c r="AF876" s="1">
        <f t="shared" si="621"/>
        <v>26</v>
      </c>
      <c r="AG876" s="1">
        <f t="shared" si="622"/>
        <v>26</v>
      </c>
      <c r="AH876" s="1">
        <f t="shared" si="623"/>
        <v>26</v>
      </c>
      <c r="AI876" s="1">
        <f t="shared" si="624"/>
        <v>26</v>
      </c>
      <c r="AJ876" s="1">
        <f t="shared" si="625"/>
        <v>26</v>
      </c>
      <c r="AK876" s="1">
        <f t="shared" si="626"/>
        <v>26</v>
      </c>
      <c r="AL876" s="1">
        <f t="shared" si="627"/>
        <v>26</v>
      </c>
      <c r="AM876" s="1">
        <f t="shared" si="628"/>
        <v>26</v>
      </c>
      <c r="AN876" s="1">
        <f t="shared" si="629"/>
        <v>26</v>
      </c>
      <c r="AO876" s="1">
        <f t="shared" si="630"/>
        <v>26</v>
      </c>
      <c r="AP876" s="7">
        <f t="shared" si="646"/>
        <v>27</v>
      </c>
      <c r="AQ876" s="7">
        <f t="shared" si="647"/>
        <v>28</v>
      </c>
      <c r="AR876" s="1">
        <f t="shared" si="631"/>
        <v>29</v>
      </c>
      <c r="AS876" s="7">
        <f t="shared" si="648"/>
        <v>31</v>
      </c>
      <c r="AT876" s="1">
        <f t="shared" si="632"/>
        <v>31</v>
      </c>
      <c r="AU876" s="1">
        <f t="shared" si="633"/>
        <v>31</v>
      </c>
      <c r="AV876" s="1">
        <f t="shared" si="634"/>
        <v>31</v>
      </c>
      <c r="AW876" s="1">
        <f t="shared" si="635"/>
        <v>31</v>
      </c>
      <c r="AX876" s="1">
        <f t="shared" si="636"/>
        <v>31</v>
      </c>
      <c r="AY876" s="1">
        <f t="shared" si="637"/>
        <v>31</v>
      </c>
      <c r="AZ876" s="1">
        <f t="shared" si="638"/>
        <v>31</v>
      </c>
      <c r="BA876" s="1">
        <f t="shared" si="639"/>
        <v>31</v>
      </c>
      <c r="BB876" s="1">
        <f t="shared" si="640"/>
        <v>31</v>
      </c>
      <c r="BC876" s="1">
        <f t="shared" si="641"/>
        <v>31</v>
      </c>
      <c r="BD876" s="1">
        <f t="shared" si="642"/>
        <v>31</v>
      </c>
      <c r="BE876" s="1">
        <f t="shared" si="643"/>
        <v>31</v>
      </c>
      <c r="BF876" s="1">
        <f t="shared" si="644"/>
        <v>31</v>
      </c>
      <c r="BG876" s="1">
        <f>+IF(D876="male",VLOOKUP(M876,'Key node cluster'!$A$3:$C$45,3,0),VLOOKUP(M876,'Key node cluster'!$F$3:$H$27,3,0))</f>
        <v>31</v>
      </c>
    </row>
    <row r="877" spans="1:59" x14ac:dyDescent="0.25">
      <c r="A877" t="s">
        <v>438</v>
      </c>
      <c r="B877">
        <v>9891018181</v>
      </c>
      <c r="C877" s="7">
        <v>30</v>
      </c>
      <c r="D877" t="s">
        <v>9</v>
      </c>
      <c r="E877" t="s">
        <v>10</v>
      </c>
      <c r="G877" t="str">
        <f t="shared" si="645"/>
        <v/>
      </c>
      <c r="H877" s="7">
        <f t="shared" si="603"/>
        <v>10</v>
      </c>
      <c r="J877">
        <v>33</v>
      </c>
      <c r="K877">
        <v>7.5260273972603002</v>
      </c>
      <c r="L877">
        <v>30</v>
      </c>
      <c r="M877" s="5">
        <f t="shared" si="604"/>
        <v>26</v>
      </c>
      <c r="N877" s="5">
        <f>+IF(D877="male",VLOOKUP(BG877,'Key node cluster'!$L$3:$N$24,3,0),VLOOKUP(BG877,'Key node cluster'!$R$3:$T$15,3,0))</f>
        <v>1</v>
      </c>
      <c r="O877" s="1">
        <v>0</v>
      </c>
      <c r="P877" s="1">
        <f t="shared" si="605"/>
        <v>26</v>
      </c>
      <c r="Q877" s="1">
        <f t="shared" si="606"/>
        <v>26</v>
      </c>
      <c r="R877" s="1">
        <f t="shared" si="607"/>
        <v>26</v>
      </c>
      <c r="S877" s="1">
        <f t="shared" si="608"/>
        <v>26</v>
      </c>
      <c r="T877" s="1">
        <f t="shared" si="609"/>
        <v>26</v>
      </c>
      <c r="U877" s="1">
        <f t="shared" si="610"/>
        <v>26</v>
      </c>
      <c r="V877" s="1">
        <f t="shared" si="611"/>
        <v>26</v>
      </c>
      <c r="W877" s="1">
        <f t="shared" si="612"/>
        <v>26</v>
      </c>
      <c r="X877" s="1">
        <f t="shared" si="613"/>
        <v>26</v>
      </c>
      <c r="Y877" s="1">
        <f t="shared" si="614"/>
        <v>26</v>
      </c>
      <c r="Z877" s="1">
        <f t="shared" si="615"/>
        <v>26</v>
      </c>
      <c r="AA877" s="1">
        <f t="shared" si="616"/>
        <v>26</v>
      </c>
      <c r="AB877" s="1">
        <f t="shared" si="617"/>
        <v>26</v>
      </c>
      <c r="AC877" s="1">
        <f t="shared" si="618"/>
        <v>26</v>
      </c>
      <c r="AD877" s="1">
        <f t="shared" si="619"/>
        <v>26</v>
      </c>
      <c r="AE877" s="1">
        <f t="shared" si="620"/>
        <v>26</v>
      </c>
      <c r="AF877" s="1">
        <f t="shared" si="621"/>
        <v>26</v>
      </c>
      <c r="AG877" s="1">
        <f t="shared" si="622"/>
        <v>26</v>
      </c>
      <c r="AH877" s="1">
        <f t="shared" si="623"/>
        <v>26</v>
      </c>
      <c r="AI877" s="1">
        <f t="shared" si="624"/>
        <v>26</v>
      </c>
      <c r="AJ877" s="1">
        <f t="shared" si="625"/>
        <v>26</v>
      </c>
      <c r="AK877" s="1">
        <f t="shared" si="626"/>
        <v>26</v>
      </c>
      <c r="AL877" s="1">
        <f t="shared" si="627"/>
        <v>26</v>
      </c>
      <c r="AM877" s="1">
        <f t="shared" si="628"/>
        <v>26</v>
      </c>
      <c r="AN877" s="1">
        <f t="shared" si="629"/>
        <v>26</v>
      </c>
      <c r="AO877" s="1">
        <f t="shared" si="630"/>
        <v>26</v>
      </c>
      <c r="AP877" s="7">
        <f t="shared" si="646"/>
        <v>26</v>
      </c>
      <c r="AQ877" s="7">
        <f t="shared" si="647"/>
        <v>26</v>
      </c>
      <c r="AR877" s="1">
        <f t="shared" si="631"/>
        <v>26</v>
      </c>
      <c r="AS877" s="7">
        <f t="shared" si="648"/>
        <v>26</v>
      </c>
      <c r="AT877" s="1">
        <f t="shared" si="632"/>
        <v>26</v>
      </c>
      <c r="AU877" s="1">
        <f t="shared" si="633"/>
        <v>26</v>
      </c>
      <c r="AV877" s="1">
        <f t="shared" si="634"/>
        <v>26</v>
      </c>
      <c r="AW877" s="1">
        <f t="shared" si="635"/>
        <v>26</v>
      </c>
      <c r="AX877" s="1">
        <f t="shared" si="636"/>
        <v>26</v>
      </c>
      <c r="AY877" s="1">
        <f t="shared" si="637"/>
        <v>26</v>
      </c>
      <c r="AZ877" s="1">
        <f t="shared" si="638"/>
        <v>26</v>
      </c>
      <c r="BA877" s="1">
        <f t="shared" si="639"/>
        <v>26</v>
      </c>
      <c r="BB877" s="1">
        <f t="shared" si="640"/>
        <v>26</v>
      </c>
      <c r="BC877" s="1">
        <f t="shared" si="641"/>
        <v>26</v>
      </c>
      <c r="BD877" s="1">
        <f t="shared" si="642"/>
        <v>26</v>
      </c>
      <c r="BE877" s="1">
        <f t="shared" si="643"/>
        <v>26</v>
      </c>
      <c r="BF877" s="1">
        <f t="shared" si="644"/>
        <v>26</v>
      </c>
      <c r="BG877" s="1">
        <f>+IF(D877="male",VLOOKUP(M877,'Key node cluster'!$A$3:$C$45,3,0),VLOOKUP(M877,'Key node cluster'!$F$3:$H$27,3,0))</f>
        <v>31</v>
      </c>
    </row>
    <row r="878" spans="1:59" x14ac:dyDescent="0.25">
      <c r="A878" t="s">
        <v>440</v>
      </c>
      <c r="B878">
        <v>9911000847</v>
      </c>
      <c r="C878" s="7">
        <v>30</v>
      </c>
      <c r="D878" t="s">
        <v>9</v>
      </c>
      <c r="E878" t="s">
        <v>10</v>
      </c>
      <c r="G878" t="str">
        <f t="shared" si="645"/>
        <v/>
      </c>
      <c r="H878" s="7">
        <f t="shared" si="603"/>
        <v>15</v>
      </c>
      <c r="J878">
        <v>31</v>
      </c>
      <c r="K878">
        <v>11.112328767123</v>
      </c>
      <c r="L878">
        <v>8</v>
      </c>
      <c r="M878" s="5">
        <f t="shared" si="604"/>
        <v>26</v>
      </c>
      <c r="N878" s="5">
        <f>+IF(D878="male",VLOOKUP(BG878,'Key node cluster'!$L$3:$N$24,3,0),VLOOKUP(BG878,'Key node cluster'!$R$3:$T$15,3,0))</f>
        <v>1</v>
      </c>
      <c r="O878" s="1">
        <v>0</v>
      </c>
      <c r="P878" s="1">
        <f t="shared" si="605"/>
        <v>26</v>
      </c>
      <c r="Q878" s="1">
        <f t="shared" si="606"/>
        <v>26</v>
      </c>
      <c r="R878" s="1">
        <f t="shared" si="607"/>
        <v>26</v>
      </c>
      <c r="S878" s="1">
        <f t="shared" si="608"/>
        <v>26</v>
      </c>
      <c r="T878" s="1">
        <f t="shared" si="609"/>
        <v>26</v>
      </c>
      <c r="U878" s="1">
        <f t="shared" si="610"/>
        <v>26</v>
      </c>
      <c r="V878" s="1">
        <f t="shared" si="611"/>
        <v>26</v>
      </c>
      <c r="W878" s="1">
        <f t="shared" si="612"/>
        <v>26</v>
      </c>
      <c r="X878" s="1">
        <f t="shared" si="613"/>
        <v>26</v>
      </c>
      <c r="Y878" s="1">
        <f t="shared" si="614"/>
        <v>26</v>
      </c>
      <c r="Z878" s="1">
        <f t="shared" si="615"/>
        <v>26</v>
      </c>
      <c r="AA878" s="1">
        <f t="shared" si="616"/>
        <v>26</v>
      </c>
      <c r="AB878" s="1">
        <f t="shared" si="617"/>
        <v>26</v>
      </c>
      <c r="AC878" s="1">
        <f t="shared" si="618"/>
        <v>26</v>
      </c>
      <c r="AD878" s="1">
        <f t="shared" si="619"/>
        <v>26</v>
      </c>
      <c r="AE878" s="1">
        <f t="shared" si="620"/>
        <v>26</v>
      </c>
      <c r="AF878" s="1">
        <f t="shared" si="621"/>
        <v>26</v>
      </c>
      <c r="AG878" s="1">
        <f t="shared" si="622"/>
        <v>26</v>
      </c>
      <c r="AH878" s="1">
        <f t="shared" si="623"/>
        <v>26</v>
      </c>
      <c r="AI878" s="1">
        <f t="shared" si="624"/>
        <v>26</v>
      </c>
      <c r="AJ878" s="1">
        <f t="shared" si="625"/>
        <v>26</v>
      </c>
      <c r="AK878" s="1">
        <f t="shared" si="626"/>
        <v>26</v>
      </c>
      <c r="AL878" s="1">
        <f t="shared" si="627"/>
        <v>26</v>
      </c>
      <c r="AM878" s="1">
        <f t="shared" si="628"/>
        <v>26</v>
      </c>
      <c r="AN878" s="1">
        <f t="shared" si="629"/>
        <v>26</v>
      </c>
      <c r="AO878" s="1">
        <f t="shared" si="630"/>
        <v>26</v>
      </c>
      <c r="AP878" s="7">
        <f t="shared" si="646"/>
        <v>26</v>
      </c>
      <c r="AQ878" s="7">
        <f t="shared" si="647"/>
        <v>26</v>
      </c>
      <c r="AR878" s="1">
        <f t="shared" si="631"/>
        <v>26</v>
      </c>
      <c r="AS878" s="7">
        <f t="shared" si="648"/>
        <v>26</v>
      </c>
      <c r="AT878" s="1">
        <f t="shared" si="632"/>
        <v>26</v>
      </c>
      <c r="AU878" s="1">
        <f t="shared" si="633"/>
        <v>26</v>
      </c>
      <c r="AV878" s="1">
        <f t="shared" si="634"/>
        <v>26</v>
      </c>
      <c r="AW878" s="1">
        <f t="shared" si="635"/>
        <v>26</v>
      </c>
      <c r="AX878" s="1">
        <f t="shared" si="636"/>
        <v>26</v>
      </c>
      <c r="AY878" s="1">
        <f t="shared" si="637"/>
        <v>26</v>
      </c>
      <c r="AZ878" s="1">
        <f t="shared" si="638"/>
        <v>26</v>
      </c>
      <c r="BA878" s="1">
        <f t="shared" si="639"/>
        <v>26</v>
      </c>
      <c r="BB878" s="1">
        <f t="shared" si="640"/>
        <v>26</v>
      </c>
      <c r="BC878" s="1">
        <f t="shared" si="641"/>
        <v>26</v>
      </c>
      <c r="BD878" s="1">
        <f t="shared" si="642"/>
        <v>26</v>
      </c>
      <c r="BE878" s="1">
        <f t="shared" si="643"/>
        <v>26</v>
      </c>
      <c r="BF878" s="1">
        <f t="shared" si="644"/>
        <v>26</v>
      </c>
      <c r="BG878" s="1">
        <f>+IF(D878="male",VLOOKUP(M878,'Key node cluster'!$A$3:$C$45,3,0),VLOOKUP(M878,'Key node cluster'!$F$3:$H$27,3,0))</f>
        <v>31</v>
      </c>
    </row>
    <row r="879" spans="1:59" x14ac:dyDescent="0.25">
      <c r="A879" t="s">
        <v>441</v>
      </c>
      <c r="B879">
        <v>9921027944</v>
      </c>
      <c r="C879" s="7">
        <v>30</v>
      </c>
      <c r="D879" t="s">
        <v>9</v>
      </c>
      <c r="E879" t="s">
        <v>10</v>
      </c>
      <c r="F879" t="s">
        <v>25</v>
      </c>
      <c r="G879" t="str">
        <f t="shared" si="645"/>
        <v>bachelor or above</v>
      </c>
      <c r="H879" s="7">
        <f t="shared" si="603"/>
        <v>10</v>
      </c>
      <c r="I879" t="s">
        <v>14</v>
      </c>
      <c r="J879">
        <v>30</v>
      </c>
      <c r="K879">
        <v>5.1972602739726002</v>
      </c>
      <c r="L879">
        <v>6</v>
      </c>
      <c r="M879" s="5">
        <f t="shared" si="604"/>
        <v>31</v>
      </c>
      <c r="N879" s="5">
        <f>+IF(D879="male",VLOOKUP(BG879,'Key node cluster'!$L$3:$N$24,3,0),VLOOKUP(BG879,'Key node cluster'!$R$3:$T$15,3,0))</f>
        <v>1</v>
      </c>
      <c r="O879" s="1">
        <v>0</v>
      </c>
      <c r="P879" s="1">
        <f t="shared" si="605"/>
        <v>26</v>
      </c>
      <c r="Q879" s="1">
        <f t="shared" si="606"/>
        <v>26</v>
      </c>
      <c r="R879" s="1">
        <f t="shared" si="607"/>
        <v>26</v>
      </c>
      <c r="S879" s="1">
        <f t="shared" si="608"/>
        <v>26</v>
      </c>
      <c r="T879" s="1">
        <f t="shared" si="609"/>
        <v>26</v>
      </c>
      <c r="U879" s="1">
        <f t="shared" si="610"/>
        <v>26</v>
      </c>
      <c r="V879" s="1">
        <f t="shared" si="611"/>
        <v>26</v>
      </c>
      <c r="W879" s="1">
        <f t="shared" si="612"/>
        <v>26</v>
      </c>
      <c r="X879" s="1">
        <f t="shared" si="613"/>
        <v>26</v>
      </c>
      <c r="Y879" s="1">
        <f t="shared" si="614"/>
        <v>26</v>
      </c>
      <c r="Z879" s="1">
        <f t="shared" si="615"/>
        <v>26</v>
      </c>
      <c r="AA879" s="1">
        <f t="shared" si="616"/>
        <v>26</v>
      </c>
      <c r="AB879" s="1">
        <f t="shared" si="617"/>
        <v>26</v>
      </c>
      <c r="AC879" s="1">
        <f t="shared" si="618"/>
        <v>26</v>
      </c>
      <c r="AD879" s="1">
        <f t="shared" si="619"/>
        <v>26</v>
      </c>
      <c r="AE879" s="1">
        <f t="shared" si="620"/>
        <v>26</v>
      </c>
      <c r="AF879" s="1">
        <f t="shared" si="621"/>
        <v>26</v>
      </c>
      <c r="AG879" s="1">
        <f t="shared" si="622"/>
        <v>26</v>
      </c>
      <c r="AH879" s="1">
        <f t="shared" si="623"/>
        <v>26</v>
      </c>
      <c r="AI879" s="1">
        <f t="shared" si="624"/>
        <v>26</v>
      </c>
      <c r="AJ879" s="1">
        <f t="shared" si="625"/>
        <v>26</v>
      </c>
      <c r="AK879" s="1">
        <f t="shared" si="626"/>
        <v>26</v>
      </c>
      <c r="AL879" s="1">
        <f t="shared" si="627"/>
        <v>26</v>
      </c>
      <c r="AM879" s="1">
        <f t="shared" si="628"/>
        <v>26</v>
      </c>
      <c r="AN879" s="1">
        <f t="shared" si="629"/>
        <v>26</v>
      </c>
      <c r="AO879" s="1">
        <f t="shared" si="630"/>
        <v>26</v>
      </c>
      <c r="AP879" s="7">
        <f t="shared" si="646"/>
        <v>27</v>
      </c>
      <c r="AQ879" s="7">
        <f t="shared" si="647"/>
        <v>28</v>
      </c>
      <c r="AR879" s="1">
        <f t="shared" si="631"/>
        <v>29</v>
      </c>
      <c r="AS879" s="7">
        <f t="shared" si="648"/>
        <v>31</v>
      </c>
      <c r="AT879" s="1">
        <f t="shared" si="632"/>
        <v>31</v>
      </c>
      <c r="AU879" s="1">
        <f t="shared" si="633"/>
        <v>31</v>
      </c>
      <c r="AV879" s="1">
        <f t="shared" si="634"/>
        <v>31</v>
      </c>
      <c r="AW879" s="1">
        <f t="shared" si="635"/>
        <v>31</v>
      </c>
      <c r="AX879" s="1">
        <f t="shared" si="636"/>
        <v>31</v>
      </c>
      <c r="AY879" s="1">
        <f t="shared" si="637"/>
        <v>31</v>
      </c>
      <c r="AZ879" s="1">
        <f t="shared" si="638"/>
        <v>31</v>
      </c>
      <c r="BA879" s="1">
        <f t="shared" si="639"/>
        <v>31</v>
      </c>
      <c r="BB879" s="1">
        <f t="shared" si="640"/>
        <v>31</v>
      </c>
      <c r="BC879" s="1">
        <f t="shared" si="641"/>
        <v>31</v>
      </c>
      <c r="BD879" s="1">
        <f t="shared" si="642"/>
        <v>31</v>
      </c>
      <c r="BE879" s="1">
        <f t="shared" si="643"/>
        <v>31</v>
      </c>
      <c r="BF879" s="1">
        <f t="shared" si="644"/>
        <v>31</v>
      </c>
      <c r="BG879" s="1">
        <f>+IF(D879="male",VLOOKUP(M879,'Key node cluster'!$A$3:$C$45,3,0),VLOOKUP(M879,'Key node cluster'!$F$3:$H$27,3,0))</f>
        <v>31</v>
      </c>
    </row>
    <row r="880" spans="1:59" x14ac:dyDescent="0.25">
      <c r="A880" t="s">
        <v>442</v>
      </c>
      <c r="B880">
        <v>9841023094</v>
      </c>
      <c r="C880" s="7">
        <v>40</v>
      </c>
      <c r="D880" t="s">
        <v>9</v>
      </c>
      <c r="E880" t="s">
        <v>10</v>
      </c>
      <c r="G880" t="str">
        <f t="shared" si="645"/>
        <v/>
      </c>
      <c r="H880" s="7">
        <f t="shared" si="603"/>
        <v>15</v>
      </c>
      <c r="J880">
        <v>38</v>
      </c>
      <c r="K880">
        <v>11.693150684932</v>
      </c>
      <c r="L880">
        <v>31</v>
      </c>
      <c r="M880" s="5">
        <f t="shared" si="604"/>
        <v>26</v>
      </c>
      <c r="N880" s="5">
        <f>+IF(D880="male",VLOOKUP(BG880,'Key node cluster'!$L$3:$N$24,3,0),VLOOKUP(BG880,'Key node cluster'!$R$3:$T$15,3,0))</f>
        <v>1</v>
      </c>
      <c r="O880" s="1">
        <v>0</v>
      </c>
      <c r="P880" s="1">
        <f t="shared" si="605"/>
        <v>26</v>
      </c>
      <c r="Q880" s="1">
        <f t="shared" si="606"/>
        <v>26</v>
      </c>
      <c r="R880" s="1">
        <f t="shared" si="607"/>
        <v>26</v>
      </c>
      <c r="S880" s="1">
        <f t="shared" si="608"/>
        <v>26</v>
      </c>
      <c r="T880" s="1">
        <f t="shared" si="609"/>
        <v>26</v>
      </c>
      <c r="U880" s="1">
        <f t="shared" si="610"/>
        <v>26</v>
      </c>
      <c r="V880" s="1">
        <f t="shared" si="611"/>
        <v>26</v>
      </c>
      <c r="W880" s="1">
        <f t="shared" si="612"/>
        <v>26</v>
      </c>
      <c r="X880" s="1">
        <f t="shared" si="613"/>
        <v>26</v>
      </c>
      <c r="Y880" s="1">
        <f t="shared" si="614"/>
        <v>26</v>
      </c>
      <c r="Z880" s="1">
        <f t="shared" si="615"/>
        <v>26</v>
      </c>
      <c r="AA880" s="1">
        <f t="shared" si="616"/>
        <v>26</v>
      </c>
      <c r="AB880" s="1">
        <f t="shared" si="617"/>
        <v>26</v>
      </c>
      <c r="AC880" s="1">
        <f t="shared" si="618"/>
        <v>26</v>
      </c>
      <c r="AD880" s="1">
        <f t="shared" si="619"/>
        <v>26</v>
      </c>
      <c r="AE880" s="1">
        <f t="shared" si="620"/>
        <v>26</v>
      </c>
      <c r="AF880" s="1">
        <f t="shared" si="621"/>
        <v>26</v>
      </c>
      <c r="AG880" s="1">
        <f t="shared" si="622"/>
        <v>26</v>
      </c>
      <c r="AH880" s="1">
        <f t="shared" si="623"/>
        <v>26</v>
      </c>
      <c r="AI880" s="1">
        <f t="shared" si="624"/>
        <v>26</v>
      </c>
      <c r="AJ880" s="1">
        <f t="shared" si="625"/>
        <v>26</v>
      </c>
      <c r="AK880" s="1">
        <f t="shared" si="626"/>
        <v>26</v>
      </c>
      <c r="AL880" s="1">
        <f t="shared" si="627"/>
        <v>26</v>
      </c>
      <c r="AM880" s="1">
        <f t="shared" si="628"/>
        <v>26</v>
      </c>
      <c r="AN880" s="1">
        <f t="shared" si="629"/>
        <v>26</v>
      </c>
      <c r="AO880" s="1">
        <f t="shared" si="630"/>
        <v>26</v>
      </c>
      <c r="AP880" s="7">
        <f t="shared" si="646"/>
        <v>26</v>
      </c>
      <c r="AQ880" s="7">
        <f t="shared" si="647"/>
        <v>26</v>
      </c>
      <c r="AR880" s="1">
        <f t="shared" si="631"/>
        <v>26</v>
      </c>
      <c r="AS880" s="7">
        <f t="shared" si="648"/>
        <v>26</v>
      </c>
      <c r="AT880" s="1">
        <f t="shared" si="632"/>
        <v>26</v>
      </c>
      <c r="AU880" s="1">
        <f t="shared" si="633"/>
        <v>26</v>
      </c>
      <c r="AV880" s="1">
        <f t="shared" si="634"/>
        <v>26</v>
      </c>
      <c r="AW880" s="1">
        <f t="shared" si="635"/>
        <v>26</v>
      </c>
      <c r="AX880" s="1">
        <f t="shared" si="636"/>
        <v>26</v>
      </c>
      <c r="AY880" s="1">
        <f t="shared" si="637"/>
        <v>26</v>
      </c>
      <c r="AZ880" s="1">
        <f t="shared" si="638"/>
        <v>26</v>
      </c>
      <c r="BA880" s="1">
        <f t="shared" si="639"/>
        <v>26</v>
      </c>
      <c r="BB880" s="1">
        <f t="shared" si="640"/>
        <v>26</v>
      </c>
      <c r="BC880" s="1">
        <f t="shared" si="641"/>
        <v>26</v>
      </c>
      <c r="BD880" s="1">
        <f t="shared" si="642"/>
        <v>26</v>
      </c>
      <c r="BE880" s="1">
        <f t="shared" si="643"/>
        <v>26</v>
      </c>
      <c r="BF880" s="1">
        <f t="shared" si="644"/>
        <v>26</v>
      </c>
      <c r="BG880" s="1">
        <f>+IF(D880="male",VLOOKUP(M880,'Key node cluster'!$A$3:$C$45,3,0),VLOOKUP(M880,'Key node cluster'!$F$3:$H$27,3,0))</f>
        <v>31</v>
      </c>
    </row>
    <row r="881" spans="1:59" x14ac:dyDescent="0.25">
      <c r="A881" t="s">
        <v>443</v>
      </c>
      <c r="B881">
        <v>9931020188</v>
      </c>
      <c r="C881" s="7">
        <v>30</v>
      </c>
      <c r="D881" t="s">
        <v>9</v>
      </c>
      <c r="E881" t="s">
        <v>10</v>
      </c>
      <c r="G881" t="str">
        <f t="shared" si="645"/>
        <v/>
      </c>
      <c r="H881" s="7">
        <f t="shared" si="603"/>
        <v>10</v>
      </c>
      <c r="J881">
        <v>28</v>
      </c>
      <c r="K881">
        <v>6.6931506849315001</v>
      </c>
      <c r="L881">
        <v>1</v>
      </c>
      <c r="M881" s="5">
        <f t="shared" si="604"/>
        <v>26</v>
      </c>
      <c r="N881" s="5">
        <f>+IF(D881="male",VLOOKUP(BG881,'Key node cluster'!$L$3:$N$24,3,0),VLOOKUP(BG881,'Key node cluster'!$R$3:$T$15,3,0))</f>
        <v>1</v>
      </c>
      <c r="O881" s="1">
        <v>0</v>
      </c>
      <c r="P881" s="1">
        <f t="shared" si="605"/>
        <v>26</v>
      </c>
      <c r="Q881" s="1">
        <f t="shared" si="606"/>
        <v>26</v>
      </c>
      <c r="R881" s="1">
        <f t="shared" si="607"/>
        <v>26</v>
      </c>
      <c r="S881" s="1">
        <f t="shared" si="608"/>
        <v>26</v>
      </c>
      <c r="T881" s="1">
        <f t="shared" si="609"/>
        <v>26</v>
      </c>
      <c r="U881" s="1">
        <f t="shared" si="610"/>
        <v>26</v>
      </c>
      <c r="V881" s="1">
        <f t="shared" si="611"/>
        <v>26</v>
      </c>
      <c r="W881" s="1">
        <f t="shared" si="612"/>
        <v>26</v>
      </c>
      <c r="X881" s="1">
        <f t="shared" si="613"/>
        <v>26</v>
      </c>
      <c r="Y881" s="1">
        <f t="shared" si="614"/>
        <v>26</v>
      </c>
      <c r="Z881" s="1">
        <f t="shared" si="615"/>
        <v>26</v>
      </c>
      <c r="AA881" s="1">
        <f t="shared" si="616"/>
        <v>26</v>
      </c>
      <c r="AB881" s="1">
        <f t="shared" si="617"/>
        <v>26</v>
      </c>
      <c r="AC881" s="1">
        <f t="shared" si="618"/>
        <v>26</v>
      </c>
      <c r="AD881" s="1">
        <f t="shared" si="619"/>
        <v>26</v>
      </c>
      <c r="AE881" s="1">
        <f t="shared" si="620"/>
        <v>26</v>
      </c>
      <c r="AF881" s="1">
        <f t="shared" si="621"/>
        <v>26</v>
      </c>
      <c r="AG881" s="1">
        <f t="shared" si="622"/>
        <v>26</v>
      </c>
      <c r="AH881" s="1">
        <f t="shared" si="623"/>
        <v>26</v>
      </c>
      <c r="AI881" s="1">
        <f t="shared" si="624"/>
        <v>26</v>
      </c>
      <c r="AJ881" s="1">
        <f t="shared" si="625"/>
        <v>26</v>
      </c>
      <c r="AK881" s="1">
        <f t="shared" si="626"/>
        <v>26</v>
      </c>
      <c r="AL881" s="1">
        <f t="shared" si="627"/>
        <v>26</v>
      </c>
      <c r="AM881" s="1">
        <f t="shared" si="628"/>
        <v>26</v>
      </c>
      <c r="AN881" s="1">
        <f t="shared" si="629"/>
        <v>26</v>
      </c>
      <c r="AO881" s="1">
        <f t="shared" si="630"/>
        <v>26</v>
      </c>
      <c r="AP881" s="7">
        <f t="shared" si="646"/>
        <v>26</v>
      </c>
      <c r="AQ881" s="7">
        <f t="shared" si="647"/>
        <v>26</v>
      </c>
      <c r="AR881" s="1">
        <f t="shared" si="631"/>
        <v>26</v>
      </c>
      <c r="AS881" s="7">
        <f t="shared" si="648"/>
        <v>26</v>
      </c>
      <c r="AT881" s="1">
        <f t="shared" si="632"/>
        <v>26</v>
      </c>
      <c r="AU881" s="1">
        <f t="shared" si="633"/>
        <v>26</v>
      </c>
      <c r="AV881" s="1">
        <f t="shared" si="634"/>
        <v>26</v>
      </c>
      <c r="AW881" s="1">
        <f t="shared" si="635"/>
        <v>26</v>
      </c>
      <c r="AX881" s="1">
        <f t="shared" si="636"/>
        <v>26</v>
      </c>
      <c r="AY881" s="1">
        <f t="shared" si="637"/>
        <v>26</v>
      </c>
      <c r="AZ881" s="1">
        <f t="shared" si="638"/>
        <v>26</v>
      </c>
      <c r="BA881" s="1">
        <f t="shared" si="639"/>
        <v>26</v>
      </c>
      <c r="BB881" s="1">
        <f t="shared" si="640"/>
        <v>26</v>
      </c>
      <c r="BC881" s="1">
        <f t="shared" si="641"/>
        <v>26</v>
      </c>
      <c r="BD881" s="1">
        <f t="shared" si="642"/>
        <v>26</v>
      </c>
      <c r="BE881" s="1">
        <f t="shared" si="643"/>
        <v>26</v>
      </c>
      <c r="BF881" s="1">
        <f t="shared" si="644"/>
        <v>26</v>
      </c>
      <c r="BG881" s="1">
        <f>+IF(D881="male",VLOOKUP(M881,'Key node cluster'!$A$3:$C$45,3,0),VLOOKUP(M881,'Key node cluster'!$F$3:$H$27,3,0))</f>
        <v>31</v>
      </c>
    </row>
    <row r="882" spans="1:59" x14ac:dyDescent="0.25">
      <c r="A882" t="s">
        <v>444</v>
      </c>
      <c r="B882">
        <v>9861030818</v>
      </c>
      <c r="C882" s="7">
        <v>30</v>
      </c>
      <c r="D882" t="s">
        <v>9</v>
      </c>
      <c r="E882" t="s">
        <v>10</v>
      </c>
      <c r="F882" t="s">
        <v>11</v>
      </c>
      <c r="G882" t="str">
        <f t="shared" si="645"/>
        <v>secondary or below</v>
      </c>
      <c r="H882" s="7">
        <f t="shared" si="603"/>
        <v>10</v>
      </c>
      <c r="I882" t="s">
        <v>12</v>
      </c>
      <c r="J882">
        <v>35</v>
      </c>
      <c r="K882">
        <v>7.2684931506849004</v>
      </c>
      <c r="L882">
        <v>3</v>
      </c>
      <c r="M882" s="5">
        <f t="shared" si="604"/>
        <v>42</v>
      </c>
      <c r="N882" s="5">
        <f>+IF(D882="male",VLOOKUP(BG882,'Key node cluster'!$L$3:$N$24,3,0),VLOOKUP(BG882,'Key node cluster'!$R$3:$T$15,3,0))</f>
        <v>0</v>
      </c>
      <c r="O882" s="1">
        <v>0</v>
      </c>
      <c r="P882" s="1">
        <f t="shared" si="605"/>
        <v>26</v>
      </c>
      <c r="Q882" s="1">
        <f t="shared" si="606"/>
        <v>26</v>
      </c>
      <c r="R882" s="1">
        <f t="shared" si="607"/>
        <v>26</v>
      </c>
      <c r="S882" s="1">
        <f t="shared" si="608"/>
        <v>26</v>
      </c>
      <c r="T882" s="1">
        <f t="shared" si="609"/>
        <v>26</v>
      </c>
      <c r="U882" s="1">
        <f t="shared" si="610"/>
        <v>26</v>
      </c>
      <c r="V882" s="1">
        <f t="shared" si="611"/>
        <v>26</v>
      </c>
      <c r="W882" s="1">
        <f t="shared" si="612"/>
        <v>26</v>
      </c>
      <c r="X882" s="1">
        <f t="shared" si="613"/>
        <v>26</v>
      </c>
      <c r="Y882" s="1">
        <f t="shared" si="614"/>
        <v>26</v>
      </c>
      <c r="Z882" s="1">
        <f t="shared" si="615"/>
        <v>26</v>
      </c>
      <c r="AA882" s="1">
        <f t="shared" si="616"/>
        <v>26</v>
      </c>
      <c r="AB882" s="1">
        <f t="shared" si="617"/>
        <v>26</v>
      </c>
      <c r="AC882" s="1">
        <f t="shared" si="618"/>
        <v>26</v>
      </c>
      <c r="AD882" s="1">
        <f t="shared" si="619"/>
        <v>26</v>
      </c>
      <c r="AE882" s="1">
        <f t="shared" si="620"/>
        <v>26</v>
      </c>
      <c r="AF882" s="1">
        <f t="shared" si="621"/>
        <v>26</v>
      </c>
      <c r="AG882" s="1">
        <f t="shared" si="622"/>
        <v>26</v>
      </c>
      <c r="AH882" s="1">
        <f t="shared" si="623"/>
        <v>26</v>
      </c>
      <c r="AI882" s="1">
        <f t="shared" si="624"/>
        <v>26</v>
      </c>
      <c r="AJ882" s="1">
        <f t="shared" si="625"/>
        <v>26</v>
      </c>
      <c r="AK882" s="1">
        <f t="shared" si="626"/>
        <v>26</v>
      </c>
      <c r="AL882" s="1">
        <f t="shared" si="627"/>
        <v>26</v>
      </c>
      <c r="AM882" s="1">
        <f t="shared" si="628"/>
        <v>26</v>
      </c>
      <c r="AN882" s="1">
        <f t="shared" si="629"/>
        <v>26</v>
      </c>
      <c r="AO882" s="1">
        <f t="shared" si="630"/>
        <v>26</v>
      </c>
      <c r="AP882" s="7">
        <f t="shared" si="646"/>
        <v>38</v>
      </c>
      <c r="AQ882" s="7">
        <f t="shared" si="647"/>
        <v>38</v>
      </c>
      <c r="AR882" s="1">
        <f t="shared" si="631"/>
        <v>38</v>
      </c>
      <c r="AS882" s="7">
        <f t="shared" si="648"/>
        <v>38</v>
      </c>
      <c r="AT882" s="1">
        <f t="shared" si="632"/>
        <v>38</v>
      </c>
      <c r="AU882" s="1">
        <f t="shared" si="633"/>
        <v>38</v>
      </c>
      <c r="AV882" s="1">
        <f t="shared" si="634"/>
        <v>38</v>
      </c>
      <c r="AW882" s="1">
        <f t="shared" si="635"/>
        <v>38</v>
      </c>
      <c r="AX882" s="1">
        <f t="shared" si="636"/>
        <v>38</v>
      </c>
      <c r="AY882" s="1">
        <f t="shared" si="637"/>
        <v>38</v>
      </c>
      <c r="AZ882" s="1">
        <f t="shared" si="638"/>
        <v>38</v>
      </c>
      <c r="BA882" s="1">
        <f t="shared" si="639"/>
        <v>38</v>
      </c>
      <c r="BB882" s="1">
        <f t="shared" si="640"/>
        <v>40</v>
      </c>
      <c r="BC882" s="1">
        <f t="shared" si="641"/>
        <v>40</v>
      </c>
      <c r="BD882" s="1">
        <f t="shared" si="642"/>
        <v>42</v>
      </c>
      <c r="BE882" s="1">
        <f t="shared" si="643"/>
        <v>42</v>
      </c>
      <c r="BF882" s="1">
        <f t="shared" si="644"/>
        <v>42</v>
      </c>
      <c r="BG882" s="1">
        <f>+IF(D882="male",VLOOKUP(M882,'Key node cluster'!$A$3:$C$45,3,0),VLOOKUP(M882,'Key node cluster'!$F$3:$H$27,3,0))</f>
        <v>42</v>
      </c>
    </row>
    <row r="883" spans="1:59" x14ac:dyDescent="0.25">
      <c r="A883" t="s">
        <v>445</v>
      </c>
      <c r="B883">
        <v>9871025379</v>
      </c>
      <c r="C883" s="7">
        <v>30</v>
      </c>
      <c r="D883" t="s">
        <v>9</v>
      </c>
      <c r="E883" t="s">
        <v>10</v>
      </c>
      <c r="G883" t="str">
        <f t="shared" si="645"/>
        <v/>
      </c>
      <c r="H883" s="7">
        <f t="shared" si="603"/>
        <v>5</v>
      </c>
      <c r="J883">
        <v>35</v>
      </c>
      <c r="K883">
        <v>3.6712328767122999</v>
      </c>
      <c r="L883">
        <v>4</v>
      </c>
      <c r="M883" s="5">
        <f t="shared" si="604"/>
        <v>26</v>
      </c>
      <c r="N883" s="5">
        <f>+IF(D883="male",VLOOKUP(BG883,'Key node cluster'!$L$3:$N$24,3,0),VLOOKUP(BG883,'Key node cluster'!$R$3:$T$15,3,0))</f>
        <v>1</v>
      </c>
      <c r="O883" s="1">
        <v>0</v>
      </c>
      <c r="P883" s="1">
        <f t="shared" si="605"/>
        <v>26</v>
      </c>
      <c r="Q883" s="1">
        <f t="shared" si="606"/>
        <v>26</v>
      </c>
      <c r="R883" s="1">
        <f t="shared" si="607"/>
        <v>26</v>
      </c>
      <c r="S883" s="1">
        <f t="shared" si="608"/>
        <v>26</v>
      </c>
      <c r="T883" s="1">
        <f t="shared" si="609"/>
        <v>26</v>
      </c>
      <c r="U883" s="1">
        <f t="shared" si="610"/>
        <v>26</v>
      </c>
      <c r="V883" s="1">
        <f t="shared" si="611"/>
        <v>26</v>
      </c>
      <c r="W883" s="1">
        <f t="shared" si="612"/>
        <v>26</v>
      </c>
      <c r="X883" s="1">
        <f t="shared" si="613"/>
        <v>26</v>
      </c>
      <c r="Y883" s="1">
        <f t="shared" si="614"/>
        <v>26</v>
      </c>
      <c r="Z883" s="1">
        <f t="shared" si="615"/>
        <v>26</v>
      </c>
      <c r="AA883" s="1">
        <f t="shared" si="616"/>
        <v>26</v>
      </c>
      <c r="AB883" s="1">
        <f t="shared" si="617"/>
        <v>26</v>
      </c>
      <c r="AC883" s="1">
        <f t="shared" si="618"/>
        <v>26</v>
      </c>
      <c r="AD883" s="1">
        <f t="shared" si="619"/>
        <v>26</v>
      </c>
      <c r="AE883" s="1">
        <f t="shared" si="620"/>
        <v>26</v>
      </c>
      <c r="AF883" s="1">
        <f t="shared" si="621"/>
        <v>26</v>
      </c>
      <c r="AG883" s="1">
        <f t="shared" si="622"/>
        <v>26</v>
      </c>
      <c r="AH883" s="1">
        <f t="shared" si="623"/>
        <v>26</v>
      </c>
      <c r="AI883" s="1">
        <f t="shared" si="624"/>
        <v>26</v>
      </c>
      <c r="AJ883" s="1">
        <f t="shared" si="625"/>
        <v>26</v>
      </c>
      <c r="AK883" s="1">
        <f t="shared" si="626"/>
        <v>26</v>
      </c>
      <c r="AL883" s="1">
        <f t="shared" si="627"/>
        <v>26</v>
      </c>
      <c r="AM883" s="1">
        <f t="shared" si="628"/>
        <v>26</v>
      </c>
      <c r="AN883" s="1">
        <f t="shared" si="629"/>
        <v>26</v>
      </c>
      <c r="AO883" s="1">
        <f t="shared" si="630"/>
        <v>26</v>
      </c>
      <c r="AP883" s="7">
        <f t="shared" si="646"/>
        <v>26</v>
      </c>
      <c r="AQ883" s="7">
        <f t="shared" si="647"/>
        <v>26</v>
      </c>
      <c r="AR883" s="1">
        <f t="shared" si="631"/>
        <v>26</v>
      </c>
      <c r="AS883" s="7">
        <f t="shared" si="648"/>
        <v>26</v>
      </c>
      <c r="AT883" s="1">
        <f t="shared" si="632"/>
        <v>26</v>
      </c>
      <c r="AU883" s="1">
        <f t="shared" si="633"/>
        <v>26</v>
      </c>
      <c r="AV883" s="1">
        <f t="shared" si="634"/>
        <v>26</v>
      </c>
      <c r="AW883" s="1">
        <f t="shared" si="635"/>
        <v>26</v>
      </c>
      <c r="AX883" s="1">
        <f t="shared" si="636"/>
        <v>26</v>
      </c>
      <c r="AY883" s="1">
        <f t="shared" si="637"/>
        <v>26</v>
      </c>
      <c r="AZ883" s="1">
        <f t="shared" si="638"/>
        <v>26</v>
      </c>
      <c r="BA883" s="1">
        <f t="shared" si="639"/>
        <v>26</v>
      </c>
      <c r="BB883" s="1">
        <f t="shared" si="640"/>
        <v>26</v>
      </c>
      <c r="BC883" s="1">
        <f t="shared" si="641"/>
        <v>26</v>
      </c>
      <c r="BD883" s="1">
        <f t="shared" si="642"/>
        <v>26</v>
      </c>
      <c r="BE883" s="1">
        <f t="shared" si="643"/>
        <v>26</v>
      </c>
      <c r="BF883" s="1">
        <f t="shared" si="644"/>
        <v>26</v>
      </c>
      <c r="BG883" s="1">
        <f>+IF(D883="male",VLOOKUP(M883,'Key node cluster'!$A$3:$C$45,3,0),VLOOKUP(M883,'Key node cluster'!$F$3:$H$27,3,0))</f>
        <v>31</v>
      </c>
    </row>
    <row r="884" spans="1:59" x14ac:dyDescent="0.25">
      <c r="A884" t="s">
        <v>446</v>
      </c>
      <c r="B884">
        <v>9701047138</v>
      </c>
      <c r="C884" s="7">
        <v>50</v>
      </c>
      <c r="D884" t="s">
        <v>9</v>
      </c>
      <c r="E884" t="s">
        <v>10</v>
      </c>
      <c r="F884" t="s">
        <v>11</v>
      </c>
      <c r="G884" t="str">
        <f t="shared" si="645"/>
        <v>bachelor or above</v>
      </c>
      <c r="H884" s="7">
        <f t="shared" si="603"/>
        <v>20</v>
      </c>
      <c r="I884" t="s">
        <v>14</v>
      </c>
      <c r="J884">
        <v>52</v>
      </c>
      <c r="K884">
        <v>21.095890410959001</v>
      </c>
      <c r="L884">
        <v>4</v>
      </c>
      <c r="M884" s="5">
        <f t="shared" si="604"/>
        <v>42</v>
      </c>
      <c r="N884" s="5">
        <f>+IF(D884="male",VLOOKUP(BG884,'Key node cluster'!$L$3:$N$24,3,0),VLOOKUP(BG884,'Key node cluster'!$R$3:$T$15,3,0))</f>
        <v>0</v>
      </c>
      <c r="O884" s="1">
        <v>0</v>
      </c>
      <c r="P884" s="1">
        <f t="shared" si="605"/>
        <v>26</v>
      </c>
      <c r="Q884" s="1">
        <f t="shared" si="606"/>
        <v>26</v>
      </c>
      <c r="R884" s="1">
        <f t="shared" si="607"/>
        <v>26</v>
      </c>
      <c r="S884" s="1">
        <f t="shared" si="608"/>
        <v>26</v>
      </c>
      <c r="T884" s="1">
        <f t="shared" si="609"/>
        <v>26</v>
      </c>
      <c r="U884" s="1">
        <f t="shared" si="610"/>
        <v>26</v>
      </c>
      <c r="V884" s="1">
        <f t="shared" si="611"/>
        <v>26</v>
      </c>
      <c r="W884" s="1">
        <f t="shared" si="612"/>
        <v>26</v>
      </c>
      <c r="X884" s="1">
        <f t="shared" si="613"/>
        <v>26</v>
      </c>
      <c r="Y884" s="1">
        <f t="shared" si="614"/>
        <v>26</v>
      </c>
      <c r="Z884" s="1">
        <f t="shared" si="615"/>
        <v>26</v>
      </c>
      <c r="AA884" s="1">
        <f t="shared" si="616"/>
        <v>26</v>
      </c>
      <c r="AB884" s="1">
        <f t="shared" si="617"/>
        <v>26</v>
      </c>
      <c r="AC884" s="1">
        <f t="shared" si="618"/>
        <v>26</v>
      </c>
      <c r="AD884" s="1">
        <f t="shared" si="619"/>
        <v>26</v>
      </c>
      <c r="AE884" s="1">
        <f t="shared" si="620"/>
        <v>26</v>
      </c>
      <c r="AF884" s="1">
        <f t="shared" si="621"/>
        <v>26</v>
      </c>
      <c r="AG884" s="1">
        <f t="shared" si="622"/>
        <v>26</v>
      </c>
      <c r="AH884" s="1">
        <f t="shared" si="623"/>
        <v>26</v>
      </c>
      <c r="AI884" s="1">
        <f t="shared" si="624"/>
        <v>26</v>
      </c>
      <c r="AJ884" s="1">
        <f t="shared" si="625"/>
        <v>26</v>
      </c>
      <c r="AK884" s="1">
        <f t="shared" si="626"/>
        <v>26</v>
      </c>
      <c r="AL884" s="1">
        <f t="shared" si="627"/>
        <v>26</v>
      </c>
      <c r="AM884" s="1">
        <f t="shared" si="628"/>
        <v>26</v>
      </c>
      <c r="AN884" s="1">
        <f t="shared" si="629"/>
        <v>26</v>
      </c>
      <c r="AO884" s="1">
        <f t="shared" si="630"/>
        <v>26</v>
      </c>
      <c r="AP884" s="7">
        <f t="shared" si="646"/>
        <v>38</v>
      </c>
      <c r="AQ884" s="7">
        <f t="shared" si="647"/>
        <v>38</v>
      </c>
      <c r="AR884" s="1">
        <f t="shared" si="631"/>
        <v>38</v>
      </c>
      <c r="AS884" s="7">
        <f t="shared" si="648"/>
        <v>38</v>
      </c>
      <c r="AT884" s="1">
        <f t="shared" si="632"/>
        <v>38</v>
      </c>
      <c r="AU884" s="1">
        <f t="shared" si="633"/>
        <v>38</v>
      </c>
      <c r="AV884" s="1">
        <f t="shared" si="634"/>
        <v>38</v>
      </c>
      <c r="AW884" s="1">
        <f t="shared" si="635"/>
        <v>38</v>
      </c>
      <c r="AX884" s="1">
        <f t="shared" si="636"/>
        <v>38</v>
      </c>
      <c r="AY884" s="1">
        <f t="shared" si="637"/>
        <v>38</v>
      </c>
      <c r="AZ884" s="1">
        <f t="shared" si="638"/>
        <v>38</v>
      </c>
      <c r="BA884" s="1">
        <f t="shared" si="639"/>
        <v>38</v>
      </c>
      <c r="BB884" s="1">
        <f t="shared" si="640"/>
        <v>40</v>
      </c>
      <c r="BC884" s="1">
        <f t="shared" si="641"/>
        <v>40</v>
      </c>
      <c r="BD884" s="1">
        <f t="shared" si="642"/>
        <v>42</v>
      </c>
      <c r="BE884" s="1">
        <f t="shared" si="643"/>
        <v>42</v>
      </c>
      <c r="BF884" s="1">
        <f t="shared" si="644"/>
        <v>42</v>
      </c>
      <c r="BG884" s="1">
        <f>+IF(D884="male",VLOOKUP(M884,'Key node cluster'!$A$3:$C$45,3,0),VLOOKUP(M884,'Key node cluster'!$F$3:$H$27,3,0))</f>
        <v>42</v>
      </c>
    </row>
    <row r="885" spans="1:59" x14ac:dyDescent="0.25">
      <c r="A885" t="s">
        <v>448</v>
      </c>
      <c r="B885">
        <v>9891047217</v>
      </c>
      <c r="C885" s="7">
        <v>30</v>
      </c>
      <c r="D885" t="s">
        <v>9</v>
      </c>
      <c r="E885" t="s">
        <v>10</v>
      </c>
      <c r="G885" t="str">
        <f t="shared" si="645"/>
        <v/>
      </c>
      <c r="H885" s="7">
        <f t="shared" si="603"/>
        <v>15</v>
      </c>
      <c r="J885">
        <v>32</v>
      </c>
      <c r="K885">
        <v>10.778082191780999</v>
      </c>
      <c r="L885">
        <v>1</v>
      </c>
      <c r="M885" s="5">
        <f t="shared" si="604"/>
        <v>26</v>
      </c>
      <c r="N885" s="5">
        <f>+IF(D885="male",VLOOKUP(BG885,'Key node cluster'!$L$3:$N$24,3,0),VLOOKUP(BG885,'Key node cluster'!$R$3:$T$15,3,0))</f>
        <v>1</v>
      </c>
      <c r="O885" s="1">
        <v>0</v>
      </c>
      <c r="P885" s="1">
        <f t="shared" si="605"/>
        <v>26</v>
      </c>
      <c r="Q885" s="1">
        <f t="shared" si="606"/>
        <v>26</v>
      </c>
      <c r="R885" s="1">
        <f t="shared" si="607"/>
        <v>26</v>
      </c>
      <c r="S885" s="1">
        <f t="shared" si="608"/>
        <v>26</v>
      </c>
      <c r="T885" s="1">
        <f t="shared" si="609"/>
        <v>26</v>
      </c>
      <c r="U885" s="1">
        <f t="shared" si="610"/>
        <v>26</v>
      </c>
      <c r="V885" s="1">
        <f t="shared" si="611"/>
        <v>26</v>
      </c>
      <c r="W885" s="1">
        <f t="shared" si="612"/>
        <v>26</v>
      </c>
      <c r="X885" s="1">
        <f t="shared" si="613"/>
        <v>26</v>
      </c>
      <c r="Y885" s="1">
        <f t="shared" si="614"/>
        <v>26</v>
      </c>
      <c r="Z885" s="1">
        <f t="shared" si="615"/>
        <v>26</v>
      </c>
      <c r="AA885" s="1">
        <f t="shared" si="616"/>
        <v>26</v>
      </c>
      <c r="AB885" s="1">
        <f t="shared" si="617"/>
        <v>26</v>
      </c>
      <c r="AC885" s="1">
        <f t="shared" si="618"/>
        <v>26</v>
      </c>
      <c r="AD885" s="1">
        <f t="shared" si="619"/>
        <v>26</v>
      </c>
      <c r="AE885" s="1">
        <f t="shared" si="620"/>
        <v>26</v>
      </c>
      <c r="AF885" s="1">
        <f t="shared" si="621"/>
        <v>26</v>
      </c>
      <c r="AG885" s="1">
        <f t="shared" si="622"/>
        <v>26</v>
      </c>
      <c r="AH885" s="1">
        <f t="shared" si="623"/>
        <v>26</v>
      </c>
      <c r="AI885" s="1">
        <f t="shared" si="624"/>
        <v>26</v>
      </c>
      <c r="AJ885" s="1">
        <f t="shared" si="625"/>
        <v>26</v>
      </c>
      <c r="AK885" s="1">
        <f t="shared" si="626"/>
        <v>26</v>
      </c>
      <c r="AL885" s="1">
        <f t="shared" si="627"/>
        <v>26</v>
      </c>
      <c r="AM885" s="1">
        <f t="shared" si="628"/>
        <v>26</v>
      </c>
      <c r="AN885" s="1">
        <f t="shared" si="629"/>
        <v>26</v>
      </c>
      <c r="AO885" s="1">
        <f t="shared" si="630"/>
        <v>26</v>
      </c>
      <c r="AP885" s="7">
        <f t="shared" si="646"/>
        <v>26</v>
      </c>
      <c r="AQ885" s="7">
        <f t="shared" si="647"/>
        <v>26</v>
      </c>
      <c r="AR885" s="1">
        <f t="shared" si="631"/>
        <v>26</v>
      </c>
      <c r="AS885" s="7">
        <f t="shared" si="648"/>
        <v>26</v>
      </c>
      <c r="AT885" s="1">
        <f t="shared" si="632"/>
        <v>26</v>
      </c>
      <c r="AU885" s="1">
        <f t="shared" si="633"/>
        <v>26</v>
      </c>
      <c r="AV885" s="1">
        <f t="shared" si="634"/>
        <v>26</v>
      </c>
      <c r="AW885" s="1">
        <f t="shared" si="635"/>
        <v>26</v>
      </c>
      <c r="AX885" s="1">
        <f t="shared" si="636"/>
        <v>26</v>
      </c>
      <c r="AY885" s="1">
        <f t="shared" si="637"/>
        <v>26</v>
      </c>
      <c r="AZ885" s="1">
        <f t="shared" si="638"/>
        <v>26</v>
      </c>
      <c r="BA885" s="1">
        <f t="shared" si="639"/>
        <v>26</v>
      </c>
      <c r="BB885" s="1">
        <f t="shared" si="640"/>
        <v>26</v>
      </c>
      <c r="BC885" s="1">
        <f t="shared" si="641"/>
        <v>26</v>
      </c>
      <c r="BD885" s="1">
        <f t="shared" si="642"/>
        <v>26</v>
      </c>
      <c r="BE885" s="1">
        <f t="shared" si="643"/>
        <v>26</v>
      </c>
      <c r="BF885" s="1">
        <f t="shared" si="644"/>
        <v>26</v>
      </c>
      <c r="BG885" s="1">
        <f>+IF(D885="male",VLOOKUP(M885,'Key node cluster'!$A$3:$C$45,3,0),VLOOKUP(M885,'Key node cluster'!$F$3:$H$27,3,0))</f>
        <v>31</v>
      </c>
    </row>
    <row r="886" spans="1:59" x14ac:dyDescent="0.25">
      <c r="A886" t="s">
        <v>450</v>
      </c>
      <c r="B886">
        <v>9791020021</v>
      </c>
      <c r="C886" s="7">
        <v>40</v>
      </c>
      <c r="D886" t="s">
        <v>9</v>
      </c>
      <c r="E886" t="s">
        <v>10</v>
      </c>
      <c r="G886" t="str">
        <f t="shared" si="645"/>
        <v/>
      </c>
      <c r="H886" s="7">
        <f t="shared" si="603"/>
        <v>20</v>
      </c>
      <c r="J886">
        <v>42</v>
      </c>
      <c r="K886">
        <v>17.178082191781002</v>
      </c>
      <c r="L886">
        <v>9</v>
      </c>
      <c r="M886" s="5">
        <f t="shared" si="604"/>
        <v>26</v>
      </c>
      <c r="N886" s="5">
        <f>+IF(D886="male",VLOOKUP(BG886,'Key node cluster'!$L$3:$N$24,3,0),VLOOKUP(BG886,'Key node cluster'!$R$3:$T$15,3,0))</f>
        <v>1</v>
      </c>
      <c r="O886" s="1">
        <v>0</v>
      </c>
      <c r="P886" s="1">
        <f t="shared" si="605"/>
        <v>26</v>
      </c>
      <c r="Q886" s="1">
        <f t="shared" si="606"/>
        <v>26</v>
      </c>
      <c r="R886" s="1">
        <f t="shared" si="607"/>
        <v>26</v>
      </c>
      <c r="S886" s="1">
        <f t="shared" si="608"/>
        <v>26</v>
      </c>
      <c r="T886" s="1">
        <f t="shared" si="609"/>
        <v>26</v>
      </c>
      <c r="U886" s="1">
        <f t="shared" si="610"/>
        <v>26</v>
      </c>
      <c r="V886" s="1">
        <f t="shared" si="611"/>
        <v>26</v>
      </c>
      <c r="W886" s="1">
        <f t="shared" si="612"/>
        <v>26</v>
      </c>
      <c r="X886" s="1">
        <f t="shared" si="613"/>
        <v>26</v>
      </c>
      <c r="Y886" s="1">
        <f t="shared" si="614"/>
        <v>26</v>
      </c>
      <c r="Z886" s="1">
        <f t="shared" si="615"/>
        <v>26</v>
      </c>
      <c r="AA886" s="1">
        <f t="shared" si="616"/>
        <v>26</v>
      </c>
      <c r="AB886" s="1">
        <f t="shared" si="617"/>
        <v>26</v>
      </c>
      <c r="AC886" s="1">
        <f t="shared" si="618"/>
        <v>26</v>
      </c>
      <c r="AD886" s="1">
        <f t="shared" si="619"/>
        <v>26</v>
      </c>
      <c r="AE886" s="1">
        <f t="shared" si="620"/>
        <v>26</v>
      </c>
      <c r="AF886" s="1">
        <f t="shared" si="621"/>
        <v>26</v>
      </c>
      <c r="AG886" s="1">
        <f t="shared" si="622"/>
        <v>26</v>
      </c>
      <c r="AH886" s="1">
        <f t="shared" si="623"/>
        <v>26</v>
      </c>
      <c r="AI886" s="1">
        <f t="shared" si="624"/>
        <v>26</v>
      </c>
      <c r="AJ886" s="1">
        <f t="shared" si="625"/>
        <v>26</v>
      </c>
      <c r="AK886" s="1">
        <f t="shared" si="626"/>
        <v>26</v>
      </c>
      <c r="AL886" s="1">
        <f t="shared" si="627"/>
        <v>26</v>
      </c>
      <c r="AM886" s="1">
        <f t="shared" si="628"/>
        <v>26</v>
      </c>
      <c r="AN886" s="1">
        <f t="shared" si="629"/>
        <v>26</v>
      </c>
      <c r="AO886" s="1">
        <f t="shared" si="630"/>
        <v>26</v>
      </c>
      <c r="AP886" s="7">
        <f t="shared" si="646"/>
        <v>26</v>
      </c>
      <c r="AQ886" s="7">
        <f t="shared" si="647"/>
        <v>26</v>
      </c>
      <c r="AR886" s="1">
        <f t="shared" si="631"/>
        <v>26</v>
      </c>
      <c r="AS886" s="7">
        <f t="shared" si="648"/>
        <v>26</v>
      </c>
      <c r="AT886" s="1">
        <f t="shared" si="632"/>
        <v>26</v>
      </c>
      <c r="AU886" s="1">
        <f t="shared" si="633"/>
        <v>26</v>
      </c>
      <c r="AV886" s="1">
        <f t="shared" si="634"/>
        <v>26</v>
      </c>
      <c r="AW886" s="1">
        <f t="shared" si="635"/>
        <v>26</v>
      </c>
      <c r="AX886" s="1">
        <f t="shared" si="636"/>
        <v>26</v>
      </c>
      <c r="AY886" s="1">
        <f t="shared" si="637"/>
        <v>26</v>
      </c>
      <c r="AZ886" s="1">
        <f t="shared" si="638"/>
        <v>26</v>
      </c>
      <c r="BA886" s="1">
        <f t="shared" si="639"/>
        <v>26</v>
      </c>
      <c r="BB886" s="1">
        <f t="shared" si="640"/>
        <v>26</v>
      </c>
      <c r="BC886" s="1">
        <f t="shared" si="641"/>
        <v>26</v>
      </c>
      <c r="BD886" s="1">
        <f t="shared" si="642"/>
        <v>26</v>
      </c>
      <c r="BE886" s="1">
        <f t="shared" si="643"/>
        <v>26</v>
      </c>
      <c r="BF886" s="1">
        <f t="shared" si="644"/>
        <v>26</v>
      </c>
      <c r="BG886" s="1">
        <f>+IF(D886="male",VLOOKUP(M886,'Key node cluster'!$A$3:$C$45,3,0),VLOOKUP(M886,'Key node cluster'!$F$3:$H$27,3,0))</f>
        <v>31</v>
      </c>
    </row>
    <row r="887" spans="1:59" x14ac:dyDescent="0.25">
      <c r="A887" t="s">
        <v>452</v>
      </c>
      <c r="B887">
        <v>9771038778</v>
      </c>
      <c r="C887" s="7">
        <v>40</v>
      </c>
      <c r="D887" t="s">
        <v>9</v>
      </c>
      <c r="E887" t="s">
        <v>10</v>
      </c>
      <c r="G887" t="str">
        <f t="shared" si="645"/>
        <v/>
      </c>
      <c r="H887" s="7">
        <f t="shared" si="603"/>
        <v>10</v>
      </c>
      <c r="J887">
        <v>44</v>
      </c>
      <c r="K887">
        <v>8.9479452054795008</v>
      </c>
      <c r="L887">
        <v>10</v>
      </c>
      <c r="M887" s="5">
        <f t="shared" si="604"/>
        <v>26</v>
      </c>
      <c r="N887" s="5">
        <f>+IF(D887="male",VLOOKUP(BG887,'Key node cluster'!$L$3:$N$24,3,0),VLOOKUP(BG887,'Key node cluster'!$R$3:$T$15,3,0))</f>
        <v>1</v>
      </c>
      <c r="O887" s="1">
        <v>0</v>
      </c>
      <c r="P887" s="1">
        <f t="shared" si="605"/>
        <v>26</v>
      </c>
      <c r="Q887" s="1">
        <f t="shared" si="606"/>
        <v>26</v>
      </c>
      <c r="R887" s="1">
        <f t="shared" si="607"/>
        <v>26</v>
      </c>
      <c r="S887" s="1">
        <f t="shared" si="608"/>
        <v>26</v>
      </c>
      <c r="T887" s="1">
        <f t="shared" si="609"/>
        <v>26</v>
      </c>
      <c r="U887" s="1">
        <f t="shared" si="610"/>
        <v>26</v>
      </c>
      <c r="V887" s="1">
        <f t="shared" si="611"/>
        <v>26</v>
      </c>
      <c r="W887" s="1">
        <f t="shared" si="612"/>
        <v>26</v>
      </c>
      <c r="X887" s="1">
        <f t="shared" si="613"/>
        <v>26</v>
      </c>
      <c r="Y887" s="1">
        <f t="shared" si="614"/>
        <v>26</v>
      </c>
      <c r="Z887" s="1">
        <f t="shared" si="615"/>
        <v>26</v>
      </c>
      <c r="AA887" s="1">
        <f t="shared" si="616"/>
        <v>26</v>
      </c>
      <c r="AB887" s="1">
        <f t="shared" si="617"/>
        <v>26</v>
      </c>
      <c r="AC887" s="1">
        <f t="shared" si="618"/>
        <v>26</v>
      </c>
      <c r="AD887" s="1">
        <f t="shared" si="619"/>
        <v>26</v>
      </c>
      <c r="AE887" s="1">
        <f t="shared" si="620"/>
        <v>26</v>
      </c>
      <c r="AF887" s="1">
        <f t="shared" si="621"/>
        <v>26</v>
      </c>
      <c r="AG887" s="1">
        <f t="shared" si="622"/>
        <v>26</v>
      </c>
      <c r="AH887" s="1">
        <f t="shared" si="623"/>
        <v>26</v>
      </c>
      <c r="AI887" s="1">
        <f t="shared" si="624"/>
        <v>26</v>
      </c>
      <c r="AJ887" s="1">
        <f t="shared" si="625"/>
        <v>26</v>
      </c>
      <c r="AK887" s="1">
        <f t="shared" si="626"/>
        <v>26</v>
      </c>
      <c r="AL887" s="1">
        <f t="shared" si="627"/>
        <v>26</v>
      </c>
      <c r="AM887" s="1">
        <f t="shared" si="628"/>
        <v>26</v>
      </c>
      <c r="AN887" s="1">
        <f t="shared" si="629"/>
        <v>26</v>
      </c>
      <c r="AO887" s="1">
        <f t="shared" si="630"/>
        <v>26</v>
      </c>
      <c r="AP887" s="7">
        <f t="shared" si="646"/>
        <v>26</v>
      </c>
      <c r="AQ887" s="7">
        <f t="shared" si="647"/>
        <v>26</v>
      </c>
      <c r="AR887" s="1">
        <f t="shared" si="631"/>
        <v>26</v>
      </c>
      <c r="AS887" s="7">
        <f t="shared" si="648"/>
        <v>26</v>
      </c>
      <c r="AT887" s="1">
        <f t="shared" si="632"/>
        <v>26</v>
      </c>
      <c r="AU887" s="1">
        <f t="shared" si="633"/>
        <v>26</v>
      </c>
      <c r="AV887" s="1">
        <f t="shared" si="634"/>
        <v>26</v>
      </c>
      <c r="AW887" s="1">
        <f t="shared" si="635"/>
        <v>26</v>
      </c>
      <c r="AX887" s="1">
        <f t="shared" si="636"/>
        <v>26</v>
      </c>
      <c r="AY887" s="1">
        <f t="shared" si="637"/>
        <v>26</v>
      </c>
      <c r="AZ887" s="1">
        <f t="shared" si="638"/>
        <v>26</v>
      </c>
      <c r="BA887" s="1">
        <f t="shared" si="639"/>
        <v>26</v>
      </c>
      <c r="BB887" s="1">
        <f t="shared" si="640"/>
        <v>26</v>
      </c>
      <c r="BC887" s="1">
        <f t="shared" si="641"/>
        <v>26</v>
      </c>
      <c r="BD887" s="1">
        <f t="shared" si="642"/>
        <v>26</v>
      </c>
      <c r="BE887" s="1">
        <f t="shared" si="643"/>
        <v>26</v>
      </c>
      <c r="BF887" s="1">
        <f t="shared" si="644"/>
        <v>26</v>
      </c>
      <c r="BG887" s="1">
        <f>+IF(D887="male",VLOOKUP(M887,'Key node cluster'!$A$3:$C$45,3,0),VLOOKUP(M887,'Key node cluster'!$F$3:$H$27,3,0))</f>
        <v>31</v>
      </c>
    </row>
    <row r="888" spans="1:59" x14ac:dyDescent="0.25">
      <c r="A888" t="s">
        <v>453</v>
      </c>
      <c r="B888">
        <v>9941030866</v>
      </c>
      <c r="C888" s="7">
        <v>30</v>
      </c>
      <c r="D888" t="s">
        <v>9</v>
      </c>
      <c r="E888" t="s">
        <v>10</v>
      </c>
      <c r="F888" t="s">
        <v>25</v>
      </c>
      <c r="G888" t="str">
        <f t="shared" si="645"/>
        <v>bachelor or above</v>
      </c>
      <c r="H888" s="7">
        <f t="shared" si="603"/>
        <v>10</v>
      </c>
      <c r="I888" t="s">
        <v>14</v>
      </c>
      <c r="J888">
        <v>27</v>
      </c>
      <c r="K888">
        <v>5.6054794520547997</v>
      </c>
      <c r="L888">
        <v>1</v>
      </c>
      <c r="M888" s="5">
        <f t="shared" si="604"/>
        <v>31</v>
      </c>
      <c r="N888" s="5">
        <f>+IF(D888="male",VLOOKUP(BG888,'Key node cluster'!$L$3:$N$24,3,0),VLOOKUP(BG888,'Key node cluster'!$R$3:$T$15,3,0))</f>
        <v>1</v>
      </c>
      <c r="O888" s="1">
        <v>0</v>
      </c>
      <c r="P888" s="1">
        <f t="shared" si="605"/>
        <v>26</v>
      </c>
      <c r="Q888" s="1">
        <f t="shared" si="606"/>
        <v>26</v>
      </c>
      <c r="R888" s="1">
        <f t="shared" si="607"/>
        <v>26</v>
      </c>
      <c r="S888" s="1">
        <f t="shared" si="608"/>
        <v>26</v>
      </c>
      <c r="T888" s="1">
        <f t="shared" si="609"/>
        <v>26</v>
      </c>
      <c r="U888" s="1">
        <f t="shared" si="610"/>
        <v>26</v>
      </c>
      <c r="V888" s="1">
        <f t="shared" si="611"/>
        <v>26</v>
      </c>
      <c r="W888" s="1">
        <f t="shared" si="612"/>
        <v>26</v>
      </c>
      <c r="X888" s="1">
        <f t="shared" si="613"/>
        <v>26</v>
      </c>
      <c r="Y888" s="1">
        <f t="shared" si="614"/>
        <v>26</v>
      </c>
      <c r="Z888" s="1">
        <f t="shared" si="615"/>
        <v>26</v>
      </c>
      <c r="AA888" s="1">
        <f t="shared" si="616"/>
        <v>26</v>
      </c>
      <c r="AB888" s="1">
        <f t="shared" si="617"/>
        <v>26</v>
      </c>
      <c r="AC888" s="1">
        <f t="shared" si="618"/>
        <v>26</v>
      </c>
      <c r="AD888" s="1">
        <f t="shared" si="619"/>
        <v>26</v>
      </c>
      <c r="AE888" s="1">
        <f t="shared" si="620"/>
        <v>26</v>
      </c>
      <c r="AF888" s="1">
        <f t="shared" si="621"/>
        <v>26</v>
      </c>
      <c r="AG888" s="1">
        <f t="shared" si="622"/>
        <v>26</v>
      </c>
      <c r="AH888" s="1">
        <f t="shared" si="623"/>
        <v>26</v>
      </c>
      <c r="AI888" s="1">
        <f t="shared" si="624"/>
        <v>26</v>
      </c>
      <c r="AJ888" s="1">
        <f t="shared" si="625"/>
        <v>26</v>
      </c>
      <c r="AK888" s="1">
        <f t="shared" si="626"/>
        <v>26</v>
      </c>
      <c r="AL888" s="1">
        <f t="shared" si="627"/>
        <v>26</v>
      </c>
      <c r="AM888" s="1">
        <f t="shared" si="628"/>
        <v>26</v>
      </c>
      <c r="AN888" s="1">
        <f t="shared" si="629"/>
        <v>26</v>
      </c>
      <c r="AO888" s="1">
        <f t="shared" si="630"/>
        <v>26</v>
      </c>
      <c r="AP888" s="7">
        <f t="shared" si="646"/>
        <v>27</v>
      </c>
      <c r="AQ888" s="7">
        <f t="shared" si="647"/>
        <v>28</v>
      </c>
      <c r="AR888" s="1">
        <f t="shared" si="631"/>
        <v>29</v>
      </c>
      <c r="AS888" s="7">
        <f t="shared" si="648"/>
        <v>31</v>
      </c>
      <c r="AT888" s="1">
        <f t="shared" si="632"/>
        <v>31</v>
      </c>
      <c r="AU888" s="1">
        <f t="shared" si="633"/>
        <v>31</v>
      </c>
      <c r="AV888" s="1">
        <f t="shared" si="634"/>
        <v>31</v>
      </c>
      <c r="AW888" s="1">
        <f t="shared" si="635"/>
        <v>31</v>
      </c>
      <c r="AX888" s="1">
        <f t="shared" si="636"/>
        <v>31</v>
      </c>
      <c r="AY888" s="1">
        <f t="shared" si="637"/>
        <v>31</v>
      </c>
      <c r="AZ888" s="1">
        <f t="shared" si="638"/>
        <v>31</v>
      </c>
      <c r="BA888" s="1">
        <f t="shared" si="639"/>
        <v>31</v>
      </c>
      <c r="BB888" s="1">
        <f t="shared" si="640"/>
        <v>31</v>
      </c>
      <c r="BC888" s="1">
        <f t="shared" si="641"/>
        <v>31</v>
      </c>
      <c r="BD888" s="1">
        <f t="shared" si="642"/>
        <v>31</v>
      </c>
      <c r="BE888" s="1">
        <f t="shared" si="643"/>
        <v>31</v>
      </c>
      <c r="BF888" s="1">
        <f t="shared" si="644"/>
        <v>31</v>
      </c>
      <c r="BG888" s="1">
        <f>+IF(D888="male",VLOOKUP(M888,'Key node cluster'!$A$3:$C$45,3,0),VLOOKUP(M888,'Key node cluster'!$F$3:$H$27,3,0))</f>
        <v>31</v>
      </c>
    </row>
    <row r="889" spans="1:59" x14ac:dyDescent="0.25">
      <c r="A889" t="s">
        <v>454</v>
      </c>
      <c r="B889">
        <v>9901048949</v>
      </c>
      <c r="C889" s="7">
        <v>30</v>
      </c>
      <c r="D889" t="s">
        <v>9</v>
      </c>
      <c r="E889" t="s">
        <v>10</v>
      </c>
      <c r="F889" t="s">
        <v>28</v>
      </c>
      <c r="G889" t="str">
        <f t="shared" si="645"/>
        <v>bachelor or above</v>
      </c>
      <c r="H889" s="7">
        <f t="shared" si="603"/>
        <v>5</v>
      </c>
      <c r="I889" t="s">
        <v>14</v>
      </c>
      <c r="J889">
        <v>32</v>
      </c>
      <c r="K889">
        <v>3.2465753424658002</v>
      </c>
      <c r="L889">
        <v>3</v>
      </c>
      <c r="M889" s="5">
        <f t="shared" si="604"/>
        <v>36</v>
      </c>
      <c r="N889" s="5">
        <f>+IF(D889="male",VLOOKUP(BG889,'Key node cluster'!$L$3:$N$24,3,0),VLOOKUP(BG889,'Key node cluster'!$R$3:$T$15,3,0))</f>
        <v>1</v>
      </c>
      <c r="O889" s="1">
        <v>0</v>
      </c>
      <c r="P889" s="1">
        <f t="shared" si="605"/>
        <v>26</v>
      </c>
      <c r="Q889" s="1">
        <f t="shared" si="606"/>
        <v>26</v>
      </c>
      <c r="R889" s="1">
        <f t="shared" si="607"/>
        <v>26</v>
      </c>
      <c r="S889" s="1">
        <f t="shared" si="608"/>
        <v>26</v>
      </c>
      <c r="T889" s="1">
        <f t="shared" si="609"/>
        <v>26</v>
      </c>
      <c r="U889" s="1">
        <f t="shared" si="610"/>
        <v>26</v>
      </c>
      <c r="V889" s="1">
        <f t="shared" si="611"/>
        <v>26</v>
      </c>
      <c r="W889" s="1">
        <f t="shared" si="612"/>
        <v>26</v>
      </c>
      <c r="X889" s="1">
        <f t="shared" si="613"/>
        <v>26</v>
      </c>
      <c r="Y889" s="1">
        <f t="shared" si="614"/>
        <v>26</v>
      </c>
      <c r="Z889" s="1">
        <f t="shared" si="615"/>
        <v>26</v>
      </c>
      <c r="AA889" s="1">
        <f t="shared" si="616"/>
        <v>26</v>
      </c>
      <c r="AB889" s="1">
        <f t="shared" si="617"/>
        <v>26</v>
      </c>
      <c r="AC889" s="1">
        <f t="shared" si="618"/>
        <v>26</v>
      </c>
      <c r="AD889" s="1">
        <f t="shared" si="619"/>
        <v>26</v>
      </c>
      <c r="AE889" s="1">
        <f t="shared" si="620"/>
        <v>26</v>
      </c>
      <c r="AF889" s="1">
        <f t="shared" si="621"/>
        <v>26</v>
      </c>
      <c r="AG889" s="1">
        <f t="shared" si="622"/>
        <v>26</v>
      </c>
      <c r="AH889" s="1">
        <f t="shared" si="623"/>
        <v>26</v>
      </c>
      <c r="AI889" s="1">
        <f t="shared" si="624"/>
        <v>26</v>
      </c>
      <c r="AJ889" s="1">
        <f t="shared" si="625"/>
        <v>26</v>
      </c>
      <c r="AK889" s="1">
        <f t="shared" si="626"/>
        <v>26</v>
      </c>
      <c r="AL889" s="1">
        <f t="shared" si="627"/>
        <v>26</v>
      </c>
      <c r="AM889" s="1">
        <f t="shared" si="628"/>
        <v>26</v>
      </c>
      <c r="AN889" s="1">
        <f t="shared" si="629"/>
        <v>26</v>
      </c>
      <c r="AO889" s="1">
        <f t="shared" si="630"/>
        <v>26</v>
      </c>
      <c r="AP889" s="7">
        <f t="shared" si="646"/>
        <v>27</v>
      </c>
      <c r="AQ889" s="7">
        <f t="shared" si="647"/>
        <v>33</v>
      </c>
      <c r="AR889" s="1">
        <f t="shared" si="631"/>
        <v>33</v>
      </c>
      <c r="AS889" s="7">
        <f t="shared" si="648"/>
        <v>33</v>
      </c>
      <c r="AT889" s="1">
        <f t="shared" si="632"/>
        <v>33</v>
      </c>
      <c r="AU889" s="1">
        <f t="shared" si="633"/>
        <v>33</v>
      </c>
      <c r="AV889" s="1">
        <f t="shared" si="634"/>
        <v>33</v>
      </c>
      <c r="AW889" s="1">
        <f t="shared" si="635"/>
        <v>34</v>
      </c>
      <c r="AX889" s="1">
        <f t="shared" si="636"/>
        <v>36</v>
      </c>
      <c r="AY889" s="1">
        <f t="shared" si="637"/>
        <v>36</v>
      </c>
      <c r="AZ889" s="1">
        <f t="shared" si="638"/>
        <v>36</v>
      </c>
      <c r="BA889" s="1">
        <f t="shared" si="639"/>
        <v>36</v>
      </c>
      <c r="BB889" s="1">
        <f t="shared" si="640"/>
        <v>36</v>
      </c>
      <c r="BC889" s="1">
        <f t="shared" si="641"/>
        <v>36</v>
      </c>
      <c r="BD889" s="1">
        <f t="shared" si="642"/>
        <v>36</v>
      </c>
      <c r="BE889" s="1">
        <f t="shared" si="643"/>
        <v>36</v>
      </c>
      <c r="BF889" s="1">
        <f t="shared" si="644"/>
        <v>36</v>
      </c>
      <c r="BG889" s="1">
        <f>+IF(D889="male",VLOOKUP(M889,'Key node cluster'!$A$3:$C$45,3,0),VLOOKUP(M889,'Key node cluster'!$F$3:$H$27,3,0))</f>
        <v>36</v>
      </c>
    </row>
    <row r="890" spans="1:59" x14ac:dyDescent="0.25">
      <c r="A890" t="s">
        <v>455</v>
      </c>
      <c r="B890">
        <v>9981038124</v>
      </c>
      <c r="C890" s="7">
        <v>20</v>
      </c>
      <c r="D890" t="s">
        <v>9</v>
      </c>
      <c r="E890" t="s">
        <v>10</v>
      </c>
      <c r="F890" t="s">
        <v>28</v>
      </c>
      <c r="G890" t="str">
        <f t="shared" si="645"/>
        <v>bachelor or above</v>
      </c>
      <c r="H890" s="7">
        <f t="shared" si="603"/>
        <v>1</v>
      </c>
      <c r="I890" t="s">
        <v>14</v>
      </c>
      <c r="J890">
        <v>23</v>
      </c>
      <c r="K890">
        <v>0.75616438356163995</v>
      </c>
      <c r="L890">
        <v>3</v>
      </c>
      <c r="M890" s="5">
        <f t="shared" si="604"/>
        <v>19</v>
      </c>
      <c r="N890" s="5">
        <f>+IF(D890="male",VLOOKUP(BG890,'Key node cluster'!$L$3:$N$24,3,0),VLOOKUP(BG890,'Key node cluster'!$R$3:$T$15,3,0))</f>
        <v>0</v>
      </c>
      <c r="O890" s="1">
        <v>0</v>
      </c>
      <c r="P890" s="1">
        <f t="shared" si="605"/>
        <v>1</v>
      </c>
      <c r="Q890" s="1">
        <f t="shared" si="606"/>
        <v>17</v>
      </c>
      <c r="R890" s="1">
        <f t="shared" si="607"/>
        <v>17</v>
      </c>
      <c r="S890" s="1">
        <f t="shared" si="608"/>
        <v>17</v>
      </c>
      <c r="T890" s="1">
        <f t="shared" si="609"/>
        <v>17</v>
      </c>
      <c r="U890" s="1">
        <f t="shared" si="610"/>
        <v>17</v>
      </c>
      <c r="V890" s="1">
        <f t="shared" si="611"/>
        <v>17</v>
      </c>
      <c r="W890" s="1">
        <f t="shared" si="612"/>
        <v>17</v>
      </c>
      <c r="X890" s="1">
        <f t="shared" si="613"/>
        <v>17</v>
      </c>
      <c r="Y890" s="1">
        <f t="shared" si="614"/>
        <v>17</v>
      </c>
      <c r="Z890" s="1">
        <f t="shared" si="615"/>
        <v>17</v>
      </c>
      <c r="AA890" s="1">
        <f t="shared" si="616"/>
        <v>17</v>
      </c>
      <c r="AB890" s="1">
        <f t="shared" si="617"/>
        <v>17</v>
      </c>
      <c r="AC890" s="1">
        <f t="shared" si="618"/>
        <v>17</v>
      </c>
      <c r="AD890" s="1">
        <f t="shared" si="619"/>
        <v>17</v>
      </c>
      <c r="AE890" s="1">
        <f t="shared" si="620"/>
        <v>17</v>
      </c>
      <c r="AF890" s="1">
        <f t="shared" si="621"/>
        <v>17</v>
      </c>
      <c r="AG890" s="1">
        <f t="shared" si="622"/>
        <v>18</v>
      </c>
      <c r="AH890" s="1">
        <f t="shared" si="623"/>
        <v>19</v>
      </c>
      <c r="AI890" s="1">
        <f t="shared" si="624"/>
        <v>19</v>
      </c>
      <c r="AJ890" s="1">
        <f t="shared" si="625"/>
        <v>19</v>
      </c>
      <c r="AK890" s="1">
        <f t="shared" si="626"/>
        <v>19</v>
      </c>
      <c r="AL890" s="1">
        <f t="shared" si="627"/>
        <v>19</v>
      </c>
      <c r="AM890" s="1">
        <f t="shared" si="628"/>
        <v>19</v>
      </c>
      <c r="AN890" s="1">
        <f t="shared" si="629"/>
        <v>19</v>
      </c>
      <c r="AO890" s="1">
        <f t="shared" si="630"/>
        <v>19</v>
      </c>
      <c r="AP890" s="7">
        <f t="shared" si="646"/>
        <v>19</v>
      </c>
      <c r="AQ890" s="7">
        <f t="shared" si="647"/>
        <v>19</v>
      </c>
      <c r="AR890" s="1">
        <f t="shared" si="631"/>
        <v>19</v>
      </c>
      <c r="AS890" s="7">
        <f t="shared" si="648"/>
        <v>19</v>
      </c>
      <c r="AT890" s="1">
        <f t="shared" si="632"/>
        <v>19</v>
      </c>
      <c r="AU890" s="1">
        <f t="shared" si="633"/>
        <v>19</v>
      </c>
      <c r="AV890" s="1">
        <f t="shared" si="634"/>
        <v>19</v>
      </c>
      <c r="AW890" s="1">
        <f t="shared" si="635"/>
        <v>19</v>
      </c>
      <c r="AX890" s="1">
        <f t="shared" si="636"/>
        <v>19</v>
      </c>
      <c r="AY890" s="1">
        <f t="shared" si="637"/>
        <v>19</v>
      </c>
      <c r="AZ890" s="1">
        <f t="shared" si="638"/>
        <v>19</v>
      </c>
      <c r="BA890" s="1">
        <f t="shared" si="639"/>
        <v>19</v>
      </c>
      <c r="BB890" s="1">
        <f t="shared" si="640"/>
        <v>19</v>
      </c>
      <c r="BC890" s="1">
        <f t="shared" si="641"/>
        <v>19</v>
      </c>
      <c r="BD890" s="1">
        <f t="shared" si="642"/>
        <v>19</v>
      </c>
      <c r="BE890" s="1">
        <f t="shared" si="643"/>
        <v>19</v>
      </c>
      <c r="BF890" s="1">
        <f t="shared" si="644"/>
        <v>19</v>
      </c>
      <c r="BG890" s="1">
        <f>+IF(D890="male",VLOOKUP(M890,'Key node cluster'!$A$3:$C$45,3,0),VLOOKUP(M890,'Key node cluster'!$F$3:$H$27,3,0))</f>
        <v>19</v>
      </c>
    </row>
    <row r="891" spans="1:59" x14ac:dyDescent="0.25">
      <c r="A891" t="s">
        <v>457</v>
      </c>
      <c r="B891">
        <v>9881009307</v>
      </c>
      <c r="C891" s="7">
        <v>30</v>
      </c>
      <c r="D891" t="s">
        <v>9</v>
      </c>
      <c r="E891" t="s">
        <v>10</v>
      </c>
      <c r="F891" t="s">
        <v>31</v>
      </c>
      <c r="G891" t="str">
        <f t="shared" si="645"/>
        <v>bachelor or above</v>
      </c>
      <c r="H891" s="7">
        <f t="shared" si="603"/>
        <v>15</v>
      </c>
      <c r="I891" t="s">
        <v>14</v>
      </c>
      <c r="J891">
        <v>33</v>
      </c>
      <c r="K891">
        <v>11.693150684932</v>
      </c>
      <c r="L891">
        <v>3</v>
      </c>
      <c r="M891" s="5">
        <f t="shared" si="604"/>
        <v>31</v>
      </c>
      <c r="N891" s="5">
        <f>+IF(D891="male",VLOOKUP(BG891,'Key node cluster'!$L$3:$N$24,3,0),VLOOKUP(BG891,'Key node cluster'!$R$3:$T$15,3,0))</f>
        <v>1</v>
      </c>
      <c r="O891" s="1">
        <v>0</v>
      </c>
      <c r="P891" s="1">
        <f t="shared" si="605"/>
        <v>26</v>
      </c>
      <c r="Q891" s="1">
        <f t="shared" si="606"/>
        <v>26</v>
      </c>
      <c r="R891" s="1">
        <f t="shared" si="607"/>
        <v>26</v>
      </c>
      <c r="S891" s="1">
        <f t="shared" si="608"/>
        <v>26</v>
      </c>
      <c r="T891" s="1">
        <f t="shared" si="609"/>
        <v>26</v>
      </c>
      <c r="U891" s="1">
        <f t="shared" si="610"/>
        <v>26</v>
      </c>
      <c r="V891" s="1">
        <f t="shared" si="611"/>
        <v>26</v>
      </c>
      <c r="W891" s="1">
        <f t="shared" si="612"/>
        <v>26</v>
      </c>
      <c r="X891" s="1">
        <f t="shared" si="613"/>
        <v>26</v>
      </c>
      <c r="Y891" s="1">
        <f t="shared" si="614"/>
        <v>26</v>
      </c>
      <c r="Z891" s="1">
        <f t="shared" si="615"/>
        <v>26</v>
      </c>
      <c r="AA891" s="1">
        <f t="shared" si="616"/>
        <v>26</v>
      </c>
      <c r="AB891" s="1">
        <f t="shared" si="617"/>
        <v>26</v>
      </c>
      <c r="AC891" s="1">
        <f t="shared" si="618"/>
        <v>26</v>
      </c>
      <c r="AD891" s="1">
        <f t="shared" si="619"/>
        <v>26</v>
      </c>
      <c r="AE891" s="1">
        <f t="shared" si="620"/>
        <v>26</v>
      </c>
      <c r="AF891" s="1">
        <f t="shared" si="621"/>
        <v>26</v>
      </c>
      <c r="AG891" s="1">
        <f t="shared" si="622"/>
        <v>26</v>
      </c>
      <c r="AH891" s="1">
        <f t="shared" si="623"/>
        <v>26</v>
      </c>
      <c r="AI891" s="1">
        <f t="shared" si="624"/>
        <v>26</v>
      </c>
      <c r="AJ891" s="1">
        <f t="shared" si="625"/>
        <v>26</v>
      </c>
      <c r="AK891" s="1">
        <f t="shared" si="626"/>
        <v>26</v>
      </c>
      <c r="AL891" s="1">
        <f t="shared" si="627"/>
        <v>26</v>
      </c>
      <c r="AM891" s="1">
        <f t="shared" si="628"/>
        <v>26</v>
      </c>
      <c r="AN891" s="1">
        <f t="shared" si="629"/>
        <v>26</v>
      </c>
      <c r="AO891" s="1">
        <f t="shared" si="630"/>
        <v>26</v>
      </c>
      <c r="AP891" s="7">
        <f t="shared" si="646"/>
        <v>27</v>
      </c>
      <c r="AQ891" s="7">
        <f t="shared" si="647"/>
        <v>28</v>
      </c>
      <c r="AR891" s="1">
        <f t="shared" si="631"/>
        <v>29</v>
      </c>
      <c r="AS891" s="7">
        <f t="shared" si="648"/>
        <v>31</v>
      </c>
      <c r="AT891" s="1">
        <f t="shared" si="632"/>
        <v>31</v>
      </c>
      <c r="AU891" s="1">
        <f t="shared" si="633"/>
        <v>31</v>
      </c>
      <c r="AV891" s="1">
        <f t="shared" si="634"/>
        <v>31</v>
      </c>
      <c r="AW891" s="1">
        <f t="shared" si="635"/>
        <v>31</v>
      </c>
      <c r="AX891" s="1">
        <f t="shared" si="636"/>
        <v>31</v>
      </c>
      <c r="AY891" s="1">
        <f t="shared" si="637"/>
        <v>31</v>
      </c>
      <c r="AZ891" s="1">
        <f t="shared" si="638"/>
        <v>31</v>
      </c>
      <c r="BA891" s="1">
        <f t="shared" si="639"/>
        <v>31</v>
      </c>
      <c r="BB891" s="1">
        <f t="shared" si="640"/>
        <v>31</v>
      </c>
      <c r="BC891" s="1">
        <f t="shared" si="641"/>
        <v>31</v>
      </c>
      <c r="BD891" s="1">
        <f t="shared" si="642"/>
        <v>31</v>
      </c>
      <c r="BE891" s="1">
        <f t="shared" si="643"/>
        <v>31</v>
      </c>
      <c r="BF891" s="1">
        <f t="shared" si="644"/>
        <v>31</v>
      </c>
      <c r="BG891" s="1">
        <f>+IF(D891="male",VLOOKUP(M891,'Key node cluster'!$A$3:$C$45,3,0),VLOOKUP(M891,'Key node cluster'!$F$3:$H$27,3,0))</f>
        <v>31</v>
      </c>
    </row>
    <row r="892" spans="1:59" x14ac:dyDescent="0.25">
      <c r="A892" t="s">
        <v>458</v>
      </c>
      <c r="B892">
        <v>9891025241</v>
      </c>
      <c r="C892" s="7">
        <v>30</v>
      </c>
      <c r="D892" t="s">
        <v>9</v>
      </c>
      <c r="E892" t="s">
        <v>10</v>
      </c>
      <c r="G892" t="str">
        <f t="shared" si="645"/>
        <v/>
      </c>
      <c r="H892" s="7">
        <f t="shared" si="603"/>
        <v>15</v>
      </c>
      <c r="J892">
        <v>32</v>
      </c>
      <c r="K892">
        <v>13.276712328766999</v>
      </c>
      <c r="L892">
        <v>39</v>
      </c>
      <c r="M892" s="5">
        <f t="shared" si="604"/>
        <v>26</v>
      </c>
      <c r="N892" s="5">
        <f>+IF(D892="male",VLOOKUP(BG892,'Key node cluster'!$L$3:$N$24,3,0),VLOOKUP(BG892,'Key node cluster'!$R$3:$T$15,3,0))</f>
        <v>1</v>
      </c>
      <c r="O892" s="1">
        <v>0</v>
      </c>
      <c r="P892" s="1">
        <f t="shared" si="605"/>
        <v>26</v>
      </c>
      <c r="Q892" s="1">
        <f t="shared" si="606"/>
        <v>26</v>
      </c>
      <c r="R892" s="1">
        <f t="shared" si="607"/>
        <v>26</v>
      </c>
      <c r="S892" s="1">
        <f t="shared" si="608"/>
        <v>26</v>
      </c>
      <c r="T892" s="1">
        <f t="shared" si="609"/>
        <v>26</v>
      </c>
      <c r="U892" s="1">
        <f t="shared" si="610"/>
        <v>26</v>
      </c>
      <c r="V892" s="1">
        <f t="shared" si="611"/>
        <v>26</v>
      </c>
      <c r="W892" s="1">
        <f t="shared" si="612"/>
        <v>26</v>
      </c>
      <c r="X892" s="1">
        <f t="shared" si="613"/>
        <v>26</v>
      </c>
      <c r="Y892" s="1">
        <f t="shared" si="614"/>
        <v>26</v>
      </c>
      <c r="Z892" s="1">
        <f t="shared" si="615"/>
        <v>26</v>
      </c>
      <c r="AA892" s="1">
        <f t="shared" si="616"/>
        <v>26</v>
      </c>
      <c r="AB892" s="1">
        <f t="shared" si="617"/>
        <v>26</v>
      </c>
      <c r="AC892" s="1">
        <f t="shared" si="618"/>
        <v>26</v>
      </c>
      <c r="AD892" s="1">
        <f t="shared" si="619"/>
        <v>26</v>
      </c>
      <c r="AE892" s="1">
        <f t="shared" si="620"/>
        <v>26</v>
      </c>
      <c r="AF892" s="1">
        <f t="shared" si="621"/>
        <v>26</v>
      </c>
      <c r="AG892" s="1">
        <f t="shared" si="622"/>
        <v>26</v>
      </c>
      <c r="AH892" s="1">
        <f t="shared" si="623"/>
        <v>26</v>
      </c>
      <c r="AI892" s="1">
        <f t="shared" si="624"/>
        <v>26</v>
      </c>
      <c r="AJ892" s="1">
        <f t="shared" si="625"/>
        <v>26</v>
      </c>
      <c r="AK892" s="1">
        <f t="shared" si="626"/>
        <v>26</v>
      </c>
      <c r="AL892" s="1">
        <f t="shared" si="627"/>
        <v>26</v>
      </c>
      <c r="AM892" s="1">
        <f t="shared" si="628"/>
        <v>26</v>
      </c>
      <c r="AN892" s="1">
        <f t="shared" si="629"/>
        <v>26</v>
      </c>
      <c r="AO892" s="1">
        <f t="shared" si="630"/>
        <v>26</v>
      </c>
      <c r="AP892" s="7">
        <f t="shared" si="646"/>
        <v>26</v>
      </c>
      <c r="AQ892" s="7">
        <f t="shared" si="647"/>
        <v>26</v>
      </c>
      <c r="AR892" s="1">
        <f t="shared" si="631"/>
        <v>26</v>
      </c>
      <c r="AS892" s="7">
        <f t="shared" si="648"/>
        <v>26</v>
      </c>
      <c r="AT892" s="1">
        <f t="shared" si="632"/>
        <v>26</v>
      </c>
      <c r="AU892" s="1">
        <f t="shared" si="633"/>
        <v>26</v>
      </c>
      <c r="AV892" s="1">
        <f t="shared" si="634"/>
        <v>26</v>
      </c>
      <c r="AW892" s="1">
        <f t="shared" si="635"/>
        <v>26</v>
      </c>
      <c r="AX892" s="1">
        <f t="shared" si="636"/>
        <v>26</v>
      </c>
      <c r="AY892" s="1">
        <f t="shared" si="637"/>
        <v>26</v>
      </c>
      <c r="AZ892" s="1">
        <f t="shared" si="638"/>
        <v>26</v>
      </c>
      <c r="BA892" s="1">
        <f t="shared" si="639"/>
        <v>26</v>
      </c>
      <c r="BB892" s="1">
        <f t="shared" si="640"/>
        <v>26</v>
      </c>
      <c r="BC892" s="1">
        <f t="shared" si="641"/>
        <v>26</v>
      </c>
      <c r="BD892" s="1">
        <f t="shared" si="642"/>
        <v>26</v>
      </c>
      <c r="BE892" s="1">
        <f t="shared" si="643"/>
        <v>26</v>
      </c>
      <c r="BF892" s="1">
        <f t="shared" si="644"/>
        <v>26</v>
      </c>
      <c r="BG892" s="1">
        <f>+IF(D892="male",VLOOKUP(M892,'Key node cluster'!$A$3:$C$45,3,0),VLOOKUP(M892,'Key node cluster'!$F$3:$H$27,3,0))</f>
        <v>31</v>
      </c>
    </row>
    <row r="893" spans="1:59" x14ac:dyDescent="0.25">
      <c r="A893" t="s">
        <v>459</v>
      </c>
      <c r="B893">
        <v>9931016012</v>
      </c>
      <c r="C893" s="7">
        <v>30</v>
      </c>
      <c r="D893" t="s">
        <v>9</v>
      </c>
      <c r="E893" t="s">
        <v>10</v>
      </c>
      <c r="G893" t="str">
        <f t="shared" si="645"/>
        <v/>
      </c>
      <c r="H893" s="7">
        <f t="shared" si="603"/>
        <v>5</v>
      </c>
      <c r="J893">
        <v>29</v>
      </c>
      <c r="K893">
        <v>4.358904109589</v>
      </c>
      <c r="L893">
        <v>6</v>
      </c>
      <c r="M893" s="5">
        <f t="shared" si="604"/>
        <v>26</v>
      </c>
      <c r="N893" s="5">
        <f>+IF(D893="male",VLOOKUP(BG893,'Key node cluster'!$L$3:$N$24,3,0),VLOOKUP(BG893,'Key node cluster'!$R$3:$T$15,3,0))</f>
        <v>1</v>
      </c>
      <c r="O893" s="1">
        <v>0</v>
      </c>
      <c r="P893" s="1">
        <f t="shared" si="605"/>
        <v>26</v>
      </c>
      <c r="Q893" s="1">
        <f t="shared" si="606"/>
        <v>26</v>
      </c>
      <c r="R893" s="1">
        <f t="shared" si="607"/>
        <v>26</v>
      </c>
      <c r="S893" s="1">
        <f t="shared" si="608"/>
        <v>26</v>
      </c>
      <c r="T893" s="1">
        <f t="shared" si="609"/>
        <v>26</v>
      </c>
      <c r="U893" s="1">
        <f t="shared" si="610"/>
        <v>26</v>
      </c>
      <c r="V893" s="1">
        <f t="shared" si="611"/>
        <v>26</v>
      </c>
      <c r="W893" s="1">
        <f t="shared" si="612"/>
        <v>26</v>
      </c>
      <c r="X893" s="1">
        <f t="shared" si="613"/>
        <v>26</v>
      </c>
      <c r="Y893" s="1">
        <f t="shared" si="614"/>
        <v>26</v>
      </c>
      <c r="Z893" s="1">
        <f t="shared" si="615"/>
        <v>26</v>
      </c>
      <c r="AA893" s="1">
        <f t="shared" si="616"/>
        <v>26</v>
      </c>
      <c r="AB893" s="1">
        <f t="shared" si="617"/>
        <v>26</v>
      </c>
      <c r="AC893" s="1">
        <f t="shared" si="618"/>
        <v>26</v>
      </c>
      <c r="AD893" s="1">
        <f t="shared" si="619"/>
        <v>26</v>
      </c>
      <c r="AE893" s="1">
        <f t="shared" si="620"/>
        <v>26</v>
      </c>
      <c r="AF893" s="1">
        <f t="shared" si="621"/>
        <v>26</v>
      </c>
      <c r="AG893" s="1">
        <f t="shared" si="622"/>
        <v>26</v>
      </c>
      <c r="AH893" s="1">
        <f t="shared" si="623"/>
        <v>26</v>
      </c>
      <c r="AI893" s="1">
        <f t="shared" si="624"/>
        <v>26</v>
      </c>
      <c r="AJ893" s="1">
        <f t="shared" si="625"/>
        <v>26</v>
      </c>
      <c r="AK893" s="1">
        <f t="shared" si="626"/>
        <v>26</v>
      </c>
      <c r="AL893" s="1">
        <f t="shared" si="627"/>
        <v>26</v>
      </c>
      <c r="AM893" s="1">
        <f t="shared" si="628"/>
        <v>26</v>
      </c>
      <c r="AN893" s="1">
        <f t="shared" si="629"/>
        <v>26</v>
      </c>
      <c r="AO893" s="1">
        <f t="shared" si="630"/>
        <v>26</v>
      </c>
      <c r="AP893" s="7">
        <f t="shared" si="646"/>
        <v>26</v>
      </c>
      <c r="AQ893" s="7">
        <f t="shared" si="647"/>
        <v>26</v>
      </c>
      <c r="AR893" s="1">
        <f t="shared" si="631"/>
        <v>26</v>
      </c>
      <c r="AS893" s="7">
        <f t="shared" si="648"/>
        <v>26</v>
      </c>
      <c r="AT893" s="1">
        <f t="shared" si="632"/>
        <v>26</v>
      </c>
      <c r="AU893" s="1">
        <f t="shared" si="633"/>
        <v>26</v>
      </c>
      <c r="AV893" s="1">
        <f t="shared" si="634"/>
        <v>26</v>
      </c>
      <c r="AW893" s="1">
        <f t="shared" si="635"/>
        <v>26</v>
      </c>
      <c r="AX893" s="1">
        <f t="shared" si="636"/>
        <v>26</v>
      </c>
      <c r="AY893" s="1">
        <f t="shared" si="637"/>
        <v>26</v>
      </c>
      <c r="AZ893" s="1">
        <f t="shared" si="638"/>
        <v>26</v>
      </c>
      <c r="BA893" s="1">
        <f t="shared" si="639"/>
        <v>26</v>
      </c>
      <c r="BB893" s="1">
        <f t="shared" si="640"/>
        <v>26</v>
      </c>
      <c r="BC893" s="1">
        <f t="shared" si="641"/>
        <v>26</v>
      </c>
      <c r="BD893" s="1">
        <f t="shared" si="642"/>
        <v>26</v>
      </c>
      <c r="BE893" s="1">
        <f t="shared" si="643"/>
        <v>26</v>
      </c>
      <c r="BF893" s="1">
        <f t="shared" si="644"/>
        <v>26</v>
      </c>
      <c r="BG893" s="1">
        <f>+IF(D893="male",VLOOKUP(M893,'Key node cluster'!$A$3:$C$45,3,0),VLOOKUP(M893,'Key node cluster'!$F$3:$H$27,3,0))</f>
        <v>31</v>
      </c>
    </row>
    <row r="894" spans="1:59" x14ac:dyDescent="0.25">
      <c r="A894" t="s">
        <v>462</v>
      </c>
      <c r="B894">
        <v>9901027679</v>
      </c>
      <c r="C894" s="7">
        <v>30</v>
      </c>
      <c r="D894" t="s">
        <v>9</v>
      </c>
      <c r="E894" t="s">
        <v>10</v>
      </c>
      <c r="G894" t="str">
        <f t="shared" si="645"/>
        <v/>
      </c>
      <c r="H894" s="7">
        <f t="shared" si="603"/>
        <v>10</v>
      </c>
      <c r="J894">
        <v>31</v>
      </c>
      <c r="K894">
        <v>8.6986301369862993</v>
      </c>
      <c r="L894">
        <v>4</v>
      </c>
      <c r="M894" s="5">
        <f t="shared" si="604"/>
        <v>26</v>
      </c>
      <c r="N894" s="5">
        <f>+IF(D894="male",VLOOKUP(BG894,'Key node cluster'!$L$3:$N$24,3,0),VLOOKUP(BG894,'Key node cluster'!$R$3:$T$15,3,0))</f>
        <v>1</v>
      </c>
      <c r="O894" s="1">
        <v>0</v>
      </c>
      <c r="P894" s="1">
        <f t="shared" si="605"/>
        <v>26</v>
      </c>
      <c r="Q894" s="1">
        <f t="shared" si="606"/>
        <v>26</v>
      </c>
      <c r="R894" s="1">
        <f t="shared" si="607"/>
        <v>26</v>
      </c>
      <c r="S894" s="1">
        <f t="shared" si="608"/>
        <v>26</v>
      </c>
      <c r="T894" s="1">
        <f t="shared" si="609"/>
        <v>26</v>
      </c>
      <c r="U894" s="1">
        <f t="shared" si="610"/>
        <v>26</v>
      </c>
      <c r="V894" s="1">
        <f t="shared" si="611"/>
        <v>26</v>
      </c>
      <c r="W894" s="1">
        <f t="shared" si="612"/>
        <v>26</v>
      </c>
      <c r="X894" s="1">
        <f t="shared" si="613"/>
        <v>26</v>
      </c>
      <c r="Y894" s="1">
        <f t="shared" si="614"/>
        <v>26</v>
      </c>
      <c r="Z894" s="1">
        <f t="shared" si="615"/>
        <v>26</v>
      </c>
      <c r="AA894" s="1">
        <f t="shared" si="616"/>
        <v>26</v>
      </c>
      <c r="AB894" s="1">
        <f t="shared" si="617"/>
        <v>26</v>
      </c>
      <c r="AC894" s="1">
        <f t="shared" si="618"/>
        <v>26</v>
      </c>
      <c r="AD894" s="1">
        <f t="shared" si="619"/>
        <v>26</v>
      </c>
      <c r="AE894" s="1">
        <f t="shared" si="620"/>
        <v>26</v>
      </c>
      <c r="AF894" s="1">
        <f t="shared" si="621"/>
        <v>26</v>
      </c>
      <c r="AG894" s="1">
        <f t="shared" si="622"/>
        <v>26</v>
      </c>
      <c r="AH894" s="1">
        <f t="shared" si="623"/>
        <v>26</v>
      </c>
      <c r="AI894" s="1">
        <f t="shared" si="624"/>
        <v>26</v>
      </c>
      <c r="AJ894" s="1">
        <f t="shared" si="625"/>
        <v>26</v>
      </c>
      <c r="AK894" s="1">
        <f t="shared" si="626"/>
        <v>26</v>
      </c>
      <c r="AL894" s="1">
        <f t="shared" si="627"/>
        <v>26</v>
      </c>
      <c r="AM894" s="1">
        <f t="shared" si="628"/>
        <v>26</v>
      </c>
      <c r="AN894" s="1">
        <f t="shared" si="629"/>
        <v>26</v>
      </c>
      <c r="AO894" s="1">
        <f t="shared" si="630"/>
        <v>26</v>
      </c>
      <c r="AP894" s="7">
        <f t="shared" si="646"/>
        <v>26</v>
      </c>
      <c r="AQ894" s="7">
        <f t="shared" si="647"/>
        <v>26</v>
      </c>
      <c r="AR894" s="1">
        <f t="shared" si="631"/>
        <v>26</v>
      </c>
      <c r="AS894" s="7">
        <f t="shared" si="648"/>
        <v>26</v>
      </c>
      <c r="AT894" s="1">
        <f t="shared" si="632"/>
        <v>26</v>
      </c>
      <c r="AU894" s="1">
        <f t="shared" si="633"/>
        <v>26</v>
      </c>
      <c r="AV894" s="1">
        <f t="shared" si="634"/>
        <v>26</v>
      </c>
      <c r="AW894" s="1">
        <f t="shared" si="635"/>
        <v>26</v>
      </c>
      <c r="AX894" s="1">
        <f t="shared" si="636"/>
        <v>26</v>
      </c>
      <c r="AY894" s="1">
        <f t="shared" si="637"/>
        <v>26</v>
      </c>
      <c r="AZ894" s="1">
        <f t="shared" si="638"/>
        <v>26</v>
      </c>
      <c r="BA894" s="1">
        <f t="shared" si="639"/>
        <v>26</v>
      </c>
      <c r="BB894" s="1">
        <f t="shared" si="640"/>
        <v>26</v>
      </c>
      <c r="BC894" s="1">
        <f t="shared" si="641"/>
        <v>26</v>
      </c>
      <c r="BD894" s="1">
        <f t="shared" si="642"/>
        <v>26</v>
      </c>
      <c r="BE894" s="1">
        <f t="shared" si="643"/>
        <v>26</v>
      </c>
      <c r="BF894" s="1">
        <f t="shared" si="644"/>
        <v>26</v>
      </c>
      <c r="BG894" s="1">
        <f>+IF(D894="male",VLOOKUP(M894,'Key node cluster'!$A$3:$C$45,3,0),VLOOKUP(M894,'Key node cluster'!$F$3:$H$27,3,0))</f>
        <v>31</v>
      </c>
    </row>
    <row r="895" spans="1:59" x14ac:dyDescent="0.25">
      <c r="A895" t="s">
        <v>464</v>
      </c>
      <c r="B895">
        <v>9731033646</v>
      </c>
      <c r="C895" s="7">
        <v>50</v>
      </c>
      <c r="D895" t="s">
        <v>9</v>
      </c>
      <c r="E895" t="s">
        <v>10</v>
      </c>
      <c r="F895" t="s">
        <v>11</v>
      </c>
      <c r="G895" t="str">
        <f t="shared" si="645"/>
        <v>bachelor or above</v>
      </c>
      <c r="H895" s="7">
        <f t="shared" si="603"/>
        <v>20</v>
      </c>
      <c r="I895" t="s">
        <v>46</v>
      </c>
      <c r="J895">
        <v>49</v>
      </c>
      <c r="K895">
        <v>24.515068493150999</v>
      </c>
      <c r="L895">
        <v>1</v>
      </c>
      <c r="M895" s="5">
        <f t="shared" si="604"/>
        <v>42</v>
      </c>
      <c r="N895" s="5">
        <f>+IF(D895="male",VLOOKUP(BG895,'Key node cluster'!$L$3:$N$24,3,0),VLOOKUP(BG895,'Key node cluster'!$R$3:$T$15,3,0))</f>
        <v>0</v>
      </c>
      <c r="O895" s="1">
        <v>0</v>
      </c>
      <c r="P895" s="1">
        <f t="shared" si="605"/>
        <v>26</v>
      </c>
      <c r="Q895" s="1">
        <f t="shared" si="606"/>
        <v>26</v>
      </c>
      <c r="R895" s="1">
        <f t="shared" si="607"/>
        <v>26</v>
      </c>
      <c r="S895" s="1">
        <f t="shared" si="608"/>
        <v>26</v>
      </c>
      <c r="T895" s="1">
        <f t="shared" si="609"/>
        <v>26</v>
      </c>
      <c r="U895" s="1">
        <f t="shared" si="610"/>
        <v>26</v>
      </c>
      <c r="V895" s="1">
        <f t="shared" si="611"/>
        <v>26</v>
      </c>
      <c r="W895" s="1">
        <f t="shared" si="612"/>
        <v>26</v>
      </c>
      <c r="X895" s="1">
        <f t="shared" si="613"/>
        <v>26</v>
      </c>
      <c r="Y895" s="1">
        <f t="shared" si="614"/>
        <v>26</v>
      </c>
      <c r="Z895" s="1">
        <f t="shared" si="615"/>
        <v>26</v>
      </c>
      <c r="AA895" s="1">
        <f t="shared" si="616"/>
        <v>26</v>
      </c>
      <c r="AB895" s="1">
        <f t="shared" si="617"/>
        <v>26</v>
      </c>
      <c r="AC895" s="1">
        <f t="shared" si="618"/>
        <v>26</v>
      </c>
      <c r="AD895" s="1">
        <f t="shared" si="619"/>
        <v>26</v>
      </c>
      <c r="AE895" s="1">
        <f t="shared" si="620"/>
        <v>26</v>
      </c>
      <c r="AF895" s="1">
        <f t="shared" si="621"/>
        <v>26</v>
      </c>
      <c r="AG895" s="1">
        <f t="shared" si="622"/>
        <v>26</v>
      </c>
      <c r="AH895" s="1">
        <f t="shared" si="623"/>
        <v>26</v>
      </c>
      <c r="AI895" s="1">
        <f t="shared" si="624"/>
        <v>26</v>
      </c>
      <c r="AJ895" s="1">
        <f t="shared" si="625"/>
        <v>26</v>
      </c>
      <c r="AK895" s="1">
        <f t="shared" si="626"/>
        <v>26</v>
      </c>
      <c r="AL895" s="1">
        <f t="shared" si="627"/>
        <v>26</v>
      </c>
      <c r="AM895" s="1">
        <f t="shared" si="628"/>
        <v>26</v>
      </c>
      <c r="AN895" s="1">
        <f t="shared" si="629"/>
        <v>26</v>
      </c>
      <c r="AO895" s="1">
        <f t="shared" si="630"/>
        <v>26</v>
      </c>
      <c r="AP895" s="7">
        <f t="shared" si="646"/>
        <v>38</v>
      </c>
      <c r="AQ895" s="7">
        <f t="shared" si="647"/>
        <v>38</v>
      </c>
      <c r="AR895" s="1">
        <f t="shared" si="631"/>
        <v>38</v>
      </c>
      <c r="AS895" s="7">
        <f t="shared" si="648"/>
        <v>38</v>
      </c>
      <c r="AT895" s="1">
        <f t="shared" si="632"/>
        <v>38</v>
      </c>
      <c r="AU895" s="1">
        <f t="shared" si="633"/>
        <v>38</v>
      </c>
      <c r="AV895" s="1">
        <f t="shared" si="634"/>
        <v>38</v>
      </c>
      <c r="AW895" s="1">
        <f t="shared" si="635"/>
        <v>38</v>
      </c>
      <c r="AX895" s="1">
        <f t="shared" si="636"/>
        <v>38</v>
      </c>
      <c r="AY895" s="1">
        <f t="shared" si="637"/>
        <v>38</v>
      </c>
      <c r="AZ895" s="1">
        <f t="shared" si="638"/>
        <v>38</v>
      </c>
      <c r="BA895" s="1">
        <f t="shared" si="639"/>
        <v>38</v>
      </c>
      <c r="BB895" s="1">
        <f t="shared" si="640"/>
        <v>40</v>
      </c>
      <c r="BC895" s="1">
        <f t="shared" si="641"/>
        <v>40</v>
      </c>
      <c r="BD895" s="1">
        <f t="shared" si="642"/>
        <v>42</v>
      </c>
      <c r="BE895" s="1">
        <f t="shared" si="643"/>
        <v>42</v>
      </c>
      <c r="BF895" s="1">
        <f t="shared" si="644"/>
        <v>42</v>
      </c>
      <c r="BG895" s="1">
        <f>+IF(D895="male",VLOOKUP(M895,'Key node cluster'!$A$3:$C$45,3,0),VLOOKUP(M895,'Key node cluster'!$F$3:$H$27,3,0))</f>
        <v>42</v>
      </c>
    </row>
    <row r="896" spans="1:59" x14ac:dyDescent="0.25">
      <c r="A896" t="s">
        <v>465</v>
      </c>
      <c r="B896">
        <v>9791016347</v>
      </c>
      <c r="C896" s="7">
        <v>40</v>
      </c>
      <c r="D896" t="s">
        <v>9</v>
      </c>
      <c r="E896" t="s">
        <v>10</v>
      </c>
      <c r="G896" t="str">
        <f t="shared" si="645"/>
        <v/>
      </c>
      <c r="H896" s="7">
        <f t="shared" si="603"/>
        <v>20</v>
      </c>
      <c r="J896">
        <v>43</v>
      </c>
      <c r="K896">
        <v>19.865753424657999</v>
      </c>
      <c r="L896">
        <v>17</v>
      </c>
      <c r="M896" s="5">
        <f t="shared" si="604"/>
        <v>26</v>
      </c>
      <c r="N896" s="5">
        <f>+IF(D896="male",VLOOKUP(BG896,'Key node cluster'!$L$3:$N$24,3,0),VLOOKUP(BG896,'Key node cluster'!$R$3:$T$15,3,0))</f>
        <v>1</v>
      </c>
      <c r="O896" s="1">
        <v>0</v>
      </c>
      <c r="P896" s="1">
        <f t="shared" si="605"/>
        <v>26</v>
      </c>
      <c r="Q896" s="1">
        <f t="shared" si="606"/>
        <v>26</v>
      </c>
      <c r="R896" s="1">
        <f t="shared" si="607"/>
        <v>26</v>
      </c>
      <c r="S896" s="1">
        <f t="shared" si="608"/>
        <v>26</v>
      </c>
      <c r="T896" s="1">
        <f t="shared" si="609"/>
        <v>26</v>
      </c>
      <c r="U896" s="1">
        <f t="shared" si="610"/>
        <v>26</v>
      </c>
      <c r="V896" s="1">
        <f t="shared" si="611"/>
        <v>26</v>
      </c>
      <c r="W896" s="1">
        <f t="shared" si="612"/>
        <v>26</v>
      </c>
      <c r="X896" s="1">
        <f t="shared" si="613"/>
        <v>26</v>
      </c>
      <c r="Y896" s="1">
        <f t="shared" si="614"/>
        <v>26</v>
      </c>
      <c r="Z896" s="1">
        <f t="shared" si="615"/>
        <v>26</v>
      </c>
      <c r="AA896" s="1">
        <f t="shared" si="616"/>
        <v>26</v>
      </c>
      <c r="AB896" s="1">
        <f t="shared" si="617"/>
        <v>26</v>
      </c>
      <c r="AC896" s="1">
        <f t="shared" si="618"/>
        <v>26</v>
      </c>
      <c r="AD896" s="1">
        <f t="shared" si="619"/>
        <v>26</v>
      </c>
      <c r="AE896" s="1">
        <f t="shared" si="620"/>
        <v>26</v>
      </c>
      <c r="AF896" s="1">
        <f t="shared" si="621"/>
        <v>26</v>
      </c>
      <c r="AG896" s="1">
        <f t="shared" si="622"/>
        <v>26</v>
      </c>
      <c r="AH896" s="1">
        <f t="shared" si="623"/>
        <v>26</v>
      </c>
      <c r="AI896" s="1">
        <f t="shared" si="624"/>
        <v>26</v>
      </c>
      <c r="AJ896" s="1">
        <f t="shared" si="625"/>
        <v>26</v>
      </c>
      <c r="AK896" s="1">
        <f t="shared" si="626"/>
        <v>26</v>
      </c>
      <c r="AL896" s="1">
        <f t="shared" si="627"/>
        <v>26</v>
      </c>
      <c r="AM896" s="1">
        <f t="shared" si="628"/>
        <v>26</v>
      </c>
      <c r="AN896" s="1">
        <f t="shared" si="629"/>
        <v>26</v>
      </c>
      <c r="AO896" s="1">
        <f t="shared" si="630"/>
        <v>26</v>
      </c>
      <c r="AP896" s="7">
        <f t="shared" si="646"/>
        <v>26</v>
      </c>
      <c r="AQ896" s="7">
        <f t="shared" si="647"/>
        <v>26</v>
      </c>
      <c r="AR896" s="1">
        <f t="shared" si="631"/>
        <v>26</v>
      </c>
      <c r="AS896" s="7">
        <f t="shared" si="648"/>
        <v>26</v>
      </c>
      <c r="AT896" s="1">
        <f t="shared" si="632"/>
        <v>26</v>
      </c>
      <c r="AU896" s="1">
        <f t="shared" si="633"/>
        <v>26</v>
      </c>
      <c r="AV896" s="1">
        <f t="shared" si="634"/>
        <v>26</v>
      </c>
      <c r="AW896" s="1">
        <f t="shared" si="635"/>
        <v>26</v>
      </c>
      <c r="AX896" s="1">
        <f t="shared" si="636"/>
        <v>26</v>
      </c>
      <c r="AY896" s="1">
        <f t="shared" si="637"/>
        <v>26</v>
      </c>
      <c r="AZ896" s="1">
        <f t="shared" si="638"/>
        <v>26</v>
      </c>
      <c r="BA896" s="1">
        <f t="shared" si="639"/>
        <v>26</v>
      </c>
      <c r="BB896" s="1">
        <f t="shared" si="640"/>
        <v>26</v>
      </c>
      <c r="BC896" s="1">
        <f t="shared" si="641"/>
        <v>26</v>
      </c>
      <c r="BD896" s="1">
        <f t="shared" si="642"/>
        <v>26</v>
      </c>
      <c r="BE896" s="1">
        <f t="shared" si="643"/>
        <v>26</v>
      </c>
      <c r="BF896" s="1">
        <f t="shared" si="644"/>
        <v>26</v>
      </c>
      <c r="BG896" s="1">
        <f>+IF(D896="male",VLOOKUP(M896,'Key node cluster'!$A$3:$C$45,3,0),VLOOKUP(M896,'Key node cluster'!$F$3:$H$27,3,0))</f>
        <v>31</v>
      </c>
    </row>
    <row r="897" spans="1:59" x14ac:dyDescent="0.25">
      <c r="A897" t="s">
        <v>466</v>
      </c>
      <c r="B897">
        <v>9861039270</v>
      </c>
      <c r="C897" s="7">
        <v>30</v>
      </c>
      <c r="D897" t="s">
        <v>9</v>
      </c>
      <c r="E897" t="s">
        <v>10</v>
      </c>
      <c r="G897" t="str">
        <f t="shared" si="645"/>
        <v/>
      </c>
      <c r="H897" s="7">
        <f t="shared" si="603"/>
        <v>10</v>
      </c>
      <c r="J897">
        <v>35</v>
      </c>
      <c r="K897">
        <v>9.8602739726027</v>
      </c>
      <c r="L897">
        <v>1</v>
      </c>
      <c r="M897" s="5">
        <f t="shared" si="604"/>
        <v>26</v>
      </c>
      <c r="N897" s="5">
        <f>+IF(D897="male",VLOOKUP(BG897,'Key node cluster'!$L$3:$N$24,3,0),VLOOKUP(BG897,'Key node cluster'!$R$3:$T$15,3,0))</f>
        <v>1</v>
      </c>
      <c r="O897" s="1">
        <v>0</v>
      </c>
      <c r="P897" s="1">
        <f t="shared" si="605"/>
        <v>26</v>
      </c>
      <c r="Q897" s="1">
        <f t="shared" si="606"/>
        <v>26</v>
      </c>
      <c r="R897" s="1">
        <f t="shared" si="607"/>
        <v>26</v>
      </c>
      <c r="S897" s="1">
        <f t="shared" si="608"/>
        <v>26</v>
      </c>
      <c r="T897" s="1">
        <f t="shared" si="609"/>
        <v>26</v>
      </c>
      <c r="U897" s="1">
        <f t="shared" si="610"/>
        <v>26</v>
      </c>
      <c r="V897" s="1">
        <f t="shared" si="611"/>
        <v>26</v>
      </c>
      <c r="W897" s="1">
        <f t="shared" si="612"/>
        <v>26</v>
      </c>
      <c r="X897" s="1">
        <f t="shared" si="613"/>
        <v>26</v>
      </c>
      <c r="Y897" s="1">
        <f t="shared" si="614"/>
        <v>26</v>
      </c>
      <c r="Z897" s="1">
        <f t="shared" si="615"/>
        <v>26</v>
      </c>
      <c r="AA897" s="1">
        <f t="shared" si="616"/>
        <v>26</v>
      </c>
      <c r="AB897" s="1">
        <f t="shared" si="617"/>
        <v>26</v>
      </c>
      <c r="AC897" s="1">
        <f t="shared" si="618"/>
        <v>26</v>
      </c>
      <c r="AD897" s="1">
        <f t="shared" si="619"/>
        <v>26</v>
      </c>
      <c r="AE897" s="1">
        <f t="shared" si="620"/>
        <v>26</v>
      </c>
      <c r="AF897" s="1">
        <f t="shared" si="621"/>
        <v>26</v>
      </c>
      <c r="AG897" s="1">
        <f t="shared" si="622"/>
        <v>26</v>
      </c>
      <c r="AH897" s="1">
        <f t="shared" si="623"/>
        <v>26</v>
      </c>
      <c r="AI897" s="1">
        <f t="shared" si="624"/>
        <v>26</v>
      </c>
      <c r="AJ897" s="1">
        <f t="shared" si="625"/>
        <v>26</v>
      </c>
      <c r="AK897" s="1">
        <f t="shared" si="626"/>
        <v>26</v>
      </c>
      <c r="AL897" s="1">
        <f t="shared" si="627"/>
        <v>26</v>
      </c>
      <c r="AM897" s="1">
        <f t="shared" si="628"/>
        <v>26</v>
      </c>
      <c r="AN897" s="1">
        <f t="shared" si="629"/>
        <v>26</v>
      </c>
      <c r="AO897" s="1">
        <f t="shared" si="630"/>
        <v>26</v>
      </c>
      <c r="AP897" s="7">
        <f t="shared" si="646"/>
        <v>26</v>
      </c>
      <c r="AQ897" s="7">
        <f t="shared" si="647"/>
        <v>26</v>
      </c>
      <c r="AR897" s="1">
        <f t="shared" si="631"/>
        <v>26</v>
      </c>
      <c r="AS897" s="7">
        <f t="shared" si="648"/>
        <v>26</v>
      </c>
      <c r="AT897" s="1">
        <f t="shared" si="632"/>
        <v>26</v>
      </c>
      <c r="AU897" s="1">
        <f t="shared" si="633"/>
        <v>26</v>
      </c>
      <c r="AV897" s="1">
        <f t="shared" si="634"/>
        <v>26</v>
      </c>
      <c r="AW897" s="1">
        <f t="shared" si="635"/>
        <v>26</v>
      </c>
      <c r="AX897" s="1">
        <f t="shared" si="636"/>
        <v>26</v>
      </c>
      <c r="AY897" s="1">
        <f t="shared" si="637"/>
        <v>26</v>
      </c>
      <c r="AZ897" s="1">
        <f t="shared" si="638"/>
        <v>26</v>
      </c>
      <c r="BA897" s="1">
        <f t="shared" si="639"/>
        <v>26</v>
      </c>
      <c r="BB897" s="1">
        <f t="shared" si="640"/>
        <v>26</v>
      </c>
      <c r="BC897" s="1">
        <f t="shared" si="641"/>
        <v>26</v>
      </c>
      <c r="BD897" s="1">
        <f t="shared" si="642"/>
        <v>26</v>
      </c>
      <c r="BE897" s="1">
        <f t="shared" si="643"/>
        <v>26</v>
      </c>
      <c r="BF897" s="1">
        <f t="shared" si="644"/>
        <v>26</v>
      </c>
      <c r="BG897" s="1">
        <f>+IF(D897="male",VLOOKUP(M897,'Key node cluster'!$A$3:$C$45,3,0),VLOOKUP(M897,'Key node cluster'!$F$3:$H$27,3,0))</f>
        <v>31</v>
      </c>
    </row>
    <row r="898" spans="1:59" x14ac:dyDescent="0.25">
      <c r="A898" t="s">
        <v>469</v>
      </c>
      <c r="B898">
        <v>9871061203</v>
      </c>
      <c r="C898" s="7">
        <v>30</v>
      </c>
      <c r="D898" t="s">
        <v>9</v>
      </c>
      <c r="E898" t="s">
        <v>10</v>
      </c>
      <c r="G898" t="str">
        <f t="shared" si="645"/>
        <v>bachelor or above</v>
      </c>
      <c r="H898" s="7">
        <f t="shared" ref="H898:H961" si="649">IF(K898 &gt; 15, 20, IF(K898 &gt; 10, 15, IF(K898 &gt; 5, 10, IF(K898 &gt; 1, 5, IF(K898 &gt; 0, 1, 0)))))</f>
        <v>10</v>
      </c>
      <c r="I898" t="s">
        <v>46</v>
      </c>
      <c r="J898">
        <v>34</v>
      </c>
      <c r="K898">
        <v>7.2657534246575004</v>
      </c>
      <c r="L898">
        <v>3</v>
      </c>
      <c r="M898" s="5">
        <f t="shared" ref="M898:M961" si="650">+BF898</f>
        <v>26</v>
      </c>
      <c r="N898" s="5">
        <f>+IF(D898="male",VLOOKUP(BG898,'Key node cluster'!$L$3:$N$24,3,0),VLOOKUP(BG898,'Key node cluster'!$R$3:$T$15,3,0))</f>
        <v>1</v>
      </c>
      <c r="O898" s="1">
        <v>0</v>
      </c>
      <c r="P898" s="1">
        <f t="shared" ref="P898:P961" si="651">+IF($D898="male",IF(H898="",O898,IF(H898&lt;=3,1,26)),IF($D898="female",IF(H898="",O898,IF(H898&lt;=0.5,1,12)),O898))</f>
        <v>26</v>
      </c>
      <c r="Q898" s="1">
        <f t="shared" ref="Q898:Q961" si="652">IF($D898="male",IF(P898&lt;&gt;1,P898,IF(H898="",P898,IF(H898&lt;=0.5,2,17))),IF($D898="female",IF(P898&lt;&gt;1,P898,IF(F898="",P898,IF(F898&lt;&gt;"amman",2,11))),P898))</f>
        <v>26</v>
      </c>
      <c r="R898" s="1">
        <f t="shared" ref="R898:R961" si="653">IF($D898="male",IF(Q898&lt;&gt;2,Q898,IF(F898="",Q898,IF(F898&lt;&gt;"irbed",3,14))),IF($D898="female",IF(Q898&lt;&gt;2,Q898,IF(C898="",Q898,IF(C898&lt;=25,3,8))),Q898))</f>
        <v>26</v>
      </c>
      <c r="S898" s="1">
        <f t="shared" ref="S898:S961" si="654">IF($D898="male",IF(R898&lt;&gt;3,R898,IF(F898="",R898,IF(F898&lt;&gt;"amman",4,11))),IF($D898="female",IF(R898&lt;&gt;3,R898,IF(F898="",R898,IF(F898&lt;&gt;"irbed",4,7))),R898))</f>
        <v>26</v>
      </c>
      <c r="T898" s="1">
        <f t="shared" ref="T898:T961" si="655">IF($D898="male",IF(S898&lt;&gt;4,S898,IF(C898="",S898,IF(C898&lt;=25,5,10))),IF($D898="female",IF(S898&lt;&gt;4,S898,IF(C898="",S898,IF(G898&lt;&gt;"secondary or below",5,6))),R898))</f>
        <v>26</v>
      </c>
      <c r="U898" s="1">
        <f t="shared" ref="U898:U961" si="656">IF($D898="male",IF(T898&lt;&gt;5,T898,IF(F898="",T898,IF(F898&lt;&gt;"zarqa",6,9))),IF($D898="female",IF(T898&lt;&gt;5,T898,5),T898))</f>
        <v>26</v>
      </c>
      <c r="V898" s="1">
        <f t="shared" ref="V898:V961" si="657">IF($D898="male",IF(U898&lt;&gt;6,U898,IF(G898="",U898,IF(G898&lt;&gt;"secondary or below",7,8))),IF($D898="female",IF(T898&lt;&gt;6,U898,6),U898))</f>
        <v>26</v>
      </c>
      <c r="W898" s="1">
        <f t="shared" ref="W898:W961" si="658">IF($D898="male",IF(V898&lt;&gt;7,V898,7),IF($D898="female",IF(S898&lt;&gt;7,V898,7),V898))</f>
        <v>26</v>
      </c>
      <c r="X898" s="1">
        <f t="shared" ref="X898:X961" si="659">IF($D898="male",IF(V898&lt;&gt;8,W898,8),IF($D898="female",IF(R898&lt;&gt;8,R898,IF(G898="",W898,IF(G898&lt;&gt;"bachelor or above",9,10)))))</f>
        <v>26</v>
      </c>
      <c r="Y898" s="1">
        <f t="shared" ref="Y898:Y961" si="660">IF($D898="male",IF(U898&lt;&gt;9,X898,9),IF($D898="female",IF(X898&lt;&gt;9,X898,9),X898))</f>
        <v>26</v>
      </c>
      <c r="Z898" s="1">
        <f t="shared" ref="Z898:Z961" si="661">IF($D898="male",IF(T898&lt;&gt;10,Y898,10),IF($D898="female",IF(X898&lt;&gt;10,Y898,10),Y898))</f>
        <v>26</v>
      </c>
      <c r="AA898" s="1">
        <f t="shared" ref="AA898:AA961" si="662">IF($D898="male",IF(S898&lt;&gt;11,Z898,IF(G898="",Z898,IF(G898&lt;&gt;"secondary or below",12,13))),IF($D898="female",IF(Q898&lt;&gt;11,Z898,11),Z898))</f>
        <v>26</v>
      </c>
      <c r="AB898" s="1">
        <f t="shared" ref="AB898:AB961" si="663">IF($D898="male",IF(AA898&lt;&gt;12,AA898,12),IF($D898="female",IF(P898&lt;&gt;12,P898,IF(G898="",AA898,IF(G898&lt;&gt;"bachelor or above",13,20)))))</f>
        <v>26</v>
      </c>
      <c r="AC898" s="1">
        <f t="shared" ref="AC898:AC961" si="664">IF($D898="male",IF(AA898&lt;&gt;13,AB898,13),IF($D898="female",IF(AB898&lt;&gt;13,AB898,IF(H898&lt;=3,14,17))))</f>
        <v>26</v>
      </c>
      <c r="AD898" s="1">
        <f t="shared" ref="AD898:AD961" si="665">IF($D898="male",IF(R898&lt;&gt;14,AC898,IF(G898="",AC898,IF(G898&lt;&gt;"bachelor or above",15,16))),IF($D898="female",IF(AC898&lt;&gt;14,AC898,IF(C898="",AC898,IF(C898&lt;=25,15,16))),AC898))</f>
        <v>26</v>
      </c>
      <c r="AE898" s="1">
        <f t="shared" ref="AE898:AE961" si="666">IF($D898="male",IF(AD898&lt;&gt;15,AD898,15),IF($D898="female",IF(AD898&lt;&gt;15,AD898,15),AD898))</f>
        <v>26</v>
      </c>
      <c r="AF898" s="1">
        <f t="shared" ref="AF898:AF961" si="667">IF($D898="male",IF(AD898&lt;&gt;16,AE898,16),IF($D898="female",IF(AD898&lt;&gt;16,AE898,16),AE898))</f>
        <v>26</v>
      </c>
      <c r="AG898" s="1">
        <f t="shared" ref="AG898:AG961" si="668">IF($D898="male",IF(Q898&lt;&gt;17,AF898,IF(F898="",AF898,IF(F898&lt;&gt;"amman",18,25))),IF($D898="female",IF(AC898&lt;&gt;17,AF898,IF(F898="",AF898,IF(F898&lt;&gt;"irbed",18,19))),AF898))</f>
        <v>26</v>
      </c>
      <c r="AH898" s="1">
        <f t="shared" ref="AH898:AH961" si="669">IF($D898="male",IF(AG898&lt;&gt;18,AG898,IF(G898="",AG898,IF(G898&lt;&gt;"secondary or below",19,20))),IF($D898="female",IF(AG898&lt;&gt;18,AG898,18),AG898))</f>
        <v>26</v>
      </c>
      <c r="AI898" s="1">
        <f t="shared" ref="AI898:AI961" si="670">IF($D898="male",IF(AH898&lt;&gt;19,AH898,19),IF($D898="female",IF(AG898&lt;&gt;19,AH898,19),AH898))</f>
        <v>26</v>
      </c>
      <c r="AJ898" s="1">
        <f t="shared" ref="AJ898:AJ961" si="671">IF($D898="male",IF(AH898&lt;&gt;20,AI898,IF(F898="",AI898,IF(F898&lt;&gt;"irbed",21,24))),IF($D898="female",IF(AB898&lt;&gt;20,AI898,IF(H898&lt;=3,21,24))))</f>
        <v>26</v>
      </c>
      <c r="AK898" s="1">
        <f t="shared" ref="AK898:AK961" si="672">IF($D898="male",IF(AJ898&lt;&gt;21,AJ898,IF(F898="",AJ898,IF(F898&lt;&gt;"zarqa",22,23))),IF($D898="female",IF(AJ898&lt;&gt;21,AJ898,IF(C898&lt;=25,22,23))))</f>
        <v>26</v>
      </c>
      <c r="AL898" s="1">
        <f t="shared" ref="AL898:AL961" si="673">IF($D898="male",IF(AK898&lt;&gt;22,AK898,22),IF($D898="female",IF(AK898&lt;&gt;22,AK898,22),AK898))</f>
        <v>26</v>
      </c>
      <c r="AM898" s="1">
        <f t="shared" ref="AM898:AM961" si="674">IF($D898="male",IF(AK898&lt;&gt;23,AL898,23),IF($D898="female",IF(AK898&lt;&gt;23,AL898,23),AL898))</f>
        <v>26</v>
      </c>
      <c r="AN898" s="1">
        <f t="shared" ref="AN898:AN961" si="675">IF($D898="male",IF(AJ898&lt;&gt;24,AM898,24),IF($D898="female",IF(AJ898&lt;&gt;24,AM898,24),AM898))</f>
        <v>26</v>
      </c>
      <c r="AO898" s="1">
        <f t="shared" ref="AO898:AO961" si="676">IF($D898="male",IF(AG898&lt;&gt;25,AN898,25),AN898)</f>
        <v>26</v>
      </c>
      <c r="AP898" s="7">
        <f t="shared" si="646"/>
        <v>26</v>
      </c>
      <c r="AQ898" s="7">
        <f t="shared" si="647"/>
        <v>26</v>
      </c>
      <c r="AR898" s="1">
        <f t="shared" ref="AR898:AR961" si="677">IF($D898="male",IF(AQ898&lt;&gt;28,AQ898,IF(C898&lt;=35,29,32)),AQ898)</f>
        <v>26</v>
      </c>
      <c r="AS898" s="7">
        <f t="shared" si="648"/>
        <v>26</v>
      </c>
      <c r="AT898" s="1">
        <f t="shared" ref="AT898:AT961" si="678">IF($D898="male",IF(AS898&lt;&gt;30,AS898,30),AS898)</f>
        <v>26</v>
      </c>
      <c r="AU898" s="1">
        <f t="shared" ref="AU898:AU961" si="679">IF($D898="male",IF(AS898&lt;&gt;31,AT898,31),AT898)</f>
        <v>26</v>
      </c>
      <c r="AV898" s="1">
        <f t="shared" ref="AV898:AV961" si="680">IF($D898="male",IF(AR898&lt;&gt;32,AU898,32),AU898)</f>
        <v>26</v>
      </c>
      <c r="AW898" s="1">
        <f t="shared" ref="AW898:AW961" si="681">IF($D898="male",IF(AQ898&lt;&gt;33,AV898,IF(H898="",AV898,IF(H898&lt;=7.5,34,37))),AV898)</f>
        <v>26</v>
      </c>
      <c r="AX898" s="1">
        <f t="shared" ref="AX898:AX961" si="682">IF($D898="male",IF(AW898&lt;&gt;34,AW898,IF(C898&lt;=25,35,36)),AW898)</f>
        <v>26</v>
      </c>
      <c r="AY898" s="1">
        <f t="shared" ref="AY898:AY961" si="683">IF($D898="male",IF(AX898&lt;&gt;35,AX898,35),AX898)</f>
        <v>26</v>
      </c>
      <c r="AZ898" s="1">
        <f t="shared" ref="AZ898:AZ961" si="684">IF($D898="male",IF(AX898&lt;&gt;36,AY898,36),AY898)</f>
        <v>26</v>
      </c>
      <c r="BA898" s="1">
        <f t="shared" ref="BA898:BA961" si="685">IF($D898="male",IF(AW898&lt;&gt;37,AZ898,37),AZ898)</f>
        <v>26</v>
      </c>
      <c r="BB898" s="1">
        <f t="shared" ref="BB898:BB961" si="686">IF($D898="male",IF(AP898&lt;&gt;38,BA898,IF(C898&lt;=25,39,40)),BA898)</f>
        <v>26</v>
      </c>
      <c r="BC898" s="1">
        <f t="shared" ref="BC898:BC961" si="687">IF($D898="male",IF(BB898&lt;&gt;39,BB898,39),BB898)</f>
        <v>26</v>
      </c>
      <c r="BD898" s="1">
        <f t="shared" ref="BD898:BD961" si="688">IF($D898="male",IF(BB898&lt;&gt;40,BC898,IF(H898="",BC898,IF(H898&lt;=7.5,41,42))),BC898)</f>
        <v>26</v>
      </c>
      <c r="BE898" s="1">
        <f t="shared" ref="BE898:BE961" si="689">IF($D898="male",IF(BD898&lt;&gt;41,BD898,41),BD898)</f>
        <v>26</v>
      </c>
      <c r="BF898" s="1">
        <f t="shared" ref="BF898:BF961" si="690">IF($D898="male",IF(BD898&lt;&gt;42,BE898,42),BE898)</f>
        <v>26</v>
      </c>
      <c r="BG898" s="1">
        <f>+IF(D898="male",VLOOKUP(M898,'Key node cluster'!$A$3:$C$45,3,0),VLOOKUP(M898,'Key node cluster'!$F$3:$H$27,3,0))</f>
        <v>31</v>
      </c>
    </row>
    <row r="899" spans="1:59" x14ac:dyDescent="0.25">
      <c r="A899" t="s">
        <v>470</v>
      </c>
      <c r="B899">
        <v>9991040524</v>
      </c>
      <c r="C899" s="7">
        <v>20</v>
      </c>
      <c r="D899" t="s">
        <v>9</v>
      </c>
      <c r="E899" t="s">
        <v>10</v>
      </c>
      <c r="G899" t="str">
        <f t="shared" si="645"/>
        <v/>
      </c>
      <c r="H899" s="7">
        <f t="shared" si="649"/>
        <v>5</v>
      </c>
      <c r="J899">
        <v>22</v>
      </c>
      <c r="K899">
        <v>3.3616438356164</v>
      </c>
      <c r="L899">
        <v>24</v>
      </c>
      <c r="M899" s="5">
        <f t="shared" si="650"/>
        <v>26</v>
      </c>
      <c r="N899" s="5">
        <f>+IF(D899="male",VLOOKUP(BG899,'Key node cluster'!$L$3:$N$24,3,0),VLOOKUP(BG899,'Key node cluster'!$R$3:$T$15,3,0))</f>
        <v>1</v>
      </c>
      <c r="O899" s="1">
        <v>0</v>
      </c>
      <c r="P899" s="1">
        <f t="shared" si="651"/>
        <v>26</v>
      </c>
      <c r="Q899" s="1">
        <f t="shared" si="652"/>
        <v>26</v>
      </c>
      <c r="R899" s="1">
        <f t="shared" si="653"/>
        <v>26</v>
      </c>
      <c r="S899" s="1">
        <f t="shared" si="654"/>
        <v>26</v>
      </c>
      <c r="T899" s="1">
        <f t="shared" si="655"/>
        <v>26</v>
      </c>
      <c r="U899" s="1">
        <f t="shared" si="656"/>
        <v>26</v>
      </c>
      <c r="V899" s="1">
        <f t="shared" si="657"/>
        <v>26</v>
      </c>
      <c r="W899" s="1">
        <f t="shared" si="658"/>
        <v>26</v>
      </c>
      <c r="X899" s="1">
        <f t="shared" si="659"/>
        <v>26</v>
      </c>
      <c r="Y899" s="1">
        <f t="shared" si="660"/>
        <v>26</v>
      </c>
      <c r="Z899" s="1">
        <f t="shared" si="661"/>
        <v>26</v>
      </c>
      <c r="AA899" s="1">
        <f t="shared" si="662"/>
        <v>26</v>
      </c>
      <c r="AB899" s="1">
        <f t="shared" si="663"/>
        <v>26</v>
      </c>
      <c r="AC899" s="1">
        <f t="shared" si="664"/>
        <v>26</v>
      </c>
      <c r="AD899" s="1">
        <f t="shared" si="665"/>
        <v>26</v>
      </c>
      <c r="AE899" s="1">
        <f t="shared" si="666"/>
        <v>26</v>
      </c>
      <c r="AF899" s="1">
        <f t="shared" si="667"/>
        <v>26</v>
      </c>
      <c r="AG899" s="1">
        <f t="shared" si="668"/>
        <v>26</v>
      </c>
      <c r="AH899" s="1">
        <f t="shared" si="669"/>
        <v>26</v>
      </c>
      <c r="AI899" s="1">
        <f t="shared" si="670"/>
        <v>26</v>
      </c>
      <c r="AJ899" s="1">
        <f t="shared" si="671"/>
        <v>26</v>
      </c>
      <c r="AK899" s="1">
        <f t="shared" si="672"/>
        <v>26</v>
      </c>
      <c r="AL899" s="1">
        <f t="shared" si="673"/>
        <v>26</v>
      </c>
      <c r="AM899" s="1">
        <f t="shared" si="674"/>
        <v>26</v>
      </c>
      <c r="AN899" s="1">
        <f t="shared" si="675"/>
        <v>26</v>
      </c>
      <c r="AO899" s="1">
        <f t="shared" si="676"/>
        <v>26</v>
      </c>
      <c r="AP899" s="7">
        <f t="shared" si="646"/>
        <v>26</v>
      </c>
      <c r="AQ899" s="7">
        <f t="shared" si="647"/>
        <v>26</v>
      </c>
      <c r="AR899" s="1">
        <f t="shared" si="677"/>
        <v>26</v>
      </c>
      <c r="AS899" s="7">
        <f t="shared" si="648"/>
        <v>26</v>
      </c>
      <c r="AT899" s="1">
        <f t="shared" si="678"/>
        <v>26</v>
      </c>
      <c r="AU899" s="1">
        <f t="shared" si="679"/>
        <v>26</v>
      </c>
      <c r="AV899" s="1">
        <f t="shared" si="680"/>
        <v>26</v>
      </c>
      <c r="AW899" s="1">
        <f t="shared" si="681"/>
        <v>26</v>
      </c>
      <c r="AX899" s="1">
        <f t="shared" si="682"/>
        <v>26</v>
      </c>
      <c r="AY899" s="1">
        <f t="shared" si="683"/>
        <v>26</v>
      </c>
      <c r="AZ899" s="1">
        <f t="shared" si="684"/>
        <v>26</v>
      </c>
      <c r="BA899" s="1">
        <f t="shared" si="685"/>
        <v>26</v>
      </c>
      <c r="BB899" s="1">
        <f t="shared" si="686"/>
        <v>26</v>
      </c>
      <c r="BC899" s="1">
        <f t="shared" si="687"/>
        <v>26</v>
      </c>
      <c r="BD899" s="1">
        <f t="shared" si="688"/>
        <v>26</v>
      </c>
      <c r="BE899" s="1">
        <f t="shared" si="689"/>
        <v>26</v>
      </c>
      <c r="BF899" s="1">
        <f t="shared" si="690"/>
        <v>26</v>
      </c>
      <c r="BG899" s="1">
        <f>+IF(D899="male",VLOOKUP(M899,'Key node cluster'!$A$3:$C$45,3,0),VLOOKUP(M899,'Key node cluster'!$F$3:$H$27,3,0))</f>
        <v>31</v>
      </c>
    </row>
    <row r="900" spans="1:59" x14ac:dyDescent="0.25">
      <c r="A900" t="s">
        <v>471</v>
      </c>
      <c r="B900">
        <v>9931000254</v>
      </c>
      <c r="C900" s="7">
        <v>30</v>
      </c>
      <c r="D900" t="s">
        <v>9</v>
      </c>
      <c r="E900" t="s">
        <v>10</v>
      </c>
      <c r="G900" t="str">
        <f t="shared" si="645"/>
        <v>bachelor or above</v>
      </c>
      <c r="H900" s="7">
        <f t="shared" si="649"/>
        <v>10</v>
      </c>
      <c r="I900" t="s">
        <v>14</v>
      </c>
      <c r="J900">
        <v>29</v>
      </c>
      <c r="K900">
        <v>5.7726027397259996</v>
      </c>
      <c r="L900">
        <v>1</v>
      </c>
      <c r="M900" s="5">
        <f t="shared" si="650"/>
        <v>26</v>
      </c>
      <c r="N900" s="5">
        <f>+IF(D900="male",VLOOKUP(BG900,'Key node cluster'!$L$3:$N$24,3,0),VLOOKUP(BG900,'Key node cluster'!$R$3:$T$15,3,0))</f>
        <v>1</v>
      </c>
      <c r="O900" s="1">
        <v>0</v>
      </c>
      <c r="P900" s="1">
        <f t="shared" si="651"/>
        <v>26</v>
      </c>
      <c r="Q900" s="1">
        <f t="shared" si="652"/>
        <v>26</v>
      </c>
      <c r="R900" s="1">
        <f t="shared" si="653"/>
        <v>26</v>
      </c>
      <c r="S900" s="1">
        <f t="shared" si="654"/>
        <v>26</v>
      </c>
      <c r="T900" s="1">
        <f t="shared" si="655"/>
        <v>26</v>
      </c>
      <c r="U900" s="1">
        <f t="shared" si="656"/>
        <v>26</v>
      </c>
      <c r="V900" s="1">
        <f t="shared" si="657"/>
        <v>26</v>
      </c>
      <c r="W900" s="1">
        <f t="shared" si="658"/>
        <v>26</v>
      </c>
      <c r="X900" s="1">
        <f t="shared" si="659"/>
        <v>26</v>
      </c>
      <c r="Y900" s="1">
        <f t="shared" si="660"/>
        <v>26</v>
      </c>
      <c r="Z900" s="1">
        <f t="shared" si="661"/>
        <v>26</v>
      </c>
      <c r="AA900" s="1">
        <f t="shared" si="662"/>
        <v>26</v>
      </c>
      <c r="AB900" s="1">
        <f t="shared" si="663"/>
        <v>26</v>
      </c>
      <c r="AC900" s="1">
        <f t="shared" si="664"/>
        <v>26</v>
      </c>
      <c r="AD900" s="1">
        <f t="shared" si="665"/>
        <v>26</v>
      </c>
      <c r="AE900" s="1">
        <f t="shared" si="666"/>
        <v>26</v>
      </c>
      <c r="AF900" s="1">
        <f t="shared" si="667"/>
        <v>26</v>
      </c>
      <c r="AG900" s="1">
        <f t="shared" si="668"/>
        <v>26</v>
      </c>
      <c r="AH900" s="1">
        <f t="shared" si="669"/>
        <v>26</v>
      </c>
      <c r="AI900" s="1">
        <f t="shared" si="670"/>
        <v>26</v>
      </c>
      <c r="AJ900" s="1">
        <f t="shared" si="671"/>
        <v>26</v>
      </c>
      <c r="AK900" s="1">
        <f t="shared" si="672"/>
        <v>26</v>
      </c>
      <c r="AL900" s="1">
        <f t="shared" si="673"/>
        <v>26</v>
      </c>
      <c r="AM900" s="1">
        <f t="shared" si="674"/>
        <v>26</v>
      </c>
      <c r="AN900" s="1">
        <f t="shared" si="675"/>
        <v>26</v>
      </c>
      <c r="AO900" s="1">
        <f t="shared" si="676"/>
        <v>26</v>
      </c>
      <c r="AP900" s="7">
        <f t="shared" si="646"/>
        <v>26</v>
      </c>
      <c r="AQ900" s="7">
        <f t="shared" si="647"/>
        <v>26</v>
      </c>
      <c r="AR900" s="1">
        <f t="shared" si="677"/>
        <v>26</v>
      </c>
      <c r="AS900" s="7">
        <f t="shared" si="648"/>
        <v>26</v>
      </c>
      <c r="AT900" s="1">
        <f t="shared" si="678"/>
        <v>26</v>
      </c>
      <c r="AU900" s="1">
        <f t="shared" si="679"/>
        <v>26</v>
      </c>
      <c r="AV900" s="1">
        <f t="shared" si="680"/>
        <v>26</v>
      </c>
      <c r="AW900" s="1">
        <f t="shared" si="681"/>
        <v>26</v>
      </c>
      <c r="AX900" s="1">
        <f t="shared" si="682"/>
        <v>26</v>
      </c>
      <c r="AY900" s="1">
        <f t="shared" si="683"/>
        <v>26</v>
      </c>
      <c r="AZ900" s="1">
        <f t="shared" si="684"/>
        <v>26</v>
      </c>
      <c r="BA900" s="1">
        <f t="shared" si="685"/>
        <v>26</v>
      </c>
      <c r="BB900" s="1">
        <f t="shared" si="686"/>
        <v>26</v>
      </c>
      <c r="BC900" s="1">
        <f t="shared" si="687"/>
        <v>26</v>
      </c>
      <c r="BD900" s="1">
        <f t="shared" si="688"/>
        <v>26</v>
      </c>
      <c r="BE900" s="1">
        <f t="shared" si="689"/>
        <v>26</v>
      </c>
      <c r="BF900" s="1">
        <f t="shared" si="690"/>
        <v>26</v>
      </c>
      <c r="BG900" s="1">
        <f>+IF(D900="male",VLOOKUP(M900,'Key node cluster'!$A$3:$C$45,3,0),VLOOKUP(M900,'Key node cluster'!$F$3:$H$27,3,0))</f>
        <v>31</v>
      </c>
    </row>
    <row r="901" spans="1:59" x14ac:dyDescent="0.25">
      <c r="A901" t="s">
        <v>475</v>
      </c>
      <c r="B901">
        <v>9851008674</v>
      </c>
      <c r="C901" s="7">
        <v>40</v>
      </c>
      <c r="D901" t="s">
        <v>9</v>
      </c>
      <c r="E901" t="s">
        <v>10</v>
      </c>
      <c r="G901" t="str">
        <f t="shared" si="645"/>
        <v/>
      </c>
      <c r="H901" s="7">
        <f t="shared" si="649"/>
        <v>15</v>
      </c>
      <c r="J901">
        <v>37</v>
      </c>
      <c r="K901">
        <v>10.679452054795</v>
      </c>
      <c r="L901">
        <v>18</v>
      </c>
      <c r="M901" s="5">
        <f t="shared" si="650"/>
        <v>26</v>
      </c>
      <c r="N901" s="5">
        <f>+IF(D901="male",VLOOKUP(BG901,'Key node cluster'!$L$3:$N$24,3,0),VLOOKUP(BG901,'Key node cluster'!$R$3:$T$15,3,0))</f>
        <v>1</v>
      </c>
      <c r="O901" s="1">
        <v>0</v>
      </c>
      <c r="P901" s="1">
        <f t="shared" si="651"/>
        <v>26</v>
      </c>
      <c r="Q901" s="1">
        <f t="shared" si="652"/>
        <v>26</v>
      </c>
      <c r="R901" s="1">
        <f t="shared" si="653"/>
        <v>26</v>
      </c>
      <c r="S901" s="1">
        <f t="shared" si="654"/>
        <v>26</v>
      </c>
      <c r="T901" s="1">
        <f t="shared" si="655"/>
        <v>26</v>
      </c>
      <c r="U901" s="1">
        <f t="shared" si="656"/>
        <v>26</v>
      </c>
      <c r="V901" s="1">
        <f t="shared" si="657"/>
        <v>26</v>
      </c>
      <c r="W901" s="1">
        <f t="shared" si="658"/>
        <v>26</v>
      </c>
      <c r="X901" s="1">
        <f t="shared" si="659"/>
        <v>26</v>
      </c>
      <c r="Y901" s="1">
        <f t="shared" si="660"/>
        <v>26</v>
      </c>
      <c r="Z901" s="1">
        <f t="shared" si="661"/>
        <v>26</v>
      </c>
      <c r="AA901" s="1">
        <f t="shared" si="662"/>
        <v>26</v>
      </c>
      <c r="AB901" s="1">
        <f t="shared" si="663"/>
        <v>26</v>
      </c>
      <c r="AC901" s="1">
        <f t="shared" si="664"/>
        <v>26</v>
      </c>
      <c r="AD901" s="1">
        <f t="shared" si="665"/>
        <v>26</v>
      </c>
      <c r="AE901" s="1">
        <f t="shared" si="666"/>
        <v>26</v>
      </c>
      <c r="AF901" s="1">
        <f t="shared" si="667"/>
        <v>26</v>
      </c>
      <c r="AG901" s="1">
        <f t="shared" si="668"/>
        <v>26</v>
      </c>
      <c r="AH901" s="1">
        <f t="shared" si="669"/>
        <v>26</v>
      </c>
      <c r="AI901" s="1">
        <f t="shared" si="670"/>
        <v>26</v>
      </c>
      <c r="AJ901" s="1">
        <f t="shared" si="671"/>
        <v>26</v>
      </c>
      <c r="AK901" s="1">
        <f t="shared" si="672"/>
        <v>26</v>
      </c>
      <c r="AL901" s="1">
        <f t="shared" si="673"/>
        <v>26</v>
      </c>
      <c r="AM901" s="1">
        <f t="shared" si="674"/>
        <v>26</v>
      </c>
      <c r="AN901" s="1">
        <f t="shared" si="675"/>
        <v>26</v>
      </c>
      <c r="AO901" s="1">
        <f t="shared" si="676"/>
        <v>26</v>
      </c>
      <c r="AP901" s="7">
        <f t="shared" si="646"/>
        <v>26</v>
      </c>
      <c r="AQ901" s="7">
        <f t="shared" si="647"/>
        <v>26</v>
      </c>
      <c r="AR901" s="1">
        <f t="shared" si="677"/>
        <v>26</v>
      </c>
      <c r="AS901" s="7">
        <f t="shared" si="648"/>
        <v>26</v>
      </c>
      <c r="AT901" s="1">
        <f t="shared" si="678"/>
        <v>26</v>
      </c>
      <c r="AU901" s="1">
        <f t="shared" si="679"/>
        <v>26</v>
      </c>
      <c r="AV901" s="1">
        <f t="shared" si="680"/>
        <v>26</v>
      </c>
      <c r="AW901" s="1">
        <f t="shared" si="681"/>
        <v>26</v>
      </c>
      <c r="AX901" s="1">
        <f t="shared" si="682"/>
        <v>26</v>
      </c>
      <c r="AY901" s="1">
        <f t="shared" si="683"/>
        <v>26</v>
      </c>
      <c r="AZ901" s="1">
        <f t="shared" si="684"/>
        <v>26</v>
      </c>
      <c r="BA901" s="1">
        <f t="shared" si="685"/>
        <v>26</v>
      </c>
      <c r="BB901" s="1">
        <f t="shared" si="686"/>
        <v>26</v>
      </c>
      <c r="BC901" s="1">
        <f t="shared" si="687"/>
        <v>26</v>
      </c>
      <c r="BD901" s="1">
        <f t="shared" si="688"/>
        <v>26</v>
      </c>
      <c r="BE901" s="1">
        <f t="shared" si="689"/>
        <v>26</v>
      </c>
      <c r="BF901" s="1">
        <f t="shared" si="690"/>
        <v>26</v>
      </c>
      <c r="BG901" s="1">
        <f>+IF(D901="male",VLOOKUP(M901,'Key node cluster'!$A$3:$C$45,3,0),VLOOKUP(M901,'Key node cluster'!$F$3:$H$27,3,0))</f>
        <v>31</v>
      </c>
    </row>
    <row r="902" spans="1:59" x14ac:dyDescent="0.25">
      <c r="A902" t="s">
        <v>476</v>
      </c>
      <c r="B902">
        <v>9751002878</v>
      </c>
      <c r="C902" s="7">
        <v>50</v>
      </c>
      <c r="D902" t="s">
        <v>9</v>
      </c>
      <c r="E902" t="s">
        <v>10</v>
      </c>
      <c r="F902" t="s">
        <v>11</v>
      </c>
      <c r="G902" t="str">
        <f t="shared" si="645"/>
        <v>bachelor or above</v>
      </c>
      <c r="H902" s="7">
        <f t="shared" si="649"/>
        <v>5</v>
      </c>
      <c r="I902" t="s">
        <v>14</v>
      </c>
      <c r="J902">
        <v>47</v>
      </c>
      <c r="K902">
        <v>3.5890410958904</v>
      </c>
      <c r="L902">
        <v>6</v>
      </c>
      <c r="M902" s="5">
        <f t="shared" si="650"/>
        <v>41</v>
      </c>
      <c r="N902" s="5">
        <f>+IF(D902="male",VLOOKUP(BG902,'Key node cluster'!$L$3:$N$24,3,0),VLOOKUP(BG902,'Key node cluster'!$R$3:$T$15,3,0))</f>
        <v>1</v>
      </c>
      <c r="O902" s="1">
        <v>0</v>
      </c>
      <c r="P902" s="1">
        <f t="shared" si="651"/>
        <v>26</v>
      </c>
      <c r="Q902" s="1">
        <f t="shared" si="652"/>
        <v>26</v>
      </c>
      <c r="R902" s="1">
        <f t="shared" si="653"/>
        <v>26</v>
      </c>
      <c r="S902" s="1">
        <f t="shared" si="654"/>
        <v>26</v>
      </c>
      <c r="T902" s="1">
        <f t="shared" si="655"/>
        <v>26</v>
      </c>
      <c r="U902" s="1">
        <f t="shared" si="656"/>
        <v>26</v>
      </c>
      <c r="V902" s="1">
        <f t="shared" si="657"/>
        <v>26</v>
      </c>
      <c r="W902" s="1">
        <f t="shared" si="658"/>
        <v>26</v>
      </c>
      <c r="X902" s="1">
        <f t="shared" si="659"/>
        <v>26</v>
      </c>
      <c r="Y902" s="1">
        <f t="shared" si="660"/>
        <v>26</v>
      </c>
      <c r="Z902" s="1">
        <f t="shared" si="661"/>
        <v>26</v>
      </c>
      <c r="AA902" s="1">
        <f t="shared" si="662"/>
        <v>26</v>
      </c>
      <c r="AB902" s="1">
        <f t="shared" si="663"/>
        <v>26</v>
      </c>
      <c r="AC902" s="1">
        <f t="shared" si="664"/>
        <v>26</v>
      </c>
      <c r="AD902" s="1">
        <f t="shared" si="665"/>
        <v>26</v>
      </c>
      <c r="AE902" s="1">
        <f t="shared" si="666"/>
        <v>26</v>
      </c>
      <c r="AF902" s="1">
        <f t="shared" si="667"/>
        <v>26</v>
      </c>
      <c r="AG902" s="1">
        <f t="shared" si="668"/>
        <v>26</v>
      </c>
      <c r="AH902" s="1">
        <f t="shared" si="669"/>
        <v>26</v>
      </c>
      <c r="AI902" s="1">
        <f t="shared" si="670"/>
        <v>26</v>
      </c>
      <c r="AJ902" s="1">
        <f t="shared" si="671"/>
        <v>26</v>
      </c>
      <c r="AK902" s="1">
        <f t="shared" si="672"/>
        <v>26</v>
      </c>
      <c r="AL902" s="1">
        <f t="shared" si="673"/>
        <v>26</v>
      </c>
      <c r="AM902" s="1">
        <f t="shared" si="674"/>
        <v>26</v>
      </c>
      <c r="AN902" s="1">
        <f t="shared" si="675"/>
        <v>26</v>
      </c>
      <c r="AO902" s="1">
        <f t="shared" si="676"/>
        <v>26</v>
      </c>
      <c r="AP902" s="7">
        <f t="shared" si="646"/>
        <v>38</v>
      </c>
      <c r="AQ902" s="7">
        <f t="shared" si="647"/>
        <v>38</v>
      </c>
      <c r="AR902" s="1">
        <f t="shared" si="677"/>
        <v>38</v>
      </c>
      <c r="AS902" s="7">
        <f t="shared" si="648"/>
        <v>38</v>
      </c>
      <c r="AT902" s="1">
        <f t="shared" si="678"/>
        <v>38</v>
      </c>
      <c r="AU902" s="1">
        <f t="shared" si="679"/>
        <v>38</v>
      </c>
      <c r="AV902" s="1">
        <f t="shared" si="680"/>
        <v>38</v>
      </c>
      <c r="AW902" s="1">
        <f t="shared" si="681"/>
        <v>38</v>
      </c>
      <c r="AX902" s="1">
        <f t="shared" si="682"/>
        <v>38</v>
      </c>
      <c r="AY902" s="1">
        <f t="shared" si="683"/>
        <v>38</v>
      </c>
      <c r="AZ902" s="1">
        <f t="shared" si="684"/>
        <v>38</v>
      </c>
      <c r="BA902" s="1">
        <f t="shared" si="685"/>
        <v>38</v>
      </c>
      <c r="BB902" s="1">
        <f t="shared" si="686"/>
        <v>40</v>
      </c>
      <c r="BC902" s="1">
        <f t="shared" si="687"/>
        <v>40</v>
      </c>
      <c r="BD902" s="1">
        <f t="shared" si="688"/>
        <v>41</v>
      </c>
      <c r="BE902" s="1">
        <f t="shared" si="689"/>
        <v>41</v>
      </c>
      <c r="BF902" s="1">
        <f t="shared" si="690"/>
        <v>41</v>
      </c>
      <c r="BG902" s="1">
        <f>+IF(D902="male",VLOOKUP(M902,'Key node cluster'!$A$3:$C$45,3,0),VLOOKUP(M902,'Key node cluster'!$F$3:$H$27,3,0))</f>
        <v>41</v>
      </c>
    </row>
    <row r="903" spans="1:59" x14ac:dyDescent="0.25">
      <c r="A903" t="s">
        <v>478</v>
      </c>
      <c r="B903">
        <v>9841039394</v>
      </c>
      <c r="C903" s="7">
        <v>40</v>
      </c>
      <c r="D903" t="s">
        <v>9</v>
      </c>
      <c r="E903" t="s">
        <v>10</v>
      </c>
      <c r="F903" t="s">
        <v>11</v>
      </c>
      <c r="G903" t="str">
        <f t="shared" si="645"/>
        <v>tvet</v>
      </c>
      <c r="H903" s="7">
        <f t="shared" si="649"/>
        <v>20</v>
      </c>
      <c r="I903" t="s">
        <v>22</v>
      </c>
      <c r="J903">
        <v>38</v>
      </c>
      <c r="K903">
        <v>19.449315068493</v>
      </c>
      <c r="L903">
        <v>3</v>
      </c>
      <c r="M903" s="5">
        <f t="shared" si="650"/>
        <v>42</v>
      </c>
      <c r="N903" s="5">
        <f>+IF(D903="male",VLOOKUP(BG903,'Key node cluster'!$L$3:$N$24,3,0),VLOOKUP(BG903,'Key node cluster'!$R$3:$T$15,3,0))</f>
        <v>0</v>
      </c>
      <c r="O903" s="1">
        <v>0</v>
      </c>
      <c r="P903" s="1">
        <f t="shared" si="651"/>
        <v>26</v>
      </c>
      <c r="Q903" s="1">
        <f t="shared" si="652"/>
        <v>26</v>
      </c>
      <c r="R903" s="1">
        <f t="shared" si="653"/>
        <v>26</v>
      </c>
      <c r="S903" s="1">
        <f t="shared" si="654"/>
        <v>26</v>
      </c>
      <c r="T903" s="1">
        <f t="shared" si="655"/>
        <v>26</v>
      </c>
      <c r="U903" s="1">
        <f t="shared" si="656"/>
        <v>26</v>
      </c>
      <c r="V903" s="1">
        <f t="shared" si="657"/>
        <v>26</v>
      </c>
      <c r="W903" s="1">
        <f t="shared" si="658"/>
        <v>26</v>
      </c>
      <c r="X903" s="1">
        <f t="shared" si="659"/>
        <v>26</v>
      </c>
      <c r="Y903" s="1">
        <f t="shared" si="660"/>
        <v>26</v>
      </c>
      <c r="Z903" s="1">
        <f t="shared" si="661"/>
        <v>26</v>
      </c>
      <c r="AA903" s="1">
        <f t="shared" si="662"/>
        <v>26</v>
      </c>
      <c r="AB903" s="1">
        <f t="shared" si="663"/>
        <v>26</v>
      </c>
      <c r="AC903" s="1">
        <f t="shared" si="664"/>
        <v>26</v>
      </c>
      <c r="AD903" s="1">
        <f t="shared" si="665"/>
        <v>26</v>
      </c>
      <c r="AE903" s="1">
        <f t="shared" si="666"/>
        <v>26</v>
      </c>
      <c r="AF903" s="1">
        <f t="shared" si="667"/>
        <v>26</v>
      </c>
      <c r="AG903" s="1">
        <f t="shared" si="668"/>
        <v>26</v>
      </c>
      <c r="AH903" s="1">
        <f t="shared" si="669"/>
        <v>26</v>
      </c>
      <c r="AI903" s="1">
        <f t="shared" si="670"/>
        <v>26</v>
      </c>
      <c r="AJ903" s="1">
        <f t="shared" si="671"/>
        <v>26</v>
      </c>
      <c r="AK903" s="1">
        <f t="shared" si="672"/>
        <v>26</v>
      </c>
      <c r="AL903" s="1">
        <f t="shared" si="673"/>
        <v>26</v>
      </c>
      <c r="AM903" s="1">
        <f t="shared" si="674"/>
        <v>26</v>
      </c>
      <c r="AN903" s="1">
        <f t="shared" si="675"/>
        <v>26</v>
      </c>
      <c r="AO903" s="1">
        <f t="shared" si="676"/>
        <v>26</v>
      </c>
      <c r="AP903" s="7">
        <f t="shared" si="646"/>
        <v>38</v>
      </c>
      <c r="AQ903" s="7">
        <f t="shared" si="647"/>
        <v>38</v>
      </c>
      <c r="AR903" s="1">
        <f t="shared" si="677"/>
        <v>38</v>
      </c>
      <c r="AS903" s="7">
        <f t="shared" si="648"/>
        <v>38</v>
      </c>
      <c r="AT903" s="1">
        <f t="shared" si="678"/>
        <v>38</v>
      </c>
      <c r="AU903" s="1">
        <f t="shared" si="679"/>
        <v>38</v>
      </c>
      <c r="AV903" s="1">
        <f t="shared" si="680"/>
        <v>38</v>
      </c>
      <c r="AW903" s="1">
        <f t="shared" si="681"/>
        <v>38</v>
      </c>
      <c r="AX903" s="1">
        <f t="shared" si="682"/>
        <v>38</v>
      </c>
      <c r="AY903" s="1">
        <f t="shared" si="683"/>
        <v>38</v>
      </c>
      <c r="AZ903" s="1">
        <f t="shared" si="684"/>
        <v>38</v>
      </c>
      <c r="BA903" s="1">
        <f t="shared" si="685"/>
        <v>38</v>
      </c>
      <c r="BB903" s="1">
        <f t="shared" si="686"/>
        <v>40</v>
      </c>
      <c r="BC903" s="1">
        <f t="shared" si="687"/>
        <v>40</v>
      </c>
      <c r="BD903" s="1">
        <f t="shared" si="688"/>
        <v>42</v>
      </c>
      <c r="BE903" s="1">
        <f t="shared" si="689"/>
        <v>42</v>
      </c>
      <c r="BF903" s="1">
        <f t="shared" si="690"/>
        <v>42</v>
      </c>
      <c r="BG903" s="1">
        <f>+IF(D903="male",VLOOKUP(M903,'Key node cluster'!$A$3:$C$45,3,0),VLOOKUP(M903,'Key node cluster'!$F$3:$H$27,3,0))</f>
        <v>42</v>
      </c>
    </row>
    <row r="904" spans="1:59" x14ac:dyDescent="0.25">
      <c r="A904" t="s">
        <v>480</v>
      </c>
      <c r="B904">
        <v>9781046111</v>
      </c>
      <c r="C904" s="7">
        <v>40</v>
      </c>
      <c r="D904" t="s">
        <v>9</v>
      </c>
      <c r="E904" t="s">
        <v>10</v>
      </c>
      <c r="F904" t="s">
        <v>43</v>
      </c>
      <c r="G904" t="str">
        <f t="shared" si="645"/>
        <v>bachelor or above</v>
      </c>
      <c r="H904" s="7">
        <f t="shared" si="649"/>
        <v>20</v>
      </c>
      <c r="I904" t="s">
        <v>14</v>
      </c>
      <c r="J904">
        <v>43</v>
      </c>
      <c r="K904">
        <v>15.284931506849</v>
      </c>
      <c r="L904">
        <v>3</v>
      </c>
      <c r="M904" s="5">
        <f t="shared" si="650"/>
        <v>32</v>
      </c>
      <c r="N904" s="5">
        <f>+IF(D904="male",VLOOKUP(BG904,'Key node cluster'!$L$3:$N$24,3,0),VLOOKUP(BG904,'Key node cluster'!$R$3:$T$15,3,0))</f>
        <v>0</v>
      </c>
      <c r="O904" s="1">
        <v>0</v>
      </c>
      <c r="P904" s="1">
        <f t="shared" si="651"/>
        <v>26</v>
      </c>
      <c r="Q904" s="1">
        <f t="shared" si="652"/>
        <v>26</v>
      </c>
      <c r="R904" s="1">
        <f t="shared" si="653"/>
        <v>26</v>
      </c>
      <c r="S904" s="1">
        <f t="shared" si="654"/>
        <v>26</v>
      </c>
      <c r="T904" s="1">
        <f t="shared" si="655"/>
        <v>26</v>
      </c>
      <c r="U904" s="1">
        <f t="shared" si="656"/>
        <v>26</v>
      </c>
      <c r="V904" s="1">
        <f t="shared" si="657"/>
        <v>26</v>
      </c>
      <c r="W904" s="1">
        <f t="shared" si="658"/>
        <v>26</v>
      </c>
      <c r="X904" s="1">
        <f t="shared" si="659"/>
        <v>26</v>
      </c>
      <c r="Y904" s="1">
        <f t="shared" si="660"/>
        <v>26</v>
      </c>
      <c r="Z904" s="1">
        <f t="shared" si="661"/>
        <v>26</v>
      </c>
      <c r="AA904" s="1">
        <f t="shared" si="662"/>
        <v>26</v>
      </c>
      <c r="AB904" s="1">
        <f t="shared" si="663"/>
        <v>26</v>
      </c>
      <c r="AC904" s="1">
        <f t="shared" si="664"/>
        <v>26</v>
      </c>
      <c r="AD904" s="1">
        <f t="shared" si="665"/>
        <v>26</v>
      </c>
      <c r="AE904" s="1">
        <f t="shared" si="666"/>
        <v>26</v>
      </c>
      <c r="AF904" s="1">
        <f t="shared" si="667"/>
        <v>26</v>
      </c>
      <c r="AG904" s="1">
        <f t="shared" si="668"/>
        <v>26</v>
      </c>
      <c r="AH904" s="1">
        <f t="shared" si="669"/>
        <v>26</v>
      </c>
      <c r="AI904" s="1">
        <f t="shared" si="670"/>
        <v>26</v>
      </c>
      <c r="AJ904" s="1">
        <f t="shared" si="671"/>
        <v>26</v>
      </c>
      <c r="AK904" s="1">
        <f t="shared" si="672"/>
        <v>26</v>
      </c>
      <c r="AL904" s="1">
        <f t="shared" si="673"/>
        <v>26</v>
      </c>
      <c r="AM904" s="1">
        <f t="shared" si="674"/>
        <v>26</v>
      </c>
      <c r="AN904" s="1">
        <f t="shared" si="675"/>
        <v>26</v>
      </c>
      <c r="AO904" s="1">
        <f t="shared" si="676"/>
        <v>26</v>
      </c>
      <c r="AP904" s="7">
        <f t="shared" si="646"/>
        <v>27</v>
      </c>
      <c r="AQ904" s="7">
        <f t="shared" si="647"/>
        <v>28</v>
      </c>
      <c r="AR904" s="1">
        <f t="shared" si="677"/>
        <v>32</v>
      </c>
      <c r="AS904" s="7">
        <f t="shared" si="648"/>
        <v>32</v>
      </c>
      <c r="AT904" s="1">
        <f t="shared" si="678"/>
        <v>32</v>
      </c>
      <c r="AU904" s="1">
        <f t="shared" si="679"/>
        <v>32</v>
      </c>
      <c r="AV904" s="1">
        <f t="shared" si="680"/>
        <v>32</v>
      </c>
      <c r="AW904" s="1">
        <f t="shared" si="681"/>
        <v>32</v>
      </c>
      <c r="AX904" s="1">
        <f t="shared" si="682"/>
        <v>32</v>
      </c>
      <c r="AY904" s="1">
        <f t="shared" si="683"/>
        <v>32</v>
      </c>
      <c r="AZ904" s="1">
        <f t="shared" si="684"/>
        <v>32</v>
      </c>
      <c r="BA904" s="1">
        <f t="shared" si="685"/>
        <v>32</v>
      </c>
      <c r="BB904" s="1">
        <f t="shared" si="686"/>
        <v>32</v>
      </c>
      <c r="BC904" s="1">
        <f t="shared" si="687"/>
        <v>32</v>
      </c>
      <c r="BD904" s="1">
        <f t="shared" si="688"/>
        <v>32</v>
      </c>
      <c r="BE904" s="1">
        <f t="shared" si="689"/>
        <v>32</v>
      </c>
      <c r="BF904" s="1">
        <f t="shared" si="690"/>
        <v>32</v>
      </c>
      <c r="BG904" s="1">
        <f>+IF(D904="male",VLOOKUP(M904,'Key node cluster'!$A$3:$C$45,3,0),VLOOKUP(M904,'Key node cluster'!$F$3:$H$27,3,0))</f>
        <v>32</v>
      </c>
    </row>
    <row r="905" spans="1:59" x14ac:dyDescent="0.25">
      <c r="A905" t="s">
        <v>484</v>
      </c>
      <c r="B905">
        <v>9811011675</v>
      </c>
      <c r="C905" s="7">
        <v>40</v>
      </c>
      <c r="D905" t="s">
        <v>9</v>
      </c>
      <c r="E905" t="s">
        <v>10</v>
      </c>
      <c r="G905" t="str">
        <f t="shared" si="645"/>
        <v/>
      </c>
      <c r="H905" s="7">
        <f t="shared" si="649"/>
        <v>5</v>
      </c>
      <c r="J905">
        <v>41</v>
      </c>
      <c r="K905">
        <v>3.8575342465753</v>
      </c>
      <c r="L905">
        <v>5</v>
      </c>
      <c r="M905" s="5">
        <f t="shared" si="650"/>
        <v>26</v>
      </c>
      <c r="N905" s="5">
        <f>+IF(D905="male",VLOOKUP(BG905,'Key node cluster'!$L$3:$N$24,3,0),VLOOKUP(BG905,'Key node cluster'!$R$3:$T$15,3,0))</f>
        <v>1</v>
      </c>
      <c r="O905" s="1">
        <v>0</v>
      </c>
      <c r="P905" s="1">
        <f t="shared" si="651"/>
        <v>26</v>
      </c>
      <c r="Q905" s="1">
        <f t="shared" si="652"/>
        <v>26</v>
      </c>
      <c r="R905" s="1">
        <f t="shared" si="653"/>
        <v>26</v>
      </c>
      <c r="S905" s="1">
        <f t="shared" si="654"/>
        <v>26</v>
      </c>
      <c r="T905" s="1">
        <f t="shared" si="655"/>
        <v>26</v>
      </c>
      <c r="U905" s="1">
        <f t="shared" si="656"/>
        <v>26</v>
      </c>
      <c r="V905" s="1">
        <f t="shared" si="657"/>
        <v>26</v>
      </c>
      <c r="W905" s="1">
        <f t="shared" si="658"/>
        <v>26</v>
      </c>
      <c r="X905" s="1">
        <f t="shared" si="659"/>
        <v>26</v>
      </c>
      <c r="Y905" s="1">
        <f t="shared" si="660"/>
        <v>26</v>
      </c>
      <c r="Z905" s="1">
        <f t="shared" si="661"/>
        <v>26</v>
      </c>
      <c r="AA905" s="1">
        <f t="shared" si="662"/>
        <v>26</v>
      </c>
      <c r="AB905" s="1">
        <f t="shared" si="663"/>
        <v>26</v>
      </c>
      <c r="AC905" s="1">
        <f t="shared" si="664"/>
        <v>26</v>
      </c>
      <c r="AD905" s="1">
        <f t="shared" si="665"/>
        <v>26</v>
      </c>
      <c r="AE905" s="1">
        <f t="shared" si="666"/>
        <v>26</v>
      </c>
      <c r="AF905" s="1">
        <f t="shared" si="667"/>
        <v>26</v>
      </c>
      <c r="AG905" s="1">
        <f t="shared" si="668"/>
        <v>26</v>
      </c>
      <c r="AH905" s="1">
        <f t="shared" si="669"/>
        <v>26</v>
      </c>
      <c r="AI905" s="1">
        <f t="shared" si="670"/>
        <v>26</v>
      </c>
      <c r="AJ905" s="1">
        <f t="shared" si="671"/>
        <v>26</v>
      </c>
      <c r="AK905" s="1">
        <f t="shared" si="672"/>
        <v>26</v>
      </c>
      <c r="AL905" s="1">
        <f t="shared" si="673"/>
        <v>26</v>
      </c>
      <c r="AM905" s="1">
        <f t="shared" si="674"/>
        <v>26</v>
      </c>
      <c r="AN905" s="1">
        <f t="shared" si="675"/>
        <v>26</v>
      </c>
      <c r="AO905" s="1">
        <f t="shared" si="676"/>
        <v>26</v>
      </c>
      <c r="AP905" s="7">
        <f t="shared" si="646"/>
        <v>26</v>
      </c>
      <c r="AQ905" s="7">
        <f t="shared" si="647"/>
        <v>26</v>
      </c>
      <c r="AR905" s="1">
        <f t="shared" si="677"/>
        <v>26</v>
      </c>
      <c r="AS905" s="7">
        <f t="shared" si="648"/>
        <v>26</v>
      </c>
      <c r="AT905" s="1">
        <f t="shared" si="678"/>
        <v>26</v>
      </c>
      <c r="AU905" s="1">
        <f t="shared" si="679"/>
        <v>26</v>
      </c>
      <c r="AV905" s="1">
        <f t="shared" si="680"/>
        <v>26</v>
      </c>
      <c r="AW905" s="1">
        <f t="shared" si="681"/>
        <v>26</v>
      </c>
      <c r="AX905" s="1">
        <f t="shared" si="682"/>
        <v>26</v>
      </c>
      <c r="AY905" s="1">
        <f t="shared" si="683"/>
        <v>26</v>
      </c>
      <c r="AZ905" s="1">
        <f t="shared" si="684"/>
        <v>26</v>
      </c>
      <c r="BA905" s="1">
        <f t="shared" si="685"/>
        <v>26</v>
      </c>
      <c r="BB905" s="1">
        <f t="shared" si="686"/>
        <v>26</v>
      </c>
      <c r="BC905" s="1">
        <f t="shared" si="687"/>
        <v>26</v>
      </c>
      <c r="BD905" s="1">
        <f t="shared" si="688"/>
        <v>26</v>
      </c>
      <c r="BE905" s="1">
        <f t="shared" si="689"/>
        <v>26</v>
      </c>
      <c r="BF905" s="1">
        <f t="shared" si="690"/>
        <v>26</v>
      </c>
      <c r="BG905" s="1">
        <f>+IF(D905="male",VLOOKUP(M905,'Key node cluster'!$A$3:$C$45,3,0),VLOOKUP(M905,'Key node cluster'!$F$3:$H$27,3,0))</f>
        <v>31</v>
      </c>
    </row>
    <row r="906" spans="1:59" x14ac:dyDescent="0.25">
      <c r="A906" t="s">
        <v>485</v>
      </c>
      <c r="B906">
        <v>9741013002</v>
      </c>
      <c r="C906" s="7">
        <v>50</v>
      </c>
      <c r="D906" t="s">
        <v>9</v>
      </c>
      <c r="E906" t="s">
        <v>10</v>
      </c>
      <c r="F906" t="s">
        <v>352</v>
      </c>
      <c r="G906" t="str">
        <f t="shared" si="645"/>
        <v/>
      </c>
      <c r="H906" s="7">
        <f t="shared" si="649"/>
        <v>20</v>
      </c>
      <c r="J906">
        <v>48</v>
      </c>
      <c r="K906">
        <v>21.950684931506999</v>
      </c>
      <c r="L906">
        <v>3</v>
      </c>
      <c r="M906" s="5">
        <f t="shared" si="650"/>
        <v>32</v>
      </c>
      <c r="N906" s="5">
        <f>+IF(D906="male",VLOOKUP(BG906,'Key node cluster'!$L$3:$N$24,3,0),VLOOKUP(BG906,'Key node cluster'!$R$3:$T$15,3,0))</f>
        <v>0</v>
      </c>
      <c r="O906" s="1">
        <v>0</v>
      </c>
      <c r="P906" s="1">
        <f t="shared" si="651"/>
        <v>26</v>
      </c>
      <c r="Q906" s="1">
        <f t="shared" si="652"/>
        <v>26</v>
      </c>
      <c r="R906" s="1">
        <f t="shared" si="653"/>
        <v>26</v>
      </c>
      <c r="S906" s="1">
        <f t="shared" si="654"/>
        <v>26</v>
      </c>
      <c r="T906" s="1">
        <f t="shared" si="655"/>
        <v>26</v>
      </c>
      <c r="U906" s="1">
        <f t="shared" si="656"/>
        <v>26</v>
      </c>
      <c r="V906" s="1">
        <f t="shared" si="657"/>
        <v>26</v>
      </c>
      <c r="W906" s="1">
        <f t="shared" si="658"/>
        <v>26</v>
      </c>
      <c r="X906" s="1">
        <f t="shared" si="659"/>
        <v>26</v>
      </c>
      <c r="Y906" s="1">
        <f t="shared" si="660"/>
        <v>26</v>
      </c>
      <c r="Z906" s="1">
        <f t="shared" si="661"/>
        <v>26</v>
      </c>
      <c r="AA906" s="1">
        <f t="shared" si="662"/>
        <v>26</v>
      </c>
      <c r="AB906" s="1">
        <f t="shared" si="663"/>
        <v>26</v>
      </c>
      <c r="AC906" s="1">
        <f t="shared" si="664"/>
        <v>26</v>
      </c>
      <c r="AD906" s="1">
        <f t="shared" si="665"/>
        <v>26</v>
      </c>
      <c r="AE906" s="1">
        <f t="shared" si="666"/>
        <v>26</v>
      </c>
      <c r="AF906" s="1">
        <f t="shared" si="667"/>
        <v>26</v>
      </c>
      <c r="AG906" s="1">
        <f t="shared" si="668"/>
        <v>26</v>
      </c>
      <c r="AH906" s="1">
        <f t="shared" si="669"/>
        <v>26</v>
      </c>
      <c r="AI906" s="1">
        <f t="shared" si="670"/>
        <v>26</v>
      </c>
      <c r="AJ906" s="1">
        <f t="shared" si="671"/>
        <v>26</v>
      </c>
      <c r="AK906" s="1">
        <f t="shared" si="672"/>
        <v>26</v>
      </c>
      <c r="AL906" s="1">
        <f t="shared" si="673"/>
        <v>26</v>
      </c>
      <c r="AM906" s="1">
        <f t="shared" si="674"/>
        <v>26</v>
      </c>
      <c r="AN906" s="1">
        <f t="shared" si="675"/>
        <v>26</v>
      </c>
      <c r="AO906" s="1">
        <f t="shared" si="676"/>
        <v>26</v>
      </c>
      <c r="AP906" s="7">
        <f t="shared" si="646"/>
        <v>27</v>
      </c>
      <c r="AQ906" s="7">
        <f t="shared" si="647"/>
        <v>28</v>
      </c>
      <c r="AR906" s="1">
        <f t="shared" si="677"/>
        <v>32</v>
      </c>
      <c r="AS906" s="7">
        <f t="shared" si="648"/>
        <v>32</v>
      </c>
      <c r="AT906" s="1">
        <f t="shared" si="678"/>
        <v>32</v>
      </c>
      <c r="AU906" s="1">
        <f t="shared" si="679"/>
        <v>32</v>
      </c>
      <c r="AV906" s="1">
        <f t="shared" si="680"/>
        <v>32</v>
      </c>
      <c r="AW906" s="1">
        <f t="shared" si="681"/>
        <v>32</v>
      </c>
      <c r="AX906" s="1">
        <f t="shared" si="682"/>
        <v>32</v>
      </c>
      <c r="AY906" s="1">
        <f t="shared" si="683"/>
        <v>32</v>
      </c>
      <c r="AZ906" s="1">
        <f t="shared" si="684"/>
        <v>32</v>
      </c>
      <c r="BA906" s="1">
        <f t="shared" si="685"/>
        <v>32</v>
      </c>
      <c r="BB906" s="1">
        <f t="shared" si="686"/>
        <v>32</v>
      </c>
      <c r="BC906" s="1">
        <f t="shared" si="687"/>
        <v>32</v>
      </c>
      <c r="BD906" s="1">
        <f t="shared" si="688"/>
        <v>32</v>
      </c>
      <c r="BE906" s="1">
        <f t="shared" si="689"/>
        <v>32</v>
      </c>
      <c r="BF906" s="1">
        <f t="shared" si="690"/>
        <v>32</v>
      </c>
      <c r="BG906" s="1">
        <f>+IF(D906="male",VLOOKUP(M906,'Key node cluster'!$A$3:$C$45,3,0),VLOOKUP(M906,'Key node cluster'!$F$3:$H$27,3,0))</f>
        <v>32</v>
      </c>
    </row>
    <row r="907" spans="1:59" x14ac:dyDescent="0.25">
      <c r="A907" t="s">
        <v>486</v>
      </c>
      <c r="B907">
        <v>9861061450</v>
      </c>
      <c r="C907" s="7">
        <v>30</v>
      </c>
      <c r="D907" t="s">
        <v>9</v>
      </c>
      <c r="E907" t="s">
        <v>10</v>
      </c>
      <c r="F907" t="s">
        <v>11</v>
      </c>
      <c r="G907" t="str">
        <f t="shared" si="645"/>
        <v>tvet</v>
      </c>
      <c r="H907" s="7">
        <f t="shared" si="649"/>
        <v>15</v>
      </c>
      <c r="I907" t="s">
        <v>316</v>
      </c>
      <c r="J907">
        <v>35</v>
      </c>
      <c r="K907">
        <v>10.58904109589</v>
      </c>
      <c r="L907">
        <v>8</v>
      </c>
      <c r="M907" s="5">
        <f t="shared" si="650"/>
        <v>42</v>
      </c>
      <c r="N907" s="5">
        <f>+IF(D907="male",VLOOKUP(BG907,'Key node cluster'!$L$3:$N$24,3,0),VLOOKUP(BG907,'Key node cluster'!$R$3:$T$15,3,0))</f>
        <v>0</v>
      </c>
      <c r="O907" s="1">
        <v>0</v>
      </c>
      <c r="P907" s="1">
        <f t="shared" si="651"/>
        <v>26</v>
      </c>
      <c r="Q907" s="1">
        <f t="shared" si="652"/>
        <v>26</v>
      </c>
      <c r="R907" s="1">
        <f t="shared" si="653"/>
        <v>26</v>
      </c>
      <c r="S907" s="1">
        <f t="shared" si="654"/>
        <v>26</v>
      </c>
      <c r="T907" s="1">
        <f t="shared" si="655"/>
        <v>26</v>
      </c>
      <c r="U907" s="1">
        <f t="shared" si="656"/>
        <v>26</v>
      </c>
      <c r="V907" s="1">
        <f t="shared" si="657"/>
        <v>26</v>
      </c>
      <c r="W907" s="1">
        <f t="shared" si="658"/>
        <v>26</v>
      </c>
      <c r="X907" s="1">
        <f t="shared" si="659"/>
        <v>26</v>
      </c>
      <c r="Y907" s="1">
        <f t="shared" si="660"/>
        <v>26</v>
      </c>
      <c r="Z907" s="1">
        <f t="shared" si="661"/>
        <v>26</v>
      </c>
      <c r="AA907" s="1">
        <f t="shared" si="662"/>
        <v>26</v>
      </c>
      <c r="AB907" s="1">
        <f t="shared" si="663"/>
        <v>26</v>
      </c>
      <c r="AC907" s="1">
        <f t="shared" si="664"/>
        <v>26</v>
      </c>
      <c r="AD907" s="1">
        <f t="shared" si="665"/>
        <v>26</v>
      </c>
      <c r="AE907" s="1">
        <f t="shared" si="666"/>
        <v>26</v>
      </c>
      <c r="AF907" s="1">
        <f t="shared" si="667"/>
        <v>26</v>
      </c>
      <c r="AG907" s="1">
        <f t="shared" si="668"/>
        <v>26</v>
      </c>
      <c r="AH907" s="1">
        <f t="shared" si="669"/>
        <v>26</v>
      </c>
      <c r="AI907" s="1">
        <f t="shared" si="670"/>
        <v>26</v>
      </c>
      <c r="AJ907" s="1">
        <f t="shared" si="671"/>
        <v>26</v>
      </c>
      <c r="AK907" s="1">
        <f t="shared" si="672"/>
        <v>26</v>
      </c>
      <c r="AL907" s="1">
        <f t="shared" si="673"/>
        <v>26</v>
      </c>
      <c r="AM907" s="1">
        <f t="shared" si="674"/>
        <v>26</v>
      </c>
      <c r="AN907" s="1">
        <f t="shared" si="675"/>
        <v>26</v>
      </c>
      <c r="AO907" s="1">
        <f t="shared" si="676"/>
        <v>26</v>
      </c>
      <c r="AP907" s="7">
        <f t="shared" si="646"/>
        <v>38</v>
      </c>
      <c r="AQ907" s="7">
        <f t="shared" si="647"/>
        <v>38</v>
      </c>
      <c r="AR907" s="1">
        <f t="shared" si="677"/>
        <v>38</v>
      </c>
      <c r="AS907" s="7">
        <f t="shared" si="648"/>
        <v>38</v>
      </c>
      <c r="AT907" s="1">
        <f t="shared" si="678"/>
        <v>38</v>
      </c>
      <c r="AU907" s="1">
        <f t="shared" si="679"/>
        <v>38</v>
      </c>
      <c r="AV907" s="1">
        <f t="shared" si="680"/>
        <v>38</v>
      </c>
      <c r="AW907" s="1">
        <f t="shared" si="681"/>
        <v>38</v>
      </c>
      <c r="AX907" s="1">
        <f t="shared" si="682"/>
        <v>38</v>
      </c>
      <c r="AY907" s="1">
        <f t="shared" si="683"/>
        <v>38</v>
      </c>
      <c r="AZ907" s="1">
        <f t="shared" si="684"/>
        <v>38</v>
      </c>
      <c r="BA907" s="1">
        <f t="shared" si="685"/>
        <v>38</v>
      </c>
      <c r="BB907" s="1">
        <f t="shared" si="686"/>
        <v>40</v>
      </c>
      <c r="BC907" s="1">
        <f t="shared" si="687"/>
        <v>40</v>
      </c>
      <c r="BD907" s="1">
        <f t="shared" si="688"/>
        <v>42</v>
      </c>
      <c r="BE907" s="1">
        <f t="shared" si="689"/>
        <v>42</v>
      </c>
      <c r="BF907" s="1">
        <f t="shared" si="690"/>
        <v>42</v>
      </c>
      <c r="BG907" s="1">
        <f>+IF(D907="male",VLOOKUP(M907,'Key node cluster'!$A$3:$C$45,3,0),VLOOKUP(M907,'Key node cluster'!$F$3:$H$27,3,0))</f>
        <v>42</v>
      </c>
    </row>
    <row r="908" spans="1:59" x14ac:dyDescent="0.25">
      <c r="A908" t="s">
        <v>488</v>
      </c>
      <c r="B908">
        <v>9921044914</v>
      </c>
      <c r="C908" s="7">
        <v>30</v>
      </c>
      <c r="D908" t="s">
        <v>9</v>
      </c>
      <c r="E908" t="s">
        <v>10</v>
      </c>
      <c r="F908" t="s">
        <v>352</v>
      </c>
      <c r="G908" t="str">
        <f t="shared" si="645"/>
        <v>tvet</v>
      </c>
      <c r="H908" s="7">
        <f t="shared" si="649"/>
        <v>15</v>
      </c>
      <c r="I908" t="s">
        <v>22</v>
      </c>
      <c r="J908">
        <v>30</v>
      </c>
      <c r="K908">
        <v>11.115068493151</v>
      </c>
      <c r="L908">
        <v>9</v>
      </c>
      <c r="M908" s="5">
        <f t="shared" si="650"/>
        <v>31</v>
      </c>
      <c r="N908" s="5">
        <f>+IF(D908="male",VLOOKUP(BG908,'Key node cluster'!$L$3:$N$24,3,0),VLOOKUP(BG908,'Key node cluster'!$R$3:$T$15,3,0))</f>
        <v>1</v>
      </c>
      <c r="O908" s="1">
        <v>0</v>
      </c>
      <c r="P908" s="1">
        <f t="shared" si="651"/>
        <v>26</v>
      </c>
      <c r="Q908" s="1">
        <f t="shared" si="652"/>
        <v>26</v>
      </c>
      <c r="R908" s="1">
        <f t="shared" si="653"/>
        <v>26</v>
      </c>
      <c r="S908" s="1">
        <f t="shared" si="654"/>
        <v>26</v>
      </c>
      <c r="T908" s="1">
        <f t="shared" si="655"/>
        <v>26</v>
      </c>
      <c r="U908" s="1">
        <f t="shared" si="656"/>
        <v>26</v>
      </c>
      <c r="V908" s="1">
        <f t="shared" si="657"/>
        <v>26</v>
      </c>
      <c r="W908" s="1">
        <f t="shared" si="658"/>
        <v>26</v>
      </c>
      <c r="X908" s="1">
        <f t="shared" si="659"/>
        <v>26</v>
      </c>
      <c r="Y908" s="1">
        <f t="shared" si="660"/>
        <v>26</v>
      </c>
      <c r="Z908" s="1">
        <f t="shared" si="661"/>
        <v>26</v>
      </c>
      <c r="AA908" s="1">
        <f t="shared" si="662"/>
        <v>26</v>
      </c>
      <c r="AB908" s="1">
        <f t="shared" si="663"/>
        <v>26</v>
      </c>
      <c r="AC908" s="1">
        <f t="shared" si="664"/>
        <v>26</v>
      </c>
      <c r="AD908" s="1">
        <f t="shared" si="665"/>
        <v>26</v>
      </c>
      <c r="AE908" s="1">
        <f t="shared" si="666"/>
        <v>26</v>
      </c>
      <c r="AF908" s="1">
        <f t="shared" si="667"/>
        <v>26</v>
      </c>
      <c r="AG908" s="1">
        <f t="shared" si="668"/>
        <v>26</v>
      </c>
      <c r="AH908" s="1">
        <f t="shared" si="669"/>
        <v>26</v>
      </c>
      <c r="AI908" s="1">
        <f t="shared" si="670"/>
        <v>26</v>
      </c>
      <c r="AJ908" s="1">
        <f t="shared" si="671"/>
        <v>26</v>
      </c>
      <c r="AK908" s="1">
        <f t="shared" si="672"/>
        <v>26</v>
      </c>
      <c r="AL908" s="1">
        <f t="shared" si="673"/>
        <v>26</v>
      </c>
      <c r="AM908" s="1">
        <f t="shared" si="674"/>
        <v>26</v>
      </c>
      <c r="AN908" s="1">
        <f t="shared" si="675"/>
        <v>26</v>
      </c>
      <c r="AO908" s="1">
        <f t="shared" si="676"/>
        <v>26</v>
      </c>
      <c r="AP908" s="7">
        <f t="shared" si="646"/>
        <v>27</v>
      </c>
      <c r="AQ908" s="7">
        <f t="shared" si="647"/>
        <v>28</v>
      </c>
      <c r="AR908" s="1">
        <f t="shared" si="677"/>
        <v>29</v>
      </c>
      <c r="AS908" s="7">
        <f t="shared" si="648"/>
        <v>31</v>
      </c>
      <c r="AT908" s="1">
        <f t="shared" si="678"/>
        <v>31</v>
      </c>
      <c r="AU908" s="1">
        <f t="shared" si="679"/>
        <v>31</v>
      </c>
      <c r="AV908" s="1">
        <f t="shared" si="680"/>
        <v>31</v>
      </c>
      <c r="AW908" s="1">
        <f t="shared" si="681"/>
        <v>31</v>
      </c>
      <c r="AX908" s="1">
        <f t="shared" si="682"/>
        <v>31</v>
      </c>
      <c r="AY908" s="1">
        <f t="shared" si="683"/>
        <v>31</v>
      </c>
      <c r="AZ908" s="1">
        <f t="shared" si="684"/>
        <v>31</v>
      </c>
      <c r="BA908" s="1">
        <f t="shared" si="685"/>
        <v>31</v>
      </c>
      <c r="BB908" s="1">
        <f t="shared" si="686"/>
        <v>31</v>
      </c>
      <c r="BC908" s="1">
        <f t="shared" si="687"/>
        <v>31</v>
      </c>
      <c r="BD908" s="1">
        <f t="shared" si="688"/>
        <v>31</v>
      </c>
      <c r="BE908" s="1">
        <f t="shared" si="689"/>
        <v>31</v>
      </c>
      <c r="BF908" s="1">
        <f t="shared" si="690"/>
        <v>31</v>
      </c>
      <c r="BG908" s="1">
        <f>+IF(D908="male",VLOOKUP(M908,'Key node cluster'!$A$3:$C$45,3,0),VLOOKUP(M908,'Key node cluster'!$F$3:$H$27,3,0))</f>
        <v>31</v>
      </c>
    </row>
    <row r="909" spans="1:59" x14ac:dyDescent="0.25">
      <c r="A909" t="s">
        <v>492</v>
      </c>
      <c r="B909">
        <v>9751002231</v>
      </c>
      <c r="C909" s="7">
        <v>50</v>
      </c>
      <c r="D909" t="s">
        <v>9</v>
      </c>
      <c r="E909" t="s">
        <v>10</v>
      </c>
      <c r="F909" t="s">
        <v>11</v>
      </c>
      <c r="G909" t="str">
        <f t="shared" si="645"/>
        <v>secondary or below</v>
      </c>
      <c r="H909" s="7">
        <f t="shared" si="649"/>
        <v>5</v>
      </c>
      <c r="I909" t="s">
        <v>12</v>
      </c>
      <c r="J909">
        <v>47</v>
      </c>
      <c r="K909">
        <v>4.9342465753424998</v>
      </c>
      <c r="L909">
        <v>11</v>
      </c>
      <c r="M909" s="5">
        <f t="shared" si="650"/>
        <v>41</v>
      </c>
      <c r="N909" s="5">
        <f>+IF(D909="male",VLOOKUP(BG909,'Key node cluster'!$L$3:$N$24,3,0),VLOOKUP(BG909,'Key node cluster'!$R$3:$T$15,3,0))</f>
        <v>1</v>
      </c>
      <c r="O909" s="1">
        <v>0</v>
      </c>
      <c r="P909" s="1">
        <f t="shared" si="651"/>
        <v>26</v>
      </c>
      <c r="Q909" s="1">
        <f t="shared" si="652"/>
        <v>26</v>
      </c>
      <c r="R909" s="1">
        <f t="shared" si="653"/>
        <v>26</v>
      </c>
      <c r="S909" s="1">
        <f t="shared" si="654"/>
        <v>26</v>
      </c>
      <c r="T909" s="1">
        <f t="shared" si="655"/>
        <v>26</v>
      </c>
      <c r="U909" s="1">
        <f t="shared" si="656"/>
        <v>26</v>
      </c>
      <c r="V909" s="1">
        <f t="shared" si="657"/>
        <v>26</v>
      </c>
      <c r="W909" s="1">
        <f t="shared" si="658"/>
        <v>26</v>
      </c>
      <c r="X909" s="1">
        <f t="shared" si="659"/>
        <v>26</v>
      </c>
      <c r="Y909" s="1">
        <f t="shared" si="660"/>
        <v>26</v>
      </c>
      <c r="Z909" s="1">
        <f t="shared" si="661"/>
        <v>26</v>
      </c>
      <c r="AA909" s="1">
        <f t="shared" si="662"/>
        <v>26</v>
      </c>
      <c r="AB909" s="1">
        <f t="shared" si="663"/>
        <v>26</v>
      </c>
      <c r="AC909" s="1">
        <f t="shared" si="664"/>
        <v>26</v>
      </c>
      <c r="AD909" s="1">
        <f t="shared" si="665"/>
        <v>26</v>
      </c>
      <c r="AE909" s="1">
        <f t="shared" si="666"/>
        <v>26</v>
      </c>
      <c r="AF909" s="1">
        <f t="shared" si="667"/>
        <v>26</v>
      </c>
      <c r="AG909" s="1">
        <f t="shared" si="668"/>
        <v>26</v>
      </c>
      <c r="AH909" s="1">
        <f t="shared" si="669"/>
        <v>26</v>
      </c>
      <c r="AI909" s="1">
        <f t="shared" si="670"/>
        <v>26</v>
      </c>
      <c r="AJ909" s="1">
        <f t="shared" si="671"/>
        <v>26</v>
      </c>
      <c r="AK909" s="1">
        <f t="shared" si="672"/>
        <v>26</v>
      </c>
      <c r="AL909" s="1">
        <f t="shared" si="673"/>
        <v>26</v>
      </c>
      <c r="AM909" s="1">
        <f t="shared" si="674"/>
        <v>26</v>
      </c>
      <c r="AN909" s="1">
        <f t="shared" si="675"/>
        <v>26</v>
      </c>
      <c r="AO909" s="1">
        <f t="shared" si="676"/>
        <v>26</v>
      </c>
      <c r="AP909" s="7">
        <f t="shared" si="646"/>
        <v>38</v>
      </c>
      <c r="AQ909" s="7">
        <f t="shared" si="647"/>
        <v>38</v>
      </c>
      <c r="AR909" s="1">
        <f t="shared" si="677"/>
        <v>38</v>
      </c>
      <c r="AS909" s="7">
        <f t="shared" si="648"/>
        <v>38</v>
      </c>
      <c r="AT909" s="1">
        <f t="shared" si="678"/>
        <v>38</v>
      </c>
      <c r="AU909" s="1">
        <f t="shared" si="679"/>
        <v>38</v>
      </c>
      <c r="AV909" s="1">
        <f t="shared" si="680"/>
        <v>38</v>
      </c>
      <c r="AW909" s="1">
        <f t="shared" si="681"/>
        <v>38</v>
      </c>
      <c r="AX909" s="1">
        <f t="shared" si="682"/>
        <v>38</v>
      </c>
      <c r="AY909" s="1">
        <f t="shared" si="683"/>
        <v>38</v>
      </c>
      <c r="AZ909" s="1">
        <f t="shared" si="684"/>
        <v>38</v>
      </c>
      <c r="BA909" s="1">
        <f t="shared" si="685"/>
        <v>38</v>
      </c>
      <c r="BB909" s="1">
        <f t="shared" si="686"/>
        <v>40</v>
      </c>
      <c r="BC909" s="1">
        <f t="shared" si="687"/>
        <v>40</v>
      </c>
      <c r="BD909" s="1">
        <f t="shared" si="688"/>
        <v>41</v>
      </c>
      <c r="BE909" s="1">
        <f t="shared" si="689"/>
        <v>41</v>
      </c>
      <c r="BF909" s="1">
        <f t="shared" si="690"/>
        <v>41</v>
      </c>
      <c r="BG909" s="1">
        <f>+IF(D909="male",VLOOKUP(M909,'Key node cluster'!$A$3:$C$45,3,0),VLOOKUP(M909,'Key node cluster'!$F$3:$H$27,3,0))</f>
        <v>41</v>
      </c>
    </row>
    <row r="910" spans="1:59" x14ac:dyDescent="0.25">
      <c r="A910" t="s">
        <v>493</v>
      </c>
      <c r="B910">
        <v>9821035137</v>
      </c>
      <c r="C910" s="7">
        <v>40</v>
      </c>
      <c r="D910" t="s">
        <v>9</v>
      </c>
      <c r="E910" t="s">
        <v>10</v>
      </c>
      <c r="F910" t="s">
        <v>360</v>
      </c>
      <c r="G910" t="str">
        <f t="shared" si="645"/>
        <v>bachelor or above</v>
      </c>
      <c r="H910" s="7">
        <f t="shared" si="649"/>
        <v>15</v>
      </c>
      <c r="I910" t="s">
        <v>14</v>
      </c>
      <c r="J910">
        <v>40</v>
      </c>
      <c r="K910">
        <v>10.430136986300999</v>
      </c>
      <c r="L910">
        <v>2</v>
      </c>
      <c r="M910" s="5">
        <f t="shared" si="650"/>
        <v>32</v>
      </c>
      <c r="N910" s="5">
        <f>+IF(D910="male",VLOOKUP(BG910,'Key node cluster'!$L$3:$N$24,3,0),VLOOKUP(BG910,'Key node cluster'!$R$3:$T$15,3,0))</f>
        <v>0</v>
      </c>
      <c r="O910" s="1">
        <v>0</v>
      </c>
      <c r="P910" s="1">
        <f t="shared" si="651"/>
        <v>26</v>
      </c>
      <c r="Q910" s="1">
        <f t="shared" si="652"/>
        <v>26</v>
      </c>
      <c r="R910" s="1">
        <f t="shared" si="653"/>
        <v>26</v>
      </c>
      <c r="S910" s="1">
        <f t="shared" si="654"/>
        <v>26</v>
      </c>
      <c r="T910" s="1">
        <f t="shared" si="655"/>
        <v>26</v>
      </c>
      <c r="U910" s="1">
        <f t="shared" si="656"/>
        <v>26</v>
      </c>
      <c r="V910" s="1">
        <f t="shared" si="657"/>
        <v>26</v>
      </c>
      <c r="W910" s="1">
        <f t="shared" si="658"/>
        <v>26</v>
      </c>
      <c r="X910" s="1">
        <f t="shared" si="659"/>
        <v>26</v>
      </c>
      <c r="Y910" s="1">
        <f t="shared" si="660"/>
        <v>26</v>
      </c>
      <c r="Z910" s="1">
        <f t="shared" si="661"/>
        <v>26</v>
      </c>
      <c r="AA910" s="1">
        <f t="shared" si="662"/>
        <v>26</v>
      </c>
      <c r="AB910" s="1">
        <f t="shared" si="663"/>
        <v>26</v>
      </c>
      <c r="AC910" s="1">
        <f t="shared" si="664"/>
        <v>26</v>
      </c>
      <c r="AD910" s="1">
        <f t="shared" si="665"/>
        <v>26</v>
      </c>
      <c r="AE910" s="1">
        <f t="shared" si="666"/>
        <v>26</v>
      </c>
      <c r="AF910" s="1">
        <f t="shared" si="667"/>
        <v>26</v>
      </c>
      <c r="AG910" s="1">
        <f t="shared" si="668"/>
        <v>26</v>
      </c>
      <c r="AH910" s="1">
        <f t="shared" si="669"/>
        <v>26</v>
      </c>
      <c r="AI910" s="1">
        <f t="shared" si="670"/>
        <v>26</v>
      </c>
      <c r="AJ910" s="1">
        <f t="shared" si="671"/>
        <v>26</v>
      </c>
      <c r="AK910" s="1">
        <f t="shared" si="672"/>
        <v>26</v>
      </c>
      <c r="AL910" s="1">
        <f t="shared" si="673"/>
        <v>26</v>
      </c>
      <c r="AM910" s="1">
        <f t="shared" si="674"/>
        <v>26</v>
      </c>
      <c r="AN910" s="1">
        <f t="shared" si="675"/>
        <v>26</v>
      </c>
      <c r="AO910" s="1">
        <f t="shared" si="676"/>
        <v>26</v>
      </c>
      <c r="AP910" s="7">
        <f t="shared" si="646"/>
        <v>27</v>
      </c>
      <c r="AQ910" s="7">
        <f t="shared" si="647"/>
        <v>28</v>
      </c>
      <c r="AR910" s="1">
        <f t="shared" si="677"/>
        <v>32</v>
      </c>
      <c r="AS910" s="7">
        <f t="shared" si="648"/>
        <v>32</v>
      </c>
      <c r="AT910" s="1">
        <f t="shared" si="678"/>
        <v>32</v>
      </c>
      <c r="AU910" s="1">
        <f t="shared" si="679"/>
        <v>32</v>
      </c>
      <c r="AV910" s="1">
        <f t="shared" si="680"/>
        <v>32</v>
      </c>
      <c r="AW910" s="1">
        <f t="shared" si="681"/>
        <v>32</v>
      </c>
      <c r="AX910" s="1">
        <f t="shared" si="682"/>
        <v>32</v>
      </c>
      <c r="AY910" s="1">
        <f t="shared" si="683"/>
        <v>32</v>
      </c>
      <c r="AZ910" s="1">
        <f t="shared" si="684"/>
        <v>32</v>
      </c>
      <c r="BA910" s="1">
        <f t="shared" si="685"/>
        <v>32</v>
      </c>
      <c r="BB910" s="1">
        <f t="shared" si="686"/>
        <v>32</v>
      </c>
      <c r="BC910" s="1">
        <f t="shared" si="687"/>
        <v>32</v>
      </c>
      <c r="BD910" s="1">
        <f t="shared" si="688"/>
        <v>32</v>
      </c>
      <c r="BE910" s="1">
        <f t="shared" si="689"/>
        <v>32</v>
      </c>
      <c r="BF910" s="1">
        <f t="shared" si="690"/>
        <v>32</v>
      </c>
      <c r="BG910" s="1">
        <f>+IF(D910="male",VLOOKUP(M910,'Key node cluster'!$A$3:$C$45,3,0),VLOOKUP(M910,'Key node cluster'!$F$3:$H$27,3,0))</f>
        <v>32</v>
      </c>
    </row>
    <row r="911" spans="1:59" x14ac:dyDescent="0.25">
      <c r="A911" t="s">
        <v>494</v>
      </c>
      <c r="B911">
        <v>9921026142</v>
      </c>
      <c r="C911" s="7">
        <v>30</v>
      </c>
      <c r="D911" t="s">
        <v>9</v>
      </c>
      <c r="E911" t="s">
        <v>10</v>
      </c>
      <c r="F911" t="s">
        <v>28</v>
      </c>
      <c r="G911" t="str">
        <f t="shared" si="645"/>
        <v>tvet</v>
      </c>
      <c r="H911" s="7">
        <f t="shared" si="649"/>
        <v>10</v>
      </c>
      <c r="I911" t="s">
        <v>22</v>
      </c>
      <c r="J911">
        <v>29</v>
      </c>
      <c r="K911">
        <v>7.1123287671232998</v>
      </c>
      <c r="L911">
        <v>5</v>
      </c>
      <c r="M911" s="5">
        <f t="shared" si="650"/>
        <v>37</v>
      </c>
      <c r="N911" s="5">
        <f>+IF(D911="male",VLOOKUP(BG911,'Key node cluster'!$L$3:$N$24,3,0),VLOOKUP(BG911,'Key node cluster'!$R$3:$T$15,3,0))</f>
        <v>0</v>
      </c>
      <c r="O911" s="1">
        <v>0</v>
      </c>
      <c r="P911" s="1">
        <f t="shared" si="651"/>
        <v>26</v>
      </c>
      <c r="Q911" s="1">
        <f t="shared" si="652"/>
        <v>26</v>
      </c>
      <c r="R911" s="1">
        <f t="shared" si="653"/>
        <v>26</v>
      </c>
      <c r="S911" s="1">
        <f t="shared" si="654"/>
        <v>26</v>
      </c>
      <c r="T911" s="1">
        <f t="shared" si="655"/>
        <v>26</v>
      </c>
      <c r="U911" s="1">
        <f t="shared" si="656"/>
        <v>26</v>
      </c>
      <c r="V911" s="1">
        <f t="shared" si="657"/>
        <v>26</v>
      </c>
      <c r="W911" s="1">
        <f t="shared" si="658"/>
        <v>26</v>
      </c>
      <c r="X911" s="1">
        <f t="shared" si="659"/>
        <v>26</v>
      </c>
      <c r="Y911" s="1">
        <f t="shared" si="660"/>
        <v>26</v>
      </c>
      <c r="Z911" s="1">
        <f t="shared" si="661"/>
        <v>26</v>
      </c>
      <c r="AA911" s="1">
        <f t="shared" si="662"/>
        <v>26</v>
      </c>
      <c r="AB911" s="1">
        <f t="shared" si="663"/>
        <v>26</v>
      </c>
      <c r="AC911" s="1">
        <f t="shared" si="664"/>
        <v>26</v>
      </c>
      <c r="AD911" s="1">
        <f t="shared" si="665"/>
        <v>26</v>
      </c>
      <c r="AE911" s="1">
        <f t="shared" si="666"/>
        <v>26</v>
      </c>
      <c r="AF911" s="1">
        <f t="shared" si="667"/>
        <v>26</v>
      </c>
      <c r="AG911" s="1">
        <f t="shared" si="668"/>
        <v>26</v>
      </c>
      <c r="AH911" s="1">
        <f t="shared" si="669"/>
        <v>26</v>
      </c>
      <c r="AI911" s="1">
        <f t="shared" si="670"/>
        <v>26</v>
      </c>
      <c r="AJ911" s="1">
        <f t="shared" si="671"/>
        <v>26</v>
      </c>
      <c r="AK911" s="1">
        <f t="shared" si="672"/>
        <v>26</v>
      </c>
      <c r="AL911" s="1">
        <f t="shared" si="673"/>
        <v>26</v>
      </c>
      <c r="AM911" s="1">
        <f t="shared" si="674"/>
        <v>26</v>
      </c>
      <c r="AN911" s="1">
        <f t="shared" si="675"/>
        <v>26</v>
      </c>
      <c r="AO911" s="1">
        <f t="shared" si="676"/>
        <v>26</v>
      </c>
      <c r="AP911" s="7">
        <f t="shared" si="646"/>
        <v>27</v>
      </c>
      <c r="AQ911" s="7">
        <f t="shared" si="647"/>
        <v>33</v>
      </c>
      <c r="AR911" s="1">
        <f t="shared" si="677"/>
        <v>33</v>
      </c>
      <c r="AS911" s="7">
        <f t="shared" si="648"/>
        <v>33</v>
      </c>
      <c r="AT911" s="1">
        <f t="shared" si="678"/>
        <v>33</v>
      </c>
      <c r="AU911" s="1">
        <f t="shared" si="679"/>
        <v>33</v>
      </c>
      <c r="AV911" s="1">
        <f t="shared" si="680"/>
        <v>33</v>
      </c>
      <c r="AW911" s="1">
        <f t="shared" si="681"/>
        <v>37</v>
      </c>
      <c r="AX911" s="1">
        <f t="shared" si="682"/>
        <v>37</v>
      </c>
      <c r="AY911" s="1">
        <f t="shared" si="683"/>
        <v>37</v>
      </c>
      <c r="AZ911" s="1">
        <f t="shared" si="684"/>
        <v>37</v>
      </c>
      <c r="BA911" s="1">
        <f t="shared" si="685"/>
        <v>37</v>
      </c>
      <c r="BB911" s="1">
        <f t="shared" si="686"/>
        <v>37</v>
      </c>
      <c r="BC911" s="1">
        <f t="shared" si="687"/>
        <v>37</v>
      </c>
      <c r="BD911" s="1">
        <f t="shared" si="688"/>
        <v>37</v>
      </c>
      <c r="BE911" s="1">
        <f t="shared" si="689"/>
        <v>37</v>
      </c>
      <c r="BF911" s="1">
        <f t="shared" si="690"/>
        <v>37</v>
      </c>
      <c r="BG911" s="1">
        <f>+IF(D911="male",VLOOKUP(M911,'Key node cluster'!$A$3:$C$45,3,0),VLOOKUP(M911,'Key node cluster'!$F$3:$H$27,3,0))</f>
        <v>37</v>
      </c>
    </row>
    <row r="912" spans="1:59" x14ac:dyDescent="0.25">
      <c r="A912" t="s">
        <v>495</v>
      </c>
      <c r="B912">
        <v>9721000761</v>
      </c>
      <c r="C912" s="7">
        <v>50</v>
      </c>
      <c r="D912" t="s">
        <v>9</v>
      </c>
      <c r="E912" t="s">
        <v>10</v>
      </c>
      <c r="G912" t="str">
        <f t="shared" si="645"/>
        <v/>
      </c>
      <c r="H912" s="7">
        <f t="shared" si="649"/>
        <v>15</v>
      </c>
      <c r="J912">
        <v>50</v>
      </c>
      <c r="K912">
        <v>11.027397260274</v>
      </c>
      <c r="L912">
        <v>3</v>
      </c>
      <c r="M912" s="5">
        <f t="shared" si="650"/>
        <v>26</v>
      </c>
      <c r="N912" s="5">
        <f>+IF(D912="male",VLOOKUP(BG912,'Key node cluster'!$L$3:$N$24,3,0),VLOOKUP(BG912,'Key node cluster'!$R$3:$T$15,3,0))</f>
        <v>1</v>
      </c>
      <c r="O912" s="1">
        <v>0</v>
      </c>
      <c r="P912" s="1">
        <f t="shared" si="651"/>
        <v>26</v>
      </c>
      <c r="Q912" s="1">
        <f t="shared" si="652"/>
        <v>26</v>
      </c>
      <c r="R912" s="1">
        <f t="shared" si="653"/>
        <v>26</v>
      </c>
      <c r="S912" s="1">
        <f t="shared" si="654"/>
        <v>26</v>
      </c>
      <c r="T912" s="1">
        <f t="shared" si="655"/>
        <v>26</v>
      </c>
      <c r="U912" s="1">
        <f t="shared" si="656"/>
        <v>26</v>
      </c>
      <c r="V912" s="1">
        <f t="shared" si="657"/>
        <v>26</v>
      </c>
      <c r="W912" s="1">
        <f t="shared" si="658"/>
        <v>26</v>
      </c>
      <c r="X912" s="1">
        <f t="shared" si="659"/>
        <v>26</v>
      </c>
      <c r="Y912" s="1">
        <f t="shared" si="660"/>
        <v>26</v>
      </c>
      <c r="Z912" s="1">
        <f t="shared" si="661"/>
        <v>26</v>
      </c>
      <c r="AA912" s="1">
        <f t="shared" si="662"/>
        <v>26</v>
      </c>
      <c r="AB912" s="1">
        <f t="shared" si="663"/>
        <v>26</v>
      </c>
      <c r="AC912" s="1">
        <f t="shared" si="664"/>
        <v>26</v>
      </c>
      <c r="AD912" s="1">
        <f t="shared" si="665"/>
        <v>26</v>
      </c>
      <c r="AE912" s="1">
        <f t="shared" si="666"/>
        <v>26</v>
      </c>
      <c r="AF912" s="1">
        <f t="shared" si="667"/>
        <v>26</v>
      </c>
      <c r="AG912" s="1">
        <f t="shared" si="668"/>
        <v>26</v>
      </c>
      <c r="AH912" s="1">
        <f t="shared" si="669"/>
        <v>26</v>
      </c>
      <c r="AI912" s="1">
        <f t="shared" si="670"/>
        <v>26</v>
      </c>
      <c r="AJ912" s="1">
        <f t="shared" si="671"/>
        <v>26</v>
      </c>
      <c r="AK912" s="1">
        <f t="shared" si="672"/>
        <v>26</v>
      </c>
      <c r="AL912" s="1">
        <f t="shared" si="673"/>
        <v>26</v>
      </c>
      <c r="AM912" s="1">
        <f t="shared" si="674"/>
        <v>26</v>
      </c>
      <c r="AN912" s="1">
        <f t="shared" si="675"/>
        <v>26</v>
      </c>
      <c r="AO912" s="1">
        <f t="shared" si="676"/>
        <v>26</v>
      </c>
      <c r="AP912" s="7">
        <f t="shared" si="646"/>
        <v>26</v>
      </c>
      <c r="AQ912" s="7">
        <f t="shared" si="647"/>
        <v>26</v>
      </c>
      <c r="AR912" s="1">
        <f t="shared" si="677"/>
        <v>26</v>
      </c>
      <c r="AS912" s="7">
        <f t="shared" si="648"/>
        <v>26</v>
      </c>
      <c r="AT912" s="1">
        <f t="shared" si="678"/>
        <v>26</v>
      </c>
      <c r="AU912" s="1">
        <f t="shared" si="679"/>
        <v>26</v>
      </c>
      <c r="AV912" s="1">
        <f t="shared" si="680"/>
        <v>26</v>
      </c>
      <c r="AW912" s="1">
        <f t="shared" si="681"/>
        <v>26</v>
      </c>
      <c r="AX912" s="1">
        <f t="shared" si="682"/>
        <v>26</v>
      </c>
      <c r="AY912" s="1">
        <f t="shared" si="683"/>
        <v>26</v>
      </c>
      <c r="AZ912" s="1">
        <f t="shared" si="684"/>
        <v>26</v>
      </c>
      <c r="BA912" s="1">
        <f t="shared" si="685"/>
        <v>26</v>
      </c>
      <c r="BB912" s="1">
        <f t="shared" si="686"/>
        <v>26</v>
      </c>
      <c r="BC912" s="1">
        <f t="shared" si="687"/>
        <v>26</v>
      </c>
      <c r="BD912" s="1">
        <f t="shared" si="688"/>
        <v>26</v>
      </c>
      <c r="BE912" s="1">
        <f t="shared" si="689"/>
        <v>26</v>
      </c>
      <c r="BF912" s="1">
        <f t="shared" si="690"/>
        <v>26</v>
      </c>
      <c r="BG912" s="1">
        <f>+IF(D912="male",VLOOKUP(M912,'Key node cluster'!$A$3:$C$45,3,0),VLOOKUP(M912,'Key node cluster'!$F$3:$H$27,3,0))</f>
        <v>31</v>
      </c>
    </row>
    <row r="913" spans="1:59" x14ac:dyDescent="0.25">
      <c r="A913" t="s">
        <v>497</v>
      </c>
      <c r="B913">
        <v>9871046426</v>
      </c>
      <c r="C913" s="7">
        <v>30</v>
      </c>
      <c r="D913" t="s">
        <v>9</v>
      </c>
      <c r="E913" t="s">
        <v>10</v>
      </c>
      <c r="G913" t="str">
        <f t="shared" si="645"/>
        <v/>
      </c>
      <c r="H913" s="7">
        <f t="shared" si="649"/>
        <v>15</v>
      </c>
      <c r="J913">
        <v>34</v>
      </c>
      <c r="K913">
        <v>10.947945205479</v>
      </c>
      <c r="L913">
        <v>3</v>
      </c>
      <c r="M913" s="5">
        <f t="shared" si="650"/>
        <v>26</v>
      </c>
      <c r="N913" s="5">
        <f>+IF(D913="male",VLOOKUP(BG913,'Key node cluster'!$L$3:$N$24,3,0),VLOOKUP(BG913,'Key node cluster'!$R$3:$T$15,3,0))</f>
        <v>1</v>
      </c>
      <c r="O913" s="1">
        <v>0</v>
      </c>
      <c r="P913" s="1">
        <f t="shared" si="651"/>
        <v>26</v>
      </c>
      <c r="Q913" s="1">
        <f t="shared" si="652"/>
        <v>26</v>
      </c>
      <c r="R913" s="1">
        <f t="shared" si="653"/>
        <v>26</v>
      </c>
      <c r="S913" s="1">
        <f t="shared" si="654"/>
        <v>26</v>
      </c>
      <c r="T913" s="1">
        <f t="shared" si="655"/>
        <v>26</v>
      </c>
      <c r="U913" s="1">
        <f t="shared" si="656"/>
        <v>26</v>
      </c>
      <c r="V913" s="1">
        <f t="shared" si="657"/>
        <v>26</v>
      </c>
      <c r="W913" s="1">
        <f t="shared" si="658"/>
        <v>26</v>
      </c>
      <c r="X913" s="1">
        <f t="shared" si="659"/>
        <v>26</v>
      </c>
      <c r="Y913" s="1">
        <f t="shared" si="660"/>
        <v>26</v>
      </c>
      <c r="Z913" s="1">
        <f t="shared" si="661"/>
        <v>26</v>
      </c>
      <c r="AA913" s="1">
        <f t="shared" si="662"/>
        <v>26</v>
      </c>
      <c r="AB913" s="1">
        <f t="shared" si="663"/>
        <v>26</v>
      </c>
      <c r="AC913" s="1">
        <f t="shared" si="664"/>
        <v>26</v>
      </c>
      <c r="AD913" s="1">
        <f t="shared" si="665"/>
        <v>26</v>
      </c>
      <c r="AE913" s="1">
        <f t="shared" si="666"/>
        <v>26</v>
      </c>
      <c r="AF913" s="1">
        <f t="shared" si="667"/>
        <v>26</v>
      </c>
      <c r="AG913" s="1">
        <f t="shared" si="668"/>
        <v>26</v>
      </c>
      <c r="AH913" s="1">
        <f t="shared" si="669"/>
        <v>26</v>
      </c>
      <c r="AI913" s="1">
        <f t="shared" si="670"/>
        <v>26</v>
      </c>
      <c r="AJ913" s="1">
        <f t="shared" si="671"/>
        <v>26</v>
      </c>
      <c r="AK913" s="1">
        <f t="shared" si="672"/>
        <v>26</v>
      </c>
      <c r="AL913" s="1">
        <f t="shared" si="673"/>
        <v>26</v>
      </c>
      <c r="AM913" s="1">
        <f t="shared" si="674"/>
        <v>26</v>
      </c>
      <c r="AN913" s="1">
        <f t="shared" si="675"/>
        <v>26</v>
      </c>
      <c r="AO913" s="1">
        <f t="shared" si="676"/>
        <v>26</v>
      </c>
      <c r="AP913" s="7">
        <f t="shared" si="646"/>
        <v>26</v>
      </c>
      <c r="AQ913" s="7">
        <f t="shared" si="647"/>
        <v>26</v>
      </c>
      <c r="AR913" s="1">
        <f t="shared" si="677"/>
        <v>26</v>
      </c>
      <c r="AS913" s="7">
        <f t="shared" si="648"/>
        <v>26</v>
      </c>
      <c r="AT913" s="1">
        <f t="shared" si="678"/>
        <v>26</v>
      </c>
      <c r="AU913" s="1">
        <f t="shared" si="679"/>
        <v>26</v>
      </c>
      <c r="AV913" s="1">
        <f t="shared" si="680"/>
        <v>26</v>
      </c>
      <c r="AW913" s="1">
        <f t="shared" si="681"/>
        <v>26</v>
      </c>
      <c r="AX913" s="1">
        <f t="shared" si="682"/>
        <v>26</v>
      </c>
      <c r="AY913" s="1">
        <f t="shared" si="683"/>
        <v>26</v>
      </c>
      <c r="AZ913" s="1">
        <f t="shared" si="684"/>
        <v>26</v>
      </c>
      <c r="BA913" s="1">
        <f t="shared" si="685"/>
        <v>26</v>
      </c>
      <c r="BB913" s="1">
        <f t="shared" si="686"/>
        <v>26</v>
      </c>
      <c r="BC913" s="1">
        <f t="shared" si="687"/>
        <v>26</v>
      </c>
      <c r="BD913" s="1">
        <f t="shared" si="688"/>
        <v>26</v>
      </c>
      <c r="BE913" s="1">
        <f t="shared" si="689"/>
        <v>26</v>
      </c>
      <c r="BF913" s="1">
        <f t="shared" si="690"/>
        <v>26</v>
      </c>
      <c r="BG913" s="1">
        <f>+IF(D913="male",VLOOKUP(M913,'Key node cluster'!$A$3:$C$45,3,0),VLOOKUP(M913,'Key node cluster'!$F$3:$H$27,3,0))</f>
        <v>31</v>
      </c>
    </row>
    <row r="914" spans="1:59" x14ac:dyDescent="0.25">
      <c r="A914" t="s">
        <v>498</v>
      </c>
      <c r="B914">
        <v>9841058513</v>
      </c>
      <c r="C914" s="7">
        <v>40</v>
      </c>
      <c r="D914" t="s">
        <v>9</v>
      </c>
      <c r="E914" t="s">
        <v>10</v>
      </c>
      <c r="F914" t="s">
        <v>31</v>
      </c>
      <c r="G914" t="str">
        <f t="shared" si="645"/>
        <v>bachelor or above</v>
      </c>
      <c r="H914" s="7">
        <f t="shared" si="649"/>
        <v>15</v>
      </c>
      <c r="I914" t="s">
        <v>14</v>
      </c>
      <c r="J914">
        <v>38</v>
      </c>
      <c r="K914">
        <v>14.950684931507</v>
      </c>
      <c r="L914">
        <v>5</v>
      </c>
      <c r="M914" s="5">
        <f t="shared" si="650"/>
        <v>32</v>
      </c>
      <c r="N914" s="5">
        <f>+IF(D914="male",VLOOKUP(BG914,'Key node cluster'!$L$3:$N$24,3,0),VLOOKUP(BG914,'Key node cluster'!$R$3:$T$15,3,0))</f>
        <v>0</v>
      </c>
      <c r="O914" s="1">
        <v>0</v>
      </c>
      <c r="P914" s="1">
        <f t="shared" si="651"/>
        <v>26</v>
      </c>
      <c r="Q914" s="1">
        <f t="shared" si="652"/>
        <v>26</v>
      </c>
      <c r="R914" s="1">
        <f t="shared" si="653"/>
        <v>26</v>
      </c>
      <c r="S914" s="1">
        <f t="shared" si="654"/>
        <v>26</v>
      </c>
      <c r="T914" s="1">
        <f t="shared" si="655"/>
        <v>26</v>
      </c>
      <c r="U914" s="1">
        <f t="shared" si="656"/>
        <v>26</v>
      </c>
      <c r="V914" s="1">
        <f t="shared" si="657"/>
        <v>26</v>
      </c>
      <c r="W914" s="1">
        <f t="shared" si="658"/>
        <v>26</v>
      </c>
      <c r="X914" s="1">
        <f t="shared" si="659"/>
        <v>26</v>
      </c>
      <c r="Y914" s="1">
        <f t="shared" si="660"/>
        <v>26</v>
      </c>
      <c r="Z914" s="1">
        <f t="shared" si="661"/>
        <v>26</v>
      </c>
      <c r="AA914" s="1">
        <f t="shared" si="662"/>
        <v>26</v>
      </c>
      <c r="AB914" s="1">
        <f t="shared" si="663"/>
        <v>26</v>
      </c>
      <c r="AC914" s="1">
        <f t="shared" si="664"/>
        <v>26</v>
      </c>
      <c r="AD914" s="1">
        <f t="shared" si="665"/>
        <v>26</v>
      </c>
      <c r="AE914" s="1">
        <f t="shared" si="666"/>
        <v>26</v>
      </c>
      <c r="AF914" s="1">
        <f t="shared" si="667"/>
        <v>26</v>
      </c>
      <c r="AG914" s="1">
        <f t="shared" si="668"/>
        <v>26</v>
      </c>
      <c r="AH914" s="1">
        <f t="shared" si="669"/>
        <v>26</v>
      </c>
      <c r="AI914" s="1">
        <f t="shared" si="670"/>
        <v>26</v>
      </c>
      <c r="AJ914" s="1">
        <f t="shared" si="671"/>
        <v>26</v>
      </c>
      <c r="AK914" s="1">
        <f t="shared" si="672"/>
        <v>26</v>
      </c>
      <c r="AL914" s="1">
        <f t="shared" si="673"/>
        <v>26</v>
      </c>
      <c r="AM914" s="1">
        <f t="shared" si="674"/>
        <v>26</v>
      </c>
      <c r="AN914" s="1">
        <f t="shared" si="675"/>
        <v>26</v>
      </c>
      <c r="AO914" s="1">
        <f t="shared" si="676"/>
        <v>26</v>
      </c>
      <c r="AP914" s="7">
        <f t="shared" si="646"/>
        <v>27</v>
      </c>
      <c r="AQ914" s="7">
        <f t="shared" si="647"/>
        <v>28</v>
      </c>
      <c r="AR914" s="1">
        <f t="shared" si="677"/>
        <v>32</v>
      </c>
      <c r="AS914" s="7">
        <f t="shared" si="648"/>
        <v>32</v>
      </c>
      <c r="AT914" s="1">
        <f t="shared" si="678"/>
        <v>32</v>
      </c>
      <c r="AU914" s="1">
        <f t="shared" si="679"/>
        <v>32</v>
      </c>
      <c r="AV914" s="1">
        <f t="shared" si="680"/>
        <v>32</v>
      </c>
      <c r="AW914" s="1">
        <f t="shared" si="681"/>
        <v>32</v>
      </c>
      <c r="AX914" s="1">
        <f t="shared" si="682"/>
        <v>32</v>
      </c>
      <c r="AY914" s="1">
        <f t="shared" si="683"/>
        <v>32</v>
      </c>
      <c r="AZ914" s="1">
        <f t="shared" si="684"/>
        <v>32</v>
      </c>
      <c r="BA914" s="1">
        <f t="shared" si="685"/>
        <v>32</v>
      </c>
      <c r="BB914" s="1">
        <f t="shared" si="686"/>
        <v>32</v>
      </c>
      <c r="BC914" s="1">
        <f t="shared" si="687"/>
        <v>32</v>
      </c>
      <c r="BD914" s="1">
        <f t="shared" si="688"/>
        <v>32</v>
      </c>
      <c r="BE914" s="1">
        <f t="shared" si="689"/>
        <v>32</v>
      </c>
      <c r="BF914" s="1">
        <f t="shared" si="690"/>
        <v>32</v>
      </c>
      <c r="BG914" s="1">
        <f>+IF(D914="male",VLOOKUP(M914,'Key node cluster'!$A$3:$C$45,3,0),VLOOKUP(M914,'Key node cluster'!$F$3:$H$27,3,0))</f>
        <v>32</v>
      </c>
    </row>
    <row r="915" spans="1:59" x14ac:dyDescent="0.25">
      <c r="A915" t="s">
        <v>500</v>
      </c>
      <c r="B915">
        <v>9851016817</v>
      </c>
      <c r="C915" s="7">
        <v>40</v>
      </c>
      <c r="D915" t="s">
        <v>9</v>
      </c>
      <c r="E915" t="s">
        <v>10</v>
      </c>
      <c r="G915" t="str">
        <f t="shared" si="645"/>
        <v/>
      </c>
      <c r="H915" s="7">
        <f t="shared" si="649"/>
        <v>15</v>
      </c>
      <c r="J915">
        <v>36</v>
      </c>
      <c r="K915">
        <v>14.115068493151</v>
      </c>
      <c r="L915">
        <v>4</v>
      </c>
      <c r="M915" s="5">
        <f t="shared" si="650"/>
        <v>26</v>
      </c>
      <c r="N915" s="5">
        <f>+IF(D915="male",VLOOKUP(BG915,'Key node cluster'!$L$3:$N$24,3,0),VLOOKUP(BG915,'Key node cluster'!$R$3:$T$15,3,0))</f>
        <v>1</v>
      </c>
      <c r="O915" s="1">
        <v>0</v>
      </c>
      <c r="P915" s="1">
        <f t="shared" si="651"/>
        <v>26</v>
      </c>
      <c r="Q915" s="1">
        <f t="shared" si="652"/>
        <v>26</v>
      </c>
      <c r="R915" s="1">
        <f t="shared" si="653"/>
        <v>26</v>
      </c>
      <c r="S915" s="1">
        <f t="shared" si="654"/>
        <v>26</v>
      </c>
      <c r="T915" s="1">
        <f t="shared" si="655"/>
        <v>26</v>
      </c>
      <c r="U915" s="1">
        <f t="shared" si="656"/>
        <v>26</v>
      </c>
      <c r="V915" s="1">
        <f t="shared" si="657"/>
        <v>26</v>
      </c>
      <c r="W915" s="1">
        <f t="shared" si="658"/>
        <v>26</v>
      </c>
      <c r="X915" s="1">
        <f t="shared" si="659"/>
        <v>26</v>
      </c>
      <c r="Y915" s="1">
        <f t="shared" si="660"/>
        <v>26</v>
      </c>
      <c r="Z915" s="1">
        <f t="shared" si="661"/>
        <v>26</v>
      </c>
      <c r="AA915" s="1">
        <f t="shared" si="662"/>
        <v>26</v>
      </c>
      <c r="AB915" s="1">
        <f t="shared" si="663"/>
        <v>26</v>
      </c>
      <c r="AC915" s="1">
        <f t="shared" si="664"/>
        <v>26</v>
      </c>
      <c r="AD915" s="1">
        <f t="shared" si="665"/>
        <v>26</v>
      </c>
      <c r="AE915" s="1">
        <f t="shared" si="666"/>
        <v>26</v>
      </c>
      <c r="AF915" s="1">
        <f t="shared" si="667"/>
        <v>26</v>
      </c>
      <c r="AG915" s="1">
        <f t="shared" si="668"/>
        <v>26</v>
      </c>
      <c r="AH915" s="1">
        <f t="shared" si="669"/>
        <v>26</v>
      </c>
      <c r="AI915" s="1">
        <f t="shared" si="670"/>
        <v>26</v>
      </c>
      <c r="AJ915" s="1">
        <f t="shared" si="671"/>
        <v>26</v>
      </c>
      <c r="AK915" s="1">
        <f t="shared" si="672"/>
        <v>26</v>
      </c>
      <c r="AL915" s="1">
        <f t="shared" si="673"/>
        <v>26</v>
      </c>
      <c r="AM915" s="1">
        <f t="shared" si="674"/>
        <v>26</v>
      </c>
      <c r="AN915" s="1">
        <f t="shared" si="675"/>
        <v>26</v>
      </c>
      <c r="AO915" s="1">
        <f t="shared" si="676"/>
        <v>26</v>
      </c>
      <c r="AP915" s="7">
        <f t="shared" si="646"/>
        <v>26</v>
      </c>
      <c r="AQ915" s="7">
        <f t="shared" si="647"/>
        <v>26</v>
      </c>
      <c r="AR915" s="1">
        <f t="shared" si="677"/>
        <v>26</v>
      </c>
      <c r="AS915" s="7">
        <f t="shared" si="648"/>
        <v>26</v>
      </c>
      <c r="AT915" s="1">
        <f t="shared" si="678"/>
        <v>26</v>
      </c>
      <c r="AU915" s="1">
        <f t="shared" si="679"/>
        <v>26</v>
      </c>
      <c r="AV915" s="1">
        <f t="shared" si="680"/>
        <v>26</v>
      </c>
      <c r="AW915" s="1">
        <f t="shared" si="681"/>
        <v>26</v>
      </c>
      <c r="AX915" s="1">
        <f t="shared" si="682"/>
        <v>26</v>
      </c>
      <c r="AY915" s="1">
        <f t="shared" si="683"/>
        <v>26</v>
      </c>
      <c r="AZ915" s="1">
        <f t="shared" si="684"/>
        <v>26</v>
      </c>
      <c r="BA915" s="1">
        <f t="shared" si="685"/>
        <v>26</v>
      </c>
      <c r="BB915" s="1">
        <f t="shared" si="686"/>
        <v>26</v>
      </c>
      <c r="BC915" s="1">
        <f t="shared" si="687"/>
        <v>26</v>
      </c>
      <c r="BD915" s="1">
        <f t="shared" si="688"/>
        <v>26</v>
      </c>
      <c r="BE915" s="1">
        <f t="shared" si="689"/>
        <v>26</v>
      </c>
      <c r="BF915" s="1">
        <f t="shared" si="690"/>
        <v>26</v>
      </c>
      <c r="BG915" s="1">
        <f>+IF(D915="male",VLOOKUP(M915,'Key node cluster'!$A$3:$C$45,3,0),VLOOKUP(M915,'Key node cluster'!$F$3:$H$27,3,0))</f>
        <v>31</v>
      </c>
    </row>
    <row r="916" spans="1:59" x14ac:dyDescent="0.25">
      <c r="A916" t="s">
        <v>501</v>
      </c>
      <c r="B916">
        <v>9871015633</v>
      </c>
      <c r="C916" s="7">
        <v>30</v>
      </c>
      <c r="D916" t="s">
        <v>9</v>
      </c>
      <c r="E916" t="s">
        <v>10</v>
      </c>
      <c r="G916" t="str">
        <f t="shared" si="645"/>
        <v/>
      </c>
      <c r="H916" s="7">
        <f t="shared" si="649"/>
        <v>10</v>
      </c>
      <c r="J916">
        <v>34</v>
      </c>
      <c r="K916">
        <v>5.9150684931506996</v>
      </c>
      <c r="L916">
        <v>6</v>
      </c>
      <c r="M916" s="5">
        <f t="shared" si="650"/>
        <v>26</v>
      </c>
      <c r="N916" s="5">
        <f>+IF(D916="male",VLOOKUP(BG916,'Key node cluster'!$L$3:$N$24,3,0),VLOOKUP(BG916,'Key node cluster'!$R$3:$T$15,3,0))</f>
        <v>1</v>
      </c>
      <c r="O916" s="1">
        <v>0</v>
      </c>
      <c r="P916" s="1">
        <f t="shared" si="651"/>
        <v>26</v>
      </c>
      <c r="Q916" s="1">
        <f t="shared" si="652"/>
        <v>26</v>
      </c>
      <c r="R916" s="1">
        <f t="shared" si="653"/>
        <v>26</v>
      </c>
      <c r="S916" s="1">
        <f t="shared" si="654"/>
        <v>26</v>
      </c>
      <c r="T916" s="1">
        <f t="shared" si="655"/>
        <v>26</v>
      </c>
      <c r="U916" s="1">
        <f t="shared" si="656"/>
        <v>26</v>
      </c>
      <c r="V916" s="1">
        <f t="shared" si="657"/>
        <v>26</v>
      </c>
      <c r="W916" s="1">
        <f t="shared" si="658"/>
        <v>26</v>
      </c>
      <c r="X916" s="1">
        <f t="shared" si="659"/>
        <v>26</v>
      </c>
      <c r="Y916" s="1">
        <f t="shared" si="660"/>
        <v>26</v>
      </c>
      <c r="Z916" s="1">
        <f t="shared" si="661"/>
        <v>26</v>
      </c>
      <c r="AA916" s="1">
        <f t="shared" si="662"/>
        <v>26</v>
      </c>
      <c r="AB916" s="1">
        <f t="shared" si="663"/>
        <v>26</v>
      </c>
      <c r="AC916" s="1">
        <f t="shared" si="664"/>
        <v>26</v>
      </c>
      <c r="AD916" s="1">
        <f t="shared" si="665"/>
        <v>26</v>
      </c>
      <c r="AE916" s="1">
        <f t="shared" si="666"/>
        <v>26</v>
      </c>
      <c r="AF916" s="1">
        <f t="shared" si="667"/>
        <v>26</v>
      </c>
      <c r="AG916" s="1">
        <f t="shared" si="668"/>
        <v>26</v>
      </c>
      <c r="AH916" s="1">
        <f t="shared" si="669"/>
        <v>26</v>
      </c>
      <c r="AI916" s="1">
        <f t="shared" si="670"/>
        <v>26</v>
      </c>
      <c r="AJ916" s="1">
        <f t="shared" si="671"/>
        <v>26</v>
      </c>
      <c r="AK916" s="1">
        <f t="shared" si="672"/>
        <v>26</v>
      </c>
      <c r="AL916" s="1">
        <f t="shared" si="673"/>
        <v>26</v>
      </c>
      <c r="AM916" s="1">
        <f t="shared" si="674"/>
        <v>26</v>
      </c>
      <c r="AN916" s="1">
        <f t="shared" si="675"/>
        <v>26</v>
      </c>
      <c r="AO916" s="1">
        <f t="shared" si="676"/>
        <v>26</v>
      </c>
      <c r="AP916" s="7">
        <f t="shared" si="646"/>
        <v>26</v>
      </c>
      <c r="AQ916" s="7">
        <f t="shared" si="647"/>
        <v>26</v>
      </c>
      <c r="AR916" s="1">
        <f t="shared" si="677"/>
        <v>26</v>
      </c>
      <c r="AS916" s="7">
        <f t="shared" si="648"/>
        <v>26</v>
      </c>
      <c r="AT916" s="1">
        <f t="shared" si="678"/>
        <v>26</v>
      </c>
      <c r="AU916" s="1">
        <f t="shared" si="679"/>
        <v>26</v>
      </c>
      <c r="AV916" s="1">
        <f t="shared" si="680"/>
        <v>26</v>
      </c>
      <c r="AW916" s="1">
        <f t="shared" si="681"/>
        <v>26</v>
      </c>
      <c r="AX916" s="1">
        <f t="shared" si="682"/>
        <v>26</v>
      </c>
      <c r="AY916" s="1">
        <f t="shared" si="683"/>
        <v>26</v>
      </c>
      <c r="AZ916" s="1">
        <f t="shared" si="684"/>
        <v>26</v>
      </c>
      <c r="BA916" s="1">
        <f t="shared" si="685"/>
        <v>26</v>
      </c>
      <c r="BB916" s="1">
        <f t="shared" si="686"/>
        <v>26</v>
      </c>
      <c r="BC916" s="1">
        <f t="shared" si="687"/>
        <v>26</v>
      </c>
      <c r="BD916" s="1">
        <f t="shared" si="688"/>
        <v>26</v>
      </c>
      <c r="BE916" s="1">
        <f t="shared" si="689"/>
        <v>26</v>
      </c>
      <c r="BF916" s="1">
        <f t="shared" si="690"/>
        <v>26</v>
      </c>
      <c r="BG916" s="1">
        <f>+IF(D916="male",VLOOKUP(M916,'Key node cluster'!$A$3:$C$45,3,0),VLOOKUP(M916,'Key node cluster'!$F$3:$H$27,3,0))</f>
        <v>31</v>
      </c>
    </row>
    <row r="917" spans="1:59" x14ac:dyDescent="0.25">
      <c r="A917" t="s">
        <v>502</v>
      </c>
      <c r="B917">
        <v>9901011348</v>
      </c>
      <c r="C917" s="7">
        <v>30</v>
      </c>
      <c r="D917" t="s">
        <v>9</v>
      </c>
      <c r="E917" t="s">
        <v>10</v>
      </c>
      <c r="F917" t="s">
        <v>28</v>
      </c>
      <c r="G917" t="str">
        <f t="shared" si="645"/>
        <v>bachelor or above</v>
      </c>
      <c r="H917" s="7">
        <f t="shared" si="649"/>
        <v>5</v>
      </c>
      <c r="I917" t="s">
        <v>14</v>
      </c>
      <c r="J917">
        <v>32</v>
      </c>
      <c r="K917">
        <v>4.2712328767122996</v>
      </c>
      <c r="L917">
        <v>11</v>
      </c>
      <c r="M917" s="5">
        <f t="shared" si="650"/>
        <v>36</v>
      </c>
      <c r="N917" s="5">
        <f>+IF(D917="male",VLOOKUP(BG917,'Key node cluster'!$L$3:$N$24,3,0),VLOOKUP(BG917,'Key node cluster'!$R$3:$T$15,3,0))</f>
        <v>1</v>
      </c>
      <c r="O917" s="1">
        <v>0</v>
      </c>
      <c r="P917" s="1">
        <f t="shared" si="651"/>
        <v>26</v>
      </c>
      <c r="Q917" s="1">
        <f t="shared" si="652"/>
        <v>26</v>
      </c>
      <c r="R917" s="1">
        <f t="shared" si="653"/>
        <v>26</v>
      </c>
      <c r="S917" s="1">
        <f t="shared" si="654"/>
        <v>26</v>
      </c>
      <c r="T917" s="1">
        <f t="shared" si="655"/>
        <v>26</v>
      </c>
      <c r="U917" s="1">
        <f t="shared" si="656"/>
        <v>26</v>
      </c>
      <c r="V917" s="1">
        <f t="shared" si="657"/>
        <v>26</v>
      </c>
      <c r="W917" s="1">
        <f t="shared" si="658"/>
        <v>26</v>
      </c>
      <c r="X917" s="1">
        <f t="shared" si="659"/>
        <v>26</v>
      </c>
      <c r="Y917" s="1">
        <f t="shared" si="660"/>
        <v>26</v>
      </c>
      <c r="Z917" s="1">
        <f t="shared" si="661"/>
        <v>26</v>
      </c>
      <c r="AA917" s="1">
        <f t="shared" si="662"/>
        <v>26</v>
      </c>
      <c r="AB917" s="1">
        <f t="shared" si="663"/>
        <v>26</v>
      </c>
      <c r="AC917" s="1">
        <f t="shared" si="664"/>
        <v>26</v>
      </c>
      <c r="AD917" s="1">
        <f t="shared" si="665"/>
        <v>26</v>
      </c>
      <c r="AE917" s="1">
        <f t="shared" si="666"/>
        <v>26</v>
      </c>
      <c r="AF917" s="1">
        <f t="shared" si="667"/>
        <v>26</v>
      </c>
      <c r="AG917" s="1">
        <f t="shared" si="668"/>
        <v>26</v>
      </c>
      <c r="AH917" s="1">
        <f t="shared" si="669"/>
        <v>26</v>
      </c>
      <c r="AI917" s="1">
        <f t="shared" si="670"/>
        <v>26</v>
      </c>
      <c r="AJ917" s="1">
        <f t="shared" si="671"/>
        <v>26</v>
      </c>
      <c r="AK917" s="1">
        <f t="shared" si="672"/>
        <v>26</v>
      </c>
      <c r="AL917" s="1">
        <f t="shared" si="673"/>
        <v>26</v>
      </c>
      <c r="AM917" s="1">
        <f t="shared" si="674"/>
        <v>26</v>
      </c>
      <c r="AN917" s="1">
        <f t="shared" si="675"/>
        <v>26</v>
      </c>
      <c r="AO917" s="1">
        <f t="shared" si="676"/>
        <v>26</v>
      </c>
      <c r="AP917" s="7">
        <f t="shared" si="646"/>
        <v>27</v>
      </c>
      <c r="AQ917" s="7">
        <f t="shared" si="647"/>
        <v>33</v>
      </c>
      <c r="AR917" s="1">
        <f t="shared" si="677"/>
        <v>33</v>
      </c>
      <c r="AS917" s="7">
        <f t="shared" si="648"/>
        <v>33</v>
      </c>
      <c r="AT917" s="1">
        <f t="shared" si="678"/>
        <v>33</v>
      </c>
      <c r="AU917" s="1">
        <f t="shared" si="679"/>
        <v>33</v>
      </c>
      <c r="AV917" s="1">
        <f t="shared" si="680"/>
        <v>33</v>
      </c>
      <c r="AW917" s="1">
        <f t="shared" si="681"/>
        <v>34</v>
      </c>
      <c r="AX917" s="1">
        <f t="shared" si="682"/>
        <v>36</v>
      </c>
      <c r="AY917" s="1">
        <f t="shared" si="683"/>
        <v>36</v>
      </c>
      <c r="AZ917" s="1">
        <f t="shared" si="684"/>
        <v>36</v>
      </c>
      <c r="BA917" s="1">
        <f t="shared" si="685"/>
        <v>36</v>
      </c>
      <c r="BB917" s="1">
        <f t="shared" si="686"/>
        <v>36</v>
      </c>
      <c r="BC917" s="1">
        <f t="shared" si="687"/>
        <v>36</v>
      </c>
      <c r="BD917" s="1">
        <f t="shared" si="688"/>
        <v>36</v>
      </c>
      <c r="BE917" s="1">
        <f t="shared" si="689"/>
        <v>36</v>
      </c>
      <c r="BF917" s="1">
        <f t="shared" si="690"/>
        <v>36</v>
      </c>
      <c r="BG917" s="1">
        <f>+IF(D917="male",VLOOKUP(M917,'Key node cluster'!$A$3:$C$45,3,0),VLOOKUP(M917,'Key node cluster'!$F$3:$H$27,3,0))</f>
        <v>36</v>
      </c>
    </row>
    <row r="918" spans="1:59" x14ac:dyDescent="0.25">
      <c r="A918" t="s">
        <v>503</v>
      </c>
      <c r="B918">
        <v>9781032011</v>
      </c>
      <c r="C918" s="7">
        <v>40</v>
      </c>
      <c r="D918" t="s">
        <v>9</v>
      </c>
      <c r="E918" t="s">
        <v>10</v>
      </c>
      <c r="G918" t="str">
        <f t="shared" si="645"/>
        <v>bachelor or above</v>
      </c>
      <c r="H918" s="7">
        <f t="shared" si="649"/>
        <v>15</v>
      </c>
      <c r="I918" t="s">
        <v>14</v>
      </c>
      <c r="J918">
        <v>44</v>
      </c>
      <c r="K918">
        <v>11.421917808219</v>
      </c>
      <c r="L918">
        <v>6</v>
      </c>
      <c r="M918" s="5">
        <f t="shared" si="650"/>
        <v>26</v>
      </c>
      <c r="N918" s="5">
        <f>+IF(D918="male",VLOOKUP(BG918,'Key node cluster'!$L$3:$N$24,3,0),VLOOKUP(BG918,'Key node cluster'!$R$3:$T$15,3,0))</f>
        <v>1</v>
      </c>
      <c r="O918" s="1">
        <v>0</v>
      </c>
      <c r="P918" s="1">
        <f t="shared" si="651"/>
        <v>26</v>
      </c>
      <c r="Q918" s="1">
        <f t="shared" si="652"/>
        <v>26</v>
      </c>
      <c r="R918" s="1">
        <f t="shared" si="653"/>
        <v>26</v>
      </c>
      <c r="S918" s="1">
        <f t="shared" si="654"/>
        <v>26</v>
      </c>
      <c r="T918" s="1">
        <f t="shared" si="655"/>
        <v>26</v>
      </c>
      <c r="U918" s="1">
        <f t="shared" si="656"/>
        <v>26</v>
      </c>
      <c r="V918" s="1">
        <f t="shared" si="657"/>
        <v>26</v>
      </c>
      <c r="W918" s="1">
        <f t="shared" si="658"/>
        <v>26</v>
      </c>
      <c r="X918" s="1">
        <f t="shared" si="659"/>
        <v>26</v>
      </c>
      <c r="Y918" s="1">
        <f t="shared" si="660"/>
        <v>26</v>
      </c>
      <c r="Z918" s="1">
        <f t="shared" si="661"/>
        <v>26</v>
      </c>
      <c r="AA918" s="1">
        <f t="shared" si="662"/>
        <v>26</v>
      </c>
      <c r="AB918" s="1">
        <f t="shared" si="663"/>
        <v>26</v>
      </c>
      <c r="AC918" s="1">
        <f t="shared" si="664"/>
        <v>26</v>
      </c>
      <c r="AD918" s="1">
        <f t="shared" si="665"/>
        <v>26</v>
      </c>
      <c r="AE918" s="1">
        <f t="shared" si="666"/>
        <v>26</v>
      </c>
      <c r="AF918" s="1">
        <f t="shared" si="667"/>
        <v>26</v>
      </c>
      <c r="AG918" s="1">
        <f t="shared" si="668"/>
        <v>26</v>
      </c>
      <c r="AH918" s="1">
        <f t="shared" si="669"/>
        <v>26</v>
      </c>
      <c r="AI918" s="1">
        <f t="shared" si="670"/>
        <v>26</v>
      </c>
      <c r="AJ918" s="1">
        <f t="shared" si="671"/>
        <v>26</v>
      </c>
      <c r="AK918" s="1">
        <f t="shared" si="672"/>
        <v>26</v>
      </c>
      <c r="AL918" s="1">
        <f t="shared" si="673"/>
        <v>26</v>
      </c>
      <c r="AM918" s="1">
        <f t="shared" si="674"/>
        <v>26</v>
      </c>
      <c r="AN918" s="1">
        <f t="shared" si="675"/>
        <v>26</v>
      </c>
      <c r="AO918" s="1">
        <f t="shared" si="676"/>
        <v>26</v>
      </c>
      <c r="AP918" s="7">
        <f t="shared" si="646"/>
        <v>26</v>
      </c>
      <c r="AQ918" s="7">
        <f t="shared" si="647"/>
        <v>26</v>
      </c>
      <c r="AR918" s="1">
        <f t="shared" si="677"/>
        <v>26</v>
      </c>
      <c r="AS918" s="7">
        <f t="shared" si="648"/>
        <v>26</v>
      </c>
      <c r="AT918" s="1">
        <f t="shared" si="678"/>
        <v>26</v>
      </c>
      <c r="AU918" s="1">
        <f t="shared" si="679"/>
        <v>26</v>
      </c>
      <c r="AV918" s="1">
        <f t="shared" si="680"/>
        <v>26</v>
      </c>
      <c r="AW918" s="1">
        <f t="shared" si="681"/>
        <v>26</v>
      </c>
      <c r="AX918" s="1">
        <f t="shared" si="682"/>
        <v>26</v>
      </c>
      <c r="AY918" s="1">
        <f t="shared" si="683"/>
        <v>26</v>
      </c>
      <c r="AZ918" s="1">
        <f t="shared" si="684"/>
        <v>26</v>
      </c>
      <c r="BA918" s="1">
        <f t="shared" si="685"/>
        <v>26</v>
      </c>
      <c r="BB918" s="1">
        <f t="shared" si="686"/>
        <v>26</v>
      </c>
      <c r="BC918" s="1">
        <f t="shared" si="687"/>
        <v>26</v>
      </c>
      <c r="BD918" s="1">
        <f t="shared" si="688"/>
        <v>26</v>
      </c>
      <c r="BE918" s="1">
        <f t="shared" si="689"/>
        <v>26</v>
      </c>
      <c r="BF918" s="1">
        <f t="shared" si="690"/>
        <v>26</v>
      </c>
      <c r="BG918" s="1">
        <f>+IF(D918="male",VLOOKUP(M918,'Key node cluster'!$A$3:$C$45,3,0),VLOOKUP(M918,'Key node cluster'!$F$3:$H$27,3,0))</f>
        <v>31</v>
      </c>
    </row>
    <row r="919" spans="1:59" x14ac:dyDescent="0.25">
      <c r="A919" t="s">
        <v>507</v>
      </c>
      <c r="B919">
        <v>9911000912</v>
      </c>
      <c r="C919" s="7">
        <v>30</v>
      </c>
      <c r="D919" t="s">
        <v>9</v>
      </c>
      <c r="E919" t="s">
        <v>10</v>
      </c>
      <c r="F919" t="s">
        <v>360</v>
      </c>
      <c r="G919" t="str">
        <f t="shared" si="645"/>
        <v>secondary or below</v>
      </c>
      <c r="H919" s="7">
        <f t="shared" si="649"/>
        <v>10</v>
      </c>
      <c r="I919" t="s">
        <v>18</v>
      </c>
      <c r="J919">
        <v>30</v>
      </c>
      <c r="K919">
        <v>8.5260273972603002</v>
      </c>
      <c r="L919">
        <v>23</v>
      </c>
      <c r="M919" s="5">
        <f t="shared" si="650"/>
        <v>31</v>
      </c>
      <c r="N919" s="5">
        <f>+IF(D919="male",VLOOKUP(BG919,'Key node cluster'!$L$3:$N$24,3,0),VLOOKUP(BG919,'Key node cluster'!$R$3:$T$15,3,0))</f>
        <v>1</v>
      </c>
      <c r="O919" s="1">
        <v>0</v>
      </c>
      <c r="P919" s="1">
        <f t="shared" si="651"/>
        <v>26</v>
      </c>
      <c r="Q919" s="1">
        <f t="shared" si="652"/>
        <v>26</v>
      </c>
      <c r="R919" s="1">
        <f t="shared" si="653"/>
        <v>26</v>
      </c>
      <c r="S919" s="1">
        <f t="shared" si="654"/>
        <v>26</v>
      </c>
      <c r="T919" s="1">
        <f t="shared" si="655"/>
        <v>26</v>
      </c>
      <c r="U919" s="1">
        <f t="shared" si="656"/>
        <v>26</v>
      </c>
      <c r="V919" s="1">
        <f t="shared" si="657"/>
        <v>26</v>
      </c>
      <c r="W919" s="1">
        <f t="shared" si="658"/>
        <v>26</v>
      </c>
      <c r="X919" s="1">
        <f t="shared" si="659"/>
        <v>26</v>
      </c>
      <c r="Y919" s="1">
        <f t="shared" si="660"/>
        <v>26</v>
      </c>
      <c r="Z919" s="1">
        <f t="shared" si="661"/>
        <v>26</v>
      </c>
      <c r="AA919" s="1">
        <f t="shared" si="662"/>
        <v>26</v>
      </c>
      <c r="AB919" s="1">
        <f t="shared" si="663"/>
        <v>26</v>
      </c>
      <c r="AC919" s="1">
        <f t="shared" si="664"/>
        <v>26</v>
      </c>
      <c r="AD919" s="1">
        <f t="shared" si="665"/>
        <v>26</v>
      </c>
      <c r="AE919" s="1">
        <f t="shared" si="666"/>
        <v>26</v>
      </c>
      <c r="AF919" s="1">
        <f t="shared" si="667"/>
        <v>26</v>
      </c>
      <c r="AG919" s="1">
        <f t="shared" si="668"/>
        <v>26</v>
      </c>
      <c r="AH919" s="1">
        <f t="shared" si="669"/>
        <v>26</v>
      </c>
      <c r="AI919" s="1">
        <f t="shared" si="670"/>
        <v>26</v>
      </c>
      <c r="AJ919" s="1">
        <f t="shared" si="671"/>
        <v>26</v>
      </c>
      <c r="AK919" s="1">
        <f t="shared" si="672"/>
        <v>26</v>
      </c>
      <c r="AL919" s="1">
        <f t="shared" si="673"/>
        <v>26</v>
      </c>
      <c r="AM919" s="1">
        <f t="shared" si="674"/>
        <v>26</v>
      </c>
      <c r="AN919" s="1">
        <f t="shared" si="675"/>
        <v>26</v>
      </c>
      <c r="AO919" s="1">
        <f t="shared" si="676"/>
        <v>26</v>
      </c>
      <c r="AP919" s="7">
        <f t="shared" si="646"/>
        <v>27</v>
      </c>
      <c r="AQ919" s="7">
        <f t="shared" si="647"/>
        <v>28</v>
      </c>
      <c r="AR919" s="1">
        <f t="shared" si="677"/>
        <v>29</v>
      </c>
      <c r="AS919" s="7">
        <f t="shared" si="648"/>
        <v>31</v>
      </c>
      <c r="AT919" s="1">
        <f t="shared" si="678"/>
        <v>31</v>
      </c>
      <c r="AU919" s="1">
        <f t="shared" si="679"/>
        <v>31</v>
      </c>
      <c r="AV919" s="1">
        <f t="shared" si="680"/>
        <v>31</v>
      </c>
      <c r="AW919" s="1">
        <f t="shared" si="681"/>
        <v>31</v>
      </c>
      <c r="AX919" s="1">
        <f t="shared" si="682"/>
        <v>31</v>
      </c>
      <c r="AY919" s="1">
        <f t="shared" si="683"/>
        <v>31</v>
      </c>
      <c r="AZ919" s="1">
        <f t="shared" si="684"/>
        <v>31</v>
      </c>
      <c r="BA919" s="1">
        <f t="shared" si="685"/>
        <v>31</v>
      </c>
      <c r="BB919" s="1">
        <f t="shared" si="686"/>
        <v>31</v>
      </c>
      <c r="BC919" s="1">
        <f t="shared" si="687"/>
        <v>31</v>
      </c>
      <c r="BD919" s="1">
        <f t="shared" si="688"/>
        <v>31</v>
      </c>
      <c r="BE919" s="1">
        <f t="shared" si="689"/>
        <v>31</v>
      </c>
      <c r="BF919" s="1">
        <f t="shared" si="690"/>
        <v>31</v>
      </c>
      <c r="BG919" s="1">
        <f>+IF(D919="male",VLOOKUP(M919,'Key node cluster'!$A$3:$C$45,3,0),VLOOKUP(M919,'Key node cluster'!$F$3:$H$27,3,0))</f>
        <v>31</v>
      </c>
    </row>
    <row r="920" spans="1:59" x14ac:dyDescent="0.25">
      <c r="A920" t="s">
        <v>508</v>
      </c>
      <c r="B920">
        <v>9881059240</v>
      </c>
      <c r="C920" s="7">
        <v>30</v>
      </c>
      <c r="D920" t="s">
        <v>9</v>
      </c>
      <c r="E920" t="s">
        <v>10</v>
      </c>
      <c r="G920" t="str">
        <f t="shared" si="645"/>
        <v/>
      </c>
      <c r="H920" s="7">
        <f t="shared" si="649"/>
        <v>10</v>
      </c>
      <c r="J920">
        <v>33</v>
      </c>
      <c r="K920">
        <v>8.6904109589040992</v>
      </c>
      <c r="L920">
        <v>2</v>
      </c>
      <c r="M920" s="5">
        <f t="shared" si="650"/>
        <v>26</v>
      </c>
      <c r="N920" s="5">
        <f>+IF(D920="male",VLOOKUP(BG920,'Key node cluster'!$L$3:$N$24,3,0),VLOOKUP(BG920,'Key node cluster'!$R$3:$T$15,3,0))</f>
        <v>1</v>
      </c>
      <c r="O920" s="1">
        <v>0</v>
      </c>
      <c r="P920" s="1">
        <f t="shared" si="651"/>
        <v>26</v>
      </c>
      <c r="Q920" s="1">
        <f t="shared" si="652"/>
        <v>26</v>
      </c>
      <c r="R920" s="1">
        <f t="shared" si="653"/>
        <v>26</v>
      </c>
      <c r="S920" s="1">
        <f t="shared" si="654"/>
        <v>26</v>
      </c>
      <c r="T920" s="1">
        <f t="shared" si="655"/>
        <v>26</v>
      </c>
      <c r="U920" s="1">
        <f t="shared" si="656"/>
        <v>26</v>
      </c>
      <c r="V920" s="1">
        <f t="shared" si="657"/>
        <v>26</v>
      </c>
      <c r="W920" s="1">
        <f t="shared" si="658"/>
        <v>26</v>
      </c>
      <c r="X920" s="1">
        <f t="shared" si="659"/>
        <v>26</v>
      </c>
      <c r="Y920" s="1">
        <f t="shared" si="660"/>
        <v>26</v>
      </c>
      <c r="Z920" s="1">
        <f t="shared" si="661"/>
        <v>26</v>
      </c>
      <c r="AA920" s="1">
        <f t="shared" si="662"/>
        <v>26</v>
      </c>
      <c r="AB920" s="1">
        <f t="shared" si="663"/>
        <v>26</v>
      </c>
      <c r="AC920" s="1">
        <f t="shared" si="664"/>
        <v>26</v>
      </c>
      <c r="AD920" s="1">
        <f t="shared" si="665"/>
        <v>26</v>
      </c>
      <c r="AE920" s="1">
        <f t="shared" si="666"/>
        <v>26</v>
      </c>
      <c r="AF920" s="1">
        <f t="shared" si="667"/>
        <v>26</v>
      </c>
      <c r="AG920" s="1">
        <f t="shared" si="668"/>
        <v>26</v>
      </c>
      <c r="AH920" s="1">
        <f t="shared" si="669"/>
        <v>26</v>
      </c>
      <c r="AI920" s="1">
        <f t="shared" si="670"/>
        <v>26</v>
      </c>
      <c r="AJ920" s="1">
        <f t="shared" si="671"/>
        <v>26</v>
      </c>
      <c r="AK920" s="1">
        <f t="shared" si="672"/>
        <v>26</v>
      </c>
      <c r="AL920" s="1">
        <f t="shared" si="673"/>
        <v>26</v>
      </c>
      <c r="AM920" s="1">
        <f t="shared" si="674"/>
        <v>26</v>
      </c>
      <c r="AN920" s="1">
        <f t="shared" si="675"/>
        <v>26</v>
      </c>
      <c r="AO920" s="1">
        <f t="shared" si="676"/>
        <v>26</v>
      </c>
      <c r="AP920" s="7">
        <f t="shared" si="646"/>
        <v>26</v>
      </c>
      <c r="AQ920" s="7">
        <f t="shared" si="647"/>
        <v>26</v>
      </c>
      <c r="AR920" s="1">
        <f t="shared" si="677"/>
        <v>26</v>
      </c>
      <c r="AS920" s="7">
        <f t="shared" si="648"/>
        <v>26</v>
      </c>
      <c r="AT920" s="1">
        <f t="shared" si="678"/>
        <v>26</v>
      </c>
      <c r="AU920" s="1">
        <f t="shared" si="679"/>
        <v>26</v>
      </c>
      <c r="AV920" s="1">
        <f t="shared" si="680"/>
        <v>26</v>
      </c>
      <c r="AW920" s="1">
        <f t="shared" si="681"/>
        <v>26</v>
      </c>
      <c r="AX920" s="1">
        <f t="shared" si="682"/>
        <v>26</v>
      </c>
      <c r="AY920" s="1">
        <f t="shared" si="683"/>
        <v>26</v>
      </c>
      <c r="AZ920" s="1">
        <f t="shared" si="684"/>
        <v>26</v>
      </c>
      <c r="BA920" s="1">
        <f t="shared" si="685"/>
        <v>26</v>
      </c>
      <c r="BB920" s="1">
        <f t="shared" si="686"/>
        <v>26</v>
      </c>
      <c r="BC920" s="1">
        <f t="shared" si="687"/>
        <v>26</v>
      </c>
      <c r="BD920" s="1">
        <f t="shared" si="688"/>
        <v>26</v>
      </c>
      <c r="BE920" s="1">
        <f t="shared" si="689"/>
        <v>26</v>
      </c>
      <c r="BF920" s="1">
        <f t="shared" si="690"/>
        <v>26</v>
      </c>
      <c r="BG920" s="1">
        <f>+IF(D920="male",VLOOKUP(M920,'Key node cluster'!$A$3:$C$45,3,0),VLOOKUP(M920,'Key node cluster'!$F$3:$H$27,3,0))</f>
        <v>31</v>
      </c>
    </row>
    <row r="921" spans="1:59" x14ac:dyDescent="0.25">
      <c r="A921" t="s">
        <v>511</v>
      </c>
      <c r="B921">
        <v>9911012105</v>
      </c>
      <c r="C921" s="7">
        <v>30</v>
      </c>
      <c r="D921" t="s">
        <v>9</v>
      </c>
      <c r="E921" t="s">
        <v>10</v>
      </c>
      <c r="G921" t="str">
        <f t="shared" si="645"/>
        <v/>
      </c>
      <c r="H921" s="7">
        <f t="shared" si="649"/>
        <v>10</v>
      </c>
      <c r="J921">
        <v>31</v>
      </c>
      <c r="K921">
        <v>7.8602739726027</v>
      </c>
      <c r="L921">
        <v>7</v>
      </c>
      <c r="M921" s="5">
        <f t="shared" si="650"/>
        <v>26</v>
      </c>
      <c r="N921" s="5">
        <f>+IF(D921="male",VLOOKUP(BG921,'Key node cluster'!$L$3:$N$24,3,0),VLOOKUP(BG921,'Key node cluster'!$R$3:$T$15,3,0))</f>
        <v>1</v>
      </c>
      <c r="O921" s="1">
        <v>0</v>
      </c>
      <c r="P921" s="1">
        <f t="shared" si="651"/>
        <v>26</v>
      </c>
      <c r="Q921" s="1">
        <f t="shared" si="652"/>
        <v>26</v>
      </c>
      <c r="R921" s="1">
        <f t="shared" si="653"/>
        <v>26</v>
      </c>
      <c r="S921" s="1">
        <f t="shared" si="654"/>
        <v>26</v>
      </c>
      <c r="T921" s="1">
        <f t="shared" si="655"/>
        <v>26</v>
      </c>
      <c r="U921" s="1">
        <f t="shared" si="656"/>
        <v>26</v>
      </c>
      <c r="V921" s="1">
        <f t="shared" si="657"/>
        <v>26</v>
      </c>
      <c r="W921" s="1">
        <f t="shared" si="658"/>
        <v>26</v>
      </c>
      <c r="X921" s="1">
        <f t="shared" si="659"/>
        <v>26</v>
      </c>
      <c r="Y921" s="1">
        <f t="shared" si="660"/>
        <v>26</v>
      </c>
      <c r="Z921" s="1">
        <f t="shared" si="661"/>
        <v>26</v>
      </c>
      <c r="AA921" s="1">
        <f t="shared" si="662"/>
        <v>26</v>
      </c>
      <c r="AB921" s="1">
        <f t="shared" si="663"/>
        <v>26</v>
      </c>
      <c r="AC921" s="1">
        <f t="shared" si="664"/>
        <v>26</v>
      </c>
      <c r="AD921" s="1">
        <f t="shared" si="665"/>
        <v>26</v>
      </c>
      <c r="AE921" s="1">
        <f t="shared" si="666"/>
        <v>26</v>
      </c>
      <c r="AF921" s="1">
        <f t="shared" si="667"/>
        <v>26</v>
      </c>
      <c r="AG921" s="1">
        <f t="shared" si="668"/>
        <v>26</v>
      </c>
      <c r="AH921" s="1">
        <f t="shared" si="669"/>
        <v>26</v>
      </c>
      <c r="AI921" s="1">
        <f t="shared" si="670"/>
        <v>26</v>
      </c>
      <c r="AJ921" s="1">
        <f t="shared" si="671"/>
        <v>26</v>
      </c>
      <c r="AK921" s="1">
        <f t="shared" si="672"/>
        <v>26</v>
      </c>
      <c r="AL921" s="1">
        <f t="shared" si="673"/>
        <v>26</v>
      </c>
      <c r="AM921" s="1">
        <f t="shared" si="674"/>
        <v>26</v>
      </c>
      <c r="AN921" s="1">
        <f t="shared" si="675"/>
        <v>26</v>
      </c>
      <c r="AO921" s="1">
        <f t="shared" si="676"/>
        <v>26</v>
      </c>
      <c r="AP921" s="7">
        <f t="shared" si="646"/>
        <v>26</v>
      </c>
      <c r="AQ921" s="7">
        <f t="shared" si="647"/>
        <v>26</v>
      </c>
      <c r="AR921" s="1">
        <f t="shared" si="677"/>
        <v>26</v>
      </c>
      <c r="AS921" s="7">
        <f t="shared" si="648"/>
        <v>26</v>
      </c>
      <c r="AT921" s="1">
        <f t="shared" si="678"/>
        <v>26</v>
      </c>
      <c r="AU921" s="1">
        <f t="shared" si="679"/>
        <v>26</v>
      </c>
      <c r="AV921" s="1">
        <f t="shared" si="680"/>
        <v>26</v>
      </c>
      <c r="AW921" s="1">
        <f t="shared" si="681"/>
        <v>26</v>
      </c>
      <c r="AX921" s="1">
        <f t="shared" si="682"/>
        <v>26</v>
      </c>
      <c r="AY921" s="1">
        <f t="shared" si="683"/>
        <v>26</v>
      </c>
      <c r="AZ921" s="1">
        <f t="shared" si="684"/>
        <v>26</v>
      </c>
      <c r="BA921" s="1">
        <f t="shared" si="685"/>
        <v>26</v>
      </c>
      <c r="BB921" s="1">
        <f t="shared" si="686"/>
        <v>26</v>
      </c>
      <c r="BC921" s="1">
        <f t="shared" si="687"/>
        <v>26</v>
      </c>
      <c r="BD921" s="1">
        <f t="shared" si="688"/>
        <v>26</v>
      </c>
      <c r="BE921" s="1">
        <f t="shared" si="689"/>
        <v>26</v>
      </c>
      <c r="BF921" s="1">
        <f t="shared" si="690"/>
        <v>26</v>
      </c>
      <c r="BG921" s="1">
        <f>+IF(D921="male",VLOOKUP(M921,'Key node cluster'!$A$3:$C$45,3,0),VLOOKUP(M921,'Key node cluster'!$F$3:$H$27,3,0))</f>
        <v>31</v>
      </c>
    </row>
    <row r="922" spans="1:59" x14ac:dyDescent="0.25">
      <c r="A922" t="s">
        <v>513</v>
      </c>
      <c r="B922">
        <v>9911048951</v>
      </c>
      <c r="C922" s="7">
        <v>30</v>
      </c>
      <c r="D922" t="s">
        <v>9</v>
      </c>
      <c r="E922" t="s">
        <v>10</v>
      </c>
      <c r="F922" t="s">
        <v>45</v>
      </c>
      <c r="G922" t="str">
        <f t="shared" si="645"/>
        <v>tvet</v>
      </c>
      <c r="H922" s="7">
        <f t="shared" si="649"/>
        <v>10</v>
      </c>
      <c r="I922" t="s">
        <v>22</v>
      </c>
      <c r="J922">
        <v>30</v>
      </c>
      <c r="K922">
        <v>7.6931506849315001</v>
      </c>
      <c r="L922">
        <v>21</v>
      </c>
      <c r="M922" s="5">
        <f t="shared" si="650"/>
        <v>31</v>
      </c>
      <c r="N922" s="5">
        <f>+IF(D922="male",VLOOKUP(BG922,'Key node cluster'!$L$3:$N$24,3,0),VLOOKUP(BG922,'Key node cluster'!$R$3:$T$15,3,0))</f>
        <v>1</v>
      </c>
      <c r="O922" s="1">
        <v>0</v>
      </c>
      <c r="P922" s="1">
        <f t="shared" si="651"/>
        <v>26</v>
      </c>
      <c r="Q922" s="1">
        <f t="shared" si="652"/>
        <v>26</v>
      </c>
      <c r="R922" s="1">
        <f t="shared" si="653"/>
        <v>26</v>
      </c>
      <c r="S922" s="1">
        <f t="shared" si="654"/>
        <v>26</v>
      </c>
      <c r="T922" s="1">
        <f t="shared" si="655"/>
        <v>26</v>
      </c>
      <c r="U922" s="1">
        <f t="shared" si="656"/>
        <v>26</v>
      </c>
      <c r="V922" s="1">
        <f t="shared" si="657"/>
        <v>26</v>
      </c>
      <c r="W922" s="1">
        <f t="shared" si="658"/>
        <v>26</v>
      </c>
      <c r="X922" s="1">
        <f t="shared" si="659"/>
        <v>26</v>
      </c>
      <c r="Y922" s="1">
        <f t="shared" si="660"/>
        <v>26</v>
      </c>
      <c r="Z922" s="1">
        <f t="shared" si="661"/>
        <v>26</v>
      </c>
      <c r="AA922" s="1">
        <f t="shared" si="662"/>
        <v>26</v>
      </c>
      <c r="AB922" s="1">
        <f t="shared" si="663"/>
        <v>26</v>
      </c>
      <c r="AC922" s="1">
        <f t="shared" si="664"/>
        <v>26</v>
      </c>
      <c r="AD922" s="1">
        <f t="shared" si="665"/>
        <v>26</v>
      </c>
      <c r="AE922" s="1">
        <f t="shared" si="666"/>
        <v>26</v>
      </c>
      <c r="AF922" s="1">
        <f t="shared" si="667"/>
        <v>26</v>
      </c>
      <c r="AG922" s="1">
        <f t="shared" si="668"/>
        <v>26</v>
      </c>
      <c r="AH922" s="1">
        <f t="shared" si="669"/>
        <v>26</v>
      </c>
      <c r="AI922" s="1">
        <f t="shared" si="670"/>
        <v>26</v>
      </c>
      <c r="AJ922" s="1">
        <f t="shared" si="671"/>
        <v>26</v>
      </c>
      <c r="AK922" s="1">
        <f t="shared" si="672"/>
        <v>26</v>
      </c>
      <c r="AL922" s="1">
        <f t="shared" si="673"/>
        <v>26</v>
      </c>
      <c r="AM922" s="1">
        <f t="shared" si="674"/>
        <v>26</v>
      </c>
      <c r="AN922" s="1">
        <f t="shared" si="675"/>
        <v>26</v>
      </c>
      <c r="AO922" s="1">
        <f t="shared" si="676"/>
        <v>26</v>
      </c>
      <c r="AP922" s="7">
        <f t="shared" si="646"/>
        <v>27</v>
      </c>
      <c r="AQ922" s="7">
        <f t="shared" si="647"/>
        <v>28</v>
      </c>
      <c r="AR922" s="1">
        <f t="shared" si="677"/>
        <v>29</v>
      </c>
      <c r="AS922" s="7">
        <f t="shared" si="648"/>
        <v>31</v>
      </c>
      <c r="AT922" s="1">
        <f t="shared" si="678"/>
        <v>31</v>
      </c>
      <c r="AU922" s="1">
        <f t="shared" si="679"/>
        <v>31</v>
      </c>
      <c r="AV922" s="1">
        <f t="shared" si="680"/>
        <v>31</v>
      </c>
      <c r="AW922" s="1">
        <f t="shared" si="681"/>
        <v>31</v>
      </c>
      <c r="AX922" s="1">
        <f t="shared" si="682"/>
        <v>31</v>
      </c>
      <c r="AY922" s="1">
        <f t="shared" si="683"/>
        <v>31</v>
      </c>
      <c r="AZ922" s="1">
        <f t="shared" si="684"/>
        <v>31</v>
      </c>
      <c r="BA922" s="1">
        <f t="shared" si="685"/>
        <v>31</v>
      </c>
      <c r="BB922" s="1">
        <f t="shared" si="686"/>
        <v>31</v>
      </c>
      <c r="BC922" s="1">
        <f t="shared" si="687"/>
        <v>31</v>
      </c>
      <c r="BD922" s="1">
        <f t="shared" si="688"/>
        <v>31</v>
      </c>
      <c r="BE922" s="1">
        <f t="shared" si="689"/>
        <v>31</v>
      </c>
      <c r="BF922" s="1">
        <f t="shared" si="690"/>
        <v>31</v>
      </c>
      <c r="BG922" s="1">
        <f>+IF(D922="male",VLOOKUP(M922,'Key node cluster'!$A$3:$C$45,3,0),VLOOKUP(M922,'Key node cluster'!$F$3:$H$27,3,0))</f>
        <v>31</v>
      </c>
    </row>
    <row r="923" spans="1:59" x14ac:dyDescent="0.25">
      <c r="A923" t="s">
        <v>515</v>
      </c>
      <c r="B923">
        <v>9931061244</v>
      </c>
      <c r="C923" s="7">
        <v>30</v>
      </c>
      <c r="D923" t="s">
        <v>9</v>
      </c>
      <c r="E923" t="s">
        <v>10</v>
      </c>
      <c r="F923" t="s">
        <v>11</v>
      </c>
      <c r="G923" t="str">
        <f t="shared" si="645"/>
        <v>bachelor or above</v>
      </c>
      <c r="H923" s="7">
        <f t="shared" si="649"/>
        <v>5</v>
      </c>
      <c r="I923" t="s">
        <v>14</v>
      </c>
      <c r="J923">
        <v>28</v>
      </c>
      <c r="K923">
        <v>4.2767123287670996</v>
      </c>
      <c r="L923">
        <v>12</v>
      </c>
      <c r="M923" s="5">
        <f t="shared" si="650"/>
        <v>41</v>
      </c>
      <c r="N923" s="5">
        <f>+IF(D923="male",VLOOKUP(BG923,'Key node cluster'!$L$3:$N$24,3,0),VLOOKUP(BG923,'Key node cluster'!$R$3:$T$15,3,0))</f>
        <v>1</v>
      </c>
      <c r="O923" s="1">
        <v>0</v>
      </c>
      <c r="P923" s="1">
        <f t="shared" si="651"/>
        <v>26</v>
      </c>
      <c r="Q923" s="1">
        <f t="shared" si="652"/>
        <v>26</v>
      </c>
      <c r="R923" s="1">
        <f t="shared" si="653"/>
        <v>26</v>
      </c>
      <c r="S923" s="1">
        <f t="shared" si="654"/>
        <v>26</v>
      </c>
      <c r="T923" s="1">
        <f t="shared" si="655"/>
        <v>26</v>
      </c>
      <c r="U923" s="1">
        <f t="shared" si="656"/>
        <v>26</v>
      </c>
      <c r="V923" s="1">
        <f t="shared" si="657"/>
        <v>26</v>
      </c>
      <c r="W923" s="1">
        <f t="shared" si="658"/>
        <v>26</v>
      </c>
      <c r="X923" s="1">
        <f t="shared" si="659"/>
        <v>26</v>
      </c>
      <c r="Y923" s="1">
        <f t="shared" si="660"/>
        <v>26</v>
      </c>
      <c r="Z923" s="1">
        <f t="shared" si="661"/>
        <v>26</v>
      </c>
      <c r="AA923" s="1">
        <f t="shared" si="662"/>
        <v>26</v>
      </c>
      <c r="AB923" s="1">
        <f t="shared" si="663"/>
        <v>26</v>
      </c>
      <c r="AC923" s="1">
        <f t="shared" si="664"/>
        <v>26</v>
      </c>
      <c r="AD923" s="1">
        <f t="shared" si="665"/>
        <v>26</v>
      </c>
      <c r="AE923" s="1">
        <f t="shared" si="666"/>
        <v>26</v>
      </c>
      <c r="AF923" s="1">
        <f t="shared" si="667"/>
        <v>26</v>
      </c>
      <c r="AG923" s="1">
        <f t="shared" si="668"/>
        <v>26</v>
      </c>
      <c r="AH923" s="1">
        <f t="shared" si="669"/>
        <v>26</v>
      </c>
      <c r="AI923" s="1">
        <f t="shared" si="670"/>
        <v>26</v>
      </c>
      <c r="AJ923" s="1">
        <f t="shared" si="671"/>
        <v>26</v>
      </c>
      <c r="AK923" s="1">
        <f t="shared" si="672"/>
        <v>26</v>
      </c>
      <c r="AL923" s="1">
        <f t="shared" si="673"/>
        <v>26</v>
      </c>
      <c r="AM923" s="1">
        <f t="shared" si="674"/>
        <v>26</v>
      </c>
      <c r="AN923" s="1">
        <f t="shared" si="675"/>
        <v>26</v>
      </c>
      <c r="AO923" s="1">
        <f t="shared" si="676"/>
        <v>26</v>
      </c>
      <c r="AP923" s="7">
        <f t="shared" si="646"/>
        <v>38</v>
      </c>
      <c r="AQ923" s="7">
        <f t="shared" si="647"/>
        <v>38</v>
      </c>
      <c r="AR923" s="1">
        <f t="shared" si="677"/>
        <v>38</v>
      </c>
      <c r="AS923" s="7">
        <f t="shared" si="648"/>
        <v>38</v>
      </c>
      <c r="AT923" s="1">
        <f t="shared" si="678"/>
        <v>38</v>
      </c>
      <c r="AU923" s="1">
        <f t="shared" si="679"/>
        <v>38</v>
      </c>
      <c r="AV923" s="1">
        <f t="shared" si="680"/>
        <v>38</v>
      </c>
      <c r="AW923" s="1">
        <f t="shared" si="681"/>
        <v>38</v>
      </c>
      <c r="AX923" s="1">
        <f t="shared" si="682"/>
        <v>38</v>
      </c>
      <c r="AY923" s="1">
        <f t="shared" si="683"/>
        <v>38</v>
      </c>
      <c r="AZ923" s="1">
        <f t="shared" si="684"/>
        <v>38</v>
      </c>
      <c r="BA923" s="1">
        <f t="shared" si="685"/>
        <v>38</v>
      </c>
      <c r="BB923" s="1">
        <f t="shared" si="686"/>
        <v>40</v>
      </c>
      <c r="BC923" s="1">
        <f t="shared" si="687"/>
        <v>40</v>
      </c>
      <c r="BD923" s="1">
        <f t="shared" si="688"/>
        <v>41</v>
      </c>
      <c r="BE923" s="1">
        <f t="shared" si="689"/>
        <v>41</v>
      </c>
      <c r="BF923" s="1">
        <f t="shared" si="690"/>
        <v>41</v>
      </c>
      <c r="BG923" s="1">
        <f>+IF(D923="male",VLOOKUP(M923,'Key node cluster'!$A$3:$C$45,3,0),VLOOKUP(M923,'Key node cluster'!$F$3:$H$27,3,0))</f>
        <v>41</v>
      </c>
    </row>
    <row r="924" spans="1:59" x14ac:dyDescent="0.25">
      <c r="A924" t="s">
        <v>516</v>
      </c>
      <c r="B924">
        <v>9831026713</v>
      </c>
      <c r="C924" s="7">
        <v>40</v>
      </c>
      <c r="D924" t="s">
        <v>9</v>
      </c>
      <c r="E924" t="s">
        <v>10</v>
      </c>
      <c r="G924" t="str">
        <f t="shared" si="645"/>
        <v/>
      </c>
      <c r="H924" s="7">
        <f t="shared" si="649"/>
        <v>20</v>
      </c>
      <c r="J924">
        <v>38</v>
      </c>
      <c r="K924">
        <v>17.279452054795001</v>
      </c>
      <c r="L924">
        <v>4</v>
      </c>
      <c r="M924" s="5">
        <f t="shared" si="650"/>
        <v>26</v>
      </c>
      <c r="N924" s="5">
        <f>+IF(D924="male",VLOOKUP(BG924,'Key node cluster'!$L$3:$N$24,3,0),VLOOKUP(BG924,'Key node cluster'!$R$3:$T$15,3,0))</f>
        <v>1</v>
      </c>
      <c r="O924" s="1">
        <v>0</v>
      </c>
      <c r="P924" s="1">
        <f t="shared" si="651"/>
        <v>26</v>
      </c>
      <c r="Q924" s="1">
        <f t="shared" si="652"/>
        <v>26</v>
      </c>
      <c r="R924" s="1">
        <f t="shared" si="653"/>
        <v>26</v>
      </c>
      <c r="S924" s="1">
        <f t="shared" si="654"/>
        <v>26</v>
      </c>
      <c r="T924" s="1">
        <f t="shared" si="655"/>
        <v>26</v>
      </c>
      <c r="U924" s="1">
        <f t="shared" si="656"/>
        <v>26</v>
      </c>
      <c r="V924" s="1">
        <f t="shared" si="657"/>
        <v>26</v>
      </c>
      <c r="W924" s="1">
        <f t="shared" si="658"/>
        <v>26</v>
      </c>
      <c r="X924" s="1">
        <f t="shared" si="659"/>
        <v>26</v>
      </c>
      <c r="Y924" s="1">
        <f t="shared" si="660"/>
        <v>26</v>
      </c>
      <c r="Z924" s="1">
        <f t="shared" si="661"/>
        <v>26</v>
      </c>
      <c r="AA924" s="1">
        <f t="shared" si="662"/>
        <v>26</v>
      </c>
      <c r="AB924" s="1">
        <f t="shared" si="663"/>
        <v>26</v>
      </c>
      <c r="AC924" s="1">
        <f t="shared" si="664"/>
        <v>26</v>
      </c>
      <c r="AD924" s="1">
        <f t="shared" si="665"/>
        <v>26</v>
      </c>
      <c r="AE924" s="1">
        <f t="shared" si="666"/>
        <v>26</v>
      </c>
      <c r="AF924" s="1">
        <f t="shared" si="667"/>
        <v>26</v>
      </c>
      <c r="AG924" s="1">
        <f t="shared" si="668"/>
        <v>26</v>
      </c>
      <c r="AH924" s="1">
        <f t="shared" si="669"/>
        <v>26</v>
      </c>
      <c r="AI924" s="1">
        <f t="shared" si="670"/>
        <v>26</v>
      </c>
      <c r="AJ924" s="1">
        <f t="shared" si="671"/>
        <v>26</v>
      </c>
      <c r="AK924" s="1">
        <f t="shared" si="672"/>
        <v>26</v>
      </c>
      <c r="AL924" s="1">
        <f t="shared" si="673"/>
        <v>26</v>
      </c>
      <c r="AM924" s="1">
        <f t="shared" si="674"/>
        <v>26</v>
      </c>
      <c r="AN924" s="1">
        <f t="shared" si="675"/>
        <v>26</v>
      </c>
      <c r="AO924" s="1">
        <f t="shared" si="676"/>
        <v>26</v>
      </c>
      <c r="AP924" s="7">
        <f t="shared" si="646"/>
        <v>26</v>
      </c>
      <c r="AQ924" s="7">
        <f t="shared" si="647"/>
        <v>26</v>
      </c>
      <c r="AR924" s="1">
        <f t="shared" si="677"/>
        <v>26</v>
      </c>
      <c r="AS924" s="7">
        <f t="shared" si="648"/>
        <v>26</v>
      </c>
      <c r="AT924" s="1">
        <f t="shared" si="678"/>
        <v>26</v>
      </c>
      <c r="AU924" s="1">
        <f t="shared" si="679"/>
        <v>26</v>
      </c>
      <c r="AV924" s="1">
        <f t="shared" si="680"/>
        <v>26</v>
      </c>
      <c r="AW924" s="1">
        <f t="shared" si="681"/>
        <v>26</v>
      </c>
      <c r="AX924" s="1">
        <f t="shared" si="682"/>
        <v>26</v>
      </c>
      <c r="AY924" s="1">
        <f t="shared" si="683"/>
        <v>26</v>
      </c>
      <c r="AZ924" s="1">
        <f t="shared" si="684"/>
        <v>26</v>
      </c>
      <c r="BA924" s="1">
        <f t="shared" si="685"/>
        <v>26</v>
      </c>
      <c r="BB924" s="1">
        <f t="shared" si="686"/>
        <v>26</v>
      </c>
      <c r="BC924" s="1">
        <f t="shared" si="687"/>
        <v>26</v>
      </c>
      <c r="BD924" s="1">
        <f t="shared" si="688"/>
        <v>26</v>
      </c>
      <c r="BE924" s="1">
        <f t="shared" si="689"/>
        <v>26</v>
      </c>
      <c r="BF924" s="1">
        <f t="shared" si="690"/>
        <v>26</v>
      </c>
      <c r="BG924" s="1">
        <f>+IF(D924="male",VLOOKUP(M924,'Key node cluster'!$A$3:$C$45,3,0),VLOOKUP(M924,'Key node cluster'!$F$3:$H$27,3,0))</f>
        <v>31</v>
      </c>
    </row>
    <row r="925" spans="1:59" x14ac:dyDescent="0.25">
      <c r="A925" t="s">
        <v>517</v>
      </c>
      <c r="B925">
        <v>9781047525</v>
      </c>
      <c r="C925" s="7">
        <v>40</v>
      </c>
      <c r="D925" t="s">
        <v>9</v>
      </c>
      <c r="E925" t="s">
        <v>10</v>
      </c>
      <c r="F925" t="s">
        <v>11</v>
      </c>
      <c r="G925" t="str">
        <f t="shared" si="645"/>
        <v>secondary or below</v>
      </c>
      <c r="H925" s="7">
        <f t="shared" si="649"/>
        <v>10</v>
      </c>
      <c r="I925" t="s">
        <v>12</v>
      </c>
      <c r="J925">
        <v>43</v>
      </c>
      <c r="K925">
        <v>9.0054794520548</v>
      </c>
      <c r="L925">
        <v>5</v>
      </c>
      <c r="M925" s="5">
        <f t="shared" si="650"/>
        <v>42</v>
      </c>
      <c r="N925" s="5">
        <f>+IF(D925="male",VLOOKUP(BG925,'Key node cluster'!$L$3:$N$24,3,0),VLOOKUP(BG925,'Key node cluster'!$R$3:$T$15,3,0))</f>
        <v>0</v>
      </c>
      <c r="O925" s="1">
        <v>0</v>
      </c>
      <c r="P925" s="1">
        <f t="shared" si="651"/>
        <v>26</v>
      </c>
      <c r="Q925" s="1">
        <f t="shared" si="652"/>
        <v>26</v>
      </c>
      <c r="R925" s="1">
        <f t="shared" si="653"/>
        <v>26</v>
      </c>
      <c r="S925" s="1">
        <f t="shared" si="654"/>
        <v>26</v>
      </c>
      <c r="T925" s="1">
        <f t="shared" si="655"/>
        <v>26</v>
      </c>
      <c r="U925" s="1">
        <f t="shared" si="656"/>
        <v>26</v>
      </c>
      <c r="V925" s="1">
        <f t="shared" si="657"/>
        <v>26</v>
      </c>
      <c r="W925" s="1">
        <f t="shared" si="658"/>
        <v>26</v>
      </c>
      <c r="X925" s="1">
        <f t="shared" si="659"/>
        <v>26</v>
      </c>
      <c r="Y925" s="1">
        <f t="shared" si="660"/>
        <v>26</v>
      </c>
      <c r="Z925" s="1">
        <f t="shared" si="661"/>
        <v>26</v>
      </c>
      <c r="AA925" s="1">
        <f t="shared" si="662"/>
        <v>26</v>
      </c>
      <c r="AB925" s="1">
        <f t="shared" si="663"/>
        <v>26</v>
      </c>
      <c r="AC925" s="1">
        <f t="shared" si="664"/>
        <v>26</v>
      </c>
      <c r="AD925" s="1">
        <f t="shared" si="665"/>
        <v>26</v>
      </c>
      <c r="AE925" s="1">
        <f t="shared" si="666"/>
        <v>26</v>
      </c>
      <c r="AF925" s="1">
        <f t="shared" si="667"/>
        <v>26</v>
      </c>
      <c r="AG925" s="1">
        <f t="shared" si="668"/>
        <v>26</v>
      </c>
      <c r="AH925" s="1">
        <f t="shared" si="669"/>
        <v>26</v>
      </c>
      <c r="AI925" s="1">
        <f t="shared" si="670"/>
        <v>26</v>
      </c>
      <c r="AJ925" s="1">
        <f t="shared" si="671"/>
        <v>26</v>
      </c>
      <c r="AK925" s="1">
        <f t="shared" si="672"/>
        <v>26</v>
      </c>
      <c r="AL925" s="1">
        <f t="shared" si="673"/>
        <v>26</v>
      </c>
      <c r="AM925" s="1">
        <f t="shared" si="674"/>
        <v>26</v>
      </c>
      <c r="AN925" s="1">
        <f t="shared" si="675"/>
        <v>26</v>
      </c>
      <c r="AO925" s="1">
        <f t="shared" si="676"/>
        <v>26</v>
      </c>
      <c r="AP925" s="7">
        <f t="shared" si="646"/>
        <v>38</v>
      </c>
      <c r="AQ925" s="7">
        <f t="shared" si="647"/>
        <v>38</v>
      </c>
      <c r="AR925" s="1">
        <f t="shared" si="677"/>
        <v>38</v>
      </c>
      <c r="AS925" s="7">
        <f t="shared" si="648"/>
        <v>38</v>
      </c>
      <c r="AT925" s="1">
        <f t="shared" si="678"/>
        <v>38</v>
      </c>
      <c r="AU925" s="1">
        <f t="shared" si="679"/>
        <v>38</v>
      </c>
      <c r="AV925" s="1">
        <f t="shared" si="680"/>
        <v>38</v>
      </c>
      <c r="AW925" s="1">
        <f t="shared" si="681"/>
        <v>38</v>
      </c>
      <c r="AX925" s="1">
        <f t="shared" si="682"/>
        <v>38</v>
      </c>
      <c r="AY925" s="1">
        <f t="shared" si="683"/>
        <v>38</v>
      </c>
      <c r="AZ925" s="1">
        <f t="shared" si="684"/>
        <v>38</v>
      </c>
      <c r="BA925" s="1">
        <f t="shared" si="685"/>
        <v>38</v>
      </c>
      <c r="BB925" s="1">
        <f t="shared" si="686"/>
        <v>40</v>
      </c>
      <c r="BC925" s="1">
        <f t="shared" si="687"/>
        <v>40</v>
      </c>
      <c r="BD925" s="1">
        <f t="shared" si="688"/>
        <v>42</v>
      </c>
      <c r="BE925" s="1">
        <f t="shared" si="689"/>
        <v>42</v>
      </c>
      <c r="BF925" s="1">
        <f t="shared" si="690"/>
        <v>42</v>
      </c>
      <c r="BG925" s="1">
        <f>+IF(D925="male",VLOOKUP(M925,'Key node cluster'!$A$3:$C$45,3,0),VLOOKUP(M925,'Key node cluster'!$F$3:$H$27,3,0))</f>
        <v>42</v>
      </c>
    </row>
    <row r="926" spans="1:59" x14ac:dyDescent="0.25">
      <c r="A926" t="s">
        <v>519</v>
      </c>
      <c r="B926">
        <v>9931039580</v>
      </c>
      <c r="C926" s="7">
        <v>30</v>
      </c>
      <c r="D926" t="s">
        <v>9</v>
      </c>
      <c r="E926" t="s">
        <v>10</v>
      </c>
      <c r="F926" t="s">
        <v>11</v>
      </c>
      <c r="G926" t="str">
        <f t="shared" ref="G926:G989" si="691">IF(I926="","",IF(OR(I926="high_school",I926="secondary_or_below"),"secondary or below",IF(OR(I926="bachelor",I926="master",I926="phd"),"bachelor or above", "tvet")))</f>
        <v>bachelor or above</v>
      </c>
      <c r="H926" s="7">
        <f t="shared" si="649"/>
        <v>5</v>
      </c>
      <c r="I926" t="s">
        <v>14</v>
      </c>
      <c r="J926">
        <v>28</v>
      </c>
      <c r="K926">
        <v>4.9178082191780996</v>
      </c>
      <c r="L926">
        <v>7</v>
      </c>
      <c r="M926" s="5">
        <f t="shared" si="650"/>
        <v>41</v>
      </c>
      <c r="N926" s="5">
        <f>+IF(D926="male",VLOOKUP(BG926,'Key node cluster'!$L$3:$N$24,3,0),VLOOKUP(BG926,'Key node cluster'!$R$3:$T$15,3,0))</f>
        <v>1</v>
      </c>
      <c r="O926" s="1">
        <v>0</v>
      </c>
      <c r="P926" s="1">
        <f t="shared" si="651"/>
        <v>26</v>
      </c>
      <c r="Q926" s="1">
        <f t="shared" si="652"/>
        <v>26</v>
      </c>
      <c r="R926" s="1">
        <f t="shared" si="653"/>
        <v>26</v>
      </c>
      <c r="S926" s="1">
        <f t="shared" si="654"/>
        <v>26</v>
      </c>
      <c r="T926" s="1">
        <f t="shared" si="655"/>
        <v>26</v>
      </c>
      <c r="U926" s="1">
        <f t="shared" si="656"/>
        <v>26</v>
      </c>
      <c r="V926" s="1">
        <f t="shared" si="657"/>
        <v>26</v>
      </c>
      <c r="W926" s="1">
        <f t="shared" si="658"/>
        <v>26</v>
      </c>
      <c r="X926" s="1">
        <f t="shared" si="659"/>
        <v>26</v>
      </c>
      <c r="Y926" s="1">
        <f t="shared" si="660"/>
        <v>26</v>
      </c>
      <c r="Z926" s="1">
        <f t="shared" si="661"/>
        <v>26</v>
      </c>
      <c r="AA926" s="1">
        <f t="shared" si="662"/>
        <v>26</v>
      </c>
      <c r="AB926" s="1">
        <f t="shared" si="663"/>
        <v>26</v>
      </c>
      <c r="AC926" s="1">
        <f t="shared" si="664"/>
        <v>26</v>
      </c>
      <c r="AD926" s="1">
        <f t="shared" si="665"/>
        <v>26</v>
      </c>
      <c r="AE926" s="1">
        <f t="shared" si="666"/>
        <v>26</v>
      </c>
      <c r="AF926" s="1">
        <f t="shared" si="667"/>
        <v>26</v>
      </c>
      <c r="AG926" s="1">
        <f t="shared" si="668"/>
        <v>26</v>
      </c>
      <c r="AH926" s="1">
        <f t="shared" si="669"/>
        <v>26</v>
      </c>
      <c r="AI926" s="1">
        <f t="shared" si="670"/>
        <v>26</v>
      </c>
      <c r="AJ926" s="1">
        <f t="shared" si="671"/>
        <v>26</v>
      </c>
      <c r="AK926" s="1">
        <f t="shared" si="672"/>
        <v>26</v>
      </c>
      <c r="AL926" s="1">
        <f t="shared" si="673"/>
        <v>26</v>
      </c>
      <c r="AM926" s="1">
        <f t="shared" si="674"/>
        <v>26</v>
      </c>
      <c r="AN926" s="1">
        <f t="shared" si="675"/>
        <v>26</v>
      </c>
      <c r="AO926" s="1">
        <f t="shared" si="676"/>
        <v>26</v>
      </c>
      <c r="AP926" s="7">
        <f t="shared" si="646"/>
        <v>38</v>
      </c>
      <c r="AQ926" s="7">
        <f t="shared" si="647"/>
        <v>38</v>
      </c>
      <c r="AR926" s="1">
        <f t="shared" si="677"/>
        <v>38</v>
      </c>
      <c r="AS926" s="7">
        <f t="shared" si="648"/>
        <v>38</v>
      </c>
      <c r="AT926" s="1">
        <f t="shared" si="678"/>
        <v>38</v>
      </c>
      <c r="AU926" s="1">
        <f t="shared" si="679"/>
        <v>38</v>
      </c>
      <c r="AV926" s="1">
        <f t="shared" si="680"/>
        <v>38</v>
      </c>
      <c r="AW926" s="1">
        <f t="shared" si="681"/>
        <v>38</v>
      </c>
      <c r="AX926" s="1">
        <f t="shared" si="682"/>
        <v>38</v>
      </c>
      <c r="AY926" s="1">
        <f t="shared" si="683"/>
        <v>38</v>
      </c>
      <c r="AZ926" s="1">
        <f t="shared" si="684"/>
        <v>38</v>
      </c>
      <c r="BA926" s="1">
        <f t="shared" si="685"/>
        <v>38</v>
      </c>
      <c r="BB926" s="1">
        <f t="shared" si="686"/>
        <v>40</v>
      </c>
      <c r="BC926" s="1">
        <f t="shared" si="687"/>
        <v>40</v>
      </c>
      <c r="BD926" s="1">
        <f t="shared" si="688"/>
        <v>41</v>
      </c>
      <c r="BE926" s="1">
        <f t="shared" si="689"/>
        <v>41</v>
      </c>
      <c r="BF926" s="1">
        <f t="shared" si="690"/>
        <v>41</v>
      </c>
      <c r="BG926" s="1">
        <f>+IF(D926="male",VLOOKUP(M926,'Key node cluster'!$A$3:$C$45,3,0),VLOOKUP(M926,'Key node cluster'!$F$3:$H$27,3,0))</f>
        <v>41</v>
      </c>
    </row>
    <row r="927" spans="1:59" x14ac:dyDescent="0.25">
      <c r="A927" t="s">
        <v>520</v>
      </c>
      <c r="B927">
        <v>9821059422</v>
      </c>
      <c r="C927" s="7">
        <v>40</v>
      </c>
      <c r="D927" t="s">
        <v>9</v>
      </c>
      <c r="E927" t="s">
        <v>10</v>
      </c>
      <c r="G927" t="str">
        <f t="shared" si="691"/>
        <v/>
      </c>
      <c r="H927" s="7">
        <f t="shared" si="649"/>
        <v>20</v>
      </c>
      <c r="J927">
        <v>39</v>
      </c>
      <c r="K927">
        <v>17.528767123287999</v>
      </c>
      <c r="L927">
        <v>4</v>
      </c>
      <c r="M927" s="5">
        <f t="shared" si="650"/>
        <v>26</v>
      </c>
      <c r="N927" s="5">
        <f>+IF(D927="male",VLOOKUP(BG927,'Key node cluster'!$L$3:$N$24,3,0),VLOOKUP(BG927,'Key node cluster'!$R$3:$T$15,3,0))</f>
        <v>1</v>
      </c>
      <c r="O927" s="1">
        <v>0</v>
      </c>
      <c r="P927" s="1">
        <f t="shared" si="651"/>
        <v>26</v>
      </c>
      <c r="Q927" s="1">
        <f t="shared" si="652"/>
        <v>26</v>
      </c>
      <c r="R927" s="1">
        <f t="shared" si="653"/>
        <v>26</v>
      </c>
      <c r="S927" s="1">
        <f t="shared" si="654"/>
        <v>26</v>
      </c>
      <c r="T927" s="1">
        <f t="shared" si="655"/>
        <v>26</v>
      </c>
      <c r="U927" s="1">
        <f t="shared" si="656"/>
        <v>26</v>
      </c>
      <c r="V927" s="1">
        <f t="shared" si="657"/>
        <v>26</v>
      </c>
      <c r="W927" s="1">
        <f t="shared" si="658"/>
        <v>26</v>
      </c>
      <c r="X927" s="1">
        <f t="shared" si="659"/>
        <v>26</v>
      </c>
      <c r="Y927" s="1">
        <f t="shared" si="660"/>
        <v>26</v>
      </c>
      <c r="Z927" s="1">
        <f t="shared" si="661"/>
        <v>26</v>
      </c>
      <c r="AA927" s="1">
        <f t="shared" si="662"/>
        <v>26</v>
      </c>
      <c r="AB927" s="1">
        <f t="shared" si="663"/>
        <v>26</v>
      </c>
      <c r="AC927" s="1">
        <f t="shared" si="664"/>
        <v>26</v>
      </c>
      <c r="AD927" s="1">
        <f t="shared" si="665"/>
        <v>26</v>
      </c>
      <c r="AE927" s="1">
        <f t="shared" si="666"/>
        <v>26</v>
      </c>
      <c r="AF927" s="1">
        <f t="shared" si="667"/>
        <v>26</v>
      </c>
      <c r="AG927" s="1">
        <f t="shared" si="668"/>
        <v>26</v>
      </c>
      <c r="AH927" s="1">
        <f t="shared" si="669"/>
        <v>26</v>
      </c>
      <c r="AI927" s="1">
        <f t="shared" si="670"/>
        <v>26</v>
      </c>
      <c r="AJ927" s="1">
        <f t="shared" si="671"/>
        <v>26</v>
      </c>
      <c r="AK927" s="1">
        <f t="shared" si="672"/>
        <v>26</v>
      </c>
      <c r="AL927" s="1">
        <f t="shared" si="673"/>
        <v>26</v>
      </c>
      <c r="AM927" s="1">
        <f t="shared" si="674"/>
        <v>26</v>
      </c>
      <c r="AN927" s="1">
        <f t="shared" si="675"/>
        <v>26</v>
      </c>
      <c r="AO927" s="1">
        <f t="shared" si="676"/>
        <v>26</v>
      </c>
      <c r="AP927" s="7">
        <f t="shared" si="646"/>
        <v>26</v>
      </c>
      <c r="AQ927" s="7">
        <f t="shared" si="647"/>
        <v>26</v>
      </c>
      <c r="AR927" s="1">
        <f t="shared" si="677"/>
        <v>26</v>
      </c>
      <c r="AS927" s="7">
        <f t="shared" si="648"/>
        <v>26</v>
      </c>
      <c r="AT927" s="1">
        <f t="shared" si="678"/>
        <v>26</v>
      </c>
      <c r="AU927" s="1">
        <f t="shared" si="679"/>
        <v>26</v>
      </c>
      <c r="AV927" s="1">
        <f t="shared" si="680"/>
        <v>26</v>
      </c>
      <c r="AW927" s="1">
        <f t="shared" si="681"/>
        <v>26</v>
      </c>
      <c r="AX927" s="1">
        <f t="shared" si="682"/>
        <v>26</v>
      </c>
      <c r="AY927" s="1">
        <f t="shared" si="683"/>
        <v>26</v>
      </c>
      <c r="AZ927" s="1">
        <f t="shared" si="684"/>
        <v>26</v>
      </c>
      <c r="BA927" s="1">
        <f t="shared" si="685"/>
        <v>26</v>
      </c>
      <c r="BB927" s="1">
        <f t="shared" si="686"/>
        <v>26</v>
      </c>
      <c r="BC927" s="1">
        <f t="shared" si="687"/>
        <v>26</v>
      </c>
      <c r="BD927" s="1">
        <f t="shared" si="688"/>
        <v>26</v>
      </c>
      <c r="BE927" s="1">
        <f t="shared" si="689"/>
        <v>26</v>
      </c>
      <c r="BF927" s="1">
        <f t="shared" si="690"/>
        <v>26</v>
      </c>
      <c r="BG927" s="1">
        <f>+IF(D927="male",VLOOKUP(M927,'Key node cluster'!$A$3:$C$45,3,0),VLOOKUP(M927,'Key node cluster'!$F$3:$H$27,3,0))</f>
        <v>31</v>
      </c>
    </row>
    <row r="928" spans="1:59" x14ac:dyDescent="0.25">
      <c r="A928" t="s">
        <v>521</v>
      </c>
      <c r="B928">
        <v>9781041459</v>
      </c>
      <c r="C928" s="7">
        <v>40</v>
      </c>
      <c r="D928" t="s">
        <v>9</v>
      </c>
      <c r="E928" t="s">
        <v>10</v>
      </c>
      <c r="F928" t="s">
        <v>11</v>
      </c>
      <c r="G928" t="str">
        <f t="shared" si="691"/>
        <v>bachelor or above</v>
      </c>
      <c r="H928" s="7">
        <f t="shared" si="649"/>
        <v>20</v>
      </c>
      <c r="I928" t="s">
        <v>14</v>
      </c>
      <c r="J928">
        <v>44</v>
      </c>
      <c r="K928">
        <v>20.197260273973001</v>
      </c>
      <c r="L928">
        <v>2</v>
      </c>
      <c r="M928" s="5">
        <f t="shared" si="650"/>
        <v>42</v>
      </c>
      <c r="N928" s="5">
        <f>+IF(D928="male",VLOOKUP(BG928,'Key node cluster'!$L$3:$N$24,3,0),VLOOKUP(BG928,'Key node cluster'!$R$3:$T$15,3,0))</f>
        <v>0</v>
      </c>
      <c r="O928" s="1">
        <v>0</v>
      </c>
      <c r="P928" s="1">
        <f t="shared" si="651"/>
        <v>26</v>
      </c>
      <c r="Q928" s="1">
        <f t="shared" si="652"/>
        <v>26</v>
      </c>
      <c r="R928" s="1">
        <f t="shared" si="653"/>
        <v>26</v>
      </c>
      <c r="S928" s="1">
        <f t="shared" si="654"/>
        <v>26</v>
      </c>
      <c r="T928" s="1">
        <f t="shared" si="655"/>
        <v>26</v>
      </c>
      <c r="U928" s="1">
        <f t="shared" si="656"/>
        <v>26</v>
      </c>
      <c r="V928" s="1">
        <f t="shared" si="657"/>
        <v>26</v>
      </c>
      <c r="W928" s="1">
        <f t="shared" si="658"/>
        <v>26</v>
      </c>
      <c r="X928" s="1">
        <f t="shared" si="659"/>
        <v>26</v>
      </c>
      <c r="Y928" s="1">
        <f t="shared" si="660"/>
        <v>26</v>
      </c>
      <c r="Z928" s="1">
        <f t="shared" si="661"/>
        <v>26</v>
      </c>
      <c r="AA928" s="1">
        <f t="shared" si="662"/>
        <v>26</v>
      </c>
      <c r="AB928" s="1">
        <f t="shared" si="663"/>
        <v>26</v>
      </c>
      <c r="AC928" s="1">
        <f t="shared" si="664"/>
        <v>26</v>
      </c>
      <c r="AD928" s="1">
        <f t="shared" si="665"/>
        <v>26</v>
      </c>
      <c r="AE928" s="1">
        <f t="shared" si="666"/>
        <v>26</v>
      </c>
      <c r="AF928" s="1">
        <f t="shared" si="667"/>
        <v>26</v>
      </c>
      <c r="AG928" s="1">
        <f t="shared" si="668"/>
        <v>26</v>
      </c>
      <c r="AH928" s="1">
        <f t="shared" si="669"/>
        <v>26</v>
      </c>
      <c r="AI928" s="1">
        <f t="shared" si="670"/>
        <v>26</v>
      </c>
      <c r="AJ928" s="1">
        <f t="shared" si="671"/>
        <v>26</v>
      </c>
      <c r="AK928" s="1">
        <f t="shared" si="672"/>
        <v>26</v>
      </c>
      <c r="AL928" s="1">
        <f t="shared" si="673"/>
        <v>26</v>
      </c>
      <c r="AM928" s="1">
        <f t="shared" si="674"/>
        <v>26</v>
      </c>
      <c r="AN928" s="1">
        <f t="shared" si="675"/>
        <v>26</v>
      </c>
      <c r="AO928" s="1">
        <f t="shared" si="676"/>
        <v>26</v>
      </c>
      <c r="AP928" s="7">
        <f t="shared" si="646"/>
        <v>38</v>
      </c>
      <c r="AQ928" s="7">
        <f t="shared" si="647"/>
        <v>38</v>
      </c>
      <c r="AR928" s="1">
        <f t="shared" si="677"/>
        <v>38</v>
      </c>
      <c r="AS928" s="7">
        <f t="shared" si="648"/>
        <v>38</v>
      </c>
      <c r="AT928" s="1">
        <f t="shared" si="678"/>
        <v>38</v>
      </c>
      <c r="AU928" s="1">
        <f t="shared" si="679"/>
        <v>38</v>
      </c>
      <c r="AV928" s="1">
        <f t="shared" si="680"/>
        <v>38</v>
      </c>
      <c r="AW928" s="1">
        <f t="shared" si="681"/>
        <v>38</v>
      </c>
      <c r="AX928" s="1">
        <f t="shared" si="682"/>
        <v>38</v>
      </c>
      <c r="AY928" s="1">
        <f t="shared" si="683"/>
        <v>38</v>
      </c>
      <c r="AZ928" s="1">
        <f t="shared" si="684"/>
        <v>38</v>
      </c>
      <c r="BA928" s="1">
        <f t="shared" si="685"/>
        <v>38</v>
      </c>
      <c r="BB928" s="1">
        <f t="shared" si="686"/>
        <v>40</v>
      </c>
      <c r="BC928" s="1">
        <f t="shared" si="687"/>
        <v>40</v>
      </c>
      <c r="BD928" s="1">
        <f t="shared" si="688"/>
        <v>42</v>
      </c>
      <c r="BE928" s="1">
        <f t="shared" si="689"/>
        <v>42</v>
      </c>
      <c r="BF928" s="1">
        <f t="shared" si="690"/>
        <v>42</v>
      </c>
      <c r="BG928" s="1">
        <f>+IF(D928="male",VLOOKUP(M928,'Key node cluster'!$A$3:$C$45,3,0),VLOOKUP(M928,'Key node cluster'!$F$3:$H$27,3,0))</f>
        <v>42</v>
      </c>
    </row>
    <row r="929" spans="1:59" x14ac:dyDescent="0.25">
      <c r="A929" t="s">
        <v>523</v>
      </c>
      <c r="B929">
        <v>9821027111</v>
      </c>
      <c r="C929" s="7">
        <v>40</v>
      </c>
      <c r="D929" t="s">
        <v>9</v>
      </c>
      <c r="E929" t="s">
        <v>10</v>
      </c>
      <c r="G929" t="str">
        <f t="shared" si="691"/>
        <v/>
      </c>
      <c r="H929" s="7">
        <f t="shared" si="649"/>
        <v>10</v>
      </c>
      <c r="J929">
        <v>40</v>
      </c>
      <c r="K929">
        <v>7.7616438356164004</v>
      </c>
      <c r="L929">
        <v>15</v>
      </c>
      <c r="M929" s="5">
        <f t="shared" si="650"/>
        <v>26</v>
      </c>
      <c r="N929" s="5">
        <f>+IF(D929="male",VLOOKUP(BG929,'Key node cluster'!$L$3:$N$24,3,0),VLOOKUP(BG929,'Key node cluster'!$R$3:$T$15,3,0))</f>
        <v>1</v>
      </c>
      <c r="O929" s="1">
        <v>0</v>
      </c>
      <c r="P929" s="1">
        <f t="shared" si="651"/>
        <v>26</v>
      </c>
      <c r="Q929" s="1">
        <f t="shared" si="652"/>
        <v>26</v>
      </c>
      <c r="R929" s="1">
        <f t="shared" si="653"/>
        <v>26</v>
      </c>
      <c r="S929" s="1">
        <f t="shared" si="654"/>
        <v>26</v>
      </c>
      <c r="T929" s="1">
        <f t="shared" si="655"/>
        <v>26</v>
      </c>
      <c r="U929" s="1">
        <f t="shared" si="656"/>
        <v>26</v>
      </c>
      <c r="V929" s="1">
        <f t="shared" si="657"/>
        <v>26</v>
      </c>
      <c r="W929" s="1">
        <f t="shared" si="658"/>
        <v>26</v>
      </c>
      <c r="X929" s="1">
        <f t="shared" si="659"/>
        <v>26</v>
      </c>
      <c r="Y929" s="1">
        <f t="shared" si="660"/>
        <v>26</v>
      </c>
      <c r="Z929" s="1">
        <f t="shared" si="661"/>
        <v>26</v>
      </c>
      <c r="AA929" s="1">
        <f t="shared" si="662"/>
        <v>26</v>
      </c>
      <c r="AB929" s="1">
        <f t="shared" si="663"/>
        <v>26</v>
      </c>
      <c r="AC929" s="1">
        <f t="shared" si="664"/>
        <v>26</v>
      </c>
      <c r="AD929" s="1">
        <f t="shared" si="665"/>
        <v>26</v>
      </c>
      <c r="AE929" s="1">
        <f t="shared" si="666"/>
        <v>26</v>
      </c>
      <c r="AF929" s="1">
        <f t="shared" si="667"/>
        <v>26</v>
      </c>
      <c r="AG929" s="1">
        <f t="shared" si="668"/>
        <v>26</v>
      </c>
      <c r="AH929" s="1">
        <f t="shared" si="669"/>
        <v>26</v>
      </c>
      <c r="AI929" s="1">
        <f t="shared" si="670"/>
        <v>26</v>
      </c>
      <c r="AJ929" s="1">
        <f t="shared" si="671"/>
        <v>26</v>
      </c>
      <c r="AK929" s="1">
        <f t="shared" si="672"/>
        <v>26</v>
      </c>
      <c r="AL929" s="1">
        <f t="shared" si="673"/>
        <v>26</v>
      </c>
      <c r="AM929" s="1">
        <f t="shared" si="674"/>
        <v>26</v>
      </c>
      <c r="AN929" s="1">
        <f t="shared" si="675"/>
        <v>26</v>
      </c>
      <c r="AO929" s="1">
        <f t="shared" si="676"/>
        <v>26</v>
      </c>
      <c r="AP929" s="7">
        <f t="shared" si="646"/>
        <v>26</v>
      </c>
      <c r="AQ929" s="7">
        <f t="shared" si="647"/>
        <v>26</v>
      </c>
      <c r="AR929" s="1">
        <f t="shared" si="677"/>
        <v>26</v>
      </c>
      <c r="AS929" s="7">
        <f t="shared" si="648"/>
        <v>26</v>
      </c>
      <c r="AT929" s="1">
        <f t="shared" si="678"/>
        <v>26</v>
      </c>
      <c r="AU929" s="1">
        <f t="shared" si="679"/>
        <v>26</v>
      </c>
      <c r="AV929" s="1">
        <f t="shared" si="680"/>
        <v>26</v>
      </c>
      <c r="AW929" s="1">
        <f t="shared" si="681"/>
        <v>26</v>
      </c>
      <c r="AX929" s="1">
        <f t="shared" si="682"/>
        <v>26</v>
      </c>
      <c r="AY929" s="1">
        <f t="shared" si="683"/>
        <v>26</v>
      </c>
      <c r="AZ929" s="1">
        <f t="shared" si="684"/>
        <v>26</v>
      </c>
      <c r="BA929" s="1">
        <f t="shared" si="685"/>
        <v>26</v>
      </c>
      <c r="BB929" s="1">
        <f t="shared" si="686"/>
        <v>26</v>
      </c>
      <c r="BC929" s="1">
        <f t="shared" si="687"/>
        <v>26</v>
      </c>
      <c r="BD929" s="1">
        <f t="shared" si="688"/>
        <v>26</v>
      </c>
      <c r="BE929" s="1">
        <f t="shared" si="689"/>
        <v>26</v>
      </c>
      <c r="BF929" s="1">
        <f t="shared" si="690"/>
        <v>26</v>
      </c>
      <c r="BG929" s="1">
        <f>+IF(D929="male",VLOOKUP(M929,'Key node cluster'!$A$3:$C$45,3,0),VLOOKUP(M929,'Key node cluster'!$F$3:$H$27,3,0))</f>
        <v>31</v>
      </c>
    </row>
    <row r="930" spans="1:59" x14ac:dyDescent="0.25">
      <c r="A930" t="s">
        <v>524</v>
      </c>
      <c r="B930">
        <v>9781035010</v>
      </c>
      <c r="C930" s="7">
        <v>40</v>
      </c>
      <c r="D930" t="s">
        <v>9</v>
      </c>
      <c r="E930" t="s">
        <v>10</v>
      </c>
      <c r="F930" t="s">
        <v>45</v>
      </c>
      <c r="G930" t="str">
        <f t="shared" si="691"/>
        <v>bachelor or above</v>
      </c>
      <c r="H930" s="7">
        <f t="shared" si="649"/>
        <v>20</v>
      </c>
      <c r="I930" t="s">
        <v>14</v>
      </c>
      <c r="J930">
        <v>44</v>
      </c>
      <c r="K930">
        <v>18.616438356164</v>
      </c>
      <c r="L930">
        <v>2</v>
      </c>
      <c r="M930" s="5">
        <f t="shared" si="650"/>
        <v>32</v>
      </c>
      <c r="N930" s="5">
        <f>+IF(D930="male",VLOOKUP(BG930,'Key node cluster'!$L$3:$N$24,3,0),VLOOKUP(BG930,'Key node cluster'!$R$3:$T$15,3,0))</f>
        <v>0</v>
      </c>
      <c r="O930" s="1">
        <v>0</v>
      </c>
      <c r="P930" s="1">
        <f t="shared" si="651"/>
        <v>26</v>
      </c>
      <c r="Q930" s="1">
        <f t="shared" si="652"/>
        <v>26</v>
      </c>
      <c r="R930" s="1">
        <f t="shared" si="653"/>
        <v>26</v>
      </c>
      <c r="S930" s="1">
        <f t="shared" si="654"/>
        <v>26</v>
      </c>
      <c r="T930" s="1">
        <f t="shared" si="655"/>
        <v>26</v>
      </c>
      <c r="U930" s="1">
        <f t="shared" si="656"/>
        <v>26</v>
      </c>
      <c r="V930" s="1">
        <f t="shared" si="657"/>
        <v>26</v>
      </c>
      <c r="W930" s="1">
        <f t="shared" si="658"/>
        <v>26</v>
      </c>
      <c r="X930" s="1">
        <f t="shared" si="659"/>
        <v>26</v>
      </c>
      <c r="Y930" s="1">
        <f t="shared" si="660"/>
        <v>26</v>
      </c>
      <c r="Z930" s="1">
        <f t="shared" si="661"/>
        <v>26</v>
      </c>
      <c r="AA930" s="1">
        <f t="shared" si="662"/>
        <v>26</v>
      </c>
      <c r="AB930" s="1">
        <f t="shared" si="663"/>
        <v>26</v>
      </c>
      <c r="AC930" s="1">
        <f t="shared" si="664"/>
        <v>26</v>
      </c>
      <c r="AD930" s="1">
        <f t="shared" si="665"/>
        <v>26</v>
      </c>
      <c r="AE930" s="1">
        <f t="shared" si="666"/>
        <v>26</v>
      </c>
      <c r="AF930" s="1">
        <f t="shared" si="667"/>
        <v>26</v>
      </c>
      <c r="AG930" s="1">
        <f t="shared" si="668"/>
        <v>26</v>
      </c>
      <c r="AH930" s="1">
        <f t="shared" si="669"/>
        <v>26</v>
      </c>
      <c r="AI930" s="1">
        <f t="shared" si="670"/>
        <v>26</v>
      </c>
      <c r="AJ930" s="1">
        <f t="shared" si="671"/>
        <v>26</v>
      </c>
      <c r="AK930" s="1">
        <f t="shared" si="672"/>
        <v>26</v>
      </c>
      <c r="AL930" s="1">
        <f t="shared" si="673"/>
        <v>26</v>
      </c>
      <c r="AM930" s="1">
        <f t="shared" si="674"/>
        <v>26</v>
      </c>
      <c r="AN930" s="1">
        <f t="shared" si="675"/>
        <v>26</v>
      </c>
      <c r="AO930" s="1">
        <f t="shared" si="676"/>
        <v>26</v>
      </c>
      <c r="AP930" s="7">
        <f t="shared" si="646"/>
        <v>27</v>
      </c>
      <c r="AQ930" s="7">
        <f t="shared" si="647"/>
        <v>28</v>
      </c>
      <c r="AR930" s="1">
        <f t="shared" si="677"/>
        <v>32</v>
      </c>
      <c r="AS930" s="7">
        <f t="shared" si="648"/>
        <v>32</v>
      </c>
      <c r="AT930" s="1">
        <f t="shared" si="678"/>
        <v>32</v>
      </c>
      <c r="AU930" s="1">
        <f t="shared" si="679"/>
        <v>32</v>
      </c>
      <c r="AV930" s="1">
        <f t="shared" si="680"/>
        <v>32</v>
      </c>
      <c r="AW930" s="1">
        <f t="shared" si="681"/>
        <v>32</v>
      </c>
      <c r="AX930" s="1">
        <f t="shared" si="682"/>
        <v>32</v>
      </c>
      <c r="AY930" s="1">
        <f t="shared" si="683"/>
        <v>32</v>
      </c>
      <c r="AZ930" s="1">
        <f t="shared" si="684"/>
        <v>32</v>
      </c>
      <c r="BA930" s="1">
        <f t="shared" si="685"/>
        <v>32</v>
      </c>
      <c r="BB930" s="1">
        <f t="shared" si="686"/>
        <v>32</v>
      </c>
      <c r="BC930" s="1">
        <f t="shared" si="687"/>
        <v>32</v>
      </c>
      <c r="BD930" s="1">
        <f t="shared" si="688"/>
        <v>32</v>
      </c>
      <c r="BE930" s="1">
        <f t="shared" si="689"/>
        <v>32</v>
      </c>
      <c r="BF930" s="1">
        <f t="shared" si="690"/>
        <v>32</v>
      </c>
      <c r="BG930" s="1">
        <f>+IF(D930="male",VLOOKUP(M930,'Key node cluster'!$A$3:$C$45,3,0),VLOOKUP(M930,'Key node cluster'!$F$3:$H$27,3,0))</f>
        <v>32</v>
      </c>
    </row>
    <row r="931" spans="1:59" x14ac:dyDescent="0.25">
      <c r="A931" t="s">
        <v>526</v>
      </c>
      <c r="B931">
        <v>9931016329</v>
      </c>
      <c r="C931" s="7">
        <v>30</v>
      </c>
      <c r="D931" t="s">
        <v>9</v>
      </c>
      <c r="E931" t="s">
        <v>10</v>
      </c>
      <c r="G931" t="str">
        <f t="shared" si="691"/>
        <v/>
      </c>
      <c r="H931" s="7">
        <f t="shared" si="649"/>
        <v>5</v>
      </c>
      <c r="J931">
        <v>29</v>
      </c>
      <c r="K931">
        <v>4.7780821917807996</v>
      </c>
      <c r="L931">
        <v>15</v>
      </c>
      <c r="M931" s="5">
        <f t="shared" si="650"/>
        <v>26</v>
      </c>
      <c r="N931" s="5">
        <f>+IF(D931="male",VLOOKUP(BG931,'Key node cluster'!$L$3:$N$24,3,0),VLOOKUP(BG931,'Key node cluster'!$R$3:$T$15,3,0))</f>
        <v>1</v>
      </c>
      <c r="O931" s="1">
        <v>0</v>
      </c>
      <c r="P931" s="1">
        <f t="shared" si="651"/>
        <v>26</v>
      </c>
      <c r="Q931" s="1">
        <f t="shared" si="652"/>
        <v>26</v>
      </c>
      <c r="R931" s="1">
        <f t="shared" si="653"/>
        <v>26</v>
      </c>
      <c r="S931" s="1">
        <f t="shared" si="654"/>
        <v>26</v>
      </c>
      <c r="T931" s="1">
        <f t="shared" si="655"/>
        <v>26</v>
      </c>
      <c r="U931" s="1">
        <f t="shared" si="656"/>
        <v>26</v>
      </c>
      <c r="V931" s="1">
        <f t="shared" si="657"/>
        <v>26</v>
      </c>
      <c r="W931" s="1">
        <f t="shared" si="658"/>
        <v>26</v>
      </c>
      <c r="X931" s="1">
        <f t="shared" si="659"/>
        <v>26</v>
      </c>
      <c r="Y931" s="1">
        <f t="shared" si="660"/>
        <v>26</v>
      </c>
      <c r="Z931" s="1">
        <f t="shared" si="661"/>
        <v>26</v>
      </c>
      <c r="AA931" s="1">
        <f t="shared" si="662"/>
        <v>26</v>
      </c>
      <c r="AB931" s="1">
        <f t="shared" si="663"/>
        <v>26</v>
      </c>
      <c r="AC931" s="1">
        <f t="shared" si="664"/>
        <v>26</v>
      </c>
      <c r="AD931" s="1">
        <f t="shared" si="665"/>
        <v>26</v>
      </c>
      <c r="AE931" s="1">
        <f t="shared" si="666"/>
        <v>26</v>
      </c>
      <c r="AF931" s="1">
        <f t="shared" si="667"/>
        <v>26</v>
      </c>
      <c r="AG931" s="1">
        <f t="shared" si="668"/>
        <v>26</v>
      </c>
      <c r="AH931" s="1">
        <f t="shared" si="669"/>
        <v>26</v>
      </c>
      <c r="AI931" s="1">
        <f t="shared" si="670"/>
        <v>26</v>
      </c>
      <c r="AJ931" s="1">
        <f t="shared" si="671"/>
        <v>26</v>
      </c>
      <c r="AK931" s="1">
        <f t="shared" si="672"/>
        <v>26</v>
      </c>
      <c r="AL931" s="1">
        <f t="shared" si="673"/>
        <v>26</v>
      </c>
      <c r="AM931" s="1">
        <f t="shared" si="674"/>
        <v>26</v>
      </c>
      <c r="AN931" s="1">
        <f t="shared" si="675"/>
        <v>26</v>
      </c>
      <c r="AO931" s="1">
        <f t="shared" si="676"/>
        <v>26</v>
      </c>
      <c r="AP931" s="7">
        <f t="shared" si="646"/>
        <v>26</v>
      </c>
      <c r="AQ931" s="7">
        <f t="shared" si="647"/>
        <v>26</v>
      </c>
      <c r="AR931" s="1">
        <f t="shared" si="677"/>
        <v>26</v>
      </c>
      <c r="AS931" s="7">
        <f t="shared" si="648"/>
        <v>26</v>
      </c>
      <c r="AT931" s="1">
        <f t="shared" si="678"/>
        <v>26</v>
      </c>
      <c r="AU931" s="1">
        <f t="shared" si="679"/>
        <v>26</v>
      </c>
      <c r="AV931" s="1">
        <f t="shared" si="680"/>
        <v>26</v>
      </c>
      <c r="AW931" s="1">
        <f t="shared" si="681"/>
        <v>26</v>
      </c>
      <c r="AX931" s="1">
        <f t="shared" si="682"/>
        <v>26</v>
      </c>
      <c r="AY931" s="1">
        <f t="shared" si="683"/>
        <v>26</v>
      </c>
      <c r="AZ931" s="1">
        <f t="shared" si="684"/>
        <v>26</v>
      </c>
      <c r="BA931" s="1">
        <f t="shared" si="685"/>
        <v>26</v>
      </c>
      <c r="BB931" s="1">
        <f t="shared" si="686"/>
        <v>26</v>
      </c>
      <c r="BC931" s="1">
        <f t="shared" si="687"/>
        <v>26</v>
      </c>
      <c r="BD931" s="1">
        <f t="shared" si="688"/>
        <v>26</v>
      </c>
      <c r="BE931" s="1">
        <f t="shared" si="689"/>
        <v>26</v>
      </c>
      <c r="BF931" s="1">
        <f t="shared" si="690"/>
        <v>26</v>
      </c>
      <c r="BG931" s="1">
        <f>+IF(D931="male",VLOOKUP(M931,'Key node cluster'!$A$3:$C$45,3,0),VLOOKUP(M931,'Key node cluster'!$F$3:$H$27,3,0))</f>
        <v>31</v>
      </c>
    </row>
    <row r="932" spans="1:59" x14ac:dyDescent="0.25">
      <c r="A932" t="s">
        <v>528</v>
      </c>
      <c r="B932">
        <v>2000007463</v>
      </c>
      <c r="C932" s="7">
        <v>20</v>
      </c>
      <c r="D932" t="s">
        <v>9</v>
      </c>
      <c r="E932" t="s">
        <v>10</v>
      </c>
      <c r="G932" t="str">
        <f t="shared" si="691"/>
        <v/>
      </c>
      <c r="H932" s="7">
        <f t="shared" si="649"/>
        <v>5</v>
      </c>
      <c r="J932">
        <v>22</v>
      </c>
      <c r="K932">
        <v>3.3315068493151001</v>
      </c>
      <c r="L932">
        <v>1</v>
      </c>
      <c r="M932" s="5">
        <f t="shared" si="650"/>
        <v>26</v>
      </c>
      <c r="N932" s="5">
        <f>+IF(D932="male",VLOOKUP(BG932,'Key node cluster'!$L$3:$N$24,3,0),VLOOKUP(BG932,'Key node cluster'!$R$3:$T$15,3,0))</f>
        <v>1</v>
      </c>
      <c r="O932" s="1">
        <v>0</v>
      </c>
      <c r="P932" s="1">
        <f t="shared" si="651"/>
        <v>26</v>
      </c>
      <c r="Q932" s="1">
        <f t="shared" si="652"/>
        <v>26</v>
      </c>
      <c r="R932" s="1">
        <f t="shared" si="653"/>
        <v>26</v>
      </c>
      <c r="S932" s="1">
        <f t="shared" si="654"/>
        <v>26</v>
      </c>
      <c r="T932" s="1">
        <f t="shared" si="655"/>
        <v>26</v>
      </c>
      <c r="U932" s="1">
        <f t="shared" si="656"/>
        <v>26</v>
      </c>
      <c r="V932" s="1">
        <f t="shared" si="657"/>
        <v>26</v>
      </c>
      <c r="W932" s="1">
        <f t="shared" si="658"/>
        <v>26</v>
      </c>
      <c r="X932" s="1">
        <f t="shared" si="659"/>
        <v>26</v>
      </c>
      <c r="Y932" s="1">
        <f t="shared" si="660"/>
        <v>26</v>
      </c>
      <c r="Z932" s="1">
        <f t="shared" si="661"/>
        <v>26</v>
      </c>
      <c r="AA932" s="1">
        <f t="shared" si="662"/>
        <v>26</v>
      </c>
      <c r="AB932" s="1">
        <f t="shared" si="663"/>
        <v>26</v>
      </c>
      <c r="AC932" s="1">
        <f t="shared" si="664"/>
        <v>26</v>
      </c>
      <c r="AD932" s="1">
        <f t="shared" si="665"/>
        <v>26</v>
      </c>
      <c r="AE932" s="1">
        <f t="shared" si="666"/>
        <v>26</v>
      </c>
      <c r="AF932" s="1">
        <f t="shared" si="667"/>
        <v>26</v>
      </c>
      <c r="AG932" s="1">
        <f t="shared" si="668"/>
        <v>26</v>
      </c>
      <c r="AH932" s="1">
        <f t="shared" si="669"/>
        <v>26</v>
      </c>
      <c r="AI932" s="1">
        <f t="shared" si="670"/>
        <v>26</v>
      </c>
      <c r="AJ932" s="1">
        <f t="shared" si="671"/>
        <v>26</v>
      </c>
      <c r="AK932" s="1">
        <f t="shared" si="672"/>
        <v>26</v>
      </c>
      <c r="AL932" s="1">
        <f t="shared" si="673"/>
        <v>26</v>
      </c>
      <c r="AM932" s="1">
        <f t="shared" si="674"/>
        <v>26</v>
      </c>
      <c r="AN932" s="1">
        <f t="shared" si="675"/>
        <v>26</v>
      </c>
      <c r="AO932" s="1">
        <f t="shared" si="676"/>
        <v>26</v>
      </c>
      <c r="AP932" s="7">
        <f t="shared" ref="AP932:AP995" si="692">IF($D932="male",IF(P932&lt;&gt;26,AO932,IF(F932="",AO932,IF(F932&lt;&gt;"amman",27,38))),AO932)</f>
        <v>26</v>
      </c>
      <c r="AQ932" s="7">
        <f t="shared" ref="AQ932:AQ995" si="693">IF($D932="male",IF(AP932&lt;&gt;27,AP932,IF(F932="",AP932,IF(F932&lt;&gt;"zarqa",28,33))),AP932)</f>
        <v>26</v>
      </c>
      <c r="AR932" s="1">
        <f t="shared" si="677"/>
        <v>26</v>
      </c>
      <c r="AS932" s="7">
        <f t="shared" ref="AS932:AS995" si="694">IF($D932="male",IF(AR932&lt;&gt;29,AR932,IF(C932&lt;=25,30,31)),AR932)</f>
        <v>26</v>
      </c>
      <c r="AT932" s="1">
        <f t="shared" si="678"/>
        <v>26</v>
      </c>
      <c r="AU932" s="1">
        <f t="shared" si="679"/>
        <v>26</v>
      </c>
      <c r="AV932" s="1">
        <f t="shared" si="680"/>
        <v>26</v>
      </c>
      <c r="AW932" s="1">
        <f t="shared" si="681"/>
        <v>26</v>
      </c>
      <c r="AX932" s="1">
        <f t="shared" si="682"/>
        <v>26</v>
      </c>
      <c r="AY932" s="1">
        <f t="shared" si="683"/>
        <v>26</v>
      </c>
      <c r="AZ932" s="1">
        <f t="shared" si="684"/>
        <v>26</v>
      </c>
      <c r="BA932" s="1">
        <f t="shared" si="685"/>
        <v>26</v>
      </c>
      <c r="BB932" s="1">
        <f t="shared" si="686"/>
        <v>26</v>
      </c>
      <c r="BC932" s="1">
        <f t="shared" si="687"/>
        <v>26</v>
      </c>
      <c r="BD932" s="1">
        <f t="shared" si="688"/>
        <v>26</v>
      </c>
      <c r="BE932" s="1">
        <f t="shared" si="689"/>
        <v>26</v>
      </c>
      <c r="BF932" s="1">
        <f t="shared" si="690"/>
        <v>26</v>
      </c>
      <c r="BG932" s="1">
        <f>+IF(D932="male",VLOOKUP(M932,'Key node cluster'!$A$3:$C$45,3,0),VLOOKUP(M932,'Key node cluster'!$F$3:$H$27,3,0))</f>
        <v>31</v>
      </c>
    </row>
    <row r="933" spans="1:59" x14ac:dyDescent="0.25">
      <c r="A933" t="s">
        <v>529</v>
      </c>
      <c r="B933">
        <v>9911061904</v>
      </c>
      <c r="C933" s="7">
        <v>30</v>
      </c>
      <c r="D933" t="s">
        <v>9</v>
      </c>
      <c r="E933" t="s">
        <v>10</v>
      </c>
      <c r="G933" t="str">
        <f t="shared" si="691"/>
        <v/>
      </c>
      <c r="H933" s="7">
        <f t="shared" si="649"/>
        <v>10</v>
      </c>
      <c r="J933">
        <v>30</v>
      </c>
      <c r="K933">
        <v>5.2547945205479003</v>
      </c>
      <c r="L933">
        <v>1</v>
      </c>
      <c r="M933" s="5">
        <f t="shared" si="650"/>
        <v>26</v>
      </c>
      <c r="N933" s="5">
        <f>+IF(D933="male",VLOOKUP(BG933,'Key node cluster'!$L$3:$N$24,3,0),VLOOKUP(BG933,'Key node cluster'!$R$3:$T$15,3,0))</f>
        <v>1</v>
      </c>
      <c r="O933" s="1">
        <v>0</v>
      </c>
      <c r="P933" s="1">
        <f t="shared" si="651"/>
        <v>26</v>
      </c>
      <c r="Q933" s="1">
        <f t="shared" si="652"/>
        <v>26</v>
      </c>
      <c r="R933" s="1">
        <f t="shared" si="653"/>
        <v>26</v>
      </c>
      <c r="S933" s="1">
        <f t="shared" si="654"/>
        <v>26</v>
      </c>
      <c r="T933" s="1">
        <f t="shared" si="655"/>
        <v>26</v>
      </c>
      <c r="U933" s="1">
        <f t="shared" si="656"/>
        <v>26</v>
      </c>
      <c r="V933" s="1">
        <f t="shared" si="657"/>
        <v>26</v>
      </c>
      <c r="W933" s="1">
        <f t="shared" si="658"/>
        <v>26</v>
      </c>
      <c r="X933" s="1">
        <f t="shared" si="659"/>
        <v>26</v>
      </c>
      <c r="Y933" s="1">
        <f t="shared" si="660"/>
        <v>26</v>
      </c>
      <c r="Z933" s="1">
        <f t="shared" si="661"/>
        <v>26</v>
      </c>
      <c r="AA933" s="1">
        <f t="shared" si="662"/>
        <v>26</v>
      </c>
      <c r="AB933" s="1">
        <f t="shared" si="663"/>
        <v>26</v>
      </c>
      <c r="AC933" s="1">
        <f t="shared" si="664"/>
        <v>26</v>
      </c>
      <c r="AD933" s="1">
        <f t="shared" si="665"/>
        <v>26</v>
      </c>
      <c r="AE933" s="1">
        <f t="shared" si="666"/>
        <v>26</v>
      </c>
      <c r="AF933" s="1">
        <f t="shared" si="667"/>
        <v>26</v>
      </c>
      <c r="AG933" s="1">
        <f t="shared" si="668"/>
        <v>26</v>
      </c>
      <c r="AH933" s="1">
        <f t="shared" si="669"/>
        <v>26</v>
      </c>
      <c r="AI933" s="1">
        <f t="shared" si="670"/>
        <v>26</v>
      </c>
      <c r="AJ933" s="1">
        <f t="shared" si="671"/>
        <v>26</v>
      </c>
      <c r="AK933" s="1">
        <f t="shared" si="672"/>
        <v>26</v>
      </c>
      <c r="AL933" s="1">
        <f t="shared" si="673"/>
        <v>26</v>
      </c>
      <c r="AM933" s="1">
        <f t="shared" si="674"/>
        <v>26</v>
      </c>
      <c r="AN933" s="1">
        <f t="shared" si="675"/>
        <v>26</v>
      </c>
      <c r="AO933" s="1">
        <f t="shared" si="676"/>
        <v>26</v>
      </c>
      <c r="AP933" s="7">
        <f t="shared" si="692"/>
        <v>26</v>
      </c>
      <c r="AQ933" s="7">
        <f t="shared" si="693"/>
        <v>26</v>
      </c>
      <c r="AR933" s="1">
        <f t="shared" si="677"/>
        <v>26</v>
      </c>
      <c r="AS933" s="7">
        <f t="shared" si="694"/>
        <v>26</v>
      </c>
      <c r="AT933" s="1">
        <f t="shared" si="678"/>
        <v>26</v>
      </c>
      <c r="AU933" s="1">
        <f t="shared" si="679"/>
        <v>26</v>
      </c>
      <c r="AV933" s="1">
        <f t="shared" si="680"/>
        <v>26</v>
      </c>
      <c r="AW933" s="1">
        <f t="shared" si="681"/>
        <v>26</v>
      </c>
      <c r="AX933" s="1">
        <f t="shared" si="682"/>
        <v>26</v>
      </c>
      <c r="AY933" s="1">
        <f t="shared" si="683"/>
        <v>26</v>
      </c>
      <c r="AZ933" s="1">
        <f t="shared" si="684"/>
        <v>26</v>
      </c>
      <c r="BA933" s="1">
        <f t="shared" si="685"/>
        <v>26</v>
      </c>
      <c r="BB933" s="1">
        <f t="shared" si="686"/>
        <v>26</v>
      </c>
      <c r="BC933" s="1">
        <f t="shared" si="687"/>
        <v>26</v>
      </c>
      <c r="BD933" s="1">
        <f t="shared" si="688"/>
        <v>26</v>
      </c>
      <c r="BE933" s="1">
        <f t="shared" si="689"/>
        <v>26</v>
      </c>
      <c r="BF933" s="1">
        <f t="shared" si="690"/>
        <v>26</v>
      </c>
      <c r="BG933" s="1">
        <f>+IF(D933="male",VLOOKUP(M933,'Key node cluster'!$A$3:$C$45,3,0),VLOOKUP(M933,'Key node cluster'!$F$3:$H$27,3,0))</f>
        <v>31</v>
      </c>
    </row>
    <row r="934" spans="1:59" x14ac:dyDescent="0.25">
      <c r="A934" t="s">
        <v>530</v>
      </c>
      <c r="B934">
        <v>9961019749</v>
      </c>
      <c r="C934" s="7">
        <v>30</v>
      </c>
      <c r="D934" t="s">
        <v>9</v>
      </c>
      <c r="E934" t="s">
        <v>10</v>
      </c>
      <c r="G934" t="str">
        <f t="shared" si="691"/>
        <v/>
      </c>
      <c r="H934" s="7">
        <f t="shared" si="649"/>
        <v>10</v>
      </c>
      <c r="J934">
        <v>26</v>
      </c>
      <c r="K934">
        <v>6.4410958904109998</v>
      </c>
      <c r="L934">
        <v>18</v>
      </c>
      <c r="M934" s="5">
        <f t="shared" si="650"/>
        <v>26</v>
      </c>
      <c r="N934" s="5">
        <f>+IF(D934="male",VLOOKUP(BG934,'Key node cluster'!$L$3:$N$24,3,0),VLOOKUP(BG934,'Key node cluster'!$R$3:$T$15,3,0))</f>
        <v>1</v>
      </c>
      <c r="O934" s="1">
        <v>0</v>
      </c>
      <c r="P934" s="1">
        <f t="shared" si="651"/>
        <v>26</v>
      </c>
      <c r="Q934" s="1">
        <f t="shared" si="652"/>
        <v>26</v>
      </c>
      <c r="R934" s="1">
        <f t="shared" si="653"/>
        <v>26</v>
      </c>
      <c r="S934" s="1">
        <f t="shared" si="654"/>
        <v>26</v>
      </c>
      <c r="T934" s="1">
        <f t="shared" si="655"/>
        <v>26</v>
      </c>
      <c r="U934" s="1">
        <f t="shared" si="656"/>
        <v>26</v>
      </c>
      <c r="V934" s="1">
        <f t="shared" si="657"/>
        <v>26</v>
      </c>
      <c r="W934" s="1">
        <f t="shared" si="658"/>
        <v>26</v>
      </c>
      <c r="X934" s="1">
        <f t="shared" si="659"/>
        <v>26</v>
      </c>
      <c r="Y934" s="1">
        <f t="shared" si="660"/>
        <v>26</v>
      </c>
      <c r="Z934" s="1">
        <f t="shared" si="661"/>
        <v>26</v>
      </c>
      <c r="AA934" s="1">
        <f t="shared" si="662"/>
        <v>26</v>
      </c>
      <c r="AB934" s="1">
        <f t="shared" si="663"/>
        <v>26</v>
      </c>
      <c r="AC934" s="1">
        <f t="shared" si="664"/>
        <v>26</v>
      </c>
      <c r="AD934" s="1">
        <f t="shared" si="665"/>
        <v>26</v>
      </c>
      <c r="AE934" s="1">
        <f t="shared" si="666"/>
        <v>26</v>
      </c>
      <c r="AF934" s="1">
        <f t="shared" si="667"/>
        <v>26</v>
      </c>
      <c r="AG934" s="1">
        <f t="shared" si="668"/>
        <v>26</v>
      </c>
      <c r="AH934" s="1">
        <f t="shared" si="669"/>
        <v>26</v>
      </c>
      <c r="AI934" s="1">
        <f t="shared" si="670"/>
        <v>26</v>
      </c>
      <c r="AJ934" s="1">
        <f t="shared" si="671"/>
        <v>26</v>
      </c>
      <c r="AK934" s="1">
        <f t="shared" si="672"/>
        <v>26</v>
      </c>
      <c r="AL934" s="1">
        <f t="shared" si="673"/>
        <v>26</v>
      </c>
      <c r="AM934" s="1">
        <f t="shared" si="674"/>
        <v>26</v>
      </c>
      <c r="AN934" s="1">
        <f t="shared" si="675"/>
        <v>26</v>
      </c>
      <c r="AO934" s="1">
        <f t="shared" si="676"/>
        <v>26</v>
      </c>
      <c r="AP934" s="7">
        <f t="shared" si="692"/>
        <v>26</v>
      </c>
      <c r="AQ934" s="7">
        <f t="shared" si="693"/>
        <v>26</v>
      </c>
      <c r="AR934" s="1">
        <f t="shared" si="677"/>
        <v>26</v>
      </c>
      <c r="AS934" s="7">
        <f t="shared" si="694"/>
        <v>26</v>
      </c>
      <c r="AT934" s="1">
        <f t="shared" si="678"/>
        <v>26</v>
      </c>
      <c r="AU934" s="1">
        <f t="shared" si="679"/>
        <v>26</v>
      </c>
      <c r="AV934" s="1">
        <f t="shared" si="680"/>
        <v>26</v>
      </c>
      <c r="AW934" s="1">
        <f t="shared" si="681"/>
        <v>26</v>
      </c>
      <c r="AX934" s="1">
        <f t="shared" si="682"/>
        <v>26</v>
      </c>
      <c r="AY934" s="1">
        <f t="shared" si="683"/>
        <v>26</v>
      </c>
      <c r="AZ934" s="1">
        <f t="shared" si="684"/>
        <v>26</v>
      </c>
      <c r="BA934" s="1">
        <f t="shared" si="685"/>
        <v>26</v>
      </c>
      <c r="BB934" s="1">
        <f t="shared" si="686"/>
        <v>26</v>
      </c>
      <c r="BC934" s="1">
        <f t="shared" si="687"/>
        <v>26</v>
      </c>
      <c r="BD934" s="1">
        <f t="shared" si="688"/>
        <v>26</v>
      </c>
      <c r="BE934" s="1">
        <f t="shared" si="689"/>
        <v>26</v>
      </c>
      <c r="BF934" s="1">
        <f t="shared" si="690"/>
        <v>26</v>
      </c>
      <c r="BG934" s="1">
        <f>+IF(D934="male",VLOOKUP(M934,'Key node cluster'!$A$3:$C$45,3,0),VLOOKUP(M934,'Key node cluster'!$F$3:$H$27,3,0))</f>
        <v>31</v>
      </c>
    </row>
    <row r="935" spans="1:59" x14ac:dyDescent="0.25">
      <c r="A935" t="s">
        <v>533</v>
      </c>
      <c r="B935">
        <v>9861021618</v>
      </c>
      <c r="C935" s="7">
        <v>30</v>
      </c>
      <c r="D935" t="s">
        <v>9</v>
      </c>
      <c r="E935" t="s">
        <v>10</v>
      </c>
      <c r="G935" t="str">
        <f t="shared" si="691"/>
        <v/>
      </c>
      <c r="H935" s="7">
        <f t="shared" si="649"/>
        <v>5</v>
      </c>
      <c r="J935">
        <v>35</v>
      </c>
      <c r="K935">
        <v>4.2547945205479003</v>
      </c>
      <c r="L935">
        <v>6</v>
      </c>
      <c r="M935" s="5">
        <f t="shared" si="650"/>
        <v>26</v>
      </c>
      <c r="N935" s="5">
        <f>+IF(D935="male",VLOOKUP(BG935,'Key node cluster'!$L$3:$N$24,3,0),VLOOKUP(BG935,'Key node cluster'!$R$3:$T$15,3,0))</f>
        <v>1</v>
      </c>
      <c r="O935" s="1">
        <v>0</v>
      </c>
      <c r="P935" s="1">
        <f t="shared" si="651"/>
        <v>26</v>
      </c>
      <c r="Q935" s="1">
        <f t="shared" si="652"/>
        <v>26</v>
      </c>
      <c r="R935" s="1">
        <f t="shared" si="653"/>
        <v>26</v>
      </c>
      <c r="S935" s="1">
        <f t="shared" si="654"/>
        <v>26</v>
      </c>
      <c r="T935" s="1">
        <f t="shared" si="655"/>
        <v>26</v>
      </c>
      <c r="U935" s="1">
        <f t="shared" si="656"/>
        <v>26</v>
      </c>
      <c r="V935" s="1">
        <f t="shared" si="657"/>
        <v>26</v>
      </c>
      <c r="W935" s="1">
        <f t="shared" si="658"/>
        <v>26</v>
      </c>
      <c r="X935" s="1">
        <f t="shared" si="659"/>
        <v>26</v>
      </c>
      <c r="Y935" s="1">
        <f t="shared" si="660"/>
        <v>26</v>
      </c>
      <c r="Z935" s="1">
        <f t="shared" si="661"/>
        <v>26</v>
      </c>
      <c r="AA935" s="1">
        <f t="shared" si="662"/>
        <v>26</v>
      </c>
      <c r="AB935" s="1">
        <f t="shared" si="663"/>
        <v>26</v>
      </c>
      <c r="AC935" s="1">
        <f t="shared" si="664"/>
        <v>26</v>
      </c>
      <c r="AD935" s="1">
        <f t="shared" si="665"/>
        <v>26</v>
      </c>
      <c r="AE935" s="1">
        <f t="shared" si="666"/>
        <v>26</v>
      </c>
      <c r="AF935" s="1">
        <f t="shared" si="667"/>
        <v>26</v>
      </c>
      <c r="AG935" s="1">
        <f t="shared" si="668"/>
        <v>26</v>
      </c>
      <c r="AH935" s="1">
        <f t="shared" si="669"/>
        <v>26</v>
      </c>
      <c r="AI935" s="1">
        <f t="shared" si="670"/>
        <v>26</v>
      </c>
      <c r="AJ935" s="1">
        <f t="shared" si="671"/>
        <v>26</v>
      </c>
      <c r="AK935" s="1">
        <f t="shared" si="672"/>
        <v>26</v>
      </c>
      <c r="AL935" s="1">
        <f t="shared" si="673"/>
        <v>26</v>
      </c>
      <c r="AM935" s="1">
        <f t="shared" si="674"/>
        <v>26</v>
      </c>
      <c r="AN935" s="1">
        <f t="shared" si="675"/>
        <v>26</v>
      </c>
      <c r="AO935" s="1">
        <f t="shared" si="676"/>
        <v>26</v>
      </c>
      <c r="AP935" s="7">
        <f t="shared" si="692"/>
        <v>26</v>
      </c>
      <c r="AQ935" s="7">
        <f t="shared" si="693"/>
        <v>26</v>
      </c>
      <c r="AR935" s="1">
        <f t="shared" si="677"/>
        <v>26</v>
      </c>
      <c r="AS935" s="7">
        <f t="shared" si="694"/>
        <v>26</v>
      </c>
      <c r="AT935" s="1">
        <f t="shared" si="678"/>
        <v>26</v>
      </c>
      <c r="AU935" s="1">
        <f t="shared" si="679"/>
        <v>26</v>
      </c>
      <c r="AV935" s="1">
        <f t="shared" si="680"/>
        <v>26</v>
      </c>
      <c r="AW935" s="1">
        <f t="shared" si="681"/>
        <v>26</v>
      </c>
      <c r="AX935" s="1">
        <f t="shared" si="682"/>
        <v>26</v>
      </c>
      <c r="AY935" s="1">
        <f t="shared" si="683"/>
        <v>26</v>
      </c>
      <c r="AZ935" s="1">
        <f t="shared" si="684"/>
        <v>26</v>
      </c>
      <c r="BA935" s="1">
        <f t="shared" si="685"/>
        <v>26</v>
      </c>
      <c r="BB935" s="1">
        <f t="shared" si="686"/>
        <v>26</v>
      </c>
      <c r="BC935" s="1">
        <f t="shared" si="687"/>
        <v>26</v>
      </c>
      <c r="BD935" s="1">
        <f t="shared" si="688"/>
        <v>26</v>
      </c>
      <c r="BE935" s="1">
        <f t="shared" si="689"/>
        <v>26</v>
      </c>
      <c r="BF935" s="1">
        <f t="shared" si="690"/>
        <v>26</v>
      </c>
      <c r="BG935" s="1">
        <f>+IF(D935="male",VLOOKUP(M935,'Key node cluster'!$A$3:$C$45,3,0),VLOOKUP(M935,'Key node cluster'!$F$3:$H$27,3,0))</f>
        <v>31</v>
      </c>
    </row>
    <row r="936" spans="1:59" x14ac:dyDescent="0.25">
      <c r="A936" t="s">
        <v>535</v>
      </c>
      <c r="B936">
        <v>9821010086</v>
      </c>
      <c r="C936" s="7">
        <v>40</v>
      </c>
      <c r="D936" t="s">
        <v>9</v>
      </c>
      <c r="E936" t="s">
        <v>10</v>
      </c>
      <c r="G936" t="str">
        <f t="shared" si="691"/>
        <v/>
      </c>
      <c r="H936" s="7">
        <f t="shared" si="649"/>
        <v>20</v>
      </c>
      <c r="J936">
        <v>39</v>
      </c>
      <c r="K936">
        <v>16.698630136986001</v>
      </c>
      <c r="L936">
        <v>1</v>
      </c>
      <c r="M936" s="5">
        <f t="shared" si="650"/>
        <v>26</v>
      </c>
      <c r="N936" s="5">
        <f>+IF(D936="male",VLOOKUP(BG936,'Key node cluster'!$L$3:$N$24,3,0),VLOOKUP(BG936,'Key node cluster'!$R$3:$T$15,3,0))</f>
        <v>1</v>
      </c>
      <c r="O936" s="1">
        <v>0</v>
      </c>
      <c r="P936" s="1">
        <f t="shared" si="651"/>
        <v>26</v>
      </c>
      <c r="Q936" s="1">
        <f t="shared" si="652"/>
        <v>26</v>
      </c>
      <c r="R936" s="1">
        <f t="shared" si="653"/>
        <v>26</v>
      </c>
      <c r="S936" s="1">
        <f t="shared" si="654"/>
        <v>26</v>
      </c>
      <c r="T936" s="1">
        <f t="shared" si="655"/>
        <v>26</v>
      </c>
      <c r="U936" s="1">
        <f t="shared" si="656"/>
        <v>26</v>
      </c>
      <c r="V936" s="1">
        <f t="shared" si="657"/>
        <v>26</v>
      </c>
      <c r="W936" s="1">
        <f t="shared" si="658"/>
        <v>26</v>
      </c>
      <c r="X936" s="1">
        <f t="shared" si="659"/>
        <v>26</v>
      </c>
      <c r="Y936" s="1">
        <f t="shared" si="660"/>
        <v>26</v>
      </c>
      <c r="Z936" s="1">
        <f t="shared" si="661"/>
        <v>26</v>
      </c>
      <c r="AA936" s="1">
        <f t="shared" si="662"/>
        <v>26</v>
      </c>
      <c r="AB936" s="1">
        <f t="shared" si="663"/>
        <v>26</v>
      </c>
      <c r="AC936" s="1">
        <f t="shared" si="664"/>
        <v>26</v>
      </c>
      <c r="AD936" s="1">
        <f t="shared" si="665"/>
        <v>26</v>
      </c>
      <c r="AE936" s="1">
        <f t="shared" si="666"/>
        <v>26</v>
      </c>
      <c r="AF936" s="1">
        <f t="shared" si="667"/>
        <v>26</v>
      </c>
      <c r="AG936" s="1">
        <f t="shared" si="668"/>
        <v>26</v>
      </c>
      <c r="AH936" s="1">
        <f t="shared" si="669"/>
        <v>26</v>
      </c>
      <c r="AI936" s="1">
        <f t="shared" si="670"/>
        <v>26</v>
      </c>
      <c r="AJ936" s="1">
        <f t="shared" si="671"/>
        <v>26</v>
      </c>
      <c r="AK936" s="1">
        <f t="shared" si="672"/>
        <v>26</v>
      </c>
      <c r="AL936" s="1">
        <f t="shared" si="673"/>
        <v>26</v>
      </c>
      <c r="AM936" s="1">
        <f t="shared" si="674"/>
        <v>26</v>
      </c>
      <c r="AN936" s="1">
        <f t="shared" si="675"/>
        <v>26</v>
      </c>
      <c r="AO936" s="1">
        <f t="shared" si="676"/>
        <v>26</v>
      </c>
      <c r="AP936" s="7">
        <f t="shared" si="692"/>
        <v>26</v>
      </c>
      <c r="AQ936" s="7">
        <f t="shared" si="693"/>
        <v>26</v>
      </c>
      <c r="AR936" s="1">
        <f t="shared" si="677"/>
        <v>26</v>
      </c>
      <c r="AS936" s="7">
        <f t="shared" si="694"/>
        <v>26</v>
      </c>
      <c r="AT936" s="1">
        <f t="shared" si="678"/>
        <v>26</v>
      </c>
      <c r="AU936" s="1">
        <f t="shared" si="679"/>
        <v>26</v>
      </c>
      <c r="AV936" s="1">
        <f t="shared" si="680"/>
        <v>26</v>
      </c>
      <c r="AW936" s="1">
        <f t="shared" si="681"/>
        <v>26</v>
      </c>
      <c r="AX936" s="1">
        <f t="shared" si="682"/>
        <v>26</v>
      </c>
      <c r="AY936" s="1">
        <f t="shared" si="683"/>
        <v>26</v>
      </c>
      <c r="AZ936" s="1">
        <f t="shared" si="684"/>
        <v>26</v>
      </c>
      <c r="BA936" s="1">
        <f t="shared" si="685"/>
        <v>26</v>
      </c>
      <c r="BB936" s="1">
        <f t="shared" si="686"/>
        <v>26</v>
      </c>
      <c r="BC936" s="1">
        <f t="shared" si="687"/>
        <v>26</v>
      </c>
      <c r="BD936" s="1">
        <f t="shared" si="688"/>
        <v>26</v>
      </c>
      <c r="BE936" s="1">
        <f t="shared" si="689"/>
        <v>26</v>
      </c>
      <c r="BF936" s="1">
        <f t="shared" si="690"/>
        <v>26</v>
      </c>
      <c r="BG936" s="1">
        <f>+IF(D936="male",VLOOKUP(M936,'Key node cluster'!$A$3:$C$45,3,0),VLOOKUP(M936,'Key node cluster'!$F$3:$H$27,3,0))</f>
        <v>31</v>
      </c>
    </row>
    <row r="937" spans="1:59" x14ac:dyDescent="0.25">
      <c r="A937" t="s">
        <v>537</v>
      </c>
      <c r="B937">
        <v>9721036480</v>
      </c>
      <c r="C937" s="7">
        <v>50</v>
      </c>
      <c r="D937" t="s">
        <v>9</v>
      </c>
      <c r="E937" t="s">
        <v>10</v>
      </c>
      <c r="G937" t="str">
        <f t="shared" si="691"/>
        <v/>
      </c>
      <c r="H937" s="7">
        <f t="shared" si="649"/>
        <v>15</v>
      </c>
      <c r="J937">
        <v>49</v>
      </c>
      <c r="K937">
        <v>14.868493150685</v>
      </c>
      <c r="L937">
        <v>23</v>
      </c>
      <c r="M937" s="5">
        <f t="shared" si="650"/>
        <v>26</v>
      </c>
      <c r="N937" s="5">
        <f>+IF(D937="male",VLOOKUP(BG937,'Key node cluster'!$L$3:$N$24,3,0),VLOOKUP(BG937,'Key node cluster'!$R$3:$T$15,3,0))</f>
        <v>1</v>
      </c>
      <c r="O937" s="1">
        <v>0</v>
      </c>
      <c r="P937" s="1">
        <f t="shared" si="651"/>
        <v>26</v>
      </c>
      <c r="Q937" s="1">
        <f t="shared" si="652"/>
        <v>26</v>
      </c>
      <c r="R937" s="1">
        <f t="shared" si="653"/>
        <v>26</v>
      </c>
      <c r="S937" s="1">
        <f t="shared" si="654"/>
        <v>26</v>
      </c>
      <c r="T937" s="1">
        <f t="shared" si="655"/>
        <v>26</v>
      </c>
      <c r="U937" s="1">
        <f t="shared" si="656"/>
        <v>26</v>
      </c>
      <c r="V937" s="1">
        <f t="shared" si="657"/>
        <v>26</v>
      </c>
      <c r="W937" s="1">
        <f t="shared" si="658"/>
        <v>26</v>
      </c>
      <c r="X937" s="1">
        <f t="shared" si="659"/>
        <v>26</v>
      </c>
      <c r="Y937" s="1">
        <f t="shared" si="660"/>
        <v>26</v>
      </c>
      <c r="Z937" s="1">
        <f t="shared" si="661"/>
        <v>26</v>
      </c>
      <c r="AA937" s="1">
        <f t="shared" si="662"/>
        <v>26</v>
      </c>
      <c r="AB937" s="1">
        <f t="shared" si="663"/>
        <v>26</v>
      </c>
      <c r="AC937" s="1">
        <f t="shared" si="664"/>
        <v>26</v>
      </c>
      <c r="AD937" s="1">
        <f t="shared" si="665"/>
        <v>26</v>
      </c>
      <c r="AE937" s="1">
        <f t="shared" si="666"/>
        <v>26</v>
      </c>
      <c r="AF937" s="1">
        <f t="shared" si="667"/>
        <v>26</v>
      </c>
      <c r="AG937" s="1">
        <f t="shared" si="668"/>
        <v>26</v>
      </c>
      <c r="AH937" s="1">
        <f t="shared" si="669"/>
        <v>26</v>
      </c>
      <c r="AI937" s="1">
        <f t="shared" si="670"/>
        <v>26</v>
      </c>
      <c r="AJ937" s="1">
        <f t="shared" si="671"/>
        <v>26</v>
      </c>
      <c r="AK937" s="1">
        <f t="shared" si="672"/>
        <v>26</v>
      </c>
      <c r="AL937" s="1">
        <f t="shared" si="673"/>
        <v>26</v>
      </c>
      <c r="AM937" s="1">
        <f t="shared" si="674"/>
        <v>26</v>
      </c>
      <c r="AN937" s="1">
        <f t="shared" si="675"/>
        <v>26</v>
      </c>
      <c r="AO937" s="1">
        <f t="shared" si="676"/>
        <v>26</v>
      </c>
      <c r="AP937" s="7">
        <f t="shared" si="692"/>
        <v>26</v>
      </c>
      <c r="AQ937" s="7">
        <f t="shared" si="693"/>
        <v>26</v>
      </c>
      <c r="AR937" s="1">
        <f t="shared" si="677"/>
        <v>26</v>
      </c>
      <c r="AS937" s="7">
        <f t="shared" si="694"/>
        <v>26</v>
      </c>
      <c r="AT937" s="1">
        <f t="shared" si="678"/>
        <v>26</v>
      </c>
      <c r="AU937" s="1">
        <f t="shared" si="679"/>
        <v>26</v>
      </c>
      <c r="AV937" s="1">
        <f t="shared" si="680"/>
        <v>26</v>
      </c>
      <c r="AW937" s="1">
        <f t="shared" si="681"/>
        <v>26</v>
      </c>
      <c r="AX937" s="1">
        <f t="shared" si="682"/>
        <v>26</v>
      </c>
      <c r="AY937" s="1">
        <f t="shared" si="683"/>
        <v>26</v>
      </c>
      <c r="AZ937" s="1">
        <f t="shared" si="684"/>
        <v>26</v>
      </c>
      <c r="BA937" s="1">
        <f t="shared" si="685"/>
        <v>26</v>
      </c>
      <c r="BB937" s="1">
        <f t="shared" si="686"/>
        <v>26</v>
      </c>
      <c r="BC937" s="1">
        <f t="shared" si="687"/>
        <v>26</v>
      </c>
      <c r="BD937" s="1">
        <f t="shared" si="688"/>
        <v>26</v>
      </c>
      <c r="BE937" s="1">
        <f t="shared" si="689"/>
        <v>26</v>
      </c>
      <c r="BF937" s="1">
        <f t="shared" si="690"/>
        <v>26</v>
      </c>
      <c r="BG937" s="1">
        <f>+IF(D937="male",VLOOKUP(M937,'Key node cluster'!$A$3:$C$45,3,0),VLOOKUP(M937,'Key node cluster'!$F$3:$H$27,3,0))</f>
        <v>31</v>
      </c>
    </row>
    <row r="938" spans="1:59" x14ac:dyDescent="0.25">
      <c r="A938" t="s">
        <v>539</v>
      </c>
      <c r="B938">
        <v>9791009612</v>
      </c>
      <c r="C938" s="7">
        <v>40</v>
      </c>
      <c r="D938" t="s">
        <v>9</v>
      </c>
      <c r="E938" t="s">
        <v>10</v>
      </c>
      <c r="G938" t="str">
        <f t="shared" si="691"/>
        <v/>
      </c>
      <c r="H938" s="7">
        <f t="shared" si="649"/>
        <v>10</v>
      </c>
      <c r="J938">
        <v>42</v>
      </c>
      <c r="K938">
        <v>9.9945205479452</v>
      </c>
      <c r="L938">
        <v>3</v>
      </c>
      <c r="M938" s="5">
        <f t="shared" si="650"/>
        <v>26</v>
      </c>
      <c r="N938" s="5">
        <f>+IF(D938="male",VLOOKUP(BG938,'Key node cluster'!$L$3:$N$24,3,0),VLOOKUP(BG938,'Key node cluster'!$R$3:$T$15,3,0))</f>
        <v>1</v>
      </c>
      <c r="O938" s="1">
        <v>0</v>
      </c>
      <c r="P938" s="1">
        <f t="shared" si="651"/>
        <v>26</v>
      </c>
      <c r="Q938" s="1">
        <f t="shared" si="652"/>
        <v>26</v>
      </c>
      <c r="R938" s="1">
        <f t="shared" si="653"/>
        <v>26</v>
      </c>
      <c r="S938" s="1">
        <f t="shared" si="654"/>
        <v>26</v>
      </c>
      <c r="T938" s="1">
        <f t="shared" si="655"/>
        <v>26</v>
      </c>
      <c r="U938" s="1">
        <f t="shared" si="656"/>
        <v>26</v>
      </c>
      <c r="V938" s="1">
        <f t="shared" si="657"/>
        <v>26</v>
      </c>
      <c r="W938" s="1">
        <f t="shared" si="658"/>
        <v>26</v>
      </c>
      <c r="X938" s="1">
        <f t="shared" si="659"/>
        <v>26</v>
      </c>
      <c r="Y938" s="1">
        <f t="shared" si="660"/>
        <v>26</v>
      </c>
      <c r="Z938" s="1">
        <f t="shared" si="661"/>
        <v>26</v>
      </c>
      <c r="AA938" s="1">
        <f t="shared" si="662"/>
        <v>26</v>
      </c>
      <c r="AB938" s="1">
        <f t="shared" si="663"/>
        <v>26</v>
      </c>
      <c r="AC938" s="1">
        <f t="shared" si="664"/>
        <v>26</v>
      </c>
      <c r="AD938" s="1">
        <f t="shared" si="665"/>
        <v>26</v>
      </c>
      <c r="AE938" s="1">
        <f t="shared" si="666"/>
        <v>26</v>
      </c>
      <c r="AF938" s="1">
        <f t="shared" si="667"/>
        <v>26</v>
      </c>
      <c r="AG938" s="1">
        <f t="shared" si="668"/>
        <v>26</v>
      </c>
      <c r="AH938" s="1">
        <f t="shared" si="669"/>
        <v>26</v>
      </c>
      <c r="AI938" s="1">
        <f t="shared" si="670"/>
        <v>26</v>
      </c>
      <c r="AJ938" s="1">
        <f t="shared" si="671"/>
        <v>26</v>
      </c>
      <c r="AK938" s="1">
        <f t="shared" si="672"/>
        <v>26</v>
      </c>
      <c r="AL938" s="1">
        <f t="shared" si="673"/>
        <v>26</v>
      </c>
      <c r="AM938" s="1">
        <f t="shared" si="674"/>
        <v>26</v>
      </c>
      <c r="AN938" s="1">
        <f t="shared" si="675"/>
        <v>26</v>
      </c>
      <c r="AO938" s="1">
        <f t="shared" si="676"/>
        <v>26</v>
      </c>
      <c r="AP938" s="7">
        <f t="shared" si="692"/>
        <v>26</v>
      </c>
      <c r="AQ938" s="7">
        <f t="shared" si="693"/>
        <v>26</v>
      </c>
      <c r="AR938" s="1">
        <f t="shared" si="677"/>
        <v>26</v>
      </c>
      <c r="AS938" s="7">
        <f t="shared" si="694"/>
        <v>26</v>
      </c>
      <c r="AT938" s="1">
        <f t="shared" si="678"/>
        <v>26</v>
      </c>
      <c r="AU938" s="1">
        <f t="shared" si="679"/>
        <v>26</v>
      </c>
      <c r="AV938" s="1">
        <f t="shared" si="680"/>
        <v>26</v>
      </c>
      <c r="AW938" s="1">
        <f t="shared" si="681"/>
        <v>26</v>
      </c>
      <c r="AX938" s="1">
        <f t="shared" si="682"/>
        <v>26</v>
      </c>
      <c r="AY938" s="1">
        <f t="shared" si="683"/>
        <v>26</v>
      </c>
      <c r="AZ938" s="1">
        <f t="shared" si="684"/>
        <v>26</v>
      </c>
      <c r="BA938" s="1">
        <f t="shared" si="685"/>
        <v>26</v>
      </c>
      <c r="BB938" s="1">
        <f t="shared" si="686"/>
        <v>26</v>
      </c>
      <c r="BC938" s="1">
        <f t="shared" si="687"/>
        <v>26</v>
      </c>
      <c r="BD938" s="1">
        <f t="shared" si="688"/>
        <v>26</v>
      </c>
      <c r="BE938" s="1">
        <f t="shared" si="689"/>
        <v>26</v>
      </c>
      <c r="BF938" s="1">
        <f t="shared" si="690"/>
        <v>26</v>
      </c>
      <c r="BG938" s="1">
        <f>+IF(D938="male",VLOOKUP(M938,'Key node cluster'!$A$3:$C$45,3,0),VLOOKUP(M938,'Key node cluster'!$F$3:$H$27,3,0))</f>
        <v>31</v>
      </c>
    </row>
    <row r="939" spans="1:59" x14ac:dyDescent="0.25">
      <c r="A939" t="s">
        <v>540</v>
      </c>
      <c r="B939">
        <v>9801025055</v>
      </c>
      <c r="C939" s="7">
        <v>40</v>
      </c>
      <c r="D939" t="s">
        <v>9</v>
      </c>
      <c r="E939" t="s">
        <v>10</v>
      </c>
      <c r="G939" t="str">
        <f t="shared" si="691"/>
        <v/>
      </c>
      <c r="H939" s="7">
        <f t="shared" si="649"/>
        <v>15</v>
      </c>
      <c r="J939">
        <v>42</v>
      </c>
      <c r="K939">
        <v>14.427397260274001</v>
      </c>
      <c r="L939">
        <v>17</v>
      </c>
      <c r="M939" s="5">
        <f t="shared" si="650"/>
        <v>26</v>
      </c>
      <c r="N939" s="5">
        <f>+IF(D939="male",VLOOKUP(BG939,'Key node cluster'!$L$3:$N$24,3,0),VLOOKUP(BG939,'Key node cluster'!$R$3:$T$15,3,0))</f>
        <v>1</v>
      </c>
      <c r="O939" s="1">
        <v>0</v>
      </c>
      <c r="P939" s="1">
        <f t="shared" si="651"/>
        <v>26</v>
      </c>
      <c r="Q939" s="1">
        <f t="shared" si="652"/>
        <v>26</v>
      </c>
      <c r="R939" s="1">
        <f t="shared" si="653"/>
        <v>26</v>
      </c>
      <c r="S939" s="1">
        <f t="shared" si="654"/>
        <v>26</v>
      </c>
      <c r="T939" s="1">
        <f t="shared" si="655"/>
        <v>26</v>
      </c>
      <c r="U939" s="1">
        <f t="shared" si="656"/>
        <v>26</v>
      </c>
      <c r="V939" s="1">
        <f t="shared" si="657"/>
        <v>26</v>
      </c>
      <c r="W939" s="1">
        <f t="shared" si="658"/>
        <v>26</v>
      </c>
      <c r="X939" s="1">
        <f t="shared" si="659"/>
        <v>26</v>
      </c>
      <c r="Y939" s="1">
        <f t="shared" si="660"/>
        <v>26</v>
      </c>
      <c r="Z939" s="1">
        <f t="shared" si="661"/>
        <v>26</v>
      </c>
      <c r="AA939" s="1">
        <f t="shared" si="662"/>
        <v>26</v>
      </c>
      <c r="AB939" s="1">
        <f t="shared" si="663"/>
        <v>26</v>
      </c>
      <c r="AC939" s="1">
        <f t="shared" si="664"/>
        <v>26</v>
      </c>
      <c r="AD939" s="1">
        <f t="shared" si="665"/>
        <v>26</v>
      </c>
      <c r="AE939" s="1">
        <f t="shared" si="666"/>
        <v>26</v>
      </c>
      <c r="AF939" s="1">
        <f t="shared" si="667"/>
        <v>26</v>
      </c>
      <c r="AG939" s="1">
        <f t="shared" si="668"/>
        <v>26</v>
      </c>
      <c r="AH939" s="1">
        <f t="shared" si="669"/>
        <v>26</v>
      </c>
      <c r="AI939" s="1">
        <f t="shared" si="670"/>
        <v>26</v>
      </c>
      <c r="AJ939" s="1">
        <f t="shared" si="671"/>
        <v>26</v>
      </c>
      <c r="AK939" s="1">
        <f t="shared" si="672"/>
        <v>26</v>
      </c>
      <c r="AL939" s="1">
        <f t="shared" si="673"/>
        <v>26</v>
      </c>
      <c r="AM939" s="1">
        <f t="shared" si="674"/>
        <v>26</v>
      </c>
      <c r="AN939" s="1">
        <f t="shared" si="675"/>
        <v>26</v>
      </c>
      <c r="AO939" s="1">
        <f t="shared" si="676"/>
        <v>26</v>
      </c>
      <c r="AP939" s="7">
        <f t="shared" si="692"/>
        <v>26</v>
      </c>
      <c r="AQ939" s="7">
        <f t="shared" si="693"/>
        <v>26</v>
      </c>
      <c r="AR939" s="1">
        <f t="shared" si="677"/>
        <v>26</v>
      </c>
      <c r="AS939" s="7">
        <f t="shared" si="694"/>
        <v>26</v>
      </c>
      <c r="AT939" s="1">
        <f t="shared" si="678"/>
        <v>26</v>
      </c>
      <c r="AU939" s="1">
        <f t="shared" si="679"/>
        <v>26</v>
      </c>
      <c r="AV939" s="1">
        <f t="shared" si="680"/>
        <v>26</v>
      </c>
      <c r="AW939" s="1">
        <f t="shared" si="681"/>
        <v>26</v>
      </c>
      <c r="AX939" s="1">
        <f t="shared" si="682"/>
        <v>26</v>
      </c>
      <c r="AY939" s="1">
        <f t="shared" si="683"/>
        <v>26</v>
      </c>
      <c r="AZ939" s="1">
        <f t="shared" si="684"/>
        <v>26</v>
      </c>
      <c r="BA939" s="1">
        <f t="shared" si="685"/>
        <v>26</v>
      </c>
      <c r="BB939" s="1">
        <f t="shared" si="686"/>
        <v>26</v>
      </c>
      <c r="BC939" s="1">
        <f t="shared" si="687"/>
        <v>26</v>
      </c>
      <c r="BD939" s="1">
        <f t="shared" si="688"/>
        <v>26</v>
      </c>
      <c r="BE939" s="1">
        <f t="shared" si="689"/>
        <v>26</v>
      </c>
      <c r="BF939" s="1">
        <f t="shared" si="690"/>
        <v>26</v>
      </c>
      <c r="BG939" s="1">
        <f>+IF(D939="male",VLOOKUP(M939,'Key node cluster'!$A$3:$C$45,3,0),VLOOKUP(M939,'Key node cluster'!$F$3:$H$27,3,0))</f>
        <v>31</v>
      </c>
    </row>
    <row r="940" spans="1:59" x14ac:dyDescent="0.25">
      <c r="A940" t="s">
        <v>541</v>
      </c>
      <c r="B940">
        <v>9791033028</v>
      </c>
      <c r="C940" s="7">
        <v>40</v>
      </c>
      <c r="D940" t="s">
        <v>9</v>
      </c>
      <c r="E940" t="s">
        <v>10</v>
      </c>
      <c r="G940" t="str">
        <f t="shared" si="691"/>
        <v/>
      </c>
      <c r="H940" s="7">
        <f t="shared" si="649"/>
        <v>15</v>
      </c>
      <c r="J940">
        <v>42</v>
      </c>
      <c r="K940">
        <v>11.367123287670999</v>
      </c>
      <c r="L940">
        <v>5</v>
      </c>
      <c r="M940" s="5">
        <f t="shared" si="650"/>
        <v>26</v>
      </c>
      <c r="N940" s="5">
        <f>+IF(D940="male",VLOOKUP(BG940,'Key node cluster'!$L$3:$N$24,3,0),VLOOKUP(BG940,'Key node cluster'!$R$3:$T$15,3,0))</f>
        <v>1</v>
      </c>
      <c r="O940" s="1">
        <v>0</v>
      </c>
      <c r="P940" s="1">
        <f t="shared" si="651"/>
        <v>26</v>
      </c>
      <c r="Q940" s="1">
        <f t="shared" si="652"/>
        <v>26</v>
      </c>
      <c r="R940" s="1">
        <f t="shared" si="653"/>
        <v>26</v>
      </c>
      <c r="S940" s="1">
        <f t="shared" si="654"/>
        <v>26</v>
      </c>
      <c r="T940" s="1">
        <f t="shared" si="655"/>
        <v>26</v>
      </c>
      <c r="U940" s="1">
        <f t="shared" si="656"/>
        <v>26</v>
      </c>
      <c r="V940" s="1">
        <f t="shared" si="657"/>
        <v>26</v>
      </c>
      <c r="W940" s="1">
        <f t="shared" si="658"/>
        <v>26</v>
      </c>
      <c r="X940" s="1">
        <f t="shared" si="659"/>
        <v>26</v>
      </c>
      <c r="Y940" s="1">
        <f t="shared" si="660"/>
        <v>26</v>
      </c>
      <c r="Z940" s="1">
        <f t="shared" si="661"/>
        <v>26</v>
      </c>
      <c r="AA940" s="1">
        <f t="shared" si="662"/>
        <v>26</v>
      </c>
      <c r="AB940" s="1">
        <f t="shared" si="663"/>
        <v>26</v>
      </c>
      <c r="AC940" s="1">
        <f t="shared" si="664"/>
        <v>26</v>
      </c>
      <c r="AD940" s="1">
        <f t="shared" si="665"/>
        <v>26</v>
      </c>
      <c r="AE940" s="1">
        <f t="shared" si="666"/>
        <v>26</v>
      </c>
      <c r="AF940" s="1">
        <f t="shared" si="667"/>
        <v>26</v>
      </c>
      <c r="AG940" s="1">
        <f t="shared" si="668"/>
        <v>26</v>
      </c>
      <c r="AH940" s="1">
        <f t="shared" si="669"/>
        <v>26</v>
      </c>
      <c r="AI940" s="1">
        <f t="shared" si="670"/>
        <v>26</v>
      </c>
      <c r="AJ940" s="1">
        <f t="shared" si="671"/>
        <v>26</v>
      </c>
      <c r="AK940" s="1">
        <f t="shared" si="672"/>
        <v>26</v>
      </c>
      <c r="AL940" s="1">
        <f t="shared" si="673"/>
        <v>26</v>
      </c>
      <c r="AM940" s="1">
        <f t="shared" si="674"/>
        <v>26</v>
      </c>
      <c r="AN940" s="1">
        <f t="shared" si="675"/>
        <v>26</v>
      </c>
      <c r="AO940" s="1">
        <f t="shared" si="676"/>
        <v>26</v>
      </c>
      <c r="AP940" s="7">
        <f t="shared" si="692"/>
        <v>26</v>
      </c>
      <c r="AQ940" s="7">
        <f t="shared" si="693"/>
        <v>26</v>
      </c>
      <c r="AR940" s="1">
        <f t="shared" si="677"/>
        <v>26</v>
      </c>
      <c r="AS940" s="7">
        <f t="shared" si="694"/>
        <v>26</v>
      </c>
      <c r="AT940" s="1">
        <f t="shared" si="678"/>
        <v>26</v>
      </c>
      <c r="AU940" s="1">
        <f t="shared" si="679"/>
        <v>26</v>
      </c>
      <c r="AV940" s="1">
        <f t="shared" si="680"/>
        <v>26</v>
      </c>
      <c r="AW940" s="1">
        <f t="shared" si="681"/>
        <v>26</v>
      </c>
      <c r="AX940" s="1">
        <f t="shared" si="682"/>
        <v>26</v>
      </c>
      <c r="AY940" s="1">
        <f t="shared" si="683"/>
        <v>26</v>
      </c>
      <c r="AZ940" s="1">
        <f t="shared" si="684"/>
        <v>26</v>
      </c>
      <c r="BA940" s="1">
        <f t="shared" si="685"/>
        <v>26</v>
      </c>
      <c r="BB940" s="1">
        <f t="shared" si="686"/>
        <v>26</v>
      </c>
      <c r="BC940" s="1">
        <f t="shared" si="687"/>
        <v>26</v>
      </c>
      <c r="BD940" s="1">
        <f t="shared" si="688"/>
        <v>26</v>
      </c>
      <c r="BE940" s="1">
        <f t="shared" si="689"/>
        <v>26</v>
      </c>
      <c r="BF940" s="1">
        <f t="shared" si="690"/>
        <v>26</v>
      </c>
      <c r="BG940" s="1">
        <f>+IF(D940="male",VLOOKUP(M940,'Key node cluster'!$A$3:$C$45,3,0),VLOOKUP(M940,'Key node cluster'!$F$3:$H$27,3,0))</f>
        <v>31</v>
      </c>
    </row>
    <row r="941" spans="1:59" x14ac:dyDescent="0.25">
      <c r="A941" t="s">
        <v>544</v>
      </c>
      <c r="B941">
        <v>9781016262</v>
      </c>
      <c r="C941" s="7">
        <v>40</v>
      </c>
      <c r="D941" t="s">
        <v>9</v>
      </c>
      <c r="E941" t="s">
        <v>10</v>
      </c>
      <c r="G941" t="str">
        <f t="shared" si="691"/>
        <v/>
      </c>
      <c r="H941" s="7">
        <f t="shared" si="649"/>
        <v>10</v>
      </c>
      <c r="J941">
        <v>44</v>
      </c>
      <c r="K941">
        <v>5.4082191780822004</v>
      </c>
      <c r="L941">
        <v>13</v>
      </c>
      <c r="M941" s="5">
        <f t="shared" si="650"/>
        <v>26</v>
      </c>
      <c r="N941" s="5">
        <f>+IF(D941="male",VLOOKUP(BG941,'Key node cluster'!$L$3:$N$24,3,0),VLOOKUP(BG941,'Key node cluster'!$R$3:$T$15,3,0))</f>
        <v>1</v>
      </c>
      <c r="O941" s="1">
        <v>0</v>
      </c>
      <c r="P941" s="1">
        <f t="shared" si="651"/>
        <v>26</v>
      </c>
      <c r="Q941" s="1">
        <f t="shared" si="652"/>
        <v>26</v>
      </c>
      <c r="R941" s="1">
        <f t="shared" si="653"/>
        <v>26</v>
      </c>
      <c r="S941" s="1">
        <f t="shared" si="654"/>
        <v>26</v>
      </c>
      <c r="T941" s="1">
        <f t="shared" si="655"/>
        <v>26</v>
      </c>
      <c r="U941" s="1">
        <f t="shared" si="656"/>
        <v>26</v>
      </c>
      <c r="V941" s="1">
        <f t="shared" si="657"/>
        <v>26</v>
      </c>
      <c r="W941" s="1">
        <f t="shared" si="658"/>
        <v>26</v>
      </c>
      <c r="X941" s="1">
        <f t="shared" si="659"/>
        <v>26</v>
      </c>
      <c r="Y941" s="1">
        <f t="shared" si="660"/>
        <v>26</v>
      </c>
      <c r="Z941" s="1">
        <f t="shared" si="661"/>
        <v>26</v>
      </c>
      <c r="AA941" s="1">
        <f t="shared" si="662"/>
        <v>26</v>
      </c>
      <c r="AB941" s="1">
        <f t="shared" si="663"/>
        <v>26</v>
      </c>
      <c r="AC941" s="1">
        <f t="shared" si="664"/>
        <v>26</v>
      </c>
      <c r="AD941" s="1">
        <f t="shared" si="665"/>
        <v>26</v>
      </c>
      <c r="AE941" s="1">
        <f t="shared" si="666"/>
        <v>26</v>
      </c>
      <c r="AF941" s="1">
        <f t="shared" si="667"/>
        <v>26</v>
      </c>
      <c r="AG941" s="1">
        <f t="shared" si="668"/>
        <v>26</v>
      </c>
      <c r="AH941" s="1">
        <f t="shared" si="669"/>
        <v>26</v>
      </c>
      <c r="AI941" s="1">
        <f t="shared" si="670"/>
        <v>26</v>
      </c>
      <c r="AJ941" s="1">
        <f t="shared" si="671"/>
        <v>26</v>
      </c>
      <c r="AK941" s="1">
        <f t="shared" si="672"/>
        <v>26</v>
      </c>
      <c r="AL941" s="1">
        <f t="shared" si="673"/>
        <v>26</v>
      </c>
      <c r="AM941" s="1">
        <f t="shared" si="674"/>
        <v>26</v>
      </c>
      <c r="AN941" s="1">
        <f t="shared" si="675"/>
        <v>26</v>
      </c>
      <c r="AO941" s="1">
        <f t="shared" si="676"/>
        <v>26</v>
      </c>
      <c r="AP941" s="7">
        <f t="shared" si="692"/>
        <v>26</v>
      </c>
      <c r="AQ941" s="7">
        <f t="shared" si="693"/>
        <v>26</v>
      </c>
      <c r="AR941" s="1">
        <f t="shared" si="677"/>
        <v>26</v>
      </c>
      <c r="AS941" s="7">
        <f t="shared" si="694"/>
        <v>26</v>
      </c>
      <c r="AT941" s="1">
        <f t="shared" si="678"/>
        <v>26</v>
      </c>
      <c r="AU941" s="1">
        <f t="shared" si="679"/>
        <v>26</v>
      </c>
      <c r="AV941" s="1">
        <f t="shared" si="680"/>
        <v>26</v>
      </c>
      <c r="AW941" s="1">
        <f t="shared" si="681"/>
        <v>26</v>
      </c>
      <c r="AX941" s="1">
        <f t="shared" si="682"/>
        <v>26</v>
      </c>
      <c r="AY941" s="1">
        <f t="shared" si="683"/>
        <v>26</v>
      </c>
      <c r="AZ941" s="1">
        <f t="shared" si="684"/>
        <v>26</v>
      </c>
      <c r="BA941" s="1">
        <f t="shared" si="685"/>
        <v>26</v>
      </c>
      <c r="BB941" s="1">
        <f t="shared" si="686"/>
        <v>26</v>
      </c>
      <c r="BC941" s="1">
        <f t="shared" si="687"/>
        <v>26</v>
      </c>
      <c r="BD941" s="1">
        <f t="shared" si="688"/>
        <v>26</v>
      </c>
      <c r="BE941" s="1">
        <f t="shared" si="689"/>
        <v>26</v>
      </c>
      <c r="BF941" s="1">
        <f t="shared" si="690"/>
        <v>26</v>
      </c>
      <c r="BG941" s="1">
        <f>+IF(D941="male",VLOOKUP(M941,'Key node cluster'!$A$3:$C$45,3,0),VLOOKUP(M941,'Key node cluster'!$F$3:$H$27,3,0))</f>
        <v>31</v>
      </c>
    </row>
    <row r="942" spans="1:59" x14ac:dyDescent="0.25">
      <c r="A942" t="s">
        <v>549</v>
      </c>
      <c r="B942">
        <v>9901042052</v>
      </c>
      <c r="C942" s="7">
        <v>30</v>
      </c>
      <c r="D942" t="s">
        <v>9</v>
      </c>
      <c r="E942" t="s">
        <v>10</v>
      </c>
      <c r="G942" t="str">
        <f t="shared" si="691"/>
        <v/>
      </c>
      <c r="H942" s="7">
        <f t="shared" si="649"/>
        <v>15</v>
      </c>
      <c r="J942">
        <v>31</v>
      </c>
      <c r="K942">
        <v>13.695890410959001</v>
      </c>
      <c r="L942">
        <v>2</v>
      </c>
      <c r="M942" s="5">
        <f t="shared" si="650"/>
        <v>26</v>
      </c>
      <c r="N942" s="5">
        <f>+IF(D942="male",VLOOKUP(BG942,'Key node cluster'!$L$3:$N$24,3,0),VLOOKUP(BG942,'Key node cluster'!$R$3:$T$15,3,0))</f>
        <v>1</v>
      </c>
      <c r="O942" s="1">
        <v>0</v>
      </c>
      <c r="P942" s="1">
        <f t="shared" si="651"/>
        <v>26</v>
      </c>
      <c r="Q942" s="1">
        <f t="shared" si="652"/>
        <v>26</v>
      </c>
      <c r="R942" s="1">
        <f t="shared" si="653"/>
        <v>26</v>
      </c>
      <c r="S942" s="1">
        <f t="shared" si="654"/>
        <v>26</v>
      </c>
      <c r="T942" s="1">
        <f t="shared" si="655"/>
        <v>26</v>
      </c>
      <c r="U942" s="1">
        <f t="shared" si="656"/>
        <v>26</v>
      </c>
      <c r="V942" s="1">
        <f t="shared" si="657"/>
        <v>26</v>
      </c>
      <c r="W942" s="1">
        <f t="shared" si="658"/>
        <v>26</v>
      </c>
      <c r="X942" s="1">
        <f t="shared" si="659"/>
        <v>26</v>
      </c>
      <c r="Y942" s="1">
        <f t="shared" si="660"/>
        <v>26</v>
      </c>
      <c r="Z942" s="1">
        <f t="shared" si="661"/>
        <v>26</v>
      </c>
      <c r="AA942" s="1">
        <f t="shared" si="662"/>
        <v>26</v>
      </c>
      <c r="AB942" s="1">
        <f t="shared" si="663"/>
        <v>26</v>
      </c>
      <c r="AC942" s="1">
        <f t="shared" si="664"/>
        <v>26</v>
      </c>
      <c r="AD942" s="1">
        <f t="shared" si="665"/>
        <v>26</v>
      </c>
      <c r="AE942" s="1">
        <f t="shared" si="666"/>
        <v>26</v>
      </c>
      <c r="AF942" s="1">
        <f t="shared" si="667"/>
        <v>26</v>
      </c>
      <c r="AG942" s="1">
        <f t="shared" si="668"/>
        <v>26</v>
      </c>
      <c r="AH942" s="1">
        <f t="shared" si="669"/>
        <v>26</v>
      </c>
      <c r="AI942" s="1">
        <f t="shared" si="670"/>
        <v>26</v>
      </c>
      <c r="AJ942" s="1">
        <f t="shared" si="671"/>
        <v>26</v>
      </c>
      <c r="AK942" s="1">
        <f t="shared" si="672"/>
        <v>26</v>
      </c>
      <c r="AL942" s="1">
        <f t="shared" si="673"/>
        <v>26</v>
      </c>
      <c r="AM942" s="1">
        <f t="shared" si="674"/>
        <v>26</v>
      </c>
      <c r="AN942" s="1">
        <f t="shared" si="675"/>
        <v>26</v>
      </c>
      <c r="AO942" s="1">
        <f t="shared" si="676"/>
        <v>26</v>
      </c>
      <c r="AP942" s="7">
        <f t="shared" si="692"/>
        <v>26</v>
      </c>
      <c r="AQ942" s="7">
        <f t="shared" si="693"/>
        <v>26</v>
      </c>
      <c r="AR942" s="1">
        <f t="shared" si="677"/>
        <v>26</v>
      </c>
      <c r="AS942" s="7">
        <f t="shared" si="694"/>
        <v>26</v>
      </c>
      <c r="AT942" s="1">
        <f t="shared" si="678"/>
        <v>26</v>
      </c>
      <c r="AU942" s="1">
        <f t="shared" si="679"/>
        <v>26</v>
      </c>
      <c r="AV942" s="1">
        <f t="shared" si="680"/>
        <v>26</v>
      </c>
      <c r="AW942" s="1">
        <f t="shared" si="681"/>
        <v>26</v>
      </c>
      <c r="AX942" s="1">
        <f t="shared" si="682"/>
        <v>26</v>
      </c>
      <c r="AY942" s="1">
        <f t="shared" si="683"/>
        <v>26</v>
      </c>
      <c r="AZ942" s="1">
        <f t="shared" si="684"/>
        <v>26</v>
      </c>
      <c r="BA942" s="1">
        <f t="shared" si="685"/>
        <v>26</v>
      </c>
      <c r="BB942" s="1">
        <f t="shared" si="686"/>
        <v>26</v>
      </c>
      <c r="BC942" s="1">
        <f t="shared" si="687"/>
        <v>26</v>
      </c>
      <c r="BD942" s="1">
        <f t="shared" si="688"/>
        <v>26</v>
      </c>
      <c r="BE942" s="1">
        <f t="shared" si="689"/>
        <v>26</v>
      </c>
      <c r="BF942" s="1">
        <f t="shared" si="690"/>
        <v>26</v>
      </c>
      <c r="BG942" s="1">
        <f>+IF(D942="male",VLOOKUP(M942,'Key node cluster'!$A$3:$C$45,3,0),VLOOKUP(M942,'Key node cluster'!$F$3:$H$27,3,0))</f>
        <v>31</v>
      </c>
    </row>
    <row r="943" spans="1:59" x14ac:dyDescent="0.25">
      <c r="A943" t="s">
        <v>550</v>
      </c>
      <c r="B943">
        <v>9961016508</v>
      </c>
      <c r="C943" s="7">
        <v>30</v>
      </c>
      <c r="D943" t="s">
        <v>9</v>
      </c>
      <c r="E943" t="s">
        <v>10</v>
      </c>
      <c r="F943" t="s">
        <v>25</v>
      </c>
      <c r="G943" t="str">
        <f t="shared" si="691"/>
        <v>bachelor or above</v>
      </c>
      <c r="H943" s="7">
        <f t="shared" si="649"/>
        <v>1</v>
      </c>
      <c r="I943" t="s">
        <v>14</v>
      </c>
      <c r="J943">
        <v>26</v>
      </c>
      <c r="K943">
        <v>0.74794520547944998</v>
      </c>
      <c r="L943">
        <v>1</v>
      </c>
      <c r="M943" s="5">
        <f t="shared" si="650"/>
        <v>19</v>
      </c>
      <c r="N943" s="5">
        <f>+IF(D943="male",VLOOKUP(BG943,'Key node cluster'!$L$3:$N$24,3,0),VLOOKUP(BG943,'Key node cluster'!$R$3:$T$15,3,0))</f>
        <v>0</v>
      </c>
      <c r="O943" s="1">
        <v>0</v>
      </c>
      <c r="P943" s="1">
        <f t="shared" si="651"/>
        <v>1</v>
      </c>
      <c r="Q943" s="1">
        <f t="shared" si="652"/>
        <v>17</v>
      </c>
      <c r="R943" s="1">
        <f t="shared" si="653"/>
        <v>17</v>
      </c>
      <c r="S943" s="1">
        <f t="shared" si="654"/>
        <v>17</v>
      </c>
      <c r="T943" s="1">
        <f t="shared" si="655"/>
        <v>17</v>
      </c>
      <c r="U943" s="1">
        <f t="shared" si="656"/>
        <v>17</v>
      </c>
      <c r="V943" s="1">
        <f t="shared" si="657"/>
        <v>17</v>
      </c>
      <c r="W943" s="1">
        <f t="shared" si="658"/>
        <v>17</v>
      </c>
      <c r="X943" s="1">
        <f t="shared" si="659"/>
        <v>17</v>
      </c>
      <c r="Y943" s="1">
        <f t="shared" si="660"/>
        <v>17</v>
      </c>
      <c r="Z943" s="1">
        <f t="shared" si="661"/>
        <v>17</v>
      </c>
      <c r="AA943" s="1">
        <f t="shared" si="662"/>
        <v>17</v>
      </c>
      <c r="AB943" s="1">
        <f t="shared" si="663"/>
        <v>17</v>
      </c>
      <c r="AC943" s="1">
        <f t="shared" si="664"/>
        <v>17</v>
      </c>
      <c r="AD943" s="1">
        <f t="shared" si="665"/>
        <v>17</v>
      </c>
      <c r="AE943" s="1">
        <f t="shared" si="666"/>
        <v>17</v>
      </c>
      <c r="AF943" s="1">
        <f t="shared" si="667"/>
        <v>17</v>
      </c>
      <c r="AG943" s="1">
        <f t="shared" si="668"/>
        <v>18</v>
      </c>
      <c r="AH943" s="1">
        <f t="shared" si="669"/>
        <v>19</v>
      </c>
      <c r="AI943" s="1">
        <f t="shared" si="670"/>
        <v>19</v>
      </c>
      <c r="AJ943" s="1">
        <f t="shared" si="671"/>
        <v>19</v>
      </c>
      <c r="AK943" s="1">
        <f t="shared" si="672"/>
        <v>19</v>
      </c>
      <c r="AL943" s="1">
        <f t="shared" si="673"/>
        <v>19</v>
      </c>
      <c r="AM943" s="1">
        <f t="shared" si="674"/>
        <v>19</v>
      </c>
      <c r="AN943" s="1">
        <f t="shared" si="675"/>
        <v>19</v>
      </c>
      <c r="AO943" s="1">
        <f t="shared" si="676"/>
        <v>19</v>
      </c>
      <c r="AP943" s="7">
        <f t="shared" si="692"/>
        <v>19</v>
      </c>
      <c r="AQ943" s="7">
        <f t="shared" si="693"/>
        <v>19</v>
      </c>
      <c r="AR943" s="1">
        <f t="shared" si="677"/>
        <v>19</v>
      </c>
      <c r="AS943" s="7">
        <f t="shared" si="694"/>
        <v>19</v>
      </c>
      <c r="AT943" s="1">
        <f t="shared" si="678"/>
        <v>19</v>
      </c>
      <c r="AU943" s="1">
        <f t="shared" si="679"/>
        <v>19</v>
      </c>
      <c r="AV943" s="1">
        <f t="shared" si="680"/>
        <v>19</v>
      </c>
      <c r="AW943" s="1">
        <f t="shared" si="681"/>
        <v>19</v>
      </c>
      <c r="AX943" s="1">
        <f t="shared" si="682"/>
        <v>19</v>
      </c>
      <c r="AY943" s="1">
        <f t="shared" si="683"/>
        <v>19</v>
      </c>
      <c r="AZ943" s="1">
        <f t="shared" si="684"/>
        <v>19</v>
      </c>
      <c r="BA943" s="1">
        <f t="shared" si="685"/>
        <v>19</v>
      </c>
      <c r="BB943" s="1">
        <f t="shared" si="686"/>
        <v>19</v>
      </c>
      <c r="BC943" s="1">
        <f t="shared" si="687"/>
        <v>19</v>
      </c>
      <c r="BD943" s="1">
        <f t="shared" si="688"/>
        <v>19</v>
      </c>
      <c r="BE943" s="1">
        <f t="shared" si="689"/>
        <v>19</v>
      </c>
      <c r="BF943" s="1">
        <f t="shared" si="690"/>
        <v>19</v>
      </c>
      <c r="BG943" s="1">
        <f>+IF(D943="male",VLOOKUP(M943,'Key node cluster'!$A$3:$C$45,3,0),VLOOKUP(M943,'Key node cluster'!$F$3:$H$27,3,0))</f>
        <v>19</v>
      </c>
    </row>
    <row r="944" spans="1:59" x14ac:dyDescent="0.25">
      <c r="A944" t="s">
        <v>553</v>
      </c>
      <c r="B944">
        <v>9891054463</v>
      </c>
      <c r="C944" s="7">
        <v>30</v>
      </c>
      <c r="D944" t="s">
        <v>9</v>
      </c>
      <c r="E944" t="s">
        <v>10</v>
      </c>
      <c r="G944" t="str">
        <f t="shared" si="691"/>
        <v/>
      </c>
      <c r="H944" s="7">
        <f t="shared" si="649"/>
        <v>5</v>
      </c>
      <c r="J944">
        <v>32</v>
      </c>
      <c r="K944">
        <v>4.0219178082192002</v>
      </c>
      <c r="L944">
        <v>19</v>
      </c>
      <c r="M944" s="5">
        <f t="shared" si="650"/>
        <v>26</v>
      </c>
      <c r="N944" s="5">
        <f>+IF(D944="male",VLOOKUP(BG944,'Key node cluster'!$L$3:$N$24,3,0),VLOOKUP(BG944,'Key node cluster'!$R$3:$T$15,3,0))</f>
        <v>1</v>
      </c>
      <c r="O944" s="1">
        <v>0</v>
      </c>
      <c r="P944" s="1">
        <f t="shared" si="651"/>
        <v>26</v>
      </c>
      <c r="Q944" s="1">
        <f t="shared" si="652"/>
        <v>26</v>
      </c>
      <c r="R944" s="1">
        <f t="shared" si="653"/>
        <v>26</v>
      </c>
      <c r="S944" s="1">
        <f t="shared" si="654"/>
        <v>26</v>
      </c>
      <c r="T944" s="1">
        <f t="shared" si="655"/>
        <v>26</v>
      </c>
      <c r="U944" s="1">
        <f t="shared" si="656"/>
        <v>26</v>
      </c>
      <c r="V944" s="1">
        <f t="shared" si="657"/>
        <v>26</v>
      </c>
      <c r="W944" s="1">
        <f t="shared" si="658"/>
        <v>26</v>
      </c>
      <c r="X944" s="1">
        <f t="shared" si="659"/>
        <v>26</v>
      </c>
      <c r="Y944" s="1">
        <f t="shared" si="660"/>
        <v>26</v>
      </c>
      <c r="Z944" s="1">
        <f t="shared" si="661"/>
        <v>26</v>
      </c>
      <c r="AA944" s="1">
        <f t="shared" si="662"/>
        <v>26</v>
      </c>
      <c r="AB944" s="1">
        <f t="shared" si="663"/>
        <v>26</v>
      </c>
      <c r="AC944" s="1">
        <f t="shared" si="664"/>
        <v>26</v>
      </c>
      <c r="AD944" s="1">
        <f t="shared" si="665"/>
        <v>26</v>
      </c>
      <c r="AE944" s="1">
        <f t="shared" si="666"/>
        <v>26</v>
      </c>
      <c r="AF944" s="1">
        <f t="shared" si="667"/>
        <v>26</v>
      </c>
      <c r="AG944" s="1">
        <f t="shared" si="668"/>
        <v>26</v>
      </c>
      <c r="AH944" s="1">
        <f t="shared" si="669"/>
        <v>26</v>
      </c>
      <c r="AI944" s="1">
        <f t="shared" si="670"/>
        <v>26</v>
      </c>
      <c r="AJ944" s="1">
        <f t="shared" si="671"/>
        <v>26</v>
      </c>
      <c r="AK944" s="1">
        <f t="shared" si="672"/>
        <v>26</v>
      </c>
      <c r="AL944" s="1">
        <f t="shared" si="673"/>
        <v>26</v>
      </c>
      <c r="AM944" s="1">
        <f t="shared" si="674"/>
        <v>26</v>
      </c>
      <c r="AN944" s="1">
        <f t="shared" si="675"/>
        <v>26</v>
      </c>
      <c r="AO944" s="1">
        <f t="shared" si="676"/>
        <v>26</v>
      </c>
      <c r="AP944" s="7">
        <f t="shared" si="692"/>
        <v>26</v>
      </c>
      <c r="AQ944" s="7">
        <f t="shared" si="693"/>
        <v>26</v>
      </c>
      <c r="AR944" s="1">
        <f t="shared" si="677"/>
        <v>26</v>
      </c>
      <c r="AS944" s="7">
        <f t="shared" si="694"/>
        <v>26</v>
      </c>
      <c r="AT944" s="1">
        <f t="shared" si="678"/>
        <v>26</v>
      </c>
      <c r="AU944" s="1">
        <f t="shared" si="679"/>
        <v>26</v>
      </c>
      <c r="AV944" s="1">
        <f t="shared" si="680"/>
        <v>26</v>
      </c>
      <c r="AW944" s="1">
        <f t="shared" si="681"/>
        <v>26</v>
      </c>
      <c r="AX944" s="1">
        <f t="shared" si="682"/>
        <v>26</v>
      </c>
      <c r="AY944" s="1">
        <f t="shared" si="683"/>
        <v>26</v>
      </c>
      <c r="AZ944" s="1">
        <f t="shared" si="684"/>
        <v>26</v>
      </c>
      <c r="BA944" s="1">
        <f t="shared" si="685"/>
        <v>26</v>
      </c>
      <c r="BB944" s="1">
        <f t="shared" si="686"/>
        <v>26</v>
      </c>
      <c r="BC944" s="1">
        <f t="shared" si="687"/>
        <v>26</v>
      </c>
      <c r="BD944" s="1">
        <f t="shared" si="688"/>
        <v>26</v>
      </c>
      <c r="BE944" s="1">
        <f t="shared" si="689"/>
        <v>26</v>
      </c>
      <c r="BF944" s="1">
        <f t="shared" si="690"/>
        <v>26</v>
      </c>
      <c r="BG944" s="1">
        <f>+IF(D944="male",VLOOKUP(M944,'Key node cluster'!$A$3:$C$45,3,0),VLOOKUP(M944,'Key node cluster'!$F$3:$H$27,3,0))</f>
        <v>31</v>
      </c>
    </row>
    <row r="945" spans="1:59" x14ac:dyDescent="0.25">
      <c r="A945" t="s">
        <v>556</v>
      </c>
      <c r="B945">
        <v>9841005023</v>
      </c>
      <c r="C945" s="7">
        <v>40</v>
      </c>
      <c r="D945" t="s">
        <v>9</v>
      </c>
      <c r="E945" t="s">
        <v>10</v>
      </c>
      <c r="G945" t="str">
        <f t="shared" si="691"/>
        <v/>
      </c>
      <c r="H945" s="7">
        <f t="shared" si="649"/>
        <v>10</v>
      </c>
      <c r="J945">
        <v>37</v>
      </c>
      <c r="K945">
        <v>8.7479452054794997</v>
      </c>
      <c r="L945">
        <v>9</v>
      </c>
      <c r="M945" s="5">
        <f t="shared" si="650"/>
        <v>26</v>
      </c>
      <c r="N945" s="5">
        <f>+IF(D945="male",VLOOKUP(BG945,'Key node cluster'!$L$3:$N$24,3,0),VLOOKUP(BG945,'Key node cluster'!$R$3:$T$15,3,0))</f>
        <v>1</v>
      </c>
      <c r="O945" s="1">
        <v>0</v>
      </c>
      <c r="P945" s="1">
        <f t="shared" si="651"/>
        <v>26</v>
      </c>
      <c r="Q945" s="1">
        <f t="shared" si="652"/>
        <v>26</v>
      </c>
      <c r="R945" s="1">
        <f t="shared" si="653"/>
        <v>26</v>
      </c>
      <c r="S945" s="1">
        <f t="shared" si="654"/>
        <v>26</v>
      </c>
      <c r="T945" s="1">
        <f t="shared" si="655"/>
        <v>26</v>
      </c>
      <c r="U945" s="1">
        <f t="shared" si="656"/>
        <v>26</v>
      </c>
      <c r="V945" s="1">
        <f t="shared" si="657"/>
        <v>26</v>
      </c>
      <c r="W945" s="1">
        <f t="shared" si="658"/>
        <v>26</v>
      </c>
      <c r="X945" s="1">
        <f t="shared" si="659"/>
        <v>26</v>
      </c>
      <c r="Y945" s="1">
        <f t="shared" si="660"/>
        <v>26</v>
      </c>
      <c r="Z945" s="1">
        <f t="shared" si="661"/>
        <v>26</v>
      </c>
      <c r="AA945" s="1">
        <f t="shared" si="662"/>
        <v>26</v>
      </c>
      <c r="AB945" s="1">
        <f t="shared" si="663"/>
        <v>26</v>
      </c>
      <c r="AC945" s="1">
        <f t="shared" si="664"/>
        <v>26</v>
      </c>
      <c r="AD945" s="1">
        <f t="shared" si="665"/>
        <v>26</v>
      </c>
      <c r="AE945" s="1">
        <f t="shared" si="666"/>
        <v>26</v>
      </c>
      <c r="AF945" s="1">
        <f t="shared" si="667"/>
        <v>26</v>
      </c>
      <c r="AG945" s="1">
        <f t="shared" si="668"/>
        <v>26</v>
      </c>
      <c r="AH945" s="1">
        <f t="shared" si="669"/>
        <v>26</v>
      </c>
      <c r="AI945" s="1">
        <f t="shared" si="670"/>
        <v>26</v>
      </c>
      <c r="AJ945" s="1">
        <f t="shared" si="671"/>
        <v>26</v>
      </c>
      <c r="AK945" s="1">
        <f t="shared" si="672"/>
        <v>26</v>
      </c>
      <c r="AL945" s="1">
        <f t="shared" si="673"/>
        <v>26</v>
      </c>
      <c r="AM945" s="1">
        <f t="shared" si="674"/>
        <v>26</v>
      </c>
      <c r="AN945" s="1">
        <f t="shared" si="675"/>
        <v>26</v>
      </c>
      <c r="AO945" s="1">
        <f t="shared" si="676"/>
        <v>26</v>
      </c>
      <c r="AP945" s="7">
        <f t="shared" si="692"/>
        <v>26</v>
      </c>
      <c r="AQ945" s="7">
        <f t="shared" si="693"/>
        <v>26</v>
      </c>
      <c r="AR945" s="1">
        <f t="shared" si="677"/>
        <v>26</v>
      </c>
      <c r="AS945" s="7">
        <f t="shared" si="694"/>
        <v>26</v>
      </c>
      <c r="AT945" s="1">
        <f t="shared" si="678"/>
        <v>26</v>
      </c>
      <c r="AU945" s="1">
        <f t="shared" si="679"/>
        <v>26</v>
      </c>
      <c r="AV945" s="1">
        <f t="shared" si="680"/>
        <v>26</v>
      </c>
      <c r="AW945" s="1">
        <f t="shared" si="681"/>
        <v>26</v>
      </c>
      <c r="AX945" s="1">
        <f t="shared" si="682"/>
        <v>26</v>
      </c>
      <c r="AY945" s="1">
        <f t="shared" si="683"/>
        <v>26</v>
      </c>
      <c r="AZ945" s="1">
        <f t="shared" si="684"/>
        <v>26</v>
      </c>
      <c r="BA945" s="1">
        <f t="shared" si="685"/>
        <v>26</v>
      </c>
      <c r="BB945" s="1">
        <f t="shared" si="686"/>
        <v>26</v>
      </c>
      <c r="BC945" s="1">
        <f t="shared" si="687"/>
        <v>26</v>
      </c>
      <c r="BD945" s="1">
        <f t="shared" si="688"/>
        <v>26</v>
      </c>
      <c r="BE945" s="1">
        <f t="shared" si="689"/>
        <v>26</v>
      </c>
      <c r="BF945" s="1">
        <f t="shared" si="690"/>
        <v>26</v>
      </c>
      <c r="BG945" s="1">
        <f>+IF(D945="male",VLOOKUP(M945,'Key node cluster'!$A$3:$C$45,3,0),VLOOKUP(M945,'Key node cluster'!$F$3:$H$27,3,0))</f>
        <v>31</v>
      </c>
    </row>
    <row r="946" spans="1:59" x14ac:dyDescent="0.25">
      <c r="A946" t="s">
        <v>560</v>
      </c>
      <c r="B946">
        <v>9881003343</v>
      </c>
      <c r="C946" s="7">
        <v>30</v>
      </c>
      <c r="D946" t="s">
        <v>9</v>
      </c>
      <c r="E946" t="s">
        <v>10</v>
      </c>
      <c r="G946" t="str">
        <f t="shared" si="691"/>
        <v/>
      </c>
      <c r="H946" s="7">
        <f t="shared" si="649"/>
        <v>10</v>
      </c>
      <c r="J946">
        <v>34</v>
      </c>
      <c r="K946">
        <v>9.0219178082192002</v>
      </c>
      <c r="L946">
        <v>2</v>
      </c>
      <c r="M946" s="5">
        <f t="shared" si="650"/>
        <v>26</v>
      </c>
      <c r="N946" s="5">
        <f>+IF(D946="male",VLOOKUP(BG946,'Key node cluster'!$L$3:$N$24,3,0),VLOOKUP(BG946,'Key node cluster'!$R$3:$T$15,3,0))</f>
        <v>1</v>
      </c>
      <c r="O946" s="1">
        <v>0</v>
      </c>
      <c r="P946" s="1">
        <f t="shared" si="651"/>
        <v>26</v>
      </c>
      <c r="Q946" s="1">
        <f t="shared" si="652"/>
        <v>26</v>
      </c>
      <c r="R946" s="1">
        <f t="shared" si="653"/>
        <v>26</v>
      </c>
      <c r="S946" s="1">
        <f t="shared" si="654"/>
        <v>26</v>
      </c>
      <c r="T946" s="1">
        <f t="shared" si="655"/>
        <v>26</v>
      </c>
      <c r="U946" s="1">
        <f t="shared" si="656"/>
        <v>26</v>
      </c>
      <c r="V946" s="1">
        <f t="shared" si="657"/>
        <v>26</v>
      </c>
      <c r="W946" s="1">
        <f t="shared" si="658"/>
        <v>26</v>
      </c>
      <c r="X946" s="1">
        <f t="shared" si="659"/>
        <v>26</v>
      </c>
      <c r="Y946" s="1">
        <f t="shared" si="660"/>
        <v>26</v>
      </c>
      <c r="Z946" s="1">
        <f t="shared" si="661"/>
        <v>26</v>
      </c>
      <c r="AA946" s="1">
        <f t="shared" si="662"/>
        <v>26</v>
      </c>
      <c r="AB946" s="1">
        <f t="shared" si="663"/>
        <v>26</v>
      </c>
      <c r="AC946" s="1">
        <f t="shared" si="664"/>
        <v>26</v>
      </c>
      <c r="AD946" s="1">
        <f t="shared" si="665"/>
        <v>26</v>
      </c>
      <c r="AE946" s="1">
        <f t="shared" si="666"/>
        <v>26</v>
      </c>
      <c r="AF946" s="1">
        <f t="shared" si="667"/>
        <v>26</v>
      </c>
      <c r="AG946" s="1">
        <f t="shared" si="668"/>
        <v>26</v>
      </c>
      <c r="AH946" s="1">
        <f t="shared" si="669"/>
        <v>26</v>
      </c>
      <c r="AI946" s="1">
        <f t="shared" si="670"/>
        <v>26</v>
      </c>
      <c r="AJ946" s="1">
        <f t="shared" si="671"/>
        <v>26</v>
      </c>
      <c r="AK946" s="1">
        <f t="shared" si="672"/>
        <v>26</v>
      </c>
      <c r="AL946" s="1">
        <f t="shared" si="673"/>
        <v>26</v>
      </c>
      <c r="AM946" s="1">
        <f t="shared" si="674"/>
        <v>26</v>
      </c>
      <c r="AN946" s="1">
        <f t="shared" si="675"/>
        <v>26</v>
      </c>
      <c r="AO946" s="1">
        <f t="shared" si="676"/>
        <v>26</v>
      </c>
      <c r="AP946" s="7">
        <f t="shared" si="692"/>
        <v>26</v>
      </c>
      <c r="AQ946" s="7">
        <f t="shared" si="693"/>
        <v>26</v>
      </c>
      <c r="AR946" s="1">
        <f t="shared" si="677"/>
        <v>26</v>
      </c>
      <c r="AS946" s="7">
        <f t="shared" si="694"/>
        <v>26</v>
      </c>
      <c r="AT946" s="1">
        <f t="shared" si="678"/>
        <v>26</v>
      </c>
      <c r="AU946" s="1">
        <f t="shared" si="679"/>
        <v>26</v>
      </c>
      <c r="AV946" s="1">
        <f t="shared" si="680"/>
        <v>26</v>
      </c>
      <c r="AW946" s="1">
        <f t="shared" si="681"/>
        <v>26</v>
      </c>
      <c r="AX946" s="1">
        <f t="shared" si="682"/>
        <v>26</v>
      </c>
      <c r="AY946" s="1">
        <f t="shared" si="683"/>
        <v>26</v>
      </c>
      <c r="AZ946" s="1">
        <f t="shared" si="684"/>
        <v>26</v>
      </c>
      <c r="BA946" s="1">
        <f t="shared" si="685"/>
        <v>26</v>
      </c>
      <c r="BB946" s="1">
        <f t="shared" si="686"/>
        <v>26</v>
      </c>
      <c r="BC946" s="1">
        <f t="shared" si="687"/>
        <v>26</v>
      </c>
      <c r="BD946" s="1">
        <f t="shared" si="688"/>
        <v>26</v>
      </c>
      <c r="BE946" s="1">
        <f t="shared" si="689"/>
        <v>26</v>
      </c>
      <c r="BF946" s="1">
        <f t="shared" si="690"/>
        <v>26</v>
      </c>
      <c r="BG946" s="1">
        <f>+IF(D946="male",VLOOKUP(M946,'Key node cluster'!$A$3:$C$45,3,0),VLOOKUP(M946,'Key node cluster'!$F$3:$H$27,3,0))</f>
        <v>31</v>
      </c>
    </row>
    <row r="947" spans="1:59" x14ac:dyDescent="0.25">
      <c r="A947" t="s">
        <v>562</v>
      </c>
      <c r="B947">
        <v>9931034520</v>
      </c>
      <c r="C947" s="7">
        <v>30</v>
      </c>
      <c r="D947" t="s">
        <v>9</v>
      </c>
      <c r="E947" t="s">
        <v>10</v>
      </c>
      <c r="G947" t="str">
        <f t="shared" si="691"/>
        <v/>
      </c>
      <c r="H947" s="7">
        <f t="shared" si="649"/>
        <v>10</v>
      </c>
      <c r="J947">
        <v>28</v>
      </c>
      <c r="K947">
        <v>6.5260273972603002</v>
      </c>
      <c r="L947">
        <v>1</v>
      </c>
      <c r="M947" s="5">
        <f t="shared" si="650"/>
        <v>26</v>
      </c>
      <c r="N947" s="5">
        <f>+IF(D947="male",VLOOKUP(BG947,'Key node cluster'!$L$3:$N$24,3,0),VLOOKUP(BG947,'Key node cluster'!$R$3:$T$15,3,0))</f>
        <v>1</v>
      </c>
      <c r="O947" s="1">
        <v>0</v>
      </c>
      <c r="P947" s="1">
        <f t="shared" si="651"/>
        <v>26</v>
      </c>
      <c r="Q947" s="1">
        <f t="shared" si="652"/>
        <v>26</v>
      </c>
      <c r="R947" s="1">
        <f t="shared" si="653"/>
        <v>26</v>
      </c>
      <c r="S947" s="1">
        <f t="shared" si="654"/>
        <v>26</v>
      </c>
      <c r="T947" s="1">
        <f t="shared" si="655"/>
        <v>26</v>
      </c>
      <c r="U947" s="1">
        <f t="shared" si="656"/>
        <v>26</v>
      </c>
      <c r="V947" s="1">
        <f t="shared" si="657"/>
        <v>26</v>
      </c>
      <c r="W947" s="1">
        <f t="shared" si="658"/>
        <v>26</v>
      </c>
      <c r="X947" s="1">
        <f t="shared" si="659"/>
        <v>26</v>
      </c>
      <c r="Y947" s="1">
        <f t="shared" si="660"/>
        <v>26</v>
      </c>
      <c r="Z947" s="1">
        <f t="shared" si="661"/>
        <v>26</v>
      </c>
      <c r="AA947" s="1">
        <f t="shared" si="662"/>
        <v>26</v>
      </c>
      <c r="AB947" s="1">
        <f t="shared" si="663"/>
        <v>26</v>
      </c>
      <c r="AC947" s="1">
        <f t="shared" si="664"/>
        <v>26</v>
      </c>
      <c r="AD947" s="1">
        <f t="shared" si="665"/>
        <v>26</v>
      </c>
      <c r="AE947" s="1">
        <f t="shared" si="666"/>
        <v>26</v>
      </c>
      <c r="AF947" s="1">
        <f t="shared" si="667"/>
        <v>26</v>
      </c>
      <c r="AG947" s="1">
        <f t="shared" si="668"/>
        <v>26</v>
      </c>
      <c r="AH947" s="1">
        <f t="shared" si="669"/>
        <v>26</v>
      </c>
      <c r="AI947" s="1">
        <f t="shared" si="670"/>
        <v>26</v>
      </c>
      <c r="AJ947" s="1">
        <f t="shared" si="671"/>
        <v>26</v>
      </c>
      <c r="AK947" s="1">
        <f t="shared" si="672"/>
        <v>26</v>
      </c>
      <c r="AL947" s="1">
        <f t="shared" si="673"/>
        <v>26</v>
      </c>
      <c r="AM947" s="1">
        <f t="shared" si="674"/>
        <v>26</v>
      </c>
      <c r="AN947" s="1">
        <f t="shared" si="675"/>
        <v>26</v>
      </c>
      <c r="AO947" s="1">
        <f t="shared" si="676"/>
        <v>26</v>
      </c>
      <c r="AP947" s="7">
        <f t="shared" si="692"/>
        <v>26</v>
      </c>
      <c r="AQ947" s="7">
        <f t="shared" si="693"/>
        <v>26</v>
      </c>
      <c r="AR947" s="1">
        <f t="shared" si="677"/>
        <v>26</v>
      </c>
      <c r="AS947" s="7">
        <f t="shared" si="694"/>
        <v>26</v>
      </c>
      <c r="AT947" s="1">
        <f t="shared" si="678"/>
        <v>26</v>
      </c>
      <c r="AU947" s="1">
        <f t="shared" si="679"/>
        <v>26</v>
      </c>
      <c r="AV947" s="1">
        <f t="shared" si="680"/>
        <v>26</v>
      </c>
      <c r="AW947" s="1">
        <f t="shared" si="681"/>
        <v>26</v>
      </c>
      <c r="AX947" s="1">
        <f t="shared" si="682"/>
        <v>26</v>
      </c>
      <c r="AY947" s="1">
        <f t="shared" si="683"/>
        <v>26</v>
      </c>
      <c r="AZ947" s="1">
        <f t="shared" si="684"/>
        <v>26</v>
      </c>
      <c r="BA947" s="1">
        <f t="shared" si="685"/>
        <v>26</v>
      </c>
      <c r="BB947" s="1">
        <f t="shared" si="686"/>
        <v>26</v>
      </c>
      <c r="BC947" s="1">
        <f t="shared" si="687"/>
        <v>26</v>
      </c>
      <c r="BD947" s="1">
        <f t="shared" si="688"/>
        <v>26</v>
      </c>
      <c r="BE947" s="1">
        <f t="shared" si="689"/>
        <v>26</v>
      </c>
      <c r="BF947" s="1">
        <f t="shared" si="690"/>
        <v>26</v>
      </c>
      <c r="BG947" s="1">
        <f>+IF(D947="male",VLOOKUP(M947,'Key node cluster'!$A$3:$C$45,3,0),VLOOKUP(M947,'Key node cluster'!$F$3:$H$27,3,0))</f>
        <v>31</v>
      </c>
    </row>
    <row r="948" spans="1:59" x14ac:dyDescent="0.25">
      <c r="A948" t="s">
        <v>566</v>
      </c>
      <c r="B948">
        <v>9951052311</v>
      </c>
      <c r="C948" s="7">
        <v>30</v>
      </c>
      <c r="D948" t="s">
        <v>9</v>
      </c>
      <c r="E948" t="s">
        <v>10</v>
      </c>
      <c r="F948" t="s">
        <v>25</v>
      </c>
      <c r="G948" t="str">
        <f t="shared" si="691"/>
        <v>bachelor or above</v>
      </c>
      <c r="H948" s="7">
        <f t="shared" si="649"/>
        <v>1</v>
      </c>
      <c r="I948" t="s">
        <v>14</v>
      </c>
      <c r="J948">
        <v>26</v>
      </c>
      <c r="K948">
        <v>0.52054794520547998</v>
      </c>
      <c r="L948">
        <v>1</v>
      </c>
      <c r="M948" s="5">
        <f t="shared" si="650"/>
        <v>19</v>
      </c>
      <c r="N948" s="5">
        <f>+IF(D948="male",VLOOKUP(BG948,'Key node cluster'!$L$3:$N$24,3,0),VLOOKUP(BG948,'Key node cluster'!$R$3:$T$15,3,0))</f>
        <v>0</v>
      </c>
      <c r="O948" s="1">
        <v>0</v>
      </c>
      <c r="P948" s="1">
        <f t="shared" si="651"/>
        <v>1</v>
      </c>
      <c r="Q948" s="1">
        <f t="shared" si="652"/>
        <v>17</v>
      </c>
      <c r="R948" s="1">
        <f t="shared" si="653"/>
        <v>17</v>
      </c>
      <c r="S948" s="1">
        <f t="shared" si="654"/>
        <v>17</v>
      </c>
      <c r="T948" s="1">
        <f t="shared" si="655"/>
        <v>17</v>
      </c>
      <c r="U948" s="1">
        <f t="shared" si="656"/>
        <v>17</v>
      </c>
      <c r="V948" s="1">
        <f t="shared" si="657"/>
        <v>17</v>
      </c>
      <c r="W948" s="1">
        <f t="shared" si="658"/>
        <v>17</v>
      </c>
      <c r="X948" s="1">
        <f t="shared" si="659"/>
        <v>17</v>
      </c>
      <c r="Y948" s="1">
        <f t="shared" si="660"/>
        <v>17</v>
      </c>
      <c r="Z948" s="1">
        <f t="shared" si="661"/>
        <v>17</v>
      </c>
      <c r="AA948" s="1">
        <f t="shared" si="662"/>
        <v>17</v>
      </c>
      <c r="AB948" s="1">
        <f t="shared" si="663"/>
        <v>17</v>
      </c>
      <c r="AC948" s="1">
        <f t="shared" si="664"/>
        <v>17</v>
      </c>
      <c r="AD948" s="1">
        <f t="shared" si="665"/>
        <v>17</v>
      </c>
      <c r="AE948" s="1">
        <f t="shared" si="666"/>
        <v>17</v>
      </c>
      <c r="AF948" s="1">
        <f t="shared" si="667"/>
        <v>17</v>
      </c>
      <c r="AG948" s="1">
        <f t="shared" si="668"/>
        <v>18</v>
      </c>
      <c r="AH948" s="1">
        <f t="shared" si="669"/>
        <v>19</v>
      </c>
      <c r="AI948" s="1">
        <f t="shared" si="670"/>
        <v>19</v>
      </c>
      <c r="AJ948" s="1">
        <f t="shared" si="671"/>
        <v>19</v>
      </c>
      <c r="AK948" s="1">
        <f t="shared" si="672"/>
        <v>19</v>
      </c>
      <c r="AL948" s="1">
        <f t="shared" si="673"/>
        <v>19</v>
      </c>
      <c r="AM948" s="1">
        <f t="shared" si="674"/>
        <v>19</v>
      </c>
      <c r="AN948" s="1">
        <f t="shared" si="675"/>
        <v>19</v>
      </c>
      <c r="AO948" s="1">
        <f t="shared" si="676"/>
        <v>19</v>
      </c>
      <c r="AP948" s="7">
        <f t="shared" si="692"/>
        <v>19</v>
      </c>
      <c r="AQ948" s="7">
        <f t="shared" si="693"/>
        <v>19</v>
      </c>
      <c r="AR948" s="1">
        <f t="shared" si="677"/>
        <v>19</v>
      </c>
      <c r="AS948" s="7">
        <f t="shared" si="694"/>
        <v>19</v>
      </c>
      <c r="AT948" s="1">
        <f t="shared" si="678"/>
        <v>19</v>
      </c>
      <c r="AU948" s="1">
        <f t="shared" si="679"/>
        <v>19</v>
      </c>
      <c r="AV948" s="1">
        <f t="shared" si="680"/>
        <v>19</v>
      </c>
      <c r="AW948" s="1">
        <f t="shared" si="681"/>
        <v>19</v>
      </c>
      <c r="AX948" s="1">
        <f t="shared" si="682"/>
        <v>19</v>
      </c>
      <c r="AY948" s="1">
        <f t="shared" si="683"/>
        <v>19</v>
      </c>
      <c r="AZ948" s="1">
        <f t="shared" si="684"/>
        <v>19</v>
      </c>
      <c r="BA948" s="1">
        <f t="shared" si="685"/>
        <v>19</v>
      </c>
      <c r="BB948" s="1">
        <f t="shared" si="686"/>
        <v>19</v>
      </c>
      <c r="BC948" s="1">
        <f t="shared" si="687"/>
        <v>19</v>
      </c>
      <c r="BD948" s="1">
        <f t="shared" si="688"/>
        <v>19</v>
      </c>
      <c r="BE948" s="1">
        <f t="shared" si="689"/>
        <v>19</v>
      </c>
      <c r="BF948" s="1">
        <f t="shared" si="690"/>
        <v>19</v>
      </c>
      <c r="BG948" s="1">
        <f>+IF(D948="male",VLOOKUP(M948,'Key node cluster'!$A$3:$C$45,3,0),VLOOKUP(M948,'Key node cluster'!$F$3:$H$27,3,0))</f>
        <v>19</v>
      </c>
    </row>
    <row r="949" spans="1:59" x14ac:dyDescent="0.25">
      <c r="A949" t="s">
        <v>568</v>
      </c>
      <c r="B949">
        <v>9941059735</v>
      </c>
      <c r="C949" s="7">
        <v>30</v>
      </c>
      <c r="D949" t="s">
        <v>9</v>
      </c>
      <c r="E949" t="s">
        <v>10</v>
      </c>
      <c r="G949" t="str">
        <f t="shared" si="691"/>
        <v/>
      </c>
      <c r="H949" s="7">
        <f t="shared" si="649"/>
        <v>10</v>
      </c>
      <c r="J949">
        <v>27</v>
      </c>
      <c r="K949">
        <v>7.9260273972602997</v>
      </c>
      <c r="L949">
        <v>11</v>
      </c>
      <c r="M949" s="5">
        <f t="shared" si="650"/>
        <v>26</v>
      </c>
      <c r="N949" s="5">
        <f>+IF(D949="male",VLOOKUP(BG949,'Key node cluster'!$L$3:$N$24,3,0),VLOOKUP(BG949,'Key node cluster'!$R$3:$T$15,3,0))</f>
        <v>1</v>
      </c>
      <c r="O949" s="1">
        <v>0</v>
      </c>
      <c r="P949" s="1">
        <f t="shared" si="651"/>
        <v>26</v>
      </c>
      <c r="Q949" s="1">
        <f t="shared" si="652"/>
        <v>26</v>
      </c>
      <c r="R949" s="1">
        <f t="shared" si="653"/>
        <v>26</v>
      </c>
      <c r="S949" s="1">
        <f t="shared" si="654"/>
        <v>26</v>
      </c>
      <c r="T949" s="1">
        <f t="shared" si="655"/>
        <v>26</v>
      </c>
      <c r="U949" s="1">
        <f t="shared" si="656"/>
        <v>26</v>
      </c>
      <c r="V949" s="1">
        <f t="shared" si="657"/>
        <v>26</v>
      </c>
      <c r="W949" s="1">
        <f t="shared" si="658"/>
        <v>26</v>
      </c>
      <c r="X949" s="1">
        <f t="shared" si="659"/>
        <v>26</v>
      </c>
      <c r="Y949" s="1">
        <f t="shared" si="660"/>
        <v>26</v>
      </c>
      <c r="Z949" s="1">
        <f t="shared" si="661"/>
        <v>26</v>
      </c>
      <c r="AA949" s="1">
        <f t="shared" si="662"/>
        <v>26</v>
      </c>
      <c r="AB949" s="1">
        <f t="shared" si="663"/>
        <v>26</v>
      </c>
      <c r="AC949" s="1">
        <f t="shared" si="664"/>
        <v>26</v>
      </c>
      <c r="AD949" s="1">
        <f t="shared" si="665"/>
        <v>26</v>
      </c>
      <c r="AE949" s="1">
        <f t="shared" si="666"/>
        <v>26</v>
      </c>
      <c r="AF949" s="1">
        <f t="shared" si="667"/>
        <v>26</v>
      </c>
      <c r="AG949" s="1">
        <f t="shared" si="668"/>
        <v>26</v>
      </c>
      <c r="AH949" s="1">
        <f t="shared" si="669"/>
        <v>26</v>
      </c>
      <c r="AI949" s="1">
        <f t="shared" si="670"/>
        <v>26</v>
      </c>
      <c r="AJ949" s="1">
        <f t="shared" si="671"/>
        <v>26</v>
      </c>
      <c r="AK949" s="1">
        <f t="shared" si="672"/>
        <v>26</v>
      </c>
      <c r="AL949" s="1">
        <f t="shared" si="673"/>
        <v>26</v>
      </c>
      <c r="AM949" s="1">
        <f t="shared" si="674"/>
        <v>26</v>
      </c>
      <c r="AN949" s="1">
        <f t="shared" si="675"/>
        <v>26</v>
      </c>
      <c r="AO949" s="1">
        <f t="shared" si="676"/>
        <v>26</v>
      </c>
      <c r="AP949" s="7">
        <f t="shared" si="692"/>
        <v>26</v>
      </c>
      <c r="AQ949" s="7">
        <f t="shared" si="693"/>
        <v>26</v>
      </c>
      <c r="AR949" s="1">
        <f t="shared" si="677"/>
        <v>26</v>
      </c>
      <c r="AS949" s="7">
        <f t="shared" si="694"/>
        <v>26</v>
      </c>
      <c r="AT949" s="1">
        <f t="shared" si="678"/>
        <v>26</v>
      </c>
      <c r="AU949" s="1">
        <f t="shared" si="679"/>
        <v>26</v>
      </c>
      <c r="AV949" s="1">
        <f t="shared" si="680"/>
        <v>26</v>
      </c>
      <c r="AW949" s="1">
        <f t="shared" si="681"/>
        <v>26</v>
      </c>
      <c r="AX949" s="1">
        <f t="shared" si="682"/>
        <v>26</v>
      </c>
      <c r="AY949" s="1">
        <f t="shared" si="683"/>
        <v>26</v>
      </c>
      <c r="AZ949" s="1">
        <f t="shared" si="684"/>
        <v>26</v>
      </c>
      <c r="BA949" s="1">
        <f t="shared" si="685"/>
        <v>26</v>
      </c>
      <c r="BB949" s="1">
        <f t="shared" si="686"/>
        <v>26</v>
      </c>
      <c r="BC949" s="1">
        <f t="shared" si="687"/>
        <v>26</v>
      </c>
      <c r="BD949" s="1">
        <f t="shared" si="688"/>
        <v>26</v>
      </c>
      <c r="BE949" s="1">
        <f t="shared" si="689"/>
        <v>26</v>
      </c>
      <c r="BF949" s="1">
        <f t="shared" si="690"/>
        <v>26</v>
      </c>
      <c r="BG949" s="1">
        <f>+IF(D949="male",VLOOKUP(M949,'Key node cluster'!$A$3:$C$45,3,0),VLOOKUP(M949,'Key node cluster'!$F$3:$H$27,3,0))</f>
        <v>31</v>
      </c>
    </row>
    <row r="950" spans="1:59" x14ac:dyDescent="0.25">
      <c r="A950" t="s">
        <v>570</v>
      </c>
      <c r="B950">
        <v>9851020648</v>
      </c>
      <c r="C950" s="7">
        <v>40</v>
      </c>
      <c r="D950" t="s">
        <v>9</v>
      </c>
      <c r="E950" t="s">
        <v>10</v>
      </c>
      <c r="G950" t="str">
        <f t="shared" si="691"/>
        <v/>
      </c>
      <c r="H950" s="7">
        <f t="shared" si="649"/>
        <v>10</v>
      </c>
      <c r="J950">
        <v>37</v>
      </c>
      <c r="K950">
        <v>7.9232876712328997</v>
      </c>
      <c r="L950">
        <v>19</v>
      </c>
      <c r="M950" s="5">
        <f t="shared" si="650"/>
        <v>26</v>
      </c>
      <c r="N950" s="5">
        <f>+IF(D950="male",VLOOKUP(BG950,'Key node cluster'!$L$3:$N$24,3,0),VLOOKUP(BG950,'Key node cluster'!$R$3:$T$15,3,0))</f>
        <v>1</v>
      </c>
      <c r="O950" s="1">
        <v>0</v>
      </c>
      <c r="P950" s="1">
        <f t="shared" si="651"/>
        <v>26</v>
      </c>
      <c r="Q950" s="1">
        <f t="shared" si="652"/>
        <v>26</v>
      </c>
      <c r="R950" s="1">
        <f t="shared" si="653"/>
        <v>26</v>
      </c>
      <c r="S950" s="1">
        <f t="shared" si="654"/>
        <v>26</v>
      </c>
      <c r="T950" s="1">
        <f t="shared" si="655"/>
        <v>26</v>
      </c>
      <c r="U950" s="1">
        <f t="shared" si="656"/>
        <v>26</v>
      </c>
      <c r="V950" s="1">
        <f t="shared" si="657"/>
        <v>26</v>
      </c>
      <c r="W950" s="1">
        <f t="shared" si="658"/>
        <v>26</v>
      </c>
      <c r="X950" s="1">
        <f t="shared" si="659"/>
        <v>26</v>
      </c>
      <c r="Y950" s="1">
        <f t="shared" si="660"/>
        <v>26</v>
      </c>
      <c r="Z950" s="1">
        <f t="shared" si="661"/>
        <v>26</v>
      </c>
      <c r="AA950" s="1">
        <f t="shared" si="662"/>
        <v>26</v>
      </c>
      <c r="AB950" s="1">
        <f t="shared" si="663"/>
        <v>26</v>
      </c>
      <c r="AC950" s="1">
        <f t="shared" si="664"/>
        <v>26</v>
      </c>
      <c r="AD950" s="1">
        <f t="shared" si="665"/>
        <v>26</v>
      </c>
      <c r="AE950" s="1">
        <f t="shared" si="666"/>
        <v>26</v>
      </c>
      <c r="AF950" s="1">
        <f t="shared" si="667"/>
        <v>26</v>
      </c>
      <c r="AG950" s="1">
        <f t="shared" si="668"/>
        <v>26</v>
      </c>
      <c r="AH950" s="1">
        <f t="shared" si="669"/>
        <v>26</v>
      </c>
      <c r="AI950" s="1">
        <f t="shared" si="670"/>
        <v>26</v>
      </c>
      <c r="AJ950" s="1">
        <f t="shared" si="671"/>
        <v>26</v>
      </c>
      <c r="AK950" s="1">
        <f t="shared" si="672"/>
        <v>26</v>
      </c>
      <c r="AL950" s="1">
        <f t="shared" si="673"/>
        <v>26</v>
      </c>
      <c r="AM950" s="1">
        <f t="shared" si="674"/>
        <v>26</v>
      </c>
      <c r="AN950" s="1">
        <f t="shared" si="675"/>
        <v>26</v>
      </c>
      <c r="AO950" s="1">
        <f t="shared" si="676"/>
        <v>26</v>
      </c>
      <c r="AP950" s="7">
        <f t="shared" si="692"/>
        <v>26</v>
      </c>
      <c r="AQ950" s="7">
        <f t="shared" si="693"/>
        <v>26</v>
      </c>
      <c r="AR950" s="1">
        <f t="shared" si="677"/>
        <v>26</v>
      </c>
      <c r="AS950" s="7">
        <f t="shared" si="694"/>
        <v>26</v>
      </c>
      <c r="AT950" s="1">
        <f t="shared" si="678"/>
        <v>26</v>
      </c>
      <c r="AU950" s="1">
        <f t="shared" si="679"/>
        <v>26</v>
      </c>
      <c r="AV950" s="1">
        <f t="shared" si="680"/>
        <v>26</v>
      </c>
      <c r="AW950" s="1">
        <f t="shared" si="681"/>
        <v>26</v>
      </c>
      <c r="AX950" s="1">
        <f t="shared" si="682"/>
        <v>26</v>
      </c>
      <c r="AY950" s="1">
        <f t="shared" si="683"/>
        <v>26</v>
      </c>
      <c r="AZ950" s="1">
        <f t="shared" si="684"/>
        <v>26</v>
      </c>
      <c r="BA950" s="1">
        <f t="shared" si="685"/>
        <v>26</v>
      </c>
      <c r="BB950" s="1">
        <f t="shared" si="686"/>
        <v>26</v>
      </c>
      <c r="BC950" s="1">
        <f t="shared" si="687"/>
        <v>26</v>
      </c>
      <c r="BD950" s="1">
        <f t="shared" si="688"/>
        <v>26</v>
      </c>
      <c r="BE950" s="1">
        <f t="shared" si="689"/>
        <v>26</v>
      </c>
      <c r="BF950" s="1">
        <f t="shared" si="690"/>
        <v>26</v>
      </c>
      <c r="BG950" s="1">
        <f>+IF(D950="male",VLOOKUP(M950,'Key node cluster'!$A$3:$C$45,3,0),VLOOKUP(M950,'Key node cluster'!$F$3:$H$27,3,0))</f>
        <v>31</v>
      </c>
    </row>
    <row r="951" spans="1:59" x14ac:dyDescent="0.25">
      <c r="A951" t="s">
        <v>571</v>
      </c>
      <c r="B951">
        <v>9851010351</v>
      </c>
      <c r="C951" s="7">
        <v>40</v>
      </c>
      <c r="D951" t="s">
        <v>9</v>
      </c>
      <c r="E951" t="s">
        <v>10</v>
      </c>
      <c r="G951" t="str">
        <f t="shared" si="691"/>
        <v/>
      </c>
      <c r="H951" s="7">
        <f t="shared" si="649"/>
        <v>15</v>
      </c>
      <c r="J951">
        <v>36</v>
      </c>
      <c r="K951">
        <v>11.923287671233</v>
      </c>
      <c r="L951">
        <v>5</v>
      </c>
      <c r="M951" s="5">
        <f t="shared" si="650"/>
        <v>26</v>
      </c>
      <c r="N951" s="5">
        <f>+IF(D951="male",VLOOKUP(BG951,'Key node cluster'!$L$3:$N$24,3,0),VLOOKUP(BG951,'Key node cluster'!$R$3:$T$15,3,0))</f>
        <v>1</v>
      </c>
      <c r="O951" s="1">
        <v>0</v>
      </c>
      <c r="P951" s="1">
        <f t="shared" si="651"/>
        <v>26</v>
      </c>
      <c r="Q951" s="1">
        <f t="shared" si="652"/>
        <v>26</v>
      </c>
      <c r="R951" s="1">
        <f t="shared" si="653"/>
        <v>26</v>
      </c>
      <c r="S951" s="1">
        <f t="shared" si="654"/>
        <v>26</v>
      </c>
      <c r="T951" s="1">
        <f t="shared" si="655"/>
        <v>26</v>
      </c>
      <c r="U951" s="1">
        <f t="shared" si="656"/>
        <v>26</v>
      </c>
      <c r="V951" s="1">
        <f t="shared" si="657"/>
        <v>26</v>
      </c>
      <c r="W951" s="1">
        <f t="shared" si="658"/>
        <v>26</v>
      </c>
      <c r="X951" s="1">
        <f t="shared" si="659"/>
        <v>26</v>
      </c>
      <c r="Y951" s="1">
        <f t="shared" si="660"/>
        <v>26</v>
      </c>
      <c r="Z951" s="1">
        <f t="shared" si="661"/>
        <v>26</v>
      </c>
      <c r="AA951" s="1">
        <f t="shared" si="662"/>
        <v>26</v>
      </c>
      <c r="AB951" s="1">
        <f t="shared" si="663"/>
        <v>26</v>
      </c>
      <c r="AC951" s="1">
        <f t="shared" si="664"/>
        <v>26</v>
      </c>
      <c r="AD951" s="1">
        <f t="shared" si="665"/>
        <v>26</v>
      </c>
      <c r="AE951" s="1">
        <f t="shared" si="666"/>
        <v>26</v>
      </c>
      <c r="AF951" s="1">
        <f t="shared" si="667"/>
        <v>26</v>
      </c>
      <c r="AG951" s="1">
        <f t="shared" si="668"/>
        <v>26</v>
      </c>
      <c r="AH951" s="1">
        <f t="shared" si="669"/>
        <v>26</v>
      </c>
      <c r="AI951" s="1">
        <f t="shared" si="670"/>
        <v>26</v>
      </c>
      <c r="AJ951" s="1">
        <f t="shared" si="671"/>
        <v>26</v>
      </c>
      <c r="AK951" s="1">
        <f t="shared" si="672"/>
        <v>26</v>
      </c>
      <c r="AL951" s="1">
        <f t="shared" si="673"/>
        <v>26</v>
      </c>
      <c r="AM951" s="1">
        <f t="shared" si="674"/>
        <v>26</v>
      </c>
      <c r="AN951" s="1">
        <f t="shared" si="675"/>
        <v>26</v>
      </c>
      <c r="AO951" s="1">
        <f t="shared" si="676"/>
        <v>26</v>
      </c>
      <c r="AP951" s="7">
        <f t="shared" si="692"/>
        <v>26</v>
      </c>
      <c r="AQ951" s="7">
        <f t="shared" si="693"/>
        <v>26</v>
      </c>
      <c r="AR951" s="1">
        <f t="shared" si="677"/>
        <v>26</v>
      </c>
      <c r="AS951" s="7">
        <f t="shared" si="694"/>
        <v>26</v>
      </c>
      <c r="AT951" s="1">
        <f t="shared" si="678"/>
        <v>26</v>
      </c>
      <c r="AU951" s="1">
        <f t="shared" si="679"/>
        <v>26</v>
      </c>
      <c r="AV951" s="1">
        <f t="shared" si="680"/>
        <v>26</v>
      </c>
      <c r="AW951" s="1">
        <f t="shared" si="681"/>
        <v>26</v>
      </c>
      <c r="AX951" s="1">
        <f t="shared" si="682"/>
        <v>26</v>
      </c>
      <c r="AY951" s="1">
        <f t="shared" si="683"/>
        <v>26</v>
      </c>
      <c r="AZ951" s="1">
        <f t="shared" si="684"/>
        <v>26</v>
      </c>
      <c r="BA951" s="1">
        <f t="shared" si="685"/>
        <v>26</v>
      </c>
      <c r="BB951" s="1">
        <f t="shared" si="686"/>
        <v>26</v>
      </c>
      <c r="BC951" s="1">
        <f t="shared" si="687"/>
        <v>26</v>
      </c>
      <c r="BD951" s="1">
        <f t="shared" si="688"/>
        <v>26</v>
      </c>
      <c r="BE951" s="1">
        <f t="shared" si="689"/>
        <v>26</v>
      </c>
      <c r="BF951" s="1">
        <f t="shared" si="690"/>
        <v>26</v>
      </c>
      <c r="BG951" s="1">
        <f>+IF(D951="male",VLOOKUP(M951,'Key node cluster'!$A$3:$C$45,3,0),VLOOKUP(M951,'Key node cluster'!$F$3:$H$27,3,0))</f>
        <v>31</v>
      </c>
    </row>
    <row r="952" spans="1:59" x14ac:dyDescent="0.25">
      <c r="A952" t="s">
        <v>575</v>
      </c>
      <c r="B952">
        <v>9771024593</v>
      </c>
      <c r="C952" s="7">
        <v>40</v>
      </c>
      <c r="D952" t="s">
        <v>9</v>
      </c>
      <c r="E952" t="s">
        <v>10</v>
      </c>
      <c r="G952" t="str">
        <f t="shared" si="691"/>
        <v/>
      </c>
      <c r="H952" s="7">
        <f t="shared" si="649"/>
        <v>20</v>
      </c>
      <c r="J952">
        <v>44</v>
      </c>
      <c r="K952">
        <v>19.624657534247</v>
      </c>
      <c r="L952">
        <v>4</v>
      </c>
      <c r="M952" s="5">
        <f t="shared" si="650"/>
        <v>26</v>
      </c>
      <c r="N952" s="5">
        <f>+IF(D952="male",VLOOKUP(BG952,'Key node cluster'!$L$3:$N$24,3,0),VLOOKUP(BG952,'Key node cluster'!$R$3:$T$15,3,0))</f>
        <v>1</v>
      </c>
      <c r="O952" s="1">
        <v>0</v>
      </c>
      <c r="P952" s="1">
        <f t="shared" si="651"/>
        <v>26</v>
      </c>
      <c r="Q952" s="1">
        <f t="shared" si="652"/>
        <v>26</v>
      </c>
      <c r="R952" s="1">
        <f t="shared" si="653"/>
        <v>26</v>
      </c>
      <c r="S952" s="1">
        <f t="shared" si="654"/>
        <v>26</v>
      </c>
      <c r="T952" s="1">
        <f t="shared" si="655"/>
        <v>26</v>
      </c>
      <c r="U952" s="1">
        <f t="shared" si="656"/>
        <v>26</v>
      </c>
      <c r="V952" s="1">
        <f t="shared" si="657"/>
        <v>26</v>
      </c>
      <c r="W952" s="1">
        <f t="shared" si="658"/>
        <v>26</v>
      </c>
      <c r="X952" s="1">
        <f t="shared" si="659"/>
        <v>26</v>
      </c>
      <c r="Y952" s="1">
        <f t="shared" si="660"/>
        <v>26</v>
      </c>
      <c r="Z952" s="1">
        <f t="shared" si="661"/>
        <v>26</v>
      </c>
      <c r="AA952" s="1">
        <f t="shared" si="662"/>
        <v>26</v>
      </c>
      <c r="AB952" s="1">
        <f t="shared" si="663"/>
        <v>26</v>
      </c>
      <c r="AC952" s="1">
        <f t="shared" si="664"/>
        <v>26</v>
      </c>
      <c r="AD952" s="1">
        <f t="shared" si="665"/>
        <v>26</v>
      </c>
      <c r="AE952" s="1">
        <f t="shared" si="666"/>
        <v>26</v>
      </c>
      <c r="AF952" s="1">
        <f t="shared" si="667"/>
        <v>26</v>
      </c>
      <c r="AG952" s="1">
        <f t="shared" si="668"/>
        <v>26</v>
      </c>
      <c r="AH952" s="1">
        <f t="shared" si="669"/>
        <v>26</v>
      </c>
      <c r="AI952" s="1">
        <f t="shared" si="670"/>
        <v>26</v>
      </c>
      <c r="AJ952" s="1">
        <f t="shared" si="671"/>
        <v>26</v>
      </c>
      <c r="AK952" s="1">
        <f t="shared" si="672"/>
        <v>26</v>
      </c>
      <c r="AL952" s="1">
        <f t="shared" si="673"/>
        <v>26</v>
      </c>
      <c r="AM952" s="1">
        <f t="shared" si="674"/>
        <v>26</v>
      </c>
      <c r="AN952" s="1">
        <f t="shared" si="675"/>
        <v>26</v>
      </c>
      <c r="AO952" s="1">
        <f t="shared" si="676"/>
        <v>26</v>
      </c>
      <c r="AP952" s="7">
        <f t="shared" si="692"/>
        <v>26</v>
      </c>
      <c r="AQ952" s="7">
        <f t="shared" si="693"/>
        <v>26</v>
      </c>
      <c r="AR952" s="1">
        <f t="shared" si="677"/>
        <v>26</v>
      </c>
      <c r="AS952" s="7">
        <f t="shared" si="694"/>
        <v>26</v>
      </c>
      <c r="AT952" s="1">
        <f t="shared" si="678"/>
        <v>26</v>
      </c>
      <c r="AU952" s="1">
        <f t="shared" si="679"/>
        <v>26</v>
      </c>
      <c r="AV952" s="1">
        <f t="shared" si="680"/>
        <v>26</v>
      </c>
      <c r="AW952" s="1">
        <f t="shared" si="681"/>
        <v>26</v>
      </c>
      <c r="AX952" s="1">
        <f t="shared" si="682"/>
        <v>26</v>
      </c>
      <c r="AY952" s="1">
        <f t="shared" si="683"/>
        <v>26</v>
      </c>
      <c r="AZ952" s="1">
        <f t="shared" si="684"/>
        <v>26</v>
      </c>
      <c r="BA952" s="1">
        <f t="shared" si="685"/>
        <v>26</v>
      </c>
      <c r="BB952" s="1">
        <f t="shared" si="686"/>
        <v>26</v>
      </c>
      <c r="BC952" s="1">
        <f t="shared" si="687"/>
        <v>26</v>
      </c>
      <c r="BD952" s="1">
        <f t="shared" si="688"/>
        <v>26</v>
      </c>
      <c r="BE952" s="1">
        <f t="shared" si="689"/>
        <v>26</v>
      </c>
      <c r="BF952" s="1">
        <f t="shared" si="690"/>
        <v>26</v>
      </c>
      <c r="BG952" s="1">
        <f>+IF(D952="male",VLOOKUP(M952,'Key node cluster'!$A$3:$C$45,3,0),VLOOKUP(M952,'Key node cluster'!$F$3:$H$27,3,0))</f>
        <v>31</v>
      </c>
    </row>
    <row r="953" spans="1:59" x14ac:dyDescent="0.25">
      <c r="A953" t="s">
        <v>577</v>
      </c>
      <c r="B953">
        <v>9951067249</v>
      </c>
      <c r="C953" s="7">
        <v>30</v>
      </c>
      <c r="D953" t="s">
        <v>9</v>
      </c>
      <c r="E953" t="s">
        <v>10</v>
      </c>
      <c r="G953" t="str">
        <f t="shared" si="691"/>
        <v/>
      </c>
      <c r="H953" s="7">
        <f t="shared" si="649"/>
        <v>5</v>
      </c>
      <c r="J953">
        <v>26</v>
      </c>
      <c r="K953">
        <v>3.0191780821918002</v>
      </c>
      <c r="L953">
        <v>9</v>
      </c>
      <c r="M953" s="5">
        <f t="shared" si="650"/>
        <v>26</v>
      </c>
      <c r="N953" s="5">
        <f>+IF(D953="male",VLOOKUP(BG953,'Key node cluster'!$L$3:$N$24,3,0),VLOOKUP(BG953,'Key node cluster'!$R$3:$T$15,3,0))</f>
        <v>1</v>
      </c>
      <c r="O953" s="1">
        <v>0</v>
      </c>
      <c r="P953" s="1">
        <f t="shared" si="651"/>
        <v>26</v>
      </c>
      <c r="Q953" s="1">
        <f t="shared" si="652"/>
        <v>26</v>
      </c>
      <c r="R953" s="1">
        <f t="shared" si="653"/>
        <v>26</v>
      </c>
      <c r="S953" s="1">
        <f t="shared" si="654"/>
        <v>26</v>
      </c>
      <c r="T953" s="1">
        <f t="shared" si="655"/>
        <v>26</v>
      </c>
      <c r="U953" s="1">
        <f t="shared" si="656"/>
        <v>26</v>
      </c>
      <c r="V953" s="1">
        <f t="shared" si="657"/>
        <v>26</v>
      </c>
      <c r="W953" s="1">
        <f t="shared" si="658"/>
        <v>26</v>
      </c>
      <c r="X953" s="1">
        <f t="shared" si="659"/>
        <v>26</v>
      </c>
      <c r="Y953" s="1">
        <f t="shared" si="660"/>
        <v>26</v>
      </c>
      <c r="Z953" s="1">
        <f t="shared" si="661"/>
        <v>26</v>
      </c>
      <c r="AA953" s="1">
        <f t="shared" si="662"/>
        <v>26</v>
      </c>
      <c r="AB953" s="1">
        <f t="shared" si="663"/>
        <v>26</v>
      </c>
      <c r="AC953" s="1">
        <f t="shared" si="664"/>
        <v>26</v>
      </c>
      <c r="AD953" s="1">
        <f t="shared" si="665"/>
        <v>26</v>
      </c>
      <c r="AE953" s="1">
        <f t="shared" si="666"/>
        <v>26</v>
      </c>
      <c r="AF953" s="1">
        <f t="shared" si="667"/>
        <v>26</v>
      </c>
      <c r="AG953" s="1">
        <f t="shared" si="668"/>
        <v>26</v>
      </c>
      <c r="AH953" s="1">
        <f t="shared" si="669"/>
        <v>26</v>
      </c>
      <c r="AI953" s="1">
        <f t="shared" si="670"/>
        <v>26</v>
      </c>
      <c r="AJ953" s="1">
        <f t="shared" si="671"/>
        <v>26</v>
      </c>
      <c r="AK953" s="1">
        <f t="shared" si="672"/>
        <v>26</v>
      </c>
      <c r="AL953" s="1">
        <f t="shared" si="673"/>
        <v>26</v>
      </c>
      <c r="AM953" s="1">
        <f t="shared" si="674"/>
        <v>26</v>
      </c>
      <c r="AN953" s="1">
        <f t="shared" si="675"/>
        <v>26</v>
      </c>
      <c r="AO953" s="1">
        <f t="shared" si="676"/>
        <v>26</v>
      </c>
      <c r="AP953" s="7">
        <f t="shared" si="692"/>
        <v>26</v>
      </c>
      <c r="AQ953" s="7">
        <f t="shared" si="693"/>
        <v>26</v>
      </c>
      <c r="AR953" s="1">
        <f t="shared" si="677"/>
        <v>26</v>
      </c>
      <c r="AS953" s="7">
        <f t="shared" si="694"/>
        <v>26</v>
      </c>
      <c r="AT953" s="1">
        <f t="shared" si="678"/>
        <v>26</v>
      </c>
      <c r="AU953" s="1">
        <f t="shared" si="679"/>
        <v>26</v>
      </c>
      <c r="AV953" s="1">
        <f t="shared" si="680"/>
        <v>26</v>
      </c>
      <c r="AW953" s="1">
        <f t="shared" si="681"/>
        <v>26</v>
      </c>
      <c r="AX953" s="1">
        <f t="shared" si="682"/>
        <v>26</v>
      </c>
      <c r="AY953" s="1">
        <f t="shared" si="683"/>
        <v>26</v>
      </c>
      <c r="AZ953" s="1">
        <f t="shared" si="684"/>
        <v>26</v>
      </c>
      <c r="BA953" s="1">
        <f t="shared" si="685"/>
        <v>26</v>
      </c>
      <c r="BB953" s="1">
        <f t="shared" si="686"/>
        <v>26</v>
      </c>
      <c r="BC953" s="1">
        <f t="shared" si="687"/>
        <v>26</v>
      </c>
      <c r="BD953" s="1">
        <f t="shared" si="688"/>
        <v>26</v>
      </c>
      <c r="BE953" s="1">
        <f t="shared" si="689"/>
        <v>26</v>
      </c>
      <c r="BF953" s="1">
        <f t="shared" si="690"/>
        <v>26</v>
      </c>
      <c r="BG953" s="1">
        <f>+IF(D953="male",VLOOKUP(M953,'Key node cluster'!$A$3:$C$45,3,0),VLOOKUP(M953,'Key node cluster'!$F$3:$H$27,3,0))</f>
        <v>31</v>
      </c>
    </row>
    <row r="954" spans="1:59" x14ac:dyDescent="0.25">
      <c r="A954" t="s">
        <v>578</v>
      </c>
      <c r="B954">
        <v>9991020368</v>
      </c>
      <c r="C954" s="7">
        <v>20</v>
      </c>
      <c r="D954" t="s">
        <v>9</v>
      </c>
      <c r="E954" t="s">
        <v>10</v>
      </c>
      <c r="G954" t="str">
        <f t="shared" si="691"/>
        <v/>
      </c>
      <c r="H954" s="7">
        <f t="shared" si="649"/>
        <v>5</v>
      </c>
      <c r="J954">
        <v>23</v>
      </c>
      <c r="K954">
        <v>3.1013698630137001</v>
      </c>
      <c r="L954">
        <v>8</v>
      </c>
      <c r="M954" s="5">
        <f t="shared" si="650"/>
        <v>26</v>
      </c>
      <c r="N954" s="5">
        <f>+IF(D954="male",VLOOKUP(BG954,'Key node cluster'!$L$3:$N$24,3,0),VLOOKUP(BG954,'Key node cluster'!$R$3:$T$15,3,0))</f>
        <v>1</v>
      </c>
      <c r="O954" s="1">
        <v>0</v>
      </c>
      <c r="P954" s="1">
        <f t="shared" si="651"/>
        <v>26</v>
      </c>
      <c r="Q954" s="1">
        <f t="shared" si="652"/>
        <v>26</v>
      </c>
      <c r="R954" s="1">
        <f t="shared" si="653"/>
        <v>26</v>
      </c>
      <c r="S954" s="1">
        <f t="shared" si="654"/>
        <v>26</v>
      </c>
      <c r="T954" s="1">
        <f t="shared" si="655"/>
        <v>26</v>
      </c>
      <c r="U954" s="1">
        <f t="shared" si="656"/>
        <v>26</v>
      </c>
      <c r="V954" s="1">
        <f t="shared" si="657"/>
        <v>26</v>
      </c>
      <c r="W954" s="1">
        <f t="shared" si="658"/>
        <v>26</v>
      </c>
      <c r="X954" s="1">
        <f t="shared" si="659"/>
        <v>26</v>
      </c>
      <c r="Y954" s="1">
        <f t="shared" si="660"/>
        <v>26</v>
      </c>
      <c r="Z954" s="1">
        <f t="shared" si="661"/>
        <v>26</v>
      </c>
      <c r="AA954" s="1">
        <f t="shared" si="662"/>
        <v>26</v>
      </c>
      <c r="AB954" s="1">
        <f t="shared" si="663"/>
        <v>26</v>
      </c>
      <c r="AC954" s="1">
        <f t="shared" si="664"/>
        <v>26</v>
      </c>
      <c r="AD954" s="1">
        <f t="shared" si="665"/>
        <v>26</v>
      </c>
      <c r="AE954" s="1">
        <f t="shared" si="666"/>
        <v>26</v>
      </c>
      <c r="AF954" s="1">
        <f t="shared" si="667"/>
        <v>26</v>
      </c>
      <c r="AG954" s="1">
        <f t="shared" si="668"/>
        <v>26</v>
      </c>
      <c r="AH954" s="1">
        <f t="shared" si="669"/>
        <v>26</v>
      </c>
      <c r="AI954" s="1">
        <f t="shared" si="670"/>
        <v>26</v>
      </c>
      <c r="AJ954" s="1">
        <f t="shared" si="671"/>
        <v>26</v>
      </c>
      <c r="AK954" s="1">
        <f t="shared" si="672"/>
        <v>26</v>
      </c>
      <c r="AL954" s="1">
        <f t="shared" si="673"/>
        <v>26</v>
      </c>
      <c r="AM954" s="1">
        <f t="shared" si="674"/>
        <v>26</v>
      </c>
      <c r="AN954" s="1">
        <f t="shared" si="675"/>
        <v>26</v>
      </c>
      <c r="AO954" s="1">
        <f t="shared" si="676"/>
        <v>26</v>
      </c>
      <c r="AP954" s="7">
        <f t="shared" si="692"/>
        <v>26</v>
      </c>
      <c r="AQ954" s="7">
        <f t="shared" si="693"/>
        <v>26</v>
      </c>
      <c r="AR954" s="1">
        <f t="shared" si="677"/>
        <v>26</v>
      </c>
      <c r="AS954" s="7">
        <f t="shared" si="694"/>
        <v>26</v>
      </c>
      <c r="AT954" s="1">
        <f t="shared" si="678"/>
        <v>26</v>
      </c>
      <c r="AU954" s="1">
        <f t="shared" si="679"/>
        <v>26</v>
      </c>
      <c r="AV954" s="1">
        <f t="shared" si="680"/>
        <v>26</v>
      </c>
      <c r="AW954" s="1">
        <f t="shared" si="681"/>
        <v>26</v>
      </c>
      <c r="AX954" s="1">
        <f t="shared" si="682"/>
        <v>26</v>
      </c>
      <c r="AY954" s="1">
        <f t="shared" si="683"/>
        <v>26</v>
      </c>
      <c r="AZ954" s="1">
        <f t="shared" si="684"/>
        <v>26</v>
      </c>
      <c r="BA954" s="1">
        <f t="shared" si="685"/>
        <v>26</v>
      </c>
      <c r="BB954" s="1">
        <f t="shared" si="686"/>
        <v>26</v>
      </c>
      <c r="BC954" s="1">
        <f t="shared" si="687"/>
        <v>26</v>
      </c>
      <c r="BD954" s="1">
        <f t="shared" si="688"/>
        <v>26</v>
      </c>
      <c r="BE954" s="1">
        <f t="shared" si="689"/>
        <v>26</v>
      </c>
      <c r="BF954" s="1">
        <f t="shared" si="690"/>
        <v>26</v>
      </c>
      <c r="BG954" s="1">
        <f>+IF(D954="male",VLOOKUP(M954,'Key node cluster'!$A$3:$C$45,3,0),VLOOKUP(M954,'Key node cluster'!$F$3:$H$27,3,0))</f>
        <v>31</v>
      </c>
    </row>
    <row r="955" spans="1:59" x14ac:dyDescent="0.25">
      <c r="A955" t="s">
        <v>579</v>
      </c>
      <c r="B955">
        <v>9891042121</v>
      </c>
      <c r="C955" s="7">
        <v>30</v>
      </c>
      <c r="D955" t="s">
        <v>9</v>
      </c>
      <c r="E955" t="s">
        <v>10</v>
      </c>
      <c r="G955" t="str">
        <f t="shared" si="691"/>
        <v/>
      </c>
      <c r="H955" s="7">
        <f t="shared" si="649"/>
        <v>10</v>
      </c>
      <c r="J955">
        <v>32</v>
      </c>
      <c r="K955">
        <v>6.9452054794520999</v>
      </c>
      <c r="L955">
        <v>13</v>
      </c>
      <c r="M955" s="5">
        <f t="shared" si="650"/>
        <v>26</v>
      </c>
      <c r="N955" s="5">
        <f>+IF(D955="male",VLOOKUP(BG955,'Key node cluster'!$L$3:$N$24,3,0),VLOOKUP(BG955,'Key node cluster'!$R$3:$T$15,3,0))</f>
        <v>1</v>
      </c>
      <c r="O955" s="1">
        <v>0</v>
      </c>
      <c r="P955" s="1">
        <f t="shared" si="651"/>
        <v>26</v>
      </c>
      <c r="Q955" s="1">
        <f t="shared" si="652"/>
        <v>26</v>
      </c>
      <c r="R955" s="1">
        <f t="shared" si="653"/>
        <v>26</v>
      </c>
      <c r="S955" s="1">
        <f t="shared" si="654"/>
        <v>26</v>
      </c>
      <c r="T955" s="1">
        <f t="shared" si="655"/>
        <v>26</v>
      </c>
      <c r="U955" s="1">
        <f t="shared" si="656"/>
        <v>26</v>
      </c>
      <c r="V955" s="1">
        <f t="shared" si="657"/>
        <v>26</v>
      </c>
      <c r="W955" s="1">
        <f t="shared" si="658"/>
        <v>26</v>
      </c>
      <c r="X955" s="1">
        <f t="shared" si="659"/>
        <v>26</v>
      </c>
      <c r="Y955" s="1">
        <f t="shared" si="660"/>
        <v>26</v>
      </c>
      <c r="Z955" s="1">
        <f t="shared" si="661"/>
        <v>26</v>
      </c>
      <c r="AA955" s="1">
        <f t="shared" si="662"/>
        <v>26</v>
      </c>
      <c r="AB955" s="1">
        <f t="shared" si="663"/>
        <v>26</v>
      </c>
      <c r="AC955" s="1">
        <f t="shared" si="664"/>
        <v>26</v>
      </c>
      <c r="AD955" s="1">
        <f t="shared" si="665"/>
        <v>26</v>
      </c>
      <c r="AE955" s="1">
        <f t="shared" si="666"/>
        <v>26</v>
      </c>
      <c r="AF955" s="1">
        <f t="shared" si="667"/>
        <v>26</v>
      </c>
      <c r="AG955" s="1">
        <f t="shared" si="668"/>
        <v>26</v>
      </c>
      <c r="AH955" s="1">
        <f t="shared" si="669"/>
        <v>26</v>
      </c>
      <c r="AI955" s="1">
        <f t="shared" si="670"/>
        <v>26</v>
      </c>
      <c r="AJ955" s="1">
        <f t="shared" si="671"/>
        <v>26</v>
      </c>
      <c r="AK955" s="1">
        <f t="shared" si="672"/>
        <v>26</v>
      </c>
      <c r="AL955" s="1">
        <f t="shared" si="673"/>
        <v>26</v>
      </c>
      <c r="AM955" s="1">
        <f t="shared" si="674"/>
        <v>26</v>
      </c>
      <c r="AN955" s="1">
        <f t="shared" si="675"/>
        <v>26</v>
      </c>
      <c r="AO955" s="1">
        <f t="shared" si="676"/>
        <v>26</v>
      </c>
      <c r="AP955" s="7">
        <f t="shared" si="692"/>
        <v>26</v>
      </c>
      <c r="AQ955" s="7">
        <f t="shared" si="693"/>
        <v>26</v>
      </c>
      <c r="AR955" s="1">
        <f t="shared" si="677"/>
        <v>26</v>
      </c>
      <c r="AS955" s="7">
        <f t="shared" si="694"/>
        <v>26</v>
      </c>
      <c r="AT955" s="1">
        <f t="shared" si="678"/>
        <v>26</v>
      </c>
      <c r="AU955" s="1">
        <f t="shared" si="679"/>
        <v>26</v>
      </c>
      <c r="AV955" s="1">
        <f t="shared" si="680"/>
        <v>26</v>
      </c>
      <c r="AW955" s="1">
        <f t="shared" si="681"/>
        <v>26</v>
      </c>
      <c r="AX955" s="1">
        <f t="shared" si="682"/>
        <v>26</v>
      </c>
      <c r="AY955" s="1">
        <f t="shared" si="683"/>
        <v>26</v>
      </c>
      <c r="AZ955" s="1">
        <f t="shared" si="684"/>
        <v>26</v>
      </c>
      <c r="BA955" s="1">
        <f t="shared" si="685"/>
        <v>26</v>
      </c>
      <c r="BB955" s="1">
        <f t="shared" si="686"/>
        <v>26</v>
      </c>
      <c r="BC955" s="1">
        <f t="shared" si="687"/>
        <v>26</v>
      </c>
      <c r="BD955" s="1">
        <f t="shared" si="688"/>
        <v>26</v>
      </c>
      <c r="BE955" s="1">
        <f t="shared" si="689"/>
        <v>26</v>
      </c>
      <c r="BF955" s="1">
        <f t="shared" si="690"/>
        <v>26</v>
      </c>
      <c r="BG955" s="1">
        <f>+IF(D955="male",VLOOKUP(M955,'Key node cluster'!$A$3:$C$45,3,0),VLOOKUP(M955,'Key node cluster'!$F$3:$H$27,3,0))</f>
        <v>31</v>
      </c>
    </row>
    <row r="956" spans="1:59" x14ac:dyDescent="0.25">
      <c r="A956" t="s">
        <v>580</v>
      </c>
      <c r="B956">
        <v>9901017829</v>
      </c>
      <c r="C956" s="7">
        <v>30</v>
      </c>
      <c r="D956" t="s">
        <v>9</v>
      </c>
      <c r="E956" t="s">
        <v>10</v>
      </c>
      <c r="G956" t="str">
        <f t="shared" si="691"/>
        <v/>
      </c>
      <c r="H956" s="7">
        <f t="shared" si="649"/>
        <v>5</v>
      </c>
      <c r="J956">
        <v>32</v>
      </c>
      <c r="K956">
        <v>3.0136986301370001</v>
      </c>
      <c r="L956">
        <v>4</v>
      </c>
      <c r="M956" s="5">
        <f t="shared" si="650"/>
        <v>26</v>
      </c>
      <c r="N956" s="5">
        <f>+IF(D956="male",VLOOKUP(BG956,'Key node cluster'!$L$3:$N$24,3,0),VLOOKUP(BG956,'Key node cluster'!$R$3:$T$15,3,0))</f>
        <v>1</v>
      </c>
      <c r="O956" s="1">
        <v>0</v>
      </c>
      <c r="P956" s="1">
        <f t="shared" si="651"/>
        <v>26</v>
      </c>
      <c r="Q956" s="1">
        <f t="shared" si="652"/>
        <v>26</v>
      </c>
      <c r="R956" s="1">
        <f t="shared" si="653"/>
        <v>26</v>
      </c>
      <c r="S956" s="1">
        <f t="shared" si="654"/>
        <v>26</v>
      </c>
      <c r="T956" s="1">
        <f t="shared" si="655"/>
        <v>26</v>
      </c>
      <c r="U956" s="1">
        <f t="shared" si="656"/>
        <v>26</v>
      </c>
      <c r="V956" s="1">
        <f t="shared" si="657"/>
        <v>26</v>
      </c>
      <c r="W956" s="1">
        <f t="shared" si="658"/>
        <v>26</v>
      </c>
      <c r="X956" s="1">
        <f t="shared" si="659"/>
        <v>26</v>
      </c>
      <c r="Y956" s="1">
        <f t="shared" si="660"/>
        <v>26</v>
      </c>
      <c r="Z956" s="1">
        <f t="shared" si="661"/>
        <v>26</v>
      </c>
      <c r="AA956" s="1">
        <f t="shared" si="662"/>
        <v>26</v>
      </c>
      <c r="AB956" s="1">
        <f t="shared" si="663"/>
        <v>26</v>
      </c>
      <c r="AC956" s="1">
        <f t="shared" si="664"/>
        <v>26</v>
      </c>
      <c r="AD956" s="1">
        <f t="shared" si="665"/>
        <v>26</v>
      </c>
      <c r="AE956" s="1">
        <f t="shared" si="666"/>
        <v>26</v>
      </c>
      <c r="AF956" s="1">
        <f t="shared" si="667"/>
        <v>26</v>
      </c>
      <c r="AG956" s="1">
        <f t="shared" si="668"/>
        <v>26</v>
      </c>
      <c r="AH956" s="1">
        <f t="shared" si="669"/>
        <v>26</v>
      </c>
      <c r="AI956" s="1">
        <f t="shared" si="670"/>
        <v>26</v>
      </c>
      <c r="AJ956" s="1">
        <f t="shared" si="671"/>
        <v>26</v>
      </c>
      <c r="AK956" s="1">
        <f t="shared" si="672"/>
        <v>26</v>
      </c>
      <c r="AL956" s="1">
        <f t="shared" si="673"/>
        <v>26</v>
      </c>
      <c r="AM956" s="1">
        <f t="shared" si="674"/>
        <v>26</v>
      </c>
      <c r="AN956" s="1">
        <f t="shared" si="675"/>
        <v>26</v>
      </c>
      <c r="AO956" s="1">
        <f t="shared" si="676"/>
        <v>26</v>
      </c>
      <c r="AP956" s="7">
        <f t="shared" si="692"/>
        <v>26</v>
      </c>
      <c r="AQ956" s="7">
        <f t="shared" si="693"/>
        <v>26</v>
      </c>
      <c r="AR956" s="1">
        <f t="shared" si="677"/>
        <v>26</v>
      </c>
      <c r="AS956" s="7">
        <f t="shared" si="694"/>
        <v>26</v>
      </c>
      <c r="AT956" s="1">
        <f t="shared" si="678"/>
        <v>26</v>
      </c>
      <c r="AU956" s="1">
        <f t="shared" si="679"/>
        <v>26</v>
      </c>
      <c r="AV956" s="1">
        <f t="shared" si="680"/>
        <v>26</v>
      </c>
      <c r="AW956" s="1">
        <f t="shared" si="681"/>
        <v>26</v>
      </c>
      <c r="AX956" s="1">
        <f t="shared" si="682"/>
        <v>26</v>
      </c>
      <c r="AY956" s="1">
        <f t="shared" si="683"/>
        <v>26</v>
      </c>
      <c r="AZ956" s="1">
        <f t="shared" si="684"/>
        <v>26</v>
      </c>
      <c r="BA956" s="1">
        <f t="shared" si="685"/>
        <v>26</v>
      </c>
      <c r="BB956" s="1">
        <f t="shared" si="686"/>
        <v>26</v>
      </c>
      <c r="BC956" s="1">
        <f t="shared" si="687"/>
        <v>26</v>
      </c>
      <c r="BD956" s="1">
        <f t="shared" si="688"/>
        <v>26</v>
      </c>
      <c r="BE956" s="1">
        <f t="shared" si="689"/>
        <v>26</v>
      </c>
      <c r="BF956" s="1">
        <f t="shared" si="690"/>
        <v>26</v>
      </c>
      <c r="BG956" s="1">
        <f>+IF(D956="male",VLOOKUP(M956,'Key node cluster'!$A$3:$C$45,3,0),VLOOKUP(M956,'Key node cluster'!$F$3:$H$27,3,0))</f>
        <v>31</v>
      </c>
    </row>
    <row r="957" spans="1:59" x14ac:dyDescent="0.25">
      <c r="A957" t="s">
        <v>581</v>
      </c>
      <c r="B957">
        <v>9881017418</v>
      </c>
      <c r="C957" s="7">
        <v>30</v>
      </c>
      <c r="D957" t="s">
        <v>9</v>
      </c>
      <c r="E957" t="s">
        <v>10</v>
      </c>
      <c r="G957" t="str">
        <f t="shared" si="691"/>
        <v/>
      </c>
      <c r="H957" s="7">
        <f t="shared" si="649"/>
        <v>10</v>
      </c>
      <c r="J957">
        <v>34</v>
      </c>
      <c r="K957">
        <v>6.6109589041095997</v>
      </c>
      <c r="L957">
        <v>21</v>
      </c>
      <c r="M957" s="5">
        <f t="shared" si="650"/>
        <v>26</v>
      </c>
      <c r="N957" s="5">
        <f>+IF(D957="male",VLOOKUP(BG957,'Key node cluster'!$L$3:$N$24,3,0),VLOOKUP(BG957,'Key node cluster'!$R$3:$T$15,3,0))</f>
        <v>1</v>
      </c>
      <c r="O957" s="1">
        <v>0</v>
      </c>
      <c r="P957" s="1">
        <f t="shared" si="651"/>
        <v>26</v>
      </c>
      <c r="Q957" s="1">
        <f t="shared" si="652"/>
        <v>26</v>
      </c>
      <c r="R957" s="1">
        <f t="shared" si="653"/>
        <v>26</v>
      </c>
      <c r="S957" s="1">
        <f t="shared" si="654"/>
        <v>26</v>
      </c>
      <c r="T957" s="1">
        <f t="shared" si="655"/>
        <v>26</v>
      </c>
      <c r="U957" s="1">
        <f t="shared" si="656"/>
        <v>26</v>
      </c>
      <c r="V957" s="1">
        <f t="shared" si="657"/>
        <v>26</v>
      </c>
      <c r="W957" s="1">
        <f t="shared" si="658"/>
        <v>26</v>
      </c>
      <c r="X957" s="1">
        <f t="shared" si="659"/>
        <v>26</v>
      </c>
      <c r="Y957" s="1">
        <f t="shared" si="660"/>
        <v>26</v>
      </c>
      <c r="Z957" s="1">
        <f t="shared" si="661"/>
        <v>26</v>
      </c>
      <c r="AA957" s="1">
        <f t="shared" si="662"/>
        <v>26</v>
      </c>
      <c r="AB957" s="1">
        <f t="shared" si="663"/>
        <v>26</v>
      </c>
      <c r="AC957" s="1">
        <f t="shared" si="664"/>
        <v>26</v>
      </c>
      <c r="AD957" s="1">
        <f t="shared" si="665"/>
        <v>26</v>
      </c>
      <c r="AE957" s="1">
        <f t="shared" si="666"/>
        <v>26</v>
      </c>
      <c r="AF957" s="1">
        <f t="shared" si="667"/>
        <v>26</v>
      </c>
      <c r="AG957" s="1">
        <f t="shared" si="668"/>
        <v>26</v>
      </c>
      <c r="AH957" s="1">
        <f t="shared" si="669"/>
        <v>26</v>
      </c>
      <c r="AI957" s="1">
        <f t="shared" si="670"/>
        <v>26</v>
      </c>
      <c r="AJ957" s="1">
        <f t="shared" si="671"/>
        <v>26</v>
      </c>
      <c r="AK957" s="1">
        <f t="shared" si="672"/>
        <v>26</v>
      </c>
      <c r="AL957" s="1">
        <f t="shared" si="673"/>
        <v>26</v>
      </c>
      <c r="AM957" s="1">
        <f t="shared" si="674"/>
        <v>26</v>
      </c>
      <c r="AN957" s="1">
        <f t="shared" si="675"/>
        <v>26</v>
      </c>
      <c r="AO957" s="1">
        <f t="shared" si="676"/>
        <v>26</v>
      </c>
      <c r="AP957" s="7">
        <f t="shared" si="692"/>
        <v>26</v>
      </c>
      <c r="AQ957" s="7">
        <f t="shared" si="693"/>
        <v>26</v>
      </c>
      <c r="AR957" s="1">
        <f t="shared" si="677"/>
        <v>26</v>
      </c>
      <c r="AS957" s="7">
        <f t="shared" si="694"/>
        <v>26</v>
      </c>
      <c r="AT957" s="1">
        <f t="shared" si="678"/>
        <v>26</v>
      </c>
      <c r="AU957" s="1">
        <f t="shared" si="679"/>
        <v>26</v>
      </c>
      <c r="AV957" s="1">
        <f t="shared" si="680"/>
        <v>26</v>
      </c>
      <c r="AW957" s="1">
        <f t="shared" si="681"/>
        <v>26</v>
      </c>
      <c r="AX957" s="1">
        <f t="shared" si="682"/>
        <v>26</v>
      </c>
      <c r="AY957" s="1">
        <f t="shared" si="683"/>
        <v>26</v>
      </c>
      <c r="AZ957" s="1">
        <f t="shared" si="684"/>
        <v>26</v>
      </c>
      <c r="BA957" s="1">
        <f t="shared" si="685"/>
        <v>26</v>
      </c>
      <c r="BB957" s="1">
        <f t="shared" si="686"/>
        <v>26</v>
      </c>
      <c r="BC957" s="1">
        <f t="shared" si="687"/>
        <v>26</v>
      </c>
      <c r="BD957" s="1">
        <f t="shared" si="688"/>
        <v>26</v>
      </c>
      <c r="BE957" s="1">
        <f t="shared" si="689"/>
        <v>26</v>
      </c>
      <c r="BF957" s="1">
        <f t="shared" si="690"/>
        <v>26</v>
      </c>
      <c r="BG957" s="1">
        <f>+IF(D957="male",VLOOKUP(M957,'Key node cluster'!$A$3:$C$45,3,0),VLOOKUP(M957,'Key node cluster'!$F$3:$H$27,3,0))</f>
        <v>31</v>
      </c>
    </row>
    <row r="958" spans="1:59" x14ac:dyDescent="0.25">
      <c r="A958" t="s">
        <v>582</v>
      </c>
      <c r="B958">
        <v>9761008593</v>
      </c>
      <c r="C958" s="7">
        <v>40</v>
      </c>
      <c r="D958" t="s">
        <v>9</v>
      </c>
      <c r="E958" t="s">
        <v>10</v>
      </c>
      <c r="G958" t="str">
        <f t="shared" si="691"/>
        <v/>
      </c>
      <c r="H958" s="7">
        <f t="shared" si="649"/>
        <v>20</v>
      </c>
      <c r="J958">
        <v>45</v>
      </c>
      <c r="K958">
        <v>16.865753424657999</v>
      </c>
      <c r="L958">
        <v>6</v>
      </c>
      <c r="M958" s="5">
        <f t="shared" si="650"/>
        <v>26</v>
      </c>
      <c r="N958" s="5">
        <f>+IF(D958="male",VLOOKUP(BG958,'Key node cluster'!$L$3:$N$24,3,0),VLOOKUP(BG958,'Key node cluster'!$R$3:$T$15,3,0))</f>
        <v>1</v>
      </c>
      <c r="O958" s="1">
        <v>0</v>
      </c>
      <c r="P958" s="1">
        <f t="shared" si="651"/>
        <v>26</v>
      </c>
      <c r="Q958" s="1">
        <f t="shared" si="652"/>
        <v>26</v>
      </c>
      <c r="R958" s="1">
        <f t="shared" si="653"/>
        <v>26</v>
      </c>
      <c r="S958" s="1">
        <f t="shared" si="654"/>
        <v>26</v>
      </c>
      <c r="T958" s="1">
        <f t="shared" si="655"/>
        <v>26</v>
      </c>
      <c r="U958" s="1">
        <f t="shared" si="656"/>
        <v>26</v>
      </c>
      <c r="V958" s="1">
        <f t="shared" si="657"/>
        <v>26</v>
      </c>
      <c r="W958" s="1">
        <f t="shared" si="658"/>
        <v>26</v>
      </c>
      <c r="X958" s="1">
        <f t="shared" si="659"/>
        <v>26</v>
      </c>
      <c r="Y958" s="1">
        <f t="shared" si="660"/>
        <v>26</v>
      </c>
      <c r="Z958" s="1">
        <f t="shared" si="661"/>
        <v>26</v>
      </c>
      <c r="AA958" s="1">
        <f t="shared" si="662"/>
        <v>26</v>
      </c>
      <c r="AB958" s="1">
        <f t="shared" si="663"/>
        <v>26</v>
      </c>
      <c r="AC958" s="1">
        <f t="shared" si="664"/>
        <v>26</v>
      </c>
      <c r="AD958" s="1">
        <f t="shared" si="665"/>
        <v>26</v>
      </c>
      <c r="AE958" s="1">
        <f t="shared" si="666"/>
        <v>26</v>
      </c>
      <c r="AF958" s="1">
        <f t="shared" si="667"/>
        <v>26</v>
      </c>
      <c r="AG958" s="1">
        <f t="shared" si="668"/>
        <v>26</v>
      </c>
      <c r="AH958" s="1">
        <f t="shared" si="669"/>
        <v>26</v>
      </c>
      <c r="AI958" s="1">
        <f t="shared" si="670"/>
        <v>26</v>
      </c>
      <c r="AJ958" s="1">
        <f t="shared" si="671"/>
        <v>26</v>
      </c>
      <c r="AK958" s="1">
        <f t="shared" si="672"/>
        <v>26</v>
      </c>
      <c r="AL958" s="1">
        <f t="shared" si="673"/>
        <v>26</v>
      </c>
      <c r="AM958" s="1">
        <f t="shared" si="674"/>
        <v>26</v>
      </c>
      <c r="AN958" s="1">
        <f t="shared" si="675"/>
        <v>26</v>
      </c>
      <c r="AO958" s="1">
        <f t="shared" si="676"/>
        <v>26</v>
      </c>
      <c r="AP958" s="7">
        <f t="shared" si="692"/>
        <v>26</v>
      </c>
      <c r="AQ958" s="7">
        <f t="shared" si="693"/>
        <v>26</v>
      </c>
      <c r="AR958" s="1">
        <f t="shared" si="677"/>
        <v>26</v>
      </c>
      <c r="AS958" s="7">
        <f t="shared" si="694"/>
        <v>26</v>
      </c>
      <c r="AT958" s="1">
        <f t="shared" si="678"/>
        <v>26</v>
      </c>
      <c r="AU958" s="1">
        <f t="shared" si="679"/>
        <v>26</v>
      </c>
      <c r="AV958" s="1">
        <f t="shared" si="680"/>
        <v>26</v>
      </c>
      <c r="AW958" s="1">
        <f t="shared" si="681"/>
        <v>26</v>
      </c>
      <c r="AX958" s="1">
        <f t="shared" si="682"/>
        <v>26</v>
      </c>
      <c r="AY958" s="1">
        <f t="shared" si="683"/>
        <v>26</v>
      </c>
      <c r="AZ958" s="1">
        <f t="shared" si="684"/>
        <v>26</v>
      </c>
      <c r="BA958" s="1">
        <f t="shared" si="685"/>
        <v>26</v>
      </c>
      <c r="BB958" s="1">
        <f t="shared" si="686"/>
        <v>26</v>
      </c>
      <c r="BC958" s="1">
        <f t="shared" si="687"/>
        <v>26</v>
      </c>
      <c r="BD958" s="1">
        <f t="shared" si="688"/>
        <v>26</v>
      </c>
      <c r="BE958" s="1">
        <f t="shared" si="689"/>
        <v>26</v>
      </c>
      <c r="BF958" s="1">
        <f t="shared" si="690"/>
        <v>26</v>
      </c>
      <c r="BG958" s="1">
        <f>+IF(D958="male",VLOOKUP(M958,'Key node cluster'!$A$3:$C$45,3,0),VLOOKUP(M958,'Key node cluster'!$F$3:$H$27,3,0))</f>
        <v>31</v>
      </c>
    </row>
    <row r="959" spans="1:59" x14ac:dyDescent="0.25">
      <c r="A959" t="s">
        <v>584</v>
      </c>
      <c r="B959">
        <v>9921017532</v>
      </c>
      <c r="C959" s="7">
        <v>30</v>
      </c>
      <c r="D959" t="s">
        <v>9</v>
      </c>
      <c r="E959" t="s">
        <v>10</v>
      </c>
      <c r="F959" t="s">
        <v>31</v>
      </c>
      <c r="G959" t="str">
        <f t="shared" si="691"/>
        <v>bachelor or above</v>
      </c>
      <c r="H959" s="7">
        <f t="shared" si="649"/>
        <v>10</v>
      </c>
      <c r="I959" t="s">
        <v>14</v>
      </c>
      <c r="J959">
        <v>30</v>
      </c>
      <c r="K959">
        <v>7.1095890410958997</v>
      </c>
      <c r="L959">
        <v>10</v>
      </c>
      <c r="M959" s="5">
        <f t="shared" si="650"/>
        <v>31</v>
      </c>
      <c r="N959" s="5">
        <f>+IF(D959="male",VLOOKUP(BG959,'Key node cluster'!$L$3:$N$24,3,0),VLOOKUP(BG959,'Key node cluster'!$R$3:$T$15,3,0))</f>
        <v>1</v>
      </c>
      <c r="O959" s="1">
        <v>0</v>
      </c>
      <c r="P959" s="1">
        <f t="shared" si="651"/>
        <v>26</v>
      </c>
      <c r="Q959" s="1">
        <f t="shared" si="652"/>
        <v>26</v>
      </c>
      <c r="R959" s="1">
        <f t="shared" si="653"/>
        <v>26</v>
      </c>
      <c r="S959" s="1">
        <f t="shared" si="654"/>
        <v>26</v>
      </c>
      <c r="T959" s="1">
        <f t="shared" si="655"/>
        <v>26</v>
      </c>
      <c r="U959" s="1">
        <f t="shared" si="656"/>
        <v>26</v>
      </c>
      <c r="V959" s="1">
        <f t="shared" si="657"/>
        <v>26</v>
      </c>
      <c r="W959" s="1">
        <f t="shared" si="658"/>
        <v>26</v>
      </c>
      <c r="X959" s="1">
        <f t="shared" si="659"/>
        <v>26</v>
      </c>
      <c r="Y959" s="1">
        <f t="shared" si="660"/>
        <v>26</v>
      </c>
      <c r="Z959" s="1">
        <f t="shared" si="661"/>
        <v>26</v>
      </c>
      <c r="AA959" s="1">
        <f t="shared" si="662"/>
        <v>26</v>
      </c>
      <c r="AB959" s="1">
        <f t="shared" si="663"/>
        <v>26</v>
      </c>
      <c r="AC959" s="1">
        <f t="shared" si="664"/>
        <v>26</v>
      </c>
      <c r="AD959" s="1">
        <f t="shared" si="665"/>
        <v>26</v>
      </c>
      <c r="AE959" s="1">
        <f t="shared" si="666"/>
        <v>26</v>
      </c>
      <c r="AF959" s="1">
        <f t="shared" si="667"/>
        <v>26</v>
      </c>
      <c r="AG959" s="1">
        <f t="shared" si="668"/>
        <v>26</v>
      </c>
      <c r="AH959" s="1">
        <f t="shared" si="669"/>
        <v>26</v>
      </c>
      <c r="AI959" s="1">
        <f t="shared" si="670"/>
        <v>26</v>
      </c>
      <c r="AJ959" s="1">
        <f t="shared" si="671"/>
        <v>26</v>
      </c>
      <c r="AK959" s="1">
        <f t="shared" si="672"/>
        <v>26</v>
      </c>
      <c r="AL959" s="1">
        <f t="shared" si="673"/>
        <v>26</v>
      </c>
      <c r="AM959" s="1">
        <f t="shared" si="674"/>
        <v>26</v>
      </c>
      <c r="AN959" s="1">
        <f t="shared" si="675"/>
        <v>26</v>
      </c>
      <c r="AO959" s="1">
        <f t="shared" si="676"/>
        <v>26</v>
      </c>
      <c r="AP959" s="7">
        <f t="shared" si="692"/>
        <v>27</v>
      </c>
      <c r="AQ959" s="7">
        <f t="shared" si="693"/>
        <v>28</v>
      </c>
      <c r="AR959" s="1">
        <f t="shared" si="677"/>
        <v>29</v>
      </c>
      <c r="AS959" s="7">
        <f t="shared" si="694"/>
        <v>31</v>
      </c>
      <c r="AT959" s="1">
        <f t="shared" si="678"/>
        <v>31</v>
      </c>
      <c r="AU959" s="1">
        <f t="shared" si="679"/>
        <v>31</v>
      </c>
      <c r="AV959" s="1">
        <f t="shared" si="680"/>
        <v>31</v>
      </c>
      <c r="AW959" s="1">
        <f t="shared" si="681"/>
        <v>31</v>
      </c>
      <c r="AX959" s="1">
        <f t="shared" si="682"/>
        <v>31</v>
      </c>
      <c r="AY959" s="1">
        <f t="shared" si="683"/>
        <v>31</v>
      </c>
      <c r="AZ959" s="1">
        <f t="shared" si="684"/>
        <v>31</v>
      </c>
      <c r="BA959" s="1">
        <f t="shared" si="685"/>
        <v>31</v>
      </c>
      <c r="BB959" s="1">
        <f t="shared" si="686"/>
        <v>31</v>
      </c>
      <c r="BC959" s="1">
        <f t="shared" si="687"/>
        <v>31</v>
      </c>
      <c r="BD959" s="1">
        <f t="shared" si="688"/>
        <v>31</v>
      </c>
      <c r="BE959" s="1">
        <f t="shared" si="689"/>
        <v>31</v>
      </c>
      <c r="BF959" s="1">
        <f t="shared" si="690"/>
        <v>31</v>
      </c>
      <c r="BG959" s="1">
        <f>+IF(D959="male",VLOOKUP(M959,'Key node cluster'!$A$3:$C$45,3,0),VLOOKUP(M959,'Key node cluster'!$F$3:$H$27,3,0))</f>
        <v>31</v>
      </c>
    </row>
    <row r="960" spans="1:59" x14ac:dyDescent="0.25">
      <c r="A960" t="s">
        <v>585</v>
      </c>
      <c r="B960">
        <v>9931031982</v>
      </c>
      <c r="C960" s="7">
        <v>30</v>
      </c>
      <c r="D960" t="s">
        <v>9</v>
      </c>
      <c r="E960" t="s">
        <v>10</v>
      </c>
      <c r="F960" t="s">
        <v>11</v>
      </c>
      <c r="G960" t="str">
        <f t="shared" si="691"/>
        <v>bachelor or above</v>
      </c>
      <c r="H960" s="7">
        <f t="shared" si="649"/>
        <v>10</v>
      </c>
      <c r="I960" t="s">
        <v>14</v>
      </c>
      <c r="J960">
        <v>28</v>
      </c>
      <c r="K960">
        <v>5.1917808219178001</v>
      </c>
      <c r="L960">
        <v>3</v>
      </c>
      <c r="M960" s="5">
        <f t="shared" si="650"/>
        <v>42</v>
      </c>
      <c r="N960" s="5">
        <f>+IF(D960="male",VLOOKUP(BG960,'Key node cluster'!$L$3:$N$24,3,0),VLOOKUP(BG960,'Key node cluster'!$R$3:$T$15,3,0))</f>
        <v>0</v>
      </c>
      <c r="O960" s="1">
        <v>0</v>
      </c>
      <c r="P960" s="1">
        <f t="shared" si="651"/>
        <v>26</v>
      </c>
      <c r="Q960" s="1">
        <f t="shared" si="652"/>
        <v>26</v>
      </c>
      <c r="R960" s="1">
        <f t="shared" si="653"/>
        <v>26</v>
      </c>
      <c r="S960" s="1">
        <f t="shared" si="654"/>
        <v>26</v>
      </c>
      <c r="T960" s="1">
        <f t="shared" si="655"/>
        <v>26</v>
      </c>
      <c r="U960" s="1">
        <f t="shared" si="656"/>
        <v>26</v>
      </c>
      <c r="V960" s="1">
        <f t="shared" si="657"/>
        <v>26</v>
      </c>
      <c r="W960" s="1">
        <f t="shared" si="658"/>
        <v>26</v>
      </c>
      <c r="X960" s="1">
        <f t="shared" si="659"/>
        <v>26</v>
      </c>
      <c r="Y960" s="1">
        <f t="shared" si="660"/>
        <v>26</v>
      </c>
      <c r="Z960" s="1">
        <f t="shared" si="661"/>
        <v>26</v>
      </c>
      <c r="AA960" s="1">
        <f t="shared" si="662"/>
        <v>26</v>
      </c>
      <c r="AB960" s="1">
        <f t="shared" si="663"/>
        <v>26</v>
      </c>
      <c r="AC960" s="1">
        <f t="shared" si="664"/>
        <v>26</v>
      </c>
      <c r="AD960" s="1">
        <f t="shared" si="665"/>
        <v>26</v>
      </c>
      <c r="AE960" s="1">
        <f t="shared" si="666"/>
        <v>26</v>
      </c>
      <c r="AF960" s="1">
        <f t="shared" si="667"/>
        <v>26</v>
      </c>
      <c r="AG960" s="1">
        <f t="shared" si="668"/>
        <v>26</v>
      </c>
      <c r="AH960" s="1">
        <f t="shared" si="669"/>
        <v>26</v>
      </c>
      <c r="AI960" s="1">
        <f t="shared" si="670"/>
        <v>26</v>
      </c>
      <c r="AJ960" s="1">
        <f t="shared" si="671"/>
        <v>26</v>
      </c>
      <c r="AK960" s="1">
        <f t="shared" si="672"/>
        <v>26</v>
      </c>
      <c r="AL960" s="1">
        <f t="shared" si="673"/>
        <v>26</v>
      </c>
      <c r="AM960" s="1">
        <f t="shared" si="674"/>
        <v>26</v>
      </c>
      <c r="AN960" s="1">
        <f t="shared" si="675"/>
        <v>26</v>
      </c>
      <c r="AO960" s="1">
        <f t="shared" si="676"/>
        <v>26</v>
      </c>
      <c r="AP960" s="7">
        <f t="shared" si="692"/>
        <v>38</v>
      </c>
      <c r="AQ960" s="7">
        <f t="shared" si="693"/>
        <v>38</v>
      </c>
      <c r="AR960" s="1">
        <f t="shared" si="677"/>
        <v>38</v>
      </c>
      <c r="AS960" s="7">
        <f t="shared" si="694"/>
        <v>38</v>
      </c>
      <c r="AT960" s="1">
        <f t="shared" si="678"/>
        <v>38</v>
      </c>
      <c r="AU960" s="1">
        <f t="shared" si="679"/>
        <v>38</v>
      </c>
      <c r="AV960" s="1">
        <f t="shared" si="680"/>
        <v>38</v>
      </c>
      <c r="AW960" s="1">
        <f t="shared" si="681"/>
        <v>38</v>
      </c>
      <c r="AX960" s="1">
        <f t="shared" si="682"/>
        <v>38</v>
      </c>
      <c r="AY960" s="1">
        <f t="shared" si="683"/>
        <v>38</v>
      </c>
      <c r="AZ960" s="1">
        <f t="shared" si="684"/>
        <v>38</v>
      </c>
      <c r="BA960" s="1">
        <f t="shared" si="685"/>
        <v>38</v>
      </c>
      <c r="BB960" s="1">
        <f t="shared" si="686"/>
        <v>40</v>
      </c>
      <c r="BC960" s="1">
        <f t="shared" si="687"/>
        <v>40</v>
      </c>
      <c r="BD960" s="1">
        <f t="shared" si="688"/>
        <v>42</v>
      </c>
      <c r="BE960" s="1">
        <f t="shared" si="689"/>
        <v>42</v>
      </c>
      <c r="BF960" s="1">
        <f t="shared" si="690"/>
        <v>42</v>
      </c>
      <c r="BG960" s="1">
        <f>+IF(D960="male",VLOOKUP(M960,'Key node cluster'!$A$3:$C$45,3,0),VLOOKUP(M960,'Key node cluster'!$F$3:$H$27,3,0))</f>
        <v>42</v>
      </c>
    </row>
    <row r="961" spans="1:59" x14ac:dyDescent="0.25">
      <c r="A961" t="s">
        <v>586</v>
      </c>
      <c r="B961">
        <v>9971040983</v>
      </c>
      <c r="C961" s="7">
        <v>20</v>
      </c>
      <c r="D961" t="s">
        <v>9</v>
      </c>
      <c r="E961" t="s">
        <v>10</v>
      </c>
      <c r="G961" t="str">
        <f t="shared" si="691"/>
        <v/>
      </c>
      <c r="H961" s="7">
        <f t="shared" si="649"/>
        <v>5</v>
      </c>
      <c r="J961">
        <v>24</v>
      </c>
      <c r="K961">
        <v>3.7534246575341998</v>
      </c>
      <c r="L961">
        <v>3</v>
      </c>
      <c r="M961" s="5">
        <f t="shared" si="650"/>
        <v>26</v>
      </c>
      <c r="N961" s="5">
        <f>+IF(D961="male",VLOOKUP(BG961,'Key node cluster'!$L$3:$N$24,3,0),VLOOKUP(BG961,'Key node cluster'!$R$3:$T$15,3,0))</f>
        <v>1</v>
      </c>
      <c r="O961" s="1">
        <v>0</v>
      </c>
      <c r="P961" s="1">
        <f t="shared" si="651"/>
        <v>26</v>
      </c>
      <c r="Q961" s="1">
        <f t="shared" si="652"/>
        <v>26</v>
      </c>
      <c r="R961" s="1">
        <f t="shared" si="653"/>
        <v>26</v>
      </c>
      <c r="S961" s="1">
        <f t="shared" si="654"/>
        <v>26</v>
      </c>
      <c r="T961" s="1">
        <f t="shared" si="655"/>
        <v>26</v>
      </c>
      <c r="U961" s="1">
        <f t="shared" si="656"/>
        <v>26</v>
      </c>
      <c r="V961" s="1">
        <f t="shared" si="657"/>
        <v>26</v>
      </c>
      <c r="W961" s="1">
        <f t="shared" si="658"/>
        <v>26</v>
      </c>
      <c r="X961" s="1">
        <f t="shared" si="659"/>
        <v>26</v>
      </c>
      <c r="Y961" s="1">
        <f t="shared" si="660"/>
        <v>26</v>
      </c>
      <c r="Z961" s="1">
        <f t="shared" si="661"/>
        <v>26</v>
      </c>
      <c r="AA961" s="1">
        <f t="shared" si="662"/>
        <v>26</v>
      </c>
      <c r="AB961" s="1">
        <f t="shared" si="663"/>
        <v>26</v>
      </c>
      <c r="AC961" s="1">
        <f t="shared" si="664"/>
        <v>26</v>
      </c>
      <c r="AD961" s="1">
        <f t="shared" si="665"/>
        <v>26</v>
      </c>
      <c r="AE961" s="1">
        <f t="shared" si="666"/>
        <v>26</v>
      </c>
      <c r="AF961" s="1">
        <f t="shared" si="667"/>
        <v>26</v>
      </c>
      <c r="AG961" s="1">
        <f t="shared" si="668"/>
        <v>26</v>
      </c>
      <c r="AH961" s="1">
        <f t="shared" si="669"/>
        <v>26</v>
      </c>
      <c r="AI961" s="1">
        <f t="shared" si="670"/>
        <v>26</v>
      </c>
      <c r="AJ961" s="1">
        <f t="shared" si="671"/>
        <v>26</v>
      </c>
      <c r="AK961" s="1">
        <f t="shared" si="672"/>
        <v>26</v>
      </c>
      <c r="AL961" s="1">
        <f t="shared" si="673"/>
        <v>26</v>
      </c>
      <c r="AM961" s="1">
        <f t="shared" si="674"/>
        <v>26</v>
      </c>
      <c r="AN961" s="1">
        <f t="shared" si="675"/>
        <v>26</v>
      </c>
      <c r="AO961" s="1">
        <f t="shared" si="676"/>
        <v>26</v>
      </c>
      <c r="AP961" s="7">
        <f t="shared" si="692"/>
        <v>26</v>
      </c>
      <c r="AQ961" s="7">
        <f t="shared" si="693"/>
        <v>26</v>
      </c>
      <c r="AR961" s="1">
        <f t="shared" si="677"/>
        <v>26</v>
      </c>
      <c r="AS961" s="7">
        <f t="shared" si="694"/>
        <v>26</v>
      </c>
      <c r="AT961" s="1">
        <f t="shared" si="678"/>
        <v>26</v>
      </c>
      <c r="AU961" s="1">
        <f t="shared" si="679"/>
        <v>26</v>
      </c>
      <c r="AV961" s="1">
        <f t="shared" si="680"/>
        <v>26</v>
      </c>
      <c r="AW961" s="1">
        <f t="shared" si="681"/>
        <v>26</v>
      </c>
      <c r="AX961" s="1">
        <f t="shared" si="682"/>
        <v>26</v>
      </c>
      <c r="AY961" s="1">
        <f t="shared" si="683"/>
        <v>26</v>
      </c>
      <c r="AZ961" s="1">
        <f t="shared" si="684"/>
        <v>26</v>
      </c>
      <c r="BA961" s="1">
        <f t="shared" si="685"/>
        <v>26</v>
      </c>
      <c r="BB961" s="1">
        <f t="shared" si="686"/>
        <v>26</v>
      </c>
      <c r="BC961" s="1">
        <f t="shared" si="687"/>
        <v>26</v>
      </c>
      <c r="BD961" s="1">
        <f t="shared" si="688"/>
        <v>26</v>
      </c>
      <c r="BE961" s="1">
        <f t="shared" si="689"/>
        <v>26</v>
      </c>
      <c r="BF961" s="1">
        <f t="shared" si="690"/>
        <v>26</v>
      </c>
      <c r="BG961" s="1">
        <f>+IF(D961="male",VLOOKUP(M961,'Key node cluster'!$A$3:$C$45,3,0),VLOOKUP(M961,'Key node cluster'!$F$3:$H$27,3,0))</f>
        <v>31</v>
      </c>
    </row>
    <row r="962" spans="1:59" x14ac:dyDescent="0.25">
      <c r="A962" t="s">
        <v>589</v>
      </c>
      <c r="B962">
        <v>9931073441</v>
      </c>
      <c r="C962" s="7">
        <v>30</v>
      </c>
      <c r="D962" t="s">
        <v>9</v>
      </c>
      <c r="E962" t="s">
        <v>10</v>
      </c>
      <c r="G962" t="str">
        <f t="shared" si="691"/>
        <v/>
      </c>
      <c r="H962" s="7">
        <f t="shared" ref="H962:H1025" si="695">IF(K962 &gt; 15, 20, IF(K962 &gt; 10, 15, IF(K962 &gt; 5, 10, IF(K962 &gt; 1, 5, IF(K962 &gt; 0, 1, 0)))))</f>
        <v>10</v>
      </c>
      <c r="J962">
        <v>28</v>
      </c>
      <c r="K962">
        <v>6.4410958904109998</v>
      </c>
      <c r="L962">
        <v>6</v>
      </c>
      <c r="M962" s="5">
        <f t="shared" ref="M962:M1025" si="696">+BF962</f>
        <v>26</v>
      </c>
      <c r="N962" s="5">
        <f>+IF(D962="male",VLOOKUP(BG962,'Key node cluster'!$L$3:$N$24,3,0),VLOOKUP(BG962,'Key node cluster'!$R$3:$T$15,3,0))</f>
        <v>1</v>
      </c>
      <c r="O962" s="1">
        <v>0</v>
      </c>
      <c r="P962" s="1">
        <f t="shared" ref="P962:P1025" si="697">+IF($D962="male",IF(H962="",O962,IF(H962&lt;=3,1,26)),IF($D962="female",IF(H962="",O962,IF(H962&lt;=0.5,1,12)),O962))</f>
        <v>26</v>
      </c>
      <c r="Q962" s="1">
        <f t="shared" ref="Q962:Q1025" si="698">IF($D962="male",IF(P962&lt;&gt;1,P962,IF(H962="",P962,IF(H962&lt;=0.5,2,17))),IF($D962="female",IF(P962&lt;&gt;1,P962,IF(F962="",P962,IF(F962&lt;&gt;"amman",2,11))),P962))</f>
        <v>26</v>
      </c>
      <c r="R962" s="1">
        <f t="shared" ref="R962:R1025" si="699">IF($D962="male",IF(Q962&lt;&gt;2,Q962,IF(F962="",Q962,IF(F962&lt;&gt;"irbed",3,14))),IF($D962="female",IF(Q962&lt;&gt;2,Q962,IF(C962="",Q962,IF(C962&lt;=25,3,8))),Q962))</f>
        <v>26</v>
      </c>
      <c r="S962" s="1">
        <f t="shared" ref="S962:S1025" si="700">IF($D962="male",IF(R962&lt;&gt;3,R962,IF(F962="",R962,IF(F962&lt;&gt;"amman",4,11))),IF($D962="female",IF(R962&lt;&gt;3,R962,IF(F962="",R962,IF(F962&lt;&gt;"irbed",4,7))),R962))</f>
        <v>26</v>
      </c>
      <c r="T962" s="1">
        <f t="shared" ref="T962:T1025" si="701">IF($D962="male",IF(S962&lt;&gt;4,S962,IF(C962="",S962,IF(C962&lt;=25,5,10))),IF($D962="female",IF(S962&lt;&gt;4,S962,IF(C962="",S962,IF(G962&lt;&gt;"secondary or below",5,6))),R962))</f>
        <v>26</v>
      </c>
      <c r="U962" s="1">
        <f t="shared" ref="U962:U1025" si="702">IF($D962="male",IF(T962&lt;&gt;5,T962,IF(F962="",T962,IF(F962&lt;&gt;"zarqa",6,9))),IF($D962="female",IF(T962&lt;&gt;5,T962,5),T962))</f>
        <v>26</v>
      </c>
      <c r="V962" s="1">
        <f t="shared" ref="V962:V1025" si="703">IF($D962="male",IF(U962&lt;&gt;6,U962,IF(G962="",U962,IF(G962&lt;&gt;"secondary or below",7,8))),IF($D962="female",IF(T962&lt;&gt;6,U962,6),U962))</f>
        <v>26</v>
      </c>
      <c r="W962" s="1">
        <f t="shared" ref="W962:W1025" si="704">IF($D962="male",IF(V962&lt;&gt;7,V962,7),IF($D962="female",IF(S962&lt;&gt;7,V962,7),V962))</f>
        <v>26</v>
      </c>
      <c r="X962" s="1">
        <f t="shared" ref="X962:X1025" si="705">IF($D962="male",IF(V962&lt;&gt;8,W962,8),IF($D962="female",IF(R962&lt;&gt;8,R962,IF(G962="",W962,IF(G962&lt;&gt;"bachelor or above",9,10)))))</f>
        <v>26</v>
      </c>
      <c r="Y962" s="1">
        <f t="shared" ref="Y962:Y1025" si="706">IF($D962="male",IF(U962&lt;&gt;9,X962,9),IF($D962="female",IF(X962&lt;&gt;9,X962,9),X962))</f>
        <v>26</v>
      </c>
      <c r="Z962" s="1">
        <f t="shared" ref="Z962:Z1025" si="707">IF($D962="male",IF(T962&lt;&gt;10,Y962,10),IF($D962="female",IF(X962&lt;&gt;10,Y962,10),Y962))</f>
        <v>26</v>
      </c>
      <c r="AA962" s="1">
        <f t="shared" ref="AA962:AA1025" si="708">IF($D962="male",IF(S962&lt;&gt;11,Z962,IF(G962="",Z962,IF(G962&lt;&gt;"secondary or below",12,13))),IF($D962="female",IF(Q962&lt;&gt;11,Z962,11),Z962))</f>
        <v>26</v>
      </c>
      <c r="AB962" s="1">
        <f t="shared" ref="AB962:AB1025" si="709">IF($D962="male",IF(AA962&lt;&gt;12,AA962,12),IF($D962="female",IF(P962&lt;&gt;12,P962,IF(G962="",AA962,IF(G962&lt;&gt;"bachelor or above",13,20)))))</f>
        <v>26</v>
      </c>
      <c r="AC962" s="1">
        <f t="shared" ref="AC962:AC1025" si="710">IF($D962="male",IF(AA962&lt;&gt;13,AB962,13),IF($D962="female",IF(AB962&lt;&gt;13,AB962,IF(H962&lt;=3,14,17))))</f>
        <v>26</v>
      </c>
      <c r="AD962" s="1">
        <f t="shared" ref="AD962:AD1025" si="711">IF($D962="male",IF(R962&lt;&gt;14,AC962,IF(G962="",AC962,IF(G962&lt;&gt;"bachelor or above",15,16))),IF($D962="female",IF(AC962&lt;&gt;14,AC962,IF(C962="",AC962,IF(C962&lt;=25,15,16))),AC962))</f>
        <v>26</v>
      </c>
      <c r="AE962" s="1">
        <f t="shared" ref="AE962:AE1025" si="712">IF($D962="male",IF(AD962&lt;&gt;15,AD962,15),IF($D962="female",IF(AD962&lt;&gt;15,AD962,15),AD962))</f>
        <v>26</v>
      </c>
      <c r="AF962" s="1">
        <f t="shared" ref="AF962:AF1025" si="713">IF($D962="male",IF(AD962&lt;&gt;16,AE962,16),IF($D962="female",IF(AD962&lt;&gt;16,AE962,16),AE962))</f>
        <v>26</v>
      </c>
      <c r="AG962" s="1">
        <f t="shared" ref="AG962:AG1025" si="714">IF($D962="male",IF(Q962&lt;&gt;17,AF962,IF(F962="",AF962,IF(F962&lt;&gt;"amman",18,25))),IF($D962="female",IF(AC962&lt;&gt;17,AF962,IF(F962="",AF962,IF(F962&lt;&gt;"irbed",18,19))),AF962))</f>
        <v>26</v>
      </c>
      <c r="AH962" s="1">
        <f t="shared" ref="AH962:AH1025" si="715">IF($D962="male",IF(AG962&lt;&gt;18,AG962,IF(G962="",AG962,IF(G962&lt;&gt;"secondary or below",19,20))),IF($D962="female",IF(AG962&lt;&gt;18,AG962,18),AG962))</f>
        <v>26</v>
      </c>
      <c r="AI962" s="1">
        <f t="shared" ref="AI962:AI1025" si="716">IF($D962="male",IF(AH962&lt;&gt;19,AH962,19),IF($D962="female",IF(AG962&lt;&gt;19,AH962,19),AH962))</f>
        <v>26</v>
      </c>
      <c r="AJ962" s="1">
        <f t="shared" ref="AJ962:AJ1025" si="717">IF($D962="male",IF(AH962&lt;&gt;20,AI962,IF(F962="",AI962,IF(F962&lt;&gt;"irbed",21,24))),IF($D962="female",IF(AB962&lt;&gt;20,AI962,IF(H962&lt;=3,21,24))))</f>
        <v>26</v>
      </c>
      <c r="AK962" s="1">
        <f t="shared" ref="AK962:AK1025" si="718">IF($D962="male",IF(AJ962&lt;&gt;21,AJ962,IF(F962="",AJ962,IF(F962&lt;&gt;"zarqa",22,23))),IF($D962="female",IF(AJ962&lt;&gt;21,AJ962,IF(C962&lt;=25,22,23))))</f>
        <v>26</v>
      </c>
      <c r="AL962" s="1">
        <f t="shared" ref="AL962:AL1025" si="719">IF($D962="male",IF(AK962&lt;&gt;22,AK962,22),IF($D962="female",IF(AK962&lt;&gt;22,AK962,22),AK962))</f>
        <v>26</v>
      </c>
      <c r="AM962" s="1">
        <f t="shared" ref="AM962:AM1025" si="720">IF($D962="male",IF(AK962&lt;&gt;23,AL962,23),IF($D962="female",IF(AK962&lt;&gt;23,AL962,23),AL962))</f>
        <v>26</v>
      </c>
      <c r="AN962" s="1">
        <f t="shared" ref="AN962:AN1025" si="721">IF($D962="male",IF(AJ962&lt;&gt;24,AM962,24),IF($D962="female",IF(AJ962&lt;&gt;24,AM962,24),AM962))</f>
        <v>26</v>
      </c>
      <c r="AO962" s="1">
        <f t="shared" ref="AO962:AO1025" si="722">IF($D962="male",IF(AG962&lt;&gt;25,AN962,25),AN962)</f>
        <v>26</v>
      </c>
      <c r="AP962" s="7">
        <f t="shared" si="692"/>
        <v>26</v>
      </c>
      <c r="AQ962" s="7">
        <f t="shared" si="693"/>
        <v>26</v>
      </c>
      <c r="AR962" s="1">
        <f t="shared" ref="AR962:AR1025" si="723">IF($D962="male",IF(AQ962&lt;&gt;28,AQ962,IF(C962&lt;=35,29,32)),AQ962)</f>
        <v>26</v>
      </c>
      <c r="AS962" s="7">
        <f t="shared" si="694"/>
        <v>26</v>
      </c>
      <c r="AT962" s="1">
        <f t="shared" ref="AT962:AT1025" si="724">IF($D962="male",IF(AS962&lt;&gt;30,AS962,30),AS962)</f>
        <v>26</v>
      </c>
      <c r="AU962" s="1">
        <f t="shared" ref="AU962:AU1025" si="725">IF($D962="male",IF(AS962&lt;&gt;31,AT962,31),AT962)</f>
        <v>26</v>
      </c>
      <c r="AV962" s="1">
        <f t="shared" ref="AV962:AV1025" si="726">IF($D962="male",IF(AR962&lt;&gt;32,AU962,32),AU962)</f>
        <v>26</v>
      </c>
      <c r="AW962" s="1">
        <f t="shared" ref="AW962:AW1025" si="727">IF($D962="male",IF(AQ962&lt;&gt;33,AV962,IF(H962="",AV962,IF(H962&lt;=7.5,34,37))),AV962)</f>
        <v>26</v>
      </c>
      <c r="AX962" s="1">
        <f t="shared" ref="AX962:AX1025" si="728">IF($D962="male",IF(AW962&lt;&gt;34,AW962,IF(C962&lt;=25,35,36)),AW962)</f>
        <v>26</v>
      </c>
      <c r="AY962" s="1">
        <f t="shared" ref="AY962:AY1025" si="729">IF($D962="male",IF(AX962&lt;&gt;35,AX962,35),AX962)</f>
        <v>26</v>
      </c>
      <c r="AZ962" s="1">
        <f t="shared" ref="AZ962:AZ1025" si="730">IF($D962="male",IF(AX962&lt;&gt;36,AY962,36),AY962)</f>
        <v>26</v>
      </c>
      <c r="BA962" s="1">
        <f t="shared" ref="BA962:BA1025" si="731">IF($D962="male",IF(AW962&lt;&gt;37,AZ962,37),AZ962)</f>
        <v>26</v>
      </c>
      <c r="BB962" s="1">
        <f t="shared" ref="BB962:BB1025" si="732">IF($D962="male",IF(AP962&lt;&gt;38,BA962,IF(C962&lt;=25,39,40)),BA962)</f>
        <v>26</v>
      </c>
      <c r="BC962" s="1">
        <f t="shared" ref="BC962:BC1025" si="733">IF($D962="male",IF(BB962&lt;&gt;39,BB962,39),BB962)</f>
        <v>26</v>
      </c>
      <c r="BD962" s="1">
        <f t="shared" ref="BD962:BD1025" si="734">IF($D962="male",IF(BB962&lt;&gt;40,BC962,IF(H962="",BC962,IF(H962&lt;=7.5,41,42))),BC962)</f>
        <v>26</v>
      </c>
      <c r="BE962" s="1">
        <f t="shared" ref="BE962:BE1025" si="735">IF($D962="male",IF(BD962&lt;&gt;41,BD962,41),BD962)</f>
        <v>26</v>
      </c>
      <c r="BF962" s="1">
        <f t="shared" ref="BF962:BF1025" si="736">IF($D962="male",IF(BD962&lt;&gt;42,BE962,42),BE962)</f>
        <v>26</v>
      </c>
      <c r="BG962" s="1">
        <f>+IF(D962="male",VLOOKUP(M962,'Key node cluster'!$A$3:$C$45,3,0),VLOOKUP(M962,'Key node cluster'!$F$3:$H$27,3,0))</f>
        <v>31</v>
      </c>
    </row>
    <row r="963" spans="1:59" x14ac:dyDescent="0.25">
      <c r="A963" t="s">
        <v>591</v>
      </c>
      <c r="B963">
        <v>9871002345</v>
      </c>
      <c r="C963" s="7">
        <v>30</v>
      </c>
      <c r="D963" t="s">
        <v>9</v>
      </c>
      <c r="E963" t="s">
        <v>10</v>
      </c>
      <c r="G963" t="str">
        <f t="shared" si="691"/>
        <v/>
      </c>
      <c r="H963" s="7">
        <f t="shared" si="695"/>
        <v>10</v>
      </c>
      <c r="J963">
        <v>35</v>
      </c>
      <c r="K963">
        <v>5.6054794520547997</v>
      </c>
      <c r="L963">
        <v>11</v>
      </c>
      <c r="M963" s="5">
        <f t="shared" si="696"/>
        <v>26</v>
      </c>
      <c r="N963" s="5">
        <f>+IF(D963="male",VLOOKUP(BG963,'Key node cluster'!$L$3:$N$24,3,0),VLOOKUP(BG963,'Key node cluster'!$R$3:$T$15,3,0))</f>
        <v>1</v>
      </c>
      <c r="O963" s="1">
        <v>0</v>
      </c>
      <c r="P963" s="1">
        <f t="shared" si="697"/>
        <v>26</v>
      </c>
      <c r="Q963" s="1">
        <f t="shared" si="698"/>
        <v>26</v>
      </c>
      <c r="R963" s="1">
        <f t="shared" si="699"/>
        <v>26</v>
      </c>
      <c r="S963" s="1">
        <f t="shared" si="700"/>
        <v>26</v>
      </c>
      <c r="T963" s="1">
        <f t="shared" si="701"/>
        <v>26</v>
      </c>
      <c r="U963" s="1">
        <f t="shared" si="702"/>
        <v>26</v>
      </c>
      <c r="V963" s="1">
        <f t="shared" si="703"/>
        <v>26</v>
      </c>
      <c r="W963" s="1">
        <f t="shared" si="704"/>
        <v>26</v>
      </c>
      <c r="X963" s="1">
        <f t="shared" si="705"/>
        <v>26</v>
      </c>
      <c r="Y963" s="1">
        <f t="shared" si="706"/>
        <v>26</v>
      </c>
      <c r="Z963" s="1">
        <f t="shared" si="707"/>
        <v>26</v>
      </c>
      <c r="AA963" s="1">
        <f t="shared" si="708"/>
        <v>26</v>
      </c>
      <c r="AB963" s="1">
        <f t="shared" si="709"/>
        <v>26</v>
      </c>
      <c r="AC963" s="1">
        <f t="shared" si="710"/>
        <v>26</v>
      </c>
      <c r="AD963" s="1">
        <f t="shared" si="711"/>
        <v>26</v>
      </c>
      <c r="AE963" s="1">
        <f t="shared" si="712"/>
        <v>26</v>
      </c>
      <c r="AF963" s="1">
        <f t="shared" si="713"/>
        <v>26</v>
      </c>
      <c r="AG963" s="1">
        <f t="shared" si="714"/>
        <v>26</v>
      </c>
      <c r="AH963" s="1">
        <f t="shared" si="715"/>
        <v>26</v>
      </c>
      <c r="AI963" s="1">
        <f t="shared" si="716"/>
        <v>26</v>
      </c>
      <c r="AJ963" s="1">
        <f t="shared" si="717"/>
        <v>26</v>
      </c>
      <c r="AK963" s="1">
        <f t="shared" si="718"/>
        <v>26</v>
      </c>
      <c r="AL963" s="1">
        <f t="shared" si="719"/>
        <v>26</v>
      </c>
      <c r="AM963" s="1">
        <f t="shared" si="720"/>
        <v>26</v>
      </c>
      <c r="AN963" s="1">
        <f t="shared" si="721"/>
        <v>26</v>
      </c>
      <c r="AO963" s="1">
        <f t="shared" si="722"/>
        <v>26</v>
      </c>
      <c r="AP963" s="7">
        <f t="shared" si="692"/>
        <v>26</v>
      </c>
      <c r="AQ963" s="7">
        <f t="shared" si="693"/>
        <v>26</v>
      </c>
      <c r="AR963" s="1">
        <f t="shared" si="723"/>
        <v>26</v>
      </c>
      <c r="AS963" s="7">
        <f t="shared" si="694"/>
        <v>26</v>
      </c>
      <c r="AT963" s="1">
        <f t="shared" si="724"/>
        <v>26</v>
      </c>
      <c r="AU963" s="1">
        <f t="shared" si="725"/>
        <v>26</v>
      </c>
      <c r="AV963" s="1">
        <f t="shared" si="726"/>
        <v>26</v>
      </c>
      <c r="AW963" s="1">
        <f t="shared" si="727"/>
        <v>26</v>
      </c>
      <c r="AX963" s="1">
        <f t="shared" si="728"/>
        <v>26</v>
      </c>
      <c r="AY963" s="1">
        <f t="shared" si="729"/>
        <v>26</v>
      </c>
      <c r="AZ963" s="1">
        <f t="shared" si="730"/>
        <v>26</v>
      </c>
      <c r="BA963" s="1">
        <f t="shared" si="731"/>
        <v>26</v>
      </c>
      <c r="BB963" s="1">
        <f t="shared" si="732"/>
        <v>26</v>
      </c>
      <c r="BC963" s="1">
        <f t="shared" si="733"/>
        <v>26</v>
      </c>
      <c r="BD963" s="1">
        <f t="shared" si="734"/>
        <v>26</v>
      </c>
      <c r="BE963" s="1">
        <f t="shared" si="735"/>
        <v>26</v>
      </c>
      <c r="BF963" s="1">
        <f t="shared" si="736"/>
        <v>26</v>
      </c>
      <c r="BG963" s="1">
        <f>+IF(D963="male",VLOOKUP(M963,'Key node cluster'!$A$3:$C$45,3,0),VLOOKUP(M963,'Key node cluster'!$F$3:$H$27,3,0))</f>
        <v>31</v>
      </c>
    </row>
    <row r="964" spans="1:59" x14ac:dyDescent="0.25">
      <c r="A964" t="s">
        <v>592</v>
      </c>
      <c r="B964">
        <v>9901004060</v>
      </c>
      <c r="C964" s="7">
        <v>30</v>
      </c>
      <c r="D964" t="s">
        <v>9</v>
      </c>
      <c r="E964" t="s">
        <v>10</v>
      </c>
      <c r="G964" t="str">
        <f t="shared" si="691"/>
        <v/>
      </c>
      <c r="H964" s="7">
        <f t="shared" si="695"/>
        <v>10</v>
      </c>
      <c r="J964">
        <v>32</v>
      </c>
      <c r="K964">
        <v>5.4109589041095996</v>
      </c>
      <c r="L964">
        <v>4</v>
      </c>
      <c r="M964" s="5">
        <f t="shared" si="696"/>
        <v>26</v>
      </c>
      <c r="N964" s="5">
        <f>+IF(D964="male",VLOOKUP(BG964,'Key node cluster'!$L$3:$N$24,3,0),VLOOKUP(BG964,'Key node cluster'!$R$3:$T$15,3,0))</f>
        <v>1</v>
      </c>
      <c r="O964" s="1">
        <v>0</v>
      </c>
      <c r="P964" s="1">
        <f t="shared" si="697"/>
        <v>26</v>
      </c>
      <c r="Q964" s="1">
        <f t="shared" si="698"/>
        <v>26</v>
      </c>
      <c r="R964" s="1">
        <f t="shared" si="699"/>
        <v>26</v>
      </c>
      <c r="S964" s="1">
        <f t="shared" si="700"/>
        <v>26</v>
      </c>
      <c r="T964" s="1">
        <f t="shared" si="701"/>
        <v>26</v>
      </c>
      <c r="U964" s="1">
        <f t="shared" si="702"/>
        <v>26</v>
      </c>
      <c r="V964" s="1">
        <f t="shared" si="703"/>
        <v>26</v>
      </c>
      <c r="W964" s="1">
        <f t="shared" si="704"/>
        <v>26</v>
      </c>
      <c r="X964" s="1">
        <f t="shared" si="705"/>
        <v>26</v>
      </c>
      <c r="Y964" s="1">
        <f t="shared" si="706"/>
        <v>26</v>
      </c>
      <c r="Z964" s="1">
        <f t="shared" si="707"/>
        <v>26</v>
      </c>
      <c r="AA964" s="1">
        <f t="shared" si="708"/>
        <v>26</v>
      </c>
      <c r="AB964" s="1">
        <f t="shared" si="709"/>
        <v>26</v>
      </c>
      <c r="AC964" s="1">
        <f t="shared" si="710"/>
        <v>26</v>
      </c>
      <c r="AD964" s="1">
        <f t="shared" si="711"/>
        <v>26</v>
      </c>
      <c r="AE964" s="1">
        <f t="shared" si="712"/>
        <v>26</v>
      </c>
      <c r="AF964" s="1">
        <f t="shared" si="713"/>
        <v>26</v>
      </c>
      <c r="AG964" s="1">
        <f t="shared" si="714"/>
        <v>26</v>
      </c>
      <c r="AH964" s="1">
        <f t="shared" si="715"/>
        <v>26</v>
      </c>
      <c r="AI964" s="1">
        <f t="shared" si="716"/>
        <v>26</v>
      </c>
      <c r="AJ964" s="1">
        <f t="shared" si="717"/>
        <v>26</v>
      </c>
      <c r="AK964" s="1">
        <f t="shared" si="718"/>
        <v>26</v>
      </c>
      <c r="AL964" s="1">
        <f t="shared" si="719"/>
        <v>26</v>
      </c>
      <c r="AM964" s="1">
        <f t="shared" si="720"/>
        <v>26</v>
      </c>
      <c r="AN964" s="1">
        <f t="shared" si="721"/>
        <v>26</v>
      </c>
      <c r="AO964" s="1">
        <f t="shared" si="722"/>
        <v>26</v>
      </c>
      <c r="AP964" s="7">
        <f t="shared" si="692"/>
        <v>26</v>
      </c>
      <c r="AQ964" s="7">
        <f t="shared" si="693"/>
        <v>26</v>
      </c>
      <c r="AR964" s="1">
        <f t="shared" si="723"/>
        <v>26</v>
      </c>
      <c r="AS964" s="7">
        <f t="shared" si="694"/>
        <v>26</v>
      </c>
      <c r="AT964" s="1">
        <f t="shared" si="724"/>
        <v>26</v>
      </c>
      <c r="AU964" s="1">
        <f t="shared" si="725"/>
        <v>26</v>
      </c>
      <c r="AV964" s="1">
        <f t="shared" si="726"/>
        <v>26</v>
      </c>
      <c r="AW964" s="1">
        <f t="shared" si="727"/>
        <v>26</v>
      </c>
      <c r="AX964" s="1">
        <f t="shared" si="728"/>
        <v>26</v>
      </c>
      <c r="AY964" s="1">
        <f t="shared" si="729"/>
        <v>26</v>
      </c>
      <c r="AZ964" s="1">
        <f t="shared" si="730"/>
        <v>26</v>
      </c>
      <c r="BA964" s="1">
        <f t="shared" si="731"/>
        <v>26</v>
      </c>
      <c r="BB964" s="1">
        <f t="shared" si="732"/>
        <v>26</v>
      </c>
      <c r="BC964" s="1">
        <f t="shared" si="733"/>
        <v>26</v>
      </c>
      <c r="BD964" s="1">
        <f t="shared" si="734"/>
        <v>26</v>
      </c>
      <c r="BE964" s="1">
        <f t="shared" si="735"/>
        <v>26</v>
      </c>
      <c r="BF964" s="1">
        <f t="shared" si="736"/>
        <v>26</v>
      </c>
      <c r="BG964" s="1">
        <f>+IF(D964="male",VLOOKUP(M964,'Key node cluster'!$A$3:$C$45,3,0),VLOOKUP(M964,'Key node cluster'!$F$3:$H$27,3,0))</f>
        <v>31</v>
      </c>
    </row>
    <row r="965" spans="1:59" x14ac:dyDescent="0.25">
      <c r="A965" t="s">
        <v>593</v>
      </c>
      <c r="B965">
        <v>9891007749</v>
      </c>
      <c r="C965" s="7">
        <v>30</v>
      </c>
      <c r="D965" t="s">
        <v>9</v>
      </c>
      <c r="E965" t="s">
        <v>10</v>
      </c>
      <c r="F965" t="s">
        <v>11</v>
      </c>
      <c r="G965" t="str">
        <f t="shared" si="691"/>
        <v>bachelor or above</v>
      </c>
      <c r="H965" s="7">
        <f t="shared" si="695"/>
        <v>10</v>
      </c>
      <c r="I965" t="s">
        <v>14</v>
      </c>
      <c r="J965">
        <v>32</v>
      </c>
      <c r="K965">
        <v>9.6931506849314992</v>
      </c>
      <c r="L965">
        <v>1</v>
      </c>
      <c r="M965" s="5">
        <f t="shared" si="696"/>
        <v>42</v>
      </c>
      <c r="N965" s="5">
        <f>+IF(D965="male",VLOOKUP(BG965,'Key node cluster'!$L$3:$N$24,3,0),VLOOKUP(BG965,'Key node cluster'!$R$3:$T$15,3,0))</f>
        <v>0</v>
      </c>
      <c r="O965" s="1">
        <v>0</v>
      </c>
      <c r="P965" s="1">
        <f t="shared" si="697"/>
        <v>26</v>
      </c>
      <c r="Q965" s="1">
        <f t="shared" si="698"/>
        <v>26</v>
      </c>
      <c r="R965" s="1">
        <f t="shared" si="699"/>
        <v>26</v>
      </c>
      <c r="S965" s="1">
        <f t="shared" si="700"/>
        <v>26</v>
      </c>
      <c r="T965" s="1">
        <f t="shared" si="701"/>
        <v>26</v>
      </c>
      <c r="U965" s="1">
        <f t="shared" si="702"/>
        <v>26</v>
      </c>
      <c r="V965" s="1">
        <f t="shared" si="703"/>
        <v>26</v>
      </c>
      <c r="W965" s="1">
        <f t="shared" si="704"/>
        <v>26</v>
      </c>
      <c r="X965" s="1">
        <f t="shared" si="705"/>
        <v>26</v>
      </c>
      <c r="Y965" s="1">
        <f t="shared" si="706"/>
        <v>26</v>
      </c>
      <c r="Z965" s="1">
        <f t="shared" si="707"/>
        <v>26</v>
      </c>
      <c r="AA965" s="1">
        <f t="shared" si="708"/>
        <v>26</v>
      </c>
      <c r="AB965" s="1">
        <f t="shared" si="709"/>
        <v>26</v>
      </c>
      <c r="AC965" s="1">
        <f t="shared" si="710"/>
        <v>26</v>
      </c>
      <c r="AD965" s="1">
        <f t="shared" si="711"/>
        <v>26</v>
      </c>
      <c r="AE965" s="1">
        <f t="shared" si="712"/>
        <v>26</v>
      </c>
      <c r="AF965" s="1">
        <f t="shared" si="713"/>
        <v>26</v>
      </c>
      <c r="AG965" s="1">
        <f t="shared" si="714"/>
        <v>26</v>
      </c>
      <c r="AH965" s="1">
        <f t="shared" si="715"/>
        <v>26</v>
      </c>
      <c r="AI965" s="1">
        <f t="shared" si="716"/>
        <v>26</v>
      </c>
      <c r="AJ965" s="1">
        <f t="shared" si="717"/>
        <v>26</v>
      </c>
      <c r="AK965" s="1">
        <f t="shared" si="718"/>
        <v>26</v>
      </c>
      <c r="AL965" s="1">
        <f t="shared" si="719"/>
        <v>26</v>
      </c>
      <c r="AM965" s="1">
        <f t="shared" si="720"/>
        <v>26</v>
      </c>
      <c r="AN965" s="1">
        <f t="shared" si="721"/>
        <v>26</v>
      </c>
      <c r="AO965" s="1">
        <f t="shared" si="722"/>
        <v>26</v>
      </c>
      <c r="AP965" s="7">
        <f t="shared" si="692"/>
        <v>38</v>
      </c>
      <c r="AQ965" s="7">
        <f t="shared" si="693"/>
        <v>38</v>
      </c>
      <c r="AR965" s="1">
        <f t="shared" si="723"/>
        <v>38</v>
      </c>
      <c r="AS965" s="7">
        <f t="shared" si="694"/>
        <v>38</v>
      </c>
      <c r="AT965" s="1">
        <f t="shared" si="724"/>
        <v>38</v>
      </c>
      <c r="AU965" s="1">
        <f t="shared" si="725"/>
        <v>38</v>
      </c>
      <c r="AV965" s="1">
        <f t="shared" si="726"/>
        <v>38</v>
      </c>
      <c r="AW965" s="1">
        <f t="shared" si="727"/>
        <v>38</v>
      </c>
      <c r="AX965" s="1">
        <f t="shared" si="728"/>
        <v>38</v>
      </c>
      <c r="AY965" s="1">
        <f t="shared" si="729"/>
        <v>38</v>
      </c>
      <c r="AZ965" s="1">
        <f t="shared" si="730"/>
        <v>38</v>
      </c>
      <c r="BA965" s="1">
        <f t="shared" si="731"/>
        <v>38</v>
      </c>
      <c r="BB965" s="1">
        <f t="shared" si="732"/>
        <v>40</v>
      </c>
      <c r="BC965" s="1">
        <f t="shared" si="733"/>
        <v>40</v>
      </c>
      <c r="BD965" s="1">
        <f t="shared" si="734"/>
        <v>42</v>
      </c>
      <c r="BE965" s="1">
        <f t="shared" si="735"/>
        <v>42</v>
      </c>
      <c r="BF965" s="1">
        <f t="shared" si="736"/>
        <v>42</v>
      </c>
      <c r="BG965" s="1">
        <f>+IF(D965="male",VLOOKUP(M965,'Key node cluster'!$A$3:$C$45,3,0),VLOOKUP(M965,'Key node cluster'!$F$3:$H$27,3,0))</f>
        <v>42</v>
      </c>
    </row>
    <row r="966" spans="1:59" x14ac:dyDescent="0.25">
      <c r="A966" t="s">
        <v>594</v>
      </c>
      <c r="B966">
        <v>9781048792</v>
      </c>
      <c r="C966" s="7">
        <v>40</v>
      </c>
      <c r="D966" t="s">
        <v>9</v>
      </c>
      <c r="E966" t="s">
        <v>10</v>
      </c>
      <c r="G966" t="str">
        <f t="shared" si="691"/>
        <v/>
      </c>
      <c r="H966" s="7">
        <f t="shared" si="695"/>
        <v>10</v>
      </c>
      <c r="J966">
        <v>43</v>
      </c>
      <c r="K966">
        <v>5.5013698630137</v>
      </c>
      <c r="L966">
        <v>6</v>
      </c>
      <c r="M966" s="5">
        <f t="shared" si="696"/>
        <v>26</v>
      </c>
      <c r="N966" s="5">
        <f>+IF(D966="male",VLOOKUP(BG966,'Key node cluster'!$L$3:$N$24,3,0),VLOOKUP(BG966,'Key node cluster'!$R$3:$T$15,3,0))</f>
        <v>1</v>
      </c>
      <c r="O966" s="1">
        <v>0</v>
      </c>
      <c r="P966" s="1">
        <f t="shared" si="697"/>
        <v>26</v>
      </c>
      <c r="Q966" s="1">
        <f t="shared" si="698"/>
        <v>26</v>
      </c>
      <c r="R966" s="1">
        <f t="shared" si="699"/>
        <v>26</v>
      </c>
      <c r="S966" s="1">
        <f t="shared" si="700"/>
        <v>26</v>
      </c>
      <c r="T966" s="1">
        <f t="shared" si="701"/>
        <v>26</v>
      </c>
      <c r="U966" s="1">
        <f t="shared" si="702"/>
        <v>26</v>
      </c>
      <c r="V966" s="1">
        <f t="shared" si="703"/>
        <v>26</v>
      </c>
      <c r="W966" s="1">
        <f t="shared" si="704"/>
        <v>26</v>
      </c>
      <c r="X966" s="1">
        <f t="shared" si="705"/>
        <v>26</v>
      </c>
      <c r="Y966" s="1">
        <f t="shared" si="706"/>
        <v>26</v>
      </c>
      <c r="Z966" s="1">
        <f t="shared" si="707"/>
        <v>26</v>
      </c>
      <c r="AA966" s="1">
        <f t="shared" si="708"/>
        <v>26</v>
      </c>
      <c r="AB966" s="1">
        <f t="shared" si="709"/>
        <v>26</v>
      </c>
      <c r="AC966" s="1">
        <f t="shared" si="710"/>
        <v>26</v>
      </c>
      <c r="AD966" s="1">
        <f t="shared" si="711"/>
        <v>26</v>
      </c>
      <c r="AE966" s="1">
        <f t="shared" si="712"/>
        <v>26</v>
      </c>
      <c r="AF966" s="1">
        <f t="shared" si="713"/>
        <v>26</v>
      </c>
      <c r="AG966" s="1">
        <f t="shared" si="714"/>
        <v>26</v>
      </c>
      <c r="AH966" s="1">
        <f t="shared" si="715"/>
        <v>26</v>
      </c>
      <c r="AI966" s="1">
        <f t="shared" si="716"/>
        <v>26</v>
      </c>
      <c r="AJ966" s="1">
        <f t="shared" si="717"/>
        <v>26</v>
      </c>
      <c r="AK966" s="1">
        <f t="shared" si="718"/>
        <v>26</v>
      </c>
      <c r="AL966" s="1">
        <f t="shared" si="719"/>
        <v>26</v>
      </c>
      <c r="AM966" s="1">
        <f t="shared" si="720"/>
        <v>26</v>
      </c>
      <c r="AN966" s="1">
        <f t="shared" si="721"/>
        <v>26</v>
      </c>
      <c r="AO966" s="1">
        <f t="shared" si="722"/>
        <v>26</v>
      </c>
      <c r="AP966" s="7">
        <f t="shared" si="692"/>
        <v>26</v>
      </c>
      <c r="AQ966" s="7">
        <f t="shared" si="693"/>
        <v>26</v>
      </c>
      <c r="AR966" s="1">
        <f t="shared" si="723"/>
        <v>26</v>
      </c>
      <c r="AS966" s="7">
        <f t="shared" si="694"/>
        <v>26</v>
      </c>
      <c r="AT966" s="1">
        <f t="shared" si="724"/>
        <v>26</v>
      </c>
      <c r="AU966" s="1">
        <f t="shared" si="725"/>
        <v>26</v>
      </c>
      <c r="AV966" s="1">
        <f t="shared" si="726"/>
        <v>26</v>
      </c>
      <c r="AW966" s="1">
        <f t="shared" si="727"/>
        <v>26</v>
      </c>
      <c r="AX966" s="1">
        <f t="shared" si="728"/>
        <v>26</v>
      </c>
      <c r="AY966" s="1">
        <f t="shared" si="729"/>
        <v>26</v>
      </c>
      <c r="AZ966" s="1">
        <f t="shared" si="730"/>
        <v>26</v>
      </c>
      <c r="BA966" s="1">
        <f t="shared" si="731"/>
        <v>26</v>
      </c>
      <c r="BB966" s="1">
        <f t="shared" si="732"/>
        <v>26</v>
      </c>
      <c r="BC966" s="1">
        <f t="shared" si="733"/>
        <v>26</v>
      </c>
      <c r="BD966" s="1">
        <f t="shared" si="734"/>
        <v>26</v>
      </c>
      <c r="BE966" s="1">
        <f t="shared" si="735"/>
        <v>26</v>
      </c>
      <c r="BF966" s="1">
        <f t="shared" si="736"/>
        <v>26</v>
      </c>
      <c r="BG966" s="1">
        <f>+IF(D966="male",VLOOKUP(M966,'Key node cluster'!$A$3:$C$45,3,0),VLOOKUP(M966,'Key node cluster'!$F$3:$H$27,3,0))</f>
        <v>31</v>
      </c>
    </row>
    <row r="967" spans="1:59" x14ac:dyDescent="0.25">
      <c r="A967" t="s">
        <v>596</v>
      </c>
      <c r="B967">
        <v>9811044252</v>
      </c>
      <c r="C967" s="7">
        <v>40</v>
      </c>
      <c r="D967" t="s">
        <v>9</v>
      </c>
      <c r="E967" t="s">
        <v>10</v>
      </c>
      <c r="G967" t="str">
        <f t="shared" si="691"/>
        <v/>
      </c>
      <c r="H967" s="7">
        <f t="shared" si="695"/>
        <v>15</v>
      </c>
      <c r="J967">
        <v>41</v>
      </c>
      <c r="K967">
        <v>13.254794520548</v>
      </c>
      <c r="L967">
        <v>8</v>
      </c>
      <c r="M967" s="5">
        <f t="shared" si="696"/>
        <v>26</v>
      </c>
      <c r="N967" s="5">
        <f>+IF(D967="male",VLOOKUP(BG967,'Key node cluster'!$L$3:$N$24,3,0),VLOOKUP(BG967,'Key node cluster'!$R$3:$T$15,3,0))</f>
        <v>1</v>
      </c>
      <c r="O967" s="1">
        <v>0</v>
      </c>
      <c r="P967" s="1">
        <f t="shared" si="697"/>
        <v>26</v>
      </c>
      <c r="Q967" s="1">
        <f t="shared" si="698"/>
        <v>26</v>
      </c>
      <c r="R967" s="1">
        <f t="shared" si="699"/>
        <v>26</v>
      </c>
      <c r="S967" s="1">
        <f t="shared" si="700"/>
        <v>26</v>
      </c>
      <c r="T967" s="1">
        <f t="shared" si="701"/>
        <v>26</v>
      </c>
      <c r="U967" s="1">
        <f t="shared" si="702"/>
        <v>26</v>
      </c>
      <c r="V967" s="1">
        <f t="shared" si="703"/>
        <v>26</v>
      </c>
      <c r="W967" s="1">
        <f t="shared" si="704"/>
        <v>26</v>
      </c>
      <c r="X967" s="1">
        <f t="shared" si="705"/>
        <v>26</v>
      </c>
      <c r="Y967" s="1">
        <f t="shared" si="706"/>
        <v>26</v>
      </c>
      <c r="Z967" s="1">
        <f t="shared" si="707"/>
        <v>26</v>
      </c>
      <c r="AA967" s="1">
        <f t="shared" si="708"/>
        <v>26</v>
      </c>
      <c r="AB967" s="1">
        <f t="shared" si="709"/>
        <v>26</v>
      </c>
      <c r="AC967" s="1">
        <f t="shared" si="710"/>
        <v>26</v>
      </c>
      <c r="AD967" s="1">
        <f t="shared" si="711"/>
        <v>26</v>
      </c>
      <c r="AE967" s="1">
        <f t="shared" si="712"/>
        <v>26</v>
      </c>
      <c r="AF967" s="1">
        <f t="shared" si="713"/>
        <v>26</v>
      </c>
      <c r="AG967" s="1">
        <f t="shared" si="714"/>
        <v>26</v>
      </c>
      <c r="AH967" s="1">
        <f t="shared" si="715"/>
        <v>26</v>
      </c>
      <c r="AI967" s="1">
        <f t="shared" si="716"/>
        <v>26</v>
      </c>
      <c r="AJ967" s="1">
        <f t="shared" si="717"/>
        <v>26</v>
      </c>
      <c r="AK967" s="1">
        <f t="shared" si="718"/>
        <v>26</v>
      </c>
      <c r="AL967" s="1">
        <f t="shared" si="719"/>
        <v>26</v>
      </c>
      <c r="AM967" s="1">
        <f t="shared" si="720"/>
        <v>26</v>
      </c>
      <c r="AN967" s="1">
        <f t="shared" si="721"/>
        <v>26</v>
      </c>
      <c r="AO967" s="1">
        <f t="shared" si="722"/>
        <v>26</v>
      </c>
      <c r="AP967" s="7">
        <f t="shared" si="692"/>
        <v>26</v>
      </c>
      <c r="AQ967" s="7">
        <f t="shared" si="693"/>
        <v>26</v>
      </c>
      <c r="AR967" s="1">
        <f t="shared" si="723"/>
        <v>26</v>
      </c>
      <c r="AS967" s="7">
        <f t="shared" si="694"/>
        <v>26</v>
      </c>
      <c r="AT967" s="1">
        <f t="shared" si="724"/>
        <v>26</v>
      </c>
      <c r="AU967" s="1">
        <f t="shared" si="725"/>
        <v>26</v>
      </c>
      <c r="AV967" s="1">
        <f t="shared" si="726"/>
        <v>26</v>
      </c>
      <c r="AW967" s="1">
        <f t="shared" si="727"/>
        <v>26</v>
      </c>
      <c r="AX967" s="1">
        <f t="shared" si="728"/>
        <v>26</v>
      </c>
      <c r="AY967" s="1">
        <f t="shared" si="729"/>
        <v>26</v>
      </c>
      <c r="AZ967" s="1">
        <f t="shared" si="730"/>
        <v>26</v>
      </c>
      <c r="BA967" s="1">
        <f t="shared" si="731"/>
        <v>26</v>
      </c>
      <c r="BB967" s="1">
        <f t="shared" si="732"/>
        <v>26</v>
      </c>
      <c r="BC967" s="1">
        <f t="shared" si="733"/>
        <v>26</v>
      </c>
      <c r="BD967" s="1">
        <f t="shared" si="734"/>
        <v>26</v>
      </c>
      <c r="BE967" s="1">
        <f t="shared" si="735"/>
        <v>26</v>
      </c>
      <c r="BF967" s="1">
        <f t="shared" si="736"/>
        <v>26</v>
      </c>
      <c r="BG967" s="1">
        <f>+IF(D967="male",VLOOKUP(M967,'Key node cluster'!$A$3:$C$45,3,0),VLOOKUP(M967,'Key node cluster'!$F$3:$H$27,3,0))</f>
        <v>31</v>
      </c>
    </row>
    <row r="968" spans="1:59" x14ac:dyDescent="0.25">
      <c r="A968" t="s">
        <v>598</v>
      </c>
      <c r="B968">
        <v>9881048955</v>
      </c>
      <c r="C968" s="7">
        <v>30</v>
      </c>
      <c r="D968" t="s">
        <v>9</v>
      </c>
      <c r="E968" t="s">
        <v>10</v>
      </c>
      <c r="F968" t="s">
        <v>28</v>
      </c>
      <c r="G968" t="str">
        <f t="shared" si="691"/>
        <v>secondary or below</v>
      </c>
      <c r="H968" s="7">
        <f t="shared" si="695"/>
        <v>5</v>
      </c>
      <c r="I968" t="s">
        <v>12</v>
      </c>
      <c r="J968">
        <v>33</v>
      </c>
      <c r="K968">
        <v>4.1945205479452001</v>
      </c>
      <c r="L968">
        <v>8</v>
      </c>
      <c r="M968" s="5">
        <f t="shared" si="696"/>
        <v>36</v>
      </c>
      <c r="N968" s="5">
        <f>+IF(D968="male",VLOOKUP(BG968,'Key node cluster'!$L$3:$N$24,3,0),VLOOKUP(BG968,'Key node cluster'!$R$3:$T$15,3,0))</f>
        <v>1</v>
      </c>
      <c r="O968" s="1">
        <v>0</v>
      </c>
      <c r="P968" s="1">
        <f t="shared" si="697"/>
        <v>26</v>
      </c>
      <c r="Q968" s="1">
        <f t="shared" si="698"/>
        <v>26</v>
      </c>
      <c r="R968" s="1">
        <f t="shared" si="699"/>
        <v>26</v>
      </c>
      <c r="S968" s="1">
        <f t="shared" si="700"/>
        <v>26</v>
      </c>
      <c r="T968" s="1">
        <f t="shared" si="701"/>
        <v>26</v>
      </c>
      <c r="U968" s="1">
        <f t="shared" si="702"/>
        <v>26</v>
      </c>
      <c r="V968" s="1">
        <f t="shared" si="703"/>
        <v>26</v>
      </c>
      <c r="W968" s="1">
        <f t="shared" si="704"/>
        <v>26</v>
      </c>
      <c r="X968" s="1">
        <f t="shared" si="705"/>
        <v>26</v>
      </c>
      <c r="Y968" s="1">
        <f t="shared" si="706"/>
        <v>26</v>
      </c>
      <c r="Z968" s="1">
        <f t="shared" si="707"/>
        <v>26</v>
      </c>
      <c r="AA968" s="1">
        <f t="shared" si="708"/>
        <v>26</v>
      </c>
      <c r="AB968" s="1">
        <f t="shared" si="709"/>
        <v>26</v>
      </c>
      <c r="AC968" s="1">
        <f t="shared" si="710"/>
        <v>26</v>
      </c>
      <c r="AD968" s="1">
        <f t="shared" si="711"/>
        <v>26</v>
      </c>
      <c r="AE968" s="1">
        <f t="shared" si="712"/>
        <v>26</v>
      </c>
      <c r="AF968" s="1">
        <f t="shared" si="713"/>
        <v>26</v>
      </c>
      <c r="AG968" s="1">
        <f t="shared" si="714"/>
        <v>26</v>
      </c>
      <c r="AH968" s="1">
        <f t="shared" si="715"/>
        <v>26</v>
      </c>
      <c r="AI968" s="1">
        <f t="shared" si="716"/>
        <v>26</v>
      </c>
      <c r="AJ968" s="1">
        <f t="shared" si="717"/>
        <v>26</v>
      </c>
      <c r="AK968" s="1">
        <f t="shared" si="718"/>
        <v>26</v>
      </c>
      <c r="AL968" s="1">
        <f t="shared" si="719"/>
        <v>26</v>
      </c>
      <c r="AM968" s="1">
        <f t="shared" si="720"/>
        <v>26</v>
      </c>
      <c r="AN968" s="1">
        <f t="shared" si="721"/>
        <v>26</v>
      </c>
      <c r="AO968" s="1">
        <f t="shared" si="722"/>
        <v>26</v>
      </c>
      <c r="AP968" s="7">
        <f t="shared" si="692"/>
        <v>27</v>
      </c>
      <c r="AQ968" s="7">
        <f t="shared" si="693"/>
        <v>33</v>
      </c>
      <c r="AR968" s="1">
        <f t="shared" si="723"/>
        <v>33</v>
      </c>
      <c r="AS968" s="7">
        <f t="shared" si="694"/>
        <v>33</v>
      </c>
      <c r="AT968" s="1">
        <f t="shared" si="724"/>
        <v>33</v>
      </c>
      <c r="AU968" s="1">
        <f t="shared" si="725"/>
        <v>33</v>
      </c>
      <c r="AV968" s="1">
        <f t="shared" si="726"/>
        <v>33</v>
      </c>
      <c r="AW968" s="1">
        <f t="shared" si="727"/>
        <v>34</v>
      </c>
      <c r="AX968" s="1">
        <f t="shared" si="728"/>
        <v>36</v>
      </c>
      <c r="AY968" s="1">
        <f t="shared" si="729"/>
        <v>36</v>
      </c>
      <c r="AZ968" s="1">
        <f t="shared" si="730"/>
        <v>36</v>
      </c>
      <c r="BA968" s="1">
        <f t="shared" si="731"/>
        <v>36</v>
      </c>
      <c r="BB968" s="1">
        <f t="shared" si="732"/>
        <v>36</v>
      </c>
      <c r="BC968" s="1">
        <f t="shared" si="733"/>
        <v>36</v>
      </c>
      <c r="BD968" s="1">
        <f t="shared" si="734"/>
        <v>36</v>
      </c>
      <c r="BE968" s="1">
        <f t="shared" si="735"/>
        <v>36</v>
      </c>
      <c r="BF968" s="1">
        <f t="shared" si="736"/>
        <v>36</v>
      </c>
      <c r="BG968" s="1">
        <f>+IF(D968="male",VLOOKUP(M968,'Key node cluster'!$A$3:$C$45,3,0),VLOOKUP(M968,'Key node cluster'!$F$3:$H$27,3,0))</f>
        <v>36</v>
      </c>
    </row>
    <row r="969" spans="1:59" x14ac:dyDescent="0.25">
      <c r="A969" t="s">
        <v>599</v>
      </c>
      <c r="B969">
        <v>9841046985</v>
      </c>
      <c r="C969" s="7">
        <v>40</v>
      </c>
      <c r="D969" t="s">
        <v>9</v>
      </c>
      <c r="E969" t="s">
        <v>10</v>
      </c>
      <c r="F969" t="s">
        <v>25</v>
      </c>
      <c r="G969" t="str">
        <f t="shared" si="691"/>
        <v>bachelor or above</v>
      </c>
      <c r="H969" s="7">
        <f t="shared" si="695"/>
        <v>10</v>
      </c>
      <c r="I969" t="s">
        <v>14</v>
      </c>
      <c r="J969">
        <v>37</v>
      </c>
      <c r="K969">
        <v>8.0876712328766995</v>
      </c>
      <c r="L969">
        <v>4</v>
      </c>
      <c r="M969" s="5">
        <f t="shared" si="696"/>
        <v>32</v>
      </c>
      <c r="N969" s="5">
        <f>+IF(D969="male",VLOOKUP(BG969,'Key node cluster'!$L$3:$N$24,3,0),VLOOKUP(BG969,'Key node cluster'!$R$3:$T$15,3,0))</f>
        <v>0</v>
      </c>
      <c r="O969" s="1">
        <v>0</v>
      </c>
      <c r="P969" s="1">
        <f t="shared" si="697"/>
        <v>26</v>
      </c>
      <c r="Q969" s="1">
        <f t="shared" si="698"/>
        <v>26</v>
      </c>
      <c r="R969" s="1">
        <f t="shared" si="699"/>
        <v>26</v>
      </c>
      <c r="S969" s="1">
        <f t="shared" si="700"/>
        <v>26</v>
      </c>
      <c r="T969" s="1">
        <f t="shared" si="701"/>
        <v>26</v>
      </c>
      <c r="U969" s="1">
        <f t="shared" si="702"/>
        <v>26</v>
      </c>
      <c r="V969" s="1">
        <f t="shared" si="703"/>
        <v>26</v>
      </c>
      <c r="W969" s="1">
        <f t="shared" si="704"/>
        <v>26</v>
      </c>
      <c r="X969" s="1">
        <f t="shared" si="705"/>
        <v>26</v>
      </c>
      <c r="Y969" s="1">
        <f t="shared" si="706"/>
        <v>26</v>
      </c>
      <c r="Z969" s="1">
        <f t="shared" si="707"/>
        <v>26</v>
      </c>
      <c r="AA969" s="1">
        <f t="shared" si="708"/>
        <v>26</v>
      </c>
      <c r="AB969" s="1">
        <f t="shared" si="709"/>
        <v>26</v>
      </c>
      <c r="AC969" s="1">
        <f t="shared" si="710"/>
        <v>26</v>
      </c>
      <c r="AD969" s="1">
        <f t="shared" si="711"/>
        <v>26</v>
      </c>
      <c r="AE969" s="1">
        <f t="shared" si="712"/>
        <v>26</v>
      </c>
      <c r="AF969" s="1">
        <f t="shared" si="713"/>
        <v>26</v>
      </c>
      <c r="AG969" s="1">
        <f t="shared" si="714"/>
        <v>26</v>
      </c>
      <c r="AH969" s="1">
        <f t="shared" si="715"/>
        <v>26</v>
      </c>
      <c r="AI969" s="1">
        <f t="shared" si="716"/>
        <v>26</v>
      </c>
      <c r="AJ969" s="1">
        <f t="shared" si="717"/>
        <v>26</v>
      </c>
      <c r="AK969" s="1">
        <f t="shared" si="718"/>
        <v>26</v>
      </c>
      <c r="AL969" s="1">
        <f t="shared" si="719"/>
        <v>26</v>
      </c>
      <c r="AM969" s="1">
        <f t="shared" si="720"/>
        <v>26</v>
      </c>
      <c r="AN969" s="1">
        <f t="shared" si="721"/>
        <v>26</v>
      </c>
      <c r="AO969" s="1">
        <f t="shared" si="722"/>
        <v>26</v>
      </c>
      <c r="AP969" s="7">
        <f t="shared" si="692"/>
        <v>27</v>
      </c>
      <c r="AQ969" s="7">
        <f t="shared" si="693"/>
        <v>28</v>
      </c>
      <c r="AR969" s="1">
        <f t="shared" si="723"/>
        <v>32</v>
      </c>
      <c r="AS969" s="7">
        <f t="shared" si="694"/>
        <v>32</v>
      </c>
      <c r="AT969" s="1">
        <f t="shared" si="724"/>
        <v>32</v>
      </c>
      <c r="AU969" s="1">
        <f t="shared" si="725"/>
        <v>32</v>
      </c>
      <c r="AV969" s="1">
        <f t="shared" si="726"/>
        <v>32</v>
      </c>
      <c r="AW969" s="1">
        <f t="shared" si="727"/>
        <v>32</v>
      </c>
      <c r="AX969" s="1">
        <f t="shared" si="728"/>
        <v>32</v>
      </c>
      <c r="AY969" s="1">
        <f t="shared" si="729"/>
        <v>32</v>
      </c>
      <c r="AZ969" s="1">
        <f t="shared" si="730"/>
        <v>32</v>
      </c>
      <c r="BA969" s="1">
        <f t="shared" si="731"/>
        <v>32</v>
      </c>
      <c r="BB969" s="1">
        <f t="shared" si="732"/>
        <v>32</v>
      </c>
      <c r="BC969" s="1">
        <f t="shared" si="733"/>
        <v>32</v>
      </c>
      <c r="BD969" s="1">
        <f t="shared" si="734"/>
        <v>32</v>
      </c>
      <c r="BE969" s="1">
        <f t="shared" si="735"/>
        <v>32</v>
      </c>
      <c r="BF969" s="1">
        <f t="shared" si="736"/>
        <v>32</v>
      </c>
      <c r="BG969" s="1">
        <f>+IF(D969="male",VLOOKUP(M969,'Key node cluster'!$A$3:$C$45,3,0),VLOOKUP(M969,'Key node cluster'!$F$3:$H$27,3,0))</f>
        <v>32</v>
      </c>
    </row>
    <row r="970" spans="1:59" x14ac:dyDescent="0.25">
      <c r="A970" t="s">
        <v>600</v>
      </c>
      <c r="B970">
        <v>9971064243</v>
      </c>
      <c r="C970" s="7">
        <v>20</v>
      </c>
      <c r="D970" t="s">
        <v>9</v>
      </c>
      <c r="E970" t="s">
        <v>10</v>
      </c>
      <c r="G970" t="str">
        <f t="shared" si="691"/>
        <v/>
      </c>
      <c r="H970" s="7">
        <f t="shared" si="695"/>
        <v>5</v>
      </c>
      <c r="J970">
        <v>24</v>
      </c>
      <c r="K970">
        <v>4.4164383561643996</v>
      </c>
      <c r="L970">
        <v>16</v>
      </c>
      <c r="M970" s="5">
        <f t="shared" si="696"/>
        <v>26</v>
      </c>
      <c r="N970" s="5">
        <f>+IF(D970="male",VLOOKUP(BG970,'Key node cluster'!$L$3:$N$24,3,0),VLOOKUP(BG970,'Key node cluster'!$R$3:$T$15,3,0))</f>
        <v>1</v>
      </c>
      <c r="O970" s="1">
        <v>0</v>
      </c>
      <c r="P970" s="1">
        <f t="shared" si="697"/>
        <v>26</v>
      </c>
      <c r="Q970" s="1">
        <f t="shared" si="698"/>
        <v>26</v>
      </c>
      <c r="R970" s="1">
        <f t="shared" si="699"/>
        <v>26</v>
      </c>
      <c r="S970" s="1">
        <f t="shared" si="700"/>
        <v>26</v>
      </c>
      <c r="T970" s="1">
        <f t="shared" si="701"/>
        <v>26</v>
      </c>
      <c r="U970" s="1">
        <f t="shared" si="702"/>
        <v>26</v>
      </c>
      <c r="V970" s="1">
        <f t="shared" si="703"/>
        <v>26</v>
      </c>
      <c r="W970" s="1">
        <f t="shared" si="704"/>
        <v>26</v>
      </c>
      <c r="X970" s="1">
        <f t="shared" si="705"/>
        <v>26</v>
      </c>
      <c r="Y970" s="1">
        <f t="shared" si="706"/>
        <v>26</v>
      </c>
      <c r="Z970" s="1">
        <f t="shared" si="707"/>
        <v>26</v>
      </c>
      <c r="AA970" s="1">
        <f t="shared" si="708"/>
        <v>26</v>
      </c>
      <c r="AB970" s="1">
        <f t="shared" si="709"/>
        <v>26</v>
      </c>
      <c r="AC970" s="1">
        <f t="shared" si="710"/>
        <v>26</v>
      </c>
      <c r="AD970" s="1">
        <f t="shared" si="711"/>
        <v>26</v>
      </c>
      <c r="AE970" s="1">
        <f t="shared" si="712"/>
        <v>26</v>
      </c>
      <c r="AF970" s="1">
        <f t="shared" si="713"/>
        <v>26</v>
      </c>
      <c r="AG970" s="1">
        <f t="shared" si="714"/>
        <v>26</v>
      </c>
      <c r="AH970" s="1">
        <f t="shared" si="715"/>
        <v>26</v>
      </c>
      <c r="AI970" s="1">
        <f t="shared" si="716"/>
        <v>26</v>
      </c>
      <c r="AJ970" s="1">
        <f t="shared" si="717"/>
        <v>26</v>
      </c>
      <c r="AK970" s="1">
        <f t="shared" si="718"/>
        <v>26</v>
      </c>
      <c r="AL970" s="1">
        <f t="shared" si="719"/>
        <v>26</v>
      </c>
      <c r="AM970" s="1">
        <f t="shared" si="720"/>
        <v>26</v>
      </c>
      <c r="AN970" s="1">
        <f t="shared" si="721"/>
        <v>26</v>
      </c>
      <c r="AO970" s="1">
        <f t="shared" si="722"/>
        <v>26</v>
      </c>
      <c r="AP970" s="7">
        <f t="shared" si="692"/>
        <v>26</v>
      </c>
      <c r="AQ970" s="7">
        <f t="shared" si="693"/>
        <v>26</v>
      </c>
      <c r="AR970" s="1">
        <f t="shared" si="723"/>
        <v>26</v>
      </c>
      <c r="AS970" s="7">
        <f t="shared" si="694"/>
        <v>26</v>
      </c>
      <c r="AT970" s="1">
        <f t="shared" si="724"/>
        <v>26</v>
      </c>
      <c r="AU970" s="1">
        <f t="shared" si="725"/>
        <v>26</v>
      </c>
      <c r="AV970" s="1">
        <f t="shared" si="726"/>
        <v>26</v>
      </c>
      <c r="AW970" s="1">
        <f t="shared" si="727"/>
        <v>26</v>
      </c>
      <c r="AX970" s="1">
        <f t="shared" si="728"/>
        <v>26</v>
      </c>
      <c r="AY970" s="1">
        <f t="shared" si="729"/>
        <v>26</v>
      </c>
      <c r="AZ970" s="1">
        <f t="shared" si="730"/>
        <v>26</v>
      </c>
      <c r="BA970" s="1">
        <f t="shared" si="731"/>
        <v>26</v>
      </c>
      <c r="BB970" s="1">
        <f t="shared" si="732"/>
        <v>26</v>
      </c>
      <c r="BC970" s="1">
        <f t="shared" si="733"/>
        <v>26</v>
      </c>
      <c r="BD970" s="1">
        <f t="shared" si="734"/>
        <v>26</v>
      </c>
      <c r="BE970" s="1">
        <f t="shared" si="735"/>
        <v>26</v>
      </c>
      <c r="BF970" s="1">
        <f t="shared" si="736"/>
        <v>26</v>
      </c>
      <c r="BG970" s="1">
        <f>+IF(D970="male",VLOOKUP(M970,'Key node cluster'!$A$3:$C$45,3,0),VLOOKUP(M970,'Key node cluster'!$F$3:$H$27,3,0))</f>
        <v>31</v>
      </c>
    </row>
    <row r="971" spans="1:59" x14ac:dyDescent="0.25">
      <c r="A971" t="s">
        <v>602</v>
      </c>
      <c r="B971">
        <v>9881015858</v>
      </c>
      <c r="C971" s="7">
        <v>30</v>
      </c>
      <c r="D971" t="s">
        <v>9</v>
      </c>
      <c r="E971" t="s">
        <v>10</v>
      </c>
      <c r="F971" t="s">
        <v>11</v>
      </c>
      <c r="G971" t="str">
        <f t="shared" si="691"/>
        <v>bachelor or above</v>
      </c>
      <c r="H971" s="7">
        <f t="shared" si="695"/>
        <v>15</v>
      </c>
      <c r="I971" t="s">
        <v>14</v>
      </c>
      <c r="J971">
        <v>34</v>
      </c>
      <c r="K971">
        <v>11.115068493151</v>
      </c>
      <c r="L971">
        <v>28</v>
      </c>
      <c r="M971" s="5">
        <f t="shared" si="696"/>
        <v>42</v>
      </c>
      <c r="N971" s="5">
        <f>+IF(D971="male",VLOOKUP(BG971,'Key node cluster'!$L$3:$N$24,3,0),VLOOKUP(BG971,'Key node cluster'!$R$3:$T$15,3,0))</f>
        <v>0</v>
      </c>
      <c r="O971" s="1">
        <v>0</v>
      </c>
      <c r="P971" s="1">
        <f t="shared" si="697"/>
        <v>26</v>
      </c>
      <c r="Q971" s="1">
        <f t="shared" si="698"/>
        <v>26</v>
      </c>
      <c r="R971" s="1">
        <f t="shared" si="699"/>
        <v>26</v>
      </c>
      <c r="S971" s="1">
        <f t="shared" si="700"/>
        <v>26</v>
      </c>
      <c r="T971" s="1">
        <f t="shared" si="701"/>
        <v>26</v>
      </c>
      <c r="U971" s="1">
        <f t="shared" si="702"/>
        <v>26</v>
      </c>
      <c r="V971" s="1">
        <f t="shared" si="703"/>
        <v>26</v>
      </c>
      <c r="W971" s="1">
        <f t="shared" si="704"/>
        <v>26</v>
      </c>
      <c r="X971" s="1">
        <f t="shared" si="705"/>
        <v>26</v>
      </c>
      <c r="Y971" s="1">
        <f t="shared" si="706"/>
        <v>26</v>
      </c>
      <c r="Z971" s="1">
        <f t="shared" si="707"/>
        <v>26</v>
      </c>
      <c r="AA971" s="1">
        <f t="shared" si="708"/>
        <v>26</v>
      </c>
      <c r="AB971" s="1">
        <f t="shared" si="709"/>
        <v>26</v>
      </c>
      <c r="AC971" s="1">
        <f t="shared" si="710"/>
        <v>26</v>
      </c>
      <c r="AD971" s="1">
        <f t="shared" si="711"/>
        <v>26</v>
      </c>
      <c r="AE971" s="1">
        <f t="shared" si="712"/>
        <v>26</v>
      </c>
      <c r="AF971" s="1">
        <f t="shared" si="713"/>
        <v>26</v>
      </c>
      <c r="AG971" s="1">
        <f t="shared" si="714"/>
        <v>26</v>
      </c>
      <c r="AH971" s="1">
        <f t="shared" si="715"/>
        <v>26</v>
      </c>
      <c r="AI971" s="1">
        <f t="shared" si="716"/>
        <v>26</v>
      </c>
      <c r="AJ971" s="1">
        <f t="shared" si="717"/>
        <v>26</v>
      </c>
      <c r="AK971" s="1">
        <f t="shared" si="718"/>
        <v>26</v>
      </c>
      <c r="AL971" s="1">
        <f t="shared" si="719"/>
        <v>26</v>
      </c>
      <c r="AM971" s="1">
        <f t="shared" si="720"/>
        <v>26</v>
      </c>
      <c r="AN971" s="1">
        <f t="shared" si="721"/>
        <v>26</v>
      </c>
      <c r="AO971" s="1">
        <f t="shared" si="722"/>
        <v>26</v>
      </c>
      <c r="AP971" s="7">
        <f t="shared" si="692"/>
        <v>38</v>
      </c>
      <c r="AQ971" s="7">
        <f t="shared" si="693"/>
        <v>38</v>
      </c>
      <c r="AR971" s="1">
        <f t="shared" si="723"/>
        <v>38</v>
      </c>
      <c r="AS971" s="7">
        <f t="shared" si="694"/>
        <v>38</v>
      </c>
      <c r="AT971" s="1">
        <f t="shared" si="724"/>
        <v>38</v>
      </c>
      <c r="AU971" s="1">
        <f t="shared" si="725"/>
        <v>38</v>
      </c>
      <c r="AV971" s="1">
        <f t="shared" si="726"/>
        <v>38</v>
      </c>
      <c r="AW971" s="1">
        <f t="shared" si="727"/>
        <v>38</v>
      </c>
      <c r="AX971" s="1">
        <f t="shared" si="728"/>
        <v>38</v>
      </c>
      <c r="AY971" s="1">
        <f t="shared" si="729"/>
        <v>38</v>
      </c>
      <c r="AZ971" s="1">
        <f t="shared" si="730"/>
        <v>38</v>
      </c>
      <c r="BA971" s="1">
        <f t="shared" si="731"/>
        <v>38</v>
      </c>
      <c r="BB971" s="1">
        <f t="shared" si="732"/>
        <v>40</v>
      </c>
      <c r="BC971" s="1">
        <f t="shared" si="733"/>
        <v>40</v>
      </c>
      <c r="BD971" s="1">
        <f t="shared" si="734"/>
        <v>42</v>
      </c>
      <c r="BE971" s="1">
        <f t="shared" si="735"/>
        <v>42</v>
      </c>
      <c r="BF971" s="1">
        <f t="shared" si="736"/>
        <v>42</v>
      </c>
      <c r="BG971" s="1">
        <f>+IF(D971="male",VLOOKUP(M971,'Key node cluster'!$A$3:$C$45,3,0),VLOOKUP(M971,'Key node cluster'!$F$3:$H$27,3,0))</f>
        <v>42</v>
      </c>
    </row>
    <row r="972" spans="1:59" x14ac:dyDescent="0.25">
      <c r="A972" t="s">
        <v>604</v>
      </c>
      <c r="B972">
        <v>9741002090</v>
      </c>
      <c r="C972" s="7">
        <v>50</v>
      </c>
      <c r="D972" t="s">
        <v>9</v>
      </c>
      <c r="E972" t="s">
        <v>10</v>
      </c>
      <c r="G972" t="str">
        <f t="shared" si="691"/>
        <v/>
      </c>
      <c r="H972" s="7">
        <f t="shared" si="695"/>
        <v>20</v>
      </c>
      <c r="J972">
        <v>48</v>
      </c>
      <c r="K972">
        <v>16.027397260274</v>
      </c>
      <c r="L972">
        <v>3</v>
      </c>
      <c r="M972" s="5">
        <f t="shared" si="696"/>
        <v>26</v>
      </c>
      <c r="N972" s="5">
        <f>+IF(D972="male",VLOOKUP(BG972,'Key node cluster'!$L$3:$N$24,3,0),VLOOKUP(BG972,'Key node cluster'!$R$3:$T$15,3,0))</f>
        <v>1</v>
      </c>
      <c r="O972" s="1">
        <v>0</v>
      </c>
      <c r="P972" s="1">
        <f t="shared" si="697"/>
        <v>26</v>
      </c>
      <c r="Q972" s="1">
        <f t="shared" si="698"/>
        <v>26</v>
      </c>
      <c r="R972" s="1">
        <f t="shared" si="699"/>
        <v>26</v>
      </c>
      <c r="S972" s="1">
        <f t="shared" si="700"/>
        <v>26</v>
      </c>
      <c r="T972" s="1">
        <f t="shared" si="701"/>
        <v>26</v>
      </c>
      <c r="U972" s="1">
        <f t="shared" si="702"/>
        <v>26</v>
      </c>
      <c r="V972" s="1">
        <f t="shared" si="703"/>
        <v>26</v>
      </c>
      <c r="W972" s="1">
        <f t="shared" si="704"/>
        <v>26</v>
      </c>
      <c r="X972" s="1">
        <f t="shared" si="705"/>
        <v>26</v>
      </c>
      <c r="Y972" s="1">
        <f t="shared" si="706"/>
        <v>26</v>
      </c>
      <c r="Z972" s="1">
        <f t="shared" si="707"/>
        <v>26</v>
      </c>
      <c r="AA972" s="1">
        <f t="shared" si="708"/>
        <v>26</v>
      </c>
      <c r="AB972" s="1">
        <f t="shared" si="709"/>
        <v>26</v>
      </c>
      <c r="AC972" s="1">
        <f t="shared" si="710"/>
        <v>26</v>
      </c>
      <c r="AD972" s="1">
        <f t="shared" si="711"/>
        <v>26</v>
      </c>
      <c r="AE972" s="1">
        <f t="shared" si="712"/>
        <v>26</v>
      </c>
      <c r="AF972" s="1">
        <f t="shared" si="713"/>
        <v>26</v>
      </c>
      <c r="AG972" s="1">
        <f t="shared" si="714"/>
        <v>26</v>
      </c>
      <c r="AH972" s="1">
        <f t="shared" si="715"/>
        <v>26</v>
      </c>
      <c r="AI972" s="1">
        <f t="shared" si="716"/>
        <v>26</v>
      </c>
      <c r="AJ972" s="1">
        <f t="shared" si="717"/>
        <v>26</v>
      </c>
      <c r="AK972" s="1">
        <f t="shared" si="718"/>
        <v>26</v>
      </c>
      <c r="AL972" s="1">
        <f t="shared" si="719"/>
        <v>26</v>
      </c>
      <c r="AM972" s="1">
        <f t="shared" si="720"/>
        <v>26</v>
      </c>
      <c r="AN972" s="1">
        <f t="shared" si="721"/>
        <v>26</v>
      </c>
      <c r="AO972" s="1">
        <f t="shared" si="722"/>
        <v>26</v>
      </c>
      <c r="AP972" s="7">
        <f t="shared" si="692"/>
        <v>26</v>
      </c>
      <c r="AQ972" s="7">
        <f t="shared" si="693"/>
        <v>26</v>
      </c>
      <c r="AR972" s="1">
        <f t="shared" si="723"/>
        <v>26</v>
      </c>
      <c r="AS972" s="7">
        <f t="shared" si="694"/>
        <v>26</v>
      </c>
      <c r="AT972" s="1">
        <f t="shared" si="724"/>
        <v>26</v>
      </c>
      <c r="AU972" s="1">
        <f t="shared" si="725"/>
        <v>26</v>
      </c>
      <c r="AV972" s="1">
        <f t="shared" si="726"/>
        <v>26</v>
      </c>
      <c r="AW972" s="1">
        <f t="shared" si="727"/>
        <v>26</v>
      </c>
      <c r="AX972" s="1">
        <f t="shared" si="728"/>
        <v>26</v>
      </c>
      <c r="AY972" s="1">
        <f t="shared" si="729"/>
        <v>26</v>
      </c>
      <c r="AZ972" s="1">
        <f t="shared" si="730"/>
        <v>26</v>
      </c>
      <c r="BA972" s="1">
        <f t="shared" si="731"/>
        <v>26</v>
      </c>
      <c r="BB972" s="1">
        <f t="shared" si="732"/>
        <v>26</v>
      </c>
      <c r="BC972" s="1">
        <f t="shared" si="733"/>
        <v>26</v>
      </c>
      <c r="BD972" s="1">
        <f t="shared" si="734"/>
        <v>26</v>
      </c>
      <c r="BE972" s="1">
        <f t="shared" si="735"/>
        <v>26</v>
      </c>
      <c r="BF972" s="1">
        <f t="shared" si="736"/>
        <v>26</v>
      </c>
      <c r="BG972" s="1">
        <f>+IF(D972="male",VLOOKUP(M972,'Key node cluster'!$A$3:$C$45,3,0),VLOOKUP(M972,'Key node cluster'!$F$3:$H$27,3,0))</f>
        <v>31</v>
      </c>
    </row>
    <row r="973" spans="1:59" x14ac:dyDescent="0.25">
      <c r="A973" t="s">
        <v>605</v>
      </c>
      <c r="B973">
        <v>9781016777</v>
      </c>
      <c r="C973" s="7">
        <v>40</v>
      </c>
      <c r="D973" t="s">
        <v>9</v>
      </c>
      <c r="E973" t="s">
        <v>10</v>
      </c>
      <c r="G973" t="str">
        <f t="shared" si="691"/>
        <v/>
      </c>
      <c r="H973" s="7">
        <f t="shared" si="695"/>
        <v>15</v>
      </c>
      <c r="J973">
        <v>44</v>
      </c>
      <c r="K973">
        <v>14.180821917808</v>
      </c>
      <c r="L973">
        <v>18</v>
      </c>
      <c r="M973" s="5">
        <f t="shared" si="696"/>
        <v>26</v>
      </c>
      <c r="N973" s="5">
        <f>+IF(D973="male",VLOOKUP(BG973,'Key node cluster'!$L$3:$N$24,3,0),VLOOKUP(BG973,'Key node cluster'!$R$3:$T$15,3,0))</f>
        <v>1</v>
      </c>
      <c r="O973" s="1">
        <v>0</v>
      </c>
      <c r="P973" s="1">
        <f t="shared" si="697"/>
        <v>26</v>
      </c>
      <c r="Q973" s="1">
        <f t="shared" si="698"/>
        <v>26</v>
      </c>
      <c r="R973" s="1">
        <f t="shared" si="699"/>
        <v>26</v>
      </c>
      <c r="S973" s="1">
        <f t="shared" si="700"/>
        <v>26</v>
      </c>
      <c r="T973" s="1">
        <f t="shared" si="701"/>
        <v>26</v>
      </c>
      <c r="U973" s="1">
        <f t="shared" si="702"/>
        <v>26</v>
      </c>
      <c r="V973" s="1">
        <f t="shared" si="703"/>
        <v>26</v>
      </c>
      <c r="W973" s="1">
        <f t="shared" si="704"/>
        <v>26</v>
      </c>
      <c r="X973" s="1">
        <f t="shared" si="705"/>
        <v>26</v>
      </c>
      <c r="Y973" s="1">
        <f t="shared" si="706"/>
        <v>26</v>
      </c>
      <c r="Z973" s="1">
        <f t="shared" si="707"/>
        <v>26</v>
      </c>
      <c r="AA973" s="1">
        <f t="shared" si="708"/>
        <v>26</v>
      </c>
      <c r="AB973" s="1">
        <f t="shared" si="709"/>
        <v>26</v>
      </c>
      <c r="AC973" s="1">
        <f t="shared" si="710"/>
        <v>26</v>
      </c>
      <c r="AD973" s="1">
        <f t="shared" si="711"/>
        <v>26</v>
      </c>
      <c r="AE973" s="1">
        <f t="shared" si="712"/>
        <v>26</v>
      </c>
      <c r="AF973" s="1">
        <f t="shared" si="713"/>
        <v>26</v>
      </c>
      <c r="AG973" s="1">
        <f t="shared" si="714"/>
        <v>26</v>
      </c>
      <c r="AH973" s="1">
        <f t="shared" si="715"/>
        <v>26</v>
      </c>
      <c r="AI973" s="1">
        <f t="shared" si="716"/>
        <v>26</v>
      </c>
      <c r="AJ973" s="1">
        <f t="shared" si="717"/>
        <v>26</v>
      </c>
      <c r="AK973" s="1">
        <f t="shared" si="718"/>
        <v>26</v>
      </c>
      <c r="AL973" s="1">
        <f t="shared" si="719"/>
        <v>26</v>
      </c>
      <c r="AM973" s="1">
        <f t="shared" si="720"/>
        <v>26</v>
      </c>
      <c r="AN973" s="1">
        <f t="shared" si="721"/>
        <v>26</v>
      </c>
      <c r="AO973" s="1">
        <f t="shared" si="722"/>
        <v>26</v>
      </c>
      <c r="AP973" s="7">
        <f t="shared" si="692"/>
        <v>26</v>
      </c>
      <c r="AQ973" s="7">
        <f t="shared" si="693"/>
        <v>26</v>
      </c>
      <c r="AR973" s="1">
        <f t="shared" si="723"/>
        <v>26</v>
      </c>
      <c r="AS973" s="7">
        <f t="shared" si="694"/>
        <v>26</v>
      </c>
      <c r="AT973" s="1">
        <f t="shared" si="724"/>
        <v>26</v>
      </c>
      <c r="AU973" s="1">
        <f t="shared" si="725"/>
        <v>26</v>
      </c>
      <c r="AV973" s="1">
        <f t="shared" si="726"/>
        <v>26</v>
      </c>
      <c r="AW973" s="1">
        <f t="shared" si="727"/>
        <v>26</v>
      </c>
      <c r="AX973" s="1">
        <f t="shared" si="728"/>
        <v>26</v>
      </c>
      <c r="AY973" s="1">
        <f t="shared" si="729"/>
        <v>26</v>
      </c>
      <c r="AZ973" s="1">
        <f t="shared" si="730"/>
        <v>26</v>
      </c>
      <c r="BA973" s="1">
        <f t="shared" si="731"/>
        <v>26</v>
      </c>
      <c r="BB973" s="1">
        <f t="shared" si="732"/>
        <v>26</v>
      </c>
      <c r="BC973" s="1">
        <f t="shared" si="733"/>
        <v>26</v>
      </c>
      <c r="BD973" s="1">
        <f t="shared" si="734"/>
        <v>26</v>
      </c>
      <c r="BE973" s="1">
        <f t="shared" si="735"/>
        <v>26</v>
      </c>
      <c r="BF973" s="1">
        <f t="shared" si="736"/>
        <v>26</v>
      </c>
      <c r="BG973" s="1">
        <f>+IF(D973="male",VLOOKUP(M973,'Key node cluster'!$A$3:$C$45,3,0),VLOOKUP(M973,'Key node cluster'!$F$3:$H$27,3,0))</f>
        <v>31</v>
      </c>
    </row>
    <row r="974" spans="1:59" x14ac:dyDescent="0.25">
      <c r="A974" t="s">
        <v>607</v>
      </c>
      <c r="B974">
        <v>9961066398</v>
      </c>
      <c r="C974" s="7">
        <v>30</v>
      </c>
      <c r="D974" t="s">
        <v>9</v>
      </c>
      <c r="E974" t="s">
        <v>10</v>
      </c>
      <c r="F974" t="s">
        <v>11</v>
      </c>
      <c r="G974" t="str">
        <f t="shared" si="691"/>
        <v>bachelor or above</v>
      </c>
      <c r="H974" s="7">
        <f t="shared" si="695"/>
        <v>5</v>
      </c>
      <c r="I974" t="s">
        <v>14</v>
      </c>
      <c r="J974">
        <v>26</v>
      </c>
      <c r="K974">
        <v>3.8575342465753</v>
      </c>
      <c r="L974">
        <v>2</v>
      </c>
      <c r="M974" s="5">
        <f t="shared" si="696"/>
        <v>41</v>
      </c>
      <c r="N974" s="5">
        <f>+IF(D974="male",VLOOKUP(BG974,'Key node cluster'!$L$3:$N$24,3,0),VLOOKUP(BG974,'Key node cluster'!$R$3:$T$15,3,0))</f>
        <v>1</v>
      </c>
      <c r="O974" s="1">
        <v>0</v>
      </c>
      <c r="P974" s="1">
        <f t="shared" si="697"/>
        <v>26</v>
      </c>
      <c r="Q974" s="1">
        <f t="shared" si="698"/>
        <v>26</v>
      </c>
      <c r="R974" s="1">
        <f t="shared" si="699"/>
        <v>26</v>
      </c>
      <c r="S974" s="1">
        <f t="shared" si="700"/>
        <v>26</v>
      </c>
      <c r="T974" s="1">
        <f t="shared" si="701"/>
        <v>26</v>
      </c>
      <c r="U974" s="1">
        <f t="shared" si="702"/>
        <v>26</v>
      </c>
      <c r="V974" s="1">
        <f t="shared" si="703"/>
        <v>26</v>
      </c>
      <c r="W974" s="1">
        <f t="shared" si="704"/>
        <v>26</v>
      </c>
      <c r="X974" s="1">
        <f t="shared" si="705"/>
        <v>26</v>
      </c>
      <c r="Y974" s="1">
        <f t="shared" si="706"/>
        <v>26</v>
      </c>
      <c r="Z974" s="1">
        <f t="shared" si="707"/>
        <v>26</v>
      </c>
      <c r="AA974" s="1">
        <f t="shared" si="708"/>
        <v>26</v>
      </c>
      <c r="AB974" s="1">
        <f t="shared" si="709"/>
        <v>26</v>
      </c>
      <c r="AC974" s="1">
        <f t="shared" si="710"/>
        <v>26</v>
      </c>
      <c r="AD974" s="1">
        <f t="shared" si="711"/>
        <v>26</v>
      </c>
      <c r="AE974" s="1">
        <f t="shared" si="712"/>
        <v>26</v>
      </c>
      <c r="AF974" s="1">
        <f t="shared" si="713"/>
        <v>26</v>
      </c>
      <c r="AG974" s="1">
        <f t="shared" si="714"/>
        <v>26</v>
      </c>
      <c r="AH974" s="1">
        <f t="shared" si="715"/>
        <v>26</v>
      </c>
      <c r="AI974" s="1">
        <f t="shared" si="716"/>
        <v>26</v>
      </c>
      <c r="AJ974" s="1">
        <f t="shared" si="717"/>
        <v>26</v>
      </c>
      <c r="AK974" s="1">
        <f t="shared" si="718"/>
        <v>26</v>
      </c>
      <c r="AL974" s="1">
        <f t="shared" si="719"/>
        <v>26</v>
      </c>
      <c r="AM974" s="1">
        <f t="shared" si="720"/>
        <v>26</v>
      </c>
      <c r="AN974" s="1">
        <f t="shared" si="721"/>
        <v>26</v>
      </c>
      <c r="AO974" s="1">
        <f t="shared" si="722"/>
        <v>26</v>
      </c>
      <c r="AP974" s="7">
        <f t="shared" si="692"/>
        <v>38</v>
      </c>
      <c r="AQ974" s="7">
        <f t="shared" si="693"/>
        <v>38</v>
      </c>
      <c r="AR974" s="1">
        <f t="shared" si="723"/>
        <v>38</v>
      </c>
      <c r="AS974" s="7">
        <f t="shared" si="694"/>
        <v>38</v>
      </c>
      <c r="AT974" s="1">
        <f t="shared" si="724"/>
        <v>38</v>
      </c>
      <c r="AU974" s="1">
        <f t="shared" si="725"/>
        <v>38</v>
      </c>
      <c r="AV974" s="1">
        <f t="shared" si="726"/>
        <v>38</v>
      </c>
      <c r="AW974" s="1">
        <f t="shared" si="727"/>
        <v>38</v>
      </c>
      <c r="AX974" s="1">
        <f t="shared" si="728"/>
        <v>38</v>
      </c>
      <c r="AY974" s="1">
        <f t="shared" si="729"/>
        <v>38</v>
      </c>
      <c r="AZ974" s="1">
        <f t="shared" si="730"/>
        <v>38</v>
      </c>
      <c r="BA974" s="1">
        <f t="shared" si="731"/>
        <v>38</v>
      </c>
      <c r="BB974" s="1">
        <f t="shared" si="732"/>
        <v>40</v>
      </c>
      <c r="BC974" s="1">
        <f t="shared" si="733"/>
        <v>40</v>
      </c>
      <c r="BD974" s="1">
        <f t="shared" si="734"/>
        <v>41</v>
      </c>
      <c r="BE974" s="1">
        <f t="shared" si="735"/>
        <v>41</v>
      </c>
      <c r="BF974" s="1">
        <f t="shared" si="736"/>
        <v>41</v>
      </c>
      <c r="BG974" s="1">
        <f>+IF(D974="male",VLOOKUP(M974,'Key node cluster'!$A$3:$C$45,3,0),VLOOKUP(M974,'Key node cluster'!$F$3:$H$27,3,0))</f>
        <v>41</v>
      </c>
    </row>
    <row r="975" spans="1:59" x14ac:dyDescent="0.25">
      <c r="A975" t="s">
        <v>614</v>
      </c>
      <c r="B975">
        <v>9821036360</v>
      </c>
      <c r="C975" s="7">
        <v>40</v>
      </c>
      <c r="D975" t="s">
        <v>9</v>
      </c>
      <c r="E975" t="s">
        <v>10</v>
      </c>
      <c r="G975" t="str">
        <f t="shared" si="691"/>
        <v/>
      </c>
      <c r="H975" s="7">
        <f t="shared" si="695"/>
        <v>10</v>
      </c>
      <c r="J975">
        <v>39</v>
      </c>
      <c r="K975">
        <v>6.5205479452055002</v>
      </c>
      <c r="L975">
        <v>4</v>
      </c>
      <c r="M975" s="5">
        <f t="shared" si="696"/>
        <v>26</v>
      </c>
      <c r="N975" s="5">
        <f>+IF(D975="male",VLOOKUP(BG975,'Key node cluster'!$L$3:$N$24,3,0),VLOOKUP(BG975,'Key node cluster'!$R$3:$T$15,3,0))</f>
        <v>1</v>
      </c>
      <c r="O975" s="1">
        <v>0</v>
      </c>
      <c r="P975" s="1">
        <f t="shared" si="697"/>
        <v>26</v>
      </c>
      <c r="Q975" s="1">
        <f t="shared" si="698"/>
        <v>26</v>
      </c>
      <c r="R975" s="1">
        <f t="shared" si="699"/>
        <v>26</v>
      </c>
      <c r="S975" s="1">
        <f t="shared" si="700"/>
        <v>26</v>
      </c>
      <c r="T975" s="1">
        <f t="shared" si="701"/>
        <v>26</v>
      </c>
      <c r="U975" s="1">
        <f t="shared" si="702"/>
        <v>26</v>
      </c>
      <c r="V975" s="1">
        <f t="shared" si="703"/>
        <v>26</v>
      </c>
      <c r="W975" s="1">
        <f t="shared" si="704"/>
        <v>26</v>
      </c>
      <c r="X975" s="1">
        <f t="shared" si="705"/>
        <v>26</v>
      </c>
      <c r="Y975" s="1">
        <f t="shared" si="706"/>
        <v>26</v>
      </c>
      <c r="Z975" s="1">
        <f t="shared" si="707"/>
        <v>26</v>
      </c>
      <c r="AA975" s="1">
        <f t="shared" si="708"/>
        <v>26</v>
      </c>
      <c r="AB975" s="1">
        <f t="shared" si="709"/>
        <v>26</v>
      </c>
      <c r="AC975" s="1">
        <f t="shared" si="710"/>
        <v>26</v>
      </c>
      <c r="AD975" s="1">
        <f t="shared" si="711"/>
        <v>26</v>
      </c>
      <c r="AE975" s="1">
        <f t="shared" si="712"/>
        <v>26</v>
      </c>
      <c r="AF975" s="1">
        <f t="shared" si="713"/>
        <v>26</v>
      </c>
      <c r="AG975" s="1">
        <f t="shared" si="714"/>
        <v>26</v>
      </c>
      <c r="AH975" s="1">
        <f t="shared" si="715"/>
        <v>26</v>
      </c>
      <c r="AI975" s="1">
        <f t="shared" si="716"/>
        <v>26</v>
      </c>
      <c r="AJ975" s="1">
        <f t="shared" si="717"/>
        <v>26</v>
      </c>
      <c r="AK975" s="1">
        <f t="shared" si="718"/>
        <v>26</v>
      </c>
      <c r="AL975" s="1">
        <f t="shared" si="719"/>
        <v>26</v>
      </c>
      <c r="AM975" s="1">
        <f t="shared" si="720"/>
        <v>26</v>
      </c>
      <c r="AN975" s="1">
        <f t="shared" si="721"/>
        <v>26</v>
      </c>
      <c r="AO975" s="1">
        <f t="shared" si="722"/>
        <v>26</v>
      </c>
      <c r="AP975" s="7">
        <f t="shared" si="692"/>
        <v>26</v>
      </c>
      <c r="AQ975" s="7">
        <f t="shared" si="693"/>
        <v>26</v>
      </c>
      <c r="AR975" s="1">
        <f t="shared" si="723"/>
        <v>26</v>
      </c>
      <c r="AS975" s="7">
        <f t="shared" si="694"/>
        <v>26</v>
      </c>
      <c r="AT975" s="1">
        <f t="shared" si="724"/>
        <v>26</v>
      </c>
      <c r="AU975" s="1">
        <f t="shared" si="725"/>
        <v>26</v>
      </c>
      <c r="AV975" s="1">
        <f t="shared" si="726"/>
        <v>26</v>
      </c>
      <c r="AW975" s="1">
        <f t="shared" si="727"/>
        <v>26</v>
      </c>
      <c r="AX975" s="1">
        <f t="shared" si="728"/>
        <v>26</v>
      </c>
      <c r="AY975" s="1">
        <f t="shared" si="729"/>
        <v>26</v>
      </c>
      <c r="AZ975" s="1">
        <f t="shared" si="730"/>
        <v>26</v>
      </c>
      <c r="BA975" s="1">
        <f t="shared" si="731"/>
        <v>26</v>
      </c>
      <c r="BB975" s="1">
        <f t="shared" si="732"/>
        <v>26</v>
      </c>
      <c r="BC975" s="1">
        <f t="shared" si="733"/>
        <v>26</v>
      </c>
      <c r="BD975" s="1">
        <f t="shared" si="734"/>
        <v>26</v>
      </c>
      <c r="BE975" s="1">
        <f t="shared" si="735"/>
        <v>26</v>
      </c>
      <c r="BF975" s="1">
        <f t="shared" si="736"/>
        <v>26</v>
      </c>
      <c r="BG975" s="1">
        <f>+IF(D975="male",VLOOKUP(M975,'Key node cluster'!$A$3:$C$45,3,0),VLOOKUP(M975,'Key node cluster'!$F$3:$H$27,3,0))</f>
        <v>31</v>
      </c>
    </row>
    <row r="976" spans="1:59" x14ac:dyDescent="0.25">
      <c r="A976" t="s">
        <v>615</v>
      </c>
      <c r="B976">
        <v>9961026953</v>
      </c>
      <c r="C976" s="7">
        <v>20</v>
      </c>
      <c r="D976" t="s">
        <v>9</v>
      </c>
      <c r="E976" t="s">
        <v>10</v>
      </c>
      <c r="G976" t="str">
        <f t="shared" si="691"/>
        <v/>
      </c>
      <c r="H976" s="7">
        <f t="shared" si="695"/>
        <v>5</v>
      </c>
      <c r="J976">
        <v>25</v>
      </c>
      <c r="K976">
        <v>3.3534246575341999</v>
      </c>
      <c r="L976">
        <v>17</v>
      </c>
      <c r="M976" s="5">
        <f t="shared" si="696"/>
        <v>26</v>
      </c>
      <c r="N976" s="5">
        <f>+IF(D976="male",VLOOKUP(BG976,'Key node cluster'!$L$3:$N$24,3,0),VLOOKUP(BG976,'Key node cluster'!$R$3:$T$15,3,0))</f>
        <v>1</v>
      </c>
      <c r="O976" s="1">
        <v>0</v>
      </c>
      <c r="P976" s="1">
        <f t="shared" si="697"/>
        <v>26</v>
      </c>
      <c r="Q976" s="1">
        <f t="shared" si="698"/>
        <v>26</v>
      </c>
      <c r="R976" s="1">
        <f t="shared" si="699"/>
        <v>26</v>
      </c>
      <c r="S976" s="1">
        <f t="shared" si="700"/>
        <v>26</v>
      </c>
      <c r="T976" s="1">
        <f t="shared" si="701"/>
        <v>26</v>
      </c>
      <c r="U976" s="1">
        <f t="shared" si="702"/>
        <v>26</v>
      </c>
      <c r="V976" s="1">
        <f t="shared" si="703"/>
        <v>26</v>
      </c>
      <c r="W976" s="1">
        <f t="shared" si="704"/>
        <v>26</v>
      </c>
      <c r="X976" s="1">
        <f t="shared" si="705"/>
        <v>26</v>
      </c>
      <c r="Y976" s="1">
        <f t="shared" si="706"/>
        <v>26</v>
      </c>
      <c r="Z976" s="1">
        <f t="shared" si="707"/>
        <v>26</v>
      </c>
      <c r="AA976" s="1">
        <f t="shared" si="708"/>
        <v>26</v>
      </c>
      <c r="AB976" s="1">
        <f t="shared" si="709"/>
        <v>26</v>
      </c>
      <c r="AC976" s="1">
        <f t="shared" si="710"/>
        <v>26</v>
      </c>
      <c r="AD976" s="1">
        <f t="shared" si="711"/>
        <v>26</v>
      </c>
      <c r="AE976" s="1">
        <f t="shared" si="712"/>
        <v>26</v>
      </c>
      <c r="AF976" s="1">
        <f t="shared" si="713"/>
        <v>26</v>
      </c>
      <c r="AG976" s="1">
        <f t="shared" si="714"/>
        <v>26</v>
      </c>
      <c r="AH976" s="1">
        <f t="shared" si="715"/>
        <v>26</v>
      </c>
      <c r="AI976" s="1">
        <f t="shared" si="716"/>
        <v>26</v>
      </c>
      <c r="AJ976" s="1">
        <f t="shared" si="717"/>
        <v>26</v>
      </c>
      <c r="AK976" s="1">
        <f t="shared" si="718"/>
        <v>26</v>
      </c>
      <c r="AL976" s="1">
        <f t="shared" si="719"/>
        <v>26</v>
      </c>
      <c r="AM976" s="1">
        <f t="shared" si="720"/>
        <v>26</v>
      </c>
      <c r="AN976" s="1">
        <f t="shared" si="721"/>
        <v>26</v>
      </c>
      <c r="AO976" s="1">
        <f t="shared" si="722"/>
        <v>26</v>
      </c>
      <c r="AP976" s="7">
        <f t="shared" si="692"/>
        <v>26</v>
      </c>
      <c r="AQ976" s="7">
        <f t="shared" si="693"/>
        <v>26</v>
      </c>
      <c r="AR976" s="1">
        <f t="shared" si="723"/>
        <v>26</v>
      </c>
      <c r="AS976" s="7">
        <f t="shared" si="694"/>
        <v>26</v>
      </c>
      <c r="AT976" s="1">
        <f t="shared" si="724"/>
        <v>26</v>
      </c>
      <c r="AU976" s="1">
        <f t="shared" si="725"/>
        <v>26</v>
      </c>
      <c r="AV976" s="1">
        <f t="shared" si="726"/>
        <v>26</v>
      </c>
      <c r="AW976" s="1">
        <f t="shared" si="727"/>
        <v>26</v>
      </c>
      <c r="AX976" s="1">
        <f t="shared" si="728"/>
        <v>26</v>
      </c>
      <c r="AY976" s="1">
        <f t="shared" si="729"/>
        <v>26</v>
      </c>
      <c r="AZ976" s="1">
        <f t="shared" si="730"/>
        <v>26</v>
      </c>
      <c r="BA976" s="1">
        <f t="shared" si="731"/>
        <v>26</v>
      </c>
      <c r="BB976" s="1">
        <f t="shared" si="732"/>
        <v>26</v>
      </c>
      <c r="BC976" s="1">
        <f t="shared" si="733"/>
        <v>26</v>
      </c>
      <c r="BD976" s="1">
        <f t="shared" si="734"/>
        <v>26</v>
      </c>
      <c r="BE976" s="1">
        <f t="shared" si="735"/>
        <v>26</v>
      </c>
      <c r="BF976" s="1">
        <f t="shared" si="736"/>
        <v>26</v>
      </c>
      <c r="BG976" s="1">
        <f>+IF(D976="male",VLOOKUP(M976,'Key node cluster'!$A$3:$C$45,3,0),VLOOKUP(M976,'Key node cluster'!$F$3:$H$27,3,0))</f>
        <v>31</v>
      </c>
    </row>
    <row r="977" spans="1:59" x14ac:dyDescent="0.25">
      <c r="A977" t="s">
        <v>616</v>
      </c>
      <c r="B977">
        <v>9761012563</v>
      </c>
      <c r="C977" s="7">
        <v>50</v>
      </c>
      <c r="D977" t="s">
        <v>9</v>
      </c>
      <c r="E977" t="s">
        <v>10</v>
      </c>
      <c r="G977" t="str">
        <f t="shared" si="691"/>
        <v/>
      </c>
      <c r="H977" s="7">
        <f t="shared" si="695"/>
        <v>20</v>
      </c>
      <c r="J977">
        <v>46</v>
      </c>
      <c r="K977">
        <v>26.539726027396998</v>
      </c>
      <c r="L977">
        <v>7</v>
      </c>
      <c r="M977" s="5">
        <f t="shared" si="696"/>
        <v>26</v>
      </c>
      <c r="N977" s="5">
        <f>+IF(D977="male",VLOOKUP(BG977,'Key node cluster'!$L$3:$N$24,3,0),VLOOKUP(BG977,'Key node cluster'!$R$3:$T$15,3,0))</f>
        <v>1</v>
      </c>
      <c r="O977" s="1">
        <v>0</v>
      </c>
      <c r="P977" s="1">
        <f t="shared" si="697"/>
        <v>26</v>
      </c>
      <c r="Q977" s="1">
        <f t="shared" si="698"/>
        <v>26</v>
      </c>
      <c r="R977" s="1">
        <f t="shared" si="699"/>
        <v>26</v>
      </c>
      <c r="S977" s="1">
        <f t="shared" si="700"/>
        <v>26</v>
      </c>
      <c r="T977" s="1">
        <f t="shared" si="701"/>
        <v>26</v>
      </c>
      <c r="U977" s="1">
        <f t="shared" si="702"/>
        <v>26</v>
      </c>
      <c r="V977" s="1">
        <f t="shared" si="703"/>
        <v>26</v>
      </c>
      <c r="W977" s="1">
        <f t="shared" si="704"/>
        <v>26</v>
      </c>
      <c r="X977" s="1">
        <f t="shared" si="705"/>
        <v>26</v>
      </c>
      <c r="Y977" s="1">
        <f t="shared" si="706"/>
        <v>26</v>
      </c>
      <c r="Z977" s="1">
        <f t="shared" si="707"/>
        <v>26</v>
      </c>
      <c r="AA977" s="1">
        <f t="shared" si="708"/>
        <v>26</v>
      </c>
      <c r="AB977" s="1">
        <f t="shared" si="709"/>
        <v>26</v>
      </c>
      <c r="AC977" s="1">
        <f t="shared" si="710"/>
        <v>26</v>
      </c>
      <c r="AD977" s="1">
        <f t="shared" si="711"/>
        <v>26</v>
      </c>
      <c r="AE977" s="1">
        <f t="shared" si="712"/>
        <v>26</v>
      </c>
      <c r="AF977" s="1">
        <f t="shared" si="713"/>
        <v>26</v>
      </c>
      <c r="AG977" s="1">
        <f t="shared" si="714"/>
        <v>26</v>
      </c>
      <c r="AH977" s="1">
        <f t="shared" si="715"/>
        <v>26</v>
      </c>
      <c r="AI977" s="1">
        <f t="shared" si="716"/>
        <v>26</v>
      </c>
      <c r="AJ977" s="1">
        <f t="shared" si="717"/>
        <v>26</v>
      </c>
      <c r="AK977" s="1">
        <f t="shared" si="718"/>
        <v>26</v>
      </c>
      <c r="AL977" s="1">
        <f t="shared" si="719"/>
        <v>26</v>
      </c>
      <c r="AM977" s="1">
        <f t="shared" si="720"/>
        <v>26</v>
      </c>
      <c r="AN977" s="1">
        <f t="shared" si="721"/>
        <v>26</v>
      </c>
      <c r="AO977" s="1">
        <f t="shared" si="722"/>
        <v>26</v>
      </c>
      <c r="AP977" s="7">
        <f t="shared" si="692"/>
        <v>26</v>
      </c>
      <c r="AQ977" s="7">
        <f t="shared" si="693"/>
        <v>26</v>
      </c>
      <c r="AR977" s="1">
        <f t="shared" si="723"/>
        <v>26</v>
      </c>
      <c r="AS977" s="7">
        <f t="shared" si="694"/>
        <v>26</v>
      </c>
      <c r="AT977" s="1">
        <f t="shared" si="724"/>
        <v>26</v>
      </c>
      <c r="AU977" s="1">
        <f t="shared" si="725"/>
        <v>26</v>
      </c>
      <c r="AV977" s="1">
        <f t="shared" si="726"/>
        <v>26</v>
      </c>
      <c r="AW977" s="1">
        <f t="shared" si="727"/>
        <v>26</v>
      </c>
      <c r="AX977" s="1">
        <f t="shared" si="728"/>
        <v>26</v>
      </c>
      <c r="AY977" s="1">
        <f t="shared" si="729"/>
        <v>26</v>
      </c>
      <c r="AZ977" s="1">
        <f t="shared" si="730"/>
        <v>26</v>
      </c>
      <c r="BA977" s="1">
        <f t="shared" si="731"/>
        <v>26</v>
      </c>
      <c r="BB977" s="1">
        <f t="shared" si="732"/>
        <v>26</v>
      </c>
      <c r="BC977" s="1">
        <f t="shared" si="733"/>
        <v>26</v>
      </c>
      <c r="BD977" s="1">
        <f t="shared" si="734"/>
        <v>26</v>
      </c>
      <c r="BE977" s="1">
        <f t="shared" si="735"/>
        <v>26</v>
      </c>
      <c r="BF977" s="1">
        <f t="shared" si="736"/>
        <v>26</v>
      </c>
      <c r="BG977" s="1">
        <f>+IF(D977="male",VLOOKUP(M977,'Key node cluster'!$A$3:$C$45,3,0),VLOOKUP(M977,'Key node cluster'!$F$3:$H$27,3,0))</f>
        <v>31</v>
      </c>
    </row>
    <row r="978" spans="1:59" x14ac:dyDescent="0.25">
      <c r="A978" t="s">
        <v>618</v>
      </c>
      <c r="B978">
        <v>9861009878</v>
      </c>
      <c r="C978" s="7">
        <v>30</v>
      </c>
      <c r="D978" t="s">
        <v>9</v>
      </c>
      <c r="E978" t="s">
        <v>10</v>
      </c>
      <c r="G978" t="str">
        <f t="shared" si="691"/>
        <v/>
      </c>
      <c r="H978" s="7">
        <f t="shared" si="695"/>
        <v>10</v>
      </c>
      <c r="J978">
        <v>35</v>
      </c>
      <c r="K978">
        <v>9.0054794520548</v>
      </c>
      <c r="L978">
        <v>12</v>
      </c>
      <c r="M978" s="5">
        <f t="shared" si="696"/>
        <v>26</v>
      </c>
      <c r="N978" s="5">
        <f>+IF(D978="male",VLOOKUP(BG978,'Key node cluster'!$L$3:$N$24,3,0),VLOOKUP(BG978,'Key node cluster'!$R$3:$T$15,3,0))</f>
        <v>1</v>
      </c>
      <c r="O978" s="1">
        <v>0</v>
      </c>
      <c r="P978" s="1">
        <f t="shared" si="697"/>
        <v>26</v>
      </c>
      <c r="Q978" s="1">
        <f t="shared" si="698"/>
        <v>26</v>
      </c>
      <c r="R978" s="1">
        <f t="shared" si="699"/>
        <v>26</v>
      </c>
      <c r="S978" s="1">
        <f t="shared" si="700"/>
        <v>26</v>
      </c>
      <c r="T978" s="1">
        <f t="shared" si="701"/>
        <v>26</v>
      </c>
      <c r="U978" s="1">
        <f t="shared" si="702"/>
        <v>26</v>
      </c>
      <c r="V978" s="1">
        <f t="shared" si="703"/>
        <v>26</v>
      </c>
      <c r="W978" s="1">
        <f t="shared" si="704"/>
        <v>26</v>
      </c>
      <c r="X978" s="1">
        <f t="shared" si="705"/>
        <v>26</v>
      </c>
      <c r="Y978" s="1">
        <f t="shared" si="706"/>
        <v>26</v>
      </c>
      <c r="Z978" s="1">
        <f t="shared" si="707"/>
        <v>26</v>
      </c>
      <c r="AA978" s="1">
        <f t="shared" si="708"/>
        <v>26</v>
      </c>
      <c r="AB978" s="1">
        <f t="shared" si="709"/>
        <v>26</v>
      </c>
      <c r="AC978" s="1">
        <f t="shared" si="710"/>
        <v>26</v>
      </c>
      <c r="AD978" s="1">
        <f t="shared" si="711"/>
        <v>26</v>
      </c>
      <c r="AE978" s="1">
        <f t="shared" si="712"/>
        <v>26</v>
      </c>
      <c r="AF978" s="1">
        <f t="shared" si="713"/>
        <v>26</v>
      </c>
      <c r="AG978" s="1">
        <f t="shared" si="714"/>
        <v>26</v>
      </c>
      <c r="AH978" s="1">
        <f t="shared" si="715"/>
        <v>26</v>
      </c>
      <c r="AI978" s="1">
        <f t="shared" si="716"/>
        <v>26</v>
      </c>
      <c r="AJ978" s="1">
        <f t="shared" si="717"/>
        <v>26</v>
      </c>
      <c r="AK978" s="1">
        <f t="shared" si="718"/>
        <v>26</v>
      </c>
      <c r="AL978" s="1">
        <f t="shared" si="719"/>
        <v>26</v>
      </c>
      <c r="AM978" s="1">
        <f t="shared" si="720"/>
        <v>26</v>
      </c>
      <c r="AN978" s="1">
        <f t="shared" si="721"/>
        <v>26</v>
      </c>
      <c r="AO978" s="1">
        <f t="shared" si="722"/>
        <v>26</v>
      </c>
      <c r="AP978" s="7">
        <f t="shared" si="692"/>
        <v>26</v>
      </c>
      <c r="AQ978" s="7">
        <f t="shared" si="693"/>
        <v>26</v>
      </c>
      <c r="AR978" s="1">
        <f t="shared" si="723"/>
        <v>26</v>
      </c>
      <c r="AS978" s="7">
        <f t="shared" si="694"/>
        <v>26</v>
      </c>
      <c r="AT978" s="1">
        <f t="shared" si="724"/>
        <v>26</v>
      </c>
      <c r="AU978" s="1">
        <f t="shared" si="725"/>
        <v>26</v>
      </c>
      <c r="AV978" s="1">
        <f t="shared" si="726"/>
        <v>26</v>
      </c>
      <c r="AW978" s="1">
        <f t="shared" si="727"/>
        <v>26</v>
      </c>
      <c r="AX978" s="1">
        <f t="shared" si="728"/>
        <v>26</v>
      </c>
      <c r="AY978" s="1">
        <f t="shared" si="729"/>
        <v>26</v>
      </c>
      <c r="AZ978" s="1">
        <f t="shared" si="730"/>
        <v>26</v>
      </c>
      <c r="BA978" s="1">
        <f t="shared" si="731"/>
        <v>26</v>
      </c>
      <c r="BB978" s="1">
        <f t="shared" si="732"/>
        <v>26</v>
      </c>
      <c r="BC978" s="1">
        <f t="shared" si="733"/>
        <v>26</v>
      </c>
      <c r="BD978" s="1">
        <f t="shared" si="734"/>
        <v>26</v>
      </c>
      <c r="BE978" s="1">
        <f t="shared" si="735"/>
        <v>26</v>
      </c>
      <c r="BF978" s="1">
        <f t="shared" si="736"/>
        <v>26</v>
      </c>
      <c r="BG978" s="1">
        <f>+IF(D978="male",VLOOKUP(M978,'Key node cluster'!$A$3:$C$45,3,0),VLOOKUP(M978,'Key node cluster'!$F$3:$H$27,3,0))</f>
        <v>31</v>
      </c>
    </row>
    <row r="979" spans="1:59" x14ac:dyDescent="0.25">
      <c r="A979" t="s">
        <v>622</v>
      </c>
      <c r="B979">
        <v>9841011194</v>
      </c>
      <c r="C979" s="7">
        <v>40</v>
      </c>
      <c r="D979" t="s">
        <v>9</v>
      </c>
      <c r="E979" t="s">
        <v>10</v>
      </c>
      <c r="G979" t="str">
        <f t="shared" si="691"/>
        <v/>
      </c>
      <c r="H979" s="7">
        <f t="shared" si="695"/>
        <v>15</v>
      </c>
      <c r="J979">
        <v>38</v>
      </c>
      <c r="K979">
        <v>14.865753424657999</v>
      </c>
      <c r="L979">
        <v>2</v>
      </c>
      <c r="M979" s="5">
        <f t="shared" si="696"/>
        <v>26</v>
      </c>
      <c r="N979" s="5">
        <f>+IF(D979="male",VLOOKUP(BG979,'Key node cluster'!$L$3:$N$24,3,0),VLOOKUP(BG979,'Key node cluster'!$R$3:$T$15,3,0))</f>
        <v>1</v>
      </c>
      <c r="O979" s="1">
        <v>0</v>
      </c>
      <c r="P979" s="1">
        <f t="shared" si="697"/>
        <v>26</v>
      </c>
      <c r="Q979" s="1">
        <f t="shared" si="698"/>
        <v>26</v>
      </c>
      <c r="R979" s="1">
        <f t="shared" si="699"/>
        <v>26</v>
      </c>
      <c r="S979" s="1">
        <f t="shared" si="700"/>
        <v>26</v>
      </c>
      <c r="T979" s="1">
        <f t="shared" si="701"/>
        <v>26</v>
      </c>
      <c r="U979" s="1">
        <f t="shared" si="702"/>
        <v>26</v>
      </c>
      <c r="V979" s="1">
        <f t="shared" si="703"/>
        <v>26</v>
      </c>
      <c r="W979" s="1">
        <f t="shared" si="704"/>
        <v>26</v>
      </c>
      <c r="X979" s="1">
        <f t="shared" si="705"/>
        <v>26</v>
      </c>
      <c r="Y979" s="1">
        <f t="shared" si="706"/>
        <v>26</v>
      </c>
      <c r="Z979" s="1">
        <f t="shared" si="707"/>
        <v>26</v>
      </c>
      <c r="AA979" s="1">
        <f t="shared" si="708"/>
        <v>26</v>
      </c>
      <c r="AB979" s="1">
        <f t="shared" si="709"/>
        <v>26</v>
      </c>
      <c r="AC979" s="1">
        <f t="shared" si="710"/>
        <v>26</v>
      </c>
      <c r="AD979" s="1">
        <f t="shared" si="711"/>
        <v>26</v>
      </c>
      <c r="AE979" s="1">
        <f t="shared" si="712"/>
        <v>26</v>
      </c>
      <c r="AF979" s="1">
        <f t="shared" si="713"/>
        <v>26</v>
      </c>
      <c r="AG979" s="1">
        <f t="shared" si="714"/>
        <v>26</v>
      </c>
      <c r="AH979" s="1">
        <f t="shared" si="715"/>
        <v>26</v>
      </c>
      <c r="AI979" s="1">
        <f t="shared" si="716"/>
        <v>26</v>
      </c>
      <c r="AJ979" s="1">
        <f t="shared" si="717"/>
        <v>26</v>
      </c>
      <c r="AK979" s="1">
        <f t="shared" si="718"/>
        <v>26</v>
      </c>
      <c r="AL979" s="1">
        <f t="shared" si="719"/>
        <v>26</v>
      </c>
      <c r="AM979" s="1">
        <f t="shared" si="720"/>
        <v>26</v>
      </c>
      <c r="AN979" s="1">
        <f t="shared" si="721"/>
        <v>26</v>
      </c>
      <c r="AO979" s="1">
        <f t="shared" si="722"/>
        <v>26</v>
      </c>
      <c r="AP979" s="7">
        <f t="shared" si="692"/>
        <v>26</v>
      </c>
      <c r="AQ979" s="7">
        <f t="shared" si="693"/>
        <v>26</v>
      </c>
      <c r="AR979" s="1">
        <f t="shared" si="723"/>
        <v>26</v>
      </c>
      <c r="AS979" s="7">
        <f t="shared" si="694"/>
        <v>26</v>
      </c>
      <c r="AT979" s="1">
        <f t="shared" si="724"/>
        <v>26</v>
      </c>
      <c r="AU979" s="1">
        <f t="shared" si="725"/>
        <v>26</v>
      </c>
      <c r="AV979" s="1">
        <f t="shared" si="726"/>
        <v>26</v>
      </c>
      <c r="AW979" s="1">
        <f t="shared" si="727"/>
        <v>26</v>
      </c>
      <c r="AX979" s="1">
        <f t="shared" si="728"/>
        <v>26</v>
      </c>
      <c r="AY979" s="1">
        <f t="shared" si="729"/>
        <v>26</v>
      </c>
      <c r="AZ979" s="1">
        <f t="shared" si="730"/>
        <v>26</v>
      </c>
      <c r="BA979" s="1">
        <f t="shared" si="731"/>
        <v>26</v>
      </c>
      <c r="BB979" s="1">
        <f t="shared" si="732"/>
        <v>26</v>
      </c>
      <c r="BC979" s="1">
        <f t="shared" si="733"/>
        <v>26</v>
      </c>
      <c r="BD979" s="1">
        <f t="shared" si="734"/>
        <v>26</v>
      </c>
      <c r="BE979" s="1">
        <f t="shared" si="735"/>
        <v>26</v>
      </c>
      <c r="BF979" s="1">
        <f t="shared" si="736"/>
        <v>26</v>
      </c>
      <c r="BG979" s="1">
        <f>+IF(D979="male",VLOOKUP(M979,'Key node cluster'!$A$3:$C$45,3,0),VLOOKUP(M979,'Key node cluster'!$F$3:$H$27,3,0))</f>
        <v>31</v>
      </c>
    </row>
    <row r="980" spans="1:59" x14ac:dyDescent="0.25">
      <c r="A980" t="s">
        <v>624</v>
      </c>
      <c r="B980">
        <v>9741023054</v>
      </c>
      <c r="C980" s="7">
        <v>50</v>
      </c>
      <c r="D980" t="s">
        <v>9</v>
      </c>
      <c r="E980" t="s">
        <v>10</v>
      </c>
      <c r="G980" t="str">
        <f t="shared" si="691"/>
        <v/>
      </c>
      <c r="H980" s="7">
        <f t="shared" si="695"/>
        <v>20</v>
      </c>
      <c r="J980">
        <v>47</v>
      </c>
      <c r="K980">
        <v>23.361643835616</v>
      </c>
      <c r="L980">
        <v>12</v>
      </c>
      <c r="M980" s="5">
        <f t="shared" si="696"/>
        <v>26</v>
      </c>
      <c r="N980" s="5">
        <f>+IF(D980="male",VLOOKUP(BG980,'Key node cluster'!$L$3:$N$24,3,0),VLOOKUP(BG980,'Key node cluster'!$R$3:$T$15,3,0))</f>
        <v>1</v>
      </c>
      <c r="O980" s="1">
        <v>0</v>
      </c>
      <c r="P980" s="1">
        <f t="shared" si="697"/>
        <v>26</v>
      </c>
      <c r="Q980" s="1">
        <f t="shared" si="698"/>
        <v>26</v>
      </c>
      <c r="R980" s="1">
        <f t="shared" si="699"/>
        <v>26</v>
      </c>
      <c r="S980" s="1">
        <f t="shared" si="700"/>
        <v>26</v>
      </c>
      <c r="T980" s="1">
        <f t="shared" si="701"/>
        <v>26</v>
      </c>
      <c r="U980" s="1">
        <f t="shared" si="702"/>
        <v>26</v>
      </c>
      <c r="V980" s="1">
        <f t="shared" si="703"/>
        <v>26</v>
      </c>
      <c r="W980" s="1">
        <f t="shared" si="704"/>
        <v>26</v>
      </c>
      <c r="X980" s="1">
        <f t="shared" si="705"/>
        <v>26</v>
      </c>
      <c r="Y980" s="1">
        <f t="shared" si="706"/>
        <v>26</v>
      </c>
      <c r="Z980" s="1">
        <f t="shared" si="707"/>
        <v>26</v>
      </c>
      <c r="AA980" s="1">
        <f t="shared" si="708"/>
        <v>26</v>
      </c>
      <c r="AB980" s="1">
        <f t="shared" si="709"/>
        <v>26</v>
      </c>
      <c r="AC980" s="1">
        <f t="shared" si="710"/>
        <v>26</v>
      </c>
      <c r="AD980" s="1">
        <f t="shared" si="711"/>
        <v>26</v>
      </c>
      <c r="AE980" s="1">
        <f t="shared" si="712"/>
        <v>26</v>
      </c>
      <c r="AF980" s="1">
        <f t="shared" si="713"/>
        <v>26</v>
      </c>
      <c r="AG980" s="1">
        <f t="shared" si="714"/>
        <v>26</v>
      </c>
      <c r="AH980" s="1">
        <f t="shared" si="715"/>
        <v>26</v>
      </c>
      <c r="AI980" s="1">
        <f t="shared" si="716"/>
        <v>26</v>
      </c>
      <c r="AJ980" s="1">
        <f t="shared" si="717"/>
        <v>26</v>
      </c>
      <c r="AK980" s="1">
        <f t="shared" si="718"/>
        <v>26</v>
      </c>
      <c r="AL980" s="1">
        <f t="shared" si="719"/>
        <v>26</v>
      </c>
      <c r="AM980" s="1">
        <f t="shared" si="720"/>
        <v>26</v>
      </c>
      <c r="AN980" s="1">
        <f t="shared" si="721"/>
        <v>26</v>
      </c>
      <c r="AO980" s="1">
        <f t="shared" si="722"/>
        <v>26</v>
      </c>
      <c r="AP980" s="7">
        <f t="shared" si="692"/>
        <v>26</v>
      </c>
      <c r="AQ980" s="7">
        <f t="shared" si="693"/>
        <v>26</v>
      </c>
      <c r="AR980" s="1">
        <f t="shared" si="723"/>
        <v>26</v>
      </c>
      <c r="AS980" s="7">
        <f t="shared" si="694"/>
        <v>26</v>
      </c>
      <c r="AT980" s="1">
        <f t="shared" si="724"/>
        <v>26</v>
      </c>
      <c r="AU980" s="1">
        <f t="shared" si="725"/>
        <v>26</v>
      </c>
      <c r="AV980" s="1">
        <f t="shared" si="726"/>
        <v>26</v>
      </c>
      <c r="AW980" s="1">
        <f t="shared" si="727"/>
        <v>26</v>
      </c>
      <c r="AX980" s="1">
        <f t="shared" si="728"/>
        <v>26</v>
      </c>
      <c r="AY980" s="1">
        <f t="shared" si="729"/>
        <v>26</v>
      </c>
      <c r="AZ980" s="1">
        <f t="shared" si="730"/>
        <v>26</v>
      </c>
      <c r="BA980" s="1">
        <f t="shared" si="731"/>
        <v>26</v>
      </c>
      <c r="BB980" s="1">
        <f t="shared" si="732"/>
        <v>26</v>
      </c>
      <c r="BC980" s="1">
        <f t="shared" si="733"/>
        <v>26</v>
      </c>
      <c r="BD980" s="1">
        <f t="shared" si="734"/>
        <v>26</v>
      </c>
      <c r="BE980" s="1">
        <f t="shared" si="735"/>
        <v>26</v>
      </c>
      <c r="BF980" s="1">
        <f t="shared" si="736"/>
        <v>26</v>
      </c>
      <c r="BG980" s="1">
        <f>+IF(D980="male",VLOOKUP(M980,'Key node cluster'!$A$3:$C$45,3,0),VLOOKUP(M980,'Key node cluster'!$F$3:$H$27,3,0))</f>
        <v>31</v>
      </c>
    </row>
    <row r="981" spans="1:59" x14ac:dyDescent="0.25">
      <c r="A981" t="s">
        <v>628</v>
      </c>
      <c r="B981">
        <v>9791045297</v>
      </c>
      <c r="C981" s="7">
        <v>40</v>
      </c>
      <c r="D981" t="s">
        <v>9</v>
      </c>
      <c r="E981" t="s">
        <v>10</v>
      </c>
      <c r="F981" t="s">
        <v>25</v>
      </c>
      <c r="G981" t="str">
        <f t="shared" si="691"/>
        <v>bachelor or above</v>
      </c>
      <c r="H981" s="7">
        <f t="shared" si="695"/>
        <v>15</v>
      </c>
      <c r="I981" t="s">
        <v>14</v>
      </c>
      <c r="J981">
        <v>42</v>
      </c>
      <c r="K981">
        <v>14.698630136986001</v>
      </c>
      <c r="L981">
        <v>2</v>
      </c>
      <c r="M981" s="5">
        <f t="shared" si="696"/>
        <v>32</v>
      </c>
      <c r="N981" s="5">
        <f>+IF(D981="male",VLOOKUP(BG981,'Key node cluster'!$L$3:$N$24,3,0),VLOOKUP(BG981,'Key node cluster'!$R$3:$T$15,3,0))</f>
        <v>0</v>
      </c>
      <c r="O981" s="1">
        <v>0</v>
      </c>
      <c r="P981" s="1">
        <f t="shared" si="697"/>
        <v>26</v>
      </c>
      <c r="Q981" s="1">
        <f t="shared" si="698"/>
        <v>26</v>
      </c>
      <c r="R981" s="1">
        <f t="shared" si="699"/>
        <v>26</v>
      </c>
      <c r="S981" s="1">
        <f t="shared" si="700"/>
        <v>26</v>
      </c>
      <c r="T981" s="1">
        <f t="shared" si="701"/>
        <v>26</v>
      </c>
      <c r="U981" s="1">
        <f t="shared" si="702"/>
        <v>26</v>
      </c>
      <c r="V981" s="1">
        <f t="shared" si="703"/>
        <v>26</v>
      </c>
      <c r="W981" s="1">
        <f t="shared" si="704"/>
        <v>26</v>
      </c>
      <c r="X981" s="1">
        <f t="shared" si="705"/>
        <v>26</v>
      </c>
      <c r="Y981" s="1">
        <f t="shared" si="706"/>
        <v>26</v>
      </c>
      <c r="Z981" s="1">
        <f t="shared" si="707"/>
        <v>26</v>
      </c>
      <c r="AA981" s="1">
        <f t="shared" si="708"/>
        <v>26</v>
      </c>
      <c r="AB981" s="1">
        <f t="shared" si="709"/>
        <v>26</v>
      </c>
      <c r="AC981" s="1">
        <f t="shared" si="710"/>
        <v>26</v>
      </c>
      <c r="AD981" s="1">
        <f t="shared" si="711"/>
        <v>26</v>
      </c>
      <c r="AE981" s="1">
        <f t="shared" si="712"/>
        <v>26</v>
      </c>
      <c r="AF981" s="1">
        <f t="shared" si="713"/>
        <v>26</v>
      </c>
      <c r="AG981" s="1">
        <f t="shared" si="714"/>
        <v>26</v>
      </c>
      <c r="AH981" s="1">
        <f t="shared" si="715"/>
        <v>26</v>
      </c>
      <c r="AI981" s="1">
        <f t="shared" si="716"/>
        <v>26</v>
      </c>
      <c r="AJ981" s="1">
        <f t="shared" si="717"/>
        <v>26</v>
      </c>
      <c r="AK981" s="1">
        <f t="shared" si="718"/>
        <v>26</v>
      </c>
      <c r="AL981" s="1">
        <f t="shared" si="719"/>
        <v>26</v>
      </c>
      <c r="AM981" s="1">
        <f t="shared" si="720"/>
        <v>26</v>
      </c>
      <c r="AN981" s="1">
        <f t="shared" si="721"/>
        <v>26</v>
      </c>
      <c r="AO981" s="1">
        <f t="shared" si="722"/>
        <v>26</v>
      </c>
      <c r="AP981" s="7">
        <f t="shared" si="692"/>
        <v>27</v>
      </c>
      <c r="AQ981" s="7">
        <f t="shared" si="693"/>
        <v>28</v>
      </c>
      <c r="AR981" s="1">
        <f t="shared" si="723"/>
        <v>32</v>
      </c>
      <c r="AS981" s="7">
        <f t="shared" si="694"/>
        <v>32</v>
      </c>
      <c r="AT981" s="1">
        <f t="shared" si="724"/>
        <v>32</v>
      </c>
      <c r="AU981" s="1">
        <f t="shared" si="725"/>
        <v>32</v>
      </c>
      <c r="AV981" s="1">
        <f t="shared" si="726"/>
        <v>32</v>
      </c>
      <c r="AW981" s="1">
        <f t="shared" si="727"/>
        <v>32</v>
      </c>
      <c r="AX981" s="1">
        <f t="shared" si="728"/>
        <v>32</v>
      </c>
      <c r="AY981" s="1">
        <f t="shared" si="729"/>
        <v>32</v>
      </c>
      <c r="AZ981" s="1">
        <f t="shared" si="730"/>
        <v>32</v>
      </c>
      <c r="BA981" s="1">
        <f t="shared" si="731"/>
        <v>32</v>
      </c>
      <c r="BB981" s="1">
        <f t="shared" si="732"/>
        <v>32</v>
      </c>
      <c r="BC981" s="1">
        <f t="shared" si="733"/>
        <v>32</v>
      </c>
      <c r="BD981" s="1">
        <f t="shared" si="734"/>
        <v>32</v>
      </c>
      <c r="BE981" s="1">
        <f t="shared" si="735"/>
        <v>32</v>
      </c>
      <c r="BF981" s="1">
        <f t="shared" si="736"/>
        <v>32</v>
      </c>
      <c r="BG981" s="1">
        <f>+IF(D981="male",VLOOKUP(M981,'Key node cluster'!$A$3:$C$45,3,0),VLOOKUP(M981,'Key node cluster'!$F$3:$H$27,3,0))</f>
        <v>32</v>
      </c>
    </row>
    <row r="982" spans="1:59" x14ac:dyDescent="0.25">
      <c r="A982" t="s">
        <v>632</v>
      </c>
      <c r="B982">
        <v>9821000803</v>
      </c>
      <c r="C982" s="7">
        <v>40</v>
      </c>
      <c r="D982" t="s">
        <v>9</v>
      </c>
      <c r="E982" t="s">
        <v>10</v>
      </c>
      <c r="G982" t="str">
        <f t="shared" si="691"/>
        <v/>
      </c>
      <c r="H982" s="7">
        <f t="shared" si="695"/>
        <v>15</v>
      </c>
      <c r="J982">
        <v>39</v>
      </c>
      <c r="K982">
        <v>12.115068493151</v>
      </c>
      <c r="L982">
        <v>5</v>
      </c>
      <c r="M982" s="5">
        <f t="shared" si="696"/>
        <v>26</v>
      </c>
      <c r="N982" s="5">
        <f>+IF(D982="male",VLOOKUP(BG982,'Key node cluster'!$L$3:$N$24,3,0),VLOOKUP(BG982,'Key node cluster'!$R$3:$T$15,3,0))</f>
        <v>1</v>
      </c>
      <c r="O982" s="1">
        <v>0</v>
      </c>
      <c r="P982" s="1">
        <f t="shared" si="697"/>
        <v>26</v>
      </c>
      <c r="Q982" s="1">
        <f t="shared" si="698"/>
        <v>26</v>
      </c>
      <c r="R982" s="1">
        <f t="shared" si="699"/>
        <v>26</v>
      </c>
      <c r="S982" s="1">
        <f t="shared" si="700"/>
        <v>26</v>
      </c>
      <c r="T982" s="1">
        <f t="shared" si="701"/>
        <v>26</v>
      </c>
      <c r="U982" s="1">
        <f t="shared" si="702"/>
        <v>26</v>
      </c>
      <c r="V982" s="1">
        <f t="shared" si="703"/>
        <v>26</v>
      </c>
      <c r="W982" s="1">
        <f t="shared" si="704"/>
        <v>26</v>
      </c>
      <c r="X982" s="1">
        <f t="shared" si="705"/>
        <v>26</v>
      </c>
      <c r="Y982" s="1">
        <f t="shared" si="706"/>
        <v>26</v>
      </c>
      <c r="Z982" s="1">
        <f t="shared" si="707"/>
        <v>26</v>
      </c>
      <c r="AA982" s="1">
        <f t="shared" si="708"/>
        <v>26</v>
      </c>
      <c r="AB982" s="1">
        <f t="shared" si="709"/>
        <v>26</v>
      </c>
      <c r="AC982" s="1">
        <f t="shared" si="710"/>
        <v>26</v>
      </c>
      <c r="AD982" s="1">
        <f t="shared" si="711"/>
        <v>26</v>
      </c>
      <c r="AE982" s="1">
        <f t="shared" si="712"/>
        <v>26</v>
      </c>
      <c r="AF982" s="1">
        <f t="shared" si="713"/>
        <v>26</v>
      </c>
      <c r="AG982" s="1">
        <f t="shared" si="714"/>
        <v>26</v>
      </c>
      <c r="AH982" s="1">
        <f t="shared" si="715"/>
        <v>26</v>
      </c>
      <c r="AI982" s="1">
        <f t="shared" si="716"/>
        <v>26</v>
      </c>
      <c r="AJ982" s="1">
        <f t="shared" si="717"/>
        <v>26</v>
      </c>
      <c r="AK982" s="1">
        <f t="shared" si="718"/>
        <v>26</v>
      </c>
      <c r="AL982" s="1">
        <f t="shared" si="719"/>
        <v>26</v>
      </c>
      <c r="AM982" s="1">
        <f t="shared" si="720"/>
        <v>26</v>
      </c>
      <c r="AN982" s="1">
        <f t="shared" si="721"/>
        <v>26</v>
      </c>
      <c r="AO982" s="1">
        <f t="shared" si="722"/>
        <v>26</v>
      </c>
      <c r="AP982" s="7">
        <f t="shared" si="692"/>
        <v>26</v>
      </c>
      <c r="AQ982" s="7">
        <f t="shared" si="693"/>
        <v>26</v>
      </c>
      <c r="AR982" s="1">
        <f t="shared" si="723"/>
        <v>26</v>
      </c>
      <c r="AS982" s="7">
        <f t="shared" si="694"/>
        <v>26</v>
      </c>
      <c r="AT982" s="1">
        <f t="shared" si="724"/>
        <v>26</v>
      </c>
      <c r="AU982" s="1">
        <f t="shared" si="725"/>
        <v>26</v>
      </c>
      <c r="AV982" s="1">
        <f t="shared" si="726"/>
        <v>26</v>
      </c>
      <c r="AW982" s="1">
        <f t="shared" si="727"/>
        <v>26</v>
      </c>
      <c r="AX982" s="1">
        <f t="shared" si="728"/>
        <v>26</v>
      </c>
      <c r="AY982" s="1">
        <f t="shared" si="729"/>
        <v>26</v>
      </c>
      <c r="AZ982" s="1">
        <f t="shared" si="730"/>
        <v>26</v>
      </c>
      <c r="BA982" s="1">
        <f t="shared" si="731"/>
        <v>26</v>
      </c>
      <c r="BB982" s="1">
        <f t="shared" si="732"/>
        <v>26</v>
      </c>
      <c r="BC982" s="1">
        <f t="shared" si="733"/>
        <v>26</v>
      </c>
      <c r="BD982" s="1">
        <f t="shared" si="734"/>
        <v>26</v>
      </c>
      <c r="BE982" s="1">
        <f t="shared" si="735"/>
        <v>26</v>
      </c>
      <c r="BF982" s="1">
        <f t="shared" si="736"/>
        <v>26</v>
      </c>
      <c r="BG982" s="1">
        <f>+IF(D982="male",VLOOKUP(M982,'Key node cluster'!$A$3:$C$45,3,0),VLOOKUP(M982,'Key node cluster'!$F$3:$H$27,3,0))</f>
        <v>31</v>
      </c>
    </row>
    <row r="983" spans="1:59" x14ac:dyDescent="0.25">
      <c r="A983" t="s">
        <v>634</v>
      </c>
      <c r="B983">
        <v>9981051059</v>
      </c>
      <c r="C983" s="7">
        <v>20</v>
      </c>
      <c r="D983" t="s">
        <v>9</v>
      </c>
      <c r="E983" t="s">
        <v>10</v>
      </c>
      <c r="F983" t="s">
        <v>31</v>
      </c>
      <c r="G983" t="str">
        <f t="shared" si="691"/>
        <v>tvet</v>
      </c>
      <c r="H983" s="7">
        <f t="shared" si="695"/>
        <v>5</v>
      </c>
      <c r="I983" t="s">
        <v>22</v>
      </c>
      <c r="J983">
        <v>23</v>
      </c>
      <c r="K983">
        <v>1.0849315068493</v>
      </c>
      <c r="L983">
        <v>8</v>
      </c>
      <c r="M983" s="5">
        <f t="shared" si="696"/>
        <v>30</v>
      </c>
      <c r="N983" s="5">
        <f>+IF(D983="male",VLOOKUP(BG983,'Key node cluster'!$L$3:$N$24,3,0),VLOOKUP(BG983,'Key node cluster'!$R$3:$T$15,3,0))</f>
        <v>2</v>
      </c>
      <c r="O983" s="1">
        <v>0</v>
      </c>
      <c r="P983" s="1">
        <f t="shared" si="697"/>
        <v>26</v>
      </c>
      <c r="Q983" s="1">
        <f t="shared" si="698"/>
        <v>26</v>
      </c>
      <c r="R983" s="1">
        <f t="shared" si="699"/>
        <v>26</v>
      </c>
      <c r="S983" s="1">
        <f t="shared" si="700"/>
        <v>26</v>
      </c>
      <c r="T983" s="1">
        <f t="shared" si="701"/>
        <v>26</v>
      </c>
      <c r="U983" s="1">
        <f t="shared" si="702"/>
        <v>26</v>
      </c>
      <c r="V983" s="1">
        <f t="shared" si="703"/>
        <v>26</v>
      </c>
      <c r="W983" s="1">
        <f t="shared" si="704"/>
        <v>26</v>
      </c>
      <c r="X983" s="1">
        <f t="shared" si="705"/>
        <v>26</v>
      </c>
      <c r="Y983" s="1">
        <f t="shared" si="706"/>
        <v>26</v>
      </c>
      <c r="Z983" s="1">
        <f t="shared" si="707"/>
        <v>26</v>
      </c>
      <c r="AA983" s="1">
        <f t="shared" si="708"/>
        <v>26</v>
      </c>
      <c r="AB983" s="1">
        <f t="shared" si="709"/>
        <v>26</v>
      </c>
      <c r="AC983" s="1">
        <f t="shared" si="710"/>
        <v>26</v>
      </c>
      <c r="AD983" s="1">
        <f t="shared" si="711"/>
        <v>26</v>
      </c>
      <c r="AE983" s="1">
        <f t="shared" si="712"/>
        <v>26</v>
      </c>
      <c r="AF983" s="1">
        <f t="shared" si="713"/>
        <v>26</v>
      </c>
      <c r="AG983" s="1">
        <f t="shared" si="714"/>
        <v>26</v>
      </c>
      <c r="AH983" s="1">
        <f t="shared" si="715"/>
        <v>26</v>
      </c>
      <c r="AI983" s="1">
        <f t="shared" si="716"/>
        <v>26</v>
      </c>
      <c r="AJ983" s="1">
        <f t="shared" si="717"/>
        <v>26</v>
      </c>
      <c r="AK983" s="1">
        <f t="shared" si="718"/>
        <v>26</v>
      </c>
      <c r="AL983" s="1">
        <f t="shared" si="719"/>
        <v>26</v>
      </c>
      <c r="AM983" s="1">
        <f t="shared" si="720"/>
        <v>26</v>
      </c>
      <c r="AN983" s="1">
        <f t="shared" si="721"/>
        <v>26</v>
      </c>
      <c r="AO983" s="1">
        <f t="shared" si="722"/>
        <v>26</v>
      </c>
      <c r="AP983" s="7">
        <f t="shared" si="692"/>
        <v>27</v>
      </c>
      <c r="AQ983" s="7">
        <f t="shared" si="693"/>
        <v>28</v>
      </c>
      <c r="AR983" s="1">
        <f t="shared" si="723"/>
        <v>29</v>
      </c>
      <c r="AS983" s="7">
        <f t="shared" si="694"/>
        <v>30</v>
      </c>
      <c r="AT983" s="1">
        <f t="shared" si="724"/>
        <v>30</v>
      </c>
      <c r="AU983" s="1">
        <f t="shared" si="725"/>
        <v>30</v>
      </c>
      <c r="AV983" s="1">
        <f t="shared" si="726"/>
        <v>30</v>
      </c>
      <c r="AW983" s="1">
        <f t="shared" si="727"/>
        <v>30</v>
      </c>
      <c r="AX983" s="1">
        <f t="shared" si="728"/>
        <v>30</v>
      </c>
      <c r="AY983" s="1">
        <f t="shared" si="729"/>
        <v>30</v>
      </c>
      <c r="AZ983" s="1">
        <f t="shared" si="730"/>
        <v>30</v>
      </c>
      <c r="BA983" s="1">
        <f t="shared" si="731"/>
        <v>30</v>
      </c>
      <c r="BB983" s="1">
        <f t="shared" si="732"/>
        <v>30</v>
      </c>
      <c r="BC983" s="1">
        <f t="shared" si="733"/>
        <v>30</v>
      </c>
      <c r="BD983" s="1">
        <f t="shared" si="734"/>
        <v>30</v>
      </c>
      <c r="BE983" s="1">
        <f t="shared" si="735"/>
        <v>30</v>
      </c>
      <c r="BF983" s="1">
        <f t="shared" si="736"/>
        <v>30</v>
      </c>
      <c r="BG983" s="1">
        <f>+IF(D983="male",VLOOKUP(M983,'Key node cluster'!$A$3:$C$45,3,0),VLOOKUP(M983,'Key node cluster'!$F$3:$H$27,3,0))</f>
        <v>30</v>
      </c>
    </row>
    <row r="984" spans="1:59" x14ac:dyDescent="0.25">
      <c r="A984" t="s">
        <v>635</v>
      </c>
      <c r="B984">
        <v>9861022807</v>
      </c>
      <c r="C984" s="7">
        <v>30</v>
      </c>
      <c r="D984" t="s">
        <v>9</v>
      </c>
      <c r="E984" t="s">
        <v>10</v>
      </c>
      <c r="G984" t="str">
        <f t="shared" si="691"/>
        <v/>
      </c>
      <c r="H984" s="7">
        <f t="shared" si="695"/>
        <v>15</v>
      </c>
      <c r="J984">
        <v>35</v>
      </c>
      <c r="K984">
        <v>10.931506849314999</v>
      </c>
      <c r="L984">
        <v>4</v>
      </c>
      <c r="M984" s="5">
        <f t="shared" si="696"/>
        <v>26</v>
      </c>
      <c r="N984" s="5">
        <f>+IF(D984="male",VLOOKUP(BG984,'Key node cluster'!$L$3:$N$24,3,0),VLOOKUP(BG984,'Key node cluster'!$R$3:$T$15,3,0))</f>
        <v>1</v>
      </c>
      <c r="O984" s="1">
        <v>0</v>
      </c>
      <c r="P984" s="1">
        <f t="shared" si="697"/>
        <v>26</v>
      </c>
      <c r="Q984" s="1">
        <f t="shared" si="698"/>
        <v>26</v>
      </c>
      <c r="R984" s="1">
        <f t="shared" si="699"/>
        <v>26</v>
      </c>
      <c r="S984" s="1">
        <f t="shared" si="700"/>
        <v>26</v>
      </c>
      <c r="T984" s="1">
        <f t="shared" si="701"/>
        <v>26</v>
      </c>
      <c r="U984" s="1">
        <f t="shared" si="702"/>
        <v>26</v>
      </c>
      <c r="V984" s="1">
        <f t="shared" si="703"/>
        <v>26</v>
      </c>
      <c r="W984" s="1">
        <f t="shared" si="704"/>
        <v>26</v>
      </c>
      <c r="X984" s="1">
        <f t="shared" si="705"/>
        <v>26</v>
      </c>
      <c r="Y984" s="1">
        <f t="shared" si="706"/>
        <v>26</v>
      </c>
      <c r="Z984" s="1">
        <f t="shared" si="707"/>
        <v>26</v>
      </c>
      <c r="AA984" s="1">
        <f t="shared" si="708"/>
        <v>26</v>
      </c>
      <c r="AB984" s="1">
        <f t="shared" si="709"/>
        <v>26</v>
      </c>
      <c r="AC984" s="1">
        <f t="shared" si="710"/>
        <v>26</v>
      </c>
      <c r="AD984" s="1">
        <f t="shared" si="711"/>
        <v>26</v>
      </c>
      <c r="AE984" s="1">
        <f t="shared" si="712"/>
        <v>26</v>
      </c>
      <c r="AF984" s="1">
        <f t="shared" si="713"/>
        <v>26</v>
      </c>
      <c r="AG984" s="1">
        <f t="shared" si="714"/>
        <v>26</v>
      </c>
      <c r="AH984" s="1">
        <f t="shared" si="715"/>
        <v>26</v>
      </c>
      <c r="AI984" s="1">
        <f t="shared" si="716"/>
        <v>26</v>
      </c>
      <c r="AJ984" s="1">
        <f t="shared" si="717"/>
        <v>26</v>
      </c>
      <c r="AK984" s="1">
        <f t="shared" si="718"/>
        <v>26</v>
      </c>
      <c r="AL984" s="1">
        <f t="shared" si="719"/>
        <v>26</v>
      </c>
      <c r="AM984" s="1">
        <f t="shared" si="720"/>
        <v>26</v>
      </c>
      <c r="AN984" s="1">
        <f t="shared" si="721"/>
        <v>26</v>
      </c>
      <c r="AO984" s="1">
        <f t="shared" si="722"/>
        <v>26</v>
      </c>
      <c r="AP984" s="7">
        <f t="shared" si="692"/>
        <v>26</v>
      </c>
      <c r="AQ984" s="7">
        <f t="shared" si="693"/>
        <v>26</v>
      </c>
      <c r="AR984" s="1">
        <f t="shared" si="723"/>
        <v>26</v>
      </c>
      <c r="AS984" s="7">
        <f t="shared" si="694"/>
        <v>26</v>
      </c>
      <c r="AT984" s="1">
        <f t="shared" si="724"/>
        <v>26</v>
      </c>
      <c r="AU984" s="1">
        <f t="shared" si="725"/>
        <v>26</v>
      </c>
      <c r="AV984" s="1">
        <f t="shared" si="726"/>
        <v>26</v>
      </c>
      <c r="AW984" s="1">
        <f t="shared" si="727"/>
        <v>26</v>
      </c>
      <c r="AX984" s="1">
        <f t="shared" si="728"/>
        <v>26</v>
      </c>
      <c r="AY984" s="1">
        <f t="shared" si="729"/>
        <v>26</v>
      </c>
      <c r="AZ984" s="1">
        <f t="shared" si="730"/>
        <v>26</v>
      </c>
      <c r="BA984" s="1">
        <f t="shared" si="731"/>
        <v>26</v>
      </c>
      <c r="BB984" s="1">
        <f t="shared" si="732"/>
        <v>26</v>
      </c>
      <c r="BC984" s="1">
        <f t="shared" si="733"/>
        <v>26</v>
      </c>
      <c r="BD984" s="1">
        <f t="shared" si="734"/>
        <v>26</v>
      </c>
      <c r="BE984" s="1">
        <f t="shared" si="735"/>
        <v>26</v>
      </c>
      <c r="BF984" s="1">
        <f t="shared" si="736"/>
        <v>26</v>
      </c>
      <c r="BG984" s="1">
        <f>+IF(D984="male",VLOOKUP(M984,'Key node cluster'!$A$3:$C$45,3,0),VLOOKUP(M984,'Key node cluster'!$F$3:$H$27,3,0))</f>
        <v>31</v>
      </c>
    </row>
    <row r="985" spans="1:59" x14ac:dyDescent="0.25">
      <c r="A985" t="s">
        <v>640</v>
      </c>
      <c r="B985">
        <v>9951074212</v>
      </c>
      <c r="C985" s="7">
        <v>30</v>
      </c>
      <c r="D985" t="s">
        <v>9</v>
      </c>
      <c r="E985" t="s">
        <v>10</v>
      </c>
      <c r="G985" t="str">
        <f t="shared" si="691"/>
        <v/>
      </c>
      <c r="H985" s="7">
        <f t="shared" si="695"/>
        <v>5</v>
      </c>
      <c r="J985">
        <v>26</v>
      </c>
      <c r="K985">
        <v>4.1698630136985999</v>
      </c>
      <c r="L985">
        <v>5</v>
      </c>
      <c r="M985" s="5">
        <f t="shared" si="696"/>
        <v>26</v>
      </c>
      <c r="N985" s="5">
        <f>+IF(D985="male",VLOOKUP(BG985,'Key node cluster'!$L$3:$N$24,3,0),VLOOKUP(BG985,'Key node cluster'!$R$3:$T$15,3,0))</f>
        <v>1</v>
      </c>
      <c r="O985" s="1">
        <v>0</v>
      </c>
      <c r="P985" s="1">
        <f t="shared" si="697"/>
        <v>26</v>
      </c>
      <c r="Q985" s="1">
        <f t="shared" si="698"/>
        <v>26</v>
      </c>
      <c r="R985" s="1">
        <f t="shared" si="699"/>
        <v>26</v>
      </c>
      <c r="S985" s="1">
        <f t="shared" si="700"/>
        <v>26</v>
      </c>
      <c r="T985" s="1">
        <f t="shared" si="701"/>
        <v>26</v>
      </c>
      <c r="U985" s="1">
        <f t="shared" si="702"/>
        <v>26</v>
      </c>
      <c r="V985" s="1">
        <f t="shared" si="703"/>
        <v>26</v>
      </c>
      <c r="W985" s="1">
        <f t="shared" si="704"/>
        <v>26</v>
      </c>
      <c r="X985" s="1">
        <f t="shared" si="705"/>
        <v>26</v>
      </c>
      <c r="Y985" s="1">
        <f t="shared" si="706"/>
        <v>26</v>
      </c>
      <c r="Z985" s="1">
        <f t="shared" si="707"/>
        <v>26</v>
      </c>
      <c r="AA985" s="1">
        <f t="shared" si="708"/>
        <v>26</v>
      </c>
      <c r="AB985" s="1">
        <f t="shared" si="709"/>
        <v>26</v>
      </c>
      <c r="AC985" s="1">
        <f t="shared" si="710"/>
        <v>26</v>
      </c>
      <c r="AD985" s="1">
        <f t="shared" si="711"/>
        <v>26</v>
      </c>
      <c r="AE985" s="1">
        <f t="shared" si="712"/>
        <v>26</v>
      </c>
      <c r="AF985" s="1">
        <f t="shared" si="713"/>
        <v>26</v>
      </c>
      <c r="AG985" s="1">
        <f t="shared" si="714"/>
        <v>26</v>
      </c>
      <c r="AH985" s="1">
        <f t="shared" si="715"/>
        <v>26</v>
      </c>
      <c r="AI985" s="1">
        <f t="shared" si="716"/>
        <v>26</v>
      </c>
      <c r="AJ985" s="1">
        <f t="shared" si="717"/>
        <v>26</v>
      </c>
      <c r="AK985" s="1">
        <f t="shared" si="718"/>
        <v>26</v>
      </c>
      <c r="AL985" s="1">
        <f t="shared" si="719"/>
        <v>26</v>
      </c>
      <c r="AM985" s="1">
        <f t="shared" si="720"/>
        <v>26</v>
      </c>
      <c r="AN985" s="1">
        <f t="shared" si="721"/>
        <v>26</v>
      </c>
      <c r="AO985" s="1">
        <f t="shared" si="722"/>
        <v>26</v>
      </c>
      <c r="AP985" s="7">
        <f t="shared" si="692"/>
        <v>26</v>
      </c>
      <c r="AQ985" s="7">
        <f t="shared" si="693"/>
        <v>26</v>
      </c>
      <c r="AR985" s="1">
        <f t="shared" si="723"/>
        <v>26</v>
      </c>
      <c r="AS985" s="7">
        <f t="shared" si="694"/>
        <v>26</v>
      </c>
      <c r="AT985" s="1">
        <f t="shared" si="724"/>
        <v>26</v>
      </c>
      <c r="AU985" s="1">
        <f t="shared" si="725"/>
        <v>26</v>
      </c>
      <c r="AV985" s="1">
        <f t="shared" si="726"/>
        <v>26</v>
      </c>
      <c r="AW985" s="1">
        <f t="shared" si="727"/>
        <v>26</v>
      </c>
      <c r="AX985" s="1">
        <f t="shared" si="728"/>
        <v>26</v>
      </c>
      <c r="AY985" s="1">
        <f t="shared" si="729"/>
        <v>26</v>
      </c>
      <c r="AZ985" s="1">
        <f t="shared" si="730"/>
        <v>26</v>
      </c>
      <c r="BA985" s="1">
        <f t="shared" si="731"/>
        <v>26</v>
      </c>
      <c r="BB985" s="1">
        <f t="shared" si="732"/>
        <v>26</v>
      </c>
      <c r="BC985" s="1">
        <f t="shared" si="733"/>
        <v>26</v>
      </c>
      <c r="BD985" s="1">
        <f t="shared" si="734"/>
        <v>26</v>
      </c>
      <c r="BE985" s="1">
        <f t="shared" si="735"/>
        <v>26</v>
      </c>
      <c r="BF985" s="1">
        <f t="shared" si="736"/>
        <v>26</v>
      </c>
      <c r="BG985" s="1">
        <f>+IF(D985="male",VLOOKUP(M985,'Key node cluster'!$A$3:$C$45,3,0),VLOOKUP(M985,'Key node cluster'!$F$3:$H$27,3,0))</f>
        <v>31</v>
      </c>
    </row>
    <row r="986" spans="1:59" x14ac:dyDescent="0.25">
      <c r="A986" t="s">
        <v>641</v>
      </c>
      <c r="B986">
        <v>9761008166</v>
      </c>
      <c r="C986" s="7">
        <v>50</v>
      </c>
      <c r="D986" t="s">
        <v>9</v>
      </c>
      <c r="E986" t="s">
        <v>10</v>
      </c>
      <c r="G986" t="str">
        <f t="shared" si="691"/>
        <v/>
      </c>
      <c r="H986" s="7">
        <f t="shared" si="695"/>
        <v>20</v>
      </c>
      <c r="J986">
        <v>46</v>
      </c>
      <c r="K986">
        <v>26.205479452054998</v>
      </c>
      <c r="L986">
        <v>2</v>
      </c>
      <c r="M986" s="5">
        <f t="shared" si="696"/>
        <v>26</v>
      </c>
      <c r="N986" s="5">
        <f>+IF(D986="male",VLOOKUP(BG986,'Key node cluster'!$L$3:$N$24,3,0),VLOOKUP(BG986,'Key node cluster'!$R$3:$T$15,3,0))</f>
        <v>1</v>
      </c>
      <c r="O986" s="1">
        <v>0</v>
      </c>
      <c r="P986" s="1">
        <f t="shared" si="697"/>
        <v>26</v>
      </c>
      <c r="Q986" s="1">
        <f t="shared" si="698"/>
        <v>26</v>
      </c>
      <c r="R986" s="1">
        <f t="shared" si="699"/>
        <v>26</v>
      </c>
      <c r="S986" s="1">
        <f t="shared" si="700"/>
        <v>26</v>
      </c>
      <c r="T986" s="1">
        <f t="shared" si="701"/>
        <v>26</v>
      </c>
      <c r="U986" s="1">
        <f t="shared" si="702"/>
        <v>26</v>
      </c>
      <c r="V986" s="1">
        <f t="shared" si="703"/>
        <v>26</v>
      </c>
      <c r="W986" s="1">
        <f t="shared" si="704"/>
        <v>26</v>
      </c>
      <c r="X986" s="1">
        <f t="shared" si="705"/>
        <v>26</v>
      </c>
      <c r="Y986" s="1">
        <f t="shared" si="706"/>
        <v>26</v>
      </c>
      <c r="Z986" s="1">
        <f t="shared" si="707"/>
        <v>26</v>
      </c>
      <c r="AA986" s="1">
        <f t="shared" si="708"/>
        <v>26</v>
      </c>
      <c r="AB986" s="1">
        <f t="shared" si="709"/>
        <v>26</v>
      </c>
      <c r="AC986" s="1">
        <f t="shared" si="710"/>
        <v>26</v>
      </c>
      <c r="AD986" s="1">
        <f t="shared" si="711"/>
        <v>26</v>
      </c>
      <c r="AE986" s="1">
        <f t="shared" si="712"/>
        <v>26</v>
      </c>
      <c r="AF986" s="1">
        <f t="shared" si="713"/>
        <v>26</v>
      </c>
      <c r="AG986" s="1">
        <f t="shared" si="714"/>
        <v>26</v>
      </c>
      <c r="AH986" s="1">
        <f t="shared" si="715"/>
        <v>26</v>
      </c>
      <c r="AI986" s="1">
        <f t="shared" si="716"/>
        <v>26</v>
      </c>
      <c r="AJ986" s="1">
        <f t="shared" si="717"/>
        <v>26</v>
      </c>
      <c r="AK986" s="1">
        <f t="shared" si="718"/>
        <v>26</v>
      </c>
      <c r="AL986" s="1">
        <f t="shared" si="719"/>
        <v>26</v>
      </c>
      <c r="AM986" s="1">
        <f t="shared" si="720"/>
        <v>26</v>
      </c>
      <c r="AN986" s="1">
        <f t="shared" si="721"/>
        <v>26</v>
      </c>
      <c r="AO986" s="1">
        <f t="shared" si="722"/>
        <v>26</v>
      </c>
      <c r="AP986" s="7">
        <f t="shared" si="692"/>
        <v>26</v>
      </c>
      <c r="AQ986" s="7">
        <f t="shared" si="693"/>
        <v>26</v>
      </c>
      <c r="AR986" s="1">
        <f t="shared" si="723"/>
        <v>26</v>
      </c>
      <c r="AS986" s="7">
        <f t="shared" si="694"/>
        <v>26</v>
      </c>
      <c r="AT986" s="1">
        <f t="shared" si="724"/>
        <v>26</v>
      </c>
      <c r="AU986" s="1">
        <f t="shared" si="725"/>
        <v>26</v>
      </c>
      <c r="AV986" s="1">
        <f t="shared" si="726"/>
        <v>26</v>
      </c>
      <c r="AW986" s="1">
        <f t="shared" si="727"/>
        <v>26</v>
      </c>
      <c r="AX986" s="1">
        <f t="shared" si="728"/>
        <v>26</v>
      </c>
      <c r="AY986" s="1">
        <f t="shared" si="729"/>
        <v>26</v>
      </c>
      <c r="AZ986" s="1">
        <f t="shared" si="730"/>
        <v>26</v>
      </c>
      <c r="BA986" s="1">
        <f t="shared" si="731"/>
        <v>26</v>
      </c>
      <c r="BB986" s="1">
        <f t="shared" si="732"/>
        <v>26</v>
      </c>
      <c r="BC986" s="1">
        <f t="shared" si="733"/>
        <v>26</v>
      </c>
      <c r="BD986" s="1">
        <f t="shared" si="734"/>
        <v>26</v>
      </c>
      <c r="BE986" s="1">
        <f t="shared" si="735"/>
        <v>26</v>
      </c>
      <c r="BF986" s="1">
        <f t="shared" si="736"/>
        <v>26</v>
      </c>
      <c r="BG986" s="1">
        <f>+IF(D986="male",VLOOKUP(M986,'Key node cluster'!$A$3:$C$45,3,0),VLOOKUP(M986,'Key node cluster'!$F$3:$H$27,3,0))</f>
        <v>31</v>
      </c>
    </row>
    <row r="987" spans="1:59" x14ac:dyDescent="0.25">
      <c r="A987" t="s">
        <v>642</v>
      </c>
      <c r="B987">
        <v>9841011596</v>
      </c>
      <c r="C987" s="7">
        <v>40</v>
      </c>
      <c r="D987" t="s">
        <v>9</v>
      </c>
      <c r="E987" t="s">
        <v>10</v>
      </c>
      <c r="F987" t="s">
        <v>28</v>
      </c>
      <c r="G987" t="str">
        <f t="shared" si="691"/>
        <v>bachelor or above</v>
      </c>
      <c r="H987" s="7">
        <f t="shared" si="695"/>
        <v>15</v>
      </c>
      <c r="I987" t="s">
        <v>127</v>
      </c>
      <c r="J987">
        <v>38</v>
      </c>
      <c r="K987">
        <v>10.52602739726</v>
      </c>
      <c r="L987">
        <v>2</v>
      </c>
      <c r="M987" s="5">
        <f t="shared" si="696"/>
        <v>37</v>
      </c>
      <c r="N987" s="5">
        <f>+IF(D987="male",VLOOKUP(BG987,'Key node cluster'!$L$3:$N$24,3,0),VLOOKUP(BG987,'Key node cluster'!$R$3:$T$15,3,0))</f>
        <v>0</v>
      </c>
      <c r="O987" s="1">
        <v>0</v>
      </c>
      <c r="P987" s="1">
        <f t="shared" si="697"/>
        <v>26</v>
      </c>
      <c r="Q987" s="1">
        <f t="shared" si="698"/>
        <v>26</v>
      </c>
      <c r="R987" s="1">
        <f t="shared" si="699"/>
        <v>26</v>
      </c>
      <c r="S987" s="1">
        <f t="shared" si="700"/>
        <v>26</v>
      </c>
      <c r="T987" s="1">
        <f t="shared" si="701"/>
        <v>26</v>
      </c>
      <c r="U987" s="1">
        <f t="shared" si="702"/>
        <v>26</v>
      </c>
      <c r="V987" s="1">
        <f t="shared" si="703"/>
        <v>26</v>
      </c>
      <c r="W987" s="1">
        <f t="shared" si="704"/>
        <v>26</v>
      </c>
      <c r="X987" s="1">
        <f t="shared" si="705"/>
        <v>26</v>
      </c>
      <c r="Y987" s="1">
        <f t="shared" si="706"/>
        <v>26</v>
      </c>
      <c r="Z987" s="1">
        <f t="shared" si="707"/>
        <v>26</v>
      </c>
      <c r="AA987" s="1">
        <f t="shared" si="708"/>
        <v>26</v>
      </c>
      <c r="AB987" s="1">
        <f t="shared" si="709"/>
        <v>26</v>
      </c>
      <c r="AC987" s="1">
        <f t="shared" si="710"/>
        <v>26</v>
      </c>
      <c r="AD987" s="1">
        <f t="shared" si="711"/>
        <v>26</v>
      </c>
      <c r="AE987" s="1">
        <f t="shared" si="712"/>
        <v>26</v>
      </c>
      <c r="AF987" s="1">
        <f t="shared" si="713"/>
        <v>26</v>
      </c>
      <c r="AG987" s="1">
        <f t="shared" si="714"/>
        <v>26</v>
      </c>
      <c r="AH987" s="1">
        <f t="shared" si="715"/>
        <v>26</v>
      </c>
      <c r="AI987" s="1">
        <f t="shared" si="716"/>
        <v>26</v>
      </c>
      <c r="AJ987" s="1">
        <f t="shared" si="717"/>
        <v>26</v>
      </c>
      <c r="AK987" s="1">
        <f t="shared" si="718"/>
        <v>26</v>
      </c>
      <c r="AL987" s="1">
        <f t="shared" si="719"/>
        <v>26</v>
      </c>
      <c r="AM987" s="1">
        <f t="shared" si="720"/>
        <v>26</v>
      </c>
      <c r="AN987" s="1">
        <f t="shared" si="721"/>
        <v>26</v>
      </c>
      <c r="AO987" s="1">
        <f t="shared" si="722"/>
        <v>26</v>
      </c>
      <c r="AP987" s="7">
        <f t="shared" si="692"/>
        <v>27</v>
      </c>
      <c r="AQ987" s="7">
        <f t="shared" si="693"/>
        <v>33</v>
      </c>
      <c r="AR987" s="1">
        <f t="shared" si="723"/>
        <v>33</v>
      </c>
      <c r="AS987" s="7">
        <f t="shared" si="694"/>
        <v>33</v>
      </c>
      <c r="AT987" s="1">
        <f t="shared" si="724"/>
        <v>33</v>
      </c>
      <c r="AU987" s="1">
        <f t="shared" si="725"/>
        <v>33</v>
      </c>
      <c r="AV987" s="1">
        <f t="shared" si="726"/>
        <v>33</v>
      </c>
      <c r="AW987" s="1">
        <f t="shared" si="727"/>
        <v>37</v>
      </c>
      <c r="AX987" s="1">
        <f t="shared" si="728"/>
        <v>37</v>
      </c>
      <c r="AY987" s="1">
        <f t="shared" si="729"/>
        <v>37</v>
      </c>
      <c r="AZ987" s="1">
        <f t="shared" si="730"/>
        <v>37</v>
      </c>
      <c r="BA987" s="1">
        <f t="shared" si="731"/>
        <v>37</v>
      </c>
      <c r="BB987" s="1">
        <f t="shared" si="732"/>
        <v>37</v>
      </c>
      <c r="BC987" s="1">
        <f t="shared" si="733"/>
        <v>37</v>
      </c>
      <c r="BD987" s="1">
        <f t="shared" si="734"/>
        <v>37</v>
      </c>
      <c r="BE987" s="1">
        <f t="shared" si="735"/>
        <v>37</v>
      </c>
      <c r="BF987" s="1">
        <f t="shared" si="736"/>
        <v>37</v>
      </c>
      <c r="BG987" s="1">
        <f>+IF(D987="male",VLOOKUP(M987,'Key node cluster'!$A$3:$C$45,3,0),VLOOKUP(M987,'Key node cluster'!$F$3:$H$27,3,0))</f>
        <v>37</v>
      </c>
    </row>
    <row r="988" spans="1:59" x14ac:dyDescent="0.25">
      <c r="A988" t="s">
        <v>644</v>
      </c>
      <c r="B988">
        <v>9741048536</v>
      </c>
      <c r="C988" s="7">
        <v>50</v>
      </c>
      <c r="D988" t="s">
        <v>9</v>
      </c>
      <c r="E988" t="s">
        <v>10</v>
      </c>
      <c r="G988" t="str">
        <f t="shared" si="691"/>
        <v/>
      </c>
      <c r="H988" s="7">
        <f t="shared" si="695"/>
        <v>15</v>
      </c>
      <c r="J988">
        <v>47</v>
      </c>
      <c r="K988">
        <v>10.336986301370001</v>
      </c>
      <c r="L988">
        <v>9</v>
      </c>
      <c r="M988" s="5">
        <f t="shared" si="696"/>
        <v>26</v>
      </c>
      <c r="N988" s="5">
        <f>+IF(D988="male",VLOOKUP(BG988,'Key node cluster'!$L$3:$N$24,3,0),VLOOKUP(BG988,'Key node cluster'!$R$3:$T$15,3,0))</f>
        <v>1</v>
      </c>
      <c r="O988" s="1">
        <v>0</v>
      </c>
      <c r="P988" s="1">
        <f t="shared" si="697"/>
        <v>26</v>
      </c>
      <c r="Q988" s="1">
        <f t="shared" si="698"/>
        <v>26</v>
      </c>
      <c r="R988" s="1">
        <f t="shared" si="699"/>
        <v>26</v>
      </c>
      <c r="S988" s="1">
        <f t="shared" si="700"/>
        <v>26</v>
      </c>
      <c r="T988" s="1">
        <f t="shared" si="701"/>
        <v>26</v>
      </c>
      <c r="U988" s="1">
        <f t="shared" si="702"/>
        <v>26</v>
      </c>
      <c r="V988" s="1">
        <f t="shared" si="703"/>
        <v>26</v>
      </c>
      <c r="W988" s="1">
        <f t="shared" si="704"/>
        <v>26</v>
      </c>
      <c r="X988" s="1">
        <f t="shared" si="705"/>
        <v>26</v>
      </c>
      <c r="Y988" s="1">
        <f t="shared" si="706"/>
        <v>26</v>
      </c>
      <c r="Z988" s="1">
        <f t="shared" si="707"/>
        <v>26</v>
      </c>
      <c r="AA988" s="1">
        <f t="shared" si="708"/>
        <v>26</v>
      </c>
      <c r="AB988" s="1">
        <f t="shared" si="709"/>
        <v>26</v>
      </c>
      <c r="AC988" s="1">
        <f t="shared" si="710"/>
        <v>26</v>
      </c>
      <c r="AD988" s="1">
        <f t="shared" si="711"/>
        <v>26</v>
      </c>
      <c r="AE988" s="1">
        <f t="shared" si="712"/>
        <v>26</v>
      </c>
      <c r="AF988" s="1">
        <f t="shared" si="713"/>
        <v>26</v>
      </c>
      <c r="AG988" s="1">
        <f t="shared" si="714"/>
        <v>26</v>
      </c>
      <c r="AH988" s="1">
        <f t="shared" si="715"/>
        <v>26</v>
      </c>
      <c r="AI988" s="1">
        <f t="shared" si="716"/>
        <v>26</v>
      </c>
      <c r="AJ988" s="1">
        <f t="shared" si="717"/>
        <v>26</v>
      </c>
      <c r="AK988" s="1">
        <f t="shared" si="718"/>
        <v>26</v>
      </c>
      <c r="AL988" s="1">
        <f t="shared" si="719"/>
        <v>26</v>
      </c>
      <c r="AM988" s="1">
        <f t="shared" si="720"/>
        <v>26</v>
      </c>
      <c r="AN988" s="1">
        <f t="shared" si="721"/>
        <v>26</v>
      </c>
      <c r="AO988" s="1">
        <f t="shared" si="722"/>
        <v>26</v>
      </c>
      <c r="AP988" s="7">
        <f t="shared" si="692"/>
        <v>26</v>
      </c>
      <c r="AQ988" s="7">
        <f t="shared" si="693"/>
        <v>26</v>
      </c>
      <c r="AR988" s="1">
        <f t="shared" si="723"/>
        <v>26</v>
      </c>
      <c r="AS988" s="7">
        <f t="shared" si="694"/>
        <v>26</v>
      </c>
      <c r="AT988" s="1">
        <f t="shared" si="724"/>
        <v>26</v>
      </c>
      <c r="AU988" s="1">
        <f t="shared" si="725"/>
        <v>26</v>
      </c>
      <c r="AV988" s="1">
        <f t="shared" si="726"/>
        <v>26</v>
      </c>
      <c r="AW988" s="1">
        <f t="shared" si="727"/>
        <v>26</v>
      </c>
      <c r="AX988" s="1">
        <f t="shared" si="728"/>
        <v>26</v>
      </c>
      <c r="AY988" s="1">
        <f t="shared" si="729"/>
        <v>26</v>
      </c>
      <c r="AZ988" s="1">
        <f t="shared" si="730"/>
        <v>26</v>
      </c>
      <c r="BA988" s="1">
        <f t="shared" si="731"/>
        <v>26</v>
      </c>
      <c r="BB988" s="1">
        <f t="shared" si="732"/>
        <v>26</v>
      </c>
      <c r="BC988" s="1">
        <f t="shared" si="733"/>
        <v>26</v>
      </c>
      <c r="BD988" s="1">
        <f t="shared" si="734"/>
        <v>26</v>
      </c>
      <c r="BE988" s="1">
        <f t="shared" si="735"/>
        <v>26</v>
      </c>
      <c r="BF988" s="1">
        <f t="shared" si="736"/>
        <v>26</v>
      </c>
      <c r="BG988" s="1">
        <f>+IF(D988="male",VLOOKUP(M988,'Key node cluster'!$A$3:$C$45,3,0),VLOOKUP(M988,'Key node cluster'!$F$3:$H$27,3,0))</f>
        <v>31</v>
      </c>
    </row>
    <row r="989" spans="1:59" x14ac:dyDescent="0.25">
      <c r="A989" t="s">
        <v>645</v>
      </c>
      <c r="B989">
        <v>9881033973</v>
      </c>
      <c r="C989" s="7">
        <v>30</v>
      </c>
      <c r="D989" t="s">
        <v>9</v>
      </c>
      <c r="E989" t="s">
        <v>10</v>
      </c>
      <c r="G989" t="str">
        <f t="shared" si="691"/>
        <v/>
      </c>
      <c r="H989" s="7">
        <f t="shared" si="695"/>
        <v>15</v>
      </c>
      <c r="J989">
        <v>33</v>
      </c>
      <c r="K989">
        <v>11.367123287670999</v>
      </c>
      <c r="L989">
        <v>7</v>
      </c>
      <c r="M989" s="5">
        <f t="shared" si="696"/>
        <v>26</v>
      </c>
      <c r="N989" s="5">
        <f>+IF(D989="male",VLOOKUP(BG989,'Key node cluster'!$L$3:$N$24,3,0),VLOOKUP(BG989,'Key node cluster'!$R$3:$T$15,3,0))</f>
        <v>1</v>
      </c>
      <c r="O989" s="1">
        <v>0</v>
      </c>
      <c r="P989" s="1">
        <f t="shared" si="697"/>
        <v>26</v>
      </c>
      <c r="Q989" s="1">
        <f t="shared" si="698"/>
        <v>26</v>
      </c>
      <c r="R989" s="1">
        <f t="shared" si="699"/>
        <v>26</v>
      </c>
      <c r="S989" s="1">
        <f t="shared" si="700"/>
        <v>26</v>
      </c>
      <c r="T989" s="1">
        <f t="shared" si="701"/>
        <v>26</v>
      </c>
      <c r="U989" s="1">
        <f t="shared" si="702"/>
        <v>26</v>
      </c>
      <c r="V989" s="1">
        <f t="shared" si="703"/>
        <v>26</v>
      </c>
      <c r="W989" s="1">
        <f t="shared" si="704"/>
        <v>26</v>
      </c>
      <c r="X989" s="1">
        <f t="shared" si="705"/>
        <v>26</v>
      </c>
      <c r="Y989" s="1">
        <f t="shared" si="706"/>
        <v>26</v>
      </c>
      <c r="Z989" s="1">
        <f t="shared" si="707"/>
        <v>26</v>
      </c>
      <c r="AA989" s="1">
        <f t="shared" si="708"/>
        <v>26</v>
      </c>
      <c r="AB989" s="1">
        <f t="shared" si="709"/>
        <v>26</v>
      </c>
      <c r="AC989" s="1">
        <f t="shared" si="710"/>
        <v>26</v>
      </c>
      <c r="AD989" s="1">
        <f t="shared" si="711"/>
        <v>26</v>
      </c>
      <c r="AE989" s="1">
        <f t="shared" si="712"/>
        <v>26</v>
      </c>
      <c r="AF989" s="1">
        <f t="shared" si="713"/>
        <v>26</v>
      </c>
      <c r="AG989" s="1">
        <f t="shared" si="714"/>
        <v>26</v>
      </c>
      <c r="AH989" s="1">
        <f t="shared" si="715"/>
        <v>26</v>
      </c>
      <c r="AI989" s="1">
        <f t="shared" si="716"/>
        <v>26</v>
      </c>
      <c r="AJ989" s="1">
        <f t="shared" si="717"/>
        <v>26</v>
      </c>
      <c r="AK989" s="1">
        <f t="shared" si="718"/>
        <v>26</v>
      </c>
      <c r="AL989" s="1">
        <f t="shared" si="719"/>
        <v>26</v>
      </c>
      <c r="AM989" s="1">
        <f t="shared" si="720"/>
        <v>26</v>
      </c>
      <c r="AN989" s="1">
        <f t="shared" si="721"/>
        <v>26</v>
      </c>
      <c r="AO989" s="1">
        <f t="shared" si="722"/>
        <v>26</v>
      </c>
      <c r="AP989" s="7">
        <f t="shared" si="692"/>
        <v>26</v>
      </c>
      <c r="AQ989" s="7">
        <f t="shared" si="693"/>
        <v>26</v>
      </c>
      <c r="AR989" s="1">
        <f t="shared" si="723"/>
        <v>26</v>
      </c>
      <c r="AS989" s="7">
        <f t="shared" si="694"/>
        <v>26</v>
      </c>
      <c r="AT989" s="1">
        <f t="shared" si="724"/>
        <v>26</v>
      </c>
      <c r="AU989" s="1">
        <f t="shared" si="725"/>
        <v>26</v>
      </c>
      <c r="AV989" s="1">
        <f t="shared" si="726"/>
        <v>26</v>
      </c>
      <c r="AW989" s="1">
        <f t="shared" si="727"/>
        <v>26</v>
      </c>
      <c r="AX989" s="1">
        <f t="shared" si="728"/>
        <v>26</v>
      </c>
      <c r="AY989" s="1">
        <f t="shared" si="729"/>
        <v>26</v>
      </c>
      <c r="AZ989" s="1">
        <f t="shared" si="730"/>
        <v>26</v>
      </c>
      <c r="BA989" s="1">
        <f t="shared" si="731"/>
        <v>26</v>
      </c>
      <c r="BB989" s="1">
        <f t="shared" si="732"/>
        <v>26</v>
      </c>
      <c r="BC989" s="1">
        <f t="shared" si="733"/>
        <v>26</v>
      </c>
      <c r="BD989" s="1">
        <f t="shared" si="734"/>
        <v>26</v>
      </c>
      <c r="BE989" s="1">
        <f t="shared" si="735"/>
        <v>26</v>
      </c>
      <c r="BF989" s="1">
        <f t="shared" si="736"/>
        <v>26</v>
      </c>
      <c r="BG989" s="1">
        <f>+IF(D989="male",VLOOKUP(M989,'Key node cluster'!$A$3:$C$45,3,0),VLOOKUP(M989,'Key node cluster'!$F$3:$H$27,3,0))</f>
        <v>31</v>
      </c>
    </row>
    <row r="990" spans="1:59" x14ac:dyDescent="0.25">
      <c r="A990" t="s">
        <v>646</v>
      </c>
      <c r="B990">
        <v>9931066702</v>
      </c>
      <c r="C990" s="7">
        <v>30</v>
      </c>
      <c r="D990" t="s">
        <v>9</v>
      </c>
      <c r="E990" t="s">
        <v>10</v>
      </c>
      <c r="G990" t="str">
        <f t="shared" ref="G990:G1053" si="737">IF(I990="","",IF(OR(I990="high_school",I990="secondary_or_below"),"secondary or below",IF(OR(I990="bachelor",I990="master",I990="phd"),"bachelor or above", "tvet")))</f>
        <v/>
      </c>
      <c r="H990" s="7">
        <f t="shared" si="695"/>
        <v>10</v>
      </c>
      <c r="J990">
        <v>28</v>
      </c>
      <c r="K990">
        <v>6.6109589041095997</v>
      </c>
      <c r="L990">
        <v>18</v>
      </c>
      <c r="M990" s="5">
        <f t="shared" si="696"/>
        <v>26</v>
      </c>
      <c r="N990" s="5">
        <f>+IF(D990="male",VLOOKUP(BG990,'Key node cluster'!$L$3:$N$24,3,0),VLOOKUP(BG990,'Key node cluster'!$R$3:$T$15,3,0))</f>
        <v>1</v>
      </c>
      <c r="O990" s="1">
        <v>0</v>
      </c>
      <c r="P990" s="1">
        <f t="shared" si="697"/>
        <v>26</v>
      </c>
      <c r="Q990" s="1">
        <f t="shared" si="698"/>
        <v>26</v>
      </c>
      <c r="R990" s="1">
        <f t="shared" si="699"/>
        <v>26</v>
      </c>
      <c r="S990" s="1">
        <f t="shared" si="700"/>
        <v>26</v>
      </c>
      <c r="T990" s="1">
        <f t="shared" si="701"/>
        <v>26</v>
      </c>
      <c r="U990" s="1">
        <f t="shared" si="702"/>
        <v>26</v>
      </c>
      <c r="V990" s="1">
        <f t="shared" si="703"/>
        <v>26</v>
      </c>
      <c r="W990" s="1">
        <f t="shared" si="704"/>
        <v>26</v>
      </c>
      <c r="X990" s="1">
        <f t="shared" si="705"/>
        <v>26</v>
      </c>
      <c r="Y990" s="1">
        <f t="shared" si="706"/>
        <v>26</v>
      </c>
      <c r="Z990" s="1">
        <f t="shared" si="707"/>
        <v>26</v>
      </c>
      <c r="AA990" s="1">
        <f t="shared" si="708"/>
        <v>26</v>
      </c>
      <c r="AB990" s="1">
        <f t="shared" si="709"/>
        <v>26</v>
      </c>
      <c r="AC990" s="1">
        <f t="shared" si="710"/>
        <v>26</v>
      </c>
      <c r="AD990" s="1">
        <f t="shared" si="711"/>
        <v>26</v>
      </c>
      <c r="AE990" s="1">
        <f t="shared" si="712"/>
        <v>26</v>
      </c>
      <c r="AF990" s="1">
        <f t="shared" si="713"/>
        <v>26</v>
      </c>
      <c r="AG990" s="1">
        <f t="shared" si="714"/>
        <v>26</v>
      </c>
      <c r="AH990" s="1">
        <f t="shared" si="715"/>
        <v>26</v>
      </c>
      <c r="AI990" s="1">
        <f t="shared" si="716"/>
        <v>26</v>
      </c>
      <c r="AJ990" s="1">
        <f t="shared" si="717"/>
        <v>26</v>
      </c>
      <c r="AK990" s="1">
        <f t="shared" si="718"/>
        <v>26</v>
      </c>
      <c r="AL990" s="1">
        <f t="shared" si="719"/>
        <v>26</v>
      </c>
      <c r="AM990" s="1">
        <f t="shared" si="720"/>
        <v>26</v>
      </c>
      <c r="AN990" s="1">
        <f t="shared" si="721"/>
        <v>26</v>
      </c>
      <c r="AO990" s="1">
        <f t="shared" si="722"/>
        <v>26</v>
      </c>
      <c r="AP990" s="7">
        <f t="shared" si="692"/>
        <v>26</v>
      </c>
      <c r="AQ990" s="7">
        <f t="shared" si="693"/>
        <v>26</v>
      </c>
      <c r="AR990" s="1">
        <f t="shared" si="723"/>
        <v>26</v>
      </c>
      <c r="AS990" s="7">
        <f t="shared" si="694"/>
        <v>26</v>
      </c>
      <c r="AT990" s="1">
        <f t="shared" si="724"/>
        <v>26</v>
      </c>
      <c r="AU990" s="1">
        <f t="shared" si="725"/>
        <v>26</v>
      </c>
      <c r="AV990" s="1">
        <f t="shared" si="726"/>
        <v>26</v>
      </c>
      <c r="AW990" s="1">
        <f t="shared" si="727"/>
        <v>26</v>
      </c>
      <c r="AX990" s="1">
        <f t="shared" si="728"/>
        <v>26</v>
      </c>
      <c r="AY990" s="1">
        <f t="shared" si="729"/>
        <v>26</v>
      </c>
      <c r="AZ990" s="1">
        <f t="shared" si="730"/>
        <v>26</v>
      </c>
      <c r="BA990" s="1">
        <f t="shared" si="731"/>
        <v>26</v>
      </c>
      <c r="BB990" s="1">
        <f t="shared" si="732"/>
        <v>26</v>
      </c>
      <c r="BC990" s="1">
        <f t="shared" si="733"/>
        <v>26</v>
      </c>
      <c r="BD990" s="1">
        <f t="shared" si="734"/>
        <v>26</v>
      </c>
      <c r="BE990" s="1">
        <f t="shared" si="735"/>
        <v>26</v>
      </c>
      <c r="BF990" s="1">
        <f t="shared" si="736"/>
        <v>26</v>
      </c>
      <c r="BG990" s="1">
        <f>+IF(D990="male",VLOOKUP(M990,'Key node cluster'!$A$3:$C$45,3,0),VLOOKUP(M990,'Key node cluster'!$F$3:$H$27,3,0))</f>
        <v>31</v>
      </c>
    </row>
    <row r="991" spans="1:59" x14ac:dyDescent="0.25">
      <c r="A991" t="s">
        <v>648</v>
      </c>
      <c r="B991">
        <v>9951003220</v>
      </c>
      <c r="C991" s="7">
        <v>30</v>
      </c>
      <c r="D991" t="s">
        <v>9</v>
      </c>
      <c r="E991" t="s">
        <v>10</v>
      </c>
      <c r="F991" t="s">
        <v>28</v>
      </c>
      <c r="G991" t="str">
        <f t="shared" si="737"/>
        <v>bachelor or above</v>
      </c>
      <c r="H991" s="7">
        <f t="shared" si="695"/>
        <v>5</v>
      </c>
      <c r="I991" t="s">
        <v>14</v>
      </c>
      <c r="J991">
        <v>27</v>
      </c>
      <c r="K991">
        <v>4.8602739726027</v>
      </c>
      <c r="L991">
        <v>20</v>
      </c>
      <c r="M991" s="5">
        <f t="shared" si="696"/>
        <v>36</v>
      </c>
      <c r="N991" s="5">
        <f>+IF(D991="male",VLOOKUP(BG991,'Key node cluster'!$L$3:$N$24,3,0),VLOOKUP(BG991,'Key node cluster'!$R$3:$T$15,3,0))</f>
        <v>1</v>
      </c>
      <c r="O991" s="1">
        <v>0</v>
      </c>
      <c r="P991" s="1">
        <f t="shared" si="697"/>
        <v>26</v>
      </c>
      <c r="Q991" s="1">
        <f t="shared" si="698"/>
        <v>26</v>
      </c>
      <c r="R991" s="1">
        <f t="shared" si="699"/>
        <v>26</v>
      </c>
      <c r="S991" s="1">
        <f t="shared" si="700"/>
        <v>26</v>
      </c>
      <c r="T991" s="1">
        <f t="shared" si="701"/>
        <v>26</v>
      </c>
      <c r="U991" s="1">
        <f t="shared" si="702"/>
        <v>26</v>
      </c>
      <c r="V991" s="1">
        <f t="shared" si="703"/>
        <v>26</v>
      </c>
      <c r="W991" s="1">
        <f t="shared" si="704"/>
        <v>26</v>
      </c>
      <c r="X991" s="1">
        <f t="shared" si="705"/>
        <v>26</v>
      </c>
      <c r="Y991" s="1">
        <f t="shared" si="706"/>
        <v>26</v>
      </c>
      <c r="Z991" s="1">
        <f t="shared" si="707"/>
        <v>26</v>
      </c>
      <c r="AA991" s="1">
        <f t="shared" si="708"/>
        <v>26</v>
      </c>
      <c r="AB991" s="1">
        <f t="shared" si="709"/>
        <v>26</v>
      </c>
      <c r="AC991" s="1">
        <f t="shared" si="710"/>
        <v>26</v>
      </c>
      <c r="AD991" s="1">
        <f t="shared" si="711"/>
        <v>26</v>
      </c>
      <c r="AE991" s="1">
        <f t="shared" si="712"/>
        <v>26</v>
      </c>
      <c r="AF991" s="1">
        <f t="shared" si="713"/>
        <v>26</v>
      </c>
      <c r="AG991" s="1">
        <f t="shared" si="714"/>
        <v>26</v>
      </c>
      <c r="AH991" s="1">
        <f t="shared" si="715"/>
        <v>26</v>
      </c>
      <c r="AI991" s="1">
        <f t="shared" si="716"/>
        <v>26</v>
      </c>
      <c r="AJ991" s="1">
        <f t="shared" si="717"/>
        <v>26</v>
      </c>
      <c r="AK991" s="1">
        <f t="shared" si="718"/>
        <v>26</v>
      </c>
      <c r="AL991" s="1">
        <f t="shared" si="719"/>
        <v>26</v>
      </c>
      <c r="AM991" s="1">
        <f t="shared" si="720"/>
        <v>26</v>
      </c>
      <c r="AN991" s="1">
        <f t="shared" si="721"/>
        <v>26</v>
      </c>
      <c r="AO991" s="1">
        <f t="shared" si="722"/>
        <v>26</v>
      </c>
      <c r="AP991" s="7">
        <f t="shared" si="692"/>
        <v>27</v>
      </c>
      <c r="AQ991" s="7">
        <f t="shared" si="693"/>
        <v>33</v>
      </c>
      <c r="AR991" s="1">
        <f t="shared" si="723"/>
        <v>33</v>
      </c>
      <c r="AS991" s="7">
        <f t="shared" si="694"/>
        <v>33</v>
      </c>
      <c r="AT991" s="1">
        <f t="shared" si="724"/>
        <v>33</v>
      </c>
      <c r="AU991" s="1">
        <f t="shared" si="725"/>
        <v>33</v>
      </c>
      <c r="AV991" s="1">
        <f t="shared" si="726"/>
        <v>33</v>
      </c>
      <c r="AW991" s="1">
        <f t="shared" si="727"/>
        <v>34</v>
      </c>
      <c r="AX991" s="1">
        <f t="shared" si="728"/>
        <v>36</v>
      </c>
      <c r="AY991" s="1">
        <f t="shared" si="729"/>
        <v>36</v>
      </c>
      <c r="AZ991" s="1">
        <f t="shared" si="730"/>
        <v>36</v>
      </c>
      <c r="BA991" s="1">
        <f t="shared" si="731"/>
        <v>36</v>
      </c>
      <c r="BB991" s="1">
        <f t="shared" si="732"/>
        <v>36</v>
      </c>
      <c r="BC991" s="1">
        <f t="shared" si="733"/>
        <v>36</v>
      </c>
      <c r="BD991" s="1">
        <f t="shared" si="734"/>
        <v>36</v>
      </c>
      <c r="BE991" s="1">
        <f t="shared" si="735"/>
        <v>36</v>
      </c>
      <c r="BF991" s="1">
        <f t="shared" si="736"/>
        <v>36</v>
      </c>
      <c r="BG991" s="1">
        <f>+IF(D991="male",VLOOKUP(M991,'Key node cluster'!$A$3:$C$45,3,0),VLOOKUP(M991,'Key node cluster'!$F$3:$H$27,3,0))</f>
        <v>36</v>
      </c>
    </row>
    <row r="992" spans="1:59" x14ac:dyDescent="0.25">
      <c r="A992" t="s">
        <v>649</v>
      </c>
      <c r="B992">
        <v>9861008159</v>
      </c>
      <c r="C992" s="7">
        <v>40</v>
      </c>
      <c r="D992" t="s">
        <v>9</v>
      </c>
      <c r="E992" t="s">
        <v>10</v>
      </c>
      <c r="G992" t="str">
        <f t="shared" si="737"/>
        <v>bachelor or above</v>
      </c>
      <c r="H992" s="7">
        <f t="shared" si="695"/>
        <v>15</v>
      </c>
      <c r="I992" t="s">
        <v>14</v>
      </c>
      <c r="J992">
        <v>36</v>
      </c>
      <c r="K992">
        <v>11.443835616437999</v>
      </c>
      <c r="L992">
        <v>8</v>
      </c>
      <c r="M992" s="5">
        <f t="shared" si="696"/>
        <v>26</v>
      </c>
      <c r="N992" s="5">
        <f>+IF(D992="male",VLOOKUP(BG992,'Key node cluster'!$L$3:$N$24,3,0),VLOOKUP(BG992,'Key node cluster'!$R$3:$T$15,3,0))</f>
        <v>1</v>
      </c>
      <c r="O992" s="1">
        <v>0</v>
      </c>
      <c r="P992" s="1">
        <f t="shared" si="697"/>
        <v>26</v>
      </c>
      <c r="Q992" s="1">
        <f t="shared" si="698"/>
        <v>26</v>
      </c>
      <c r="R992" s="1">
        <f t="shared" si="699"/>
        <v>26</v>
      </c>
      <c r="S992" s="1">
        <f t="shared" si="700"/>
        <v>26</v>
      </c>
      <c r="T992" s="1">
        <f t="shared" si="701"/>
        <v>26</v>
      </c>
      <c r="U992" s="1">
        <f t="shared" si="702"/>
        <v>26</v>
      </c>
      <c r="V992" s="1">
        <f t="shared" si="703"/>
        <v>26</v>
      </c>
      <c r="W992" s="1">
        <f t="shared" si="704"/>
        <v>26</v>
      </c>
      <c r="X992" s="1">
        <f t="shared" si="705"/>
        <v>26</v>
      </c>
      <c r="Y992" s="1">
        <f t="shared" si="706"/>
        <v>26</v>
      </c>
      <c r="Z992" s="1">
        <f t="shared" si="707"/>
        <v>26</v>
      </c>
      <c r="AA992" s="1">
        <f t="shared" si="708"/>
        <v>26</v>
      </c>
      <c r="AB992" s="1">
        <f t="shared" si="709"/>
        <v>26</v>
      </c>
      <c r="AC992" s="1">
        <f t="shared" si="710"/>
        <v>26</v>
      </c>
      <c r="AD992" s="1">
        <f t="shared" si="711"/>
        <v>26</v>
      </c>
      <c r="AE992" s="1">
        <f t="shared" si="712"/>
        <v>26</v>
      </c>
      <c r="AF992" s="1">
        <f t="shared" si="713"/>
        <v>26</v>
      </c>
      <c r="AG992" s="1">
        <f t="shared" si="714"/>
        <v>26</v>
      </c>
      <c r="AH992" s="1">
        <f t="shared" si="715"/>
        <v>26</v>
      </c>
      <c r="AI992" s="1">
        <f t="shared" si="716"/>
        <v>26</v>
      </c>
      <c r="AJ992" s="1">
        <f t="shared" si="717"/>
        <v>26</v>
      </c>
      <c r="AK992" s="1">
        <f t="shared" si="718"/>
        <v>26</v>
      </c>
      <c r="AL992" s="1">
        <f t="shared" si="719"/>
        <v>26</v>
      </c>
      <c r="AM992" s="1">
        <f t="shared" si="720"/>
        <v>26</v>
      </c>
      <c r="AN992" s="1">
        <f t="shared" si="721"/>
        <v>26</v>
      </c>
      <c r="AO992" s="1">
        <f t="shared" si="722"/>
        <v>26</v>
      </c>
      <c r="AP992" s="7">
        <f t="shared" si="692"/>
        <v>26</v>
      </c>
      <c r="AQ992" s="7">
        <f t="shared" si="693"/>
        <v>26</v>
      </c>
      <c r="AR992" s="1">
        <f t="shared" si="723"/>
        <v>26</v>
      </c>
      <c r="AS992" s="7">
        <f t="shared" si="694"/>
        <v>26</v>
      </c>
      <c r="AT992" s="1">
        <f t="shared" si="724"/>
        <v>26</v>
      </c>
      <c r="AU992" s="1">
        <f t="shared" si="725"/>
        <v>26</v>
      </c>
      <c r="AV992" s="1">
        <f t="shared" si="726"/>
        <v>26</v>
      </c>
      <c r="AW992" s="1">
        <f t="shared" si="727"/>
        <v>26</v>
      </c>
      <c r="AX992" s="1">
        <f t="shared" si="728"/>
        <v>26</v>
      </c>
      <c r="AY992" s="1">
        <f t="shared" si="729"/>
        <v>26</v>
      </c>
      <c r="AZ992" s="1">
        <f t="shared" si="730"/>
        <v>26</v>
      </c>
      <c r="BA992" s="1">
        <f t="shared" si="731"/>
        <v>26</v>
      </c>
      <c r="BB992" s="1">
        <f t="shared" si="732"/>
        <v>26</v>
      </c>
      <c r="BC992" s="1">
        <f t="shared" si="733"/>
        <v>26</v>
      </c>
      <c r="BD992" s="1">
        <f t="shared" si="734"/>
        <v>26</v>
      </c>
      <c r="BE992" s="1">
        <f t="shared" si="735"/>
        <v>26</v>
      </c>
      <c r="BF992" s="1">
        <f t="shared" si="736"/>
        <v>26</v>
      </c>
      <c r="BG992" s="1">
        <f>+IF(D992="male",VLOOKUP(M992,'Key node cluster'!$A$3:$C$45,3,0),VLOOKUP(M992,'Key node cluster'!$F$3:$H$27,3,0))</f>
        <v>31</v>
      </c>
    </row>
    <row r="993" spans="1:59" x14ac:dyDescent="0.25">
      <c r="A993" t="s">
        <v>651</v>
      </c>
      <c r="B993">
        <v>9961052491</v>
      </c>
      <c r="C993" s="7">
        <v>20</v>
      </c>
      <c r="D993" t="s">
        <v>9</v>
      </c>
      <c r="E993" t="s">
        <v>10</v>
      </c>
      <c r="G993" t="str">
        <f t="shared" si="737"/>
        <v/>
      </c>
      <c r="H993" s="7">
        <f t="shared" si="695"/>
        <v>5</v>
      </c>
      <c r="J993">
        <v>25</v>
      </c>
      <c r="K993">
        <v>3.6054794520548001</v>
      </c>
      <c r="L993">
        <v>17</v>
      </c>
      <c r="M993" s="5">
        <f t="shared" si="696"/>
        <v>26</v>
      </c>
      <c r="N993" s="5">
        <f>+IF(D993="male",VLOOKUP(BG993,'Key node cluster'!$L$3:$N$24,3,0),VLOOKUP(BG993,'Key node cluster'!$R$3:$T$15,3,0))</f>
        <v>1</v>
      </c>
      <c r="O993" s="1">
        <v>0</v>
      </c>
      <c r="P993" s="1">
        <f t="shared" si="697"/>
        <v>26</v>
      </c>
      <c r="Q993" s="1">
        <f t="shared" si="698"/>
        <v>26</v>
      </c>
      <c r="R993" s="1">
        <f t="shared" si="699"/>
        <v>26</v>
      </c>
      <c r="S993" s="1">
        <f t="shared" si="700"/>
        <v>26</v>
      </c>
      <c r="T993" s="1">
        <f t="shared" si="701"/>
        <v>26</v>
      </c>
      <c r="U993" s="1">
        <f t="shared" si="702"/>
        <v>26</v>
      </c>
      <c r="V993" s="1">
        <f t="shared" si="703"/>
        <v>26</v>
      </c>
      <c r="W993" s="1">
        <f t="shared" si="704"/>
        <v>26</v>
      </c>
      <c r="X993" s="1">
        <f t="shared" si="705"/>
        <v>26</v>
      </c>
      <c r="Y993" s="1">
        <f t="shared" si="706"/>
        <v>26</v>
      </c>
      <c r="Z993" s="1">
        <f t="shared" si="707"/>
        <v>26</v>
      </c>
      <c r="AA993" s="1">
        <f t="shared" si="708"/>
        <v>26</v>
      </c>
      <c r="AB993" s="1">
        <f t="shared" si="709"/>
        <v>26</v>
      </c>
      <c r="AC993" s="1">
        <f t="shared" si="710"/>
        <v>26</v>
      </c>
      <c r="AD993" s="1">
        <f t="shared" si="711"/>
        <v>26</v>
      </c>
      <c r="AE993" s="1">
        <f t="shared" si="712"/>
        <v>26</v>
      </c>
      <c r="AF993" s="1">
        <f t="shared" si="713"/>
        <v>26</v>
      </c>
      <c r="AG993" s="1">
        <f t="shared" si="714"/>
        <v>26</v>
      </c>
      <c r="AH993" s="1">
        <f t="shared" si="715"/>
        <v>26</v>
      </c>
      <c r="AI993" s="1">
        <f t="shared" si="716"/>
        <v>26</v>
      </c>
      <c r="AJ993" s="1">
        <f t="shared" si="717"/>
        <v>26</v>
      </c>
      <c r="AK993" s="1">
        <f t="shared" si="718"/>
        <v>26</v>
      </c>
      <c r="AL993" s="1">
        <f t="shared" si="719"/>
        <v>26</v>
      </c>
      <c r="AM993" s="1">
        <f t="shared" si="720"/>
        <v>26</v>
      </c>
      <c r="AN993" s="1">
        <f t="shared" si="721"/>
        <v>26</v>
      </c>
      <c r="AO993" s="1">
        <f t="shared" si="722"/>
        <v>26</v>
      </c>
      <c r="AP993" s="7">
        <f t="shared" si="692"/>
        <v>26</v>
      </c>
      <c r="AQ993" s="7">
        <f t="shared" si="693"/>
        <v>26</v>
      </c>
      <c r="AR993" s="1">
        <f t="shared" si="723"/>
        <v>26</v>
      </c>
      <c r="AS993" s="7">
        <f t="shared" si="694"/>
        <v>26</v>
      </c>
      <c r="AT993" s="1">
        <f t="shared" si="724"/>
        <v>26</v>
      </c>
      <c r="AU993" s="1">
        <f t="shared" si="725"/>
        <v>26</v>
      </c>
      <c r="AV993" s="1">
        <f t="shared" si="726"/>
        <v>26</v>
      </c>
      <c r="AW993" s="1">
        <f t="shared" si="727"/>
        <v>26</v>
      </c>
      <c r="AX993" s="1">
        <f t="shared" si="728"/>
        <v>26</v>
      </c>
      <c r="AY993" s="1">
        <f t="shared" si="729"/>
        <v>26</v>
      </c>
      <c r="AZ993" s="1">
        <f t="shared" si="730"/>
        <v>26</v>
      </c>
      <c r="BA993" s="1">
        <f t="shared" si="731"/>
        <v>26</v>
      </c>
      <c r="BB993" s="1">
        <f t="shared" si="732"/>
        <v>26</v>
      </c>
      <c r="BC993" s="1">
        <f t="shared" si="733"/>
        <v>26</v>
      </c>
      <c r="BD993" s="1">
        <f t="shared" si="734"/>
        <v>26</v>
      </c>
      <c r="BE993" s="1">
        <f t="shared" si="735"/>
        <v>26</v>
      </c>
      <c r="BF993" s="1">
        <f t="shared" si="736"/>
        <v>26</v>
      </c>
      <c r="BG993" s="1">
        <f>+IF(D993="male",VLOOKUP(M993,'Key node cluster'!$A$3:$C$45,3,0),VLOOKUP(M993,'Key node cluster'!$F$3:$H$27,3,0))</f>
        <v>31</v>
      </c>
    </row>
    <row r="994" spans="1:59" x14ac:dyDescent="0.25">
      <c r="A994" t="s">
        <v>653</v>
      </c>
      <c r="B994">
        <v>9811018066</v>
      </c>
      <c r="C994" s="7">
        <v>40</v>
      </c>
      <c r="D994" t="s">
        <v>9</v>
      </c>
      <c r="E994" t="s">
        <v>10</v>
      </c>
      <c r="G994" t="str">
        <f t="shared" si="737"/>
        <v/>
      </c>
      <c r="H994" s="7">
        <f t="shared" si="695"/>
        <v>10</v>
      </c>
      <c r="J994">
        <v>41</v>
      </c>
      <c r="K994">
        <v>8.1095890410958997</v>
      </c>
      <c r="L994">
        <v>5</v>
      </c>
      <c r="M994" s="5">
        <f t="shared" si="696"/>
        <v>26</v>
      </c>
      <c r="N994" s="5">
        <f>+IF(D994="male",VLOOKUP(BG994,'Key node cluster'!$L$3:$N$24,3,0),VLOOKUP(BG994,'Key node cluster'!$R$3:$T$15,3,0))</f>
        <v>1</v>
      </c>
      <c r="O994" s="1">
        <v>0</v>
      </c>
      <c r="P994" s="1">
        <f t="shared" si="697"/>
        <v>26</v>
      </c>
      <c r="Q994" s="1">
        <f t="shared" si="698"/>
        <v>26</v>
      </c>
      <c r="R994" s="1">
        <f t="shared" si="699"/>
        <v>26</v>
      </c>
      <c r="S994" s="1">
        <f t="shared" si="700"/>
        <v>26</v>
      </c>
      <c r="T994" s="1">
        <f t="shared" si="701"/>
        <v>26</v>
      </c>
      <c r="U994" s="1">
        <f t="shared" si="702"/>
        <v>26</v>
      </c>
      <c r="V994" s="1">
        <f t="shared" si="703"/>
        <v>26</v>
      </c>
      <c r="W994" s="1">
        <f t="shared" si="704"/>
        <v>26</v>
      </c>
      <c r="X994" s="1">
        <f t="shared" si="705"/>
        <v>26</v>
      </c>
      <c r="Y994" s="1">
        <f t="shared" si="706"/>
        <v>26</v>
      </c>
      <c r="Z994" s="1">
        <f t="shared" si="707"/>
        <v>26</v>
      </c>
      <c r="AA994" s="1">
        <f t="shared" si="708"/>
        <v>26</v>
      </c>
      <c r="AB994" s="1">
        <f t="shared" si="709"/>
        <v>26</v>
      </c>
      <c r="AC994" s="1">
        <f t="shared" si="710"/>
        <v>26</v>
      </c>
      <c r="AD994" s="1">
        <f t="shared" si="711"/>
        <v>26</v>
      </c>
      <c r="AE994" s="1">
        <f t="shared" si="712"/>
        <v>26</v>
      </c>
      <c r="AF994" s="1">
        <f t="shared" si="713"/>
        <v>26</v>
      </c>
      <c r="AG994" s="1">
        <f t="shared" si="714"/>
        <v>26</v>
      </c>
      <c r="AH994" s="1">
        <f t="shared" si="715"/>
        <v>26</v>
      </c>
      <c r="AI994" s="1">
        <f t="shared" si="716"/>
        <v>26</v>
      </c>
      <c r="AJ994" s="1">
        <f t="shared" si="717"/>
        <v>26</v>
      </c>
      <c r="AK994" s="1">
        <f t="shared" si="718"/>
        <v>26</v>
      </c>
      <c r="AL994" s="1">
        <f t="shared" si="719"/>
        <v>26</v>
      </c>
      <c r="AM994" s="1">
        <f t="shared" si="720"/>
        <v>26</v>
      </c>
      <c r="AN994" s="1">
        <f t="shared" si="721"/>
        <v>26</v>
      </c>
      <c r="AO994" s="1">
        <f t="shared" si="722"/>
        <v>26</v>
      </c>
      <c r="AP994" s="7">
        <f t="shared" si="692"/>
        <v>26</v>
      </c>
      <c r="AQ994" s="7">
        <f t="shared" si="693"/>
        <v>26</v>
      </c>
      <c r="AR994" s="1">
        <f t="shared" si="723"/>
        <v>26</v>
      </c>
      <c r="AS994" s="7">
        <f t="shared" si="694"/>
        <v>26</v>
      </c>
      <c r="AT994" s="1">
        <f t="shared" si="724"/>
        <v>26</v>
      </c>
      <c r="AU994" s="1">
        <f t="shared" si="725"/>
        <v>26</v>
      </c>
      <c r="AV994" s="1">
        <f t="shared" si="726"/>
        <v>26</v>
      </c>
      <c r="AW994" s="1">
        <f t="shared" si="727"/>
        <v>26</v>
      </c>
      <c r="AX994" s="1">
        <f t="shared" si="728"/>
        <v>26</v>
      </c>
      <c r="AY994" s="1">
        <f t="shared" si="729"/>
        <v>26</v>
      </c>
      <c r="AZ994" s="1">
        <f t="shared" si="730"/>
        <v>26</v>
      </c>
      <c r="BA994" s="1">
        <f t="shared" si="731"/>
        <v>26</v>
      </c>
      <c r="BB994" s="1">
        <f t="shared" si="732"/>
        <v>26</v>
      </c>
      <c r="BC994" s="1">
        <f t="shared" si="733"/>
        <v>26</v>
      </c>
      <c r="BD994" s="1">
        <f t="shared" si="734"/>
        <v>26</v>
      </c>
      <c r="BE994" s="1">
        <f t="shared" si="735"/>
        <v>26</v>
      </c>
      <c r="BF994" s="1">
        <f t="shared" si="736"/>
        <v>26</v>
      </c>
      <c r="BG994" s="1">
        <f>+IF(D994="male",VLOOKUP(M994,'Key node cluster'!$A$3:$C$45,3,0),VLOOKUP(M994,'Key node cluster'!$F$3:$H$27,3,0))</f>
        <v>31</v>
      </c>
    </row>
    <row r="995" spans="1:59" x14ac:dyDescent="0.25">
      <c r="A995" t="s">
        <v>654</v>
      </c>
      <c r="B995">
        <v>9931019324</v>
      </c>
      <c r="C995" s="7">
        <v>30</v>
      </c>
      <c r="D995" t="s">
        <v>9</v>
      </c>
      <c r="E995" t="s">
        <v>10</v>
      </c>
      <c r="G995" t="str">
        <f t="shared" si="737"/>
        <v/>
      </c>
      <c r="H995" s="7">
        <f t="shared" si="695"/>
        <v>5</v>
      </c>
      <c r="J995">
        <v>28</v>
      </c>
      <c r="K995">
        <v>4.7726027397259996</v>
      </c>
      <c r="L995">
        <v>2</v>
      </c>
      <c r="M995" s="5">
        <f t="shared" si="696"/>
        <v>26</v>
      </c>
      <c r="N995" s="5">
        <f>+IF(D995="male",VLOOKUP(BG995,'Key node cluster'!$L$3:$N$24,3,0),VLOOKUP(BG995,'Key node cluster'!$R$3:$T$15,3,0))</f>
        <v>1</v>
      </c>
      <c r="O995" s="1">
        <v>0</v>
      </c>
      <c r="P995" s="1">
        <f t="shared" si="697"/>
        <v>26</v>
      </c>
      <c r="Q995" s="1">
        <f t="shared" si="698"/>
        <v>26</v>
      </c>
      <c r="R995" s="1">
        <f t="shared" si="699"/>
        <v>26</v>
      </c>
      <c r="S995" s="1">
        <f t="shared" si="700"/>
        <v>26</v>
      </c>
      <c r="T995" s="1">
        <f t="shared" si="701"/>
        <v>26</v>
      </c>
      <c r="U995" s="1">
        <f t="shared" si="702"/>
        <v>26</v>
      </c>
      <c r="V995" s="1">
        <f t="shared" si="703"/>
        <v>26</v>
      </c>
      <c r="W995" s="1">
        <f t="shared" si="704"/>
        <v>26</v>
      </c>
      <c r="X995" s="1">
        <f t="shared" si="705"/>
        <v>26</v>
      </c>
      <c r="Y995" s="1">
        <f t="shared" si="706"/>
        <v>26</v>
      </c>
      <c r="Z995" s="1">
        <f t="shared" si="707"/>
        <v>26</v>
      </c>
      <c r="AA995" s="1">
        <f t="shared" si="708"/>
        <v>26</v>
      </c>
      <c r="AB995" s="1">
        <f t="shared" si="709"/>
        <v>26</v>
      </c>
      <c r="AC995" s="1">
        <f t="shared" si="710"/>
        <v>26</v>
      </c>
      <c r="AD995" s="1">
        <f t="shared" si="711"/>
        <v>26</v>
      </c>
      <c r="AE995" s="1">
        <f t="shared" si="712"/>
        <v>26</v>
      </c>
      <c r="AF995" s="1">
        <f t="shared" si="713"/>
        <v>26</v>
      </c>
      <c r="AG995" s="1">
        <f t="shared" si="714"/>
        <v>26</v>
      </c>
      <c r="AH995" s="1">
        <f t="shared" si="715"/>
        <v>26</v>
      </c>
      <c r="AI995" s="1">
        <f t="shared" si="716"/>
        <v>26</v>
      </c>
      <c r="AJ995" s="1">
        <f t="shared" si="717"/>
        <v>26</v>
      </c>
      <c r="AK995" s="1">
        <f t="shared" si="718"/>
        <v>26</v>
      </c>
      <c r="AL995" s="1">
        <f t="shared" si="719"/>
        <v>26</v>
      </c>
      <c r="AM995" s="1">
        <f t="shared" si="720"/>
        <v>26</v>
      </c>
      <c r="AN995" s="1">
        <f t="shared" si="721"/>
        <v>26</v>
      </c>
      <c r="AO995" s="1">
        <f t="shared" si="722"/>
        <v>26</v>
      </c>
      <c r="AP995" s="7">
        <f t="shared" si="692"/>
        <v>26</v>
      </c>
      <c r="AQ995" s="7">
        <f t="shared" si="693"/>
        <v>26</v>
      </c>
      <c r="AR995" s="1">
        <f t="shared" si="723"/>
        <v>26</v>
      </c>
      <c r="AS995" s="7">
        <f t="shared" si="694"/>
        <v>26</v>
      </c>
      <c r="AT995" s="1">
        <f t="shared" si="724"/>
        <v>26</v>
      </c>
      <c r="AU995" s="1">
        <f t="shared" si="725"/>
        <v>26</v>
      </c>
      <c r="AV995" s="1">
        <f t="shared" si="726"/>
        <v>26</v>
      </c>
      <c r="AW995" s="1">
        <f t="shared" si="727"/>
        <v>26</v>
      </c>
      <c r="AX995" s="1">
        <f t="shared" si="728"/>
        <v>26</v>
      </c>
      <c r="AY995" s="1">
        <f t="shared" si="729"/>
        <v>26</v>
      </c>
      <c r="AZ995" s="1">
        <f t="shared" si="730"/>
        <v>26</v>
      </c>
      <c r="BA995" s="1">
        <f t="shared" si="731"/>
        <v>26</v>
      </c>
      <c r="BB995" s="1">
        <f t="shared" si="732"/>
        <v>26</v>
      </c>
      <c r="BC995" s="1">
        <f t="shared" si="733"/>
        <v>26</v>
      </c>
      <c r="BD995" s="1">
        <f t="shared" si="734"/>
        <v>26</v>
      </c>
      <c r="BE995" s="1">
        <f t="shared" si="735"/>
        <v>26</v>
      </c>
      <c r="BF995" s="1">
        <f t="shared" si="736"/>
        <v>26</v>
      </c>
      <c r="BG995" s="1">
        <f>+IF(D995="male",VLOOKUP(M995,'Key node cluster'!$A$3:$C$45,3,0),VLOOKUP(M995,'Key node cluster'!$F$3:$H$27,3,0))</f>
        <v>31</v>
      </c>
    </row>
    <row r="996" spans="1:59" x14ac:dyDescent="0.25">
      <c r="A996" t="s">
        <v>657</v>
      </c>
      <c r="B996">
        <v>9961031216</v>
      </c>
      <c r="C996" s="7">
        <v>20</v>
      </c>
      <c r="D996" t="s">
        <v>9</v>
      </c>
      <c r="E996" t="s">
        <v>10</v>
      </c>
      <c r="G996" t="str">
        <f t="shared" si="737"/>
        <v/>
      </c>
      <c r="H996" s="7">
        <f t="shared" si="695"/>
        <v>5</v>
      </c>
      <c r="J996">
        <v>25</v>
      </c>
      <c r="K996">
        <v>4.1863013698630001</v>
      </c>
      <c r="L996">
        <v>8</v>
      </c>
      <c r="M996" s="5">
        <f t="shared" si="696"/>
        <v>26</v>
      </c>
      <c r="N996" s="5">
        <f>+IF(D996="male",VLOOKUP(BG996,'Key node cluster'!$L$3:$N$24,3,0),VLOOKUP(BG996,'Key node cluster'!$R$3:$T$15,3,0))</f>
        <v>1</v>
      </c>
      <c r="O996" s="1">
        <v>0</v>
      </c>
      <c r="P996" s="1">
        <f t="shared" si="697"/>
        <v>26</v>
      </c>
      <c r="Q996" s="1">
        <f t="shared" si="698"/>
        <v>26</v>
      </c>
      <c r="R996" s="1">
        <f t="shared" si="699"/>
        <v>26</v>
      </c>
      <c r="S996" s="1">
        <f t="shared" si="700"/>
        <v>26</v>
      </c>
      <c r="T996" s="1">
        <f t="shared" si="701"/>
        <v>26</v>
      </c>
      <c r="U996" s="1">
        <f t="shared" si="702"/>
        <v>26</v>
      </c>
      <c r="V996" s="1">
        <f t="shared" si="703"/>
        <v>26</v>
      </c>
      <c r="W996" s="1">
        <f t="shared" si="704"/>
        <v>26</v>
      </c>
      <c r="X996" s="1">
        <f t="shared" si="705"/>
        <v>26</v>
      </c>
      <c r="Y996" s="1">
        <f t="shared" si="706"/>
        <v>26</v>
      </c>
      <c r="Z996" s="1">
        <f t="shared" si="707"/>
        <v>26</v>
      </c>
      <c r="AA996" s="1">
        <f t="shared" si="708"/>
        <v>26</v>
      </c>
      <c r="AB996" s="1">
        <f t="shared" si="709"/>
        <v>26</v>
      </c>
      <c r="AC996" s="1">
        <f t="shared" si="710"/>
        <v>26</v>
      </c>
      <c r="AD996" s="1">
        <f t="shared" si="711"/>
        <v>26</v>
      </c>
      <c r="AE996" s="1">
        <f t="shared" si="712"/>
        <v>26</v>
      </c>
      <c r="AF996" s="1">
        <f t="shared" si="713"/>
        <v>26</v>
      </c>
      <c r="AG996" s="1">
        <f t="shared" si="714"/>
        <v>26</v>
      </c>
      <c r="AH996" s="1">
        <f t="shared" si="715"/>
        <v>26</v>
      </c>
      <c r="AI996" s="1">
        <f t="shared" si="716"/>
        <v>26</v>
      </c>
      <c r="AJ996" s="1">
        <f t="shared" si="717"/>
        <v>26</v>
      </c>
      <c r="AK996" s="1">
        <f t="shared" si="718"/>
        <v>26</v>
      </c>
      <c r="AL996" s="1">
        <f t="shared" si="719"/>
        <v>26</v>
      </c>
      <c r="AM996" s="1">
        <f t="shared" si="720"/>
        <v>26</v>
      </c>
      <c r="AN996" s="1">
        <f t="shared" si="721"/>
        <v>26</v>
      </c>
      <c r="AO996" s="1">
        <f t="shared" si="722"/>
        <v>26</v>
      </c>
      <c r="AP996" s="7">
        <f t="shared" ref="AP996:AP1059" si="738">IF($D996="male",IF(P996&lt;&gt;26,AO996,IF(F996="",AO996,IF(F996&lt;&gt;"amman",27,38))),AO996)</f>
        <v>26</v>
      </c>
      <c r="AQ996" s="7">
        <f t="shared" ref="AQ996:AQ1059" si="739">IF($D996="male",IF(AP996&lt;&gt;27,AP996,IF(F996="",AP996,IF(F996&lt;&gt;"zarqa",28,33))),AP996)</f>
        <v>26</v>
      </c>
      <c r="AR996" s="1">
        <f t="shared" si="723"/>
        <v>26</v>
      </c>
      <c r="AS996" s="7">
        <f t="shared" ref="AS996:AS1059" si="740">IF($D996="male",IF(AR996&lt;&gt;29,AR996,IF(C996&lt;=25,30,31)),AR996)</f>
        <v>26</v>
      </c>
      <c r="AT996" s="1">
        <f t="shared" si="724"/>
        <v>26</v>
      </c>
      <c r="AU996" s="1">
        <f t="shared" si="725"/>
        <v>26</v>
      </c>
      <c r="AV996" s="1">
        <f t="shared" si="726"/>
        <v>26</v>
      </c>
      <c r="AW996" s="1">
        <f t="shared" si="727"/>
        <v>26</v>
      </c>
      <c r="AX996" s="1">
        <f t="shared" si="728"/>
        <v>26</v>
      </c>
      <c r="AY996" s="1">
        <f t="shared" si="729"/>
        <v>26</v>
      </c>
      <c r="AZ996" s="1">
        <f t="shared" si="730"/>
        <v>26</v>
      </c>
      <c r="BA996" s="1">
        <f t="shared" si="731"/>
        <v>26</v>
      </c>
      <c r="BB996" s="1">
        <f t="shared" si="732"/>
        <v>26</v>
      </c>
      <c r="BC996" s="1">
        <f t="shared" si="733"/>
        <v>26</v>
      </c>
      <c r="BD996" s="1">
        <f t="shared" si="734"/>
        <v>26</v>
      </c>
      <c r="BE996" s="1">
        <f t="shared" si="735"/>
        <v>26</v>
      </c>
      <c r="BF996" s="1">
        <f t="shared" si="736"/>
        <v>26</v>
      </c>
      <c r="BG996" s="1">
        <f>+IF(D996="male",VLOOKUP(M996,'Key node cluster'!$A$3:$C$45,3,0),VLOOKUP(M996,'Key node cluster'!$F$3:$H$27,3,0))</f>
        <v>31</v>
      </c>
    </row>
    <row r="997" spans="1:59" x14ac:dyDescent="0.25">
      <c r="A997" t="s">
        <v>659</v>
      </c>
      <c r="B997">
        <v>9951041154</v>
      </c>
      <c r="C997" s="7">
        <v>30</v>
      </c>
      <c r="D997" t="s">
        <v>9</v>
      </c>
      <c r="E997" t="s">
        <v>10</v>
      </c>
      <c r="G997" t="str">
        <f t="shared" si="737"/>
        <v/>
      </c>
      <c r="H997" s="7">
        <f t="shared" si="695"/>
        <v>5</v>
      </c>
      <c r="J997">
        <v>26</v>
      </c>
      <c r="K997">
        <v>3.6904109589041001</v>
      </c>
      <c r="L997">
        <v>3</v>
      </c>
      <c r="M997" s="5">
        <f t="shared" si="696"/>
        <v>26</v>
      </c>
      <c r="N997" s="5">
        <f>+IF(D997="male",VLOOKUP(BG997,'Key node cluster'!$L$3:$N$24,3,0),VLOOKUP(BG997,'Key node cluster'!$R$3:$T$15,3,0))</f>
        <v>1</v>
      </c>
      <c r="O997" s="1">
        <v>0</v>
      </c>
      <c r="P997" s="1">
        <f t="shared" si="697"/>
        <v>26</v>
      </c>
      <c r="Q997" s="1">
        <f t="shared" si="698"/>
        <v>26</v>
      </c>
      <c r="R997" s="1">
        <f t="shared" si="699"/>
        <v>26</v>
      </c>
      <c r="S997" s="1">
        <f t="shared" si="700"/>
        <v>26</v>
      </c>
      <c r="T997" s="1">
        <f t="shared" si="701"/>
        <v>26</v>
      </c>
      <c r="U997" s="1">
        <f t="shared" si="702"/>
        <v>26</v>
      </c>
      <c r="V997" s="1">
        <f t="shared" si="703"/>
        <v>26</v>
      </c>
      <c r="W997" s="1">
        <f t="shared" si="704"/>
        <v>26</v>
      </c>
      <c r="X997" s="1">
        <f t="shared" si="705"/>
        <v>26</v>
      </c>
      <c r="Y997" s="1">
        <f t="shared" si="706"/>
        <v>26</v>
      </c>
      <c r="Z997" s="1">
        <f t="shared" si="707"/>
        <v>26</v>
      </c>
      <c r="AA997" s="1">
        <f t="shared" si="708"/>
        <v>26</v>
      </c>
      <c r="AB997" s="1">
        <f t="shared" si="709"/>
        <v>26</v>
      </c>
      <c r="AC997" s="1">
        <f t="shared" si="710"/>
        <v>26</v>
      </c>
      <c r="AD997" s="1">
        <f t="shared" si="711"/>
        <v>26</v>
      </c>
      <c r="AE997" s="1">
        <f t="shared" si="712"/>
        <v>26</v>
      </c>
      <c r="AF997" s="1">
        <f t="shared" si="713"/>
        <v>26</v>
      </c>
      <c r="AG997" s="1">
        <f t="shared" si="714"/>
        <v>26</v>
      </c>
      <c r="AH997" s="1">
        <f t="shared" si="715"/>
        <v>26</v>
      </c>
      <c r="AI997" s="1">
        <f t="shared" si="716"/>
        <v>26</v>
      </c>
      <c r="AJ997" s="1">
        <f t="shared" si="717"/>
        <v>26</v>
      </c>
      <c r="AK997" s="1">
        <f t="shared" si="718"/>
        <v>26</v>
      </c>
      <c r="AL997" s="1">
        <f t="shared" si="719"/>
        <v>26</v>
      </c>
      <c r="AM997" s="1">
        <f t="shared" si="720"/>
        <v>26</v>
      </c>
      <c r="AN997" s="1">
        <f t="shared" si="721"/>
        <v>26</v>
      </c>
      <c r="AO997" s="1">
        <f t="shared" si="722"/>
        <v>26</v>
      </c>
      <c r="AP997" s="7">
        <f t="shared" si="738"/>
        <v>26</v>
      </c>
      <c r="AQ997" s="7">
        <f t="shared" si="739"/>
        <v>26</v>
      </c>
      <c r="AR997" s="1">
        <f t="shared" si="723"/>
        <v>26</v>
      </c>
      <c r="AS997" s="7">
        <f t="shared" si="740"/>
        <v>26</v>
      </c>
      <c r="AT997" s="1">
        <f t="shared" si="724"/>
        <v>26</v>
      </c>
      <c r="AU997" s="1">
        <f t="shared" si="725"/>
        <v>26</v>
      </c>
      <c r="AV997" s="1">
        <f t="shared" si="726"/>
        <v>26</v>
      </c>
      <c r="AW997" s="1">
        <f t="shared" si="727"/>
        <v>26</v>
      </c>
      <c r="AX997" s="1">
        <f t="shared" si="728"/>
        <v>26</v>
      </c>
      <c r="AY997" s="1">
        <f t="shared" si="729"/>
        <v>26</v>
      </c>
      <c r="AZ997" s="1">
        <f t="shared" si="730"/>
        <v>26</v>
      </c>
      <c r="BA997" s="1">
        <f t="shared" si="731"/>
        <v>26</v>
      </c>
      <c r="BB997" s="1">
        <f t="shared" si="732"/>
        <v>26</v>
      </c>
      <c r="BC997" s="1">
        <f t="shared" si="733"/>
        <v>26</v>
      </c>
      <c r="BD997" s="1">
        <f t="shared" si="734"/>
        <v>26</v>
      </c>
      <c r="BE997" s="1">
        <f t="shared" si="735"/>
        <v>26</v>
      </c>
      <c r="BF997" s="1">
        <f t="shared" si="736"/>
        <v>26</v>
      </c>
      <c r="BG997" s="1">
        <f>+IF(D997="male",VLOOKUP(M997,'Key node cluster'!$A$3:$C$45,3,0),VLOOKUP(M997,'Key node cluster'!$F$3:$H$27,3,0))</f>
        <v>31</v>
      </c>
    </row>
    <row r="998" spans="1:59" x14ac:dyDescent="0.25">
      <c r="A998" t="s">
        <v>661</v>
      </c>
      <c r="B998">
        <v>9961048354</v>
      </c>
      <c r="C998" s="7">
        <v>20</v>
      </c>
      <c r="D998" t="s">
        <v>9</v>
      </c>
      <c r="E998" t="s">
        <v>10</v>
      </c>
      <c r="F998" t="s">
        <v>45</v>
      </c>
      <c r="G998" t="str">
        <f t="shared" si="737"/>
        <v>tvet</v>
      </c>
      <c r="H998" s="7">
        <f t="shared" si="695"/>
        <v>10</v>
      </c>
      <c r="I998" t="s">
        <v>193</v>
      </c>
      <c r="J998">
        <v>25</v>
      </c>
      <c r="K998">
        <v>5.6109589041095997</v>
      </c>
      <c r="L998">
        <v>19</v>
      </c>
      <c r="M998" s="5">
        <f t="shared" si="696"/>
        <v>30</v>
      </c>
      <c r="N998" s="5">
        <f>+IF(D998="male",VLOOKUP(BG998,'Key node cluster'!$L$3:$N$24,3,0),VLOOKUP(BG998,'Key node cluster'!$R$3:$T$15,3,0))</f>
        <v>2</v>
      </c>
      <c r="O998" s="1">
        <v>0</v>
      </c>
      <c r="P998" s="1">
        <f t="shared" si="697"/>
        <v>26</v>
      </c>
      <c r="Q998" s="1">
        <f t="shared" si="698"/>
        <v>26</v>
      </c>
      <c r="R998" s="1">
        <f t="shared" si="699"/>
        <v>26</v>
      </c>
      <c r="S998" s="1">
        <f t="shared" si="700"/>
        <v>26</v>
      </c>
      <c r="T998" s="1">
        <f t="shared" si="701"/>
        <v>26</v>
      </c>
      <c r="U998" s="1">
        <f t="shared" si="702"/>
        <v>26</v>
      </c>
      <c r="V998" s="1">
        <f t="shared" si="703"/>
        <v>26</v>
      </c>
      <c r="W998" s="1">
        <f t="shared" si="704"/>
        <v>26</v>
      </c>
      <c r="X998" s="1">
        <f t="shared" si="705"/>
        <v>26</v>
      </c>
      <c r="Y998" s="1">
        <f t="shared" si="706"/>
        <v>26</v>
      </c>
      <c r="Z998" s="1">
        <f t="shared" si="707"/>
        <v>26</v>
      </c>
      <c r="AA998" s="1">
        <f t="shared" si="708"/>
        <v>26</v>
      </c>
      <c r="AB998" s="1">
        <f t="shared" si="709"/>
        <v>26</v>
      </c>
      <c r="AC998" s="1">
        <f t="shared" si="710"/>
        <v>26</v>
      </c>
      <c r="AD998" s="1">
        <f t="shared" si="711"/>
        <v>26</v>
      </c>
      <c r="AE998" s="1">
        <f t="shared" si="712"/>
        <v>26</v>
      </c>
      <c r="AF998" s="1">
        <f t="shared" si="713"/>
        <v>26</v>
      </c>
      <c r="AG998" s="1">
        <f t="shared" si="714"/>
        <v>26</v>
      </c>
      <c r="AH998" s="1">
        <f t="shared" si="715"/>
        <v>26</v>
      </c>
      <c r="AI998" s="1">
        <f t="shared" si="716"/>
        <v>26</v>
      </c>
      <c r="AJ998" s="1">
        <f t="shared" si="717"/>
        <v>26</v>
      </c>
      <c r="AK998" s="1">
        <f t="shared" si="718"/>
        <v>26</v>
      </c>
      <c r="AL998" s="1">
        <f t="shared" si="719"/>
        <v>26</v>
      </c>
      <c r="AM998" s="1">
        <f t="shared" si="720"/>
        <v>26</v>
      </c>
      <c r="AN998" s="1">
        <f t="shared" si="721"/>
        <v>26</v>
      </c>
      <c r="AO998" s="1">
        <f t="shared" si="722"/>
        <v>26</v>
      </c>
      <c r="AP998" s="7">
        <f t="shared" si="738"/>
        <v>27</v>
      </c>
      <c r="AQ998" s="7">
        <f t="shared" si="739"/>
        <v>28</v>
      </c>
      <c r="AR998" s="1">
        <f t="shared" si="723"/>
        <v>29</v>
      </c>
      <c r="AS998" s="7">
        <f t="shared" si="740"/>
        <v>30</v>
      </c>
      <c r="AT998" s="1">
        <f t="shared" si="724"/>
        <v>30</v>
      </c>
      <c r="AU998" s="1">
        <f t="shared" si="725"/>
        <v>30</v>
      </c>
      <c r="AV998" s="1">
        <f t="shared" si="726"/>
        <v>30</v>
      </c>
      <c r="AW998" s="1">
        <f t="shared" si="727"/>
        <v>30</v>
      </c>
      <c r="AX998" s="1">
        <f t="shared" si="728"/>
        <v>30</v>
      </c>
      <c r="AY998" s="1">
        <f t="shared" si="729"/>
        <v>30</v>
      </c>
      <c r="AZ998" s="1">
        <f t="shared" si="730"/>
        <v>30</v>
      </c>
      <c r="BA998" s="1">
        <f t="shared" si="731"/>
        <v>30</v>
      </c>
      <c r="BB998" s="1">
        <f t="shared" si="732"/>
        <v>30</v>
      </c>
      <c r="BC998" s="1">
        <f t="shared" si="733"/>
        <v>30</v>
      </c>
      <c r="BD998" s="1">
        <f t="shared" si="734"/>
        <v>30</v>
      </c>
      <c r="BE998" s="1">
        <f t="shared" si="735"/>
        <v>30</v>
      </c>
      <c r="BF998" s="1">
        <f t="shared" si="736"/>
        <v>30</v>
      </c>
      <c r="BG998" s="1">
        <f>+IF(D998="male",VLOOKUP(M998,'Key node cluster'!$A$3:$C$45,3,0),VLOOKUP(M998,'Key node cluster'!$F$3:$H$27,3,0))</f>
        <v>30</v>
      </c>
    </row>
    <row r="999" spans="1:59" x14ac:dyDescent="0.25">
      <c r="A999" t="s">
        <v>662</v>
      </c>
      <c r="B999">
        <v>9761014289</v>
      </c>
      <c r="C999" s="7">
        <v>40</v>
      </c>
      <c r="D999" t="s">
        <v>9</v>
      </c>
      <c r="E999" t="s">
        <v>10</v>
      </c>
      <c r="G999" t="str">
        <f t="shared" si="737"/>
        <v/>
      </c>
      <c r="H999" s="7">
        <f t="shared" si="695"/>
        <v>10</v>
      </c>
      <c r="J999">
        <v>45</v>
      </c>
      <c r="K999">
        <v>8.7698630136986004</v>
      </c>
      <c r="L999">
        <v>9</v>
      </c>
      <c r="M999" s="5">
        <f t="shared" si="696"/>
        <v>26</v>
      </c>
      <c r="N999" s="5">
        <f>+IF(D999="male",VLOOKUP(BG999,'Key node cluster'!$L$3:$N$24,3,0),VLOOKUP(BG999,'Key node cluster'!$R$3:$T$15,3,0))</f>
        <v>1</v>
      </c>
      <c r="O999" s="1">
        <v>0</v>
      </c>
      <c r="P999" s="1">
        <f t="shared" si="697"/>
        <v>26</v>
      </c>
      <c r="Q999" s="1">
        <f t="shared" si="698"/>
        <v>26</v>
      </c>
      <c r="R999" s="1">
        <f t="shared" si="699"/>
        <v>26</v>
      </c>
      <c r="S999" s="1">
        <f t="shared" si="700"/>
        <v>26</v>
      </c>
      <c r="T999" s="1">
        <f t="shared" si="701"/>
        <v>26</v>
      </c>
      <c r="U999" s="1">
        <f t="shared" si="702"/>
        <v>26</v>
      </c>
      <c r="V999" s="1">
        <f t="shared" si="703"/>
        <v>26</v>
      </c>
      <c r="W999" s="1">
        <f t="shared" si="704"/>
        <v>26</v>
      </c>
      <c r="X999" s="1">
        <f t="shared" si="705"/>
        <v>26</v>
      </c>
      <c r="Y999" s="1">
        <f t="shared" si="706"/>
        <v>26</v>
      </c>
      <c r="Z999" s="1">
        <f t="shared" si="707"/>
        <v>26</v>
      </c>
      <c r="AA999" s="1">
        <f t="shared" si="708"/>
        <v>26</v>
      </c>
      <c r="AB999" s="1">
        <f t="shared" si="709"/>
        <v>26</v>
      </c>
      <c r="AC999" s="1">
        <f t="shared" si="710"/>
        <v>26</v>
      </c>
      <c r="AD999" s="1">
        <f t="shared" si="711"/>
        <v>26</v>
      </c>
      <c r="AE999" s="1">
        <f t="shared" si="712"/>
        <v>26</v>
      </c>
      <c r="AF999" s="1">
        <f t="shared" si="713"/>
        <v>26</v>
      </c>
      <c r="AG999" s="1">
        <f t="shared" si="714"/>
        <v>26</v>
      </c>
      <c r="AH999" s="1">
        <f t="shared" si="715"/>
        <v>26</v>
      </c>
      <c r="AI999" s="1">
        <f t="shared" si="716"/>
        <v>26</v>
      </c>
      <c r="AJ999" s="1">
        <f t="shared" si="717"/>
        <v>26</v>
      </c>
      <c r="AK999" s="1">
        <f t="shared" si="718"/>
        <v>26</v>
      </c>
      <c r="AL999" s="1">
        <f t="shared" si="719"/>
        <v>26</v>
      </c>
      <c r="AM999" s="1">
        <f t="shared" si="720"/>
        <v>26</v>
      </c>
      <c r="AN999" s="1">
        <f t="shared" si="721"/>
        <v>26</v>
      </c>
      <c r="AO999" s="1">
        <f t="shared" si="722"/>
        <v>26</v>
      </c>
      <c r="AP999" s="7">
        <f t="shared" si="738"/>
        <v>26</v>
      </c>
      <c r="AQ999" s="7">
        <f t="shared" si="739"/>
        <v>26</v>
      </c>
      <c r="AR999" s="1">
        <f t="shared" si="723"/>
        <v>26</v>
      </c>
      <c r="AS999" s="7">
        <f t="shared" si="740"/>
        <v>26</v>
      </c>
      <c r="AT999" s="1">
        <f t="shared" si="724"/>
        <v>26</v>
      </c>
      <c r="AU999" s="1">
        <f t="shared" si="725"/>
        <v>26</v>
      </c>
      <c r="AV999" s="1">
        <f t="shared" si="726"/>
        <v>26</v>
      </c>
      <c r="AW999" s="1">
        <f t="shared" si="727"/>
        <v>26</v>
      </c>
      <c r="AX999" s="1">
        <f t="shared" si="728"/>
        <v>26</v>
      </c>
      <c r="AY999" s="1">
        <f t="shared" si="729"/>
        <v>26</v>
      </c>
      <c r="AZ999" s="1">
        <f t="shared" si="730"/>
        <v>26</v>
      </c>
      <c r="BA999" s="1">
        <f t="shared" si="731"/>
        <v>26</v>
      </c>
      <c r="BB999" s="1">
        <f t="shared" si="732"/>
        <v>26</v>
      </c>
      <c r="BC999" s="1">
        <f t="shared" si="733"/>
        <v>26</v>
      </c>
      <c r="BD999" s="1">
        <f t="shared" si="734"/>
        <v>26</v>
      </c>
      <c r="BE999" s="1">
        <f t="shared" si="735"/>
        <v>26</v>
      </c>
      <c r="BF999" s="1">
        <f t="shared" si="736"/>
        <v>26</v>
      </c>
      <c r="BG999" s="1">
        <f>+IF(D999="male",VLOOKUP(M999,'Key node cluster'!$A$3:$C$45,3,0),VLOOKUP(M999,'Key node cluster'!$F$3:$H$27,3,0))</f>
        <v>31</v>
      </c>
    </row>
    <row r="1000" spans="1:59" x14ac:dyDescent="0.25">
      <c r="A1000" t="s">
        <v>663</v>
      </c>
      <c r="B1000">
        <v>9771018426</v>
      </c>
      <c r="C1000" s="7">
        <v>40</v>
      </c>
      <c r="D1000" t="s">
        <v>9</v>
      </c>
      <c r="E1000" t="s">
        <v>10</v>
      </c>
      <c r="G1000" t="str">
        <f t="shared" si="737"/>
        <v>bachelor or above</v>
      </c>
      <c r="H1000" s="7">
        <f t="shared" si="695"/>
        <v>20</v>
      </c>
      <c r="I1000" t="s">
        <v>14</v>
      </c>
      <c r="J1000">
        <v>44</v>
      </c>
      <c r="K1000">
        <v>16.695890410958999</v>
      </c>
      <c r="L1000">
        <v>2</v>
      </c>
      <c r="M1000" s="5">
        <f t="shared" si="696"/>
        <v>26</v>
      </c>
      <c r="N1000" s="5">
        <f>+IF(D1000="male",VLOOKUP(BG1000,'Key node cluster'!$L$3:$N$24,3,0),VLOOKUP(BG1000,'Key node cluster'!$R$3:$T$15,3,0))</f>
        <v>1</v>
      </c>
      <c r="O1000" s="1">
        <v>0</v>
      </c>
      <c r="P1000" s="1">
        <f t="shared" si="697"/>
        <v>26</v>
      </c>
      <c r="Q1000" s="1">
        <f t="shared" si="698"/>
        <v>26</v>
      </c>
      <c r="R1000" s="1">
        <f t="shared" si="699"/>
        <v>26</v>
      </c>
      <c r="S1000" s="1">
        <f t="shared" si="700"/>
        <v>26</v>
      </c>
      <c r="T1000" s="1">
        <f t="shared" si="701"/>
        <v>26</v>
      </c>
      <c r="U1000" s="1">
        <f t="shared" si="702"/>
        <v>26</v>
      </c>
      <c r="V1000" s="1">
        <f t="shared" si="703"/>
        <v>26</v>
      </c>
      <c r="W1000" s="1">
        <f t="shared" si="704"/>
        <v>26</v>
      </c>
      <c r="X1000" s="1">
        <f t="shared" si="705"/>
        <v>26</v>
      </c>
      <c r="Y1000" s="1">
        <f t="shared" si="706"/>
        <v>26</v>
      </c>
      <c r="Z1000" s="1">
        <f t="shared" si="707"/>
        <v>26</v>
      </c>
      <c r="AA1000" s="1">
        <f t="shared" si="708"/>
        <v>26</v>
      </c>
      <c r="AB1000" s="1">
        <f t="shared" si="709"/>
        <v>26</v>
      </c>
      <c r="AC1000" s="1">
        <f t="shared" si="710"/>
        <v>26</v>
      </c>
      <c r="AD1000" s="1">
        <f t="shared" si="711"/>
        <v>26</v>
      </c>
      <c r="AE1000" s="1">
        <f t="shared" si="712"/>
        <v>26</v>
      </c>
      <c r="AF1000" s="1">
        <f t="shared" si="713"/>
        <v>26</v>
      </c>
      <c r="AG1000" s="1">
        <f t="shared" si="714"/>
        <v>26</v>
      </c>
      <c r="AH1000" s="1">
        <f t="shared" si="715"/>
        <v>26</v>
      </c>
      <c r="AI1000" s="1">
        <f t="shared" si="716"/>
        <v>26</v>
      </c>
      <c r="AJ1000" s="1">
        <f t="shared" si="717"/>
        <v>26</v>
      </c>
      <c r="AK1000" s="1">
        <f t="shared" si="718"/>
        <v>26</v>
      </c>
      <c r="AL1000" s="1">
        <f t="shared" si="719"/>
        <v>26</v>
      </c>
      <c r="AM1000" s="1">
        <f t="shared" si="720"/>
        <v>26</v>
      </c>
      <c r="AN1000" s="1">
        <f t="shared" si="721"/>
        <v>26</v>
      </c>
      <c r="AO1000" s="1">
        <f t="shared" si="722"/>
        <v>26</v>
      </c>
      <c r="AP1000" s="7">
        <f t="shared" si="738"/>
        <v>26</v>
      </c>
      <c r="AQ1000" s="7">
        <f t="shared" si="739"/>
        <v>26</v>
      </c>
      <c r="AR1000" s="1">
        <f t="shared" si="723"/>
        <v>26</v>
      </c>
      <c r="AS1000" s="7">
        <f t="shared" si="740"/>
        <v>26</v>
      </c>
      <c r="AT1000" s="1">
        <f t="shared" si="724"/>
        <v>26</v>
      </c>
      <c r="AU1000" s="1">
        <f t="shared" si="725"/>
        <v>26</v>
      </c>
      <c r="AV1000" s="1">
        <f t="shared" si="726"/>
        <v>26</v>
      </c>
      <c r="AW1000" s="1">
        <f t="shared" si="727"/>
        <v>26</v>
      </c>
      <c r="AX1000" s="1">
        <f t="shared" si="728"/>
        <v>26</v>
      </c>
      <c r="AY1000" s="1">
        <f t="shared" si="729"/>
        <v>26</v>
      </c>
      <c r="AZ1000" s="1">
        <f t="shared" si="730"/>
        <v>26</v>
      </c>
      <c r="BA1000" s="1">
        <f t="shared" si="731"/>
        <v>26</v>
      </c>
      <c r="BB1000" s="1">
        <f t="shared" si="732"/>
        <v>26</v>
      </c>
      <c r="BC1000" s="1">
        <f t="shared" si="733"/>
        <v>26</v>
      </c>
      <c r="BD1000" s="1">
        <f t="shared" si="734"/>
        <v>26</v>
      </c>
      <c r="BE1000" s="1">
        <f t="shared" si="735"/>
        <v>26</v>
      </c>
      <c r="BF1000" s="1">
        <f t="shared" si="736"/>
        <v>26</v>
      </c>
      <c r="BG1000" s="1">
        <f>+IF(D1000="male",VLOOKUP(M1000,'Key node cluster'!$A$3:$C$45,3,0),VLOOKUP(M1000,'Key node cluster'!$F$3:$H$27,3,0))</f>
        <v>31</v>
      </c>
    </row>
    <row r="1001" spans="1:59" x14ac:dyDescent="0.25">
      <c r="A1001" t="s">
        <v>665</v>
      </c>
      <c r="B1001">
        <v>9971069366</v>
      </c>
      <c r="C1001" s="7">
        <v>20</v>
      </c>
      <c r="D1001" t="s">
        <v>9</v>
      </c>
      <c r="E1001" t="s">
        <v>10</v>
      </c>
      <c r="F1001" t="s">
        <v>45</v>
      </c>
      <c r="G1001" t="str">
        <f t="shared" si="737"/>
        <v>tvet</v>
      </c>
      <c r="H1001" s="7">
        <f t="shared" si="695"/>
        <v>5</v>
      </c>
      <c r="I1001" t="s">
        <v>193</v>
      </c>
      <c r="J1001">
        <v>24</v>
      </c>
      <c r="K1001">
        <v>1.0027397260274</v>
      </c>
      <c r="L1001">
        <v>1</v>
      </c>
      <c r="M1001" s="5">
        <f t="shared" si="696"/>
        <v>30</v>
      </c>
      <c r="N1001" s="5">
        <f>+IF(D1001="male",VLOOKUP(BG1001,'Key node cluster'!$L$3:$N$24,3,0),VLOOKUP(BG1001,'Key node cluster'!$R$3:$T$15,3,0))</f>
        <v>2</v>
      </c>
      <c r="O1001" s="1">
        <v>0</v>
      </c>
      <c r="P1001" s="1">
        <f t="shared" si="697"/>
        <v>26</v>
      </c>
      <c r="Q1001" s="1">
        <f t="shared" si="698"/>
        <v>26</v>
      </c>
      <c r="R1001" s="1">
        <f t="shared" si="699"/>
        <v>26</v>
      </c>
      <c r="S1001" s="1">
        <f t="shared" si="700"/>
        <v>26</v>
      </c>
      <c r="T1001" s="1">
        <f t="shared" si="701"/>
        <v>26</v>
      </c>
      <c r="U1001" s="1">
        <f t="shared" si="702"/>
        <v>26</v>
      </c>
      <c r="V1001" s="1">
        <f t="shared" si="703"/>
        <v>26</v>
      </c>
      <c r="W1001" s="1">
        <f t="shared" si="704"/>
        <v>26</v>
      </c>
      <c r="X1001" s="1">
        <f t="shared" si="705"/>
        <v>26</v>
      </c>
      <c r="Y1001" s="1">
        <f t="shared" si="706"/>
        <v>26</v>
      </c>
      <c r="Z1001" s="1">
        <f t="shared" si="707"/>
        <v>26</v>
      </c>
      <c r="AA1001" s="1">
        <f t="shared" si="708"/>
        <v>26</v>
      </c>
      <c r="AB1001" s="1">
        <f t="shared" si="709"/>
        <v>26</v>
      </c>
      <c r="AC1001" s="1">
        <f t="shared" si="710"/>
        <v>26</v>
      </c>
      <c r="AD1001" s="1">
        <f t="shared" si="711"/>
        <v>26</v>
      </c>
      <c r="AE1001" s="1">
        <f t="shared" si="712"/>
        <v>26</v>
      </c>
      <c r="AF1001" s="1">
        <f t="shared" si="713"/>
        <v>26</v>
      </c>
      <c r="AG1001" s="1">
        <f t="shared" si="714"/>
        <v>26</v>
      </c>
      <c r="AH1001" s="1">
        <f t="shared" si="715"/>
        <v>26</v>
      </c>
      <c r="AI1001" s="1">
        <f t="shared" si="716"/>
        <v>26</v>
      </c>
      <c r="AJ1001" s="1">
        <f t="shared" si="717"/>
        <v>26</v>
      </c>
      <c r="AK1001" s="1">
        <f t="shared" si="718"/>
        <v>26</v>
      </c>
      <c r="AL1001" s="1">
        <f t="shared" si="719"/>
        <v>26</v>
      </c>
      <c r="AM1001" s="1">
        <f t="shared" si="720"/>
        <v>26</v>
      </c>
      <c r="AN1001" s="1">
        <f t="shared" si="721"/>
        <v>26</v>
      </c>
      <c r="AO1001" s="1">
        <f t="shared" si="722"/>
        <v>26</v>
      </c>
      <c r="AP1001" s="7">
        <f t="shared" si="738"/>
        <v>27</v>
      </c>
      <c r="AQ1001" s="7">
        <f t="shared" si="739"/>
        <v>28</v>
      </c>
      <c r="AR1001" s="1">
        <f t="shared" si="723"/>
        <v>29</v>
      </c>
      <c r="AS1001" s="7">
        <f t="shared" si="740"/>
        <v>30</v>
      </c>
      <c r="AT1001" s="1">
        <f t="shared" si="724"/>
        <v>30</v>
      </c>
      <c r="AU1001" s="1">
        <f t="shared" si="725"/>
        <v>30</v>
      </c>
      <c r="AV1001" s="1">
        <f t="shared" si="726"/>
        <v>30</v>
      </c>
      <c r="AW1001" s="1">
        <f t="shared" si="727"/>
        <v>30</v>
      </c>
      <c r="AX1001" s="1">
        <f t="shared" si="728"/>
        <v>30</v>
      </c>
      <c r="AY1001" s="1">
        <f t="shared" si="729"/>
        <v>30</v>
      </c>
      <c r="AZ1001" s="1">
        <f t="shared" si="730"/>
        <v>30</v>
      </c>
      <c r="BA1001" s="1">
        <f t="shared" si="731"/>
        <v>30</v>
      </c>
      <c r="BB1001" s="1">
        <f t="shared" si="732"/>
        <v>30</v>
      </c>
      <c r="BC1001" s="1">
        <f t="shared" si="733"/>
        <v>30</v>
      </c>
      <c r="BD1001" s="1">
        <f t="shared" si="734"/>
        <v>30</v>
      </c>
      <c r="BE1001" s="1">
        <f t="shared" si="735"/>
        <v>30</v>
      </c>
      <c r="BF1001" s="1">
        <f t="shared" si="736"/>
        <v>30</v>
      </c>
      <c r="BG1001" s="1">
        <f>+IF(D1001="male",VLOOKUP(M1001,'Key node cluster'!$A$3:$C$45,3,0),VLOOKUP(M1001,'Key node cluster'!$F$3:$H$27,3,0))</f>
        <v>30</v>
      </c>
    </row>
    <row r="1002" spans="1:59" x14ac:dyDescent="0.25">
      <c r="A1002" t="s">
        <v>667</v>
      </c>
      <c r="B1002">
        <v>9941066867</v>
      </c>
      <c r="C1002" s="7">
        <v>30</v>
      </c>
      <c r="D1002" t="s">
        <v>9</v>
      </c>
      <c r="E1002" t="s">
        <v>10</v>
      </c>
      <c r="G1002" t="str">
        <f t="shared" si="737"/>
        <v/>
      </c>
      <c r="H1002" s="7">
        <f t="shared" si="695"/>
        <v>5</v>
      </c>
      <c r="J1002">
        <v>28</v>
      </c>
      <c r="K1002">
        <v>3.4164383561644001</v>
      </c>
      <c r="L1002">
        <v>4</v>
      </c>
      <c r="M1002" s="5">
        <f t="shared" si="696"/>
        <v>26</v>
      </c>
      <c r="N1002" s="5">
        <f>+IF(D1002="male",VLOOKUP(BG1002,'Key node cluster'!$L$3:$N$24,3,0),VLOOKUP(BG1002,'Key node cluster'!$R$3:$T$15,3,0))</f>
        <v>1</v>
      </c>
      <c r="O1002" s="1">
        <v>0</v>
      </c>
      <c r="P1002" s="1">
        <f t="shared" si="697"/>
        <v>26</v>
      </c>
      <c r="Q1002" s="1">
        <f t="shared" si="698"/>
        <v>26</v>
      </c>
      <c r="R1002" s="1">
        <f t="shared" si="699"/>
        <v>26</v>
      </c>
      <c r="S1002" s="1">
        <f t="shared" si="700"/>
        <v>26</v>
      </c>
      <c r="T1002" s="1">
        <f t="shared" si="701"/>
        <v>26</v>
      </c>
      <c r="U1002" s="1">
        <f t="shared" si="702"/>
        <v>26</v>
      </c>
      <c r="V1002" s="1">
        <f t="shared" si="703"/>
        <v>26</v>
      </c>
      <c r="W1002" s="1">
        <f t="shared" si="704"/>
        <v>26</v>
      </c>
      <c r="X1002" s="1">
        <f t="shared" si="705"/>
        <v>26</v>
      </c>
      <c r="Y1002" s="1">
        <f t="shared" si="706"/>
        <v>26</v>
      </c>
      <c r="Z1002" s="1">
        <f t="shared" si="707"/>
        <v>26</v>
      </c>
      <c r="AA1002" s="1">
        <f t="shared" si="708"/>
        <v>26</v>
      </c>
      <c r="AB1002" s="1">
        <f t="shared" si="709"/>
        <v>26</v>
      </c>
      <c r="AC1002" s="1">
        <f t="shared" si="710"/>
        <v>26</v>
      </c>
      <c r="AD1002" s="1">
        <f t="shared" si="711"/>
        <v>26</v>
      </c>
      <c r="AE1002" s="1">
        <f t="shared" si="712"/>
        <v>26</v>
      </c>
      <c r="AF1002" s="1">
        <f t="shared" si="713"/>
        <v>26</v>
      </c>
      <c r="AG1002" s="1">
        <f t="shared" si="714"/>
        <v>26</v>
      </c>
      <c r="AH1002" s="1">
        <f t="shared" si="715"/>
        <v>26</v>
      </c>
      <c r="AI1002" s="1">
        <f t="shared" si="716"/>
        <v>26</v>
      </c>
      <c r="AJ1002" s="1">
        <f t="shared" si="717"/>
        <v>26</v>
      </c>
      <c r="AK1002" s="1">
        <f t="shared" si="718"/>
        <v>26</v>
      </c>
      <c r="AL1002" s="1">
        <f t="shared" si="719"/>
        <v>26</v>
      </c>
      <c r="AM1002" s="1">
        <f t="shared" si="720"/>
        <v>26</v>
      </c>
      <c r="AN1002" s="1">
        <f t="shared" si="721"/>
        <v>26</v>
      </c>
      <c r="AO1002" s="1">
        <f t="shared" si="722"/>
        <v>26</v>
      </c>
      <c r="AP1002" s="7">
        <f t="shared" si="738"/>
        <v>26</v>
      </c>
      <c r="AQ1002" s="7">
        <f t="shared" si="739"/>
        <v>26</v>
      </c>
      <c r="AR1002" s="1">
        <f t="shared" si="723"/>
        <v>26</v>
      </c>
      <c r="AS1002" s="7">
        <f t="shared" si="740"/>
        <v>26</v>
      </c>
      <c r="AT1002" s="1">
        <f t="shared" si="724"/>
        <v>26</v>
      </c>
      <c r="AU1002" s="1">
        <f t="shared" si="725"/>
        <v>26</v>
      </c>
      <c r="AV1002" s="1">
        <f t="shared" si="726"/>
        <v>26</v>
      </c>
      <c r="AW1002" s="1">
        <f t="shared" si="727"/>
        <v>26</v>
      </c>
      <c r="AX1002" s="1">
        <f t="shared" si="728"/>
        <v>26</v>
      </c>
      <c r="AY1002" s="1">
        <f t="shared" si="729"/>
        <v>26</v>
      </c>
      <c r="AZ1002" s="1">
        <f t="shared" si="730"/>
        <v>26</v>
      </c>
      <c r="BA1002" s="1">
        <f t="shared" si="731"/>
        <v>26</v>
      </c>
      <c r="BB1002" s="1">
        <f t="shared" si="732"/>
        <v>26</v>
      </c>
      <c r="BC1002" s="1">
        <f t="shared" si="733"/>
        <v>26</v>
      </c>
      <c r="BD1002" s="1">
        <f t="shared" si="734"/>
        <v>26</v>
      </c>
      <c r="BE1002" s="1">
        <f t="shared" si="735"/>
        <v>26</v>
      </c>
      <c r="BF1002" s="1">
        <f t="shared" si="736"/>
        <v>26</v>
      </c>
      <c r="BG1002" s="1">
        <f>+IF(D1002="male",VLOOKUP(M1002,'Key node cluster'!$A$3:$C$45,3,0),VLOOKUP(M1002,'Key node cluster'!$F$3:$H$27,3,0))</f>
        <v>31</v>
      </c>
    </row>
    <row r="1003" spans="1:59" x14ac:dyDescent="0.25">
      <c r="A1003" t="s">
        <v>669</v>
      </c>
      <c r="B1003">
        <v>9881016478</v>
      </c>
      <c r="C1003" s="7">
        <v>30</v>
      </c>
      <c r="D1003" t="s">
        <v>9</v>
      </c>
      <c r="E1003" t="s">
        <v>10</v>
      </c>
      <c r="G1003" t="str">
        <f t="shared" si="737"/>
        <v/>
      </c>
      <c r="H1003" s="7">
        <f t="shared" si="695"/>
        <v>15</v>
      </c>
      <c r="J1003">
        <v>33</v>
      </c>
      <c r="K1003">
        <v>14.032876712328999</v>
      </c>
      <c r="L1003">
        <v>13</v>
      </c>
      <c r="M1003" s="5">
        <f t="shared" si="696"/>
        <v>26</v>
      </c>
      <c r="N1003" s="5">
        <f>+IF(D1003="male",VLOOKUP(BG1003,'Key node cluster'!$L$3:$N$24,3,0),VLOOKUP(BG1003,'Key node cluster'!$R$3:$T$15,3,0))</f>
        <v>1</v>
      </c>
      <c r="O1003" s="1">
        <v>0</v>
      </c>
      <c r="P1003" s="1">
        <f t="shared" si="697"/>
        <v>26</v>
      </c>
      <c r="Q1003" s="1">
        <f t="shared" si="698"/>
        <v>26</v>
      </c>
      <c r="R1003" s="1">
        <f t="shared" si="699"/>
        <v>26</v>
      </c>
      <c r="S1003" s="1">
        <f t="shared" si="700"/>
        <v>26</v>
      </c>
      <c r="T1003" s="1">
        <f t="shared" si="701"/>
        <v>26</v>
      </c>
      <c r="U1003" s="1">
        <f t="shared" si="702"/>
        <v>26</v>
      </c>
      <c r="V1003" s="1">
        <f t="shared" si="703"/>
        <v>26</v>
      </c>
      <c r="W1003" s="1">
        <f t="shared" si="704"/>
        <v>26</v>
      </c>
      <c r="X1003" s="1">
        <f t="shared" si="705"/>
        <v>26</v>
      </c>
      <c r="Y1003" s="1">
        <f t="shared" si="706"/>
        <v>26</v>
      </c>
      <c r="Z1003" s="1">
        <f t="shared" si="707"/>
        <v>26</v>
      </c>
      <c r="AA1003" s="1">
        <f t="shared" si="708"/>
        <v>26</v>
      </c>
      <c r="AB1003" s="1">
        <f t="shared" si="709"/>
        <v>26</v>
      </c>
      <c r="AC1003" s="1">
        <f t="shared" si="710"/>
        <v>26</v>
      </c>
      <c r="AD1003" s="1">
        <f t="shared" si="711"/>
        <v>26</v>
      </c>
      <c r="AE1003" s="1">
        <f t="shared" si="712"/>
        <v>26</v>
      </c>
      <c r="AF1003" s="1">
        <f t="shared" si="713"/>
        <v>26</v>
      </c>
      <c r="AG1003" s="1">
        <f t="shared" si="714"/>
        <v>26</v>
      </c>
      <c r="AH1003" s="1">
        <f t="shared" si="715"/>
        <v>26</v>
      </c>
      <c r="AI1003" s="1">
        <f t="shared" si="716"/>
        <v>26</v>
      </c>
      <c r="AJ1003" s="1">
        <f t="shared" si="717"/>
        <v>26</v>
      </c>
      <c r="AK1003" s="1">
        <f t="shared" si="718"/>
        <v>26</v>
      </c>
      <c r="AL1003" s="1">
        <f t="shared" si="719"/>
        <v>26</v>
      </c>
      <c r="AM1003" s="1">
        <f t="shared" si="720"/>
        <v>26</v>
      </c>
      <c r="AN1003" s="1">
        <f t="shared" si="721"/>
        <v>26</v>
      </c>
      <c r="AO1003" s="1">
        <f t="shared" si="722"/>
        <v>26</v>
      </c>
      <c r="AP1003" s="7">
        <f t="shared" si="738"/>
        <v>26</v>
      </c>
      <c r="AQ1003" s="7">
        <f t="shared" si="739"/>
        <v>26</v>
      </c>
      <c r="AR1003" s="1">
        <f t="shared" si="723"/>
        <v>26</v>
      </c>
      <c r="AS1003" s="7">
        <f t="shared" si="740"/>
        <v>26</v>
      </c>
      <c r="AT1003" s="1">
        <f t="shared" si="724"/>
        <v>26</v>
      </c>
      <c r="AU1003" s="1">
        <f t="shared" si="725"/>
        <v>26</v>
      </c>
      <c r="AV1003" s="1">
        <f t="shared" si="726"/>
        <v>26</v>
      </c>
      <c r="AW1003" s="1">
        <f t="shared" si="727"/>
        <v>26</v>
      </c>
      <c r="AX1003" s="1">
        <f t="shared" si="728"/>
        <v>26</v>
      </c>
      <c r="AY1003" s="1">
        <f t="shared" si="729"/>
        <v>26</v>
      </c>
      <c r="AZ1003" s="1">
        <f t="shared" si="730"/>
        <v>26</v>
      </c>
      <c r="BA1003" s="1">
        <f t="shared" si="731"/>
        <v>26</v>
      </c>
      <c r="BB1003" s="1">
        <f t="shared" si="732"/>
        <v>26</v>
      </c>
      <c r="BC1003" s="1">
        <f t="shared" si="733"/>
        <v>26</v>
      </c>
      <c r="BD1003" s="1">
        <f t="shared" si="734"/>
        <v>26</v>
      </c>
      <c r="BE1003" s="1">
        <f t="shared" si="735"/>
        <v>26</v>
      </c>
      <c r="BF1003" s="1">
        <f t="shared" si="736"/>
        <v>26</v>
      </c>
      <c r="BG1003" s="1">
        <f>+IF(D1003="male",VLOOKUP(M1003,'Key node cluster'!$A$3:$C$45,3,0),VLOOKUP(M1003,'Key node cluster'!$F$3:$H$27,3,0))</f>
        <v>31</v>
      </c>
    </row>
    <row r="1004" spans="1:59" x14ac:dyDescent="0.25">
      <c r="A1004" t="s">
        <v>671</v>
      </c>
      <c r="B1004">
        <v>9901031744</v>
      </c>
      <c r="C1004" s="7">
        <v>30</v>
      </c>
      <c r="D1004" t="s">
        <v>9</v>
      </c>
      <c r="E1004" t="s">
        <v>10</v>
      </c>
      <c r="F1004" t="s">
        <v>11</v>
      </c>
      <c r="G1004" t="str">
        <f t="shared" si="737"/>
        <v>bachelor or above</v>
      </c>
      <c r="H1004" s="7">
        <f t="shared" si="695"/>
        <v>10</v>
      </c>
      <c r="I1004" t="s">
        <v>14</v>
      </c>
      <c r="J1004">
        <v>31</v>
      </c>
      <c r="K1004">
        <v>9.1945205479451992</v>
      </c>
      <c r="L1004">
        <v>19</v>
      </c>
      <c r="M1004" s="5">
        <f t="shared" si="696"/>
        <v>42</v>
      </c>
      <c r="N1004" s="5">
        <f>+IF(D1004="male",VLOOKUP(BG1004,'Key node cluster'!$L$3:$N$24,3,0),VLOOKUP(BG1004,'Key node cluster'!$R$3:$T$15,3,0))</f>
        <v>0</v>
      </c>
      <c r="O1004" s="1">
        <v>0</v>
      </c>
      <c r="P1004" s="1">
        <f t="shared" si="697"/>
        <v>26</v>
      </c>
      <c r="Q1004" s="1">
        <f t="shared" si="698"/>
        <v>26</v>
      </c>
      <c r="R1004" s="1">
        <f t="shared" si="699"/>
        <v>26</v>
      </c>
      <c r="S1004" s="1">
        <f t="shared" si="700"/>
        <v>26</v>
      </c>
      <c r="T1004" s="1">
        <f t="shared" si="701"/>
        <v>26</v>
      </c>
      <c r="U1004" s="1">
        <f t="shared" si="702"/>
        <v>26</v>
      </c>
      <c r="V1004" s="1">
        <f t="shared" si="703"/>
        <v>26</v>
      </c>
      <c r="W1004" s="1">
        <f t="shared" si="704"/>
        <v>26</v>
      </c>
      <c r="X1004" s="1">
        <f t="shared" si="705"/>
        <v>26</v>
      </c>
      <c r="Y1004" s="1">
        <f t="shared" si="706"/>
        <v>26</v>
      </c>
      <c r="Z1004" s="1">
        <f t="shared" si="707"/>
        <v>26</v>
      </c>
      <c r="AA1004" s="1">
        <f t="shared" si="708"/>
        <v>26</v>
      </c>
      <c r="AB1004" s="1">
        <f t="shared" si="709"/>
        <v>26</v>
      </c>
      <c r="AC1004" s="1">
        <f t="shared" si="710"/>
        <v>26</v>
      </c>
      <c r="AD1004" s="1">
        <f t="shared" si="711"/>
        <v>26</v>
      </c>
      <c r="AE1004" s="1">
        <f t="shared" si="712"/>
        <v>26</v>
      </c>
      <c r="AF1004" s="1">
        <f t="shared" si="713"/>
        <v>26</v>
      </c>
      <c r="AG1004" s="1">
        <f t="shared" si="714"/>
        <v>26</v>
      </c>
      <c r="AH1004" s="1">
        <f t="shared" si="715"/>
        <v>26</v>
      </c>
      <c r="AI1004" s="1">
        <f t="shared" si="716"/>
        <v>26</v>
      </c>
      <c r="AJ1004" s="1">
        <f t="shared" si="717"/>
        <v>26</v>
      </c>
      <c r="AK1004" s="1">
        <f t="shared" si="718"/>
        <v>26</v>
      </c>
      <c r="AL1004" s="1">
        <f t="shared" si="719"/>
        <v>26</v>
      </c>
      <c r="AM1004" s="1">
        <f t="shared" si="720"/>
        <v>26</v>
      </c>
      <c r="AN1004" s="1">
        <f t="shared" si="721"/>
        <v>26</v>
      </c>
      <c r="AO1004" s="1">
        <f t="shared" si="722"/>
        <v>26</v>
      </c>
      <c r="AP1004" s="7">
        <f t="shared" si="738"/>
        <v>38</v>
      </c>
      <c r="AQ1004" s="7">
        <f t="shared" si="739"/>
        <v>38</v>
      </c>
      <c r="AR1004" s="1">
        <f t="shared" si="723"/>
        <v>38</v>
      </c>
      <c r="AS1004" s="7">
        <f t="shared" si="740"/>
        <v>38</v>
      </c>
      <c r="AT1004" s="1">
        <f t="shared" si="724"/>
        <v>38</v>
      </c>
      <c r="AU1004" s="1">
        <f t="shared" si="725"/>
        <v>38</v>
      </c>
      <c r="AV1004" s="1">
        <f t="shared" si="726"/>
        <v>38</v>
      </c>
      <c r="AW1004" s="1">
        <f t="shared" si="727"/>
        <v>38</v>
      </c>
      <c r="AX1004" s="1">
        <f t="shared" si="728"/>
        <v>38</v>
      </c>
      <c r="AY1004" s="1">
        <f t="shared" si="729"/>
        <v>38</v>
      </c>
      <c r="AZ1004" s="1">
        <f t="shared" si="730"/>
        <v>38</v>
      </c>
      <c r="BA1004" s="1">
        <f t="shared" si="731"/>
        <v>38</v>
      </c>
      <c r="BB1004" s="1">
        <f t="shared" si="732"/>
        <v>40</v>
      </c>
      <c r="BC1004" s="1">
        <f t="shared" si="733"/>
        <v>40</v>
      </c>
      <c r="BD1004" s="1">
        <f t="shared" si="734"/>
        <v>42</v>
      </c>
      <c r="BE1004" s="1">
        <f t="shared" si="735"/>
        <v>42</v>
      </c>
      <c r="BF1004" s="1">
        <f t="shared" si="736"/>
        <v>42</v>
      </c>
      <c r="BG1004" s="1">
        <f>+IF(D1004="male",VLOOKUP(M1004,'Key node cluster'!$A$3:$C$45,3,0),VLOOKUP(M1004,'Key node cluster'!$F$3:$H$27,3,0))</f>
        <v>42</v>
      </c>
    </row>
    <row r="1005" spans="1:59" x14ac:dyDescent="0.25">
      <c r="A1005" t="s">
        <v>672</v>
      </c>
      <c r="B1005">
        <v>9961054872</v>
      </c>
      <c r="C1005" s="7">
        <v>20</v>
      </c>
      <c r="D1005" t="s">
        <v>9</v>
      </c>
      <c r="E1005" t="s">
        <v>10</v>
      </c>
      <c r="G1005" t="str">
        <f t="shared" si="737"/>
        <v/>
      </c>
      <c r="H1005" s="7">
        <f t="shared" si="695"/>
        <v>5</v>
      </c>
      <c r="J1005">
        <v>25</v>
      </c>
      <c r="K1005">
        <v>3.1780821917808</v>
      </c>
      <c r="L1005">
        <v>3</v>
      </c>
      <c r="M1005" s="5">
        <f t="shared" si="696"/>
        <v>26</v>
      </c>
      <c r="N1005" s="5">
        <f>+IF(D1005="male",VLOOKUP(BG1005,'Key node cluster'!$L$3:$N$24,3,0),VLOOKUP(BG1005,'Key node cluster'!$R$3:$T$15,3,0))</f>
        <v>1</v>
      </c>
      <c r="O1005" s="1">
        <v>0</v>
      </c>
      <c r="P1005" s="1">
        <f t="shared" si="697"/>
        <v>26</v>
      </c>
      <c r="Q1005" s="1">
        <f t="shared" si="698"/>
        <v>26</v>
      </c>
      <c r="R1005" s="1">
        <f t="shared" si="699"/>
        <v>26</v>
      </c>
      <c r="S1005" s="1">
        <f t="shared" si="700"/>
        <v>26</v>
      </c>
      <c r="T1005" s="1">
        <f t="shared" si="701"/>
        <v>26</v>
      </c>
      <c r="U1005" s="1">
        <f t="shared" si="702"/>
        <v>26</v>
      </c>
      <c r="V1005" s="1">
        <f t="shared" si="703"/>
        <v>26</v>
      </c>
      <c r="W1005" s="1">
        <f t="shared" si="704"/>
        <v>26</v>
      </c>
      <c r="X1005" s="1">
        <f t="shared" si="705"/>
        <v>26</v>
      </c>
      <c r="Y1005" s="1">
        <f t="shared" si="706"/>
        <v>26</v>
      </c>
      <c r="Z1005" s="1">
        <f t="shared" si="707"/>
        <v>26</v>
      </c>
      <c r="AA1005" s="1">
        <f t="shared" si="708"/>
        <v>26</v>
      </c>
      <c r="AB1005" s="1">
        <f t="shared" si="709"/>
        <v>26</v>
      </c>
      <c r="AC1005" s="1">
        <f t="shared" si="710"/>
        <v>26</v>
      </c>
      <c r="AD1005" s="1">
        <f t="shared" si="711"/>
        <v>26</v>
      </c>
      <c r="AE1005" s="1">
        <f t="shared" si="712"/>
        <v>26</v>
      </c>
      <c r="AF1005" s="1">
        <f t="shared" si="713"/>
        <v>26</v>
      </c>
      <c r="AG1005" s="1">
        <f t="shared" si="714"/>
        <v>26</v>
      </c>
      <c r="AH1005" s="1">
        <f t="shared" si="715"/>
        <v>26</v>
      </c>
      <c r="AI1005" s="1">
        <f t="shared" si="716"/>
        <v>26</v>
      </c>
      <c r="AJ1005" s="1">
        <f t="shared" si="717"/>
        <v>26</v>
      </c>
      <c r="AK1005" s="1">
        <f t="shared" si="718"/>
        <v>26</v>
      </c>
      <c r="AL1005" s="1">
        <f t="shared" si="719"/>
        <v>26</v>
      </c>
      <c r="AM1005" s="1">
        <f t="shared" si="720"/>
        <v>26</v>
      </c>
      <c r="AN1005" s="1">
        <f t="shared" si="721"/>
        <v>26</v>
      </c>
      <c r="AO1005" s="1">
        <f t="shared" si="722"/>
        <v>26</v>
      </c>
      <c r="AP1005" s="7">
        <f t="shared" si="738"/>
        <v>26</v>
      </c>
      <c r="AQ1005" s="7">
        <f t="shared" si="739"/>
        <v>26</v>
      </c>
      <c r="AR1005" s="1">
        <f t="shared" si="723"/>
        <v>26</v>
      </c>
      <c r="AS1005" s="7">
        <f t="shared" si="740"/>
        <v>26</v>
      </c>
      <c r="AT1005" s="1">
        <f t="shared" si="724"/>
        <v>26</v>
      </c>
      <c r="AU1005" s="1">
        <f t="shared" si="725"/>
        <v>26</v>
      </c>
      <c r="AV1005" s="1">
        <f t="shared" si="726"/>
        <v>26</v>
      </c>
      <c r="AW1005" s="1">
        <f t="shared" si="727"/>
        <v>26</v>
      </c>
      <c r="AX1005" s="1">
        <f t="shared" si="728"/>
        <v>26</v>
      </c>
      <c r="AY1005" s="1">
        <f t="shared" si="729"/>
        <v>26</v>
      </c>
      <c r="AZ1005" s="1">
        <f t="shared" si="730"/>
        <v>26</v>
      </c>
      <c r="BA1005" s="1">
        <f t="shared" si="731"/>
        <v>26</v>
      </c>
      <c r="BB1005" s="1">
        <f t="shared" si="732"/>
        <v>26</v>
      </c>
      <c r="BC1005" s="1">
        <f t="shared" si="733"/>
        <v>26</v>
      </c>
      <c r="BD1005" s="1">
        <f t="shared" si="734"/>
        <v>26</v>
      </c>
      <c r="BE1005" s="1">
        <f t="shared" si="735"/>
        <v>26</v>
      </c>
      <c r="BF1005" s="1">
        <f t="shared" si="736"/>
        <v>26</v>
      </c>
      <c r="BG1005" s="1">
        <f>+IF(D1005="male",VLOOKUP(M1005,'Key node cluster'!$A$3:$C$45,3,0),VLOOKUP(M1005,'Key node cluster'!$F$3:$H$27,3,0))</f>
        <v>31</v>
      </c>
    </row>
    <row r="1006" spans="1:59" x14ac:dyDescent="0.25">
      <c r="A1006" t="s">
        <v>673</v>
      </c>
      <c r="B1006">
        <v>9891002510</v>
      </c>
      <c r="C1006" s="7">
        <v>30</v>
      </c>
      <c r="D1006" t="s">
        <v>9</v>
      </c>
      <c r="E1006" t="s">
        <v>10</v>
      </c>
      <c r="F1006" t="s">
        <v>360</v>
      </c>
      <c r="G1006" t="str">
        <f t="shared" si="737"/>
        <v>bachelor or above</v>
      </c>
      <c r="H1006" s="7">
        <f t="shared" si="695"/>
        <v>10</v>
      </c>
      <c r="I1006" t="s">
        <v>14</v>
      </c>
      <c r="J1006">
        <v>33</v>
      </c>
      <c r="K1006">
        <v>7.5917808219177996</v>
      </c>
      <c r="L1006">
        <v>9</v>
      </c>
      <c r="M1006" s="5">
        <f t="shared" si="696"/>
        <v>31</v>
      </c>
      <c r="N1006" s="5">
        <f>+IF(D1006="male",VLOOKUP(BG1006,'Key node cluster'!$L$3:$N$24,3,0),VLOOKUP(BG1006,'Key node cluster'!$R$3:$T$15,3,0))</f>
        <v>1</v>
      </c>
      <c r="O1006" s="1">
        <v>0</v>
      </c>
      <c r="P1006" s="1">
        <f t="shared" si="697"/>
        <v>26</v>
      </c>
      <c r="Q1006" s="1">
        <f t="shared" si="698"/>
        <v>26</v>
      </c>
      <c r="R1006" s="1">
        <f t="shared" si="699"/>
        <v>26</v>
      </c>
      <c r="S1006" s="1">
        <f t="shared" si="700"/>
        <v>26</v>
      </c>
      <c r="T1006" s="1">
        <f t="shared" si="701"/>
        <v>26</v>
      </c>
      <c r="U1006" s="1">
        <f t="shared" si="702"/>
        <v>26</v>
      </c>
      <c r="V1006" s="1">
        <f t="shared" si="703"/>
        <v>26</v>
      </c>
      <c r="W1006" s="1">
        <f t="shared" si="704"/>
        <v>26</v>
      </c>
      <c r="X1006" s="1">
        <f t="shared" si="705"/>
        <v>26</v>
      </c>
      <c r="Y1006" s="1">
        <f t="shared" si="706"/>
        <v>26</v>
      </c>
      <c r="Z1006" s="1">
        <f t="shared" si="707"/>
        <v>26</v>
      </c>
      <c r="AA1006" s="1">
        <f t="shared" si="708"/>
        <v>26</v>
      </c>
      <c r="AB1006" s="1">
        <f t="shared" si="709"/>
        <v>26</v>
      </c>
      <c r="AC1006" s="1">
        <f t="shared" si="710"/>
        <v>26</v>
      </c>
      <c r="AD1006" s="1">
        <f t="shared" si="711"/>
        <v>26</v>
      </c>
      <c r="AE1006" s="1">
        <f t="shared" si="712"/>
        <v>26</v>
      </c>
      <c r="AF1006" s="1">
        <f t="shared" si="713"/>
        <v>26</v>
      </c>
      <c r="AG1006" s="1">
        <f t="shared" si="714"/>
        <v>26</v>
      </c>
      <c r="AH1006" s="1">
        <f t="shared" si="715"/>
        <v>26</v>
      </c>
      <c r="AI1006" s="1">
        <f t="shared" si="716"/>
        <v>26</v>
      </c>
      <c r="AJ1006" s="1">
        <f t="shared" si="717"/>
        <v>26</v>
      </c>
      <c r="AK1006" s="1">
        <f t="shared" si="718"/>
        <v>26</v>
      </c>
      <c r="AL1006" s="1">
        <f t="shared" si="719"/>
        <v>26</v>
      </c>
      <c r="AM1006" s="1">
        <f t="shared" si="720"/>
        <v>26</v>
      </c>
      <c r="AN1006" s="1">
        <f t="shared" si="721"/>
        <v>26</v>
      </c>
      <c r="AO1006" s="1">
        <f t="shared" si="722"/>
        <v>26</v>
      </c>
      <c r="AP1006" s="7">
        <f t="shared" si="738"/>
        <v>27</v>
      </c>
      <c r="AQ1006" s="7">
        <f t="shared" si="739"/>
        <v>28</v>
      </c>
      <c r="AR1006" s="1">
        <f t="shared" si="723"/>
        <v>29</v>
      </c>
      <c r="AS1006" s="7">
        <f t="shared" si="740"/>
        <v>31</v>
      </c>
      <c r="AT1006" s="1">
        <f t="shared" si="724"/>
        <v>31</v>
      </c>
      <c r="AU1006" s="1">
        <f t="shared" si="725"/>
        <v>31</v>
      </c>
      <c r="AV1006" s="1">
        <f t="shared" si="726"/>
        <v>31</v>
      </c>
      <c r="AW1006" s="1">
        <f t="shared" si="727"/>
        <v>31</v>
      </c>
      <c r="AX1006" s="1">
        <f t="shared" si="728"/>
        <v>31</v>
      </c>
      <c r="AY1006" s="1">
        <f t="shared" si="729"/>
        <v>31</v>
      </c>
      <c r="AZ1006" s="1">
        <f t="shared" si="730"/>
        <v>31</v>
      </c>
      <c r="BA1006" s="1">
        <f t="shared" si="731"/>
        <v>31</v>
      </c>
      <c r="BB1006" s="1">
        <f t="shared" si="732"/>
        <v>31</v>
      </c>
      <c r="BC1006" s="1">
        <f t="shared" si="733"/>
        <v>31</v>
      </c>
      <c r="BD1006" s="1">
        <f t="shared" si="734"/>
        <v>31</v>
      </c>
      <c r="BE1006" s="1">
        <f t="shared" si="735"/>
        <v>31</v>
      </c>
      <c r="BF1006" s="1">
        <f t="shared" si="736"/>
        <v>31</v>
      </c>
      <c r="BG1006" s="1">
        <f>+IF(D1006="male",VLOOKUP(M1006,'Key node cluster'!$A$3:$C$45,3,0),VLOOKUP(M1006,'Key node cluster'!$F$3:$H$27,3,0))</f>
        <v>31</v>
      </c>
    </row>
    <row r="1007" spans="1:59" x14ac:dyDescent="0.25">
      <c r="A1007" t="s">
        <v>674</v>
      </c>
      <c r="B1007">
        <v>9761036759</v>
      </c>
      <c r="C1007" s="7">
        <v>50</v>
      </c>
      <c r="D1007" t="s">
        <v>9</v>
      </c>
      <c r="E1007" t="s">
        <v>10</v>
      </c>
      <c r="G1007" t="str">
        <f t="shared" si="737"/>
        <v/>
      </c>
      <c r="H1007" s="7">
        <f t="shared" si="695"/>
        <v>5</v>
      </c>
      <c r="J1007">
        <v>46</v>
      </c>
      <c r="K1007">
        <v>4.2767123287670996</v>
      </c>
      <c r="L1007">
        <v>18</v>
      </c>
      <c r="M1007" s="5">
        <f t="shared" si="696"/>
        <v>26</v>
      </c>
      <c r="N1007" s="5">
        <f>+IF(D1007="male",VLOOKUP(BG1007,'Key node cluster'!$L$3:$N$24,3,0),VLOOKUP(BG1007,'Key node cluster'!$R$3:$T$15,3,0))</f>
        <v>1</v>
      </c>
      <c r="O1007" s="1">
        <v>0</v>
      </c>
      <c r="P1007" s="1">
        <f t="shared" si="697"/>
        <v>26</v>
      </c>
      <c r="Q1007" s="1">
        <f t="shared" si="698"/>
        <v>26</v>
      </c>
      <c r="R1007" s="1">
        <f t="shared" si="699"/>
        <v>26</v>
      </c>
      <c r="S1007" s="1">
        <f t="shared" si="700"/>
        <v>26</v>
      </c>
      <c r="T1007" s="1">
        <f t="shared" si="701"/>
        <v>26</v>
      </c>
      <c r="U1007" s="1">
        <f t="shared" si="702"/>
        <v>26</v>
      </c>
      <c r="V1007" s="1">
        <f t="shared" si="703"/>
        <v>26</v>
      </c>
      <c r="W1007" s="1">
        <f t="shared" si="704"/>
        <v>26</v>
      </c>
      <c r="X1007" s="1">
        <f t="shared" si="705"/>
        <v>26</v>
      </c>
      <c r="Y1007" s="1">
        <f t="shared" si="706"/>
        <v>26</v>
      </c>
      <c r="Z1007" s="1">
        <f t="shared" si="707"/>
        <v>26</v>
      </c>
      <c r="AA1007" s="1">
        <f t="shared" si="708"/>
        <v>26</v>
      </c>
      <c r="AB1007" s="1">
        <f t="shared" si="709"/>
        <v>26</v>
      </c>
      <c r="AC1007" s="1">
        <f t="shared" si="710"/>
        <v>26</v>
      </c>
      <c r="AD1007" s="1">
        <f t="shared" si="711"/>
        <v>26</v>
      </c>
      <c r="AE1007" s="1">
        <f t="shared" si="712"/>
        <v>26</v>
      </c>
      <c r="AF1007" s="1">
        <f t="shared" si="713"/>
        <v>26</v>
      </c>
      <c r="AG1007" s="1">
        <f t="shared" si="714"/>
        <v>26</v>
      </c>
      <c r="AH1007" s="1">
        <f t="shared" si="715"/>
        <v>26</v>
      </c>
      <c r="AI1007" s="1">
        <f t="shared" si="716"/>
        <v>26</v>
      </c>
      <c r="AJ1007" s="1">
        <f t="shared" si="717"/>
        <v>26</v>
      </c>
      <c r="AK1007" s="1">
        <f t="shared" si="718"/>
        <v>26</v>
      </c>
      <c r="AL1007" s="1">
        <f t="shared" si="719"/>
        <v>26</v>
      </c>
      <c r="AM1007" s="1">
        <f t="shared" si="720"/>
        <v>26</v>
      </c>
      <c r="AN1007" s="1">
        <f t="shared" si="721"/>
        <v>26</v>
      </c>
      <c r="AO1007" s="1">
        <f t="shared" si="722"/>
        <v>26</v>
      </c>
      <c r="AP1007" s="7">
        <f t="shared" si="738"/>
        <v>26</v>
      </c>
      <c r="AQ1007" s="7">
        <f t="shared" si="739"/>
        <v>26</v>
      </c>
      <c r="AR1007" s="1">
        <f t="shared" si="723"/>
        <v>26</v>
      </c>
      <c r="AS1007" s="7">
        <f t="shared" si="740"/>
        <v>26</v>
      </c>
      <c r="AT1007" s="1">
        <f t="shared" si="724"/>
        <v>26</v>
      </c>
      <c r="AU1007" s="1">
        <f t="shared" si="725"/>
        <v>26</v>
      </c>
      <c r="AV1007" s="1">
        <f t="shared" si="726"/>
        <v>26</v>
      </c>
      <c r="AW1007" s="1">
        <f t="shared" si="727"/>
        <v>26</v>
      </c>
      <c r="AX1007" s="1">
        <f t="shared" si="728"/>
        <v>26</v>
      </c>
      <c r="AY1007" s="1">
        <f t="shared" si="729"/>
        <v>26</v>
      </c>
      <c r="AZ1007" s="1">
        <f t="shared" si="730"/>
        <v>26</v>
      </c>
      <c r="BA1007" s="1">
        <f t="shared" si="731"/>
        <v>26</v>
      </c>
      <c r="BB1007" s="1">
        <f t="shared" si="732"/>
        <v>26</v>
      </c>
      <c r="BC1007" s="1">
        <f t="shared" si="733"/>
        <v>26</v>
      </c>
      <c r="BD1007" s="1">
        <f t="shared" si="734"/>
        <v>26</v>
      </c>
      <c r="BE1007" s="1">
        <f t="shared" si="735"/>
        <v>26</v>
      </c>
      <c r="BF1007" s="1">
        <f t="shared" si="736"/>
        <v>26</v>
      </c>
      <c r="BG1007" s="1">
        <f>+IF(D1007="male",VLOOKUP(M1007,'Key node cluster'!$A$3:$C$45,3,0),VLOOKUP(M1007,'Key node cluster'!$F$3:$H$27,3,0))</f>
        <v>31</v>
      </c>
    </row>
    <row r="1008" spans="1:59" x14ac:dyDescent="0.25">
      <c r="A1008" t="s">
        <v>676</v>
      </c>
      <c r="B1008">
        <v>9811004900</v>
      </c>
      <c r="C1008" s="7">
        <v>40</v>
      </c>
      <c r="D1008" t="s">
        <v>9</v>
      </c>
      <c r="E1008" t="s">
        <v>10</v>
      </c>
      <c r="G1008" t="str">
        <f t="shared" si="737"/>
        <v/>
      </c>
      <c r="H1008" s="7">
        <f t="shared" si="695"/>
        <v>15</v>
      </c>
      <c r="J1008">
        <v>40</v>
      </c>
      <c r="K1008">
        <v>11.123287671232999</v>
      </c>
      <c r="L1008">
        <v>12</v>
      </c>
      <c r="M1008" s="5">
        <f t="shared" si="696"/>
        <v>26</v>
      </c>
      <c r="N1008" s="5">
        <f>+IF(D1008="male",VLOOKUP(BG1008,'Key node cluster'!$L$3:$N$24,3,0),VLOOKUP(BG1008,'Key node cluster'!$R$3:$T$15,3,0))</f>
        <v>1</v>
      </c>
      <c r="O1008" s="1">
        <v>0</v>
      </c>
      <c r="P1008" s="1">
        <f t="shared" si="697"/>
        <v>26</v>
      </c>
      <c r="Q1008" s="1">
        <f t="shared" si="698"/>
        <v>26</v>
      </c>
      <c r="R1008" s="1">
        <f t="shared" si="699"/>
        <v>26</v>
      </c>
      <c r="S1008" s="1">
        <f t="shared" si="700"/>
        <v>26</v>
      </c>
      <c r="T1008" s="1">
        <f t="shared" si="701"/>
        <v>26</v>
      </c>
      <c r="U1008" s="1">
        <f t="shared" si="702"/>
        <v>26</v>
      </c>
      <c r="V1008" s="1">
        <f t="shared" si="703"/>
        <v>26</v>
      </c>
      <c r="W1008" s="1">
        <f t="shared" si="704"/>
        <v>26</v>
      </c>
      <c r="X1008" s="1">
        <f t="shared" si="705"/>
        <v>26</v>
      </c>
      <c r="Y1008" s="1">
        <f t="shared" si="706"/>
        <v>26</v>
      </c>
      <c r="Z1008" s="1">
        <f t="shared" si="707"/>
        <v>26</v>
      </c>
      <c r="AA1008" s="1">
        <f t="shared" si="708"/>
        <v>26</v>
      </c>
      <c r="AB1008" s="1">
        <f t="shared" si="709"/>
        <v>26</v>
      </c>
      <c r="AC1008" s="1">
        <f t="shared" si="710"/>
        <v>26</v>
      </c>
      <c r="AD1008" s="1">
        <f t="shared" si="711"/>
        <v>26</v>
      </c>
      <c r="AE1008" s="1">
        <f t="shared" si="712"/>
        <v>26</v>
      </c>
      <c r="AF1008" s="1">
        <f t="shared" si="713"/>
        <v>26</v>
      </c>
      <c r="AG1008" s="1">
        <f t="shared" si="714"/>
        <v>26</v>
      </c>
      <c r="AH1008" s="1">
        <f t="shared" si="715"/>
        <v>26</v>
      </c>
      <c r="AI1008" s="1">
        <f t="shared" si="716"/>
        <v>26</v>
      </c>
      <c r="AJ1008" s="1">
        <f t="shared" si="717"/>
        <v>26</v>
      </c>
      <c r="AK1008" s="1">
        <f t="shared" si="718"/>
        <v>26</v>
      </c>
      <c r="AL1008" s="1">
        <f t="shared" si="719"/>
        <v>26</v>
      </c>
      <c r="AM1008" s="1">
        <f t="shared" si="720"/>
        <v>26</v>
      </c>
      <c r="AN1008" s="1">
        <f t="shared" si="721"/>
        <v>26</v>
      </c>
      <c r="AO1008" s="1">
        <f t="shared" si="722"/>
        <v>26</v>
      </c>
      <c r="AP1008" s="7">
        <f t="shared" si="738"/>
        <v>26</v>
      </c>
      <c r="AQ1008" s="7">
        <f t="shared" si="739"/>
        <v>26</v>
      </c>
      <c r="AR1008" s="1">
        <f t="shared" si="723"/>
        <v>26</v>
      </c>
      <c r="AS1008" s="7">
        <f t="shared" si="740"/>
        <v>26</v>
      </c>
      <c r="AT1008" s="1">
        <f t="shared" si="724"/>
        <v>26</v>
      </c>
      <c r="AU1008" s="1">
        <f t="shared" si="725"/>
        <v>26</v>
      </c>
      <c r="AV1008" s="1">
        <f t="shared" si="726"/>
        <v>26</v>
      </c>
      <c r="AW1008" s="1">
        <f t="shared" si="727"/>
        <v>26</v>
      </c>
      <c r="AX1008" s="1">
        <f t="shared" si="728"/>
        <v>26</v>
      </c>
      <c r="AY1008" s="1">
        <f t="shared" si="729"/>
        <v>26</v>
      </c>
      <c r="AZ1008" s="1">
        <f t="shared" si="730"/>
        <v>26</v>
      </c>
      <c r="BA1008" s="1">
        <f t="shared" si="731"/>
        <v>26</v>
      </c>
      <c r="BB1008" s="1">
        <f t="shared" si="732"/>
        <v>26</v>
      </c>
      <c r="BC1008" s="1">
        <f t="shared" si="733"/>
        <v>26</v>
      </c>
      <c r="BD1008" s="1">
        <f t="shared" si="734"/>
        <v>26</v>
      </c>
      <c r="BE1008" s="1">
        <f t="shared" si="735"/>
        <v>26</v>
      </c>
      <c r="BF1008" s="1">
        <f t="shared" si="736"/>
        <v>26</v>
      </c>
      <c r="BG1008" s="1">
        <f>+IF(D1008="male",VLOOKUP(M1008,'Key node cluster'!$A$3:$C$45,3,0),VLOOKUP(M1008,'Key node cluster'!$F$3:$H$27,3,0))</f>
        <v>31</v>
      </c>
    </row>
    <row r="1009" spans="1:59" x14ac:dyDescent="0.25">
      <c r="A1009" t="s">
        <v>678</v>
      </c>
      <c r="B1009">
        <v>9851023483</v>
      </c>
      <c r="C1009" s="7">
        <v>40</v>
      </c>
      <c r="D1009" t="s">
        <v>9</v>
      </c>
      <c r="E1009" t="s">
        <v>10</v>
      </c>
      <c r="G1009" t="str">
        <f t="shared" si="737"/>
        <v/>
      </c>
      <c r="H1009" s="7">
        <f t="shared" si="695"/>
        <v>15</v>
      </c>
      <c r="J1009">
        <v>36</v>
      </c>
      <c r="K1009">
        <v>14.449315068493</v>
      </c>
      <c r="L1009">
        <v>2</v>
      </c>
      <c r="M1009" s="5">
        <f t="shared" si="696"/>
        <v>26</v>
      </c>
      <c r="N1009" s="5">
        <f>+IF(D1009="male",VLOOKUP(BG1009,'Key node cluster'!$L$3:$N$24,3,0),VLOOKUP(BG1009,'Key node cluster'!$R$3:$T$15,3,0))</f>
        <v>1</v>
      </c>
      <c r="O1009" s="1">
        <v>0</v>
      </c>
      <c r="P1009" s="1">
        <f t="shared" si="697"/>
        <v>26</v>
      </c>
      <c r="Q1009" s="1">
        <f t="shared" si="698"/>
        <v>26</v>
      </c>
      <c r="R1009" s="1">
        <f t="shared" si="699"/>
        <v>26</v>
      </c>
      <c r="S1009" s="1">
        <f t="shared" si="700"/>
        <v>26</v>
      </c>
      <c r="T1009" s="1">
        <f t="shared" si="701"/>
        <v>26</v>
      </c>
      <c r="U1009" s="1">
        <f t="shared" si="702"/>
        <v>26</v>
      </c>
      <c r="V1009" s="1">
        <f t="shared" si="703"/>
        <v>26</v>
      </c>
      <c r="W1009" s="1">
        <f t="shared" si="704"/>
        <v>26</v>
      </c>
      <c r="X1009" s="1">
        <f t="shared" si="705"/>
        <v>26</v>
      </c>
      <c r="Y1009" s="1">
        <f t="shared" si="706"/>
        <v>26</v>
      </c>
      <c r="Z1009" s="1">
        <f t="shared" si="707"/>
        <v>26</v>
      </c>
      <c r="AA1009" s="1">
        <f t="shared" si="708"/>
        <v>26</v>
      </c>
      <c r="AB1009" s="1">
        <f t="shared" si="709"/>
        <v>26</v>
      </c>
      <c r="AC1009" s="1">
        <f t="shared" si="710"/>
        <v>26</v>
      </c>
      <c r="AD1009" s="1">
        <f t="shared" si="711"/>
        <v>26</v>
      </c>
      <c r="AE1009" s="1">
        <f t="shared" si="712"/>
        <v>26</v>
      </c>
      <c r="AF1009" s="1">
        <f t="shared" si="713"/>
        <v>26</v>
      </c>
      <c r="AG1009" s="1">
        <f t="shared" si="714"/>
        <v>26</v>
      </c>
      <c r="AH1009" s="1">
        <f t="shared" si="715"/>
        <v>26</v>
      </c>
      <c r="AI1009" s="1">
        <f t="shared" si="716"/>
        <v>26</v>
      </c>
      <c r="AJ1009" s="1">
        <f t="shared" si="717"/>
        <v>26</v>
      </c>
      <c r="AK1009" s="1">
        <f t="shared" si="718"/>
        <v>26</v>
      </c>
      <c r="AL1009" s="1">
        <f t="shared" si="719"/>
        <v>26</v>
      </c>
      <c r="AM1009" s="1">
        <f t="shared" si="720"/>
        <v>26</v>
      </c>
      <c r="AN1009" s="1">
        <f t="shared" si="721"/>
        <v>26</v>
      </c>
      <c r="AO1009" s="1">
        <f t="shared" si="722"/>
        <v>26</v>
      </c>
      <c r="AP1009" s="7">
        <f t="shared" si="738"/>
        <v>26</v>
      </c>
      <c r="AQ1009" s="7">
        <f t="shared" si="739"/>
        <v>26</v>
      </c>
      <c r="AR1009" s="1">
        <f t="shared" si="723"/>
        <v>26</v>
      </c>
      <c r="AS1009" s="7">
        <f t="shared" si="740"/>
        <v>26</v>
      </c>
      <c r="AT1009" s="1">
        <f t="shared" si="724"/>
        <v>26</v>
      </c>
      <c r="AU1009" s="1">
        <f t="shared" si="725"/>
        <v>26</v>
      </c>
      <c r="AV1009" s="1">
        <f t="shared" si="726"/>
        <v>26</v>
      </c>
      <c r="AW1009" s="1">
        <f t="shared" si="727"/>
        <v>26</v>
      </c>
      <c r="AX1009" s="1">
        <f t="shared" si="728"/>
        <v>26</v>
      </c>
      <c r="AY1009" s="1">
        <f t="shared" si="729"/>
        <v>26</v>
      </c>
      <c r="AZ1009" s="1">
        <f t="shared" si="730"/>
        <v>26</v>
      </c>
      <c r="BA1009" s="1">
        <f t="shared" si="731"/>
        <v>26</v>
      </c>
      <c r="BB1009" s="1">
        <f t="shared" si="732"/>
        <v>26</v>
      </c>
      <c r="BC1009" s="1">
        <f t="shared" si="733"/>
        <v>26</v>
      </c>
      <c r="BD1009" s="1">
        <f t="shared" si="734"/>
        <v>26</v>
      </c>
      <c r="BE1009" s="1">
        <f t="shared" si="735"/>
        <v>26</v>
      </c>
      <c r="BF1009" s="1">
        <f t="shared" si="736"/>
        <v>26</v>
      </c>
      <c r="BG1009" s="1">
        <f>+IF(D1009="male",VLOOKUP(M1009,'Key node cluster'!$A$3:$C$45,3,0),VLOOKUP(M1009,'Key node cluster'!$F$3:$H$27,3,0))</f>
        <v>31</v>
      </c>
    </row>
    <row r="1010" spans="1:59" x14ac:dyDescent="0.25">
      <c r="A1010" t="s">
        <v>681</v>
      </c>
      <c r="B1010">
        <v>9831024068</v>
      </c>
      <c r="C1010" s="7">
        <v>40</v>
      </c>
      <c r="D1010" t="s">
        <v>9</v>
      </c>
      <c r="E1010" t="s">
        <v>10</v>
      </c>
      <c r="G1010" t="str">
        <f t="shared" si="737"/>
        <v/>
      </c>
      <c r="H1010" s="7">
        <f t="shared" si="695"/>
        <v>20</v>
      </c>
      <c r="J1010">
        <v>38</v>
      </c>
      <c r="K1010">
        <v>15.780821917808</v>
      </c>
      <c r="L1010">
        <v>1</v>
      </c>
      <c r="M1010" s="5">
        <f t="shared" si="696"/>
        <v>26</v>
      </c>
      <c r="N1010" s="5">
        <f>+IF(D1010="male",VLOOKUP(BG1010,'Key node cluster'!$L$3:$N$24,3,0),VLOOKUP(BG1010,'Key node cluster'!$R$3:$T$15,3,0))</f>
        <v>1</v>
      </c>
      <c r="O1010" s="1">
        <v>0</v>
      </c>
      <c r="P1010" s="1">
        <f t="shared" si="697"/>
        <v>26</v>
      </c>
      <c r="Q1010" s="1">
        <f t="shared" si="698"/>
        <v>26</v>
      </c>
      <c r="R1010" s="1">
        <f t="shared" si="699"/>
        <v>26</v>
      </c>
      <c r="S1010" s="1">
        <f t="shared" si="700"/>
        <v>26</v>
      </c>
      <c r="T1010" s="1">
        <f t="shared" si="701"/>
        <v>26</v>
      </c>
      <c r="U1010" s="1">
        <f t="shared" si="702"/>
        <v>26</v>
      </c>
      <c r="V1010" s="1">
        <f t="shared" si="703"/>
        <v>26</v>
      </c>
      <c r="W1010" s="1">
        <f t="shared" si="704"/>
        <v>26</v>
      </c>
      <c r="X1010" s="1">
        <f t="shared" si="705"/>
        <v>26</v>
      </c>
      <c r="Y1010" s="1">
        <f t="shared" si="706"/>
        <v>26</v>
      </c>
      <c r="Z1010" s="1">
        <f t="shared" si="707"/>
        <v>26</v>
      </c>
      <c r="AA1010" s="1">
        <f t="shared" si="708"/>
        <v>26</v>
      </c>
      <c r="AB1010" s="1">
        <f t="shared" si="709"/>
        <v>26</v>
      </c>
      <c r="AC1010" s="1">
        <f t="shared" si="710"/>
        <v>26</v>
      </c>
      <c r="AD1010" s="1">
        <f t="shared" si="711"/>
        <v>26</v>
      </c>
      <c r="AE1010" s="1">
        <f t="shared" si="712"/>
        <v>26</v>
      </c>
      <c r="AF1010" s="1">
        <f t="shared" si="713"/>
        <v>26</v>
      </c>
      <c r="AG1010" s="1">
        <f t="shared" si="714"/>
        <v>26</v>
      </c>
      <c r="AH1010" s="1">
        <f t="shared" si="715"/>
        <v>26</v>
      </c>
      <c r="AI1010" s="1">
        <f t="shared" si="716"/>
        <v>26</v>
      </c>
      <c r="AJ1010" s="1">
        <f t="shared" si="717"/>
        <v>26</v>
      </c>
      <c r="AK1010" s="1">
        <f t="shared" si="718"/>
        <v>26</v>
      </c>
      <c r="AL1010" s="1">
        <f t="shared" si="719"/>
        <v>26</v>
      </c>
      <c r="AM1010" s="1">
        <f t="shared" si="720"/>
        <v>26</v>
      </c>
      <c r="AN1010" s="1">
        <f t="shared" si="721"/>
        <v>26</v>
      </c>
      <c r="AO1010" s="1">
        <f t="shared" si="722"/>
        <v>26</v>
      </c>
      <c r="AP1010" s="7">
        <f t="shared" si="738"/>
        <v>26</v>
      </c>
      <c r="AQ1010" s="7">
        <f t="shared" si="739"/>
        <v>26</v>
      </c>
      <c r="AR1010" s="1">
        <f t="shared" si="723"/>
        <v>26</v>
      </c>
      <c r="AS1010" s="7">
        <f t="shared" si="740"/>
        <v>26</v>
      </c>
      <c r="AT1010" s="1">
        <f t="shared" si="724"/>
        <v>26</v>
      </c>
      <c r="AU1010" s="1">
        <f t="shared" si="725"/>
        <v>26</v>
      </c>
      <c r="AV1010" s="1">
        <f t="shared" si="726"/>
        <v>26</v>
      </c>
      <c r="AW1010" s="1">
        <f t="shared" si="727"/>
        <v>26</v>
      </c>
      <c r="AX1010" s="1">
        <f t="shared" si="728"/>
        <v>26</v>
      </c>
      <c r="AY1010" s="1">
        <f t="shared" si="729"/>
        <v>26</v>
      </c>
      <c r="AZ1010" s="1">
        <f t="shared" si="730"/>
        <v>26</v>
      </c>
      <c r="BA1010" s="1">
        <f t="shared" si="731"/>
        <v>26</v>
      </c>
      <c r="BB1010" s="1">
        <f t="shared" si="732"/>
        <v>26</v>
      </c>
      <c r="BC1010" s="1">
        <f t="shared" si="733"/>
        <v>26</v>
      </c>
      <c r="BD1010" s="1">
        <f t="shared" si="734"/>
        <v>26</v>
      </c>
      <c r="BE1010" s="1">
        <f t="shared" si="735"/>
        <v>26</v>
      </c>
      <c r="BF1010" s="1">
        <f t="shared" si="736"/>
        <v>26</v>
      </c>
      <c r="BG1010" s="1">
        <f>+IF(D1010="male",VLOOKUP(M1010,'Key node cluster'!$A$3:$C$45,3,0),VLOOKUP(M1010,'Key node cluster'!$F$3:$H$27,3,0))</f>
        <v>31</v>
      </c>
    </row>
    <row r="1011" spans="1:59" x14ac:dyDescent="0.25">
      <c r="A1011" t="s">
        <v>685</v>
      </c>
      <c r="B1011">
        <v>9851055254</v>
      </c>
      <c r="C1011" s="7">
        <v>40</v>
      </c>
      <c r="D1011" t="s">
        <v>9</v>
      </c>
      <c r="E1011" t="s">
        <v>10</v>
      </c>
      <c r="G1011" t="str">
        <f t="shared" si="737"/>
        <v/>
      </c>
      <c r="H1011" s="7">
        <f t="shared" si="695"/>
        <v>5</v>
      </c>
      <c r="J1011">
        <v>36</v>
      </c>
      <c r="K1011">
        <v>3.3534246575341999</v>
      </c>
      <c r="L1011">
        <v>1</v>
      </c>
      <c r="M1011" s="5">
        <f t="shared" si="696"/>
        <v>26</v>
      </c>
      <c r="N1011" s="5">
        <f>+IF(D1011="male",VLOOKUP(BG1011,'Key node cluster'!$L$3:$N$24,3,0),VLOOKUP(BG1011,'Key node cluster'!$R$3:$T$15,3,0))</f>
        <v>1</v>
      </c>
      <c r="O1011" s="1">
        <v>0</v>
      </c>
      <c r="P1011" s="1">
        <f t="shared" si="697"/>
        <v>26</v>
      </c>
      <c r="Q1011" s="1">
        <f t="shared" si="698"/>
        <v>26</v>
      </c>
      <c r="R1011" s="1">
        <f t="shared" si="699"/>
        <v>26</v>
      </c>
      <c r="S1011" s="1">
        <f t="shared" si="700"/>
        <v>26</v>
      </c>
      <c r="T1011" s="1">
        <f t="shared" si="701"/>
        <v>26</v>
      </c>
      <c r="U1011" s="1">
        <f t="shared" si="702"/>
        <v>26</v>
      </c>
      <c r="V1011" s="1">
        <f t="shared" si="703"/>
        <v>26</v>
      </c>
      <c r="W1011" s="1">
        <f t="shared" si="704"/>
        <v>26</v>
      </c>
      <c r="X1011" s="1">
        <f t="shared" si="705"/>
        <v>26</v>
      </c>
      <c r="Y1011" s="1">
        <f t="shared" si="706"/>
        <v>26</v>
      </c>
      <c r="Z1011" s="1">
        <f t="shared" si="707"/>
        <v>26</v>
      </c>
      <c r="AA1011" s="1">
        <f t="shared" si="708"/>
        <v>26</v>
      </c>
      <c r="AB1011" s="1">
        <f t="shared" si="709"/>
        <v>26</v>
      </c>
      <c r="AC1011" s="1">
        <f t="shared" si="710"/>
        <v>26</v>
      </c>
      <c r="AD1011" s="1">
        <f t="shared" si="711"/>
        <v>26</v>
      </c>
      <c r="AE1011" s="1">
        <f t="shared" si="712"/>
        <v>26</v>
      </c>
      <c r="AF1011" s="1">
        <f t="shared" si="713"/>
        <v>26</v>
      </c>
      <c r="AG1011" s="1">
        <f t="shared" si="714"/>
        <v>26</v>
      </c>
      <c r="AH1011" s="1">
        <f t="shared" si="715"/>
        <v>26</v>
      </c>
      <c r="AI1011" s="1">
        <f t="shared" si="716"/>
        <v>26</v>
      </c>
      <c r="AJ1011" s="1">
        <f t="shared" si="717"/>
        <v>26</v>
      </c>
      <c r="AK1011" s="1">
        <f t="shared" si="718"/>
        <v>26</v>
      </c>
      <c r="AL1011" s="1">
        <f t="shared" si="719"/>
        <v>26</v>
      </c>
      <c r="AM1011" s="1">
        <f t="shared" si="720"/>
        <v>26</v>
      </c>
      <c r="AN1011" s="1">
        <f t="shared" si="721"/>
        <v>26</v>
      </c>
      <c r="AO1011" s="1">
        <f t="shared" si="722"/>
        <v>26</v>
      </c>
      <c r="AP1011" s="7">
        <f t="shared" si="738"/>
        <v>26</v>
      </c>
      <c r="AQ1011" s="7">
        <f t="shared" si="739"/>
        <v>26</v>
      </c>
      <c r="AR1011" s="1">
        <f t="shared" si="723"/>
        <v>26</v>
      </c>
      <c r="AS1011" s="7">
        <f t="shared" si="740"/>
        <v>26</v>
      </c>
      <c r="AT1011" s="1">
        <f t="shared" si="724"/>
        <v>26</v>
      </c>
      <c r="AU1011" s="1">
        <f t="shared" si="725"/>
        <v>26</v>
      </c>
      <c r="AV1011" s="1">
        <f t="shared" si="726"/>
        <v>26</v>
      </c>
      <c r="AW1011" s="1">
        <f t="shared" si="727"/>
        <v>26</v>
      </c>
      <c r="AX1011" s="1">
        <f t="shared" si="728"/>
        <v>26</v>
      </c>
      <c r="AY1011" s="1">
        <f t="shared" si="729"/>
        <v>26</v>
      </c>
      <c r="AZ1011" s="1">
        <f t="shared" si="730"/>
        <v>26</v>
      </c>
      <c r="BA1011" s="1">
        <f t="shared" si="731"/>
        <v>26</v>
      </c>
      <c r="BB1011" s="1">
        <f t="shared" si="732"/>
        <v>26</v>
      </c>
      <c r="BC1011" s="1">
        <f t="shared" si="733"/>
        <v>26</v>
      </c>
      <c r="BD1011" s="1">
        <f t="shared" si="734"/>
        <v>26</v>
      </c>
      <c r="BE1011" s="1">
        <f t="shared" si="735"/>
        <v>26</v>
      </c>
      <c r="BF1011" s="1">
        <f t="shared" si="736"/>
        <v>26</v>
      </c>
      <c r="BG1011" s="1">
        <f>+IF(D1011="male",VLOOKUP(M1011,'Key node cluster'!$A$3:$C$45,3,0),VLOOKUP(M1011,'Key node cluster'!$F$3:$H$27,3,0))</f>
        <v>31</v>
      </c>
    </row>
    <row r="1012" spans="1:59" x14ac:dyDescent="0.25">
      <c r="A1012" t="s">
        <v>693</v>
      </c>
      <c r="B1012">
        <v>9881016943</v>
      </c>
      <c r="C1012" s="7">
        <v>30</v>
      </c>
      <c r="D1012" t="s">
        <v>9</v>
      </c>
      <c r="E1012" t="s">
        <v>10</v>
      </c>
      <c r="F1012" t="s">
        <v>28</v>
      </c>
      <c r="G1012" t="str">
        <f t="shared" si="737"/>
        <v>bachelor or above</v>
      </c>
      <c r="H1012" s="7">
        <f t="shared" si="695"/>
        <v>10</v>
      </c>
      <c r="I1012" t="s">
        <v>14</v>
      </c>
      <c r="J1012">
        <v>34</v>
      </c>
      <c r="K1012">
        <v>7.6164383561643998</v>
      </c>
      <c r="L1012">
        <v>10</v>
      </c>
      <c r="M1012" s="5">
        <f t="shared" si="696"/>
        <v>37</v>
      </c>
      <c r="N1012" s="5">
        <f>+IF(D1012="male",VLOOKUP(BG1012,'Key node cluster'!$L$3:$N$24,3,0),VLOOKUP(BG1012,'Key node cluster'!$R$3:$T$15,3,0))</f>
        <v>0</v>
      </c>
      <c r="O1012" s="1">
        <v>0</v>
      </c>
      <c r="P1012" s="1">
        <f t="shared" si="697"/>
        <v>26</v>
      </c>
      <c r="Q1012" s="1">
        <f t="shared" si="698"/>
        <v>26</v>
      </c>
      <c r="R1012" s="1">
        <f t="shared" si="699"/>
        <v>26</v>
      </c>
      <c r="S1012" s="1">
        <f t="shared" si="700"/>
        <v>26</v>
      </c>
      <c r="T1012" s="1">
        <f t="shared" si="701"/>
        <v>26</v>
      </c>
      <c r="U1012" s="1">
        <f t="shared" si="702"/>
        <v>26</v>
      </c>
      <c r="V1012" s="1">
        <f t="shared" si="703"/>
        <v>26</v>
      </c>
      <c r="W1012" s="1">
        <f t="shared" si="704"/>
        <v>26</v>
      </c>
      <c r="X1012" s="1">
        <f t="shared" si="705"/>
        <v>26</v>
      </c>
      <c r="Y1012" s="1">
        <f t="shared" si="706"/>
        <v>26</v>
      </c>
      <c r="Z1012" s="1">
        <f t="shared" si="707"/>
        <v>26</v>
      </c>
      <c r="AA1012" s="1">
        <f t="shared" si="708"/>
        <v>26</v>
      </c>
      <c r="AB1012" s="1">
        <f t="shared" si="709"/>
        <v>26</v>
      </c>
      <c r="AC1012" s="1">
        <f t="shared" si="710"/>
        <v>26</v>
      </c>
      <c r="AD1012" s="1">
        <f t="shared" si="711"/>
        <v>26</v>
      </c>
      <c r="AE1012" s="1">
        <f t="shared" si="712"/>
        <v>26</v>
      </c>
      <c r="AF1012" s="1">
        <f t="shared" si="713"/>
        <v>26</v>
      </c>
      <c r="AG1012" s="1">
        <f t="shared" si="714"/>
        <v>26</v>
      </c>
      <c r="AH1012" s="1">
        <f t="shared" si="715"/>
        <v>26</v>
      </c>
      <c r="AI1012" s="1">
        <f t="shared" si="716"/>
        <v>26</v>
      </c>
      <c r="AJ1012" s="1">
        <f t="shared" si="717"/>
        <v>26</v>
      </c>
      <c r="AK1012" s="1">
        <f t="shared" si="718"/>
        <v>26</v>
      </c>
      <c r="AL1012" s="1">
        <f t="shared" si="719"/>
        <v>26</v>
      </c>
      <c r="AM1012" s="1">
        <f t="shared" si="720"/>
        <v>26</v>
      </c>
      <c r="AN1012" s="1">
        <f t="shared" si="721"/>
        <v>26</v>
      </c>
      <c r="AO1012" s="1">
        <f t="shared" si="722"/>
        <v>26</v>
      </c>
      <c r="AP1012" s="7">
        <f t="shared" si="738"/>
        <v>27</v>
      </c>
      <c r="AQ1012" s="7">
        <f t="shared" si="739"/>
        <v>33</v>
      </c>
      <c r="AR1012" s="1">
        <f t="shared" si="723"/>
        <v>33</v>
      </c>
      <c r="AS1012" s="7">
        <f t="shared" si="740"/>
        <v>33</v>
      </c>
      <c r="AT1012" s="1">
        <f t="shared" si="724"/>
        <v>33</v>
      </c>
      <c r="AU1012" s="1">
        <f t="shared" si="725"/>
        <v>33</v>
      </c>
      <c r="AV1012" s="1">
        <f t="shared" si="726"/>
        <v>33</v>
      </c>
      <c r="AW1012" s="1">
        <f t="shared" si="727"/>
        <v>37</v>
      </c>
      <c r="AX1012" s="1">
        <f t="shared" si="728"/>
        <v>37</v>
      </c>
      <c r="AY1012" s="1">
        <f t="shared" si="729"/>
        <v>37</v>
      </c>
      <c r="AZ1012" s="1">
        <f t="shared" si="730"/>
        <v>37</v>
      </c>
      <c r="BA1012" s="1">
        <f t="shared" si="731"/>
        <v>37</v>
      </c>
      <c r="BB1012" s="1">
        <f t="shared" si="732"/>
        <v>37</v>
      </c>
      <c r="BC1012" s="1">
        <f t="shared" si="733"/>
        <v>37</v>
      </c>
      <c r="BD1012" s="1">
        <f t="shared" si="734"/>
        <v>37</v>
      </c>
      <c r="BE1012" s="1">
        <f t="shared" si="735"/>
        <v>37</v>
      </c>
      <c r="BF1012" s="1">
        <f t="shared" si="736"/>
        <v>37</v>
      </c>
      <c r="BG1012" s="1">
        <f>+IF(D1012="male",VLOOKUP(M1012,'Key node cluster'!$A$3:$C$45,3,0),VLOOKUP(M1012,'Key node cluster'!$F$3:$H$27,3,0))</f>
        <v>37</v>
      </c>
    </row>
    <row r="1013" spans="1:59" x14ac:dyDescent="0.25">
      <c r="A1013" t="s">
        <v>697</v>
      </c>
      <c r="B1013">
        <v>9731043250</v>
      </c>
      <c r="C1013" s="7">
        <v>50</v>
      </c>
      <c r="D1013" t="s">
        <v>9</v>
      </c>
      <c r="E1013" t="s">
        <v>10</v>
      </c>
      <c r="G1013" t="str">
        <f t="shared" si="737"/>
        <v/>
      </c>
      <c r="H1013" s="7">
        <f t="shared" si="695"/>
        <v>15</v>
      </c>
      <c r="J1013">
        <v>49</v>
      </c>
      <c r="K1013">
        <v>12.353424657533999</v>
      </c>
      <c r="L1013">
        <v>5</v>
      </c>
      <c r="M1013" s="5">
        <f t="shared" si="696"/>
        <v>26</v>
      </c>
      <c r="N1013" s="5">
        <f>+IF(D1013="male",VLOOKUP(BG1013,'Key node cluster'!$L$3:$N$24,3,0),VLOOKUP(BG1013,'Key node cluster'!$R$3:$T$15,3,0))</f>
        <v>1</v>
      </c>
      <c r="O1013" s="1">
        <v>0</v>
      </c>
      <c r="P1013" s="1">
        <f t="shared" si="697"/>
        <v>26</v>
      </c>
      <c r="Q1013" s="1">
        <f t="shared" si="698"/>
        <v>26</v>
      </c>
      <c r="R1013" s="1">
        <f t="shared" si="699"/>
        <v>26</v>
      </c>
      <c r="S1013" s="1">
        <f t="shared" si="700"/>
        <v>26</v>
      </c>
      <c r="T1013" s="1">
        <f t="shared" si="701"/>
        <v>26</v>
      </c>
      <c r="U1013" s="1">
        <f t="shared" si="702"/>
        <v>26</v>
      </c>
      <c r="V1013" s="1">
        <f t="shared" si="703"/>
        <v>26</v>
      </c>
      <c r="W1013" s="1">
        <f t="shared" si="704"/>
        <v>26</v>
      </c>
      <c r="X1013" s="1">
        <f t="shared" si="705"/>
        <v>26</v>
      </c>
      <c r="Y1013" s="1">
        <f t="shared" si="706"/>
        <v>26</v>
      </c>
      <c r="Z1013" s="1">
        <f t="shared" si="707"/>
        <v>26</v>
      </c>
      <c r="AA1013" s="1">
        <f t="shared" si="708"/>
        <v>26</v>
      </c>
      <c r="AB1013" s="1">
        <f t="shared" si="709"/>
        <v>26</v>
      </c>
      <c r="AC1013" s="1">
        <f t="shared" si="710"/>
        <v>26</v>
      </c>
      <c r="AD1013" s="1">
        <f t="shared" si="711"/>
        <v>26</v>
      </c>
      <c r="AE1013" s="1">
        <f t="shared" si="712"/>
        <v>26</v>
      </c>
      <c r="AF1013" s="1">
        <f t="shared" si="713"/>
        <v>26</v>
      </c>
      <c r="AG1013" s="1">
        <f t="shared" si="714"/>
        <v>26</v>
      </c>
      <c r="AH1013" s="1">
        <f t="shared" si="715"/>
        <v>26</v>
      </c>
      <c r="AI1013" s="1">
        <f t="shared" si="716"/>
        <v>26</v>
      </c>
      <c r="AJ1013" s="1">
        <f t="shared" si="717"/>
        <v>26</v>
      </c>
      <c r="AK1013" s="1">
        <f t="shared" si="718"/>
        <v>26</v>
      </c>
      <c r="AL1013" s="1">
        <f t="shared" si="719"/>
        <v>26</v>
      </c>
      <c r="AM1013" s="1">
        <f t="shared" si="720"/>
        <v>26</v>
      </c>
      <c r="AN1013" s="1">
        <f t="shared" si="721"/>
        <v>26</v>
      </c>
      <c r="AO1013" s="1">
        <f t="shared" si="722"/>
        <v>26</v>
      </c>
      <c r="AP1013" s="7">
        <f t="shared" si="738"/>
        <v>26</v>
      </c>
      <c r="AQ1013" s="7">
        <f t="shared" si="739"/>
        <v>26</v>
      </c>
      <c r="AR1013" s="1">
        <f t="shared" si="723"/>
        <v>26</v>
      </c>
      <c r="AS1013" s="7">
        <f t="shared" si="740"/>
        <v>26</v>
      </c>
      <c r="AT1013" s="1">
        <f t="shared" si="724"/>
        <v>26</v>
      </c>
      <c r="AU1013" s="1">
        <f t="shared" si="725"/>
        <v>26</v>
      </c>
      <c r="AV1013" s="1">
        <f t="shared" si="726"/>
        <v>26</v>
      </c>
      <c r="AW1013" s="1">
        <f t="shared" si="727"/>
        <v>26</v>
      </c>
      <c r="AX1013" s="1">
        <f t="shared" si="728"/>
        <v>26</v>
      </c>
      <c r="AY1013" s="1">
        <f t="shared" si="729"/>
        <v>26</v>
      </c>
      <c r="AZ1013" s="1">
        <f t="shared" si="730"/>
        <v>26</v>
      </c>
      <c r="BA1013" s="1">
        <f t="shared" si="731"/>
        <v>26</v>
      </c>
      <c r="BB1013" s="1">
        <f t="shared" si="732"/>
        <v>26</v>
      </c>
      <c r="BC1013" s="1">
        <f t="shared" si="733"/>
        <v>26</v>
      </c>
      <c r="BD1013" s="1">
        <f t="shared" si="734"/>
        <v>26</v>
      </c>
      <c r="BE1013" s="1">
        <f t="shared" si="735"/>
        <v>26</v>
      </c>
      <c r="BF1013" s="1">
        <f t="shared" si="736"/>
        <v>26</v>
      </c>
      <c r="BG1013" s="1">
        <f>+IF(D1013="male",VLOOKUP(M1013,'Key node cluster'!$A$3:$C$45,3,0),VLOOKUP(M1013,'Key node cluster'!$F$3:$H$27,3,0))</f>
        <v>31</v>
      </c>
    </row>
    <row r="1014" spans="1:59" x14ac:dyDescent="0.25">
      <c r="A1014" t="s">
        <v>698</v>
      </c>
      <c r="B1014">
        <v>9851050559</v>
      </c>
      <c r="C1014" s="7">
        <v>40</v>
      </c>
      <c r="D1014" t="s">
        <v>9</v>
      </c>
      <c r="E1014" t="s">
        <v>10</v>
      </c>
      <c r="G1014" t="str">
        <f t="shared" si="737"/>
        <v/>
      </c>
      <c r="H1014" s="7">
        <f t="shared" si="695"/>
        <v>15</v>
      </c>
      <c r="J1014">
        <v>36</v>
      </c>
      <c r="K1014">
        <v>13.446575342466</v>
      </c>
      <c r="L1014">
        <v>2</v>
      </c>
      <c r="M1014" s="5">
        <f t="shared" si="696"/>
        <v>26</v>
      </c>
      <c r="N1014" s="5">
        <f>+IF(D1014="male",VLOOKUP(BG1014,'Key node cluster'!$L$3:$N$24,3,0),VLOOKUP(BG1014,'Key node cluster'!$R$3:$T$15,3,0))</f>
        <v>1</v>
      </c>
      <c r="O1014" s="1">
        <v>0</v>
      </c>
      <c r="P1014" s="1">
        <f t="shared" si="697"/>
        <v>26</v>
      </c>
      <c r="Q1014" s="1">
        <f t="shared" si="698"/>
        <v>26</v>
      </c>
      <c r="R1014" s="1">
        <f t="shared" si="699"/>
        <v>26</v>
      </c>
      <c r="S1014" s="1">
        <f t="shared" si="700"/>
        <v>26</v>
      </c>
      <c r="T1014" s="1">
        <f t="shared" si="701"/>
        <v>26</v>
      </c>
      <c r="U1014" s="1">
        <f t="shared" si="702"/>
        <v>26</v>
      </c>
      <c r="V1014" s="1">
        <f t="shared" si="703"/>
        <v>26</v>
      </c>
      <c r="W1014" s="1">
        <f t="shared" si="704"/>
        <v>26</v>
      </c>
      <c r="X1014" s="1">
        <f t="shared" si="705"/>
        <v>26</v>
      </c>
      <c r="Y1014" s="1">
        <f t="shared" si="706"/>
        <v>26</v>
      </c>
      <c r="Z1014" s="1">
        <f t="shared" si="707"/>
        <v>26</v>
      </c>
      <c r="AA1014" s="1">
        <f t="shared" si="708"/>
        <v>26</v>
      </c>
      <c r="AB1014" s="1">
        <f t="shared" si="709"/>
        <v>26</v>
      </c>
      <c r="AC1014" s="1">
        <f t="shared" si="710"/>
        <v>26</v>
      </c>
      <c r="AD1014" s="1">
        <f t="shared" si="711"/>
        <v>26</v>
      </c>
      <c r="AE1014" s="1">
        <f t="shared" si="712"/>
        <v>26</v>
      </c>
      <c r="AF1014" s="1">
        <f t="shared" si="713"/>
        <v>26</v>
      </c>
      <c r="AG1014" s="1">
        <f t="shared" si="714"/>
        <v>26</v>
      </c>
      <c r="AH1014" s="1">
        <f t="shared" si="715"/>
        <v>26</v>
      </c>
      <c r="AI1014" s="1">
        <f t="shared" si="716"/>
        <v>26</v>
      </c>
      <c r="AJ1014" s="1">
        <f t="shared" si="717"/>
        <v>26</v>
      </c>
      <c r="AK1014" s="1">
        <f t="shared" si="718"/>
        <v>26</v>
      </c>
      <c r="AL1014" s="1">
        <f t="shared" si="719"/>
        <v>26</v>
      </c>
      <c r="AM1014" s="1">
        <f t="shared" si="720"/>
        <v>26</v>
      </c>
      <c r="AN1014" s="1">
        <f t="shared" si="721"/>
        <v>26</v>
      </c>
      <c r="AO1014" s="1">
        <f t="shared" si="722"/>
        <v>26</v>
      </c>
      <c r="AP1014" s="7">
        <f t="shared" si="738"/>
        <v>26</v>
      </c>
      <c r="AQ1014" s="7">
        <f t="shared" si="739"/>
        <v>26</v>
      </c>
      <c r="AR1014" s="1">
        <f t="shared" si="723"/>
        <v>26</v>
      </c>
      <c r="AS1014" s="7">
        <f t="shared" si="740"/>
        <v>26</v>
      </c>
      <c r="AT1014" s="1">
        <f t="shared" si="724"/>
        <v>26</v>
      </c>
      <c r="AU1014" s="1">
        <f t="shared" si="725"/>
        <v>26</v>
      </c>
      <c r="AV1014" s="1">
        <f t="shared" si="726"/>
        <v>26</v>
      </c>
      <c r="AW1014" s="1">
        <f t="shared" si="727"/>
        <v>26</v>
      </c>
      <c r="AX1014" s="1">
        <f t="shared" si="728"/>
        <v>26</v>
      </c>
      <c r="AY1014" s="1">
        <f t="shared" si="729"/>
        <v>26</v>
      </c>
      <c r="AZ1014" s="1">
        <f t="shared" si="730"/>
        <v>26</v>
      </c>
      <c r="BA1014" s="1">
        <f t="shared" si="731"/>
        <v>26</v>
      </c>
      <c r="BB1014" s="1">
        <f t="shared" si="732"/>
        <v>26</v>
      </c>
      <c r="BC1014" s="1">
        <f t="shared" si="733"/>
        <v>26</v>
      </c>
      <c r="BD1014" s="1">
        <f t="shared" si="734"/>
        <v>26</v>
      </c>
      <c r="BE1014" s="1">
        <f t="shared" si="735"/>
        <v>26</v>
      </c>
      <c r="BF1014" s="1">
        <f t="shared" si="736"/>
        <v>26</v>
      </c>
      <c r="BG1014" s="1">
        <f>+IF(D1014="male",VLOOKUP(M1014,'Key node cluster'!$A$3:$C$45,3,0),VLOOKUP(M1014,'Key node cluster'!$F$3:$H$27,3,0))</f>
        <v>31</v>
      </c>
    </row>
    <row r="1015" spans="1:59" x14ac:dyDescent="0.25">
      <c r="A1015" t="s">
        <v>699</v>
      </c>
      <c r="B1015">
        <v>9861049937</v>
      </c>
      <c r="C1015" s="7">
        <v>40</v>
      </c>
      <c r="D1015" t="s">
        <v>9</v>
      </c>
      <c r="E1015" t="s">
        <v>10</v>
      </c>
      <c r="G1015" t="str">
        <f t="shared" si="737"/>
        <v/>
      </c>
      <c r="H1015" s="7">
        <f t="shared" si="695"/>
        <v>10</v>
      </c>
      <c r="J1015">
        <v>36</v>
      </c>
      <c r="K1015">
        <v>7.7479452054794997</v>
      </c>
      <c r="L1015">
        <v>6</v>
      </c>
      <c r="M1015" s="5">
        <f t="shared" si="696"/>
        <v>26</v>
      </c>
      <c r="N1015" s="5">
        <f>+IF(D1015="male",VLOOKUP(BG1015,'Key node cluster'!$L$3:$N$24,3,0),VLOOKUP(BG1015,'Key node cluster'!$R$3:$T$15,3,0))</f>
        <v>1</v>
      </c>
      <c r="O1015" s="1">
        <v>0</v>
      </c>
      <c r="P1015" s="1">
        <f t="shared" si="697"/>
        <v>26</v>
      </c>
      <c r="Q1015" s="1">
        <f t="shared" si="698"/>
        <v>26</v>
      </c>
      <c r="R1015" s="1">
        <f t="shared" si="699"/>
        <v>26</v>
      </c>
      <c r="S1015" s="1">
        <f t="shared" si="700"/>
        <v>26</v>
      </c>
      <c r="T1015" s="1">
        <f t="shared" si="701"/>
        <v>26</v>
      </c>
      <c r="U1015" s="1">
        <f t="shared" si="702"/>
        <v>26</v>
      </c>
      <c r="V1015" s="1">
        <f t="shared" si="703"/>
        <v>26</v>
      </c>
      <c r="W1015" s="1">
        <f t="shared" si="704"/>
        <v>26</v>
      </c>
      <c r="X1015" s="1">
        <f t="shared" si="705"/>
        <v>26</v>
      </c>
      <c r="Y1015" s="1">
        <f t="shared" si="706"/>
        <v>26</v>
      </c>
      <c r="Z1015" s="1">
        <f t="shared" si="707"/>
        <v>26</v>
      </c>
      <c r="AA1015" s="1">
        <f t="shared" si="708"/>
        <v>26</v>
      </c>
      <c r="AB1015" s="1">
        <f t="shared" si="709"/>
        <v>26</v>
      </c>
      <c r="AC1015" s="1">
        <f t="shared" si="710"/>
        <v>26</v>
      </c>
      <c r="AD1015" s="1">
        <f t="shared" si="711"/>
        <v>26</v>
      </c>
      <c r="AE1015" s="1">
        <f t="shared" si="712"/>
        <v>26</v>
      </c>
      <c r="AF1015" s="1">
        <f t="shared" si="713"/>
        <v>26</v>
      </c>
      <c r="AG1015" s="1">
        <f t="shared" si="714"/>
        <v>26</v>
      </c>
      <c r="AH1015" s="1">
        <f t="shared" si="715"/>
        <v>26</v>
      </c>
      <c r="AI1015" s="1">
        <f t="shared" si="716"/>
        <v>26</v>
      </c>
      <c r="AJ1015" s="1">
        <f t="shared" si="717"/>
        <v>26</v>
      </c>
      <c r="AK1015" s="1">
        <f t="shared" si="718"/>
        <v>26</v>
      </c>
      <c r="AL1015" s="1">
        <f t="shared" si="719"/>
        <v>26</v>
      </c>
      <c r="AM1015" s="1">
        <f t="shared" si="720"/>
        <v>26</v>
      </c>
      <c r="AN1015" s="1">
        <f t="shared" si="721"/>
        <v>26</v>
      </c>
      <c r="AO1015" s="1">
        <f t="shared" si="722"/>
        <v>26</v>
      </c>
      <c r="AP1015" s="7">
        <f t="shared" si="738"/>
        <v>26</v>
      </c>
      <c r="AQ1015" s="7">
        <f t="shared" si="739"/>
        <v>26</v>
      </c>
      <c r="AR1015" s="1">
        <f t="shared" si="723"/>
        <v>26</v>
      </c>
      <c r="AS1015" s="7">
        <f t="shared" si="740"/>
        <v>26</v>
      </c>
      <c r="AT1015" s="1">
        <f t="shared" si="724"/>
        <v>26</v>
      </c>
      <c r="AU1015" s="1">
        <f t="shared" si="725"/>
        <v>26</v>
      </c>
      <c r="AV1015" s="1">
        <f t="shared" si="726"/>
        <v>26</v>
      </c>
      <c r="AW1015" s="1">
        <f t="shared" si="727"/>
        <v>26</v>
      </c>
      <c r="AX1015" s="1">
        <f t="shared" si="728"/>
        <v>26</v>
      </c>
      <c r="AY1015" s="1">
        <f t="shared" si="729"/>
        <v>26</v>
      </c>
      <c r="AZ1015" s="1">
        <f t="shared" si="730"/>
        <v>26</v>
      </c>
      <c r="BA1015" s="1">
        <f t="shared" si="731"/>
        <v>26</v>
      </c>
      <c r="BB1015" s="1">
        <f t="shared" si="732"/>
        <v>26</v>
      </c>
      <c r="BC1015" s="1">
        <f t="shared" si="733"/>
        <v>26</v>
      </c>
      <c r="BD1015" s="1">
        <f t="shared" si="734"/>
        <v>26</v>
      </c>
      <c r="BE1015" s="1">
        <f t="shared" si="735"/>
        <v>26</v>
      </c>
      <c r="BF1015" s="1">
        <f t="shared" si="736"/>
        <v>26</v>
      </c>
      <c r="BG1015" s="1">
        <f>+IF(D1015="male",VLOOKUP(M1015,'Key node cluster'!$A$3:$C$45,3,0),VLOOKUP(M1015,'Key node cluster'!$F$3:$H$27,3,0))</f>
        <v>31</v>
      </c>
    </row>
    <row r="1016" spans="1:59" x14ac:dyDescent="0.25">
      <c r="A1016" t="s">
        <v>701</v>
      </c>
      <c r="B1016">
        <v>9711041763</v>
      </c>
      <c r="C1016" s="7">
        <v>50</v>
      </c>
      <c r="D1016" t="s">
        <v>9</v>
      </c>
      <c r="E1016" t="s">
        <v>10</v>
      </c>
      <c r="G1016" t="str">
        <f t="shared" si="737"/>
        <v/>
      </c>
      <c r="H1016" s="7">
        <f t="shared" si="695"/>
        <v>20</v>
      </c>
      <c r="J1016">
        <v>50</v>
      </c>
      <c r="K1016">
        <v>16.679452054795</v>
      </c>
      <c r="L1016">
        <v>4</v>
      </c>
      <c r="M1016" s="5">
        <f t="shared" si="696"/>
        <v>26</v>
      </c>
      <c r="N1016" s="5">
        <f>+IF(D1016="male",VLOOKUP(BG1016,'Key node cluster'!$L$3:$N$24,3,0),VLOOKUP(BG1016,'Key node cluster'!$R$3:$T$15,3,0))</f>
        <v>1</v>
      </c>
      <c r="O1016" s="1">
        <v>0</v>
      </c>
      <c r="P1016" s="1">
        <f t="shared" si="697"/>
        <v>26</v>
      </c>
      <c r="Q1016" s="1">
        <f t="shared" si="698"/>
        <v>26</v>
      </c>
      <c r="R1016" s="1">
        <f t="shared" si="699"/>
        <v>26</v>
      </c>
      <c r="S1016" s="1">
        <f t="shared" si="700"/>
        <v>26</v>
      </c>
      <c r="T1016" s="1">
        <f t="shared" si="701"/>
        <v>26</v>
      </c>
      <c r="U1016" s="1">
        <f t="shared" si="702"/>
        <v>26</v>
      </c>
      <c r="V1016" s="1">
        <f t="shared" si="703"/>
        <v>26</v>
      </c>
      <c r="W1016" s="1">
        <f t="shared" si="704"/>
        <v>26</v>
      </c>
      <c r="X1016" s="1">
        <f t="shared" si="705"/>
        <v>26</v>
      </c>
      <c r="Y1016" s="1">
        <f t="shared" si="706"/>
        <v>26</v>
      </c>
      <c r="Z1016" s="1">
        <f t="shared" si="707"/>
        <v>26</v>
      </c>
      <c r="AA1016" s="1">
        <f t="shared" si="708"/>
        <v>26</v>
      </c>
      <c r="AB1016" s="1">
        <f t="shared" si="709"/>
        <v>26</v>
      </c>
      <c r="AC1016" s="1">
        <f t="shared" si="710"/>
        <v>26</v>
      </c>
      <c r="AD1016" s="1">
        <f t="shared" si="711"/>
        <v>26</v>
      </c>
      <c r="AE1016" s="1">
        <f t="shared" si="712"/>
        <v>26</v>
      </c>
      <c r="AF1016" s="1">
        <f t="shared" si="713"/>
        <v>26</v>
      </c>
      <c r="AG1016" s="1">
        <f t="shared" si="714"/>
        <v>26</v>
      </c>
      <c r="AH1016" s="1">
        <f t="shared" si="715"/>
        <v>26</v>
      </c>
      <c r="AI1016" s="1">
        <f t="shared" si="716"/>
        <v>26</v>
      </c>
      <c r="AJ1016" s="1">
        <f t="shared" si="717"/>
        <v>26</v>
      </c>
      <c r="AK1016" s="1">
        <f t="shared" si="718"/>
        <v>26</v>
      </c>
      <c r="AL1016" s="1">
        <f t="shared" si="719"/>
        <v>26</v>
      </c>
      <c r="AM1016" s="1">
        <f t="shared" si="720"/>
        <v>26</v>
      </c>
      <c r="AN1016" s="1">
        <f t="shared" si="721"/>
        <v>26</v>
      </c>
      <c r="AO1016" s="1">
        <f t="shared" si="722"/>
        <v>26</v>
      </c>
      <c r="AP1016" s="7">
        <f t="shared" si="738"/>
        <v>26</v>
      </c>
      <c r="AQ1016" s="7">
        <f t="shared" si="739"/>
        <v>26</v>
      </c>
      <c r="AR1016" s="1">
        <f t="shared" si="723"/>
        <v>26</v>
      </c>
      <c r="AS1016" s="7">
        <f t="shared" si="740"/>
        <v>26</v>
      </c>
      <c r="AT1016" s="1">
        <f t="shared" si="724"/>
        <v>26</v>
      </c>
      <c r="AU1016" s="1">
        <f t="shared" si="725"/>
        <v>26</v>
      </c>
      <c r="AV1016" s="1">
        <f t="shared" si="726"/>
        <v>26</v>
      </c>
      <c r="AW1016" s="1">
        <f t="shared" si="727"/>
        <v>26</v>
      </c>
      <c r="AX1016" s="1">
        <f t="shared" si="728"/>
        <v>26</v>
      </c>
      <c r="AY1016" s="1">
        <f t="shared" si="729"/>
        <v>26</v>
      </c>
      <c r="AZ1016" s="1">
        <f t="shared" si="730"/>
        <v>26</v>
      </c>
      <c r="BA1016" s="1">
        <f t="shared" si="731"/>
        <v>26</v>
      </c>
      <c r="BB1016" s="1">
        <f t="shared" si="732"/>
        <v>26</v>
      </c>
      <c r="BC1016" s="1">
        <f t="shared" si="733"/>
        <v>26</v>
      </c>
      <c r="BD1016" s="1">
        <f t="shared" si="734"/>
        <v>26</v>
      </c>
      <c r="BE1016" s="1">
        <f t="shared" si="735"/>
        <v>26</v>
      </c>
      <c r="BF1016" s="1">
        <f t="shared" si="736"/>
        <v>26</v>
      </c>
      <c r="BG1016" s="1">
        <f>+IF(D1016="male",VLOOKUP(M1016,'Key node cluster'!$A$3:$C$45,3,0),VLOOKUP(M1016,'Key node cluster'!$F$3:$H$27,3,0))</f>
        <v>31</v>
      </c>
    </row>
    <row r="1017" spans="1:59" x14ac:dyDescent="0.25">
      <c r="A1017" t="s">
        <v>702</v>
      </c>
      <c r="B1017">
        <v>9901046884</v>
      </c>
      <c r="C1017" s="7">
        <v>30</v>
      </c>
      <c r="D1017" t="s">
        <v>9</v>
      </c>
      <c r="E1017" t="s">
        <v>10</v>
      </c>
      <c r="G1017" t="str">
        <f t="shared" si="737"/>
        <v>bachelor or above</v>
      </c>
      <c r="H1017" s="7">
        <f t="shared" si="695"/>
        <v>10</v>
      </c>
      <c r="I1017" t="s">
        <v>14</v>
      </c>
      <c r="J1017">
        <v>31</v>
      </c>
      <c r="K1017">
        <v>6.4465753424657999</v>
      </c>
      <c r="L1017">
        <v>5</v>
      </c>
      <c r="M1017" s="5">
        <f t="shared" si="696"/>
        <v>26</v>
      </c>
      <c r="N1017" s="5">
        <f>+IF(D1017="male",VLOOKUP(BG1017,'Key node cluster'!$L$3:$N$24,3,0),VLOOKUP(BG1017,'Key node cluster'!$R$3:$T$15,3,0))</f>
        <v>1</v>
      </c>
      <c r="O1017" s="1">
        <v>0</v>
      </c>
      <c r="P1017" s="1">
        <f t="shared" si="697"/>
        <v>26</v>
      </c>
      <c r="Q1017" s="1">
        <f t="shared" si="698"/>
        <v>26</v>
      </c>
      <c r="R1017" s="1">
        <f t="shared" si="699"/>
        <v>26</v>
      </c>
      <c r="S1017" s="1">
        <f t="shared" si="700"/>
        <v>26</v>
      </c>
      <c r="T1017" s="1">
        <f t="shared" si="701"/>
        <v>26</v>
      </c>
      <c r="U1017" s="1">
        <f t="shared" si="702"/>
        <v>26</v>
      </c>
      <c r="V1017" s="1">
        <f t="shared" si="703"/>
        <v>26</v>
      </c>
      <c r="W1017" s="1">
        <f t="shared" si="704"/>
        <v>26</v>
      </c>
      <c r="X1017" s="1">
        <f t="shared" si="705"/>
        <v>26</v>
      </c>
      <c r="Y1017" s="1">
        <f t="shared" si="706"/>
        <v>26</v>
      </c>
      <c r="Z1017" s="1">
        <f t="shared" si="707"/>
        <v>26</v>
      </c>
      <c r="AA1017" s="1">
        <f t="shared" si="708"/>
        <v>26</v>
      </c>
      <c r="AB1017" s="1">
        <f t="shared" si="709"/>
        <v>26</v>
      </c>
      <c r="AC1017" s="1">
        <f t="shared" si="710"/>
        <v>26</v>
      </c>
      <c r="AD1017" s="1">
        <f t="shared" si="711"/>
        <v>26</v>
      </c>
      <c r="AE1017" s="1">
        <f t="shared" si="712"/>
        <v>26</v>
      </c>
      <c r="AF1017" s="1">
        <f t="shared" si="713"/>
        <v>26</v>
      </c>
      <c r="AG1017" s="1">
        <f t="shared" si="714"/>
        <v>26</v>
      </c>
      <c r="AH1017" s="1">
        <f t="shared" si="715"/>
        <v>26</v>
      </c>
      <c r="AI1017" s="1">
        <f t="shared" si="716"/>
        <v>26</v>
      </c>
      <c r="AJ1017" s="1">
        <f t="shared" si="717"/>
        <v>26</v>
      </c>
      <c r="AK1017" s="1">
        <f t="shared" si="718"/>
        <v>26</v>
      </c>
      <c r="AL1017" s="1">
        <f t="shared" si="719"/>
        <v>26</v>
      </c>
      <c r="AM1017" s="1">
        <f t="shared" si="720"/>
        <v>26</v>
      </c>
      <c r="AN1017" s="1">
        <f t="shared" si="721"/>
        <v>26</v>
      </c>
      <c r="AO1017" s="1">
        <f t="shared" si="722"/>
        <v>26</v>
      </c>
      <c r="AP1017" s="7">
        <f t="shared" si="738"/>
        <v>26</v>
      </c>
      <c r="AQ1017" s="7">
        <f t="shared" si="739"/>
        <v>26</v>
      </c>
      <c r="AR1017" s="1">
        <f t="shared" si="723"/>
        <v>26</v>
      </c>
      <c r="AS1017" s="7">
        <f t="shared" si="740"/>
        <v>26</v>
      </c>
      <c r="AT1017" s="1">
        <f t="shared" si="724"/>
        <v>26</v>
      </c>
      <c r="AU1017" s="1">
        <f t="shared" si="725"/>
        <v>26</v>
      </c>
      <c r="AV1017" s="1">
        <f t="shared" si="726"/>
        <v>26</v>
      </c>
      <c r="AW1017" s="1">
        <f t="shared" si="727"/>
        <v>26</v>
      </c>
      <c r="AX1017" s="1">
        <f t="shared" si="728"/>
        <v>26</v>
      </c>
      <c r="AY1017" s="1">
        <f t="shared" si="729"/>
        <v>26</v>
      </c>
      <c r="AZ1017" s="1">
        <f t="shared" si="730"/>
        <v>26</v>
      </c>
      <c r="BA1017" s="1">
        <f t="shared" si="731"/>
        <v>26</v>
      </c>
      <c r="BB1017" s="1">
        <f t="shared" si="732"/>
        <v>26</v>
      </c>
      <c r="BC1017" s="1">
        <f t="shared" si="733"/>
        <v>26</v>
      </c>
      <c r="BD1017" s="1">
        <f t="shared" si="734"/>
        <v>26</v>
      </c>
      <c r="BE1017" s="1">
        <f t="shared" si="735"/>
        <v>26</v>
      </c>
      <c r="BF1017" s="1">
        <f t="shared" si="736"/>
        <v>26</v>
      </c>
      <c r="BG1017" s="1">
        <f>+IF(D1017="male",VLOOKUP(M1017,'Key node cluster'!$A$3:$C$45,3,0),VLOOKUP(M1017,'Key node cluster'!$F$3:$H$27,3,0))</f>
        <v>31</v>
      </c>
    </row>
    <row r="1018" spans="1:59" x14ac:dyDescent="0.25">
      <c r="A1018" t="s">
        <v>705</v>
      </c>
      <c r="B1018">
        <v>9931046819</v>
      </c>
      <c r="C1018" s="7">
        <v>30</v>
      </c>
      <c r="D1018" t="s">
        <v>9</v>
      </c>
      <c r="E1018" t="s">
        <v>10</v>
      </c>
      <c r="G1018" t="str">
        <f t="shared" si="737"/>
        <v/>
      </c>
      <c r="H1018" s="7">
        <f t="shared" si="695"/>
        <v>10</v>
      </c>
      <c r="J1018">
        <v>28</v>
      </c>
      <c r="K1018">
        <v>5.5232876712329002</v>
      </c>
      <c r="L1018">
        <v>21</v>
      </c>
      <c r="M1018" s="5">
        <f t="shared" si="696"/>
        <v>26</v>
      </c>
      <c r="N1018" s="5">
        <f>+IF(D1018="male",VLOOKUP(BG1018,'Key node cluster'!$L$3:$N$24,3,0),VLOOKUP(BG1018,'Key node cluster'!$R$3:$T$15,3,0))</f>
        <v>1</v>
      </c>
      <c r="O1018" s="1">
        <v>0</v>
      </c>
      <c r="P1018" s="1">
        <f t="shared" si="697"/>
        <v>26</v>
      </c>
      <c r="Q1018" s="1">
        <f t="shared" si="698"/>
        <v>26</v>
      </c>
      <c r="R1018" s="1">
        <f t="shared" si="699"/>
        <v>26</v>
      </c>
      <c r="S1018" s="1">
        <f t="shared" si="700"/>
        <v>26</v>
      </c>
      <c r="T1018" s="1">
        <f t="shared" si="701"/>
        <v>26</v>
      </c>
      <c r="U1018" s="1">
        <f t="shared" si="702"/>
        <v>26</v>
      </c>
      <c r="V1018" s="1">
        <f t="shared" si="703"/>
        <v>26</v>
      </c>
      <c r="W1018" s="1">
        <f t="shared" si="704"/>
        <v>26</v>
      </c>
      <c r="X1018" s="1">
        <f t="shared" si="705"/>
        <v>26</v>
      </c>
      <c r="Y1018" s="1">
        <f t="shared" si="706"/>
        <v>26</v>
      </c>
      <c r="Z1018" s="1">
        <f t="shared" si="707"/>
        <v>26</v>
      </c>
      <c r="AA1018" s="1">
        <f t="shared" si="708"/>
        <v>26</v>
      </c>
      <c r="AB1018" s="1">
        <f t="shared" si="709"/>
        <v>26</v>
      </c>
      <c r="AC1018" s="1">
        <f t="shared" si="710"/>
        <v>26</v>
      </c>
      <c r="AD1018" s="1">
        <f t="shared" si="711"/>
        <v>26</v>
      </c>
      <c r="AE1018" s="1">
        <f t="shared" si="712"/>
        <v>26</v>
      </c>
      <c r="AF1018" s="1">
        <f t="shared" si="713"/>
        <v>26</v>
      </c>
      <c r="AG1018" s="1">
        <f t="shared" si="714"/>
        <v>26</v>
      </c>
      <c r="AH1018" s="1">
        <f t="shared" si="715"/>
        <v>26</v>
      </c>
      <c r="AI1018" s="1">
        <f t="shared" si="716"/>
        <v>26</v>
      </c>
      <c r="AJ1018" s="1">
        <f t="shared" si="717"/>
        <v>26</v>
      </c>
      <c r="AK1018" s="1">
        <f t="shared" si="718"/>
        <v>26</v>
      </c>
      <c r="AL1018" s="1">
        <f t="shared" si="719"/>
        <v>26</v>
      </c>
      <c r="AM1018" s="1">
        <f t="shared" si="720"/>
        <v>26</v>
      </c>
      <c r="AN1018" s="1">
        <f t="shared" si="721"/>
        <v>26</v>
      </c>
      <c r="AO1018" s="1">
        <f t="shared" si="722"/>
        <v>26</v>
      </c>
      <c r="AP1018" s="7">
        <f t="shared" si="738"/>
        <v>26</v>
      </c>
      <c r="AQ1018" s="7">
        <f t="shared" si="739"/>
        <v>26</v>
      </c>
      <c r="AR1018" s="1">
        <f t="shared" si="723"/>
        <v>26</v>
      </c>
      <c r="AS1018" s="7">
        <f t="shared" si="740"/>
        <v>26</v>
      </c>
      <c r="AT1018" s="1">
        <f t="shared" si="724"/>
        <v>26</v>
      </c>
      <c r="AU1018" s="1">
        <f t="shared" si="725"/>
        <v>26</v>
      </c>
      <c r="AV1018" s="1">
        <f t="shared" si="726"/>
        <v>26</v>
      </c>
      <c r="AW1018" s="1">
        <f t="shared" si="727"/>
        <v>26</v>
      </c>
      <c r="AX1018" s="1">
        <f t="shared" si="728"/>
        <v>26</v>
      </c>
      <c r="AY1018" s="1">
        <f t="shared" si="729"/>
        <v>26</v>
      </c>
      <c r="AZ1018" s="1">
        <f t="shared" si="730"/>
        <v>26</v>
      </c>
      <c r="BA1018" s="1">
        <f t="shared" si="731"/>
        <v>26</v>
      </c>
      <c r="BB1018" s="1">
        <f t="shared" si="732"/>
        <v>26</v>
      </c>
      <c r="BC1018" s="1">
        <f t="shared" si="733"/>
        <v>26</v>
      </c>
      <c r="BD1018" s="1">
        <f t="shared" si="734"/>
        <v>26</v>
      </c>
      <c r="BE1018" s="1">
        <f t="shared" si="735"/>
        <v>26</v>
      </c>
      <c r="BF1018" s="1">
        <f t="shared" si="736"/>
        <v>26</v>
      </c>
      <c r="BG1018" s="1">
        <f>+IF(D1018="male",VLOOKUP(M1018,'Key node cluster'!$A$3:$C$45,3,0),VLOOKUP(M1018,'Key node cluster'!$F$3:$H$27,3,0))</f>
        <v>31</v>
      </c>
    </row>
    <row r="1019" spans="1:59" x14ac:dyDescent="0.25">
      <c r="A1019" t="s">
        <v>707</v>
      </c>
      <c r="B1019">
        <v>9971010491</v>
      </c>
      <c r="C1019" s="7">
        <v>20</v>
      </c>
      <c r="D1019" t="s">
        <v>9</v>
      </c>
      <c r="E1019" t="s">
        <v>10</v>
      </c>
      <c r="G1019" t="str">
        <f t="shared" si="737"/>
        <v/>
      </c>
      <c r="H1019" s="7">
        <f t="shared" si="695"/>
        <v>5</v>
      </c>
      <c r="J1019">
        <v>25</v>
      </c>
      <c r="K1019">
        <v>4.7589041095890003</v>
      </c>
      <c r="L1019">
        <v>2</v>
      </c>
      <c r="M1019" s="5">
        <f t="shared" si="696"/>
        <v>26</v>
      </c>
      <c r="N1019" s="5">
        <f>+IF(D1019="male",VLOOKUP(BG1019,'Key node cluster'!$L$3:$N$24,3,0),VLOOKUP(BG1019,'Key node cluster'!$R$3:$T$15,3,0))</f>
        <v>1</v>
      </c>
      <c r="O1019" s="1">
        <v>0</v>
      </c>
      <c r="P1019" s="1">
        <f t="shared" si="697"/>
        <v>26</v>
      </c>
      <c r="Q1019" s="1">
        <f t="shared" si="698"/>
        <v>26</v>
      </c>
      <c r="R1019" s="1">
        <f t="shared" si="699"/>
        <v>26</v>
      </c>
      <c r="S1019" s="1">
        <f t="shared" si="700"/>
        <v>26</v>
      </c>
      <c r="T1019" s="1">
        <f t="shared" si="701"/>
        <v>26</v>
      </c>
      <c r="U1019" s="1">
        <f t="shared" si="702"/>
        <v>26</v>
      </c>
      <c r="V1019" s="1">
        <f t="shared" si="703"/>
        <v>26</v>
      </c>
      <c r="W1019" s="1">
        <f t="shared" si="704"/>
        <v>26</v>
      </c>
      <c r="X1019" s="1">
        <f t="shared" si="705"/>
        <v>26</v>
      </c>
      <c r="Y1019" s="1">
        <f t="shared" si="706"/>
        <v>26</v>
      </c>
      <c r="Z1019" s="1">
        <f t="shared" si="707"/>
        <v>26</v>
      </c>
      <c r="AA1019" s="1">
        <f t="shared" si="708"/>
        <v>26</v>
      </c>
      <c r="AB1019" s="1">
        <f t="shared" si="709"/>
        <v>26</v>
      </c>
      <c r="AC1019" s="1">
        <f t="shared" si="710"/>
        <v>26</v>
      </c>
      <c r="AD1019" s="1">
        <f t="shared" si="711"/>
        <v>26</v>
      </c>
      <c r="AE1019" s="1">
        <f t="shared" si="712"/>
        <v>26</v>
      </c>
      <c r="AF1019" s="1">
        <f t="shared" si="713"/>
        <v>26</v>
      </c>
      <c r="AG1019" s="1">
        <f t="shared" si="714"/>
        <v>26</v>
      </c>
      <c r="AH1019" s="1">
        <f t="shared" si="715"/>
        <v>26</v>
      </c>
      <c r="AI1019" s="1">
        <f t="shared" si="716"/>
        <v>26</v>
      </c>
      <c r="AJ1019" s="1">
        <f t="shared" si="717"/>
        <v>26</v>
      </c>
      <c r="AK1019" s="1">
        <f t="shared" si="718"/>
        <v>26</v>
      </c>
      <c r="AL1019" s="1">
        <f t="shared" si="719"/>
        <v>26</v>
      </c>
      <c r="AM1019" s="1">
        <f t="shared" si="720"/>
        <v>26</v>
      </c>
      <c r="AN1019" s="1">
        <f t="shared" si="721"/>
        <v>26</v>
      </c>
      <c r="AO1019" s="1">
        <f t="shared" si="722"/>
        <v>26</v>
      </c>
      <c r="AP1019" s="7">
        <f t="shared" si="738"/>
        <v>26</v>
      </c>
      <c r="AQ1019" s="7">
        <f t="shared" si="739"/>
        <v>26</v>
      </c>
      <c r="AR1019" s="1">
        <f t="shared" si="723"/>
        <v>26</v>
      </c>
      <c r="AS1019" s="7">
        <f t="shared" si="740"/>
        <v>26</v>
      </c>
      <c r="AT1019" s="1">
        <f t="shared" si="724"/>
        <v>26</v>
      </c>
      <c r="AU1019" s="1">
        <f t="shared" si="725"/>
        <v>26</v>
      </c>
      <c r="AV1019" s="1">
        <f t="shared" si="726"/>
        <v>26</v>
      </c>
      <c r="AW1019" s="1">
        <f t="shared" si="727"/>
        <v>26</v>
      </c>
      <c r="AX1019" s="1">
        <f t="shared" si="728"/>
        <v>26</v>
      </c>
      <c r="AY1019" s="1">
        <f t="shared" si="729"/>
        <v>26</v>
      </c>
      <c r="AZ1019" s="1">
        <f t="shared" si="730"/>
        <v>26</v>
      </c>
      <c r="BA1019" s="1">
        <f t="shared" si="731"/>
        <v>26</v>
      </c>
      <c r="BB1019" s="1">
        <f t="shared" si="732"/>
        <v>26</v>
      </c>
      <c r="BC1019" s="1">
        <f t="shared" si="733"/>
        <v>26</v>
      </c>
      <c r="BD1019" s="1">
        <f t="shared" si="734"/>
        <v>26</v>
      </c>
      <c r="BE1019" s="1">
        <f t="shared" si="735"/>
        <v>26</v>
      </c>
      <c r="BF1019" s="1">
        <f t="shared" si="736"/>
        <v>26</v>
      </c>
      <c r="BG1019" s="1">
        <f>+IF(D1019="male",VLOOKUP(M1019,'Key node cluster'!$A$3:$C$45,3,0),VLOOKUP(M1019,'Key node cluster'!$F$3:$H$27,3,0))</f>
        <v>31</v>
      </c>
    </row>
    <row r="1020" spans="1:59" x14ac:dyDescent="0.25">
      <c r="A1020" t="s">
        <v>708</v>
      </c>
      <c r="B1020">
        <v>9681020765</v>
      </c>
      <c r="C1020" s="7">
        <v>50</v>
      </c>
      <c r="D1020" t="s">
        <v>9</v>
      </c>
      <c r="E1020" t="s">
        <v>10</v>
      </c>
      <c r="G1020" t="str">
        <f t="shared" si="737"/>
        <v/>
      </c>
      <c r="H1020" s="7">
        <f t="shared" si="695"/>
        <v>20</v>
      </c>
      <c r="J1020">
        <v>54</v>
      </c>
      <c r="K1020">
        <v>22.435616438356</v>
      </c>
      <c r="L1020">
        <v>8</v>
      </c>
      <c r="M1020" s="5">
        <f t="shared" si="696"/>
        <v>26</v>
      </c>
      <c r="N1020" s="5">
        <f>+IF(D1020="male",VLOOKUP(BG1020,'Key node cluster'!$L$3:$N$24,3,0),VLOOKUP(BG1020,'Key node cluster'!$R$3:$T$15,3,0))</f>
        <v>1</v>
      </c>
      <c r="O1020" s="1">
        <v>0</v>
      </c>
      <c r="P1020" s="1">
        <f t="shared" si="697"/>
        <v>26</v>
      </c>
      <c r="Q1020" s="1">
        <f t="shared" si="698"/>
        <v>26</v>
      </c>
      <c r="R1020" s="1">
        <f t="shared" si="699"/>
        <v>26</v>
      </c>
      <c r="S1020" s="1">
        <f t="shared" si="700"/>
        <v>26</v>
      </c>
      <c r="T1020" s="1">
        <f t="shared" si="701"/>
        <v>26</v>
      </c>
      <c r="U1020" s="1">
        <f t="shared" si="702"/>
        <v>26</v>
      </c>
      <c r="V1020" s="1">
        <f t="shared" si="703"/>
        <v>26</v>
      </c>
      <c r="W1020" s="1">
        <f t="shared" si="704"/>
        <v>26</v>
      </c>
      <c r="X1020" s="1">
        <f t="shared" si="705"/>
        <v>26</v>
      </c>
      <c r="Y1020" s="1">
        <f t="shared" si="706"/>
        <v>26</v>
      </c>
      <c r="Z1020" s="1">
        <f t="shared" si="707"/>
        <v>26</v>
      </c>
      <c r="AA1020" s="1">
        <f t="shared" si="708"/>
        <v>26</v>
      </c>
      <c r="AB1020" s="1">
        <f t="shared" si="709"/>
        <v>26</v>
      </c>
      <c r="AC1020" s="1">
        <f t="shared" si="710"/>
        <v>26</v>
      </c>
      <c r="AD1020" s="1">
        <f t="shared" si="711"/>
        <v>26</v>
      </c>
      <c r="AE1020" s="1">
        <f t="shared" si="712"/>
        <v>26</v>
      </c>
      <c r="AF1020" s="1">
        <f t="shared" si="713"/>
        <v>26</v>
      </c>
      <c r="AG1020" s="1">
        <f t="shared" si="714"/>
        <v>26</v>
      </c>
      <c r="AH1020" s="1">
        <f t="shared" si="715"/>
        <v>26</v>
      </c>
      <c r="AI1020" s="1">
        <f t="shared" si="716"/>
        <v>26</v>
      </c>
      <c r="AJ1020" s="1">
        <f t="shared" si="717"/>
        <v>26</v>
      </c>
      <c r="AK1020" s="1">
        <f t="shared" si="718"/>
        <v>26</v>
      </c>
      <c r="AL1020" s="1">
        <f t="shared" si="719"/>
        <v>26</v>
      </c>
      <c r="AM1020" s="1">
        <f t="shared" si="720"/>
        <v>26</v>
      </c>
      <c r="AN1020" s="1">
        <f t="shared" si="721"/>
        <v>26</v>
      </c>
      <c r="AO1020" s="1">
        <f t="shared" si="722"/>
        <v>26</v>
      </c>
      <c r="AP1020" s="7">
        <f t="shared" si="738"/>
        <v>26</v>
      </c>
      <c r="AQ1020" s="7">
        <f t="shared" si="739"/>
        <v>26</v>
      </c>
      <c r="AR1020" s="1">
        <f t="shared" si="723"/>
        <v>26</v>
      </c>
      <c r="AS1020" s="7">
        <f t="shared" si="740"/>
        <v>26</v>
      </c>
      <c r="AT1020" s="1">
        <f t="shared" si="724"/>
        <v>26</v>
      </c>
      <c r="AU1020" s="1">
        <f t="shared" si="725"/>
        <v>26</v>
      </c>
      <c r="AV1020" s="1">
        <f t="shared" si="726"/>
        <v>26</v>
      </c>
      <c r="AW1020" s="1">
        <f t="shared" si="727"/>
        <v>26</v>
      </c>
      <c r="AX1020" s="1">
        <f t="shared" si="728"/>
        <v>26</v>
      </c>
      <c r="AY1020" s="1">
        <f t="shared" si="729"/>
        <v>26</v>
      </c>
      <c r="AZ1020" s="1">
        <f t="shared" si="730"/>
        <v>26</v>
      </c>
      <c r="BA1020" s="1">
        <f t="shared" si="731"/>
        <v>26</v>
      </c>
      <c r="BB1020" s="1">
        <f t="shared" si="732"/>
        <v>26</v>
      </c>
      <c r="BC1020" s="1">
        <f t="shared" si="733"/>
        <v>26</v>
      </c>
      <c r="BD1020" s="1">
        <f t="shared" si="734"/>
        <v>26</v>
      </c>
      <c r="BE1020" s="1">
        <f t="shared" si="735"/>
        <v>26</v>
      </c>
      <c r="BF1020" s="1">
        <f t="shared" si="736"/>
        <v>26</v>
      </c>
      <c r="BG1020" s="1">
        <f>+IF(D1020="male",VLOOKUP(M1020,'Key node cluster'!$A$3:$C$45,3,0),VLOOKUP(M1020,'Key node cluster'!$F$3:$H$27,3,0))</f>
        <v>31</v>
      </c>
    </row>
    <row r="1021" spans="1:59" x14ac:dyDescent="0.25">
      <c r="A1021" t="s">
        <v>709</v>
      </c>
      <c r="B1021">
        <v>9961038363</v>
      </c>
      <c r="C1021" s="7">
        <v>30</v>
      </c>
      <c r="D1021" t="s">
        <v>9</v>
      </c>
      <c r="E1021" t="s">
        <v>10</v>
      </c>
      <c r="F1021" t="s">
        <v>11</v>
      </c>
      <c r="G1021" t="str">
        <f t="shared" si="737"/>
        <v>tvet</v>
      </c>
      <c r="H1021" s="7">
        <f t="shared" si="695"/>
        <v>10</v>
      </c>
      <c r="I1021" t="s">
        <v>22</v>
      </c>
      <c r="J1021">
        <v>26</v>
      </c>
      <c r="K1021">
        <v>5.6082191780821997</v>
      </c>
      <c r="L1021">
        <v>4</v>
      </c>
      <c r="M1021" s="5">
        <f t="shared" si="696"/>
        <v>42</v>
      </c>
      <c r="N1021" s="5">
        <f>+IF(D1021="male",VLOOKUP(BG1021,'Key node cluster'!$L$3:$N$24,3,0),VLOOKUP(BG1021,'Key node cluster'!$R$3:$T$15,3,0))</f>
        <v>0</v>
      </c>
      <c r="O1021" s="1">
        <v>0</v>
      </c>
      <c r="P1021" s="1">
        <f t="shared" si="697"/>
        <v>26</v>
      </c>
      <c r="Q1021" s="1">
        <f t="shared" si="698"/>
        <v>26</v>
      </c>
      <c r="R1021" s="1">
        <f t="shared" si="699"/>
        <v>26</v>
      </c>
      <c r="S1021" s="1">
        <f t="shared" si="700"/>
        <v>26</v>
      </c>
      <c r="T1021" s="1">
        <f t="shared" si="701"/>
        <v>26</v>
      </c>
      <c r="U1021" s="1">
        <f t="shared" si="702"/>
        <v>26</v>
      </c>
      <c r="V1021" s="1">
        <f t="shared" si="703"/>
        <v>26</v>
      </c>
      <c r="W1021" s="1">
        <f t="shared" si="704"/>
        <v>26</v>
      </c>
      <c r="X1021" s="1">
        <f t="shared" si="705"/>
        <v>26</v>
      </c>
      <c r="Y1021" s="1">
        <f t="shared" si="706"/>
        <v>26</v>
      </c>
      <c r="Z1021" s="1">
        <f t="shared" si="707"/>
        <v>26</v>
      </c>
      <c r="AA1021" s="1">
        <f t="shared" si="708"/>
        <v>26</v>
      </c>
      <c r="AB1021" s="1">
        <f t="shared" si="709"/>
        <v>26</v>
      </c>
      <c r="AC1021" s="1">
        <f t="shared" si="710"/>
        <v>26</v>
      </c>
      <c r="AD1021" s="1">
        <f t="shared" si="711"/>
        <v>26</v>
      </c>
      <c r="AE1021" s="1">
        <f t="shared" si="712"/>
        <v>26</v>
      </c>
      <c r="AF1021" s="1">
        <f t="shared" si="713"/>
        <v>26</v>
      </c>
      <c r="AG1021" s="1">
        <f t="shared" si="714"/>
        <v>26</v>
      </c>
      <c r="AH1021" s="1">
        <f t="shared" si="715"/>
        <v>26</v>
      </c>
      <c r="AI1021" s="1">
        <f t="shared" si="716"/>
        <v>26</v>
      </c>
      <c r="AJ1021" s="1">
        <f t="shared" si="717"/>
        <v>26</v>
      </c>
      <c r="AK1021" s="1">
        <f t="shared" si="718"/>
        <v>26</v>
      </c>
      <c r="AL1021" s="1">
        <f t="shared" si="719"/>
        <v>26</v>
      </c>
      <c r="AM1021" s="1">
        <f t="shared" si="720"/>
        <v>26</v>
      </c>
      <c r="AN1021" s="1">
        <f t="shared" si="721"/>
        <v>26</v>
      </c>
      <c r="AO1021" s="1">
        <f t="shared" si="722"/>
        <v>26</v>
      </c>
      <c r="AP1021" s="7">
        <f t="shared" si="738"/>
        <v>38</v>
      </c>
      <c r="AQ1021" s="7">
        <f t="shared" si="739"/>
        <v>38</v>
      </c>
      <c r="AR1021" s="1">
        <f t="shared" si="723"/>
        <v>38</v>
      </c>
      <c r="AS1021" s="7">
        <f t="shared" si="740"/>
        <v>38</v>
      </c>
      <c r="AT1021" s="1">
        <f t="shared" si="724"/>
        <v>38</v>
      </c>
      <c r="AU1021" s="1">
        <f t="shared" si="725"/>
        <v>38</v>
      </c>
      <c r="AV1021" s="1">
        <f t="shared" si="726"/>
        <v>38</v>
      </c>
      <c r="AW1021" s="1">
        <f t="shared" si="727"/>
        <v>38</v>
      </c>
      <c r="AX1021" s="1">
        <f t="shared" si="728"/>
        <v>38</v>
      </c>
      <c r="AY1021" s="1">
        <f t="shared" si="729"/>
        <v>38</v>
      </c>
      <c r="AZ1021" s="1">
        <f t="shared" si="730"/>
        <v>38</v>
      </c>
      <c r="BA1021" s="1">
        <f t="shared" si="731"/>
        <v>38</v>
      </c>
      <c r="BB1021" s="1">
        <f t="shared" si="732"/>
        <v>40</v>
      </c>
      <c r="BC1021" s="1">
        <f t="shared" si="733"/>
        <v>40</v>
      </c>
      <c r="BD1021" s="1">
        <f t="shared" si="734"/>
        <v>42</v>
      </c>
      <c r="BE1021" s="1">
        <f t="shared" si="735"/>
        <v>42</v>
      </c>
      <c r="BF1021" s="1">
        <f t="shared" si="736"/>
        <v>42</v>
      </c>
      <c r="BG1021" s="1">
        <f>+IF(D1021="male",VLOOKUP(M1021,'Key node cluster'!$A$3:$C$45,3,0),VLOOKUP(M1021,'Key node cluster'!$F$3:$H$27,3,0))</f>
        <v>42</v>
      </c>
    </row>
    <row r="1022" spans="1:59" x14ac:dyDescent="0.25">
      <c r="A1022" t="s">
        <v>710</v>
      </c>
      <c r="B1022">
        <v>9881002177</v>
      </c>
      <c r="C1022" s="7">
        <v>30</v>
      </c>
      <c r="D1022" t="s">
        <v>9</v>
      </c>
      <c r="E1022" t="s">
        <v>10</v>
      </c>
      <c r="G1022" t="str">
        <f t="shared" si="737"/>
        <v/>
      </c>
      <c r="H1022" s="7">
        <f t="shared" si="695"/>
        <v>15</v>
      </c>
      <c r="J1022">
        <v>34</v>
      </c>
      <c r="K1022">
        <v>11.610958904109999</v>
      </c>
      <c r="L1022">
        <v>16</v>
      </c>
      <c r="M1022" s="5">
        <f t="shared" si="696"/>
        <v>26</v>
      </c>
      <c r="N1022" s="5">
        <f>+IF(D1022="male",VLOOKUP(BG1022,'Key node cluster'!$L$3:$N$24,3,0),VLOOKUP(BG1022,'Key node cluster'!$R$3:$T$15,3,0))</f>
        <v>1</v>
      </c>
      <c r="O1022" s="1">
        <v>0</v>
      </c>
      <c r="P1022" s="1">
        <f t="shared" si="697"/>
        <v>26</v>
      </c>
      <c r="Q1022" s="1">
        <f t="shared" si="698"/>
        <v>26</v>
      </c>
      <c r="R1022" s="1">
        <f t="shared" si="699"/>
        <v>26</v>
      </c>
      <c r="S1022" s="1">
        <f t="shared" si="700"/>
        <v>26</v>
      </c>
      <c r="T1022" s="1">
        <f t="shared" si="701"/>
        <v>26</v>
      </c>
      <c r="U1022" s="1">
        <f t="shared" si="702"/>
        <v>26</v>
      </c>
      <c r="V1022" s="1">
        <f t="shared" si="703"/>
        <v>26</v>
      </c>
      <c r="W1022" s="1">
        <f t="shared" si="704"/>
        <v>26</v>
      </c>
      <c r="X1022" s="1">
        <f t="shared" si="705"/>
        <v>26</v>
      </c>
      <c r="Y1022" s="1">
        <f t="shared" si="706"/>
        <v>26</v>
      </c>
      <c r="Z1022" s="1">
        <f t="shared" si="707"/>
        <v>26</v>
      </c>
      <c r="AA1022" s="1">
        <f t="shared" si="708"/>
        <v>26</v>
      </c>
      <c r="AB1022" s="1">
        <f t="shared" si="709"/>
        <v>26</v>
      </c>
      <c r="AC1022" s="1">
        <f t="shared" si="710"/>
        <v>26</v>
      </c>
      <c r="AD1022" s="1">
        <f t="shared" si="711"/>
        <v>26</v>
      </c>
      <c r="AE1022" s="1">
        <f t="shared" si="712"/>
        <v>26</v>
      </c>
      <c r="AF1022" s="1">
        <f t="shared" si="713"/>
        <v>26</v>
      </c>
      <c r="AG1022" s="1">
        <f t="shared" si="714"/>
        <v>26</v>
      </c>
      <c r="AH1022" s="1">
        <f t="shared" si="715"/>
        <v>26</v>
      </c>
      <c r="AI1022" s="1">
        <f t="shared" si="716"/>
        <v>26</v>
      </c>
      <c r="AJ1022" s="1">
        <f t="shared" si="717"/>
        <v>26</v>
      </c>
      <c r="AK1022" s="1">
        <f t="shared" si="718"/>
        <v>26</v>
      </c>
      <c r="AL1022" s="1">
        <f t="shared" si="719"/>
        <v>26</v>
      </c>
      <c r="AM1022" s="1">
        <f t="shared" si="720"/>
        <v>26</v>
      </c>
      <c r="AN1022" s="1">
        <f t="shared" si="721"/>
        <v>26</v>
      </c>
      <c r="AO1022" s="1">
        <f t="shared" si="722"/>
        <v>26</v>
      </c>
      <c r="AP1022" s="7">
        <f t="shared" si="738"/>
        <v>26</v>
      </c>
      <c r="AQ1022" s="7">
        <f t="shared" si="739"/>
        <v>26</v>
      </c>
      <c r="AR1022" s="1">
        <f t="shared" si="723"/>
        <v>26</v>
      </c>
      <c r="AS1022" s="7">
        <f t="shared" si="740"/>
        <v>26</v>
      </c>
      <c r="AT1022" s="1">
        <f t="shared" si="724"/>
        <v>26</v>
      </c>
      <c r="AU1022" s="1">
        <f t="shared" si="725"/>
        <v>26</v>
      </c>
      <c r="AV1022" s="1">
        <f t="shared" si="726"/>
        <v>26</v>
      </c>
      <c r="AW1022" s="1">
        <f t="shared" si="727"/>
        <v>26</v>
      </c>
      <c r="AX1022" s="1">
        <f t="shared" si="728"/>
        <v>26</v>
      </c>
      <c r="AY1022" s="1">
        <f t="shared" si="729"/>
        <v>26</v>
      </c>
      <c r="AZ1022" s="1">
        <f t="shared" si="730"/>
        <v>26</v>
      </c>
      <c r="BA1022" s="1">
        <f t="shared" si="731"/>
        <v>26</v>
      </c>
      <c r="BB1022" s="1">
        <f t="shared" si="732"/>
        <v>26</v>
      </c>
      <c r="BC1022" s="1">
        <f t="shared" si="733"/>
        <v>26</v>
      </c>
      <c r="BD1022" s="1">
        <f t="shared" si="734"/>
        <v>26</v>
      </c>
      <c r="BE1022" s="1">
        <f t="shared" si="735"/>
        <v>26</v>
      </c>
      <c r="BF1022" s="1">
        <f t="shared" si="736"/>
        <v>26</v>
      </c>
      <c r="BG1022" s="1">
        <f>+IF(D1022="male",VLOOKUP(M1022,'Key node cluster'!$A$3:$C$45,3,0),VLOOKUP(M1022,'Key node cluster'!$F$3:$H$27,3,0))</f>
        <v>31</v>
      </c>
    </row>
    <row r="1023" spans="1:59" x14ac:dyDescent="0.25">
      <c r="A1023" t="s">
        <v>711</v>
      </c>
      <c r="B1023">
        <v>9841028824</v>
      </c>
      <c r="C1023" s="7">
        <v>40</v>
      </c>
      <c r="D1023" t="s">
        <v>9</v>
      </c>
      <c r="E1023" t="s">
        <v>10</v>
      </c>
      <c r="F1023" t="s">
        <v>11</v>
      </c>
      <c r="G1023" t="str">
        <f t="shared" si="737"/>
        <v>tvet</v>
      </c>
      <c r="H1023" s="7">
        <f t="shared" si="695"/>
        <v>10</v>
      </c>
      <c r="I1023" t="s">
        <v>22</v>
      </c>
      <c r="J1023">
        <v>37</v>
      </c>
      <c r="K1023">
        <v>7.2410958904109997</v>
      </c>
      <c r="L1023">
        <v>8</v>
      </c>
      <c r="M1023" s="5">
        <f t="shared" si="696"/>
        <v>42</v>
      </c>
      <c r="N1023" s="5">
        <f>+IF(D1023="male",VLOOKUP(BG1023,'Key node cluster'!$L$3:$N$24,3,0),VLOOKUP(BG1023,'Key node cluster'!$R$3:$T$15,3,0))</f>
        <v>0</v>
      </c>
      <c r="O1023" s="1">
        <v>0</v>
      </c>
      <c r="P1023" s="1">
        <f t="shared" si="697"/>
        <v>26</v>
      </c>
      <c r="Q1023" s="1">
        <f t="shared" si="698"/>
        <v>26</v>
      </c>
      <c r="R1023" s="1">
        <f t="shared" si="699"/>
        <v>26</v>
      </c>
      <c r="S1023" s="1">
        <f t="shared" si="700"/>
        <v>26</v>
      </c>
      <c r="T1023" s="1">
        <f t="shared" si="701"/>
        <v>26</v>
      </c>
      <c r="U1023" s="1">
        <f t="shared" si="702"/>
        <v>26</v>
      </c>
      <c r="V1023" s="1">
        <f t="shared" si="703"/>
        <v>26</v>
      </c>
      <c r="W1023" s="1">
        <f t="shared" si="704"/>
        <v>26</v>
      </c>
      <c r="X1023" s="1">
        <f t="shared" si="705"/>
        <v>26</v>
      </c>
      <c r="Y1023" s="1">
        <f t="shared" si="706"/>
        <v>26</v>
      </c>
      <c r="Z1023" s="1">
        <f t="shared" si="707"/>
        <v>26</v>
      </c>
      <c r="AA1023" s="1">
        <f t="shared" si="708"/>
        <v>26</v>
      </c>
      <c r="AB1023" s="1">
        <f t="shared" si="709"/>
        <v>26</v>
      </c>
      <c r="AC1023" s="1">
        <f t="shared" si="710"/>
        <v>26</v>
      </c>
      <c r="AD1023" s="1">
        <f t="shared" si="711"/>
        <v>26</v>
      </c>
      <c r="AE1023" s="1">
        <f t="shared" si="712"/>
        <v>26</v>
      </c>
      <c r="AF1023" s="1">
        <f t="shared" si="713"/>
        <v>26</v>
      </c>
      <c r="AG1023" s="1">
        <f t="shared" si="714"/>
        <v>26</v>
      </c>
      <c r="AH1023" s="1">
        <f t="shared" si="715"/>
        <v>26</v>
      </c>
      <c r="AI1023" s="1">
        <f t="shared" si="716"/>
        <v>26</v>
      </c>
      <c r="AJ1023" s="1">
        <f t="shared" si="717"/>
        <v>26</v>
      </c>
      <c r="AK1023" s="1">
        <f t="shared" si="718"/>
        <v>26</v>
      </c>
      <c r="AL1023" s="1">
        <f t="shared" si="719"/>
        <v>26</v>
      </c>
      <c r="AM1023" s="1">
        <f t="shared" si="720"/>
        <v>26</v>
      </c>
      <c r="AN1023" s="1">
        <f t="shared" si="721"/>
        <v>26</v>
      </c>
      <c r="AO1023" s="1">
        <f t="shared" si="722"/>
        <v>26</v>
      </c>
      <c r="AP1023" s="7">
        <f t="shared" si="738"/>
        <v>38</v>
      </c>
      <c r="AQ1023" s="7">
        <f t="shared" si="739"/>
        <v>38</v>
      </c>
      <c r="AR1023" s="1">
        <f t="shared" si="723"/>
        <v>38</v>
      </c>
      <c r="AS1023" s="7">
        <f t="shared" si="740"/>
        <v>38</v>
      </c>
      <c r="AT1023" s="1">
        <f t="shared" si="724"/>
        <v>38</v>
      </c>
      <c r="AU1023" s="1">
        <f t="shared" si="725"/>
        <v>38</v>
      </c>
      <c r="AV1023" s="1">
        <f t="shared" si="726"/>
        <v>38</v>
      </c>
      <c r="AW1023" s="1">
        <f t="shared" si="727"/>
        <v>38</v>
      </c>
      <c r="AX1023" s="1">
        <f t="shared" si="728"/>
        <v>38</v>
      </c>
      <c r="AY1023" s="1">
        <f t="shared" si="729"/>
        <v>38</v>
      </c>
      <c r="AZ1023" s="1">
        <f t="shared" si="730"/>
        <v>38</v>
      </c>
      <c r="BA1023" s="1">
        <f t="shared" si="731"/>
        <v>38</v>
      </c>
      <c r="BB1023" s="1">
        <f t="shared" si="732"/>
        <v>40</v>
      </c>
      <c r="BC1023" s="1">
        <f t="shared" si="733"/>
        <v>40</v>
      </c>
      <c r="BD1023" s="1">
        <f t="shared" si="734"/>
        <v>42</v>
      </c>
      <c r="BE1023" s="1">
        <f t="shared" si="735"/>
        <v>42</v>
      </c>
      <c r="BF1023" s="1">
        <f t="shared" si="736"/>
        <v>42</v>
      </c>
      <c r="BG1023" s="1">
        <f>+IF(D1023="male",VLOOKUP(M1023,'Key node cluster'!$A$3:$C$45,3,0),VLOOKUP(M1023,'Key node cluster'!$F$3:$H$27,3,0))</f>
        <v>42</v>
      </c>
    </row>
    <row r="1024" spans="1:59" x14ac:dyDescent="0.25">
      <c r="A1024" t="s">
        <v>713</v>
      </c>
      <c r="B1024">
        <v>9931011078</v>
      </c>
      <c r="C1024" s="7">
        <v>30</v>
      </c>
      <c r="D1024" t="s">
        <v>9</v>
      </c>
      <c r="E1024" t="s">
        <v>10</v>
      </c>
      <c r="G1024" t="str">
        <f t="shared" si="737"/>
        <v/>
      </c>
      <c r="H1024" s="7">
        <f t="shared" si="695"/>
        <v>10</v>
      </c>
      <c r="J1024">
        <v>29</v>
      </c>
      <c r="K1024">
        <v>5.1671232876711999</v>
      </c>
      <c r="L1024">
        <v>1</v>
      </c>
      <c r="M1024" s="5">
        <f t="shared" si="696"/>
        <v>26</v>
      </c>
      <c r="N1024" s="5">
        <f>+IF(D1024="male",VLOOKUP(BG1024,'Key node cluster'!$L$3:$N$24,3,0),VLOOKUP(BG1024,'Key node cluster'!$R$3:$T$15,3,0))</f>
        <v>1</v>
      </c>
      <c r="O1024" s="1">
        <v>0</v>
      </c>
      <c r="P1024" s="1">
        <f t="shared" si="697"/>
        <v>26</v>
      </c>
      <c r="Q1024" s="1">
        <f t="shared" si="698"/>
        <v>26</v>
      </c>
      <c r="R1024" s="1">
        <f t="shared" si="699"/>
        <v>26</v>
      </c>
      <c r="S1024" s="1">
        <f t="shared" si="700"/>
        <v>26</v>
      </c>
      <c r="T1024" s="1">
        <f t="shared" si="701"/>
        <v>26</v>
      </c>
      <c r="U1024" s="1">
        <f t="shared" si="702"/>
        <v>26</v>
      </c>
      <c r="V1024" s="1">
        <f t="shared" si="703"/>
        <v>26</v>
      </c>
      <c r="W1024" s="1">
        <f t="shared" si="704"/>
        <v>26</v>
      </c>
      <c r="X1024" s="1">
        <f t="shared" si="705"/>
        <v>26</v>
      </c>
      <c r="Y1024" s="1">
        <f t="shared" si="706"/>
        <v>26</v>
      </c>
      <c r="Z1024" s="1">
        <f t="shared" si="707"/>
        <v>26</v>
      </c>
      <c r="AA1024" s="1">
        <f t="shared" si="708"/>
        <v>26</v>
      </c>
      <c r="AB1024" s="1">
        <f t="shared" si="709"/>
        <v>26</v>
      </c>
      <c r="AC1024" s="1">
        <f t="shared" si="710"/>
        <v>26</v>
      </c>
      <c r="AD1024" s="1">
        <f t="shared" si="711"/>
        <v>26</v>
      </c>
      <c r="AE1024" s="1">
        <f t="shared" si="712"/>
        <v>26</v>
      </c>
      <c r="AF1024" s="1">
        <f t="shared" si="713"/>
        <v>26</v>
      </c>
      <c r="AG1024" s="1">
        <f t="shared" si="714"/>
        <v>26</v>
      </c>
      <c r="AH1024" s="1">
        <f t="shared" si="715"/>
        <v>26</v>
      </c>
      <c r="AI1024" s="1">
        <f t="shared" si="716"/>
        <v>26</v>
      </c>
      <c r="AJ1024" s="1">
        <f t="shared" si="717"/>
        <v>26</v>
      </c>
      <c r="AK1024" s="1">
        <f t="shared" si="718"/>
        <v>26</v>
      </c>
      <c r="AL1024" s="1">
        <f t="shared" si="719"/>
        <v>26</v>
      </c>
      <c r="AM1024" s="1">
        <f t="shared" si="720"/>
        <v>26</v>
      </c>
      <c r="AN1024" s="1">
        <f t="shared" si="721"/>
        <v>26</v>
      </c>
      <c r="AO1024" s="1">
        <f t="shared" si="722"/>
        <v>26</v>
      </c>
      <c r="AP1024" s="7">
        <f t="shared" si="738"/>
        <v>26</v>
      </c>
      <c r="AQ1024" s="7">
        <f t="shared" si="739"/>
        <v>26</v>
      </c>
      <c r="AR1024" s="1">
        <f t="shared" si="723"/>
        <v>26</v>
      </c>
      <c r="AS1024" s="7">
        <f t="shared" si="740"/>
        <v>26</v>
      </c>
      <c r="AT1024" s="1">
        <f t="shared" si="724"/>
        <v>26</v>
      </c>
      <c r="AU1024" s="1">
        <f t="shared" si="725"/>
        <v>26</v>
      </c>
      <c r="AV1024" s="1">
        <f t="shared" si="726"/>
        <v>26</v>
      </c>
      <c r="AW1024" s="1">
        <f t="shared" si="727"/>
        <v>26</v>
      </c>
      <c r="AX1024" s="1">
        <f t="shared" si="728"/>
        <v>26</v>
      </c>
      <c r="AY1024" s="1">
        <f t="shared" si="729"/>
        <v>26</v>
      </c>
      <c r="AZ1024" s="1">
        <f t="shared" si="730"/>
        <v>26</v>
      </c>
      <c r="BA1024" s="1">
        <f t="shared" si="731"/>
        <v>26</v>
      </c>
      <c r="BB1024" s="1">
        <f t="shared" si="732"/>
        <v>26</v>
      </c>
      <c r="BC1024" s="1">
        <f t="shared" si="733"/>
        <v>26</v>
      </c>
      <c r="BD1024" s="1">
        <f t="shared" si="734"/>
        <v>26</v>
      </c>
      <c r="BE1024" s="1">
        <f t="shared" si="735"/>
        <v>26</v>
      </c>
      <c r="BF1024" s="1">
        <f t="shared" si="736"/>
        <v>26</v>
      </c>
      <c r="BG1024" s="1">
        <f>+IF(D1024="male",VLOOKUP(M1024,'Key node cluster'!$A$3:$C$45,3,0),VLOOKUP(M1024,'Key node cluster'!$F$3:$H$27,3,0))</f>
        <v>31</v>
      </c>
    </row>
    <row r="1025" spans="1:59" x14ac:dyDescent="0.25">
      <c r="A1025" t="s">
        <v>714</v>
      </c>
      <c r="B1025">
        <v>9931023647</v>
      </c>
      <c r="C1025" s="7">
        <v>30</v>
      </c>
      <c r="D1025" t="s">
        <v>9</v>
      </c>
      <c r="E1025" t="s">
        <v>10</v>
      </c>
      <c r="F1025" t="s">
        <v>28</v>
      </c>
      <c r="G1025" t="str">
        <f t="shared" si="737"/>
        <v>bachelor or above</v>
      </c>
      <c r="H1025" s="7">
        <f t="shared" si="695"/>
        <v>1</v>
      </c>
      <c r="I1025" t="s">
        <v>14</v>
      </c>
      <c r="J1025">
        <v>28</v>
      </c>
      <c r="K1025">
        <v>0.58904109589040998</v>
      </c>
      <c r="L1025">
        <v>1</v>
      </c>
      <c r="M1025" s="5">
        <f t="shared" si="696"/>
        <v>19</v>
      </c>
      <c r="N1025" s="5">
        <f>+IF(D1025="male",VLOOKUP(BG1025,'Key node cluster'!$L$3:$N$24,3,0),VLOOKUP(BG1025,'Key node cluster'!$R$3:$T$15,3,0))</f>
        <v>0</v>
      </c>
      <c r="O1025" s="1">
        <v>0</v>
      </c>
      <c r="P1025" s="1">
        <f t="shared" si="697"/>
        <v>1</v>
      </c>
      <c r="Q1025" s="1">
        <f t="shared" si="698"/>
        <v>17</v>
      </c>
      <c r="R1025" s="1">
        <f t="shared" si="699"/>
        <v>17</v>
      </c>
      <c r="S1025" s="1">
        <f t="shared" si="700"/>
        <v>17</v>
      </c>
      <c r="T1025" s="1">
        <f t="shared" si="701"/>
        <v>17</v>
      </c>
      <c r="U1025" s="1">
        <f t="shared" si="702"/>
        <v>17</v>
      </c>
      <c r="V1025" s="1">
        <f t="shared" si="703"/>
        <v>17</v>
      </c>
      <c r="W1025" s="1">
        <f t="shared" si="704"/>
        <v>17</v>
      </c>
      <c r="X1025" s="1">
        <f t="shared" si="705"/>
        <v>17</v>
      </c>
      <c r="Y1025" s="1">
        <f t="shared" si="706"/>
        <v>17</v>
      </c>
      <c r="Z1025" s="1">
        <f t="shared" si="707"/>
        <v>17</v>
      </c>
      <c r="AA1025" s="1">
        <f t="shared" si="708"/>
        <v>17</v>
      </c>
      <c r="AB1025" s="1">
        <f t="shared" si="709"/>
        <v>17</v>
      </c>
      <c r="AC1025" s="1">
        <f t="shared" si="710"/>
        <v>17</v>
      </c>
      <c r="AD1025" s="1">
        <f t="shared" si="711"/>
        <v>17</v>
      </c>
      <c r="AE1025" s="1">
        <f t="shared" si="712"/>
        <v>17</v>
      </c>
      <c r="AF1025" s="1">
        <f t="shared" si="713"/>
        <v>17</v>
      </c>
      <c r="AG1025" s="1">
        <f t="shared" si="714"/>
        <v>18</v>
      </c>
      <c r="AH1025" s="1">
        <f t="shared" si="715"/>
        <v>19</v>
      </c>
      <c r="AI1025" s="1">
        <f t="shared" si="716"/>
        <v>19</v>
      </c>
      <c r="AJ1025" s="1">
        <f t="shared" si="717"/>
        <v>19</v>
      </c>
      <c r="AK1025" s="1">
        <f t="shared" si="718"/>
        <v>19</v>
      </c>
      <c r="AL1025" s="1">
        <f t="shared" si="719"/>
        <v>19</v>
      </c>
      <c r="AM1025" s="1">
        <f t="shared" si="720"/>
        <v>19</v>
      </c>
      <c r="AN1025" s="1">
        <f t="shared" si="721"/>
        <v>19</v>
      </c>
      <c r="AO1025" s="1">
        <f t="shared" si="722"/>
        <v>19</v>
      </c>
      <c r="AP1025" s="7">
        <f t="shared" si="738"/>
        <v>19</v>
      </c>
      <c r="AQ1025" s="7">
        <f t="shared" si="739"/>
        <v>19</v>
      </c>
      <c r="AR1025" s="1">
        <f t="shared" si="723"/>
        <v>19</v>
      </c>
      <c r="AS1025" s="7">
        <f t="shared" si="740"/>
        <v>19</v>
      </c>
      <c r="AT1025" s="1">
        <f t="shared" si="724"/>
        <v>19</v>
      </c>
      <c r="AU1025" s="1">
        <f t="shared" si="725"/>
        <v>19</v>
      </c>
      <c r="AV1025" s="1">
        <f t="shared" si="726"/>
        <v>19</v>
      </c>
      <c r="AW1025" s="1">
        <f t="shared" si="727"/>
        <v>19</v>
      </c>
      <c r="AX1025" s="1">
        <f t="shared" si="728"/>
        <v>19</v>
      </c>
      <c r="AY1025" s="1">
        <f t="shared" si="729"/>
        <v>19</v>
      </c>
      <c r="AZ1025" s="1">
        <f t="shared" si="730"/>
        <v>19</v>
      </c>
      <c r="BA1025" s="1">
        <f t="shared" si="731"/>
        <v>19</v>
      </c>
      <c r="BB1025" s="1">
        <f t="shared" si="732"/>
        <v>19</v>
      </c>
      <c r="BC1025" s="1">
        <f t="shared" si="733"/>
        <v>19</v>
      </c>
      <c r="BD1025" s="1">
        <f t="shared" si="734"/>
        <v>19</v>
      </c>
      <c r="BE1025" s="1">
        <f t="shared" si="735"/>
        <v>19</v>
      </c>
      <c r="BF1025" s="1">
        <f t="shared" si="736"/>
        <v>19</v>
      </c>
      <c r="BG1025" s="1">
        <f>+IF(D1025="male",VLOOKUP(M1025,'Key node cluster'!$A$3:$C$45,3,0),VLOOKUP(M1025,'Key node cluster'!$F$3:$H$27,3,0))</f>
        <v>19</v>
      </c>
    </row>
    <row r="1026" spans="1:59" x14ac:dyDescent="0.25">
      <c r="A1026" t="s">
        <v>716</v>
      </c>
      <c r="B1026">
        <v>9891036053</v>
      </c>
      <c r="C1026" s="7">
        <v>30</v>
      </c>
      <c r="D1026" t="s">
        <v>9</v>
      </c>
      <c r="E1026" t="s">
        <v>10</v>
      </c>
      <c r="G1026" t="str">
        <f t="shared" si="737"/>
        <v/>
      </c>
      <c r="H1026" s="7">
        <f t="shared" ref="H1026:H1089" si="741">IF(K1026 &gt; 15, 20, IF(K1026 &gt; 10, 15, IF(K1026 &gt; 5, 10, IF(K1026 &gt; 1, 5, IF(K1026 &gt; 0, 1, 0)))))</f>
        <v>10</v>
      </c>
      <c r="J1026">
        <v>32</v>
      </c>
      <c r="K1026">
        <v>7.1123287671232998</v>
      </c>
      <c r="L1026">
        <v>3</v>
      </c>
      <c r="M1026" s="5">
        <f t="shared" ref="M1026:M1089" si="742">+BF1026</f>
        <v>26</v>
      </c>
      <c r="N1026" s="5">
        <f>+IF(D1026="male",VLOOKUP(BG1026,'Key node cluster'!$L$3:$N$24,3,0),VLOOKUP(BG1026,'Key node cluster'!$R$3:$T$15,3,0))</f>
        <v>1</v>
      </c>
      <c r="O1026" s="1">
        <v>0</v>
      </c>
      <c r="P1026" s="1">
        <f t="shared" ref="P1026:P1089" si="743">+IF($D1026="male",IF(H1026="",O1026,IF(H1026&lt;=3,1,26)),IF($D1026="female",IF(H1026="",O1026,IF(H1026&lt;=0.5,1,12)),O1026))</f>
        <v>26</v>
      </c>
      <c r="Q1026" s="1">
        <f t="shared" ref="Q1026:Q1089" si="744">IF($D1026="male",IF(P1026&lt;&gt;1,P1026,IF(H1026="",P1026,IF(H1026&lt;=0.5,2,17))),IF($D1026="female",IF(P1026&lt;&gt;1,P1026,IF(F1026="",P1026,IF(F1026&lt;&gt;"amman",2,11))),P1026))</f>
        <v>26</v>
      </c>
      <c r="R1026" s="1">
        <f t="shared" ref="R1026:R1089" si="745">IF($D1026="male",IF(Q1026&lt;&gt;2,Q1026,IF(F1026="",Q1026,IF(F1026&lt;&gt;"irbed",3,14))),IF($D1026="female",IF(Q1026&lt;&gt;2,Q1026,IF(C1026="",Q1026,IF(C1026&lt;=25,3,8))),Q1026))</f>
        <v>26</v>
      </c>
      <c r="S1026" s="1">
        <f t="shared" ref="S1026:S1089" si="746">IF($D1026="male",IF(R1026&lt;&gt;3,R1026,IF(F1026="",R1026,IF(F1026&lt;&gt;"amman",4,11))),IF($D1026="female",IF(R1026&lt;&gt;3,R1026,IF(F1026="",R1026,IF(F1026&lt;&gt;"irbed",4,7))),R1026))</f>
        <v>26</v>
      </c>
      <c r="T1026" s="1">
        <f t="shared" ref="T1026:T1089" si="747">IF($D1026="male",IF(S1026&lt;&gt;4,S1026,IF(C1026="",S1026,IF(C1026&lt;=25,5,10))),IF($D1026="female",IF(S1026&lt;&gt;4,S1026,IF(C1026="",S1026,IF(G1026&lt;&gt;"secondary or below",5,6))),R1026))</f>
        <v>26</v>
      </c>
      <c r="U1026" s="1">
        <f t="shared" ref="U1026:U1089" si="748">IF($D1026="male",IF(T1026&lt;&gt;5,T1026,IF(F1026="",T1026,IF(F1026&lt;&gt;"zarqa",6,9))),IF($D1026="female",IF(T1026&lt;&gt;5,T1026,5),T1026))</f>
        <v>26</v>
      </c>
      <c r="V1026" s="1">
        <f t="shared" ref="V1026:V1089" si="749">IF($D1026="male",IF(U1026&lt;&gt;6,U1026,IF(G1026="",U1026,IF(G1026&lt;&gt;"secondary or below",7,8))),IF($D1026="female",IF(T1026&lt;&gt;6,U1026,6),U1026))</f>
        <v>26</v>
      </c>
      <c r="W1026" s="1">
        <f t="shared" ref="W1026:W1089" si="750">IF($D1026="male",IF(V1026&lt;&gt;7,V1026,7),IF($D1026="female",IF(S1026&lt;&gt;7,V1026,7),V1026))</f>
        <v>26</v>
      </c>
      <c r="X1026" s="1">
        <f t="shared" ref="X1026:X1089" si="751">IF($D1026="male",IF(V1026&lt;&gt;8,W1026,8),IF($D1026="female",IF(R1026&lt;&gt;8,R1026,IF(G1026="",W1026,IF(G1026&lt;&gt;"bachelor or above",9,10)))))</f>
        <v>26</v>
      </c>
      <c r="Y1026" s="1">
        <f t="shared" ref="Y1026:Y1089" si="752">IF($D1026="male",IF(U1026&lt;&gt;9,X1026,9),IF($D1026="female",IF(X1026&lt;&gt;9,X1026,9),X1026))</f>
        <v>26</v>
      </c>
      <c r="Z1026" s="1">
        <f t="shared" ref="Z1026:Z1089" si="753">IF($D1026="male",IF(T1026&lt;&gt;10,Y1026,10),IF($D1026="female",IF(X1026&lt;&gt;10,Y1026,10),Y1026))</f>
        <v>26</v>
      </c>
      <c r="AA1026" s="1">
        <f t="shared" ref="AA1026:AA1089" si="754">IF($D1026="male",IF(S1026&lt;&gt;11,Z1026,IF(G1026="",Z1026,IF(G1026&lt;&gt;"secondary or below",12,13))),IF($D1026="female",IF(Q1026&lt;&gt;11,Z1026,11),Z1026))</f>
        <v>26</v>
      </c>
      <c r="AB1026" s="1">
        <f t="shared" ref="AB1026:AB1089" si="755">IF($D1026="male",IF(AA1026&lt;&gt;12,AA1026,12),IF($D1026="female",IF(P1026&lt;&gt;12,P1026,IF(G1026="",AA1026,IF(G1026&lt;&gt;"bachelor or above",13,20)))))</f>
        <v>26</v>
      </c>
      <c r="AC1026" s="1">
        <f t="shared" ref="AC1026:AC1089" si="756">IF($D1026="male",IF(AA1026&lt;&gt;13,AB1026,13),IF($D1026="female",IF(AB1026&lt;&gt;13,AB1026,IF(H1026&lt;=3,14,17))))</f>
        <v>26</v>
      </c>
      <c r="AD1026" s="1">
        <f t="shared" ref="AD1026:AD1089" si="757">IF($D1026="male",IF(R1026&lt;&gt;14,AC1026,IF(G1026="",AC1026,IF(G1026&lt;&gt;"bachelor or above",15,16))),IF($D1026="female",IF(AC1026&lt;&gt;14,AC1026,IF(C1026="",AC1026,IF(C1026&lt;=25,15,16))),AC1026))</f>
        <v>26</v>
      </c>
      <c r="AE1026" s="1">
        <f t="shared" ref="AE1026:AE1089" si="758">IF($D1026="male",IF(AD1026&lt;&gt;15,AD1026,15),IF($D1026="female",IF(AD1026&lt;&gt;15,AD1026,15),AD1026))</f>
        <v>26</v>
      </c>
      <c r="AF1026" s="1">
        <f t="shared" ref="AF1026:AF1089" si="759">IF($D1026="male",IF(AD1026&lt;&gt;16,AE1026,16),IF($D1026="female",IF(AD1026&lt;&gt;16,AE1026,16),AE1026))</f>
        <v>26</v>
      </c>
      <c r="AG1026" s="1">
        <f t="shared" ref="AG1026:AG1089" si="760">IF($D1026="male",IF(Q1026&lt;&gt;17,AF1026,IF(F1026="",AF1026,IF(F1026&lt;&gt;"amman",18,25))),IF($D1026="female",IF(AC1026&lt;&gt;17,AF1026,IF(F1026="",AF1026,IF(F1026&lt;&gt;"irbed",18,19))),AF1026))</f>
        <v>26</v>
      </c>
      <c r="AH1026" s="1">
        <f t="shared" ref="AH1026:AH1089" si="761">IF($D1026="male",IF(AG1026&lt;&gt;18,AG1026,IF(G1026="",AG1026,IF(G1026&lt;&gt;"secondary or below",19,20))),IF($D1026="female",IF(AG1026&lt;&gt;18,AG1026,18),AG1026))</f>
        <v>26</v>
      </c>
      <c r="AI1026" s="1">
        <f t="shared" ref="AI1026:AI1089" si="762">IF($D1026="male",IF(AH1026&lt;&gt;19,AH1026,19),IF($D1026="female",IF(AG1026&lt;&gt;19,AH1026,19),AH1026))</f>
        <v>26</v>
      </c>
      <c r="AJ1026" s="1">
        <f t="shared" ref="AJ1026:AJ1089" si="763">IF($D1026="male",IF(AH1026&lt;&gt;20,AI1026,IF(F1026="",AI1026,IF(F1026&lt;&gt;"irbed",21,24))),IF($D1026="female",IF(AB1026&lt;&gt;20,AI1026,IF(H1026&lt;=3,21,24))))</f>
        <v>26</v>
      </c>
      <c r="AK1026" s="1">
        <f t="shared" ref="AK1026:AK1089" si="764">IF($D1026="male",IF(AJ1026&lt;&gt;21,AJ1026,IF(F1026="",AJ1026,IF(F1026&lt;&gt;"zarqa",22,23))),IF($D1026="female",IF(AJ1026&lt;&gt;21,AJ1026,IF(C1026&lt;=25,22,23))))</f>
        <v>26</v>
      </c>
      <c r="AL1026" s="1">
        <f t="shared" ref="AL1026:AL1089" si="765">IF($D1026="male",IF(AK1026&lt;&gt;22,AK1026,22),IF($D1026="female",IF(AK1026&lt;&gt;22,AK1026,22),AK1026))</f>
        <v>26</v>
      </c>
      <c r="AM1026" s="1">
        <f t="shared" ref="AM1026:AM1089" si="766">IF($D1026="male",IF(AK1026&lt;&gt;23,AL1026,23),IF($D1026="female",IF(AK1026&lt;&gt;23,AL1026,23),AL1026))</f>
        <v>26</v>
      </c>
      <c r="AN1026" s="1">
        <f t="shared" ref="AN1026:AN1089" si="767">IF($D1026="male",IF(AJ1026&lt;&gt;24,AM1026,24),IF($D1026="female",IF(AJ1026&lt;&gt;24,AM1026,24),AM1026))</f>
        <v>26</v>
      </c>
      <c r="AO1026" s="1">
        <f t="shared" ref="AO1026:AO1089" si="768">IF($D1026="male",IF(AG1026&lt;&gt;25,AN1026,25),AN1026)</f>
        <v>26</v>
      </c>
      <c r="AP1026" s="7">
        <f t="shared" si="738"/>
        <v>26</v>
      </c>
      <c r="AQ1026" s="7">
        <f t="shared" si="739"/>
        <v>26</v>
      </c>
      <c r="AR1026" s="1">
        <f t="shared" ref="AR1026:AR1089" si="769">IF($D1026="male",IF(AQ1026&lt;&gt;28,AQ1026,IF(C1026&lt;=35,29,32)),AQ1026)</f>
        <v>26</v>
      </c>
      <c r="AS1026" s="7">
        <f t="shared" si="740"/>
        <v>26</v>
      </c>
      <c r="AT1026" s="1">
        <f t="shared" ref="AT1026:AT1089" si="770">IF($D1026="male",IF(AS1026&lt;&gt;30,AS1026,30),AS1026)</f>
        <v>26</v>
      </c>
      <c r="AU1026" s="1">
        <f t="shared" ref="AU1026:AU1089" si="771">IF($D1026="male",IF(AS1026&lt;&gt;31,AT1026,31),AT1026)</f>
        <v>26</v>
      </c>
      <c r="AV1026" s="1">
        <f t="shared" ref="AV1026:AV1089" si="772">IF($D1026="male",IF(AR1026&lt;&gt;32,AU1026,32),AU1026)</f>
        <v>26</v>
      </c>
      <c r="AW1026" s="1">
        <f t="shared" ref="AW1026:AW1089" si="773">IF($D1026="male",IF(AQ1026&lt;&gt;33,AV1026,IF(H1026="",AV1026,IF(H1026&lt;=7.5,34,37))),AV1026)</f>
        <v>26</v>
      </c>
      <c r="AX1026" s="1">
        <f t="shared" ref="AX1026:AX1089" si="774">IF($D1026="male",IF(AW1026&lt;&gt;34,AW1026,IF(C1026&lt;=25,35,36)),AW1026)</f>
        <v>26</v>
      </c>
      <c r="AY1026" s="1">
        <f t="shared" ref="AY1026:AY1089" si="775">IF($D1026="male",IF(AX1026&lt;&gt;35,AX1026,35),AX1026)</f>
        <v>26</v>
      </c>
      <c r="AZ1026" s="1">
        <f t="shared" ref="AZ1026:AZ1089" si="776">IF($D1026="male",IF(AX1026&lt;&gt;36,AY1026,36),AY1026)</f>
        <v>26</v>
      </c>
      <c r="BA1026" s="1">
        <f t="shared" ref="BA1026:BA1089" si="777">IF($D1026="male",IF(AW1026&lt;&gt;37,AZ1026,37),AZ1026)</f>
        <v>26</v>
      </c>
      <c r="BB1026" s="1">
        <f t="shared" ref="BB1026:BB1089" si="778">IF($D1026="male",IF(AP1026&lt;&gt;38,BA1026,IF(C1026&lt;=25,39,40)),BA1026)</f>
        <v>26</v>
      </c>
      <c r="BC1026" s="1">
        <f t="shared" ref="BC1026:BC1089" si="779">IF($D1026="male",IF(BB1026&lt;&gt;39,BB1026,39),BB1026)</f>
        <v>26</v>
      </c>
      <c r="BD1026" s="1">
        <f t="shared" ref="BD1026:BD1089" si="780">IF($D1026="male",IF(BB1026&lt;&gt;40,BC1026,IF(H1026="",BC1026,IF(H1026&lt;=7.5,41,42))),BC1026)</f>
        <v>26</v>
      </c>
      <c r="BE1026" s="1">
        <f t="shared" ref="BE1026:BE1089" si="781">IF($D1026="male",IF(BD1026&lt;&gt;41,BD1026,41),BD1026)</f>
        <v>26</v>
      </c>
      <c r="BF1026" s="1">
        <f t="shared" ref="BF1026:BF1089" si="782">IF($D1026="male",IF(BD1026&lt;&gt;42,BE1026,42),BE1026)</f>
        <v>26</v>
      </c>
      <c r="BG1026" s="1">
        <f>+IF(D1026="male",VLOOKUP(M1026,'Key node cluster'!$A$3:$C$45,3,0),VLOOKUP(M1026,'Key node cluster'!$F$3:$H$27,3,0))</f>
        <v>31</v>
      </c>
    </row>
    <row r="1027" spans="1:59" x14ac:dyDescent="0.25">
      <c r="A1027" t="s">
        <v>717</v>
      </c>
      <c r="B1027">
        <v>9901008319</v>
      </c>
      <c r="C1027" s="7">
        <v>30</v>
      </c>
      <c r="D1027" t="s">
        <v>9</v>
      </c>
      <c r="E1027" t="s">
        <v>10</v>
      </c>
      <c r="G1027" t="str">
        <f t="shared" si="737"/>
        <v/>
      </c>
      <c r="H1027" s="7">
        <f t="shared" si="741"/>
        <v>10</v>
      </c>
      <c r="J1027">
        <v>32</v>
      </c>
      <c r="K1027">
        <v>8.6931506849314992</v>
      </c>
      <c r="L1027">
        <v>18</v>
      </c>
      <c r="M1027" s="5">
        <f t="shared" si="742"/>
        <v>26</v>
      </c>
      <c r="N1027" s="5">
        <f>+IF(D1027="male",VLOOKUP(BG1027,'Key node cluster'!$L$3:$N$24,3,0),VLOOKUP(BG1027,'Key node cluster'!$R$3:$T$15,3,0))</f>
        <v>1</v>
      </c>
      <c r="O1027" s="1">
        <v>0</v>
      </c>
      <c r="P1027" s="1">
        <f t="shared" si="743"/>
        <v>26</v>
      </c>
      <c r="Q1027" s="1">
        <f t="shared" si="744"/>
        <v>26</v>
      </c>
      <c r="R1027" s="1">
        <f t="shared" si="745"/>
        <v>26</v>
      </c>
      <c r="S1027" s="1">
        <f t="shared" si="746"/>
        <v>26</v>
      </c>
      <c r="T1027" s="1">
        <f t="shared" si="747"/>
        <v>26</v>
      </c>
      <c r="U1027" s="1">
        <f t="shared" si="748"/>
        <v>26</v>
      </c>
      <c r="V1027" s="1">
        <f t="shared" si="749"/>
        <v>26</v>
      </c>
      <c r="W1027" s="1">
        <f t="shared" si="750"/>
        <v>26</v>
      </c>
      <c r="X1027" s="1">
        <f t="shared" si="751"/>
        <v>26</v>
      </c>
      <c r="Y1027" s="1">
        <f t="shared" si="752"/>
        <v>26</v>
      </c>
      <c r="Z1027" s="1">
        <f t="shared" si="753"/>
        <v>26</v>
      </c>
      <c r="AA1027" s="1">
        <f t="shared" si="754"/>
        <v>26</v>
      </c>
      <c r="AB1027" s="1">
        <f t="shared" si="755"/>
        <v>26</v>
      </c>
      <c r="AC1027" s="1">
        <f t="shared" si="756"/>
        <v>26</v>
      </c>
      <c r="AD1027" s="1">
        <f t="shared" si="757"/>
        <v>26</v>
      </c>
      <c r="AE1027" s="1">
        <f t="shared" si="758"/>
        <v>26</v>
      </c>
      <c r="AF1027" s="1">
        <f t="shared" si="759"/>
        <v>26</v>
      </c>
      <c r="AG1027" s="1">
        <f t="shared" si="760"/>
        <v>26</v>
      </c>
      <c r="AH1027" s="1">
        <f t="shared" si="761"/>
        <v>26</v>
      </c>
      <c r="AI1027" s="1">
        <f t="shared" si="762"/>
        <v>26</v>
      </c>
      <c r="AJ1027" s="1">
        <f t="shared" si="763"/>
        <v>26</v>
      </c>
      <c r="AK1027" s="1">
        <f t="shared" si="764"/>
        <v>26</v>
      </c>
      <c r="AL1027" s="1">
        <f t="shared" si="765"/>
        <v>26</v>
      </c>
      <c r="AM1027" s="1">
        <f t="shared" si="766"/>
        <v>26</v>
      </c>
      <c r="AN1027" s="1">
        <f t="shared" si="767"/>
        <v>26</v>
      </c>
      <c r="AO1027" s="1">
        <f t="shared" si="768"/>
        <v>26</v>
      </c>
      <c r="AP1027" s="7">
        <f t="shared" si="738"/>
        <v>26</v>
      </c>
      <c r="AQ1027" s="7">
        <f t="shared" si="739"/>
        <v>26</v>
      </c>
      <c r="AR1027" s="1">
        <f t="shared" si="769"/>
        <v>26</v>
      </c>
      <c r="AS1027" s="7">
        <f t="shared" si="740"/>
        <v>26</v>
      </c>
      <c r="AT1027" s="1">
        <f t="shared" si="770"/>
        <v>26</v>
      </c>
      <c r="AU1027" s="1">
        <f t="shared" si="771"/>
        <v>26</v>
      </c>
      <c r="AV1027" s="1">
        <f t="shared" si="772"/>
        <v>26</v>
      </c>
      <c r="AW1027" s="1">
        <f t="shared" si="773"/>
        <v>26</v>
      </c>
      <c r="AX1027" s="1">
        <f t="shared" si="774"/>
        <v>26</v>
      </c>
      <c r="AY1027" s="1">
        <f t="shared" si="775"/>
        <v>26</v>
      </c>
      <c r="AZ1027" s="1">
        <f t="shared" si="776"/>
        <v>26</v>
      </c>
      <c r="BA1027" s="1">
        <f t="shared" si="777"/>
        <v>26</v>
      </c>
      <c r="BB1027" s="1">
        <f t="shared" si="778"/>
        <v>26</v>
      </c>
      <c r="BC1027" s="1">
        <f t="shared" si="779"/>
        <v>26</v>
      </c>
      <c r="BD1027" s="1">
        <f t="shared" si="780"/>
        <v>26</v>
      </c>
      <c r="BE1027" s="1">
        <f t="shared" si="781"/>
        <v>26</v>
      </c>
      <c r="BF1027" s="1">
        <f t="shared" si="782"/>
        <v>26</v>
      </c>
      <c r="BG1027" s="1">
        <f>+IF(D1027="male",VLOOKUP(M1027,'Key node cluster'!$A$3:$C$45,3,0),VLOOKUP(M1027,'Key node cluster'!$F$3:$H$27,3,0))</f>
        <v>31</v>
      </c>
    </row>
    <row r="1028" spans="1:59" x14ac:dyDescent="0.25">
      <c r="A1028" t="s">
        <v>718</v>
      </c>
      <c r="B1028">
        <v>9931018385</v>
      </c>
      <c r="C1028" s="7">
        <v>30</v>
      </c>
      <c r="D1028" t="s">
        <v>9</v>
      </c>
      <c r="E1028" t="s">
        <v>10</v>
      </c>
      <c r="F1028" t="s">
        <v>11</v>
      </c>
      <c r="G1028" t="str">
        <f t="shared" si="737"/>
        <v>secondary or below</v>
      </c>
      <c r="H1028" s="7">
        <f t="shared" si="741"/>
        <v>10</v>
      </c>
      <c r="I1028" t="s">
        <v>18</v>
      </c>
      <c r="J1028">
        <v>28</v>
      </c>
      <c r="K1028">
        <v>5.2767123287670996</v>
      </c>
      <c r="L1028">
        <v>10</v>
      </c>
      <c r="M1028" s="5">
        <f t="shared" si="742"/>
        <v>42</v>
      </c>
      <c r="N1028" s="5">
        <f>+IF(D1028="male",VLOOKUP(BG1028,'Key node cluster'!$L$3:$N$24,3,0),VLOOKUP(BG1028,'Key node cluster'!$R$3:$T$15,3,0))</f>
        <v>0</v>
      </c>
      <c r="O1028" s="1">
        <v>0</v>
      </c>
      <c r="P1028" s="1">
        <f t="shared" si="743"/>
        <v>26</v>
      </c>
      <c r="Q1028" s="1">
        <f t="shared" si="744"/>
        <v>26</v>
      </c>
      <c r="R1028" s="1">
        <f t="shared" si="745"/>
        <v>26</v>
      </c>
      <c r="S1028" s="1">
        <f t="shared" si="746"/>
        <v>26</v>
      </c>
      <c r="T1028" s="1">
        <f t="shared" si="747"/>
        <v>26</v>
      </c>
      <c r="U1028" s="1">
        <f t="shared" si="748"/>
        <v>26</v>
      </c>
      <c r="V1028" s="1">
        <f t="shared" si="749"/>
        <v>26</v>
      </c>
      <c r="W1028" s="1">
        <f t="shared" si="750"/>
        <v>26</v>
      </c>
      <c r="X1028" s="1">
        <f t="shared" si="751"/>
        <v>26</v>
      </c>
      <c r="Y1028" s="1">
        <f t="shared" si="752"/>
        <v>26</v>
      </c>
      <c r="Z1028" s="1">
        <f t="shared" si="753"/>
        <v>26</v>
      </c>
      <c r="AA1028" s="1">
        <f t="shared" si="754"/>
        <v>26</v>
      </c>
      <c r="AB1028" s="1">
        <f t="shared" si="755"/>
        <v>26</v>
      </c>
      <c r="AC1028" s="1">
        <f t="shared" si="756"/>
        <v>26</v>
      </c>
      <c r="AD1028" s="1">
        <f t="shared" si="757"/>
        <v>26</v>
      </c>
      <c r="AE1028" s="1">
        <f t="shared" si="758"/>
        <v>26</v>
      </c>
      <c r="AF1028" s="1">
        <f t="shared" si="759"/>
        <v>26</v>
      </c>
      <c r="AG1028" s="1">
        <f t="shared" si="760"/>
        <v>26</v>
      </c>
      <c r="AH1028" s="1">
        <f t="shared" si="761"/>
        <v>26</v>
      </c>
      <c r="AI1028" s="1">
        <f t="shared" si="762"/>
        <v>26</v>
      </c>
      <c r="AJ1028" s="1">
        <f t="shared" si="763"/>
        <v>26</v>
      </c>
      <c r="AK1028" s="1">
        <f t="shared" si="764"/>
        <v>26</v>
      </c>
      <c r="AL1028" s="1">
        <f t="shared" si="765"/>
        <v>26</v>
      </c>
      <c r="AM1028" s="1">
        <f t="shared" si="766"/>
        <v>26</v>
      </c>
      <c r="AN1028" s="1">
        <f t="shared" si="767"/>
        <v>26</v>
      </c>
      <c r="AO1028" s="1">
        <f t="shared" si="768"/>
        <v>26</v>
      </c>
      <c r="AP1028" s="7">
        <f t="shared" si="738"/>
        <v>38</v>
      </c>
      <c r="AQ1028" s="7">
        <f t="shared" si="739"/>
        <v>38</v>
      </c>
      <c r="AR1028" s="1">
        <f t="shared" si="769"/>
        <v>38</v>
      </c>
      <c r="AS1028" s="7">
        <f t="shared" si="740"/>
        <v>38</v>
      </c>
      <c r="AT1028" s="1">
        <f t="shared" si="770"/>
        <v>38</v>
      </c>
      <c r="AU1028" s="1">
        <f t="shared" si="771"/>
        <v>38</v>
      </c>
      <c r="AV1028" s="1">
        <f t="shared" si="772"/>
        <v>38</v>
      </c>
      <c r="AW1028" s="1">
        <f t="shared" si="773"/>
        <v>38</v>
      </c>
      <c r="AX1028" s="1">
        <f t="shared" si="774"/>
        <v>38</v>
      </c>
      <c r="AY1028" s="1">
        <f t="shared" si="775"/>
        <v>38</v>
      </c>
      <c r="AZ1028" s="1">
        <f t="shared" si="776"/>
        <v>38</v>
      </c>
      <c r="BA1028" s="1">
        <f t="shared" si="777"/>
        <v>38</v>
      </c>
      <c r="BB1028" s="1">
        <f t="shared" si="778"/>
        <v>40</v>
      </c>
      <c r="BC1028" s="1">
        <f t="shared" si="779"/>
        <v>40</v>
      </c>
      <c r="BD1028" s="1">
        <f t="shared" si="780"/>
        <v>42</v>
      </c>
      <c r="BE1028" s="1">
        <f t="shared" si="781"/>
        <v>42</v>
      </c>
      <c r="BF1028" s="1">
        <f t="shared" si="782"/>
        <v>42</v>
      </c>
      <c r="BG1028" s="1">
        <f>+IF(D1028="male",VLOOKUP(M1028,'Key node cluster'!$A$3:$C$45,3,0),VLOOKUP(M1028,'Key node cluster'!$F$3:$H$27,3,0))</f>
        <v>42</v>
      </c>
    </row>
    <row r="1029" spans="1:59" x14ac:dyDescent="0.25">
      <c r="A1029" t="s">
        <v>719</v>
      </c>
      <c r="B1029">
        <v>9931061212</v>
      </c>
      <c r="C1029" s="7">
        <v>30</v>
      </c>
      <c r="D1029" t="s">
        <v>9</v>
      </c>
      <c r="E1029" t="s">
        <v>10</v>
      </c>
      <c r="G1029" t="str">
        <f t="shared" si="737"/>
        <v/>
      </c>
      <c r="H1029" s="7">
        <f t="shared" si="741"/>
        <v>5</v>
      </c>
      <c r="J1029">
        <v>28</v>
      </c>
      <c r="K1029">
        <v>3.4273972602740002</v>
      </c>
      <c r="L1029">
        <v>8</v>
      </c>
      <c r="M1029" s="5">
        <f t="shared" si="742"/>
        <v>26</v>
      </c>
      <c r="N1029" s="5">
        <f>+IF(D1029="male",VLOOKUP(BG1029,'Key node cluster'!$L$3:$N$24,3,0),VLOOKUP(BG1029,'Key node cluster'!$R$3:$T$15,3,0))</f>
        <v>1</v>
      </c>
      <c r="O1029" s="1">
        <v>0</v>
      </c>
      <c r="P1029" s="1">
        <f t="shared" si="743"/>
        <v>26</v>
      </c>
      <c r="Q1029" s="1">
        <f t="shared" si="744"/>
        <v>26</v>
      </c>
      <c r="R1029" s="1">
        <f t="shared" si="745"/>
        <v>26</v>
      </c>
      <c r="S1029" s="1">
        <f t="shared" si="746"/>
        <v>26</v>
      </c>
      <c r="T1029" s="1">
        <f t="shared" si="747"/>
        <v>26</v>
      </c>
      <c r="U1029" s="1">
        <f t="shared" si="748"/>
        <v>26</v>
      </c>
      <c r="V1029" s="1">
        <f t="shared" si="749"/>
        <v>26</v>
      </c>
      <c r="W1029" s="1">
        <f t="shared" si="750"/>
        <v>26</v>
      </c>
      <c r="X1029" s="1">
        <f t="shared" si="751"/>
        <v>26</v>
      </c>
      <c r="Y1029" s="1">
        <f t="shared" si="752"/>
        <v>26</v>
      </c>
      <c r="Z1029" s="1">
        <f t="shared" si="753"/>
        <v>26</v>
      </c>
      <c r="AA1029" s="1">
        <f t="shared" si="754"/>
        <v>26</v>
      </c>
      <c r="AB1029" s="1">
        <f t="shared" si="755"/>
        <v>26</v>
      </c>
      <c r="AC1029" s="1">
        <f t="shared" si="756"/>
        <v>26</v>
      </c>
      <c r="AD1029" s="1">
        <f t="shared" si="757"/>
        <v>26</v>
      </c>
      <c r="AE1029" s="1">
        <f t="shared" si="758"/>
        <v>26</v>
      </c>
      <c r="AF1029" s="1">
        <f t="shared" si="759"/>
        <v>26</v>
      </c>
      <c r="AG1029" s="1">
        <f t="shared" si="760"/>
        <v>26</v>
      </c>
      <c r="AH1029" s="1">
        <f t="shared" si="761"/>
        <v>26</v>
      </c>
      <c r="AI1029" s="1">
        <f t="shared" si="762"/>
        <v>26</v>
      </c>
      <c r="AJ1029" s="1">
        <f t="shared" si="763"/>
        <v>26</v>
      </c>
      <c r="AK1029" s="1">
        <f t="shared" si="764"/>
        <v>26</v>
      </c>
      <c r="AL1029" s="1">
        <f t="shared" si="765"/>
        <v>26</v>
      </c>
      <c r="AM1029" s="1">
        <f t="shared" si="766"/>
        <v>26</v>
      </c>
      <c r="AN1029" s="1">
        <f t="shared" si="767"/>
        <v>26</v>
      </c>
      <c r="AO1029" s="1">
        <f t="shared" si="768"/>
        <v>26</v>
      </c>
      <c r="AP1029" s="7">
        <f t="shared" si="738"/>
        <v>26</v>
      </c>
      <c r="AQ1029" s="7">
        <f t="shared" si="739"/>
        <v>26</v>
      </c>
      <c r="AR1029" s="1">
        <f t="shared" si="769"/>
        <v>26</v>
      </c>
      <c r="AS1029" s="7">
        <f t="shared" si="740"/>
        <v>26</v>
      </c>
      <c r="AT1029" s="1">
        <f t="shared" si="770"/>
        <v>26</v>
      </c>
      <c r="AU1029" s="1">
        <f t="shared" si="771"/>
        <v>26</v>
      </c>
      <c r="AV1029" s="1">
        <f t="shared" si="772"/>
        <v>26</v>
      </c>
      <c r="AW1029" s="1">
        <f t="shared" si="773"/>
        <v>26</v>
      </c>
      <c r="AX1029" s="1">
        <f t="shared" si="774"/>
        <v>26</v>
      </c>
      <c r="AY1029" s="1">
        <f t="shared" si="775"/>
        <v>26</v>
      </c>
      <c r="AZ1029" s="1">
        <f t="shared" si="776"/>
        <v>26</v>
      </c>
      <c r="BA1029" s="1">
        <f t="shared" si="777"/>
        <v>26</v>
      </c>
      <c r="BB1029" s="1">
        <f t="shared" si="778"/>
        <v>26</v>
      </c>
      <c r="BC1029" s="1">
        <f t="shared" si="779"/>
        <v>26</v>
      </c>
      <c r="BD1029" s="1">
        <f t="shared" si="780"/>
        <v>26</v>
      </c>
      <c r="BE1029" s="1">
        <f t="shared" si="781"/>
        <v>26</v>
      </c>
      <c r="BF1029" s="1">
        <f t="shared" si="782"/>
        <v>26</v>
      </c>
      <c r="BG1029" s="1">
        <f>+IF(D1029="male",VLOOKUP(M1029,'Key node cluster'!$A$3:$C$45,3,0),VLOOKUP(M1029,'Key node cluster'!$F$3:$H$27,3,0))</f>
        <v>31</v>
      </c>
    </row>
    <row r="1030" spans="1:59" x14ac:dyDescent="0.25">
      <c r="A1030" t="s">
        <v>721</v>
      </c>
      <c r="B1030">
        <v>9841022417</v>
      </c>
      <c r="C1030" s="7">
        <v>40</v>
      </c>
      <c r="D1030" t="s">
        <v>9</v>
      </c>
      <c r="E1030" t="s">
        <v>10</v>
      </c>
      <c r="G1030" t="str">
        <f t="shared" si="737"/>
        <v/>
      </c>
      <c r="H1030" s="7">
        <f t="shared" si="741"/>
        <v>15</v>
      </c>
      <c r="J1030">
        <v>38</v>
      </c>
      <c r="K1030">
        <v>10.030136986301001</v>
      </c>
      <c r="L1030">
        <v>3</v>
      </c>
      <c r="M1030" s="5">
        <f t="shared" si="742"/>
        <v>26</v>
      </c>
      <c r="N1030" s="5">
        <f>+IF(D1030="male",VLOOKUP(BG1030,'Key node cluster'!$L$3:$N$24,3,0),VLOOKUP(BG1030,'Key node cluster'!$R$3:$T$15,3,0))</f>
        <v>1</v>
      </c>
      <c r="O1030" s="1">
        <v>0</v>
      </c>
      <c r="P1030" s="1">
        <f t="shared" si="743"/>
        <v>26</v>
      </c>
      <c r="Q1030" s="1">
        <f t="shared" si="744"/>
        <v>26</v>
      </c>
      <c r="R1030" s="1">
        <f t="shared" si="745"/>
        <v>26</v>
      </c>
      <c r="S1030" s="1">
        <f t="shared" si="746"/>
        <v>26</v>
      </c>
      <c r="T1030" s="1">
        <f t="shared" si="747"/>
        <v>26</v>
      </c>
      <c r="U1030" s="1">
        <f t="shared" si="748"/>
        <v>26</v>
      </c>
      <c r="V1030" s="1">
        <f t="shared" si="749"/>
        <v>26</v>
      </c>
      <c r="W1030" s="1">
        <f t="shared" si="750"/>
        <v>26</v>
      </c>
      <c r="X1030" s="1">
        <f t="shared" si="751"/>
        <v>26</v>
      </c>
      <c r="Y1030" s="1">
        <f t="shared" si="752"/>
        <v>26</v>
      </c>
      <c r="Z1030" s="1">
        <f t="shared" si="753"/>
        <v>26</v>
      </c>
      <c r="AA1030" s="1">
        <f t="shared" si="754"/>
        <v>26</v>
      </c>
      <c r="AB1030" s="1">
        <f t="shared" si="755"/>
        <v>26</v>
      </c>
      <c r="AC1030" s="1">
        <f t="shared" si="756"/>
        <v>26</v>
      </c>
      <c r="AD1030" s="1">
        <f t="shared" si="757"/>
        <v>26</v>
      </c>
      <c r="AE1030" s="1">
        <f t="shared" si="758"/>
        <v>26</v>
      </c>
      <c r="AF1030" s="1">
        <f t="shared" si="759"/>
        <v>26</v>
      </c>
      <c r="AG1030" s="1">
        <f t="shared" si="760"/>
        <v>26</v>
      </c>
      <c r="AH1030" s="1">
        <f t="shared" si="761"/>
        <v>26</v>
      </c>
      <c r="AI1030" s="1">
        <f t="shared" si="762"/>
        <v>26</v>
      </c>
      <c r="AJ1030" s="1">
        <f t="shared" si="763"/>
        <v>26</v>
      </c>
      <c r="AK1030" s="1">
        <f t="shared" si="764"/>
        <v>26</v>
      </c>
      <c r="AL1030" s="1">
        <f t="shared" si="765"/>
        <v>26</v>
      </c>
      <c r="AM1030" s="1">
        <f t="shared" si="766"/>
        <v>26</v>
      </c>
      <c r="AN1030" s="1">
        <f t="shared" si="767"/>
        <v>26</v>
      </c>
      <c r="AO1030" s="1">
        <f t="shared" si="768"/>
        <v>26</v>
      </c>
      <c r="AP1030" s="7">
        <f t="shared" si="738"/>
        <v>26</v>
      </c>
      <c r="AQ1030" s="7">
        <f t="shared" si="739"/>
        <v>26</v>
      </c>
      <c r="AR1030" s="1">
        <f t="shared" si="769"/>
        <v>26</v>
      </c>
      <c r="AS1030" s="7">
        <f t="shared" si="740"/>
        <v>26</v>
      </c>
      <c r="AT1030" s="1">
        <f t="shared" si="770"/>
        <v>26</v>
      </c>
      <c r="AU1030" s="1">
        <f t="shared" si="771"/>
        <v>26</v>
      </c>
      <c r="AV1030" s="1">
        <f t="shared" si="772"/>
        <v>26</v>
      </c>
      <c r="AW1030" s="1">
        <f t="shared" si="773"/>
        <v>26</v>
      </c>
      <c r="AX1030" s="1">
        <f t="shared" si="774"/>
        <v>26</v>
      </c>
      <c r="AY1030" s="1">
        <f t="shared" si="775"/>
        <v>26</v>
      </c>
      <c r="AZ1030" s="1">
        <f t="shared" si="776"/>
        <v>26</v>
      </c>
      <c r="BA1030" s="1">
        <f t="shared" si="777"/>
        <v>26</v>
      </c>
      <c r="BB1030" s="1">
        <f t="shared" si="778"/>
        <v>26</v>
      </c>
      <c r="BC1030" s="1">
        <f t="shared" si="779"/>
        <v>26</v>
      </c>
      <c r="BD1030" s="1">
        <f t="shared" si="780"/>
        <v>26</v>
      </c>
      <c r="BE1030" s="1">
        <f t="shared" si="781"/>
        <v>26</v>
      </c>
      <c r="BF1030" s="1">
        <f t="shared" si="782"/>
        <v>26</v>
      </c>
      <c r="BG1030" s="1">
        <f>+IF(D1030="male",VLOOKUP(M1030,'Key node cluster'!$A$3:$C$45,3,0),VLOOKUP(M1030,'Key node cluster'!$F$3:$H$27,3,0))</f>
        <v>31</v>
      </c>
    </row>
    <row r="1031" spans="1:59" x14ac:dyDescent="0.25">
      <c r="A1031" t="s">
        <v>722</v>
      </c>
      <c r="B1031">
        <v>9911060854</v>
      </c>
      <c r="C1031" s="7">
        <v>30</v>
      </c>
      <c r="D1031" t="s">
        <v>9</v>
      </c>
      <c r="E1031" t="s">
        <v>10</v>
      </c>
      <c r="G1031" t="str">
        <f t="shared" si="737"/>
        <v/>
      </c>
      <c r="H1031" s="7">
        <f t="shared" si="741"/>
        <v>10</v>
      </c>
      <c r="J1031">
        <v>31</v>
      </c>
      <c r="K1031">
        <v>5.3315068493151001</v>
      </c>
      <c r="L1031">
        <v>15</v>
      </c>
      <c r="M1031" s="5">
        <f t="shared" si="742"/>
        <v>26</v>
      </c>
      <c r="N1031" s="5">
        <f>+IF(D1031="male",VLOOKUP(BG1031,'Key node cluster'!$L$3:$N$24,3,0),VLOOKUP(BG1031,'Key node cluster'!$R$3:$T$15,3,0))</f>
        <v>1</v>
      </c>
      <c r="O1031" s="1">
        <v>0</v>
      </c>
      <c r="P1031" s="1">
        <f t="shared" si="743"/>
        <v>26</v>
      </c>
      <c r="Q1031" s="1">
        <f t="shared" si="744"/>
        <v>26</v>
      </c>
      <c r="R1031" s="1">
        <f t="shared" si="745"/>
        <v>26</v>
      </c>
      <c r="S1031" s="1">
        <f t="shared" si="746"/>
        <v>26</v>
      </c>
      <c r="T1031" s="1">
        <f t="shared" si="747"/>
        <v>26</v>
      </c>
      <c r="U1031" s="1">
        <f t="shared" si="748"/>
        <v>26</v>
      </c>
      <c r="V1031" s="1">
        <f t="shared" si="749"/>
        <v>26</v>
      </c>
      <c r="W1031" s="1">
        <f t="shared" si="750"/>
        <v>26</v>
      </c>
      <c r="X1031" s="1">
        <f t="shared" si="751"/>
        <v>26</v>
      </c>
      <c r="Y1031" s="1">
        <f t="shared" si="752"/>
        <v>26</v>
      </c>
      <c r="Z1031" s="1">
        <f t="shared" si="753"/>
        <v>26</v>
      </c>
      <c r="AA1031" s="1">
        <f t="shared" si="754"/>
        <v>26</v>
      </c>
      <c r="AB1031" s="1">
        <f t="shared" si="755"/>
        <v>26</v>
      </c>
      <c r="AC1031" s="1">
        <f t="shared" si="756"/>
        <v>26</v>
      </c>
      <c r="AD1031" s="1">
        <f t="shared" si="757"/>
        <v>26</v>
      </c>
      <c r="AE1031" s="1">
        <f t="shared" si="758"/>
        <v>26</v>
      </c>
      <c r="AF1031" s="1">
        <f t="shared" si="759"/>
        <v>26</v>
      </c>
      <c r="AG1031" s="1">
        <f t="shared" si="760"/>
        <v>26</v>
      </c>
      <c r="AH1031" s="1">
        <f t="shared" si="761"/>
        <v>26</v>
      </c>
      <c r="AI1031" s="1">
        <f t="shared" si="762"/>
        <v>26</v>
      </c>
      <c r="AJ1031" s="1">
        <f t="shared" si="763"/>
        <v>26</v>
      </c>
      <c r="AK1031" s="1">
        <f t="shared" si="764"/>
        <v>26</v>
      </c>
      <c r="AL1031" s="1">
        <f t="shared" si="765"/>
        <v>26</v>
      </c>
      <c r="AM1031" s="1">
        <f t="shared" si="766"/>
        <v>26</v>
      </c>
      <c r="AN1031" s="1">
        <f t="shared" si="767"/>
        <v>26</v>
      </c>
      <c r="AO1031" s="1">
        <f t="shared" si="768"/>
        <v>26</v>
      </c>
      <c r="AP1031" s="7">
        <f t="shared" si="738"/>
        <v>26</v>
      </c>
      <c r="AQ1031" s="7">
        <f t="shared" si="739"/>
        <v>26</v>
      </c>
      <c r="AR1031" s="1">
        <f t="shared" si="769"/>
        <v>26</v>
      </c>
      <c r="AS1031" s="7">
        <f t="shared" si="740"/>
        <v>26</v>
      </c>
      <c r="AT1031" s="1">
        <f t="shared" si="770"/>
        <v>26</v>
      </c>
      <c r="AU1031" s="1">
        <f t="shared" si="771"/>
        <v>26</v>
      </c>
      <c r="AV1031" s="1">
        <f t="shared" si="772"/>
        <v>26</v>
      </c>
      <c r="AW1031" s="1">
        <f t="shared" si="773"/>
        <v>26</v>
      </c>
      <c r="AX1031" s="1">
        <f t="shared" si="774"/>
        <v>26</v>
      </c>
      <c r="AY1031" s="1">
        <f t="shared" si="775"/>
        <v>26</v>
      </c>
      <c r="AZ1031" s="1">
        <f t="shared" si="776"/>
        <v>26</v>
      </c>
      <c r="BA1031" s="1">
        <f t="shared" si="777"/>
        <v>26</v>
      </c>
      <c r="BB1031" s="1">
        <f t="shared" si="778"/>
        <v>26</v>
      </c>
      <c r="BC1031" s="1">
        <f t="shared" si="779"/>
        <v>26</v>
      </c>
      <c r="BD1031" s="1">
        <f t="shared" si="780"/>
        <v>26</v>
      </c>
      <c r="BE1031" s="1">
        <f t="shared" si="781"/>
        <v>26</v>
      </c>
      <c r="BF1031" s="1">
        <f t="shared" si="782"/>
        <v>26</v>
      </c>
      <c r="BG1031" s="1">
        <f>+IF(D1031="male",VLOOKUP(M1031,'Key node cluster'!$A$3:$C$45,3,0),VLOOKUP(M1031,'Key node cluster'!$F$3:$H$27,3,0))</f>
        <v>31</v>
      </c>
    </row>
    <row r="1032" spans="1:59" x14ac:dyDescent="0.25">
      <c r="A1032" t="s">
        <v>725</v>
      </c>
      <c r="B1032">
        <v>9701007879</v>
      </c>
      <c r="C1032" s="7">
        <v>50</v>
      </c>
      <c r="D1032" t="s">
        <v>9</v>
      </c>
      <c r="E1032" t="s">
        <v>10</v>
      </c>
      <c r="G1032" t="str">
        <f t="shared" si="737"/>
        <v/>
      </c>
      <c r="H1032" s="7">
        <f t="shared" si="741"/>
        <v>20</v>
      </c>
      <c r="J1032">
        <v>52</v>
      </c>
      <c r="K1032">
        <v>27.605479452055</v>
      </c>
      <c r="L1032">
        <v>3</v>
      </c>
      <c r="M1032" s="5">
        <f t="shared" si="742"/>
        <v>26</v>
      </c>
      <c r="N1032" s="5">
        <f>+IF(D1032="male",VLOOKUP(BG1032,'Key node cluster'!$L$3:$N$24,3,0),VLOOKUP(BG1032,'Key node cluster'!$R$3:$T$15,3,0))</f>
        <v>1</v>
      </c>
      <c r="O1032" s="1">
        <v>0</v>
      </c>
      <c r="P1032" s="1">
        <f t="shared" si="743"/>
        <v>26</v>
      </c>
      <c r="Q1032" s="1">
        <f t="shared" si="744"/>
        <v>26</v>
      </c>
      <c r="R1032" s="1">
        <f t="shared" si="745"/>
        <v>26</v>
      </c>
      <c r="S1032" s="1">
        <f t="shared" si="746"/>
        <v>26</v>
      </c>
      <c r="T1032" s="1">
        <f t="shared" si="747"/>
        <v>26</v>
      </c>
      <c r="U1032" s="1">
        <f t="shared" si="748"/>
        <v>26</v>
      </c>
      <c r="V1032" s="1">
        <f t="shared" si="749"/>
        <v>26</v>
      </c>
      <c r="W1032" s="1">
        <f t="shared" si="750"/>
        <v>26</v>
      </c>
      <c r="X1032" s="1">
        <f t="shared" si="751"/>
        <v>26</v>
      </c>
      <c r="Y1032" s="1">
        <f t="shared" si="752"/>
        <v>26</v>
      </c>
      <c r="Z1032" s="1">
        <f t="shared" si="753"/>
        <v>26</v>
      </c>
      <c r="AA1032" s="1">
        <f t="shared" si="754"/>
        <v>26</v>
      </c>
      <c r="AB1032" s="1">
        <f t="shared" si="755"/>
        <v>26</v>
      </c>
      <c r="AC1032" s="1">
        <f t="shared" si="756"/>
        <v>26</v>
      </c>
      <c r="AD1032" s="1">
        <f t="shared" si="757"/>
        <v>26</v>
      </c>
      <c r="AE1032" s="1">
        <f t="shared" si="758"/>
        <v>26</v>
      </c>
      <c r="AF1032" s="1">
        <f t="shared" si="759"/>
        <v>26</v>
      </c>
      <c r="AG1032" s="1">
        <f t="shared" si="760"/>
        <v>26</v>
      </c>
      <c r="AH1032" s="1">
        <f t="shared" si="761"/>
        <v>26</v>
      </c>
      <c r="AI1032" s="1">
        <f t="shared" si="762"/>
        <v>26</v>
      </c>
      <c r="AJ1032" s="1">
        <f t="shared" si="763"/>
        <v>26</v>
      </c>
      <c r="AK1032" s="1">
        <f t="shared" si="764"/>
        <v>26</v>
      </c>
      <c r="AL1032" s="1">
        <f t="shared" si="765"/>
        <v>26</v>
      </c>
      <c r="AM1032" s="1">
        <f t="shared" si="766"/>
        <v>26</v>
      </c>
      <c r="AN1032" s="1">
        <f t="shared" si="767"/>
        <v>26</v>
      </c>
      <c r="AO1032" s="1">
        <f t="shared" si="768"/>
        <v>26</v>
      </c>
      <c r="AP1032" s="7">
        <f t="shared" si="738"/>
        <v>26</v>
      </c>
      <c r="AQ1032" s="7">
        <f t="shared" si="739"/>
        <v>26</v>
      </c>
      <c r="AR1032" s="1">
        <f t="shared" si="769"/>
        <v>26</v>
      </c>
      <c r="AS1032" s="7">
        <f t="shared" si="740"/>
        <v>26</v>
      </c>
      <c r="AT1032" s="1">
        <f t="shared" si="770"/>
        <v>26</v>
      </c>
      <c r="AU1032" s="1">
        <f t="shared" si="771"/>
        <v>26</v>
      </c>
      <c r="AV1032" s="1">
        <f t="shared" si="772"/>
        <v>26</v>
      </c>
      <c r="AW1032" s="1">
        <f t="shared" si="773"/>
        <v>26</v>
      </c>
      <c r="AX1032" s="1">
        <f t="shared" si="774"/>
        <v>26</v>
      </c>
      <c r="AY1032" s="1">
        <f t="shared" si="775"/>
        <v>26</v>
      </c>
      <c r="AZ1032" s="1">
        <f t="shared" si="776"/>
        <v>26</v>
      </c>
      <c r="BA1032" s="1">
        <f t="shared" si="777"/>
        <v>26</v>
      </c>
      <c r="BB1032" s="1">
        <f t="shared" si="778"/>
        <v>26</v>
      </c>
      <c r="BC1032" s="1">
        <f t="shared" si="779"/>
        <v>26</v>
      </c>
      <c r="BD1032" s="1">
        <f t="shared" si="780"/>
        <v>26</v>
      </c>
      <c r="BE1032" s="1">
        <f t="shared" si="781"/>
        <v>26</v>
      </c>
      <c r="BF1032" s="1">
        <f t="shared" si="782"/>
        <v>26</v>
      </c>
      <c r="BG1032" s="1">
        <f>+IF(D1032="male",VLOOKUP(M1032,'Key node cluster'!$A$3:$C$45,3,0),VLOOKUP(M1032,'Key node cluster'!$F$3:$H$27,3,0))</f>
        <v>31</v>
      </c>
    </row>
    <row r="1033" spans="1:59" x14ac:dyDescent="0.25">
      <c r="A1033" t="s">
        <v>728</v>
      </c>
      <c r="B1033">
        <v>9931054528</v>
      </c>
      <c r="C1033" s="7">
        <v>30</v>
      </c>
      <c r="D1033" t="s">
        <v>9</v>
      </c>
      <c r="E1033" t="s">
        <v>10</v>
      </c>
      <c r="F1033" t="s">
        <v>11</v>
      </c>
      <c r="G1033" t="str">
        <f t="shared" si="737"/>
        <v>bachelor or above</v>
      </c>
      <c r="H1033" s="7">
        <f t="shared" si="741"/>
        <v>10</v>
      </c>
      <c r="I1033" t="s">
        <v>14</v>
      </c>
      <c r="J1033">
        <v>28</v>
      </c>
      <c r="K1033">
        <v>5.9424657534246998</v>
      </c>
      <c r="L1033">
        <v>18</v>
      </c>
      <c r="M1033" s="5">
        <f t="shared" si="742"/>
        <v>42</v>
      </c>
      <c r="N1033" s="5">
        <f>+IF(D1033="male",VLOOKUP(BG1033,'Key node cluster'!$L$3:$N$24,3,0),VLOOKUP(BG1033,'Key node cluster'!$R$3:$T$15,3,0))</f>
        <v>0</v>
      </c>
      <c r="O1033" s="1">
        <v>0</v>
      </c>
      <c r="P1033" s="1">
        <f t="shared" si="743"/>
        <v>26</v>
      </c>
      <c r="Q1033" s="1">
        <f t="shared" si="744"/>
        <v>26</v>
      </c>
      <c r="R1033" s="1">
        <f t="shared" si="745"/>
        <v>26</v>
      </c>
      <c r="S1033" s="1">
        <f t="shared" si="746"/>
        <v>26</v>
      </c>
      <c r="T1033" s="1">
        <f t="shared" si="747"/>
        <v>26</v>
      </c>
      <c r="U1033" s="1">
        <f t="shared" si="748"/>
        <v>26</v>
      </c>
      <c r="V1033" s="1">
        <f t="shared" si="749"/>
        <v>26</v>
      </c>
      <c r="W1033" s="1">
        <f t="shared" si="750"/>
        <v>26</v>
      </c>
      <c r="X1033" s="1">
        <f t="shared" si="751"/>
        <v>26</v>
      </c>
      <c r="Y1033" s="1">
        <f t="shared" si="752"/>
        <v>26</v>
      </c>
      <c r="Z1033" s="1">
        <f t="shared" si="753"/>
        <v>26</v>
      </c>
      <c r="AA1033" s="1">
        <f t="shared" si="754"/>
        <v>26</v>
      </c>
      <c r="AB1033" s="1">
        <f t="shared" si="755"/>
        <v>26</v>
      </c>
      <c r="AC1033" s="1">
        <f t="shared" si="756"/>
        <v>26</v>
      </c>
      <c r="AD1033" s="1">
        <f t="shared" si="757"/>
        <v>26</v>
      </c>
      <c r="AE1033" s="1">
        <f t="shared" si="758"/>
        <v>26</v>
      </c>
      <c r="AF1033" s="1">
        <f t="shared" si="759"/>
        <v>26</v>
      </c>
      <c r="AG1033" s="1">
        <f t="shared" si="760"/>
        <v>26</v>
      </c>
      <c r="AH1033" s="1">
        <f t="shared" si="761"/>
        <v>26</v>
      </c>
      <c r="AI1033" s="1">
        <f t="shared" si="762"/>
        <v>26</v>
      </c>
      <c r="AJ1033" s="1">
        <f t="shared" si="763"/>
        <v>26</v>
      </c>
      <c r="AK1033" s="1">
        <f t="shared" si="764"/>
        <v>26</v>
      </c>
      <c r="AL1033" s="1">
        <f t="shared" si="765"/>
        <v>26</v>
      </c>
      <c r="AM1033" s="1">
        <f t="shared" si="766"/>
        <v>26</v>
      </c>
      <c r="AN1033" s="1">
        <f t="shared" si="767"/>
        <v>26</v>
      </c>
      <c r="AO1033" s="1">
        <f t="shared" si="768"/>
        <v>26</v>
      </c>
      <c r="AP1033" s="7">
        <f t="shared" si="738"/>
        <v>38</v>
      </c>
      <c r="AQ1033" s="7">
        <f t="shared" si="739"/>
        <v>38</v>
      </c>
      <c r="AR1033" s="1">
        <f t="shared" si="769"/>
        <v>38</v>
      </c>
      <c r="AS1033" s="7">
        <f t="shared" si="740"/>
        <v>38</v>
      </c>
      <c r="AT1033" s="1">
        <f t="shared" si="770"/>
        <v>38</v>
      </c>
      <c r="AU1033" s="1">
        <f t="shared" si="771"/>
        <v>38</v>
      </c>
      <c r="AV1033" s="1">
        <f t="shared" si="772"/>
        <v>38</v>
      </c>
      <c r="AW1033" s="1">
        <f t="shared" si="773"/>
        <v>38</v>
      </c>
      <c r="AX1033" s="1">
        <f t="shared" si="774"/>
        <v>38</v>
      </c>
      <c r="AY1033" s="1">
        <f t="shared" si="775"/>
        <v>38</v>
      </c>
      <c r="AZ1033" s="1">
        <f t="shared" si="776"/>
        <v>38</v>
      </c>
      <c r="BA1033" s="1">
        <f t="shared" si="777"/>
        <v>38</v>
      </c>
      <c r="BB1033" s="1">
        <f t="shared" si="778"/>
        <v>40</v>
      </c>
      <c r="BC1033" s="1">
        <f t="shared" si="779"/>
        <v>40</v>
      </c>
      <c r="BD1033" s="1">
        <f t="shared" si="780"/>
        <v>42</v>
      </c>
      <c r="BE1033" s="1">
        <f t="shared" si="781"/>
        <v>42</v>
      </c>
      <c r="BF1033" s="1">
        <f t="shared" si="782"/>
        <v>42</v>
      </c>
      <c r="BG1033" s="1">
        <f>+IF(D1033="male",VLOOKUP(M1033,'Key node cluster'!$A$3:$C$45,3,0),VLOOKUP(M1033,'Key node cluster'!$F$3:$H$27,3,0))</f>
        <v>42</v>
      </c>
    </row>
    <row r="1034" spans="1:59" x14ac:dyDescent="0.25">
      <c r="A1034" t="s">
        <v>730</v>
      </c>
      <c r="B1034">
        <v>9671025786</v>
      </c>
      <c r="C1034" s="7">
        <v>50</v>
      </c>
      <c r="D1034" t="s">
        <v>9</v>
      </c>
      <c r="E1034" t="s">
        <v>10</v>
      </c>
      <c r="G1034" t="str">
        <f t="shared" si="737"/>
        <v/>
      </c>
      <c r="H1034" s="7">
        <f t="shared" si="741"/>
        <v>20</v>
      </c>
      <c r="J1034">
        <v>55</v>
      </c>
      <c r="K1034">
        <v>30.443835616438001</v>
      </c>
      <c r="L1034">
        <v>7</v>
      </c>
      <c r="M1034" s="5">
        <f t="shared" si="742"/>
        <v>26</v>
      </c>
      <c r="N1034" s="5">
        <f>+IF(D1034="male",VLOOKUP(BG1034,'Key node cluster'!$L$3:$N$24,3,0),VLOOKUP(BG1034,'Key node cluster'!$R$3:$T$15,3,0))</f>
        <v>1</v>
      </c>
      <c r="O1034" s="1">
        <v>0</v>
      </c>
      <c r="P1034" s="1">
        <f t="shared" si="743"/>
        <v>26</v>
      </c>
      <c r="Q1034" s="1">
        <f t="shared" si="744"/>
        <v>26</v>
      </c>
      <c r="R1034" s="1">
        <f t="shared" si="745"/>
        <v>26</v>
      </c>
      <c r="S1034" s="1">
        <f t="shared" si="746"/>
        <v>26</v>
      </c>
      <c r="T1034" s="1">
        <f t="shared" si="747"/>
        <v>26</v>
      </c>
      <c r="U1034" s="1">
        <f t="shared" si="748"/>
        <v>26</v>
      </c>
      <c r="V1034" s="1">
        <f t="shared" si="749"/>
        <v>26</v>
      </c>
      <c r="W1034" s="1">
        <f t="shared" si="750"/>
        <v>26</v>
      </c>
      <c r="X1034" s="1">
        <f t="shared" si="751"/>
        <v>26</v>
      </c>
      <c r="Y1034" s="1">
        <f t="shared" si="752"/>
        <v>26</v>
      </c>
      <c r="Z1034" s="1">
        <f t="shared" si="753"/>
        <v>26</v>
      </c>
      <c r="AA1034" s="1">
        <f t="shared" si="754"/>
        <v>26</v>
      </c>
      <c r="AB1034" s="1">
        <f t="shared" si="755"/>
        <v>26</v>
      </c>
      <c r="AC1034" s="1">
        <f t="shared" si="756"/>
        <v>26</v>
      </c>
      <c r="AD1034" s="1">
        <f t="shared" si="757"/>
        <v>26</v>
      </c>
      <c r="AE1034" s="1">
        <f t="shared" si="758"/>
        <v>26</v>
      </c>
      <c r="AF1034" s="1">
        <f t="shared" si="759"/>
        <v>26</v>
      </c>
      <c r="AG1034" s="1">
        <f t="shared" si="760"/>
        <v>26</v>
      </c>
      <c r="AH1034" s="1">
        <f t="shared" si="761"/>
        <v>26</v>
      </c>
      <c r="AI1034" s="1">
        <f t="shared" si="762"/>
        <v>26</v>
      </c>
      <c r="AJ1034" s="1">
        <f t="shared" si="763"/>
        <v>26</v>
      </c>
      <c r="AK1034" s="1">
        <f t="shared" si="764"/>
        <v>26</v>
      </c>
      <c r="AL1034" s="1">
        <f t="shared" si="765"/>
        <v>26</v>
      </c>
      <c r="AM1034" s="1">
        <f t="shared" si="766"/>
        <v>26</v>
      </c>
      <c r="AN1034" s="1">
        <f t="shared" si="767"/>
        <v>26</v>
      </c>
      <c r="AO1034" s="1">
        <f t="shared" si="768"/>
        <v>26</v>
      </c>
      <c r="AP1034" s="7">
        <f t="shared" si="738"/>
        <v>26</v>
      </c>
      <c r="AQ1034" s="7">
        <f t="shared" si="739"/>
        <v>26</v>
      </c>
      <c r="AR1034" s="1">
        <f t="shared" si="769"/>
        <v>26</v>
      </c>
      <c r="AS1034" s="7">
        <f t="shared" si="740"/>
        <v>26</v>
      </c>
      <c r="AT1034" s="1">
        <f t="shared" si="770"/>
        <v>26</v>
      </c>
      <c r="AU1034" s="1">
        <f t="shared" si="771"/>
        <v>26</v>
      </c>
      <c r="AV1034" s="1">
        <f t="shared" si="772"/>
        <v>26</v>
      </c>
      <c r="AW1034" s="1">
        <f t="shared" si="773"/>
        <v>26</v>
      </c>
      <c r="AX1034" s="1">
        <f t="shared" si="774"/>
        <v>26</v>
      </c>
      <c r="AY1034" s="1">
        <f t="shared" si="775"/>
        <v>26</v>
      </c>
      <c r="AZ1034" s="1">
        <f t="shared" si="776"/>
        <v>26</v>
      </c>
      <c r="BA1034" s="1">
        <f t="shared" si="777"/>
        <v>26</v>
      </c>
      <c r="BB1034" s="1">
        <f t="shared" si="778"/>
        <v>26</v>
      </c>
      <c r="BC1034" s="1">
        <f t="shared" si="779"/>
        <v>26</v>
      </c>
      <c r="BD1034" s="1">
        <f t="shared" si="780"/>
        <v>26</v>
      </c>
      <c r="BE1034" s="1">
        <f t="shared" si="781"/>
        <v>26</v>
      </c>
      <c r="BF1034" s="1">
        <f t="shared" si="782"/>
        <v>26</v>
      </c>
      <c r="BG1034" s="1">
        <f>+IF(D1034="male",VLOOKUP(M1034,'Key node cluster'!$A$3:$C$45,3,0),VLOOKUP(M1034,'Key node cluster'!$F$3:$H$27,3,0))</f>
        <v>31</v>
      </c>
    </row>
    <row r="1035" spans="1:59" x14ac:dyDescent="0.25">
      <c r="A1035" t="s">
        <v>731</v>
      </c>
      <c r="B1035">
        <v>9741005646</v>
      </c>
      <c r="C1035" s="7">
        <v>50</v>
      </c>
      <c r="D1035" t="s">
        <v>9</v>
      </c>
      <c r="E1035" t="s">
        <v>10</v>
      </c>
      <c r="G1035" t="str">
        <f t="shared" si="737"/>
        <v/>
      </c>
      <c r="H1035" s="7">
        <f t="shared" si="741"/>
        <v>20</v>
      </c>
      <c r="J1035">
        <v>47</v>
      </c>
      <c r="K1035">
        <v>21.871232876712</v>
      </c>
      <c r="L1035">
        <v>9</v>
      </c>
      <c r="M1035" s="5">
        <f t="shared" si="742"/>
        <v>26</v>
      </c>
      <c r="N1035" s="5">
        <f>+IF(D1035="male",VLOOKUP(BG1035,'Key node cluster'!$L$3:$N$24,3,0),VLOOKUP(BG1035,'Key node cluster'!$R$3:$T$15,3,0))</f>
        <v>1</v>
      </c>
      <c r="O1035" s="1">
        <v>0</v>
      </c>
      <c r="P1035" s="1">
        <f t="shared" si="743"/>
        <v>26</v>
      </c>
      <c r="Q1035" s="1">
        <f t="shared" si="744"/>
        <v>26</v>
      </c>
      <c r="R1035" s="1">
        <f t="shared" si="745"/>
        <v>26</v>
      </c>
      <c r="S1035" s="1">
        <f t="shared" si="746"/>
        <v>26</v>
      </c>
      <c r="T1035" s="1">
        <f t="shared" si="747"/>
        <v>26</v>
      </c>
      <c r="U1035" s="1">
        <f t="shared" si="748"/>
        <v>26</v>
      </c>
      <c r="V1035" s="1">
        <f t="shared" si="749"/>
        <v>26</v>
      </c>
      <c r="W1035" s="1">
        <f t="shared" si="750"/>
        <v>26</v>
      </c>
      <c r="X1035" s="1">
        <f t="shared" si="751"/>
        <v>26</v>
      </c>
      <c r="Y1035" s="1">
        <f t="shared" si="752"/>
        <v>26</v>
      </c>
      <c r="Z1035" s="1">
        <f t="shared" si="753"/>
        <v>26</v>
      </c>
      <c r="AA1035" s="1">
        <f t="shared" si="754"/>
        <v>26</v>
      </c>
      <c r="AB1035" s="1">
        <f t="shared" si="755"/>
        <v>26</v>
      </c>
      <c r="AC1035" s="1">
        <f t="shared" si="756"/>
        <v>26</v>
      </c>
      <c r="AD1035" s="1">
        <f t="shared" si="757"/>
        <v>26</v>
      </c>
      <c r="AE1035" s="1">
        <f t="shared" si="758"/>
        <v>26</v>
      </c>
      <c r="AF1035" s="1">
        <f t="shared" si="759"/>
        <v>26</v>
      </c>
      <c r="AG1035" s="1">
        <f t="shared" si="760"/>
        <v>26</v>
      </c>
      <c r="AH1035" s="1">
        <f t="shared" si="761"/>
        <v>26</v>
      </c>
      <c r="AI1035" s="1">
        <f t="shared" si="762"/>
        <v>26</v>
      </c>
      <c r="AJ1035" s="1">
        <f t="shared" si="763"/>
        <v>26</v>
      </c>
      <c r="AK1035" s="1">
        <f t="shared" si="764"/>
        <v>26</v>
      </c>
      <c r="AL1035" s="1">
        <f t="shared" si="765"/>
        <v>26</v>
      </c>
      <c r="AM1035" s="1">
        <f t="shared" si="766"/>
        <v>26</v>
      </c>
      <c r="AN1035" s="1">
        <f t="shared" si="767"/>
        <v>26</v>
      </c>
      <c r="AO1035" s="1">
        <f t="shared" si="768"/>
        <v>26</v>
      </c>
      <c r="AP1035" s="7">
        <f t="shared" si="738"/>
        <v>26</v>
      </c>
      <c r="AQ1035" s="7">
        <f t="shared" si="739"/>
        <v>26</v>
      </c>
      <c r="AR1035" s="1">
        <f t="shared" si="769"/>
        <v>26</v>
      </c>
      <c r="AS1035" s="7">
        <f t="shared" si="740"/>
        <v>26</v>
      </c>
      <c r="AT1035" s="1">
        <f t="shared" si="770"/>
        <v>26</v>
      </c>
      <c r="AU1035" s="1">
        <f t="shared" si="771"/>
        <v>26</v>
      </c>
      <c r="AV1035" s="1">
        <f t="shared" si="772"/>
        <v>26</v>
      </c>
      <c r="AW1035" s="1">
        <f t="shared" si="773"/>
        <v>26</v>
      </c>
      <c r="AX1035" s="1">
        <f t="shared" si="774"/>
        <v>26</v>
      </c>
      <c r="AY1035" s="1">
        <f t="shared" si="775"/>
        <v>26</v>
      </c>
      <c r="AZ1035" s="1">
        <f t="shared" si="776"/>
        <v>26</v>
      </c>
      <c r="BA1035" s="1">
        <f t="shared" si="777"/>
        <v>26</v>
      </c>
      <c r="BB1035" s="1">
        <f t="shared" si="778"/>
        <v>26</v>
      </c>
      <c r="BC1035" s="1">
        <f t="shared" si="779"/>
        <v>26</v>
      </c>
      <c r="BD1035" s="1">
        <f t="shared" si="780"/>
        <v>26</v>
      </c>
      <c r="BE1035" s="1">
        <f t="shared" si="781"/>
        <v>26</v>
      </c>
      <c r="BF1035" s="1">
        <f t="shared" si="782"/>
        <v>26</v>
      </c>
      <c r="BG1035" s="1">
        <f>+IF(D1035="male",VLOOKUP(M1035,'Key node cluster'!$A$3:$C$45,3,0),VLOOKUP(M1035,'Key node cluster'!$F$3:$H$27,3,0))</f>
        <v>31</v>
      </c>
    </row>
    <row r="1036" spans="1:59" x14ac:dyDescent="0.25">
      <c r="A1036" t="s">
        <v>734</v>
      </c>
      <c r="B1036">
        <v>9931073262</v>
      </c>
      <c r="C1036" s="7">
        <v>30</v>
      </c>
      <c r="D1036" t="s">
        <v>9</v>
      </c>
      <c r="E1036" t="s">
        <v>10</v>
      </c>
      <c r="G1036" t="str">
        <f t="shared" si="737"/>
        <v/>
      </c>
      <c r="H1036" s="7">
        <f t="shared" si="741"/>
        <v>5</v>
      </c>
      <c r="J1036">
        <v>29</v>
      </c>
      <c r="K1036">
        <v>3.2520547945204998</v>
      </c>
      <c r="L1036">
        <v>6</v>
      </c>
      <c r="M1036" s="5">
        <f t="shared" si="742"/>
        <v>26</v>
      </c>
      <c r="N1036" s="5">
        <f>+IF(D1036="male",VLOOKUP(BG1036,'Key node cluster'!$L$3:$N$24,3,0),VLOOKUP(BG1036,'Key node cluster'!$R$3:$T$15,3,0))</f>
        <v>1</v>
      </c>
      <c r="O1036" s="1">
        <v>0</v>
      </c>
      <c r="P1036" s="1">
        <f t="shared" si="743"/>
        <v>26</v>
      </c>
      <c r="Q1036" s="1">
        <f t="shared" si="744"/>
        <v>26</v>
      </c>
      <c r="R1036" s="1">
        <f t="shared" si="745"/>
        <v>26</v>
      </c>
      <c r="S1036" s="1">
        <f t="shared" si="746"/>
        <v>26</v>
      </c>
      <c r="T1036" s="1">
        <f t="shared" si="747"/>
        <v>26</v>
      </c>
      <c r="U1036" s="1">
        <f t="shared" si="748"/>
        <v>26</v>
      </c>
      <c r="V1036" s="1">
        <f t="shared" si="749"/>
        <v>26</v>
      </c>
      <c r="W1036" s="1">
        <f t="shared" si="750"/>
        <v>26</v>
      </c>
      <c r="X1036" s="1">
        <f t="shared" si="751"/>
        <v>26</v>
      </c>
      <c r="Y1036" s="1">
        <f t="shared" si="752"/>
        <v>26</v>
      </c>
      <c r="Z1036" s="1">
        <f t="shared" si="753"/>
        <v>26</v>
      </c>
      <c r="AA1036" s="1">
        <f t="shared" si="754"/>
        <v>26</v>
      </c>
      <c r="AB1036" s="1">
        <f t="shared" si="755"/>
        <v>26</v>
      </c>
      <c r="AC1036" s="1">
        <f t="shared" si="756"/>
        <v>26</v>
      </c>
      <c r="AD1036" s="1">
        <f t="shared" si="757"/>
        <v>26</v>
      </c>
      <c r="AE1036" s="1">
        <f t="shared" si="758"/>
        <v>26</v>
      </c>
      <c r="AF1036" s="1">
        <f t="shared" si="759"/>
        <v>26</v>
      </c>
      <c r="AG1036" s="1">
        <f t="shared" si="760"/>
        <v>26</v>
      </c>
      <c r="AH1036" s="1">
        <f t="shared" si="761"/>
        <v>26</v>
      </c>
      <c r="AI1036" s="1">
        <f t="shared" si="762"/>
        <v>26</v>
      </c>
      <c r="AJ1036" s="1">
        <f t="shared" si="763"/>
        <v>26</v>
      </c>
      <c r="AK1036" s="1">
        <f t="shared" si="764"/>
        <v>26</v>
      </c>
      <c r="AL1036" s="1">
        <f t="shared" si="765"/>
        <v>26</v>
      </c>
      <c r="AM1036" s="1">
        <f t="shared" si="766"/>
        <v>26</v>
      </c>
      <c r="AN1036" s="1">
        <f t="shared" si="767"/>
        <v>26</v>
      </c>
      <c r="AO1036" s="1">
        <f t="shared" si="768"/>
        <v>26</v>
      </c>
      <c r="AP1036" s="7">
        <f t="shared" si="738"/>
        <v>26</v>
      </c>
      <c r="AQ1036" s="7">
        <f t="shared" si="739"/>
        <v>26</v>
      </c>
      <c r="AR1036" s="1">
        <f t="shared" si="769"/>
        <v>26</v>
      </c>
      <c r="AS1036" s="7">
        <f t="shared" si="740"/>
        <v>26</v>
      </c>
      <c r="AT1036" s="1">
        <f t="shared" si="770"/>
        <v>26</v>
      </c>
      <c r="AU1036" s="1">
        <f t="shared" si="771"/>
        <v>26</v>
      </c>
      <c r="AV1036" s="1">
        <f t="shared" si="772"/>
        <v>26</v>
      </c>
      <c r="AW1036" s="1">
        <f t="shared" si="773"/>
        <v>26</v>
      </c>
      <c r="AX1036" s="1">
        <f t="shared" si="774"/>
        <v>26</v>
      </c>
      <c r="AY1036" s="1">
        <f t="shared" si="775"/>
        <v>26</v>
      </c>
      <c r="AZ1036" s="1">
        <f t="shared" si="776"/>
        <v>26</v>
      </c>
      <c r="BA1036" s="1">
        <f t="shared" si="777"/>
        <v>26</v>
      </c>
      <c r="BB1036" s="1">
        <f t="shared" si="778"/>
        <v>26</v>
      </c>
      <c r="BC1036" s="1">
        <f t="shared" si="779"/>
        <v>26</v>
      </c>
      <c r="BD1036" s="1">
        <f t="shared" si="780"/>
        <v>26</v>
      </c>
      <c r="BE1036" s="1">
        <f t="shared" si="781"/>
        <v>26</v>
      </c>
      <c r="BF1036" s="1">
        <f t="shared" si="782"/>
        <v>26</v>
      </c>
      <c r="BG1036" s="1">
        <f>+IF(D1036="male",VLOOKUP(M1036,'Key node cluster'!$A$3:$C$45,3,0),VLOOKUP(M1036,'Key node cluster'!$F$3:$H$27,3,0))</f>
        <v>31</v>
      </c>
    </row>
    <row r="1037" spans="1:59" x14ac:dyDescent="0.25">
      <c r="A1037" t="s">
        <v>735</v>
      </c>
      <c r="B1037">
        <v>9881012299</v>
      </c>
      <c r="C1037" s="7">
        <v>30</v>
      </c>
      <c r="D1037" t="s">
        <v>9</v>
      </c>
      <c r="E1037" t="s">
        <v>10</v>
      </c>
      <c r="F1037" t="s">
        <v>11</v>
      </c>
      <c r="G1037" t="str">
        <f t="shared" si="737"/>
        <v>bachelor or above</v>
      </c>
      <c r="H1037" s="7">
        <f t="shared" si="741"/>
        <v>10</v>
      </c>
      <c r="I1037" t="s">
        <v>14</v>
      </c>
      <c r="J1037">
        <v>33</v>
      </c>
      <c r="K1037">
        <v>9.6630136986301007</v>
      </c>
      <c r="L1037">
        <v>5</v>
      </c>
      <c r="M1037" s="5">
        <f t="shared" si="742"/>
        <v>42</v>
      </c>
      <c r="N1037" s="5">
        <f>+IF(D1037="male",VLOOKUP(BG1037,'Key node cluster'!$L$3:$N$24,3,0),VLOOKUP(BG1037,'Key node cluster'!$R$3:$T$15,3,0))</f>
        <v>0</v>
      </c>
      <c r="O1037" s="1">
        <v>0</v>
      </c>
      <c r="P1037" s="1">
        <f t="shared" si="743"/>
        <v>26</v>
      </c>
      <c r="Q1037" s="1">
        <f t="shared" si="744"/>
        <v>26</v>
      </c>
      <c r="R1037" s="1">
        <f t="shared" si="745"/>
        <v>26</v>
      </c>
      <c r="S1037" s="1">
        <f t="shared" si="746"/>
        <v>26</v>
      </c>
      <c r="T1037" s="1">
        <f t="shared" si="747"/>
        <v>26</v>
      </c>
      <c r="U1037" s="1">
        <f t="shared" si="748"/>
        <v>26</v>
      </c>
      <c r="V1037" s="1">
        <f t="shared" si="749"/>
        <v>26</v>
      </c>
      <c r="W1037" s="1">
        <f t="shared" si="750"/>
        <v>26</v>
      </c>
      <c r="X1037" s="1">
        <f t="shared" si="751"/>
        <v>26</v>
      </c>
      <c r="Y1037" s="1">
        <f t="shared" si="752"/>
        <v>26</v>
      </c>
      <c r="Z1037" s="1">
        <f t="shared" si="753"/>
        <v>26</v>
      </c>
      <c r="AA1037" s="1">
        <f t="shared" si="754"/>
        <v>26</v>
      </c>
      <c r="AB1037" s="1">
        <f t="shared" si="755"/>
        <v>26</v>
      </c>
      <c r="AC1037" s="1">
        <f t="shared" si="756"/>
        <v>26</v>
      </c>
      <c r="AD1037" s="1">
        <f t="shared" si="757"/>
        <v>26</v>
      </c>
      <c r="AE1037" s="1">
        <f t="shared" si="758"/>
        <v>26</v>
      </c>
      <c r="AF1037" s="1">
        <f t="shared" si="759"/>
        <v>26</v>
      </c>
      <c r="AG1037" s="1">
        <f t="shared" si="760"/>
        <v>26</v>
      </c>
      <c r="AH1037" s="1">
        <f t="shared" si="761"/>
        <v>26</v>
      </c>
      <c r="AI1037" s="1">
        <f t="shared" si="762"/>
        <v>26</v>
      </c>
      <c r="AJ1037" s="1">
        <f t="shared" si="763"/>
        <v>26</v>
      </c>
      <c r="AK1037" s="1">
        <f t="shared" si="764"/>
        <v>26</v>
      </c>
      <c r="AL1037" s="1">
        <f t="shared" si="765"/>
        <v>26</v>
      </c>
      <c r="AM1037" s="1">
        <f t="shared" si="766"/>
        <v>26</v>
      </c>
      <c r="AN1037" s="1">
        <f t="shared" si="767"/>
        <v>26</v>
      </c>
      <c r="AO1037" s="1">
        <f t="shared" si="768"/>
        <v>26</v>
      </c>
      <c r="AP1037" s="7">
        <f t="shared" si="738"/>
        <v>38</v>
      </c>
      <c r="AQ1037" s="7">
        <f t="shared" si="739"/>
        <v>38</v>
      </c>
      <c r="AR1037" s="1">
        <f t="shared" si="769"/>
        <v>38</v>
      </c>
      <c r="AS1037" s="7">
        <f t="shared" si="740"/>
        <v>38</v>
      </c>
      <c r="AT1037" s="1">
        <f t="shared" si="770"/>
        <v>38</v>
      </c>
      <c r="AU1037" s="1">
        <f t="shared" si="771"/>
        <v>38</v>
      </c>
      <c r="AV1037" s="1">
        <f t="shared" si="772"/>
        <v>38</v>
      </c>
      <c r="AW1037" s="1">
        <f t="shared" si="773"/>
        <v>38</v>
      </c>
      <c r="AX1037" s="1">
        <f t="shared" si="774"/>
        <v>38</v>
      </c>
      <c r="AY1037" s="1">
        <f t="shared" si="775"/>
        <v>38</v>
      </c>
      <c r="AZ1037" s="1">
        <f t="shared" si="776"/>
        <v>38</v>
      </c>
      <c r="BA1037" s="1">
        <f t="shared" si="777"/>
        <v>38</v>
      </c>
      <c r="BB1037" s="1">
        <f t="shared" si="778"/>
        <v>40</v>
      </c>
      <c r="BC1037" s="1">
        <f t="shared" si="779"/>
        <v>40</v>
      </c>
      <c r="BD1037" s="1">
        <f t="shared" si="780"/>
        <v>42</v>
      </c>
      <c r="BE1037" s="1">
        <f t="shared" si="781"/>
        <v>42</v>
      </c>
      <c r="BF1037" s="1">
        <f t="shared" si="782"/>
        <v>42</v>
      </c>
      <c r="BG1037" s="1">
        <f>+IF(D1037="male",VLOOKUP(M1037,'Key node cluster'!$A$3:$C$45,3,0),VLOOKUP(M1037,'Key node cluster'!$F$3:$H$27,3,0))</f>
        <v>42</v>
      </c>
    </row>
    <row r="1038" spans="1:59" x14ac:dyDescent="0.25">
      <c r="A1038" t="s">
        <v>737</v>
      </c>
      <c r="B1038">
        <v>9931034444</v>
      </c>
      <c r="C1038" s="7">
        <v>30</v>
      </c>
      <c r="D1038" t="s">
        <v>9</v>
      </c>
      <c r="E1038" t="s">
        <v>10</v>
      </c>
      <c r="F1038" t="s">
        <v>31</v>
      </c>
      <c r="G1038" t="str">
        <f t="shared" si="737"/>
        <v>bachelor or above</v>
      </c>
      <c r="H1038" s="7">
        <f t="shared" si="741"/>
        <v>5</v>
      </c>
      <c r="I1038" t="s">
        <v>14</v>
      </c>
      <c r="J1038">
        <v>28</v>
      </c>
      <c r="K1038">
        <v>1.1671232876712001</v>
      </c>
      <c r="L1038">
        <v>2</v>
      </c>
      <c r="M1038" s="5">
        <f t="shared" si="742"/>
        <v>31</v>
      </c>
      <c r="N1038" s="5">
        <f>+IF(D1038="male",VLOOKUP(BG1038,'Key node cluster'!$L$3:$N$24,3,0),VLOOKUP(BG1038,'Key node cluster'!$R$3:$T$15,3,0))</f>
        <v>1</v>
      </c>
      <c r="O1038" s="1">
        <v>0</v>
      </c>
      <c r="P1038" s="1">
        <f t="shared" si="743"/>
        <v>26</v>
      </c>
      <c r="Q1038" s="1">
        <f t="shared" si="744"/>
        <v>26</v>
      </c>
      <c r="R1038" s="1">
        <f t="shared" si="745"/>
        <v>26</v>
      </c>
      <c r="S1038" s="1">
        <f t="shared" si="746"/>
        <v>26</v>
      </c>
      <c r="T1038" s="1">
        <f t="shared" si="747"/>
        <v>26</v>
      </c>
      <c r="U1038" s="1">
        <f t="shared" si="748"/>
        <v>26</v>
      </c>
      <c r="V1038" s="1">
        <f t="shared" si="749"/>
        <v>26</v>
      </c>
      <c r="W1038" s="1">
        <f t="shared" si="750"/>
        <v>26</v>
      </c>
      <c r="X1038" s="1">
        <f t="shared" si="751"/>
        <v>26</v>
      </c>
      <c r="Y1038" s="1">
        <f t="shared" si="752"/>
        <v>26</v>
      </c>
      <c r="Z1038" s="1">
        <f t="shared" si="753"/>
        <v>26</v>
      </c>
      <c r="AA1038" s="1">
        <f t="shared" si="754"/>
        <v>26</v>
      </c>
      <c r="AB1038" s="1">
        <f t="shared" si="755"/>
        <v>26</v>
      </c>
      <c r="AC1038" s="1">
        <f t="shared" si="756"/>
        <v>26</v>
      </c>
      <c r="AD1038" s="1">
        <f t="shared" si="757"/>
        <v>26</v>
      </c>
      <c r="AE1038" s="1">
        <f t="shared" si="758"/>
        <v>26</v>
      </c>
      <c r="AF1038" s="1">
        <f t="shared" si="759"/>
        <v>26</v>
      </c>
      <c r="AG1038" s="1">
        <f t="shared" si="760"/>
        <v>26</v>
      </c>
      <c r="AH1038" s="1">
        <f t="shared" si="761"/>
        <v>26</v>
      </c>
      <c r="AI1038" s="1">
        <f t="shared" si="762"/>
        <v>26</v>
      </c>
      <c r="AJ1038" s="1">
        <f t="shared" si="763"/>
        <v>26</v>
      </c>
      <c r="AK1038" s="1">
        <f t="shared" si="764"/>
        <v>26</v>
      </c>
      <c r="AL1038" s="1">
        <f t="shared" si="765"/>
        <v>26</v>
      </c>
      <c r="AM1038" s="1">
        <f t="shared" si="766"/>
        <v>26</v>
      </c>
      <c r="AN1038" s="1">
        <f t="shared" si="767"/>
        <v>26</v>
      </c>
      <c r="AO1038" s="1">
        <f t="shared" si="768"/>
        <v>26</v>
      </c>
      <c r="AP1038" s="7">
        <f t="shared" si="738"/>
        <v>27</v>
      </c>
      <c r="AQ1038" s="7">
        <f t="shared" si="739"/>
        <v>28</v>
      </c>
      <c r="AR1038" s="1">
        <f t="shared" si="769"/>
        <v>29</v>
      </c>
      <c r="AS1038" s="7">
        <f t="shared" si="740"/>
        <v>31</v>
      </c>
      <c r="AT1038" s="1">
        <f t="shared" si="770"/>
        <v>31</v>
      </c>
      <c r="AU1038" s="1">
        <f t="shared" si="771"/>
        <v>31</v>
      </c>
      <c r="AV1038" s="1">
        <f t="shared" si="772"/>
        <v>31</v>
      </c>
      <c r="AW1038" s="1">
        <f t="shared" si="773"/>
        <v>31</v>
      </c>
      <c r="AX1038" s="1">
        <f t="shared" si="774"/>
        <v>31</v>
      </c>
      <c r="AY1038" s="1">
        <f t="shared" si="775"/>
        <v>31</v>
      </c>
      <c r="AZ1038" s="1">
        <f t="shared" si="776"/>
        <v>31</v>
      </c>
      <c r="BA1038" s="1">
        <f t="shared" si="777"/>
        <v>31</v>
      </c>
      <c r="BB1038" s="1">
        <f t="shared" si="778"/>
        <v>31</v>
      </c>
      <c r="BC1038" s="1">
        <f t="shared" si="779"/>
        <v>31</v>
      </c>
      <c r="BD1038" s="1">
        <f t="shared" si="780"/>
        <v>31</v>
      </c>
      <c r="BE1038" s="1">
        <f t="shared" si="781"/>
        <v>31</v>
      </c>
      <c r="BF1038" s="1">
        <f t="shared" si="782"/>
        <v>31</v>
      </c>
      <c r="BG1038" s="1">
        <f>+IF(D1038="male",VLOOKUP(M1038,'Key node cluster'!$A$3:$C$45,3,0),VLOOKUP(M1038,'Key node cluster'!$F$3:$H$27,3,0))</f>
        <v>31</v>
      </c>
    </row>
    <row r="1039" spans="1:59" x14ac:dyDescent="0.25">
      <c r="A1039" t="s">
        <v>738</v>
      </c>
      <c r="B1039">
        <v>9551002347</v>
      </c>
      <c r="C1039" s="7">
        <v>70</v>
      </c>
      <c r="D1039" t="s">
        <v>9</v>
      </c>
      <c r="E1039" t="s">
        <v>10</v>
      </c>
      <c r="F1039" t="s">
        <v>360</v>
      </c>
      <c r="G1039" t="str">
        <f t="shared" si="737"/>
        <v/>
      </c>
      <c r="H1039" s="7">
        <f t="shared" si="741"/>
        <v>20</v>
      </c>
      <c r="J1039">
        <v>66</v>
      </c>
      <c r="K1039">
        <v>35.024657534246998</v>
      </c>
      <c r="L1039">
        <v>5</v>
      </c>
      <c r="M1039" s="5">
        <f t="shared" si="742"/>
        <v>32</v>
      </c>
      <c r="N1039" s="5">
        <f>+IF(D1039="male",VLOOKUP(BG1039,'Key node cluster'!$L$3:$N$24,3,0),VLOOKUP(BG1039,'Key node cluster'!$R$3:$T$15,3,0))</f>
        <v>0</v>
      </c>
      <c r="O1039" s="1">
        <v>0</v>
      </c>
      <c r="P1039" s="1">
        <f t="shared" si="743"/>
        <v>26</v>
      </c>
      <c r="Q1039" s="1">
        <f t="shared" si="744"/>
        <v>26</v>
      </c>
      <c r="R1039" s="1">
        <f t="shared" si="745"/>
        <v>26</v>
      </c>
      <c r="S1039" s="1">
        <f t="shared" si="746"/>
        <v>26</v>
      </c>
      <c r="T1039" s="1">
        <f t="shared" si="747"/>
        <v>26</v>
      </c>
      <c r="U1039" s="1">
        <f t="shared" si="748"/>
        <v>26</v>
      </c>
      <c r="V1039" s="1">
        <f t="shared" si="749"/>
        <v>26</v>
      </c>
      <c r="W1039" s="1">
        <f t="shared" si="750"/>
        <v>26</v>
      </c>
      <c r="X1039" s="1">
        <f t="shared" si="751"/>
        <v>26</v>
      </c>
      <c r="Y1039" s="1">
        <f t="shared" si="752"/>
        <v>26</v>
      </c>
      <c r="Z1039" s="1">
        <f t="shared" si="753"/>
        <v>26</v>
      </c>
      <c r="AA1039" s="1">
        <f t="shared" si="754"/>
        <v>26</v>
      </c>
      <c r="AB1039" s="1">
        <f t="shared" si="755"/>
        <v>26</v>
      </c>
      <c r="AC1039" s="1">
        <f t="shared" si="756"/>
        <v>26</v>
      </c>
      <c r="AD1039" s="1">
        <f t="shared" si="757"/>
        <v>26</v>
      </c>
      <c r="AE1039" s="1">
        <f t="shared" si="758"/>
        <v>26</v>
      </c>
      <c r="AF1039" s="1">
        <f t="shared" si="759"/>
        <v>26</v>
      </c>
      <c r="AG1039" s="1">
        <f t="shared" si="760"/>
        <v>26</v>
      </c>
      <c r="AH1039" s="1">
        <f t="shared" si="761"/>
        <v>26</v>
      </c>
      <c r="AI1039" s="1">
        <f t="shared" si="762"/>
        <v>26</v>
      </c>
      <c r="AJ1039" s="1">
        <f t="shared" si="763"/>
        <v>26</v>
      </c>
      <c r="AK1039" s="1">
        <f t="shared" si="764"/>
        <v>26</v>
      </c>
      <c r="AL1039" s="1">
        <f t="shared" si="765"/>
        <v>26</v>
      </c>
      <c r="AM1039" s="1">
        <f t="shared" si="766"/>
        <v>26</v>
      </c>
      <c r="AN1039" s="1">
        <f t="shared" si="767"/>
        <v>26</v>
      </c>
      <c r="AO1039" s="1">
        <f t="shared" si="768"/>
        <v>26</v>
      </c>
      <c r="AP1039" s="7">
        <f t="shared" si="738"/>
        <v>27</v>
      </c>
      <c r="AQ1039" s="7">
        <f t="shared" si="739"/>
        <v>28</v>
      </c>
      <c r="AR1039" s="1">
        <f t="shared" si="769"/>
        <v>32</v>
      </c>
      <c r="AS1039" s="7">
        <f t="shared" si="740"/>
        <v>32</v>
      </c>
      <c r="AT1039" s="1">
        <f t="shared" si="770"/>
        <v>32</v>
      </c>
      <c r="AU1039" s="1">
        <f t="shared" si="771"/>
        <v>32</v>
      </c>
      <c r="AV1039" s="1">
        <f t="shared" si="772"/>
        <v>32</v>
      </c>
      <c r="AW1039" s="1">
        <f t="shared" si="773"/>
        <v>32</v>
      </c>
      <c r="AX1039" s="1">
        <f t="shared" si="774"/>
        <v>32</v>
      </c>
      <c r="AY1039" s="1">
        <f t="shared" si="775"/>
        <v>32</v>
      </c>
      <c r="AZ1039" s="1">
        <f t="shared" si="776"/>
        <v>32</v>
      </c>
      <c r="BA1039" s="1">
        <f t="shared" si="777"/>
        <v>32</v>
      </c>
      <c r="BB1039" s="1">
        <f t="shared" si="778"/>
        <v>32</v>
      </c>
      <c r="BC1039" s="1">
        <f t="shared" si="779"/>
        <v>32</v>
      </c>
      <c r="BD1039" s="1">
        <f t="shared" si="780"/>
        <v>32</v>
      </c>
      <c r="BE1039" s="1">
        <f t="shared" si="781"/>
        <v>32</v>
      </c>
      <c r="BF1039" s="1">
        <f t="shared" si="782"/>
        <v>32</v>
      </c>
      <c r="BG1039" s="1">
        <f>+IF(D1039="male",VLOOKUP(M1039,'Key node cluster'!$A$3:$C$45,3,0),VLOOKUP(M1039,'Key node cluster'!$F$3:$H$27,3,0))</f>
        <v>32</v>
      </c>
    </row>
    <row r="1040" spans="1:59" x14ac:dyDescent="0.25">
      <c r="A1040" t="s">
        <v>739</v>
      </c>
      <c r="B1040">
        <v>9881025403</v>
      </c>
      <c r="C1040" s="7">
        <v>30</v>
      </c>
      <c r="D1040" t="s">
        <v>9</v>
      </c>
      <c r="E1040" t="s">
        <v>10</v>
      </c>
      <c r="G1040" t="str">
        <f t="shared" si="737"/>
        <v/>
      </c>
      <c r="H1040" s="7">
        <f t="shared" si="741"/>
        <v>10</v>
      </c>
      <c r="J1040">
        <v>33</v>
      </c>
      <c r="K1040">
        <v>8.3561643835616</v>
      </c>
      <c r="L1040">
        <v>6</v>
      </c>
      <c r="M1040" s="5">
        <f t="shared" si="742"/>
        <v>26</v>
      </c>
      <c r="N1040" s="5">
        <f>+IF(D1040="male",VLOOKUP(BG1040,'Key node cluster'!$L$3:$N$24,3,0),VLOOKUP(BG1040,'Key node cluster'!$R$3:$T$15,3,0))</f>
        <v>1</v>
      </c>
      <c r="O1040" s="1">
        <v>0</v>
      </c>
      <c r="P1040" s="1">
        <f t="shared" si="743"/>
        <v>26</v>
      </c>
      <c r="Q1040" s="1">
        <f t="shared" si="744"/>
        <v>26</v>
      </c>
      <c r="R1040" s="1">
        <f t="shared" si="745"/>
        <v>26</v>
      </c>
      <c r="S1040" s="1">
        <f t="shared" si="746"/>
        <v>26</v>
      </c>
      <c r="T1040" s="1">
        <f t="shared" si="747"/>
        <v>26</v>
      </c>
      <c r="U1040" s="1">
        <f t="shared" si="748"/>
        <v>26</v>
      </c>
      <c r="V1040" s="1">
        <f t="shared" si="749"/>
        <v>26</v>
      </c>
      <c r="W1040" s="1">
        <f t="shared" si="750"/>
        <v>26</v>
      </c>
      <c r="X1040" s="1">
        <f t="shared" si="751"/>
        <v>26</v>
      </c>
      <c r="Y1040" s="1">
        <f t="shared" si="752"/>
        <v>26</v>
      </c>
      <c r="Z1040" s="1">
        <f t="shared" si="753"/>
        <v>26</v>
      </c>
      <c r="AA1040" s="1">
        <f t="shared" si="754"/>
        <v>26</v>
      </c>
      <c r="AB1040" s="1">
        <f t="shared" si="755"/>
        <v>26</v>
      </c>
      <c r="AC1040" s="1">
        <f t="shared" si="756"/>
        <v>26</v>
      </c>
      <c r="AD1040" s="1">
        <f t="shared" si="757"/>
        <v>26</v>
      </c>
      <c r="AE1040" s="1">
        <f t="shared" si="758"/>
        <v>26</v>
      </c>
      <c r="AF1040" s="1">
        <f t="shared" si="759"/>
        <v>26</v>
      </c>
      <c r="AG1040" s="1">
        <f t="shared" si="760"/>
        <v>26</v>
      </c>
      <c r="AH1040" s="1">
        <f t="shared" si="761"/>
        <v>26</v>
      </c>
      <c r="AI1040" s="1">
        <f t="shared" si="762"/>
        <v>26</v>
      </c>
      <c r="AJ1040" s="1">
        <f t="shared" si="763"/>
        <v>26</v>
      </c>
      <c r="AK1040" s="1">
        <f t="shared" si="764"/>
        <v>26</v>
      </c>
      <c r="AL1040" s="1">
        <f t="shared" si="765"/>
        <v>26</v>
      </c>
      <c r="AM1040" s="1">
        <f t="shared" si="766"/>
        <v>26</v>
      </c>
      <c r="AN1040" s="1">
        <f t="shared" si="767"/>
        <v>26</v>
      </c>
      <c r="AO1040" s="1">
        <f t="shared" si="768"/>
        <v>26</v>
      </c>
      <c r="AP1040" s="7">
        <f t="shared" si="738"/>
        <v>26</v>
      </c>
      <c r="AQ1040" s="7">
        <f t="shared" si="739"/>
        <v>26</v>
      </c>
      <c r="AR1040" s="1">
        <f t="shared" si="769"/>
        <v>26</v>
      </c>
      <c r="AS1040" s="7">
        <f t="shared" si="740"/>
        <v>26</v>
      </c>
      <c r="AT1040" s="1">
        <f t="shared" si="770"/>
        <v>26</v>
      </c>
      <c r="AU1040" s="1">
        <f t="shared" si="771"/>
        <v>26</v>
      </c>
      <c r="AV1040" s="1">
        <f t="shared" si="772"/>
        <v>26</v>
      </c>
      <c r="AW1040" s="1">
        <f t="shared" si="773"/>
        <v>26</v>
      </c>
      <c r="AX1040" s="1">
        <f t="shared" si="774"/>
        <v>26</v>
      </c>
      <c r="AY1040" s="1">
        <f t="shared" si="775"/>
        <v>26</v>
      </c>
      <c r="AZ1040" s="1">
        <f t="shared" si="776"/>
        <v>26</v>
      </c>
      <c r="BA1040" s="1">
        <f t="shared" si="777"/>
        <v>26</v>
      </c>
      <c r="BB1040" s="1">
        <f t="shared" si="778"/>
        <v>26</v>
      </c>
      <c r="BC1040" s="1">
        <f t="shared" si="779"/>
        <v>26</v>
      </c>
      <c r="BD1040" s="1">
        <f t="shared" si="780"/>
        <v>26</v>
      </c>
      <c r="BE1040" s="1">
        <f t="shared" si="781"/>
        <v>26</v>
      </c>
      <c r="BF1040" s="1">
        <f t="shared" si="782"/>
        <v>26</v>
      </c>
      <c r="BG1040" s="1">
        <f>+IF(D1040="male",VLOOKUP(M1040,'Key node cluster'!$A$3:$C$45,3,0),VLOOKUP(M1040,'Key node cluster'!$F$3:$H$27,3,0))</f>
        <v>31</v>
      </c>
    </row>
    <row r="1041" spans="1:59" x14ac:dyDescent="0.25">
      <c r="A1041" t="s">
        <v>741</v>
      </c>
      <c r="B1041">
        <v>9991037580</v>
      </c>
      <c r="C1041" s="7">
        <v>20</v>
      </c>
      <c r="D1041" t="s">
        <v>9</v>
      </c>
      <c r="E1041" t="s">
        <v>10</v>
      </c>
      <c r="F1041" t="s">
        <v>28</v>
      </c>
      <c r="G1041" t="str">
        <f t="shared" si="737"/>
        <v>bachelor or above</v>
      </c>
      <c r="H1041" s="7">
        <f t="shared" si="741"/>
        <v>1</v>
      </c>
      <c r="I1041" t="s">
        <v>14</v>
      </c>
      <c r="J1041">
        <v>22</v>
      </c>
      <c r="K1041">
        <v>0.52054794520547998</v>
      </c>
      <c r="L1041">
        <v>1</v>
      </c>
      <c r="M1041" s="5">
        <f t="shared" si="742"/>
        <v>19</v>
      </c>
      <c r="N1041" s="5">
        <f>+IF(D1041="male",VLOOKUP(BG1041,'Key node cluster'!$L$3:$N$24,3,0),VLOOKUP(BG1041,'Key node cluster'!$R$3:$T$15,3,0))</f>
        <v>0</v>
      </c>
      <c r="O1041" s="1">
        <v>0</v>
      </c>
      <c r="P1041" s="1">
        <f t="shared" si="743"/>
        <v>1</v>
      </c>
      <c r="Q1041" s="1">
        <f t="shared" si="744"/>
        <v>17</v>
      </c>
      <c r="R1041" s="1">
        <f t="shared" si="745"/>
        <v>17</v>
      </c>
      <c r="S1041" s="1">
        <f t="shared" si="746"/>
        <v>17</v>
      </c>
      <c r="T1041" s="1">
        <f t="shared" si="747"/>
        <v>17</v>
      </c>
      <c r="U1041" s="1">
        <f t="shared" si="748"/>
        <v>17</v>
      </c>
      <c r="V1041" s="1">
        <f t="shared" si="749"/>
        <v>17</v>
      </c>
      <c r="W1041" s="1">
        <f t="shared" si="750"/>
        <v>17</v>
      </c>
      <c r="X1041" s="1">
        <f t="shared" si="751"/>
        <v>17</v>
      </c>
      <c r="Y1041" s="1">
        <f t="shared" si="752"/>
        <v>17</v>
      </c>
      <c r="Z1041" s="1">
        <f t="shared" si="753"/>
        <v>17</v>
      </c>
      <c r="AA1041" s="1">
        <f t="shared" si="754"/>
        <v>17</v>
      </c>
      <c r="AB1041" s="1">
        <f t="shared" si="755"/>
        <v>17</v>
      </c>
      <c r="AC1041" s="1">
        <f t="shared" si="756"/>
        <v>17</v>
      </c>
      <c r="AD1041" s="1">
        <f t="shared" si="757"/>
        <v>17</v>
      </c>
      <c r="AE1041" s="1">
        <f t="shared" si="758"/>
        <v>17</v>
      </c>
      <c r="AF1041" s="1">
        <f t="shared" si="759"/>
        <v>17</v>
      </c>
      <c r="AG1041" s="1">
        <f t="shared" si="760"/>
        <v>18</v>
      </c>
      <c r="AH1041" s="1">
        <f t="shared" si="761"/>
        <v>19</v>
      </c>
      <c r="AI1041" s="1">
        <f t="shared" si="762"/>
        <v>19</v>
      </c>
      <c r="AJ1041" s="1">
        <f t="shared" si="763"/>
        <v>19</v>
      </c>
      <c r="AK1041" s="1">
        <f t="shared" si="764"/>
        <v>19</v>
      </c>
      <c r="AL1041" s="1">
        <f t="shared" si="765"/>
        <v>19</v>
      </c>
      <c r="AM1041" s="1">
        <f t="shared" si="766"/>
        <v>19</v>
      </c>
      <c r="AN1041" s="1">
        <f t="shared" si="767"/>
        <v>19</v>
      </c>
      <c r="AO1041" s="1">
        <f t="shared" si="768"/>
        <v>19</v>
      </c>
      <c r="AP1041" s="7">
        <f t="shared" si="738"/>
        <v>19</v>
      </c>
      <c r="AQ1041" s="7">
        <f t="shared" si="739"/>
        <v>19</v>
      </c>
      <c r="AR1041" s="1">
        <f t="shared" si="769"/>
        <v>19</v>
      </c>
      <c r="AS1041" s="7">
        <f t="shared" si="740"/>
        <v>19</v>
      </c>
      <c r="AT1041" s="1">
        <f t="shared" si="770"/>
        <v>19</v>
      </c>
      <c r="AU1041" s="1">
        <f t="shared" si="771"/>
        <v>19</v>
      </c>
      <c r="AV1041" s="1">
        <f t="shared" si="772"/>
        <v>19</v>
      </c>
      <c r="AW1041" s="1">
        <f t="shared" si="773"/>
        <v>19</v>
      </c>
      <c r="AX1041" s="1">
        <f t="shared" si="774"/>
        <v>19</v>
      </c>
      <c r="AY1041" s="1">
        <f t="shared" si="775"/>
        <v>19</v>
      </c>
      <c r="AZ1041" s="1">
        <f t="shared" si="776"/>
        <v>19</v>
      </c>
      <c r="BA1041" s="1">
        <f t="shared" si="777"/>
        <v>19</v>
      </c>
      <c r="BB1041" s="1">
        <f t="shared" si="778"/>
        <v>19</v>
      </c>
      <c r="BC1041" s="1">
        <f t="shared" si="779"/>
        <v>19</v>
      </c>
      <c r="BD1041" s="1">
        <f t="shared" si="780"/>
        <v>19</v>
      </c>
      <c r="BE1041" s="1">
        <f t="shared" si="781"/>
        <v>19</v>
      </c>
      <c r="BF1041" s="1">
        <f t="shared" si="782"/>
        <v>19</v>
      </c>
      <c r="BG1041" s="1">
        <f>+IF(D1041="male",VLOOKUP(M1041,'Key node cluster'!$A$3:$C$45,3,0),VLOOKUP(M1041,'Key node cluster'!$F$3:$H$27,3,0))</f>
        <v>19</v>
      </c>
    </row>
    <row r="1042" spans="1:59" x14ac:dyDescent="0.25">
      <c r="A1042" t="s">
        <v>742</v>
      </c>
      <c r="B1042">
        <v>9911032784</v>
      </c>
      <c r="C1042" s="7">
        <v>30</v>
      </c>
      <c r="D1042" t="s">
        <v>9</v>
      </c>
      <c r="E1042" t="s">
        <v>10</v>
      </c>
      <c r="G1042" t="str">
        <f t="shared" si="737"/>
        <v>bachelor or above</v>
      </c>
      <c r="H1042" s="7">
        <f t="shared" si="741"/>
        <v>10</v>
      </c>
      <c r="I1042" t="s">
        <v>14</v>
      </c>
      <c r="J1042">
        <v>30</v>
      </c>
      <c r="K1042">
        <v>5.1972602739726002</v>
      </c>
      <c r="L1042">
        <v>4</v>
      </c>
      <c r="M1042" s="5">
        <f t="shared" si="742"/>
        <v>26</v>
      </c>
      <c r="N1042" s="5">
        <f>+IF(D1042="male",VLOOKUP(BG1042,'Key node cluster'!$L$3:$N$24,3,0),VLOOKUP(BG1042,'Key node cluster'!$R$3:$T$15,3,0))</f>
        <v>1</v>
      </c>
      <c r="O1042" s="1">
        <v>0</v>
      </c>
      <c r="P1042" s="1">
        <f t="shared" si="743"/>
        <v>26</v>
      </c>
      <c r="Q1042" s="1">
        <f t="shared" si="744"/>
        <v>26</v>
      </c>
      <c r="R1042" s="1">
        <f t="shared" si="745"/>
        <v>26</v>
      </c>
      <c r="S1042" s="1">
        <f t="shared" si="746"/>
        <v>26</v>
      </c>
      <c r="T1042" s="1">
        <f t="shared" si="747"/>
        <v>26</v>
      </c>
      <c r="U1042" s="1">
        <f t="shared" si="748"/>
        <v>26</v>
      </c>
      <c r="V1042" s="1">
        <f t="shared" si="749"/>
        <v>26</v>
      </c>
      <c r="W1042" s="1">
        <f t="shared" si="750"/>
        <v>26</v>
      </c>
      <c r="X1042" s="1">
        <f t="shared" si="751"/>
        <v>26</v>
      </c>
      <c r="Y1042" s="1">
        <f t="shared" si="752"/>
        <v>26</v>
      </c>
      <c r="Z1042" s="1">
        <f t="shared" si="753"/>
        <v>26</v>
      </c>
      <c r="AA1042" s="1">
        <f t="shared" si="754"/>
        <v>26</v>
      </c>
      <c r="AB1042" s="1">
        <f t="shared" si="755"/>
        <v>26</v>
      </c>
      <c r="AC1042" s="1">
        <f t="shared" si="756"/>
        <v>26</v>
      </c>
      <c r="AD1042" s="1">
        <f t="shared" si="757"/>
        <v>26</v>
      </c>
      <c r="AE1042" s="1">
        <f t="shared" si="758"/>
        <v>26</v>
      </c>
      <c r="AF1042" s="1">
        <f t="shared" si="759"/>
        <v>26</v>
      </c>
      <c r="AG1042" s="1">
        <f t="shared" si="760"/>
        <v>26</v>
      </c>
      <c r="AH1042" s="1">
        <f t="shared" si="761"/>
        <v>26</v>
      </c>
      <c r="AI1042" s="1">
        <f t="shared" si="762"/>
        <v>26</v>
      </c>
      <c r="AJ1042" s="1">
        <f t="shared" si="763"/>
        <v>26</v>
      </c>
      <c r="AK1042" s="1">
        <f t="shared" si="764"/>
        <v>26</v>
      </c>
      <c r="AL1042" s="1">
        <f t="shared" si="765"/>
        <v>26</v>
      </c>
      <c r="AM1042" s="1">
        <f t="shared" si="766"/>
        <v>26</v>
      </c>
      <c r="AN1042" s="1">
        <f t="shared" si="767"/>
        <v>26</v>
      </c>
      <c r="AO1042" s="1">
        <f t="shared" si="768"/>
        <v>26</v>
      </c>
      <c r="AP1042" s="7">
        <f t="shared" si="738"/>
        <v>26</v>
      </c>
      <c r="AQ1042" s="7">
        <f t="shared" si="739"/>
        <v>26</v>
      </c>
      <c r="AR1042" s="1">
        <f t="shared" si="769"/>
        <v>26</v>
      </c>
      <c r="AS1042" s="7">
        <f t="shared" si="740"/>
        <v>26</v>
      </c>
      <c r="AT1042" s="1">
        <f t="shared" si="770"/>
        <v>26</v>
      </c>
      <c r="AU1042" s="1">
        <f t="shared" si="771"/>
        <v>26</v>
      </c>
      <c r="AV1042" s="1">
        <f t="shared" si="772"/>
        <v>26</v>
      </c>
      <c r="AW1042" s="1">
        <f t="shared" si="773"/>
        <v>26</v>
      </c>
      <c r="AX1042" s="1">
        <f t="shared" si="774"/>
        <v>26</v>
      </c>
      <c r="AY1042" s="1">
        <f t="shared" si="775"/>
        <v>26</v>
      </c>
      <c r="AZ1042" s="1">
        <f t="shared" si="776"/>
        <v>26</v>
      </c>
      <c r="BA1042" s="1">
        <f t="shared" si="777"/>
        <v>26</v>
      </c>
      <c r="BB1042" s="1">
        <f t="shared" si="778"/>
        <v>26</v>
      </c>
      <c r="BC1042" s="1">
        <f t="shared" si="779"/>
        <v>26</v>
      </c>
      <c r="BD1042" s="1">
        <f t="shared" si="780"/>
        <v>26</v>
      </c>
      <c r="BE1042" s="1">
        <f t="shared" si="781"/>
        <v>26</v>
      </c>
      <c r="BF1042" s="1">
        <f t="shared" si="782"/>
        <v>26</v>
      </c>
      <c r="BG1042" s="1">
        <f>+IF(D1042="male",VLOOKUP(M1042,'Key node cluster'!$A$3:$C$45,3,0),VLOOKUP(M1042,'Key node cluster'!$F$3:$H$27,3,0))</f>
        <v>31</v>
      </c>
    </row>
    <row r="1043" spans="1:59" x14ac:dyDescent="0.25">
      <c r="A1043" t="s">
        <v>747</v>
      </c>
      <c r="B1043">
        <v>9661010957</v>
      </c>
      <c r="C1043" s="7">
        <v>50</v>
      </c>
      <c r="D1043" t="s">
        <v>9</v>
      </c>
      <c r="E1043" t="s">
        <v>10</v>
      </c>
      <c r="G1043" t="str">
        <f t="shared" si="737"/>
        <v/>
      </c>
      <c r="H1043" s="7">
        <f t="shared" si="741"/>
        <v>20</v>
      </c>
      <c r="J1043">
        <v>55</v>
      </c>
      <c r="K1043">
        <v>22.767123287671001</v>
      </c>
      <c r="L1043">
        <v>8</v>
      </c>
      <c r="M1043" s="5">
        <f t="shared" si="742"/>
        <v>26</v>
      </c>
      <c r="N1043" s="5">
        <f>+IF(D1043="male",VLOOKUP(BG1043,'Key node cluster'!$L$3:$N$24,3,0),VLOOKUP(BG1043,'Key node cluster'!$R$3:$T$15,3,0))</f>
        <v>1</v>
      </c>
      <c r="O1043" s="1">
        <v>0</v>
      </c>
      <c r="P1043" s="1">
        <f t="shared" si="743"/>
        <v>26</v>
      </c>
      <c r="Q1043" s="1">
        <f t="shared" si="744"/>
        <v>26</v>
      </c>
      <c r="R1043" s="1">
        <f t="shared" si="745"/>
        <v>26</v>
      </c>
      <c r="S1043" s="1">
        <f t="shared" si="746"/>
        <v>26</v>
      </c>
      <c r="T1043" s="1">
        <f t="shared" si="747"/>
        <v>26</v>
      </c>
      <c r="U1043" s="1">
        <f t="shared" si="748"/>
        <v>26</v>
      </c>
      <c r="V1043" s="1">
        <f t="shared" si="749"/>
        <v>26</v>
      </c>
      <c r="W1043" s="1">
        <f t="shared" si="750"/>
        <v>26</v>
      </c>
      <c r="X1043" s="1">
        <f t="shared" si="751"/>
        <v>26</v>
      </c>
      <c r="Y1043" s="1">
        <f t="shared" si="752"/>
        <v>26</v>
      </c>
      <c r="Z1043" s="1">
        <f t="shared" si="753"/>
        <v>26</v>
      </c>
      <c r="AA1043" s="1">
        <f t="shared" si="754"/>
        <v>26</v>
      </c>
      <c r="AB1043" s="1">
        <f t="shared" si="755"/>
        <v>26</v>
      </c>
      <c r="AC1043" s="1">
        <f t="shared" si="756"/>
        <v>26</v>
      </c>
      <c r="AD1043" s="1">
        <f t="shared" si="757"/>
        <v>26</v>
      </c>
      <c r="AE1043" s="1">
        <f t="shared" si="758"/>
        <v>26</v>
      </c>
      <c r="AF1043" s="1">
        <f t="shared" si="759"/>
        <v>26</v>
      </c>
      <c r="AG1043" s="1">
        <f t="shared" si="760"/>
        <v>26</v>
      </c>
      <c r="AH1043" s="1">
        <f t="shared" si="761"/>
        <v>26</v>
      </c>
      <c r="AI1043" s="1">
        <f t="shared" si="762"/>
        <v>26</v>
      </c>
      <c r="AJ1043" s="1">
        <f t="shared" si="763"/>
        <v>26</v>
      </c>
      <c r="AK1043" s="1">
        <f t="shared" si="764"/>
        <v>26</v>
      </c>
      <c r="AL1043" s="1">
        <f t="shared" si="765"/>
        <v>26</v>
      </c>
      <c r="AM1043" s="1">
        <f t="shared" si="766"/>
        <v>26</v>
      </c>
      <c r="AN1043" s="1">
        <f t="shared" si="767"/>
        <v>26</v>
      </c>
      <c r="AO1043" s="1">
        <f t="shared" si="768"/>
        <v>26</v>
      </c>
      <c r="AP1043" s="7">
        <f t="shared" si="738"/>
        <v>26</v>
      </c>
      <c r="AQ1043" s="7">
        <f t="shared" si="739"/>
        <v>26</v>
      </c>
      <c r="AR1043" s="1">
        <f t="shared" si="769"/>
        <v>26</v>
      </c>
      <c r="AS1043" s="7">
        <f t="shared" si="740"/>
        <v>26</v>
      </c>
      <c r="AT1043" s="1">
        <f t="shared" si="770"/>
        <v>26</v>
      </c>
      <c r="AU1043" s="1">
        <f t="shared" si="771"/>
        <v>26</v>
      </c>
      <c r="AV1043" s="1">
        <f t="shared" si="772"/>
        <v>26</v>
      </c>
      <c r="AW1043" s="1">
        <f t="shared" si="773"/>
        <v>26</v>
      </c>
      <c r="AX1043" s="1">
        <f t="shared" si="774"/>
        <v>26</v>
      </c>
      <c r="AY1043" s="1">
        <f t="shared" si="775"/>
        <v>26</v>
      </c>
      <c r="AZ1043" s="1">
        <f t="shared" si="776"/>
        <v>26</v>
      </c>
      <c r="BA1043" s="1">
        <f t="shared" si="777"/>
        <v>26</v>
      </c>
      <c r="BB1043" s="1">
        <f t="shared" si="778"/>
        <v>26</v>
      </c>
      <c r="BC1043" s="1">
        <f t="shared" si="779"/>
        <v>26</v>
      </c>
      <c r="BD1043" s="1">
        <f t="shared" si="780"/>
        <v>26</v>
      </c>
      <c r="BE1043" s="1">
        <f t="shared" si="781"/>
        <v>26</v>
      </c>
      <c r="BF1043" s="1">
        <f t="shared" si="782"/>
        <v>26</v>
      </c>
      <c r="BG1043" s="1">
        <f>+IF(D1043="male",VLOOKUP(M1043,'Key node cluster'!$A$3:$C$45,3,0),VLOOKUP(M1043,'Key node cluster'!$F$3:$H$27,3,0))</f>
        <v>31</v>
      </c>
    </row>
    <row r="1044" spans="1:59" x14ac:dyDescent="0.25">
      <c r="A1044" t="s">
        <v>748</v>
      </c>
      <c r="B1044">
        <v>9951010375</v>
      </c>
      <c r="C1044" s="7">
        <v>30</v>
      </c>
      <c r="D1044" t="s">
        <v>9</v>
      </c>
      <c r="E1044" t="s">
        <v>10</v>
      </c>
      <c r="G1044" t="str">
        <f t="shared" si="737"/>
        <v/>
      </c>
      <c r="H1044" s="7">
        <f t="shared" si="741"/>
        <v>5</v>
      </c>
      <c r="J1044">
        <v>27</v>
      </c>
      <c r="K1044">
        <v>3.5232876712329002</v>
      </c>
      <c r="L1044">
        <v>3</v>
      </c>
      <c r="M1044" s="5">
        <f t="shared" si="742"/>
        <v>26</v>
      </c>
      <c r="N1044" s="5">
        <f>+IF(D1044="male",VLOOKUP(BG1044,'Key node cluster'!$L$3:$N$24,3,0),VLOOKUP(BG1044,'Key node cluster'!$R$3:$T$15,3,0))</f>
        <v>1</v>
      </c>
      <c r="O1044" s="1">
        <v>0</v>
      </c>
      <c r="P1044" s="1">
        <f t="shared" si="743"/>
        <v>26</v>
      </c>
      <c r="Q1044" s="1">
        <f t="shared" si="744"/>
        <v>26</v>
      </c>
      <c r="R1044" s="1">
        <f t="shared" si="745"/>
        <v>26</v>
      </c>
      <c r="S1044" s="1">
        <f t="shared" si="746"/>
        <v>26</v>
      </c>
      <c r="T1044" s="1">
        <f t="shared" si="747"/>
        <v>26</v>
      </c>
      <c r="U1044" s="1">
        <f t="shared" si="748"/>
        <v>26</v>
      </c>
      <c r="V1044" s="1">
        <f t="shared" si="749"/>
        <v>26</v>
      </c>
      <c r="W1044" s="1">
        <f t="shared" si="750"/>
        <v>26</v>
      </c>
      <c r="X1044" s="1">
        <f t="shared" si="751"/>
        <v>26</v>
      </c>
      <c r="Y1044" s="1">
        <f t="shared" si="752"/>
        <v>26</v>
      </c>
      <c r="Z1044" s="1">
        <f t="shared" si="753"/>
        <v>26</v>
      </c>
      <c r="AA1044" s="1">
        <f t="shared" si="754"/>
        <v>26</v>
      </c>
      <c r="AB1044" s="1">
        <f t="shared" si="755"/>
        <v>26</v>
      </c>
      <c r="AC1044" s="1">
        <f t="shared" si="756"/>
        <v>26</v>
      </c>
      <c r="AD1044" s="1">
        <f t="shared" si="757"/>
        <v>26</v>
      </c>
      <c r="AE1044" s="1">
        <f t="shared" si="758"/>
        <v>26</v>
      </c>
      <c r="AF1044" s="1">
        <f t="shared" si="759"/>
        <v>26</v>
      </c>
      <c r="AG1044" s="1">
        <f t="shared" si="760"/>
        <v>26</v>
      </c>
      <c r="AH1044" s="1">
        <f t="shared" si="761"/>
        <v>26</v>
      </c>
      <c r="AI1044" s="1">
        <f t="shared" si="762"/>
        <v>26</v>
      </c>
      <c r="AJ1044" s="1">
        <f t="shared" si="763"/>
        <v>26</v>
      </c>
      <c r="AK1044" s="1">
        <f t="shared" si="764"/>
        <v>26</v>
      </c>
      <c r="AL1044" s="1">
        <f t="shared" si="765"/>
        <v>26</v>
      </c>
      <c r="AM1044" s="1">
        <f t="shared" si="766"/>
        <v>26</v>
      </c>
      <c r="AN1044" s="1">
        <f t="shared" si="767"/>
        <v>26</v>
      </c>
      <c r="AO1044" s="1">
        <f t="shared" si="768"/>
        <v>26</v>
      </c>
      <c r="AP1044" s="7">
        <f t="shared" si="738"/>
        <v>26</v>
      </c>
      <c r="AQ1044" s="7">
        <f t="shared" si="739"/>
        <v>26</v>
      </c>
      <c r="AR1044" s="1">
        <f t="shared" si="769"/>
        <v>26</v>
      </c>
      <c r="AS1044" s="7">
        <f t="shared" si="740"/>
        <v>26</v>
      </c>
      <c r="AT1044" s="1">
        <f t="shared" si="770"/>
        <v>26</v>
      </c>
      <c r="AU1044" s="1">
        <f t="shared" si="771"/>
        <v>26</v>
      </c>
      <c r="AV1044" s="1">
        <f t="shared" si="772"/>
        <v>26</v>
      </c>
      <c r="AW1044" s="1">
        <f t="shared" si="773"/>
        <v>26</v>
      </c>
      <c r="AX1044" s="1">
        <f t="shared" si="774"/>
        <v>26</v>
      </c>
      <c r="AY1044" s="1">
        <f t="shared" si="775"/>
        <v>26</v>
      </c>
      <c r="AZ1044" s="1">
        <f t="shared" si="776"/>
        <v>26</v>
      </c>
      <c r="BA1044" s="1">
        <f t="shared" si="777"/>
        <v>26</v>
      </c>
      <c r="BB1044" s="1">
        <f t="shared" si="778"/>
        <v>26</v>
      </c>
      <c r="BC1044" s="1">
        <f t="shared" si="779"/>
        <v>26</v>
      </c>
      <c r="BD1044" s="1">
        <f t="shared" si="780"/>
        <v>26</v>
      </c>
      <c r="BE1044" s="1">
        <f t="shared" si="781"/>
        <v>26</v>
      </c>
      <c r="BF1044" s="1">
        <f t="shared" si="782"/>
        <v>26</v>
      </c>
      <c r="BG1044" s="1">
        <f>+IF(D1044="male",VLOOKUP(M1044,'Key node cluster'!$A$3:$C$45,3,0),VLOOKUP(M1044,'Key node cluster'!$F$3:$H$27,3,0))</f>
        <v>31</v>
      </c>
    </row>
    <row r="1045" spans="1:59" x14ac:dyDescent="0.25">
      <c r="A1045" t="s">
        <v>749</v>
      </c>
      <c r="B1045">
        <v>9781014313</v>
      </c>
      <c r="C1045" s="7">
        <v>40</v>
      </c>
      <c r="D1045" t="s">
        <v>9</v>
      </c>
      <c r="E1045" t="s">
        <v>10</v>
      </c>
      <c r="G1045" t="str">
        <f t="shared" si="737"/>
        <v/>
      </c>
      <c r="H1045" s="7">
        <f t="shared" si="741"/>
        <v>20</v>
      </c>
      <c r="J1045">
        <v>44</v>
      </c>
      <c r="K1045">
        <v>20.197260273973001</v>
      </c>
      <c r="L1045">
        <v>2</v>
      </c>
      <c r="M1045" s="5">
        <f t="shared" si="742"/>
        <v>26</v>
      </c>
      <c r="N1045" s="5">
        <f>+IF(D1045="male",VLOOKUP(BG1045,'Key node cluster'!$L$3:$N$24,3,0),VLOOKUP(BG1045,'Key node cluster'!$R$3:$T$15,3,0))</f>
        <v>1</v>
      </c>
      <c r="O1045" s="1">
        <v>0</v>
      </c>
      <c r="P1045" s="1">
        <f t="shared" si="743"/>
        <v>26</v>
      </c>
      <c r="Q1045" s="1">
        <f t="shared" si="744"/>
        <v>26</v>
      </c>
      <c r="R1045" s="1">
        <f t="shared" si="745"/>
        <v>26</v>
      </c>
      <c r="S1045" s="1">
        <f t="shared" si="746"/>
        <v>26</v>
      </c>
      <c r="T1045" s="1">
        <f t="shared" si="747"/>
        <v>26</v>
      </c>
      <c r="U1045" s="1">
        <f t="shared" si="748"/>
        <v>26</v>
      </c>
      <c r="V1045" s="1">
        <f t="shared" si="749"/>
        <v>26</v>
      </c>
      <c r="W1045" s="1">
        <f t="shared" si="750"/>
        <v>26</v>
      </c>
      <c r="X1045" s="1">
        <f t="shared" si="751"/>
        <v>26</v>
      </c>
      <c r="Y1045" s="1">
        <f t="shared" si="752"/>
        <v>26</v>
      </c>
      <c r="Z1045" s="1">
        <f t="shared" si="753"/>
        <v>26</v>
      </c>
      <c r="AA1045" s="1">
        <f t="shared" si="754"/>
        <v>26</v>
      </c>
      <c r="AB1045" s="1">
        <f t="shared" si="755"/>
        <v>26</v>
      </c>
      <c r="AC1045" s="1">
        <f t="shared" si="756"/>
        <v>26</v>
      </c>
      <c r="AD1045" s="1">
        <f t="shared" si="757"/>
        <v>26</v>
      </c>
      <c r="AE1045" s="1">
        <f t="shared" si="758"/>
        <v>26</v>
      </c>
      <c r="AF1045" s="1">
        <f t="shared" si="759"/>
        <v>26</v>
      </c>
      <c r="AG1045" s="1">
        <f t="shared" si="760"/>
        <v>26</v>
      </c>
      <c r="AH1045" s="1">
        <f t="shared" si="761"/>
        <v>26</v>
      </c>
      <c r="AI1045" s="1">
        <f t="shared" si="762"/>
        <v>26</v>
      </c>
      <c r="AJ1045" s="1">
        <f t="shared" si="763"/>
        <v>26</v>
      </c>
      <c r="AK1045" s="1">
        <f t="shared" si="764"/>
        <v>26</v>
      </c>
      <c r="AL1045" s="1">
        <f t="shared" si="765"/>
        <v>26</v>
      </c>
      <c r="AM1045" s="1">
        <f t="shared" si="766"/>
        <v>26</v>
      </c>
      <c r="AN1045" s="1">
        <f t="shared" si="767"/>
        <v>26</v>
      </c>
      <c r="AO1045" s="1">
        <f t="shared" si="768"/>
        <v>26</v>
      </c>
      <c r="AP1045" s="7">
        <f t="shared" si="738"/>
        <v>26</v>
      </c>
      <c r="AQ1045" s="7">
        <f t="shared" si="739"/>
        <v>26</v>
      </c>
      <c r="AR1045" s="1">
        <f t="shared" si="769"/>
        <v>26</v>
      </c>
      <c r="AS1045" s="7">
        <f t="shared" si="740"/>
        <v>26</v>
      </c>
      <c r="AT1045" s="1">
        <f t="shared" si="770"/>
        <v>26</v>
      </c>
      <c r="AU1045" s="1">
        <f t="shared" si="771"/>
        <v>26</v>
      </c>
      <c r="AV1045" s="1">
        <f t="shared" si="772"/>
        <v>26</v>
      </c>
      <c r="AW1045" s="1">
        <f t="shared" si="773"/>
        <v>26</v>
      </c>
      <c r="AX1045" s="1">
        <f t="shared" si="774"/>
        <v>26</v>
      </c>
      <c r="AY1045" s="1">
        <f t="shared" si="775"/>
        <v>26</v>
      </c>
      <c r="AZ1045" s="1">
        <f t="shared" si="776"/>
        <v>26</v>
      </c>
      <c r="BA1045" s="1">
        <f t="shared" si="777"/>
        <v>26</v>
      </c>
      <c r="BB1045" s="1">
        <f t="shared" si="778"/>
        <v>26</v>
      </c>
      <c r="BC1045" s="1">
        <f t="shared" si="779"/>
        <v>26</v>
      </c>
      <c r="BD1045" s="1">
        <f t="shared" si="780"/>
        <v>26</v>
      </c>
      <c r="BE1045" s="1">
        <f t="shared" si="781"/>
        <v>26</v>
      </c>
      <c r="BF1045" s="1">
        <f t="shared" si="782"/>
        <v>26</v>
      </c>
      <c r="BG1045" s="1">
        <f>+IF(D1045="male",VLOOKUP(M1045,'Key node cluster'!$A$3:$C$45,3,0),VLOOKUP(M1045,'Key node cluster'!$F$3:$H$27,3,0))</f>
        <v>31</v>
      </c>
    </row>
    <row r="1046" spans="1:59" x14ac:dyDescent="0.25">
      <c r="A1046" t="s">
        <v>750</v>
      </c>
      <c r="B1046">
        <v>9961058683</v>
      </c>
      <c r="C1046" s="7">
        <v>20</v>
      </c>
      <c r="D1046" t="s">
        <v>9</v>
      </c>
      <c r="E1046" t="s">
        <v>10</v>
      </c>
      <c r="F1046" t="s">
        <v>28</v>
      </c>
      <c r="G1046" t="str">
        <f t="shared" si="737"/>
        <v>tvet</v>
      </c>
      <c r="H1046" s="7">
        <f t="shared" si="741"/>
        <v>5</v>
      </c>
      <c r="I1046" t="s">
        <v>193</v>
      </c>
      <c r="J1046">
        <v>25</v>
      </c>
      <c r="K1046">
        <v>1.0082191780822001</v>
      </c>
      <c r="L1046">
        <v>4</v>
      </c>
      <c r="M1046" s="5">
        <f t="shared" si="742"/>
        <v>35</v>
      </c>
      <c r="N1046" s="5">
        <f>+IF(D1046="male",VLOOKUP(BG1046,'Key node cluster'!$L$3:$N$24,3,0),VLOOKUP(BG1046,'Key node cluster'!$R$3:$T$15,3,0))</f>
        <v>0</v>
      </c>
      <c r="O1046" s="1">
        <v>0</v>
      </c>
      <c r="P1046" s="1">
        <f t="shared" si="743"/>
        <v>26</v>
      </c>
      <c r="Q1046" s="1">
        <f t="shared" si="744"/>
        <v>26</v>
      </c>
      <c r="R1046" s="1">
        <f t="shared" si="745"/>
        <v>26</v>
      </c>
      <c r="S1046" s="1">
        <f t="shared" si="746"/>
        <v>26</v>
      </c>
      <c r="T1046" s="1">
        <f t="shared" si="747"/>
        <v>26</v>
      </c>
      <c r="U1046" s="1">
        <f t="shared" si="748"/>
        <v>26</v>
      </c>
      <c r="V1046" s="1">
        <f t="shared" si="749"/>
        <v>26</v>
      </c>
      <c r="W1046" s="1">
        <f t="shared" si="750"/>
        <v>26</v>
      </c>
      <c r="X1046" s="1">
        <f t="shared" si="751"/>
        <v>26</v>
      </c>
      <c r="Y1046" s="1">
        <f t="shared" si="752"/>
        <v>26</v>
      </c>
      <c r="Z1046" s="1">
        <f t="shared" si="753"/>
        <v>26</v>
      </c>
      <c r="AA1046" s="1">
        <f t="shared" si="754"/>
        <v>26</v>
      </c>
      <c r="AB1046" s="1">
        <f t="shared" si="755"/>
        <v>26</v>
      </c>
      <c r="AC1046" s="1">
        <f t="shared" si="756"/>
        <v>26</v>
      </c>
      <c r="AD1046" s="1">
        <f t="shared" si="757"/>
        <v>26</v>
      </c>
      <c r="AE1046" s="1">
        <f t="shared" si="758"/>
        <v>26</v>
      </c>
      <c r="AF1046" s="1">
        <f t="shared" si="759"/>
        <v>26</v>
      </c>
      <c r="AG1046" s="1">
        <f t="shared" si="760"/>
        <v>26</v>
      </c>
      <c r="AH1046" s="1">
        <f t="shared" si="761"/>
        <v>26</v>
      </c>
      <c r="AI1046" s="1">
        <f t="shared" si="762"/>
        <v>26</v>
      </c>
      <c r="AJ1046" s="1">
        <f t="shared" si="763"/>
        <v>26</v>
      </c>
      <c r="AK1046" s="1">
        <f t="shared" si="764"/>
        <v>26</v>
      </c>
      <c r="AL1046" s="1">
        <f t="shared" si="765"/>
        <v>26</v>
      </c>
      <c r="AM1046" s="1">
        <f t="shared" si="766"/>
        <v>26</v>
      </c>
      <c r="AN1046" s="1">
        <f t="shared" si="767"/>
        <v>26</v>
      </c>
      <c r="AO1046" s="1">
        <f t="shared" si="768"/>
        <v>26</v>
      </c>
      <c r="AP1046" s="7">
        <f t="shared" si="738"/>
        <v>27</v>
      </c>
      <c r="AQ1046" s="7">
        <f t="shared" si="739"/>
        <v>33</v>
      </c>
      <c r="AR1046" s="1">
        <f t="shared" si="769"/>
        <v>33</v>
      </c>
      <c r="AS1046" s="7">
        <f t="shared" si="740"/>
        <v>33</v>
      </c>
      <c r="AT1046" s="1">
        <f t="shared" si="770"/>
        <v>33</v>
      </c>
      <c r="AU1046" s="1">
        <f t="shared" si="771"/>
        <v>33</v>
      </c>
      <c r="AV1046" s="1">
        <f t="shared" si="772"/>
        <v>33</v>
      </c>
      <c r="AW1046" s="1">
        <f t="shared" si="773"/>
        <v>34</v>
      </c>
      <c r="AX1046" s="1">
        <f t="shared" si="774"/>
        <v>35</v>
      </c>
      <c r="AY1046" s="1">
        <f t="shared" si="775"/>
        <v>35</v>
      </c>
      <c r="AZ1046" s="1">
        <f t="shared" si="776"/>
        <v>35</v>
      </c>
      <c r="BA1046" s="1">
        <f t="shared" si="777"/>
        <v>35</v>
      </c>
      <c r="BB1046" s="1">
        <f t="shared" si="778"/>
        <v>35</v>
      </c>
      <c r="BC1046" s="1">
        <f t="shared" si="779"/>
        <v>35</v>
      </c>
      <c r="BD1046" s="1">
        <f t="shared" si="780"/>
        <v>35</v>
      </c>
      <c r="BE1046" s="1">
        <f t="shared" si="781"/>
        <v>35</v>
      </c>
      <c r="BF1046" s="1">
        <f t="shared" si="782"/>
        <v>35</v>
      </c>
      <c r="BG1046" s="1">
        <f>+IF(D1046="male",VLOOKUP(M1046,'Key node cluster'!$A$3:$C$45,3,0),VLOOKUP(M1046,'Key node cluster'!$F$3:$H$27,3,0))</f>
        <v>35</v>
      </c>
    </row>
    <row r="1047" spans="1:59" x14ac:dyDescent="0.25">
      <c r="A1047" t="s">
        <v>754</v>
      </c>
      <c r="B1047">
        <v>9861041513</v>
      </c>
      <c r="C1047" s="7">
        <v>30</v>
      </c>
      <c r="D1047" t="s">
        <v>9</v>
      </c>
      <c r="E1047" t="s">
        <v>10</v>
      </c>
      <c r="G1047" t="str">
        <f t="shared" si="737"/>
        <v/>
      </c>
      <c r="H1047" s="7">
        <f t="shared" si="741"/>
        <v>20</v>
      </c>
      <c r="J1047">
        <v>35</v>
      </c>
      <c r="K1047">
        <v>19.002739726026999</v>
      </c>
      <c r="L1047">
        <v>10</v>
      </c>
      <c r="M1047" s="5">
        <f t="shared" si="742"/>
        <v>26</v>
      </c>
      <c r="N1047" s="5">
        <f>+IF(D1047="male",VLOOKUP(BG1047,'Key node cluster'!$L$3:$N$24,3,0),VLOOKUP(BG1047,'Key node cluster'!$R$3:$T$15,3,0))</f>
        <v>1</v>
      </c>
      <c r="O1047" s="1">
        <v>0</v>
      </c>
      <c r="P1047" s="1">
        <f t="shared" si="743"/>
        <v>26</v>
      </c>
      <c r="Q1047" s="1">
        <f t="shared" si="744"/>
        <v>26</v>
      </c>
      <c r="R1047" s="1">
        <f t="shared" si="745"/>
        <v>26</v>
      </c>
      <c r="S1047" s="1">
        <f t="shared" si="746"/>
        <v>26</v>
      </c>
      <c r="T1047" s="1">
        <f t="shared" si="747"/>
        <v>26</v>
      </c>
      <c r="U1047" s="1">
        <f t="shared" si="748"/>
        <v>26</v>
      </c>
      <c r="V1047" s="1">
        <f t="shared" si="749"/>
        <v>26</v>
      </c>
      <c r="W1047" s="1">
        <f t="shared" si="750"/>
        <v>26</v>
      </c>
      <c r="X1047" s="1">
        <f t="shared" si="751"/>
        <v>26</v>
      </c>
      <c r="Y1047" s="1">
        <f t="shared" si="752"/>
        <v>26</v>
      </c>
      <c r="Z1047" s="1">
        <f t="shared" si="753"/>
        <v>26</v>
      </c>
      <c r="AA1047" s="1">
        <f t="shared" si="754"/>
        <v>26</v>
      </c>
      <c r="AB1047" s="1">
        <f t="shared" si="755"/>
        <v>26</v>
      </c>
      <c r="AC1047" s="1">
        <f t="shared" si="756"/>
        <v>26</v>
      </c>
      <c r="AD1047" s="1">
        <f t="shared" si="757"/>
        <v>26</v>
      </c>
      <c r="AE1047" s="1">
        <f t="shared" si="758"/>
        <v>26</v>
      </c>
      <c r="AF1047" s="1">
        <f t="shared" si="759"/>
        <v>26</v>
      </c>
      <c r="AG1047" s="1">
        <f t="shared" si="760"/>
        <v>26</v>
      </c>
      <c r="AH1047" s="1">
        <f t="shared" si="761"/>
        <v>26</v>
      </c>
      <c r="AI1047" s="1">
        <f t="shared" si="762"/>
        <v>26</v>
      </c>
      <c r="AJ1047" s="1">
        <f t="shared" si="763"/>
        <v>26</v>
      </c>
      <c r="AK1047" s="1">
        <f t="shared" si="764"/>
        <v>26</v>
      </c>
      <c r="AL1047" s="1">
        <f t="shared" si="765"/>
        <v>26</v>
      </c>
      <c r="AM1047" s="1">
        <f t="shared" si="766"/>
        <v>26</v>
      </c>
      <c r="AN1047" s="1">
        <f t="shared" si="767"/>
        <v>26</v>
      </c>
      <c r="AO1047" s="1">
        <f t="shared" si="768"/>
        <v>26</v>
      </c>
      <c r="AP1047" s="7">
        <f t="shared" si="738"/>
        <v>26</v>
      </c>
      <c r="AQ1047" s="7">
        <f t="shared" si="739"/>
        <v>26</v>
      </c>
      <c r="AR1047" s="1">
        <f t="shared" si="769"/>
        <v>26</v>
      </c>
      <c r="AS1047" s="7">
        <f t="shared" si="740"/>
        <v>26</v>
      </c>
      <c r="AT1047" s="1">
        <f t="shared" si="770"/>
        <v>26</v>
      </c>
      <c r="AU1047" s="1">
        <f t="shared" si="771"/>
        <v>26</v>
      </c>
      <c r="AV1047" s="1">
        <f t="shared" si="772"/>
        <v>26</v>
      </c>
      <c r="AW1047" s="1">
        <f t="shared" si="773"/>
        <v>26</v>
      </c>
      <c r="AX1047" s="1">
        <f t="shared" si="774"/>
        <v>26</v>
      </c>
      <c r="AY1047" s="1">
        <f t="shared" si="775"/>
        <v>26</v>
      </c>
      <c r="AZ1047" s="1">
        <f t="shared" si="776"/>
        <v>26</v>
      </c>
      <c r="BA1047" s="1">
        <f t="shared" si="777"/>
        <v>26</v>
      </c>
      <c r="BB1047" s="1">
        <f t="shared" si="778"/>
        <v>26</v>
      </c>
      <c r="BC1047" s="1">
        <f t="shared" si="779"/>
        <v>26</v>
      </c>
      <c r="BD1047" s="1">
        <f t="shared" si="780"/>
        <v>26</v>
      </c>
      <c r="BE1047" s="1">
        <f t="shared" si="781"/>
        <v>26</v>
      </c>
      <c r="BF1047" s="1">
        <f t="shared" si="782"/>
        <v>26</v>
      </c>
      <c r="BG1047" s="1">
        <f>+IF(D1047="male",VLOOKUP(M1047,'Key node cluster'!$A$3:$C$45,3,0),VLOOKUP(M1047,'Key node cluster'!$F$3:$H$27,3,0))</f>
        <v>31</v>
      </c>
    </row>
    <row r="1048" spans="1:59" x14ac:dyDescent="0.25">
      <c r="A1048" t="s">
        <v>756</v>
      </c>
      <c r="B1048">
        <v>9721037753</v>
      </c>
      <c r="C1048" s="7">
        <v>50</v>
      </c>
      <c r="D1048" t="s">
        <v>9</v>
      </c>
      <c r="E1048" t="s">
        <v>10</v>
      </c>
      <c r="G1048" t="str">
        <f t="shared" si="737"/>
        <v/>
      </c>
      <c r="H1048" s="7">
        <f t="shared" si="741"/>
        <v>20</v>
      </c>
      <c r="J1048">
        <v>49</v>
      </c>
      <c r="K1048">
        <v>28.287671232876999</v>
      </c>
      <c r="L1048">
        <v>2</v>
      </c>
      <c r="M1048" s="5">
        <f t="shared" si="742"/>
        <v>26</v>
      </c>
      <c r="N1048" s="5">
        <f>+IF(D1048="male",VLOOKUP(BG1048,'Key node cluster'!$L$3:$N$24,3,0),VLOOKUP(BG1048,'Key node cluster'!$R$3:$T$15,3,0))</f>
        <v>1</v>
      </c>
      <c r="O1048" s="1">
        <v>0</v>
      </c>
      <c r="P1048" s="1">
        <f t="shared" si="743"/>
        <v>26</v>
      </c>
      <c r="Q1048" s="1">
        <f t="shared" si="744"/>
        <v>26</v>
      </c>
      <c r="R1048" s="1">
        <f t="shared" si="745"/>
        <v>26</v>
      </c>
      <c r="S1048" s="1">
        <f t="shared" si="746"/>
        <v>26</v>
      </c>
      <c r="T1048" s="1">
        <f t="shared" si="747"/>
        <v>26</v>
      </c>
      <c r="U1048" s="1">
        <f t="shared" si="748"/>
        <v>26</v>
      </c>
      <c r="V1048" s="1">
        <f t="shared" si="749"/>
        <v>26</v>
      </c>
      <c r="W1048" s="1">
        <f t="shared" si="750"/>
        <v>26</v>
      </c>
      <c r="X1048" s="1">
        <f t="shared" si="751"/>
        <v>26</v>
      </c>
      <c r="Y1048" s="1">
        <f t="shared" si="752"/>
        <v>26</v>
      </c>
      <c r="Z1048" s="1">
        <f t="shared" si="753"/>
        <v>26</v>
      </c>
      <c r="AA1048" s="1">
        <f t="shared" si="754"/>
        <v>26</v>
      </c>
      <c r="AB1048" s="1">
        <f t="shared" si="755"/>
        <v>26</v>
      </c>
      <c r="AC1048" s="1">
        <f t="shared" si="756"/>
        <v>26</v>
      </c>
      <c r="AD1048" s="1">
        <f t="shared" si="757"/>
        <v>26</v>
      </c>
      <c r="AE1048" s="1">
        <f t="shared" si="758"/>
        <v>26</v>
      </c>
      <c r="AF1048" s="1">
        <f t="shared" si="759"/>
        <v>26</v>
      </c>
      <c r="AG1048" s="1">
        <f t="shared" si="760"/>
        <v>26</v>
      </c>
      <c r="AH1048" s="1">
        <f t="shared" si="761"/>
        <v>26</v>
      </c>
      <c r="AI1048" s="1">
        <f t="shared" si="762"/>
        <v>26</v>
      </c>
      <c r="AJ1048" s="1">
        <f t="shared" si="763"/>
        <v>26</v>
      </c>
      <c r="AK1048" s="1">
        <f t="shared" si="764"/>
        <v>26</v>
      </c>
      <c r="AL1048" s="1">
        <f t="shared" si="765"/>
        <v>26</v>
      </c>
      <c r="AM1048" s="1">
        <f t="shared" si="766"/>
        <v>26</v>
      </c>
      <c r="AN1048" s="1">
        <f t="shared" si="767"/>
        <v>26</v>
      </c>
      <c r="AO1048" s="1">
        <f t="shared" si="768"/>
        <v>26</v>
      </c>
      <c r="AP1048" s="7">
        <f t="shared" si="738"/>
        <v>26</v>
      </c>
      <c r="AQ1048" s="7">
        <f t="shared" si="739"/>
        <v>26</v>
      </c>
      <c r="AR1048" s="1">
        <f t="shared" si="769"/>
        <v>26</v>
      </c>
      <c r="AS1048" s="7">
        <f t="shared" si="740"/>
        <v>26</v>
      </c>
      <c r="AT1048" s="1">
        <f t="shared" si="770"/>
        <v>26</v>
      </c>
      <c r="AU1048" s="1">
        <f t="shared" si="771"/>
        <v>26</v>
      </c>
      <c r="AV1048" s="1">
        <f t="shared" si="772"/>
        <v>26</v>
      </c>
      <c r="AW1048" s="1">
        <f t="shared" si="773"/>
        <v>26</v>
      </c>
      <c r="AX1048" s="1">
        <f t="shared" si="774"/>
        <v>26</v>
      </c>
      <c r="AY1048" s="1">
        <f t="shared" si="775"/>
        <v>26</v>
      </c>
      <c r="AZ1048" s="1">
        <f t="shared" si="776"/>
        <v>26</v>
      </c>
      <c r="BA1048" s="1">
        <f t="shared" si="777"/>
        <v>26</v>
      </c>
      <c r="BB1048" s="1">
        <f t="shared" si="778"/>
        <v>26</v>
      </c>
      <c r="BC1048" s="1">
        <f t="shared" si="779"/>
        <v>26</v>
      </c>
      <c r="BD1048" s="1">
        <f t="shared" si="780"/>
        <v>26</v>
      </c>
      <c r="BE1048" s="1">
        <f t="shared" si="781"/>
        <v>26</v>
      </c>
      <c r="BF1048" s="1">
        <f t="shared" si="782"/>
        <v>26</v>
      </c>
      <c r="BG1048" s="1">
        <f>+IF(D1048="male",VLOOKUP(M1048,'Key node cluster'!$A$3:$C$45,3,0),VLOOKUP(M1048,'Key node cluster'!$F$3:$H$27,3,0))</f>
        <v>31</v>
      </c>
    </row>
    <row r="1049" spans="1:59" x14ac:dyDescent="0.25">
      <c r="A1049" t="s">
        <v>757</v>
      </c>
      <c r="B1049">
        <v>9861055294</v>
      </c>
      <c r="C1049" s="7">
        <v>30</v>
      </c>
      <c r="D1049" t="s">
        <v>9</v>
      </c>
      <c r="E1049" t="s">
        <v>10</v>
      </c>
      <c r="G1049" t="str">
        <f t="shared" si="737"/>
        <v>bachelor or above</v>
      </c>
      <c r="H1049" s="7">
        <f t="shared" si="741"/>
        <v>15</v>
      </c>
      <c r="I1049" t="s">
        <v>46</v>
      </c>
      <c r="J1049">
        <v>35</v>
      </c>
      <c r="K1049">
        <v>12.610958904109999</v>
      </c>
      <c r="L1049">
        <v>1</v>
      </c>
      <c r="M1049" s="5">
        <f t="shared" si="742"/>
        <v>26</v>
      </c>
      <c r="N1049" s="5">
        <f>+IF(D1049="male",VLOOKUP(BG1049,'Key node cluster'!$L$3:$N$24,3,0),VLOOKUP(BG1049,'Key node cluster'!$R$3:$T$15,3,0))</f>
        <v>1</v>
      </c>
      <c r="O1049" s="1">
        <v>0</v>
      </c>
      <c r="P1049" s="1">
        <f t="shared" si="743"/>
        <v>26</v>
      </c>
      <c r="Q1049" s="1">
        <f t="shared" si="744"/>
        <v>26</v>
      </c>
      <c r="R1049" s="1">
        <f t="shared" si="745"/>
        <v>26</v>
      </c>
      <c r="S1049" s="1">
        <f t="shared" si="746"/>
        <v>26</v>
      </c>
      <c r="T1049" s="1">
        <f t="shared" si="747"/>
        <v>26</v>
      </c>
      <c r="U1049" s="1">
        <f t="shared" si="748"/>
        <v>26</v>
      </c>
      <c r="V1049" s="1">
        <f t="shared" si="749"/>
        <v>26</v>
      </c>
      <c r="W1049" s="1">
        <f t="shared" si="750"/>
        <v>26</v>
      </c>
      <c r="X1049" s="1">
        <f t="shared" si="751"/>
        <v>26</v>
      </c>
      <c r="Y1049" s="1">
        <f t="shared" si="752"/>
        <v>26</v>
      </c>
      <c r="Z1049" s="1">
        <f t="shared" si="753"/>
        <v>26</v>
      </c>
      <c r="AA1049" s="1">
        <f t="shared" si="754"/>
        <v>26</v>
      </c>
      <c r="AB1049" s="1">
        <f t="shared" si="755"/>
        <v>26</v>
      </c>
      <c r="AC1049" s="1">
        <f t="shared" si="756"/>
        <v>26</v>
      </c>
      <c r="AD1049" s="1">
        <f t="shared" si="757"/>
        <v>26</v>
      </c>
      <c r="AE1049" s="1">
        <f t="shared" si="758"/>
        <v>26</v>
      </c>
      <c r="AF1049" s="1">
        <f t="shared" si="759"/>
        <v>26</v>
      </c>
      <c r="AG1049" s="1">
        <f t="shared" si="760"/>
        <v>26</v>
      </c>
      <c r="AH1049" s="1">
        <f t="shared" si="761"/>
        <v>26</v>
      </c>
      <c r="AI1049" s="1">
        <f t="shared" si="762"/>
        <v>26</v>
      </c>
      <c r="AJ1049" s="1">
        <f t="shared" si="763"/>
        <v>26</v>
      </c>
      <c r="AK1049" s="1">
        <f t="shared" si="764"/>
        <v>26</v>
      </c>
      <c r="AL1049" s="1">
        <f t="shared" si="765"/>
        <v>26</v>
      </c>
      <c r="AM1049" s="1">
        <f t="shared" si="766"/>
        <v>26</v>
      </c>
      <c r="AN1049" s="1">
        <f t="shared" si="767"/>
        <v>26</v>
      </c>
      <c r="AO1049" s="1">
        <f t="shared" si="768"/>
        <v>26</v>
      </c>
      <c r="AP1049" s="7">
        <f t="shared" si="738"/>
        <v>26</v>
      </c>
      <c r="AQ1049" s="7">
        <f t="shared" si="739"/>
        <v>26</v>
      </c>
      <c r="AR1049" s="1">
        <f t="shared" si="769"/>
        <v>26</v>
      </c>
      <c r="AS1049" s="7">
        <f t="shared" si="740"/>
        <v>26</v>
      </c>
      <c r="AT1049" s="1">
        <f t="shared" si="770"/>
        <v>26</v>
      </c>
      <c r="AU1049" s="1">
        <f t="shared" si="771"/>
        <v>26</v>
      </c>
      <c r="AV1049" s="1">
        <f t="shared" si="772"/>
        <v>26</v>
      </c>
      <c r="AW1049" s="1">
        <f t="shared" si="773"/>
        <v>26</v>
      </c>
      <c r="AX1049" s="1">
        <f t="shared" si="774"/>
        <v>26</v>
      </c>
      <c r="AY1049" s="1">
        <f t="shared" si="775"/>
        <v>26</v>
      </c>
      <c r="AZ1049" s="1">
        <f t="shared" si="776"/>
        <v>26</v>
      </c>
      <c r="BA1049" s="1">
        <f t="shared" si="777"/>
        <v>26</v>
      </c>
      <c r="BB1049" s="1">
        <f t="shared" si="778"/>
        <v>26</v>
      </c>
      <c r="BC1049" s="1">
        <f t="shared" si="779"/>
        <v>26</v>
      </c>
      <c r="BD1049" s="1">
        <f t="shared" si="780"/>
        <v>26</v>
      </c>
      <c r="BE1049" s="1">
        <f t="shared" si="781"/>
        <v>26</v>
      </c>
      <c r="BF1049" s="1">
        <f t="shared" si="782"/>
        <v>26</v>
      </c>
      <c r="BG1049" s="1">
        <f>+IF(D1049="male",VLOOKUP(M1049,'Key node cluster'!$A$3:$C$45,3,0),VLOOKUP(M1049,'Key node cluster'!$F$3:$H$27,3,0))</f>
        <v>31</v>
      </c>
    </row>
    <row r="1050" spans="1:59" x14ac:dyDescent="0.25">
      <c r="A1050" t="s">
        <v>760</v>
      </c>
      <c r="B1050">
        <v>9731023437</v>
      </c>
      <c r="C1050" s="7">
        <v>50</v>
      </c>
      <c r="D1050" t="s">
        <v>9</v>
      </c>
      <c r="E1050" t="s">
        <v>10</v>
      </c>
      <c r="G1050" t="str">
        <f t="shared" si="737"/>
        <v/>
      </c>
      <c r="H1050" s="7">
        <f t="shared" si="741"/>
        <v>20</v>
      </c>
      <c r="J1050">
        <v>48</v>
      </c>
      <c r="K1050">
        <v>76.038356164383998</v>
      </c>
      <c r="L1050">
        <v>10</v>
      </c>
      <c r="M1050" s="5">
        <f t="shared" si="742"/>
        <v>26</v>
      </c>
      <c r="N1050" s="5">
        <f>+IF(D1050="male",VLOOKUP(BG1050,'Key node cluster'!$L$3:$N$24,3,0),VLOOKUP(BG1050,'Key node cluster'!$R$3:$T$15,3,0))</f>
        <v>1</v>
      </c>
      <c r="O1050" s="1">
        <v>0</v>
      </c>
      <c r="P1050" s="1">
        <f t="shared" si="743"/>
        <v>26</v>
      </c>
      <c r="Q1050" s="1">
        <f t="shared" si="744"/>
        <v>26</v>
      </c>
      <c r="R1050" s="1">
        <f t="shared" si="745"/>
        <v>26</v>
      </c>
      <c r="S1050" s="1">
        <f t="shared" si="746"/>
        <v>26</v>
      </c>
      <c r="T1050" s="1">
        <f t="shared" si="747"/>
        <v>26</v>
      </c>
      <c r="U1050" s="1">
        <f t="shared" si="748"/>
        <v>26</v>
      </c>
      <c r="V1050" s="1">
        <f t="shared" si="749"/>
        <v>26</v>
      </c>
      <c r="W1050" s="1">
        <f t="shared" si="750"/>
        <v>26</v>
      </c>
      <c r="X1050" s="1">
        <f t="shared" si="751"/>
        <v>26</v>
      </c>
      <c r="Y1050" s="1">
        <f t="shared" si="752"/>
        <v>26</v>
      </c>
      <c r="Z1050" s="1">
        <f t="shared" si="753"/>
        <v>26</v>
      </c>
      <c r="AA1050" s="1">
        <f t="shared" si="754"/>
        <v>26</v>
      </c>
      <c r="AB1050" s="1">
        <f t="shared" si="755"/>
        <v>26</v>
      </c>
      <c r="AC1050" s="1">
        <f t="shared" si="756"/>
        <v>26</v>
      </c>
      <c r="AD1050" s="1">
        <f t="shared" si="757"/>
        <v>26</v>
      </c>
      <c r="AE1050" s="1">
        <f t="shared" si="758"/>
        <v>26</v>
      </c>
      <c r="AF1050" s="1">
        <f t="shared" si="759"/>
        <v>26</v>
      </c>
      <c r="AG1050" s="1">
        <f t="shared" si="760"/>
        <v>26</v>
      </c>
      <c r="AH1050" s="1">
        <f t="shared" si="761"/>
        <v>26</v>
      </c>
      <c r="AI1050" s="1">
        <f t="shared" si="762"/>
        <v>26</v>
      </c>
      <c r="AJ1050" s="1">
        <f t="shared" si="763"/>
        <v>26</v>
      </c>
      <c r="AK1050" s="1">
        <f t="shared" si="764"/>
        <v>26</v>
      </c>
      <c r="AL1050" s="1">
        <f t="shared" si="765"/>
        <v>26</v>
      </c>
      <c r="AM1050" s="1">
        <f t="shared" si="766"/>
        <v>26</v>
      </c>
      <c r="AN1050" s="1">
        <f t="shared" si="767"/>
        <v>26</v>
      </c>
      <c r="AO1050" s="1">
        <f t="shared" si="768"/>
        <v>26</v>
      </c>
      <c r="AP1050" s="7">
        <f t="shared" si="738"/>
        <v>26</v>
      </c>
      <c r="AQ1050" s="7">
        <f t="shared" si="739"/>
        <v>26</v>
      </c>
      <c r="AR1050" s="1">
        <f t="shared" si="769"/>
        <v>26</v>
      </c>
      <c r="AS1050" s="7">
        <f t="shared" si="740"/>
        <v>26</v>
      </c>
      <c r="AT1050" s="1">
        <f t="shared" si="770"/>
        <v>26</v>
      </c>
      <c r="AU1050" s="1">
        <f t="shared" si="771"/>
        <v>26</v>
      </c>
      <c r="AV1050" s="1">
        <f t="shared" si="772"/>
        <v>26</v>
      </c>
      <c r="AW1050" s="1">
        <f t="shared" si="773"/>
        <v>26</v>
      </c>
      <c r="AX1050" s="1">
        <f t="shared" si="774"/>
        <v>26</v>
      </c>
      <c r="AY1050" s="1">
        <f t="shared" si="775"/>
        <v>26</v>
      </c>
      <c r="AZ1050" s="1">
        <f t="shared" si="776"/>
        <v>26</v>
      </c>
      <c r="BA1050" s="1">
        <f t="shared" si="777"/>
        <v>26</v>
      </c>
      <c r="BB1050" s="1">
        <f t="shared" si="778"/>
        <v>26</v>
      </c>
      <c r="BC1050" s="1">
        <f t="shared" si="779"/>
        <v>26</v>
      </c>
      <c r="BD1050" s="1">
        <f t="shared" si="780"/>
        <v>26</v>
      </c>
      <c r="BE1050" s="1">
        <f t="shared" si="781"/>
        <v>26</v>
      </c>
      <c r="BF1050" s="1">
        <f t="shared" si="782"/>
        <v>26</v>
      </c>
      <c r="BG1050" s="1">
        <f>+IF(D1050="male",VLOOKUP(M1050,'Key node cluster'!$A$3:$C$45,3,0),VLOOKUP(M1050,'Key node cluster'!$F$3:$H$27,3,0))</f>
        <v>31</v>
      </c>
    </row>
    <row r="1051" spans="1:59" x14ac:dyDescent="0.25">
      <c r="A1051" t="s">
        <v>767</v>
      </c>
      <c r="B1051">
        <v>9981001858</v>
      </c>
      <c r="C1051" s="7">
        <v>20</v>
      </c>
      <c r="D1051" t="s">
        <v>9</v>
      </c>
      <c r="E1051" t="s">
        <v>10</v>
      </c>
      <c r="G1051" t="str">
        <f t="shared" si="737"/>
        <v/>
      </c>
      <c r="H1051" s="7">
        <f t="shared" si="741"/>
        <v>10</v>
      </c>
      <c r="J1051">
        <v>24</v>
      </c>
      <c r="K1051">
        <v>6.0246575342466002</v>
      </c>
      <c r="L1051">
        <v>5</v>
      </c>
      <c r="M1051" s="5">
        <f t="shared" si="742"/>
        <v>26</v>
      </c>
      <c r="N1051" s="5">
        <f>+IF(D1051="male",VLOOKUP(BG1051,'Key node cluster'!$L$3:$N$24,3,0),VLOOKUP(BG1051,'Key node cluster'!$R$3:$T$15,3,0))</f>
        <v>1</v>
      </c>
      <c r="O1051" s="1">
        <v>0</v>
      </c>
      <c r="P1051" s="1">
        <f t="shared" si="743"/>
        <v>26</v>
      </c>
      <c r="Q1051" s="1">
        <f t="shared" si="744"/>
        <v>26</v>
      </c>
      <c r="R1051" s="1">
        <f t="shared" si="745"/>
        <v>26</v>
      </c>
      <c r="S1051" s="1">
        <f t="shared" si="746"/>
        <v>26</v>
      </c>
      <c r="T1051" s="1">
        <f t="shared" si="747"/>
        <v>26</v>
      </c>
      <c r="U1051" s="1">
        <f t="shared" si="748"/>
        <v>26</v>
      </c>
      <c r="V1051" s="1">
        <f t="shared" si="749"/>
        <v>26</v>
      </c>
      <c r="W1051" s="1">
        <f t="shared" si="750"/>
        <v>26</v>
      </c>
      <c r="X1051" s="1">
        <f t="shared" si="751"/>
        <v>26</v>
      </c>
      <c r="Y1051" s="1">
        <f t="shared" si="752"/>
        <v>26</v>
      </c>
      <c r="Z1051" s="1">
        <f t="shared" si="753"/>
        <v>26</v>
      </c>
      <c r="AA1051" s="1">
        <f t="shared" si="754"/>
        <v>26</v>
      </c>
      <c r="AB1051" s="1">
        <f t="shared" si="755"/>
        <v>26</v>
      </c>
      <c r="AC1051" s="1">
        <f t="shared" si="756"/>
        <v>26</v>
      </c>
      <c r="AD1051" s="1">
        <f t="shared" si="757"/>
        <v>26</v>
      </c>
      <c r="AE1051" s="1">
        <f t="shared" si="758"/>
        <v>26</v>
      </c>
      <c r="AF1051" s="1">
        <f t="shared" si="759"/>
        <v>26</v>
      </c>
      <c r="AG1051" s="1">
        <f t="shared" si="760"/>
        <v>26</v>
      </c>
      <c r="AH1051" s="1">
        <f t="shared" si="761"/>
        <v>26</v>
      </c>
      <c r="AI1051" s="1">
        <f t="shared" si="762"/>
        <v>26</v>
      </c>
      <c r="AJ1051" s="1">
        <f t="shared" si="763"/>
        <v>26</v>
      </c>
      <c r="AK1051" s="1">
        <f t="shared" si="764"/>
        <v>26</v>
      </c>
      <c r="AL1051" s="1">
        <f t="shared" si="765"/>
        <v>26</v>
      </c>
      <c r="AM1051" s="1">
        <f t="shared" si="766"/>
        <v>26</v>
      </c>
      <c r="AN1051" s="1">
        <f t="shared" si="767"/>
        <v>26</v>
      </c>
      <c r="AO1051" s="1">
        <f t="shared" si="768"/>
        <v>26</v>
      </c>
      <c r="AP1051" s="7">
        <f t="shared" si="738"/>
        <v>26</v>
      </c>
      <c r="AQ1051" s="7">
        <f t="shared" si="739"/>
        <v>26</v>
      </c>
      <c r="AR1051" s="1">
        <f t="shared" si="769"/>
        <v>26</v>
      </c>
      <c r="AS1051" s="7">
        <f t="shared" si="740"/>
        <v>26</v>
      </c>
      <c r="AT1051" s="1">
        <f t="shared" si="770"/>
        <v>26</v>
      </c>
      <c r="AU1051" s="1">
        <f t="shared" si="771"/>
        <v>26</v>
      </c>
      <c r="AV1051" s="1">
        <f t="shared" si="772"/>
        <v>26</v>
      </c>
      <c r="AW1051" s="1">
        <f t="shared" si="773"/>
        <v>26</v>
      </c>
      <c r="AX1051" s="1">
        <f t="shared" si="774"/>
        <v>26</v>
      </c>
      <c r="AY1051" s="1">
        <f t="shared" si="775"/>
        <v>26</v>
      </c>
      <c r="AZ1051" s="1">
        <f t="shared" si="776"/>
        <v>26</v>
      </c>
      <c r="BA1051" s="1">
        <f t="shared" si="777"/>
        <v>26</v>
      </c>
      <c r="BB1051" s="1">
        <f t="shared" si="778"/>
        <v>26</v>
      </c>
      <c r="BC1051" s="1">
        <f t="shared" si="779"/>
        <v>26</v>
      </c>
      <c r="BD1051" s="1">
        <f t="shared" si="780"/>
        <v>26</v>
      </c>
      <c r="BE1051" s="1">
        <f t="shared" si="781"/>
        <v>26</v>
      </c>
      <c r="BF1051" s="1">
        <f t="shared" si="782"/>
        <v>26</v>
      </c>
      <c r="BG1051" s="1">
        <f>+IF(D1051="male",VLOOKUP(M1051,'Key node cluster'!$A$3:$C$45,3,0),VLOOKUP(M1051,'Key node cluster'!$F$3:$H$27,3,0))</f>
        <v>31</v>
      </c>
    </row>
    <row r="1052" spans="1:59" x14ac:dyDescent="0.25">
      <c r="A1052" t="s">
        <v>768</v>
      </c>
      <c r="B1052">
        <v>9901007891</v>
      </c>
      <c r="C1052" s="7">
        <v>30</v>
      </c>
      <c r="D1052" t="s">
        <v>9</v>
      </c>
      <c r="E1052" t="s">
        <v>10</v>
      </c>
      <c r="G1052" t="str">
        <f t="shared" si="737"/>
        <v/>
      </c>
      <c r="H1052" s="7">
        <f t="shared" si="741"/>
        <v>10</v>
      </c>
      <c r="J1052">
        <v>32</v>
      </c>
      <c r="K1052">
        <v>5.7753424657533996</v>
      </c>
      <c r="L1052">
        <v>2</v>
      </c>
      <c r="M1052" s="5">
        <f t="shared" si="742"/>
        <v>26</v>
      </c>
      <c r="N1052" s="5">
        <f>+IF(D1052="male",VLOOKUP(BG1052,'Key node cluster'!$L$3:$N$24,3,0),VLOOKUP(BG1052,'Key node cluster'!$R$3:$T$15,3,0))</f>
        <v>1</v>
      </c>
      <c r="O1052" s="1">
        <v>0</v>
      </c>
      <c r="P1052" s="1">
        <f t="shared" si="743"/>
        <v>26</v>
      </c>
      <c r="Q1052" s="1">
        <f t="shared" si="744"/>
        <v>26</v>
      </c>
      <c r="R1052" s="1">
        <f t="shared" si="745"/>
        <v>26</v>
      </c>
      <c r="S1052" s="1">
        <f t="shared" si="746"/>
        <v>26</v>
      </c>
      <c r="T1052" s="1">
        <f t="shared" si="747"/>
        <v>26</v>
      </c>
      <c r="U1052" s="1">
        <f t="shared" si="748"/>
        <v>26</v>
      </c>
      <c r="V1052" s="1">
        <f t="shared" si="749"/>
        <v>26</v>
      </c>
      <c r="W1052" s="1">
        <f t="shared" si="750"/>
        <v>26</v>
      </c>
      <c r="X1052" s="1">
        <f t="shared" si="751"/>
        <v>26</v>
      </c>
      <c r="Y1052" s="1">
        <f t="shared" si="752"/>
        <v>26</v>
      </c>
      <c r="Z1052" s="1">
        <f t="shared" si="753"/>
        <v>26</v>
      </c>
      <c r="AA1052" s="1">
        <f t="shared" si="754"/>
        <v>26</v>
      </c>
      <c r="AB1052" s="1">
        <f t="shared" si="755"/>
        <v>26</v>
      </c>
      <c r="AC1052" s="1">
        <f t="shared" si="756"/>
        <v>26</v>
      </c>
      <c r="AD1052" s="1">
        <f t="shared" si="757"/>
        <v>26</v>
      </c>
      <c r="AE1052" s="1">
        <f t="shared" si="758"/>
        <v>26</v>
      </c>
      <c r="AF1052" s="1">
        <f t="shared" si="759"/>
        <v>26</v>
      </c>
      <c r="AG1052" s="1">
        <f t="shared" si="760"/>
        <v>26</v>
      </c>
      <c r="AH1052" s="1">
        <f t="shared" si="761"/>
        <v>26</v>
      </c>
      <c r="AI1052" s="1">
        <f t="shared" si="762"/>
        <v>26</v>
      </c>
      <c r="AJ1052" s="1">
        <f t="shared" si="763"/>
        <v>26</v>
      </c>
      <c r="AK1052" s="1">
        <f t="shared" si="764"/>
        <v>26</v>
      </c>
      <c r="AL1052" s="1">
        <f t="shared" si="765"/>
        <v>26</v>
      </c>
      <c r="AM1052" s="1">
        <f t="shared" si="766"/>
        <v>26</v>
      </c>
      <c r="AN1052" s="1">
        <f t="shared" si="767"/>
        <v>26</v>
      </c>
      <c r="AO1052" s="1">
        <f t="shared" si="768"/>
        <v>26</v>
      </c>
      <c r="AP1052" s="7">
        <f t="shared" si="738"/>
        <v>26</v>
      </c>
      <c r="AQ1052" s="7">
        <f t="shared" si="739"/>
        <v>26</v>
      </c>
      <c r="AR1052" s="1">
        <f t="shared" si="769"/>
        <v>26</v>
      </c>
      <c r="AS1052" s="7">
        <f t="shared" si="740"/>
        <v>26</v>
      </c>
      <c r="AT1052" s="1">
        <f t="shared" si="770"/>
        <v>26</v>
      </c>
      <c r="AU1052" s="1">
        <f t="shared" si="771"/>
        <v>26</v>
      </c>
      <c r="AV1052" s="1">
        <f t="shared" si="772"/>
        <v>26</v>
      </c>
      <c r="AW1052" s="1">
        <f t="shared" si="773"/>
        <v>26</v>
      </c>
      <c r="AX1052" s="1">
        <f t="shared" si="774"/>
        <v>26</v>
      </c>
      <c r="AY1052" s="1">
        <f t="shared" si="775"/>
        <v>26</v>
      </c>
      <c r="AZ1052" s="1">
        <f t="shared" si="776"/>
        <v>26</v>
      </c>
      <c r="BA1052" s="1">
        <f t="shared" si="777"/>
        <v>26</v>
      </c>
      <c r="BB1052" s="1">
        <f t="shared" si="778"/>
        <v>26</v>
      </c>
      <c r="BC1052" s="1">
        <f t="shared" si="779"/>
        <v>26</v>
      </c>
      <c r="BD1052" s="1">
        <f t="shared" si="780"/>
        <v>26</v>
      </c>
      <c r="BE1052" s="1">
        <f t="shared" si="781"/>
        <v>26</v>
      </c>
      <c r="BF1052" s="1">
        <f t="shared" si="782"/>
        <v>26</v>
      </c>
      <c r="BG1052" s="1">
        <f>+IF(D1052="male",VLOOKUP(M1052,'Key node cluster'!$A$3:$C$45,3,0),VLOOKUP(M1052,'Key node cluster'!$F$3:$H$27,3,0))</f>
        <v>31</v>
      </c>
    </row>
    <row r="1053" spans="1:59" x14ac:dyDescent="0.25">
      <c r="A1053" t="s">
        <v>770</v>
      </c>
      <c r="B1053">
        <v>9921028821</v>
      </c>
      <c r="C1053" s="7">
        <v>30</v>
      </c>
      <c r="D1053" t="s">
        <v>9</v>
      </c>
      <c r="E1053" t="s">
        <v>10</v>
      </c>
      <c r="F1053" t="s">
        <v>25</v>
      </c>
      <c r="G1053" t="str">
        <f t="shared" si="737"/>
        <v>bachelor or above</v>
      </c>
      <c r="H1053" s="7">
        <f t="shared" si="741"/>
        <v>10</v>
      </c>
      <c r="I1053" t="s">
        <v>14</v>
      </c>
      <c r="J1053">
        <v>30</v>
      </c>
      <c r="K1053">
        <v>5.2547945205479003</v>
      </c>
      <c r="L1053">
        <v>5</v>
      </c>
      <c r="M1053" s="5">
        <f t="shared" si="742"/>
        <v>31</v>
      </c>
      <c r="N1053" s="5">
        <f>+IF(D1053="male",VLOOKUP(BG1053,'Key node cluster'!$L$3:$N$24,3,0),VLOOKUP(BG1053,'Key node cluster'!$R$3:$T$15,3,0))</f>
        <v>1</v>
      </c>
      <c r="O1053" s="1">
        <v>0</v>
      </c>
      <c r="P1053" s="1">
        <f t="shared" si="743"/>
        <v>26</v>
      </c>
      <c r="Q1053" s="1">
        <f t="shared" si="744"/>
        <v>26</v>
      </c>
      <c r="R1053" s="1">
        <f t="shared" si="745"/>
        <v>26</v>
      </c>
      <c r="S1053" s="1">
        <f t="shared" si="746"/>
        <v>26</v>
      </c>
      <c r="T1053" s="1">
        <f t="shared" si="747"/>
        <v>26</v>
      </c>
      <c r="U1053" s="1">
        <f t="shared" si="748"/>
        <v>26</v>
      </c>
      <c r="V1053" s="1">
        <f t="shared" si="749"/>
        <v>26</v>
      </c>
      <c r="W1053" s="1">
        <f t="shared" si="750"/>
        <v>26</v>
      </c>
      <c r="X1053" s="1">
        <f t="shared" si="751"/>
        <v>26</v>
      </c>
      <c r="Y1053" s="1">
        <f t="shared" si="752"/>
        <v>26</v>
      </c>
      <c r="Z1053" s="1">
        <f t="shared" si="753"/>
        <v>26</v>
      </c>
      <c r="AA1053" s="1">
        <f t="shared" si="754"/>
        <v>26</v>
      </c>
      <c r="AB1053" s="1">
        <f t="shared" si="755"/>
        <v>26</v>
      </c>
      <c r="AC1053" s="1">
        <f t="shared" si="756"/>
        <v>26</v>
      </c>
      <c r="AD1053" s="1">
        <f t="shared" si="757"/>
        <v>26</v>
      </c>
      <c r="AE1053" s="1">
        <f t="shared" si="758"/>
        <v>26</v>
      </c>
      <c r="AF1053" s="1">
        <f t="shared" si="759"/>
        <v>26</v>
      </c>
      <c r="AG1053" s="1">
        <f t="shared" si="760"/>
        <v>26</v>
      </c>
      <c r="AH1053" s="1">
        <f t="shared" si="761"/>
        <v>26</v>
      </c>
      <c r="AI1053" s="1">
        <f t="shared" si="762"/>
        <v>26</v>
      </c>
      <c r="AJ1053" s="1">
        <f t="shared" si="763"/>
        <v>26</v>
      </c>
      <c r="AK1053" s="1">
        <f t="shared" si="764"/>
        <v>26</v>
      </c>
      <c r="AL1053" s="1">
        <f t="shared" si="765"/>
        <v>26</v>
      </c>
      <c r="AM1053" s="1">
        <f t="shared" si="766"/>
        <v>26</v>
      </c>
      <c r="AN1053" s="1">
        <f t="shared" si="767"/>
        <v>26</v>
      </c>
      <c r="AO1053" s="1">
        <f t="shared" si="768"/>
        <v>26</v>
      </c>
      <c r="AP1053" s="7">
        <f t="shared" si="738"/>
        <v>27</v>
      </c>
      <c r="AQ1053" s="7">
        <f t="shared" si="739"/>
        <v>28</v>
      </c>
      <c r="AR1053" s="1">
        <f t="shared" si="769"/>
        <v>29</v>
      </c>
      <c r="AS1053" s="7">
        <f t="shared" si="740"/>
        <v>31</v>
      </c>
      <c r="AT1053" s="1">
        <f t="shared" si="770"/>
        <v>31</v>
      </c>
      <c r="AU1053" s="1">
        <f t="shared" si="771"/>
        <v>31</v>
      </c>
      <c r="AV1053" s="1">
        <f t="shared" si="772"/>
        <v>31</v>
      </c>
      <c r="AW1053" s="1">
        <f t="shared" si="773"/>
        <v>31</v>
      </c>
      <c r="AX1053" s="1">
        <f t="shared" si="774"/>
        <v>31</v>
      </c>
      <c r="AY1053" s="1">
        <f t="shared" si="775"/>
        <v>31</v>
      </c>
      <c r="AZ1053" s="1">
        <f t="shared" si="776"/>
        <v>31</v>
      </c>
      <c r="BA1053" s="1">
        <f t="shared" si="777"/>
        <v>31</v>
      </c>
      <c r="BB1053" s="1">
        <f t="shared" si="778"/>
        <v>31</v>
      </c>
      <c r="BC1053" s="1">
        <f t="shared" si="779"/>
        <v>31</v>
      </c>
      <c r="BD1053" s="1">
        <f t="shared" si="780"/>
        <v>31</v>
      </c>
      <c r="BE1053" s="1">
        <f t="shared" si="781"/>
        <v>31</v>
      </c>
      <c r="BF1053" s="1">
        <f t="shared" si="782"/>
        <v>31</v>
      </c>
      <c r="BG1053" s="1">
        <f>+IF(D1053="male",VLOOKUP(M1053,'Key node cluster'!$A$3:$C$45,3,0),VLOOKUP(M1053,'Key node cluster'!$F$3:$H$27,3,0))</f>
        <v>31</v>
      </c>
    </row>
    <row r="1054" spans="1:59" x14ac:dyDescent="0.25">
      <c r="A1054" t="s">
        <v>771</v>
      </c>
      <c r="B1054">
        <v>9931023686</v>
      </c>
      <c r="C1054" s="7">
        <v>30</v>
      </c>
      <c r="D1054" t="s">
        <v>9</v>
      </c>
      <c r="E1054" t="s">
        <v>10</v>
      </c>
      <c r="G1054" t="str">
        <f t="shared" ref="G1054:G1117" si="783">IF(I1054="","",IF(OR(I1054="high_school",I1054="secondary_or_below"),"secondary or below",IF(OR(I1054="bachelor",I1054="master",I1054="phd"),"bachelor or above", "tvet")))</f>
        <v/>
      </c>
      <c r="H1054" s="7">
        <f t="shared" si="741"/>
        <v>10</v>
      </c>
      <c r="J1054">
        <v>29</v>
      </c>
      <c r="K1054">
        <v>5.3342465753425001</v>
      </c>
      <c r="L1054">
        <v>18</v>
      </c>
      <c r="M1054" s="5">
        <f t="shared" si="742"/>
        <v>26</v>
      </c>
      <c r="N1054" s="5">
        <f>+IF(D1054="male",VLOOKUP(BG1054,'Key node cluster'!$L$3:$N$24,3,0),VLOOKUP(BG1054,'Key node cluster'!$R$3:$T$15,3,0))</f>
        <v>1</v>
      </c>
      <c r="O1054" s="1">
        <v>0</v>
      </c>
      <c r="P1054" s="1">
        <f t="shared" si="743"/>
        <v>26</v>
      </c>
      <c r="Q1054" s="1">
        <f t="shared" si="744"/>
        <v>26</v>
      </c>
      <c r="R1054" s="1">
        <f t="shared" si="745"/>
        <v>26</v>
      </c>
      <c r="S1054" s="1">
        <f t="shared" si="746"/>
        <v>26</v>
      </c>
      <c r="T1054" s="1">
        <f t="shared" si="747"/>
        <v>26</v>
      </c>
      <c r="U1054" s="1">
        <f t="shared" si="748"/>
        <v>26</v>
      </c>
      <c r="V1054" s="1">
        <f t="shared" si="749"/>
        <v>26</v>
      </c>
      <c r="W1054" s="1">
        <f t="shared" si="750"/>
        <v>26</v>
      </c>
      <c r="X1054" s="1">
        <f t="shared" si="751"/>
        <v>26</v>
      </c>
      <c r="Y1054" s="1">
        <f t="shared" si="752"/>
        <v>26</v>
      </c>
      <c r="Z1054" s="1">
        <f t="shared" si="753"/>
        <v>26</v>
      </c>
      <c r="AA1054" s="1">
        <f t="shared" si="754"/>
        <v>26</v>
      </c>
      <c r="AB1054" s="1">
        <f t="shared" si="755"/>
        <v>26</v>
      </c>
      <c r="AC1054" s="1">
        <f t="shared" si="756"/>
        <v>26</v>
      </c>
      <c r="AD1054" s="1">
        <f t="shared" si="757"/>
        <v>26</v>
      </c>
      <c r="AE1054" s="1">
        <f t="shared" si="758"/>
        <v>26</v>
      </c>
      <c r="AF1054" s="1">
        <f t="shared" si="759"/>
        <v>26</v>
      </c>
      <c r="AG1054" s="1">
        <f t="shared" si="760"/>
        <v>26</v>
      </c>
      <c r="AH1054" s="1">
        <f t="shared" si="761"/>
        <v>26</v>
      </c>
      <c r="AI1054" s="1">
        <f t="shared" si="762"/>
        <v>26</v>
      </c>
      <c r="AJ1054" s="1">
        <f t="shared" si="763"/>
        <v>26</v>
      </c>
      <c r="AK1054" s="1">
        <f t="shared" si="764"/>
        <v>26</v>
      </c>
      <c r="AL1054" s="1">
        <f t="shared" si="765"/>
        <v>26</v>
      </c>
      <c r="AM1054" s="1">
        <f t="shared" si="766"/>
        <v>26</v>
      </c>
      <c r="AN1054" s="1">
        <f t="shared" si="767"/>
        <v>26</v>
      </c>
      <c r="AO1054" s="1">
        <f t="shared" si="768"/>
        <v>26</v>
      </c>
      <c r="AP1054" s="7">
        <f t="shared" si="738"/>
        <v>26</v>
      </c>
      <c r="AQ1054" s="7">
        <f t="shared" si="739"/>
        <v>26</v>
      </c>
      <c r="AR1054" s="1">
        <f t="shared" si="769"/>
        <v>26</v>
      </c>
      <c r="AS1054" s="7">
        <f t="shared" si="740"/>
        <v>26</v>
      </c>
      <c r="AT1054" s="1">
        <f t="shared" si="770"/>
        <v>26</v>
      </c>
      <c r="AU1054" s="1">
        <f t="shared" si="771"/>
        <v>26</v>
      </c>
      <c r="AV1054" s="1">
        <f t="shared" si="772"/>
        <v>26</v>
      </c>
      <c r="AW1054" s="1">
        <f t="shared" si="773"/>
        <v>26</v>
      </c>
      <c r="AX1054" s="1">
        <f t="shared" si="774"/>
        <v>26</v>
      </c>
      <c r="AY1054" s="1">
        <f t="shared" si="775"/>
        <v>26</v>
      </c>
      <c r="AZ1054" s="1">
        <f t="shared" si="776"/>
        <v>26</v>
      </c>
      <c r="BA1054" s="1">
        <f t="shared" si="777"/>
        <v>26</v>
      </c>
      <c r="BB1054" s="1">
        <f t="shared" si="778"/>
        <v>26</v>
      </c>
      <c r="BC1054" s="1">
        <f t="shared" si="779"/>
        <v>26</v>
      </c>
      <c r="BD1054" s="1">
        <f t="shared" si="780"/>
        <v>26</v>
      </c>
      <c r="BE1054" s="1">
        <f t="shared" si="781"/>
        <v>26</v>
      </c>
      <c r="BF1054" s="1">
        <f t="shared" si="782"/>
        <v>26</v>
      </c>
      <c r="BG1054" s="1">
        <f>+IF(D1054="male",VLOOKUP(M1054,'Key node cluster'!$A$3:$C$45,3,0),VLOOKUP(M1054,'Key node cluster'!$F$3:$H$27,3,0))</f>
        <v>31</v>
      </c>
    </row>
    <row r="1055" spans="1:59" x14ac:dyDescent="0.25">
      <c r="A1055" t="s">
        <v>775</v>
      </c>
      <c r="B1055">
        <v>9701010305</v>
      </c>
      <c r="C1055" s="7">
        <v>50</v>
      </c>
      <c r="D1055" t="s">
        <v>9</v>
      </c>
      <c r="E1055" t="s">
        <v>10</v>
      </c>
      <c r="F1055" t="s">
        <v>25</v>
      </c>
      <c r="G1055" t="str">
        <f t="shared" si="783"/>
        <v>bachelor or above</v>
      </c>
      <c r="H1055" s="7">
        <f t="shared" si="741"/>
        <v>5</v>
      </c>
      <c r="I1055" t="s">
        <v>14</v>
      </c>
      <c r="J1055">
        <v>52</v>
      </c>
      <c r="K1055">
        <v>3.6904109589041001</v>
      </c>
      <c r="L1055">
        <v>2</v>
      </c>
      <c r="M1055" s="5">
        <f t="shared" si="742"/>
        <v>32</v>
      </c>
      <c r="N1055" s="5">
        <f>+IF(D1055="male",VLOOKUP(BG1055,'Key node cluster'!$L$3:$N$24,3,0),VLOOKUP(BG1055,'Key node cluster'!$R$3:$T$15,3,0))</f>
        <v>0</v>
      </c>
      <c r="O1055" s="1">
        <v>0</v>
      </c>
      <c r="P1055" s="1">
        <f t="shared" si="743"/>
        <v>26</v>
      </c>
      <c r="Q1055" s="1">
        <f t="shared" si="744"/>
        <v>26</v>
      </c>
      <c r="R1055" s="1">
        <f t="shared" si="745"/>
        <v>26</v>
      </c>
      <c r="S1055" s="1">
        <f t="shared" si="746"/>
        <v>26</v>
      </c>
      <c r="T1055" s="1">
        <f t="shared" si="747"/>
        <v>26</v>
      </c>
      <c r="U1055" s="1">
        <f t="shared" si="748"/>
        <v>26</v>
      </c>
      <c r="V1055" s="1">
        <f t="shared" si="749"/>
        <v>26</v>
      </c>
      <c r="W1055" s="1">
        <f t="shared" si="750"/>
        <v>26</v>
      </c>
      <c r="X1055" s="1">
        <f t="shared" si="751"/>
        <v>26</v>
      </c>
      <c r="Y1055" s="1">
        <f t="shared" si="752"/>
        <v>26</v>
      </c>
      <c r="Z1055" s="1">
        <f t="shared" si="753"/>
        <v>26</v>
      </c>
      <c r="AA1055" s="1">
        <f t="shared" si="754"/>
        <v>26</v>
      </c>
      <c r="AB1055" s="1">
        <f t="shared" si="755"/>
        <v>26</v>
      </c>
      <c r="AC1055" s="1">
        <f t="shared" si="756"/>
        <v>26</v>
      </c>
      <c r="AD1055" s="1">
        <f t="shared" si="757"/>
        <v>26</v>
      </c>
      <c r="AE1055" s="1">
        <f t="shared" si="758"/>
        <v>26</v>
      </c>
      <c r="AF1055" s="1">
        <f t="shared" si="759"/>
        <v>26</v>
      </c>
      <c r="AG1055" s="1">
        <f t="shared" si="760"/>
        <v>26</v>
      </c>
      <c r="AH1055" s="1">
        <f t="shared" si="761"/>
        <v>26</v>
      </c>
      <c r="AI1055" s="1">
        <f t="shared" si="762"/>
        <v>26</v>
      </c>
      <c r="AJ1055" s="1">
        <f t="shared" si="763"/>
        <v>26</v>
      </c>
      <c r="AK1055" s="1">
        <f t="shared" si="764"/>
        <v>26</v>
      </c>
      <c r="AL1055" s="1">
        <f t="shared" si="765"/>
        <v>26</v>
      </c>
      <c r="AM1055" s="1">
        <f t="shared" si="766"/>
        <v>26</v>
      </c>
      <c r="AN1055" s="1">
        <f t="shared" si="767"/>
        <v>26</v>
      </c>
      <c r="AO1055" s="1">
        <f t="shared" si="768"/>
        <v>26</v>
      </c>
      <c r="AP1055" s="7">
        <f t="shared" si="738"/>
        <v>27</v>
      </c>
      <c r="AQ1055" s="7">
        <f t="shared" si="739"/>
        <v>28</v>
      </c>
      <c r="AR1055" s="1">
        <f t="shared" si="769"/>
        <v>32</v>
      </c>
      <c r="AS1055" s="7">
        <f t="shared" si="740"/>
        <v>32</v>
      </c>
      <c r="AT1055" s="1">
        <f t="shared" si="770"/>
        <v>32</v>
      </c>
      <c r="AU1055" s="1">
        <f t="shared" si="771"/>
        <v>32</v>
      </c>
      <c r="AV1055" s="1">
        <f t="shared" si="772"/>
        <v>32</v>
      </c>
      <c r="AW1055" s="1">
        <f t="shared" si="773"/>
        <v>32</v>
      </c>
      <c r="AX1055" s="1">
        <f t="shared" si="774"/>
        <v>32</v>
      </c>
      <c r="AY1055" s="1">
        <f t="shared" si="775"/>
        <v>32</v>
      </c>
      <c r="AZ1055" s="1">
        <f t="shared" si="776"/>
        <v>32</v>
      </c>
      <c r="BA1055" s="1">
        <f t="shared" si="777"/>
        <v>32</v>
      </c>
      <c r="BB1055" s="1">
        <f t="shared" si="778"/>
        <v>32</v>
      </c>
      <c r="BC1055" s="1">
        <f t="shared" si="779"/>
        <v>32</v>
      </c>
      <c r="BD1055" s="1">
        <f t="shared" si="780"/>
        <v>32</v>
      </c>
      <c r="BE1055" s="1">
        <f t="shared" si="781"/>
        <v>32</v>
      </c>
      <c r="BF1055" s="1">
        <f t="shared" si="782"/>
        <v>32</v>
      </c>
      <c r="BG1055" s="1">
        <f>+IF(D1055="male",VLOOKUP(M1055,'Key node cluster'!$A$3:$C$45,3,0),VLOOKUP(M1055,'Key node cluster'!$F$3:$H$27,3,0))</f>
        <v>32</v>
      </c>
    </row>
    <row r="1056" spans="1:59" x14ac:dyDescent="0.25">
      <c r="A1056" t="s">
        <v>777</v>
      </c>
      <c r="B1056">
        <v>9971019012</v>
      </c>
      <c r="C1056" s="7">
        <v>20</v>
      </c>
      <c r="D1056" t="s">
        <v>9</v>
      </c>
      <c r="E1056" t="s">
        <v>10</v>
      </c>
      <c r="F1056" t="s">
        <v>352</v>
      </c>
      <c r="G1056" t="str">
        <f t="shared" si="783"/>
        <v>bachelor or above</v>
      </c>
      <c r="H1056" s="7">
        <f t="shared" si="741"/>
        <v>5</v>
      </c>
      <c r="I1056" t="s">
        <v>14</v>
      </c>
      <c r="J1056">
        <v>25</v>
      </c>
      <c r="K1056">
        <v>4.0876712328767004</v>
      </c>
      <c r="L1056">
        <v>2</v>
      </c>
      <c r="M1056" s="5">
        <f t="shared" si="742"/>
        <v>30</v>
      </c>
      <c r="N1056" s="5">
        <f>+IF(D1056="male",VLOOKUP(BG1056,'Key node cluster'!$L$3:$N$24,3,0),VLOOKUP(BG1056,'Key node cluster'!$R$3:$T$15,3,0))</f>
        <v>2</v>
      </c>
      <c r="O1056" s="1">
        <v>0</v>
      </c>
      <c r="P1056" s="1">
        <f t="shared" si="743"/>
        <v>26</v>
      </c>
      <c r="Q1056" s="1">
        <f t="shared" si="744"/>
        <v>26</v>
      </c>
      <c r="R1056" s="1">
        <f t="shared" si="745"/>
        <v>26</v>
      </c>
      <c r="S1056" s="1">
        <f t="shared" si="746"/>
        <v>26</v>
      </c>
      <c r="T1056" s="1">
        <f t="shared" si="747"/>
        <v>26</v>
      </c>
      <c r="U1056" s="1">
        <f t="shared" si="748"/>
        <v>26</v>
      </c>
      <c r="V1056" s="1">
        <f t="shared" si="749"/>
        <v>26</v>
      </c>
      <c r="W1056" s="1">
        <f t="shared" si="750"/>
        <v>26</v>
      </c>
      <c r="X1056" s="1">
        <f t="shared" si="751"/>
        <v>26</v>
      </c>
      <c r="Y1056" s="1">
        <f t="shared" si="752"/>
        <v>26</v>
      </c>
      <c r="Z1056" s="1">
        <f t="shared" si="753"/>
        <v>26</v>
      </c>
      <c r="AA1056" s="1">
        <f t="shared" si="754"/>
        <v>26</v>
      </c>
      <c r="AB1056" s="1">
        <f t="shared" si="755"/>
        <v>26</v>
      </c>
      <c r="AC1056" s="1">
        <f t="shared" si="756"/>
        <v>26</v>
      </c>
      <c r="AD1056" s="1">
        <f t="shared" si="757"/>
        <v>26</v>
      </c>
      <c r="AE1056" s="1">
        <f t="shared" si="758"/>
        <v>26</v>
      </c>
      <c r="AF1056" s="1">
        <f t="shared" si="759"/>
        <v>26</v>
      </c>
      <c r="AG1056" s="1">
        <f t="shared" si="760"/>
        <v>26</v>
      </c>
      <c r="AH1056" s="1">
        <f t="shared" si="761"/>
        <v>26</v>
      </c>
      <c r="AI1056" s="1">
        <f t="shared" si="762"/>
        <v>26</v>
      </c>
      <c r="AJ1056" s="1">
        <f t="shared" si="763"/>
        <v>26</v>
      </c>
      <c r="AK1056" s="1">
        <f t="shared" si="764"/>
        <v>26</v>
      </c>
      <c r="AL1056" s="1">
        <f t="shared" si="765"/>
        <v>26</v>
      </c>
      <c r="AM1056" s="1">
        <f t="shared" si="766"/>
        <v>26</v>
      </c>
      <c r="AN1056" s="1">
        <f t="shared" si="767"/>
        <v>26</v>
      </c>
      <c r="AO1056" s="1">
        <f t="shared" si="768"/>
        <v>26</v>
      </c>
      <c r="AP1056" s="7">
        <f t="shared" si="738"/>
        <v>27</v>
      </c>
      <c r="AQ1056" s="7">
        <f t="shared" si="739"/>
        <v>28</v>
      </c>
      <c r="AR1056" s="1">
        <f t="shared" si="769"/>
        <v>29</v>
      </c>
      <c r="AS1056" s="7">
        <f t="shared" si="740"/>
        <v>30</v>
      </c>
      <c r="AT1056" s="1">
        <f t="shared" si="770"/>
        <v>30</v>
      </c>
      <c r="AU1056" s="1">
        <f t="shared" si="771"/>
        <v>30</v>
      </c>
      <c r="AV1056" s="1">
        <f t="shared" si="772"/>
        <v>30</v>
      </c>
      <c r="AW1056" s="1">
        <f t="shared" si="773"/>
        <v>30</v>
      </c>
      <c r="AX1056" s="1">
        <f t="shared" si="774"/>
        <v>30</v>
      </c>
      <c r="AY1056" s="1">
        <f t="shared" si="775"/>
        <v>30</v>
      </c>
      <c r="AZ1056" s="1">
        <f t="shared" si="776"/>
        <v>30</v>
      </c>
      <c r="BA1056" s="1">
        <f t="shared" si="777"/>
        <v>30</v>
      </c>
      <c r="BB1056" s="1">
        <f t="shared" si="778"/>
        <v>30</v>
      </c>
      <c r="BC1056" s="1">
        <f t="shared" si="779"/>
        <v>30</v>
      </c>
      <c r="BD1056" s="1">
        <f t="shared" si="780"/>
        <v>30</v>
      </c>
      <c r="BE1056" s="1">
        <f t="shared" si="781"/>
        <v>30</v>
      </c>
      <c r="BF1056" s="1">
        <f t="shared" si="782"/>
        <v>30</v>
      </c>
      <c r="BG1056" s="1">
        <f>+IF(D1056="male",VLOOKUP(M1056,'Key node cluster'!$A$3:$C$45,3,0),VLOOKUP(M1056,'Key node cluster'!$F$3:$H$27,3,0))</f>
        <v>30</v>
      </c>
    </row>
    <row r="1057" spans="1:59" x14ac:dyDescent="0.25">
      <c r="A1057" t="s">
        <v>778</v>
      </c>
      <c r="B1057">
        <v>9711027440</v>
      </c>
      <c r="C1057" s="7">
        <v>50</v>
      </c>
      <c r="D1057" t="s">
        <v>9</v>
      </c>
      <c r="E1057" t="s">
        <v>10</v>
      </c>
      <c r="F1057" t="s">
        <v>11</v>
      </c>
      <c r="G1057" t="str">
        <f t="shared" si="783"/>
        <v>bachelor or above</v>
      </c>
      <c r="H1057" s="7">
        <f t="shared" si="741"/>
        <v>5</v>
      </c>
      <c r="I1057" t="s">
        <v>46</v>
      </c>
      <c r="J1057">
        <v>50</v>
      </c>
      <c r="K1057">
        <v>4.0301369863014003</v>
      </c>
      <c r="L1057">
        <v>5</v>
      </c>
      <c r="M1057" s="5">
        <f t="shared" si="742"/>
        <v>41</v>
      </c>
      <c r="N1057" s="5">
        <f>+IF(D1057="male",VLOOKUP(BG1057,'Key node cluster'!$L$3:$N$24,3,0),VLOOKUP(BG1057,'Key node cluster'!$R$3:$T$15,3,0))</f>
        <v>1</v>
      </c>
      <c r="O1057" s="1">
        <v>0</v>
      </c>
      <c r="P1057" s="1">
        <f t="shared" si="743"/>
        <v>26</v>
      </c>
      <c r="Q1057" s="1">
        <f t="shared" si="744"/>
        <v>26</v>
      </c>
      <c r="R1057" s="1">
        <f t="shared" si="745"/>
        <v>26</v>
      </c>
      <c r="S1057" s="1">
        <f t="shared" si="746"/>
        <v>26</v>
      </c>
      <c r="T1057" s="1">
        <f t="shared" si="747"/>
        <v>26</v>
      </c>
      <c r="U1057" s="1">
        <f t="shared" si="748"/>
        <v>26</v>
      </c>
      <c r="V1057" s="1">
        <f t="shared" si="749"/>
        <v>26</v>
      </c>
      <c r="W1057" s="1">
        <f t="shared" si="750"/>
        <v>26</v>
      </c>
      <c r="X1057" s="1">
        <f t="shared" si="751"/>
        <v>26</v>
      </c>
      <c r="Y1057" s="1">
        <f t="shared" si="752"/>
        <v>26</v>
      </c>
      <c r="Z1057" s="1">
        <f t="shared" si="753"/>
        <v>26</v>
      </c>
      <c r="AA1057" s="1">
        <f t="shared" si="754"/>
        <v>26</v>
      </c>
      <c r="AB1057" s="1">
        <f t="shared" si="755"/>
        <v>26</v>
      </c>
      <c r="AC1057" s="1">
        <f t="shared" si="756"/>
        <v>26</v>
      </c>
      <c r="AD1057" s="1">
        <f t="shared" si="757"/>
        <v>26</v>
      </c>
      <c r="AE1057" s="1">
        <f t="shared" si="758"/>
        <v>26</v>
      </c>
      <c r="AF1057" s="1">
        <f t="shared" si="759"/>
        <v>26</v>
      </c>
      <c r="AG1057" s="1">
        <f t="shared" si="760"/>
        <v>26</v>
      </c>
      <c r="AH1057" s="1">
        <f t="shared" si="761"/>
        <v>26</v>
      </c>
      <c r="AI1057" s="1">
        <f t="shared" si="762"/>
        <v>26</v>
      </c>
      <c r="AJ1057" s="1">
        <f t="shared" si="763"/>
        <v>26</v>
      </c>
      <c r="AK1057" s="1">
        <f t="shared" si="764"/>
        <v>26</v>
      </c>
      <c r="AL1057" s="1">
        <f t="shared" si="765"/>
        <v>26</v>
      </c>
      <c r="AM1057" s="1">
        <f t="shared" si="766"/>
        <v>26</v>
      </c>
      <c r="AN1057" s="1">
        <f t="shared" si="767"/>
        <v>26</v>
      </c>
      <c r="AO1057" s="1">
        <f t="shared" si="768"/>
        <v>26</v>
      </c>
      <c r="AP1057" s="7">
        <f t="shared" si="738"/>
        <v>38</v>
      </c>
      <c r="AQ1057" s="7">
        <f t="shared" si="739"/>
        <v>38</v>
      </c>
      <c r="AR1057" s="1">
        <f t="shared" si="769"/>
        <v>38</v>
      </c>
      <c r="AS1057" s="7">
        <f t="shared" si="740"/>
        <v>38</v>
      </c>
      <c r="AT1057" s="1">
        <f t="shared" si="770"/>
        <v>38</v>
      </c>
      <c r="AU1057" s="1">
        <f t="shared" si="771"/>
        <v>38</v>
      </c>
      <c r="AV1057" s="1">
        <f t="shared" si="772"/>
        <v>38</v>
      </c>
      <c r="AW1057" s="1">
        <f t="shared" si="773"/>
        <v>38</v>
      </c>
      <c r="AX1057" s="1">
        <f t="shared" si="774"/>
        <v>38</v>
      </c>
      <c r="AY1057" s="1">
        <f t="shared" si="775"/>
        <v>38</v>
      </c>
      <c r="AZ1057" s="1">
        <f t="shared" si="776"/>
        <v>38</v>
      </c>
      <c r="BA1057" s="1">
        <f t="shared" si="777"/>
        <v>38</v>
      </c>
      <c r="BB1057" s="1">
        <f t="shared" si="778"/>
        <v>40</v>
      </c>
      <c r="BC1057" s="1">
        <f t="shared" si="779"/>
        <v>40</v>
      </c>
      <c r="BD1057" s="1">
        <f t="shared" si="780"/>
        <v>41</v>
      </c>
      <c r="BE1057" s="1">
        <f t="shared" si="781"/>
        <v>41</v>
      </c>
      <c r="BF1057" s="1">
        <f t="shared" si="782"/>
        <v>41</v>
      </c>
      <c r="BG1057" s="1">
        <f>+IF(D1057="male",VLOOKUP(M1057,'Key node cluster'!$A$3:$C$45,3,0),VLOOKUP(M1057,'Key node cluster'!$F$3:$H$27,3,0))</f>
        <v>41</v>
      </c>
    </row>
    <row r="1058" spans="1:59" x14ac:dyDescent="0.25">
      <c r="A1058" t="s">
        <v>779</v>
      </c>
      <c r="B1058">
        <v>9881043269</v>
      </c>
      <c r="C1058" s="7">
        <v>30</v>
      </c>
      <c r="D1058" t="s">
        <v>9</v>
      </c>
      <c r="E1058" t="s">
        <v>10</v>
      </c>
      <c r="F1058" t="s">
        <v>780</v>
      </c>
      <c r="G1058" t="str">
        <f t="shared" si="783"/>
        <v>secondary or below</v>
      </c>
      <c r="H1058" s="7">
        <f t="shared" si="741"/>
        <v>10</v>
      </c>
      <c r="I1058" t="s">
        <v>12</v>
      </c>
      <c r="J1058">
        <v>33</v>
      </c>
      <c r="K1058">
        <v>6.7561643835616003</v>
      </c>
      <c r="L1058">
        <v>3</v>
      </c>
      <c r="M1058" s="5">
        <f t="shared" si="742"/>
        <v>31</v>
      </c>
      <c r="N1058" s="5">
        <f>+IF(D1058="male",VLOOKUP(BG1058,'Key node cluster'!$L$3:$N$24,3,0),VLOOKUP(BG1058,'Key node cluster'!$R$3:$T$15,3,0))</f>
        <v>1</v>
      </c>
      <c r="O1058" s="1">
        <v>0</v>
      </c>
      <c r="P1058" s="1">
        <f t="shared" si="743"/>
        <v>26</v>
      </c>
      <c r="Q1058" s="1">
        <f t="shared" si="744"/>
        <v>26</v>
      </c>
      <c r="R1058" s="1">
        <f t="shared" si="745"/>
        <v>26</v>
      </c>
      <c r="S1058" s="1">
        <f t="shared" si="746"/>
        <v>26</v>
      </c>
      <c r="T1058" s="1">
        <f t="shared" si="747"/>
        <v>26</v>
      </c>
      <c r="U1058" s="1">
        <f t="shared" si="748"/>
        <v>26</v>
      </c>
      <c r="V1058" s="1">
        <f t="shared" si="749"/>
        <v>26</v>
      </c>
      <c r="W1058" s="1">
        <f t="shared" si="750"/>
        <v>26</v>
      </c>
      <c r="X1058" s="1">
        <f t="shared" si="751"/>
        <v>26</v>
      </c>
      <c r="Y1058" s="1">
        <f t="shared" si="752"/>
        <v>26</v>
      </c>
      <c r="Z1058" s="1">
        <f t="shared" si="753"/>
        <v>26</v>
      </c>
      <c r="AA1058" s="1">
        <f t="shared" si="754"/>
        <v>26</v>
      </c>
      <c r="AB1058" s="1">
        <f t="shared" si="755"/>
        <v>26</v>
      </c>
      <c r="AC1058" s="1">
        <f t="shared" si="756"/>
        <v>26</v>
      </c>
      <c r="AD1058" s="1">
        <f t="shared" si="757"/>
        <v>26</v>
      </c>
      <c r="AE1058" s="1">
        <f t="shared" si="758"/>
        <v>26</v>
      </c>
      <c r="AF1058" s="1">
        <f t="shared" si="759"/>
        <v>26</v>
      </c>
      <c r="AG1058" s="1">
        <f t="shared" si="760"/>
        <v>26</v>
      </c>
      <c r="AH1058" s="1">
        <f t="shared" si="761"/>
        <v>26</v>
      </c>
      <c r="AI1058" s="1">
        <f t="shared" si="762"/>
        <v>26</v>
      </c>
      <c r="AJ1058" s="1">
        <f t="shared" si="763"/>
        <v>26</v>
      </c>
      <c r="AK1058" s="1">
        <f t="shared" si="764"/>
        <v>26</v>
      </c>
      <c r="AL1058" s="1">
        <f t="shared" si="765"/>
        <v>26</v>
      </c>
      <c r="AM1058" s="1">
        <f t="shared" si="766"/>
        <v>26</v>
      </c>
      <c r="AN1058" s="1">
        <f t="shared" si="767"/>
        <v>26</v>
      </c>
      <c r="AO1058" s="1">
        <f t="shared" si="768"/>
        <v>26</v>
      </c>
      <c r="AP1058" s="7">
        <f t="shared" si="738"/>
        <v>27</v>
      </c>
      <c r="AQ1058" s="7">
        <f t="shared" si="739"/>
        <v>28</v>
      </c>
      <c r="AR1058" s="1">
        <f t="shared" si="769"/>
        <v>29</v>
      </c>
      <c r="AS1058" s="7">
        <f t="shared" si="740"/>
        <v>31</v>
      </c>
      <c r="AT1058" s="1">
        <f t="shared" si="770"/>
        <v>31</v>
      </c>
      <c r="AU1058" s="1">
        <f t="shared" si="771"/>
        <v>31</v>
      </c>
      <c r="AV1058" s="1">
        <f t="shared" si="772"/>
        <v>31</v>
      </c>
      <c r="AW1058" s="1">
        <f t="shared" si="773"/>
        <v>31</v>
      </c>
      <c r="AX1058" s="1">
        <f t="shared" si="774"/>
        <v>31</v>
      </c>
      <c r="AY1058" s="1">
        <f t="shared" si="775"/>
        <v>31</v>
      </c>
      <c r="AZ1058" s="1">
        <f t="shared" si="776"/>
        <v>31</v>
      </c>
      <c r="BA1058" s="1">
        <f t="shared" si="777"/>
        <v>31</v>
      </c>
      <c r="BB1058" s="1">
        <f t="shared" si="778"/>
        <v>31</v>
      </c>
      <c r="BC1058" s="1">
        <f t="shared" si="779"/>
        <v>31</v>
      </c>
      <c r="BD1058" s="1">
        <f t="shared" si="780"/>
        <v>31</v>
      </c>
      <c r="BE1058" s="1">
        <f t="shared" si="781"/>
        <v>31</v>
      </c>
      <c r="BF1058" s="1">
        <f t="shared" si="782"/>
        <v>31</v>
      </c>
      <c r="BG1058" s="1">
        <f>+IF(D1058="male",VLOOKUP(M1058,'Key node cluster'!$A$3:$C$45,3,0),VLOOKUP(M1058,'Key node cluster'!$F$3:$H$27,3,0))</f>
        <v>31</v>
      </c>
    </row>
    <row r="1059" spans="1:59" x14ac:dyDescent="0.25">
      <c r="A1059" t="s">
        <v>782</v>
      </c>
      <c r="B1059">
        <v>9971027461</v>
      </c>
      <c r="C1059" s="7">
        <v>20</v>
      </c>
      <c r="D1059" t="s">
        <v>9</v>
      </c>
      <c r="E1059" t="s">
        <v>10</v>
      </c>
      <c r="G1059" t="str">
        <f t="shared" si="783"/>
        <v/>
      </c>
      <c r="H1059" s="7">
        <f t="shared" si="741"/>
        <v>10</v>
      </c>
      <c r="J1059">
        <v>24</v>
      </c>
      <c r="K1059">
        <v>6.1726027397259999</v>
      </c>
      <c r="L1059">
        <v>5</v>
      </c>
      <c r="M1059" s="5">
        <f t="shared" si="742"/>
        <v>26</v>
      </c>
      <c r="N1059" s="5">
        <f>+IF(D1059="male",VLOOKUP(BG1059,'Key node cluster'!$L$3:$N$24,3,0),VLOOKUP(BG1059,'Key node cluster'!$R$3:$T$15,3,0))</f>
        <v>1</v>
      </c>
      <c r="O1059" s="1">
        <v>0</v>
      </c>
      <c r="P1059" s="1">
        <f t="shared" si="743"/>
        <v>26</v>
      </c>
      <c r="Q1059" s="1">
        <f t="shared" si="744"/>
        <v>26</v>
      </c>
      <c r="R1059" s="1">
        <f t="shared" si="745"/>
        <v>26</v>
      </c>
      <c r="S1059" s="1">
        <f t="shared" si="746"/>
        <v>26</v>
      </c>
      <c r="T1059" s="1">
        <f t="shared" si="747"/>
        <v>26</v>
      </c>
      <c r="U1059" s="1">
        <f t="shared" si="748"/>
        <v>26</v>
      </c>
      <c r="V1059" s="1">
        <f t="shared" si="749"/>
        <v>26</v>
      </c>
      <c r="W1059" s="1">
        <f t="shared" si="750"/>
        <v>26</v>
      </c>
      <c r="X1059" s="1">
        <f t="shared" si="751"/>
        <v>26</v>
      </c>
      <c r="Y1059" s="1">
        <f t="shared" si="752"/>
        <v>26</v>
      </c>
      <c r="Z1059" s="1">
        <f t="shared" si="753"/>
        <v>26</v>
      </c>
      <c r="AA1059" s="1">
        <f t="shared" si="754"/>
        <v>26</v>
      </c>
      <c r="AB1059" s="1">
        <f t="shared" si="755"/>
        <v>26</v>
      </c>
      <c r="AC1059" s="1">
        <f t="shared" si="756"/>
        <v>26</v>
      </c>
      <c r="AD1059" s="1">
        <f t="shared" si="757"/>
        <v>26</v>
      </c>
      <c r="AE1059" s="1">
        <f t="shared" si="758"/>
        <v>26</v>
      </c>
      <c r="AF1059" s="1">
        <f t="shared" si="759"/>
        <v>26</v>
      </c>
      <c r="AG1059" s="1">
        <f t="shared" si="760"/>
        <v>26</v>
      </c>
      <c r="AH1059" s="1">
        <f t="shared" si="761"/>
        <v>26</v>
      </c>
      <c r="AI1059" s="1">
        <f t="shared" si="762"/>
        <v>26</v>
      </c>
      <c r="AJ1059" s="1">
        <f t="shared" si="763"/>
        <v>26</v>
      </c>
      <c r="AK1059" s="1">
        <f t="shared" si="764"/>
        <v>26</v>
      </c>
      <c r="AL1059" s="1">
        <f t="shared" si="765"/>
        <v>26</v>
      </c>
      <c r="AM1059" s="1">
        <f t="shared" si="766"/>
        <v>26</v>
      </c>
      <c r="AN1059" s="1">
        <f t="shared" si="767"/>
        <v>26</v>
      </c>
      <c r="AO1059" s="1">
        <f t="shared" si="768"/>
        <v>26</v>
      </c>
      <c r="AP1059" s="7">
        <f t="shared" si="738"/>
        <v>26</v>
      </c>
      <c r="AQ1059" s="7">
        <f t="shared" si="739"/>
        <v>26</v>
      </c>
      <c r="AR1059" s="1">
        <f t="shared" si="769"/>
        <v>26</v>
      </c>
      <c r="AS1059" s="7">
        <f t="shared" si="740"/>
        <v>26</v>
      </c>
      <c r="AT1059" s="1">
        <f t="shared" si="770"/>
        <v>26</v>
      </c>
      <c r="AU1059" s="1">
        <f t="shared" si="771"/>
        <v>26</v>
      </c>
      <c r="AV1059" s="1">
        <f t="shared" si="772"/>
        <v>26</v>
      </c>
      <c r="AW1059" s="1">
        <f t="shared" si="773"/>
        <v>26</v>
      </c>
      <c r="AX1059" s="1">
        <f t="shared" si="774"/>
        <v>26</v>
      </c>
      <c r="AY1059" s="1">
        <f t="shared" si="775"/>
        <v>26</v>
      </c>
      <c r="AZ1059" s="1">
        <f t="shared" si="776"/>
        <v>26</v>
      </c>
      <c r="BA1059" s="1">
        <f t="shared" si="777"/>
        <v>26</v>
      </c>
      <c r="BB1059" s="1">
        <f t="shared" si="778"/>
        <v>26</v>
      </c>
      <c r="BC1059" s="1">
        <f t="shared" si="779"/>
        <v>26</v>
      </c>
      <c r="BD1059" s="1">
        <f t="shared" si="780"/>
        <v>26</v>
      </c>
      <c r="BE1059" s="1">
        <f t="shared" si="781"/>
        <v>26</v>
      </c>
      <c r="BF1059" s="1">
        <f t="shared" si="782"/>
        <v>26</v>
      </c>
      <c r="BG1059" s="1">
        <f>+IF(D1059="male",VLOOKUP(M1059,'Key node cluster'!$A$3:$C$45,3,0),VLOOKUP(M1059,'Key node cluster'!$F$3:$H$27,3,0))</f>
        <v>31</v>
      </c>
    </row>
    <row r="1060" spans="1:59" x14ac:dyDescent="0.25">
      <c r="A1060" t="s">
        <v>784</v>
      </c>
      <c r="B1060">
        <v>9941001838</v>
      </c>
      <c r="C1060" s="7">
        <v>30</v>
      </c>
      <c r="D1060" t="s">
        <v>9</v>
      </c>
      <c r="E1060" t="s">
        <v>10</v>
      </c>
      <c r="F1060" t="s">
        <v>352</v>
      </c>
      <c r="G1060" t="str">
        <f t="shared" si="783"/>
        <v>bachelor or above</v>
      </c>
      <c r="H1060" s="7">
        <f t="shared" si="741"/>
        <v>1</v>
      </c>
      <c r="I1060" t="s">
        <v>14</v>
      </c>
      <c r="J1060">
        <v>28</v>
      </c>
      <c r="K1060">
        <v>0.93698630136986005</v>
      </c>
      <c r="L1060">
        <v>2</v>
      </c>
      <c r="M1060" s="5">
        <f t="shared" si="742"/>
        <v>19</v>
      </c>
      <c r="N1060" s="5">
        <f>+IF(D1060="male",VLOOKUP(BG1060,'Key node cluster'!$L$3:$N$24,3,0),VLOOKUP(BG1060,'Key node cluster'!$R$3:$T$15,3,0))</f>
        <v>0</v>
      </c>
      <c r="O1060" s="1">
        <v>0</v>
      </c>
      <c r="P1060" s="1">
        <f t="shared" si="743"/>
        <v>1</v>
      </c>
      <c r="Q1060" s="1">
        <f t="shared" si="744"/>
        <v>17</v>
      </c>
      <c r="R1060" s="1">
        <f t="shared" si="745"/>
        <v>17</v>
      </c>
      <c r="S1060" s="1">
        <f t="shared" si="746"/>
        <v>17</v>
      </c>
      <c r="T1060" s="1">
        <f t="shared" si="747"/>
        <v>17</v>
      </c>
      <c r="U1060" s="1">
        <f t="shared" si="748"/>
        <v>17</v>
      </c>
      <c r="V1060" s="1">
        <f t="shared" si="749"/>
        <v>17</v>
      </c>
      <c r="W1060" s="1">
        <f t="shared" si="750"/>
        <v>17</v>
      </c>
      <c r="X1060" s="1">
        <f t="shared" si="751"/>
        <v>17</v>
      </c>
      <c r="Y1060" s="1">
        <f t="shared" si="752"/>
        <v>17</v>
      </c>
      <c r="Z1060" s="1">
        <f t="shared" si="753"/>
        <v>17</v>
      </c>
      <c r="AA1060" s="1">
        <f t="shared" si="754"/>
        <v>17</v>
      </c>
      <c r="AB1060" s="1">
        <f t="shared" si="755"/>
        <v>17</v>
      </c>
      <c r="AC1060" s="1">
        <f t="shared" si="756"/>
        <v>17</v>
      </c>
      <c r="AD1060" s="1">
        <f t="shared" si="757"/>
        <v>17</v>
      </c>
      <c r="AE1060" s="1">
        <f t="shared" si="758"/>
        <v>17</v>
      </c>
      <c r="AF1060" s="1">
        <f t="shared" si="759"/>
        <v>17</v>
      </c>
      <c r="AG1060" s="1">
        <f t="shared" si="760"/>
        <v>18</v>
      </c>
      <c r="AH1060" s="1">
        <f t="shared" si="761"/>
        <v>19</v>
      </c>
      <c r="AI1060" s="1">
        <f t="shared" si="762"/>
        <v>19</v>
      </c>
      <c r="AJ1060" s="1">
        <f t="shared" si="763"/>
        <v>19</v>
      </c>
      <c r="AK1060" s="1">
        <f t="shared" si="764"/>
        <v>19</v>
      </c>
      <c r="AL1060" s="1">
        <f t="shared" si="765"/>
        <v>19</v>
      </c>
      <c r="AM1060" s="1">
        <f t="shared" si="766"/>
        <v>19</v>
      </c>
      <c r="AN1060" s="1">
        <f t="shared" si="767"/>
        <v>19</v>
      </c>
      <c r="AO1060" s="1">
        <f t="shared" si="768"/>
        <v>19</v>
      </c>
      <c r="AP1060" s="7">
        <f t="shared" ref="AP1060:AP1123" si="784">IF($D1060="male",IF(P1060&lt;&gt;26,AO1060,IF(F1060="",AO1060,IF(F1060&lt;&gt;"amman",27,38))),AO1060)</f>
        <v>19</v>
      </c>
      <c r="AQ1060" s="7">
        <f t="shared" ref="AQ1060:AQ1123" si="785">IF($D1060="male",IF(AP1060&lt;&gt;27,AP1060,IF(F1060="",AP1060,IF(F1060&lt;&gt;"zarqa",28,33))),AP1060)</f>
        <v>19</v>
      </c>
      <c r="AR1060" s="1">
        <f t="shared" si="769"/>
        <v>19</v>
      </c>
      <c r="AS1060" s="7">
        <f t="shared" ref="AS1060:AS1123" si="786">IF($D1060="male",IF(AR1060&lt;&gt;29,AR1060,IF(C1060&lt;=25,30,31)),AR1060)</f>
        <v>19</v>
      </c>
      <c r="AT1060" s="1">
        <f t="shared" si="770"/>
        <v>19</v>
      </c>
      <c r="AU1060" s="1">
        <f t="shared" si="771"/>
        <v>19</v>
      </c>
      <c r="AV1060" s="1">
        <f t="shared" si="772"/>
        <v>19</v>
      </c>
      <c r="AW1060" s="1">
        <f t="shared" si="773"/>
        <v>19</v>
      </c>
      <c r="AX1060" s="1">
        <f t="shared" si="774"/>
        <v>19</v>
      </c>
      <c r="AY1060" s="1">
        <f t="shared" si="775"/>
        <v>19</v>
      </c>
      <c r="AZ1060" s="1">
        <f t="shared" si="776"/>
        <v>19</v>
      </c>
      <c r="BA1060" s="1">
        <f t="shared" si="777"/>
        <v>19</v>
      </c>
      <c r="BB1060" s="1">
        <f t="shared" si="778"/>
        <v>19</v>
      </c>
      <c r="BC1060" s="1">
        <f t="shared" si="779"/>
        <v>19</v>
      </c>
      <c r="BD1060" s="1">
        <f t="shared" si="780"/>
        <v>19</v>
      </c>
      <c r="BE1060" s="1">
        <f t="shared" si="781"/>
        <v>19</v>
      </c>
      <c r="BF1060" s="1">
        <f t="shared" si="782"/>
        <v>19</v>
      </c>
      <c r="BG1060" s="1">
        <f>+IF(D1060="male",VLOOKUP(M1060,'Key node cluster'!$A$3:$C$45,3,0),VLOOKUP(M1060,'Key node cluster'!$F$3:$H$27,3,0))</f>
        <v>19</v>
      </c>
    </row>
    <row r="1061" spans="1:59" x14ac:dyDescent="0.25">
      <c r="A1061" t="s">
        <v>785</v>
      </c>
      <c r="B1061">
        <v>9891032525</v>
      </c>
      <c r="C1061" s="7">
        <v>30</v>
      </c>
      <c r="D1061" t="s">
        <v>9</v>
      </c>
      <c r="E1061" t="s">
        <v>10</v>
      </c>
      <c r="G1061" t="str">
        <f t="shared" si="783"/>
        <v>bachelor or above</v>
      </c>
      <c r="H1061" s="7">
        <f t="shared" si="741"/>
        <v>15</v>
      </c>
      <c r="I1061" t="s">
        <v>14</v>
      </c>
      <c r="J1061">
        <v>33</v>
      </c>
      <c r="K1061">
        <v>10.610958904109999</v>
      </c>
      <c r="L1061">
        <v>3</v>
      </c>
      <c r="M1061" s="5">
        <f t="shared" si="742"/>
        <v>26</v>
      </c>
      <c r="N1061" s="5">
        <f>+IF(D1061="male",VLOOKUP(BG1061,'Key node cluster'!$L$3:$N$24,3,0),VLOOKUP(BG1061,'Key node cluster'!$R$3:$T$15,3,0))</f>
        <v>1</v>
      </c>
      <c r="O1061" s="1">
        <v>0</v>
      </c>
      <c r="P1061" s="1">
        <f t="shared" si="743"/>
        <v>26</v>
      </c>
      <c r="Q1061" s="1">
        <f t="shared" si="744"/>
        <v>26</v>
      </c>
      <c r="R1061" s="1">
        <f t="shared" si="745"/>
        <v>26</v>
      </c>
      <c r="S1061" s="1">
        <f t="shared" si="746"/>
        <v>26</v>
      </c>
      <c r="T1061" s="1">
        <f t="shared" si="747"/>
        <v>26</v>
      </c>
      <c r="U1061" s="1">
        <f t="shared" si="748"/>
        <v>26</v>
      </c>
      <c r="V1061" s="1">
        <f t="shared" si="749"/>
        <v>26</v>
      </c>
      <c r="W1061" s="1">
        <f t="shared" si="750"/>
        <v>26</v>
      </c>
      <c r="X1061" s="1">
        <f t="shared" si="751"/>
        <v>26</v>
      </c>
      <c r="Y1061" s="1">
        <f t="shared" si="752"/>
        <v>26</v>
      </c>
      <c r="Z1061" s="1">
        <f t="shared" si="753"/>
        <v>26</v>
      </c>
      <c r="AA1061" s="1">
        <f t="shared" si="754"/>
        <v>26</v>
      </c>
      <c r="AB1061" s="1">
        <f t="shared" si="755"/>
        <v>26</v>
      </c>
      <c r="AC1061" s="1">
        <f t="shared" si="756"/>
        <v>26</v>
      </c>
      <c r="AD1061" s="1">
        <f t="shared" si="757"/>
        <v>26</v>
      </c>
      <c r="AE1061" s="1">
        <f t="shared" si="758"/>
        <v>26</v>
      </c>
      <c r="AF1061" s="1">
        <f t="shared" si="759"/>
        <v>26</v>
      </c>
      <c r="AG1061" s="1">
        <f t="shared" si="760"/>
        <v>26</v>
      </c>
      <c r="AH1061" s="1">
        <f t="shared" si="761"/>
        <v>26</v>
      </c>
      <c r="AI1061" s="1">
        <f t="shared" si="762"/>
        <v>26</v>
      </c>
      <c r="AJ1061" s="1">
        <f t="shared" si="763"/>
        <v>26</v>
      </c>
      <c r="AK1061" s="1">
        <f t="shared" si="764"/>
        <v>26</v>
      </c>
      <c r="AL1061" s="1">
        <f t="shared" si="765"/>
        <v>26</v>
      </c>
      <c r="AM1061" s="1">
        <f t="shared" si="766"/>
        <v>26</v>
      </c>
      <c r="AN1061" s="1">
        <f t="shared" si="767"/>
        <v>26</v>
      </c>
      <c r="AO1061" s="1">
        <f t="shared" si="768"/>
        <v>26</v>
      </c>
      <c r="AP1061" s="7">
        <f t="shared" si="784"/>
        <v>26</v>
      </c>
      <c r="AQ1061" s="7">
        <f t="shared" si="785"/>
        <v>26</v>
      </c>
      <c r="AR1061" s="1">
        <f t="shared" si="769"/>
        <v>26</v>
      </c>
      <c r="AS1061" s="7">
        <f t="shared" si="786"/>
        <v>26</v>
      </c>
      <c r="AT1061" s="1">
        <f t="shared" si="770"/>
        <v>26</v>
      </c>
      <c r="AU1061" s="1">
        <f t="shared" si="771"/>
        <v>26</v>
      </c>
      <c r="AV1061" s="1">
        <f t="shared" si="772"/>
        <v>26</v>
      </c>
      <c r="AW1061" s="1">
        <f t="shared" si="773"/>
        <v>26</v>
      </c>
      <c r="AX1061" s="1">
        <f t="shared" si="774"/>
        <v>26</v>
      </c>
      <c r="AY1061" s="1">
        <f t="shared" si="775"/>
        <v>26</v>
      </c>
      <c r="AZ1061" s="1">
        <f t="shared" si="776"/>
        <v>26</v>
      </c>
      <c r="BA1061" s="1">
        <f t="shared" si="777"/>
        <v>26</v>
      </c>
      <c r="BB1061" s="1">
        <f t="shared" si="778"/>
        <v>26</v>
      </c>
      <c r="BC1061" s="1">
        <f t="shared" si="779"/>
        <v>26</v>
      </c>
      <c r="BD1061" s="1">
        <f t="shared" si="780"/>
        <v>26</v>
      </c>
      <c r="BE1061" s="1">
        <f t="shared" si="781"/>
        <v>26</v>
      </c>
      <c r="BF1061" s="1">
        <f t="shared" si="782"/>
        <v>26</v>
      </c>
      <c r="BG1061" s="1">
        <f>+IF(D1061="male",VLOOKUP(M1061,'Key node cluster'!$A$3:$C$45,3,0),VLOOKUP(M1061,'Key node cluster'!$F$3:$H$27,3,0))</f>
        <v>31</v>
      </c>
    </row>
    <row r="1062" spans="1:59" x14ac:dyDescent="0.25">
      <c r="A1062" t="s">
        <v>786</v>
      </c>
      <c r="B1062">
        <v>9861025117</v>
      </c>
      <c r="C1062" s="7">
        <v>30</v>
      </c>
      <c r="D1062" t="s">
        <v>9</v>
      </c>
      <c r="E1062" t="s">
        <v>10</v>
      </c>
      <c r="G1062" t="str">
        <f t="shared" si="783"/>
        <v/>
      </c>
      <c r="H1062" s="7">
        <f t="shared" si="741"/>
        <v>10</v>
      </c>
      <c r="J1062">
        <v>35</v>
      </c>
      <c r="K1062">
        <v>8.9342465753425007</v>
      </c>
      <c r="L1062">
        <v>10</v>
      </c>
      <c r="M1062" s="5">
        <f t="shared" si="742"/>
        <v>26</v>
      </c>
      <c r="N1062" s="5">
        <f>+IF(D1062="male",VLOOKUP(BG1062,'Key node cluster'!$L$3:$N$24,3,0),VLOOKUP(BG1062,'Key node cluster'!$R$3:$T$15,3,0))</f>
        <v>1</v>
      </c>
      <c r="O1062" s="1">
        <v>0</v>
      </c>
      <c r="P1062" s="1">
        <f t="shared" si="743"/>
        <v>26</v>
      </c>
      <c r="Q1062" s="1">
        <f t="shared" si="744"/>
        <v>26</v>
      </c>
      <c r="R1062" s="1">
        <f t="shared" si="745"/>
        <v>26</v>
      </c>
      <c r="S1062" s="1">
        <f t="shared" si="746"/>
        <v>26</v>
      </c>
      <c r="T1062" s="1">
        <f t="shared" si="747"/>
        <v>26</v>
      </c>
      <c r="U1062" s="1">
        <f t="shared" si="748"/>
        <v>26</v>
      </c>
      <c r="V1062" s="1">
        <f t="shared" si="749"/>
        <v>26</v>
      </c>
      <c r="W1062" s="1">
        <f t="shared" si="750"/>
        <v>26</v>
      </c>
      <c r="X1062" s="1">
        <f t="shared" si="751"/>
        <v>26</v>
      </c>
      <c r="Y1062" s="1">
        <f t="shared" si="752"/>
        <v>26</v>
      </c>
      <c r="Z1062" s="1">
        <f t="shared" si="753"/>
        <v>26</v>
      </c>
      <c r="AA1062" s="1">
        <f t="shared" si="754"/>
        <v>26</v>
      </c>
      <c r="AB1062" s="1">
        <f t="shared" si="755"/>
        <v>26</v>
      </c>
      <c r="AC1062" s="1">
        <f t="shared" si="756"/>
        <v>26</v>
      </c>
      <c r="AD1062" s="1">
        <f t="shared" si="757"/>
        <v>26</v>
      </c>
      <c r="AE1062" s="1">
        <f t="shared" si="758"/>
        <v>26</v>
      </c>
      <c r="AF1062" s="1">
        <f t="shared" si="759"/>
        <v>26</v>
      </c>
      <c r="AG1062" s="1">
        <f t="shared" si="760"/>
        <v>26</v>
      </c>
      <c r="AH1062" s="1">
        <f t="shared" si="761"/>
        <v>26</v>
      </c>
      <c r="AI1062" s="1">
        <f t="shared" si="762"/>
        <v>26</v>
      </c>
      <c r="AJ1062" s="1">
        <f t="shared" si="763"/>
        <v>26</v>
      </c>
      <c r="AK1062" s="1">
        <f t="shared" si="764"/>
        <v>26</v>
      </c>
      <c r="AL1062" s="1">
        <f t="shared" si="765"/>
        <v>26</v>
      </c>
      <c r="AM1062" s="1">
        <f t="shared" si="766"/>
        <v>26</v>
      </c>
      <c r="AN1062" s="1">
        <f t="shared" si="767"/>
        <v>26</v>
      </c>
      <c r="AO1062" s="1">
        <f t="shared" si="768"/>
        <v>26</v>
      </c>
      <c r="AP1062" s="7">
        <f t="shared" si="784"/>
        <v>26</v>
      </c>
      <c r="AQ1062" s="7">
        <f t="shared" si="785"/>
        <v>26</v>
      </c>
      <c r="AR1062" s="1">
        <f t="shared" si="769"/>
        <v>26</v>
      </c>
      <c r="AS1062" s="7">
        <f t="shared" si="786"/>
        <v>26</v>
      </c>
      <c r="AT1062" s="1">
        <f t="shared" si="770"/>
        <v>26</v>
      </c>
      <c r="AU1062" s="1">
        <f t="shared" si="771"/>
        <v>26</v>
      </c>
      <c r="AV1062" s="1">
        <f t="shared" si="772"/>
        <v>26</v>
      </c>
      <c r="AW1062" s="1">
        <f t="shared" si="773"/>
        <v>26</v>
      </c>
      <c r="AX1062" s="1">
        <f t="shared" si="774"/>
        <v>26</v>
      </c>
      <c r="AY1062" s="1">
        <f t="shared" si="775"/>
        <v>26</v>
      </c>
      <c r="AZ1062" s="1">
        <f t="shared" si="776"/>
        <v>26</v>
      </c>
      <c r="BA1062" s="1">
        <f t="shared" si="777"/>
        <v>26</v>
      </c>
      <c r="BB1062" s="1">
        <f t="shared" si="778"/>
        <v>26</v>
      </c>
      <c r="BC1062" s="1">
        <f t="shared" si="779"/>
        <v>26</v>
      </c>
      <c r="BD1062" s="1">
        <f t="shared" si="780"/>
        <v>26</v>
      </c>
      <c r="BE1062" s="1">
        <f t="shared" si="781"/>
        <v>26</v>
      </c>
      <c r="BF1062" s="1">
        <f t="shared" si="782"/>
        <v>26</v>
      </c>
      <c r="BG1062" s="1">
        <f>+IF(D1062="male",VLOOKUP(M1062,'Key node cluster'!$A$3:$C$45,3,0),VLOOKUP(M1062,'Key node cluster'!$F$3:$H$27,3,0))</f>
        <v>31</v>
      </c>
    </row>
    <row r="1063" spans="1:59" x14ac:dyDescent="0.25">
      <c r="A1063" t="s">
        <v>788</v>
      </c>
      <c r="B1063">
        <v>9751041637</v>
      </c>
      <c r="C1063" s="7">
        <v>50</v>
      </c>
      <c r="D1063" t="s">
        <v>9</v>
      </c>
      <c r="E1063" t="s">
        <v>10</v>
      </c>
      <c r="F1063" t="s">
        <v>45</v>
      </c>
      <c r="G1063" t="str">
        <f t="shared" si="783"/>
        <v>bachelor or above</v>
      </c>
      <c r="H1063" s="7">
        <f t="shared" si="741"/>
        <v>20</v>
      </c>
      <c r="I1063" t="s">
        <v>127</v>
      </c>
      <c r="J1063">
        <v>46</v>
      </c>
      <c r="K1063">
        <v>24.786301369863001</v>
      </c>
      <c r="L1063">
        <v>4</v>
      </c>
      <c r="M1063" s="5">
        <f t="shared" si="742"/>
        <v>32</v>
      </c>
      <c r="N1063" s="5">
        <f>+IF(D1063="male",VLOOKUP(BG1063,'Key node cluster'!$L$3:$N$24,3,0),VLOOKUP(BG1063,'Key node cluster'!$R$3:$T$15,3,0))</f>
        <v>0</v>
      </c>
      <c r="O1063" s="1">
        <v>0</v>
      </c>
      <c r="P1063" s="1">
        <f t="shared" si="743"/>
        <v>26</v>
      </c>
      <c r="Q1063" s="1">
        <f t="shared" si="744"/>
        <v>26</v>
      </c>
      <c r="R1063" s="1">
        <f t="shared" si="745"/>
        <v>26</v>
      </c>
      <c r="S1063" s="1">
        <f t="shared" si="746"/>
        <v>26</v>
      </c>
      <c r="T1063" s="1">
        <f t="shared" si="747"/>
        <v>26</v>
      </c>
      <c r="U1063" s="1">
        <f t="shared" si="748"/>
        <v>26</v>
      </c>
      <c r="V1063" s="1">
        <f t="shared" si="749"/>
        <v>26</v>
      </c>
      <c r="W1063" s="1">
        <f t="shared" si="750"/>
        <v>26</v>
      </c>
      <c r="X1063" s="1">
        <f t="shared" si="751"/>
        <v>26</v>
      </c>
      <c r="Y1063" s="1">
        <f t="shared" si="752"/>
        <v>26</v>
      </c>
      <c r="Z1063" s="1">
        <f t="shared" si="753"/>
        <v>26</v>
      </c>
      <c r="AA1063" s="1">
        <f t="shared" si="754"/>
        <v>26</v>
      </c>
      <c r="AB1063" s="1">
        <f t="shared" si="755"/>
        <v>26</v>
      </c>
      <c r="AC1063" s="1">
        <f t="shared" si="756"/>
        <v>26</v>
      </c>
      <c r="AD1063" s="1">
        <f t="shared" si="757"/>
        <v>26</v>
      </c>
      <c r="AE1063" s="1">
        <f t="shared" si="758"/>
        <v>26</v>
      </c>
      <c r="AF1063" s="1">
        <f t="shared" si="759"/>
        <v>26</v>
      </c>
      <c r="AG1063" s="1">
        <f t="shared" si="760"/>
        <v>26</v>
      </c>
      <c r="AH1063" s="1">
        <f t="shared" si="761"/>
        <v>26</v>
      </c>
      <c r="AI1063" s="1">
        <f t="shared" si="762"/>
        <v>26</v>
      </c>
      <c r="AJ1063" s="1">
        <f t="shared" si="763"/>
        <v>26</v>
      </c>
      <c r="AK1063" s="1">
        <f t="shared" si="764"/>
        <v>26</v>
      </c>
      <c r="AL1063" s="1">
        <f t="shared" si="765"/>
        <v>26</v>
      </c>
      <c r="AM1063" s="1">
        <f t="shared" si="766"/>
        <v>26</v>
      </c>
      <c r="AN1063" s="1">
        <f t="shared" si="767"/>
        <v>26</v>
      </c>
      <c r="AO1063" s="1">
        <f t="shared" si="768"/>
        <v>26</v>
      </c>
      <c r="AP1063" s="7">
        <f t="shared" si="784"/>
        <v>27</v>
      </c>
      <c r="AQ1063" s="7">
        <f t="shared" si="785"/>
        <v>28</v>
      </c>
      <c r="AR1063" s="1">
        <f t="shared" si="769"/>
        <v>32</v>
      </c>
      <c r="AS1063" s="7">
        <f t="shared" si="786"/>
        <v>32</v>
      </c>
      <c r="AT1063" s="1">
        <f t="shared" si="770"/>
        <v>32</v>
      </c>
      <c r="AU1063" s="1">
        <f t="shared" si="771"/>
        <v>32</v>
      </c>
      <c r="AV1063" s="1">
        <f t="shared" si="772"/>
        <v>32</v>
      </c>
      <c r="AW1063" s="1">
        <f t="shared" si="773"/>
        <v>32</v>
      </c>
      <c r="AX1063" s="1">
        <f t="shared" si="774"/>
        <v>32</v>
      </c>
      <c r="AY1063" s="1">
        <f t="shared" si="775"/>
        <v>32</v>
      </c>
      <c r="AZ1063" s="1">
        <f t="shared" si="776"/>
        <v>32</v>
      </c>
      <c r="BA1063" s="1">
        <f t="shared" si="777"/>
        <v>32</v>
      </c>
      <c r="BB1063" s="1">
        <f t="shared" si="778"/>
        <v>32</v>
      </c>
      <c r="BC1063" s="1">
        <f t="shared" si="779"/>
        <v>32</v>
      </c>
      <c r="BD1063" s="1">
        <f t="shared" si="780"/>
        <v>32</v>
      </c>
      <c r="BE1063" s="1">
        <f t="shared" si="781"/>
        <v>32</v>
      </c>
      <c r="BF1063" s="1">
        <f t="shared" si="782"/>
        <v>32</v>
      </c>
      <c r="BG1063" s="1">
        <f>+IF(D1063="male",VLOOKUP(M1063,'Key node cluster'!$A$3:$C$45,3,0),VLOOKUP(M1063,'Key node cluster'!$F$3:$H$27,3,0))</f>
        <v>32</v>
      </c>
    </row>
    <row r="1064" spans="1:59" x14ac:dyDescent="0.25">
      <c r="A1064" t="s">
        <v>789</v>
      </c>
      <c r="B1064">
        <v>9891044355</v>
      </c>
      <c r="C1064" s="7">
        <v>30</v>
      </c>
      <c r="D1064" t="s">
        <v>9</v>
      </c>
      <c r="E1064" t="s">
        <v>10</v>
      </c>
      <c r="F1064" t="s">
        <v>11</v>
      </c>
      <c r="G1064" t="str">
        <f t="shared" si="783"/>
        <v>bachelor or above</v>
      </c>
      <c r="H1064" s="7">
        <f t="shared" si="741"/>
        <v>15</v>
      </c>
      <c r="I1064" t="s">
        <v>46</v>
      </c>
      <c r="J1064">
        <v>32</v>
      </c>
      <c r="K1064">
        <v>11.115068493151</v>
      </c>
      <c r="L1064">
        <v>7</v>
      </c>
      <c r="M1064" s="5">
        <f t="shared" si="742"/>
        <v>42</v>
      </c>
      <c r="N1064" s="5">
        <f>+IF(D1064="male",VLOOKUP(BG1064,'Key node cluster'!$L$3:$N$24,3,0),VLOOKUP(BG1064,'Key node cluster'!$R$3:$T$15,3,0))</f>
        <v>0</v>
      </c>
      <c r="O1064" s="1">
        <v>0</v>
      </c>
      <c r="P1064" s="1">
        <f t="shared" si="743"/>
        <v>26</v>
      </c>
      <c r="Q1064" s="1">
        <f t="shared" si="744"/>
        <v>26</v>
      </c>
      <c r="R1064" s="1">
        <f t="shared" si="745"/>
        <v>26</v>
      </c>
      <c r="S1064" s="1">
        <f t="shared" si="746"/>
        <v>26</v>
      </c>
      <c r="T1064" s="1">
        <f t="shared" si="747"/>
        <v>26</v>
      </c>
      <c r="U1064" s="1">
        <f t="shared" si="748"/>
        <v>26</v>
      </c>
      <c r="V1064" s="1">
        <f t="shared" si="749"/>
        <v>26</v>
      </c>
      <c r="W1064" s="1">
        <f t="shared" si="750"/>
        <v>26</v>
      </c>
      <c r="X1064" s="1">
        <f t="shared" si="751"/>
        <v>26</v>
      </c>
      <c r="Y1064" s="1">
        <f t="shared" si="752"/>
        <v>26</v>
      </c>
      <c r="Z1064" s="1">
        <f t="shared" si="753"/>
        <v>26</v>
      </c>
      <c r="AA1064" s="1">
        <f t="shared" si="754"/>
        <v>26</v>
      </c>
      <c r="AB1064" s="1">
        <f t="shared" si="755"/>
        <v>26</v>
      </c>
      <c r="AC1064" s="1">
        <f t="shared" si="756"/>
        <v>26</v>
      </c>
      <c r="AD1064" s="1">
        <f t="shared" si="757"/>
        <v>26</v>
      </c>
      <c r="AE1064" s="1">
        <f t="shared" si="758"/>
        <v>26</v>
      </c>
      <c r="AF1064" s="1">
        <f t="shared" si="759"/>
        <v>26</v>
      </c>
      <c r="AG1064" s="1">
        <f t="shared" si="760"/>
        <v>26</v>
      </c>
      <c r="AH1064" s="1">
        <f t="shared" si="761"/>
        <v>26</v>
      </c>
      <c r="AI1064" s="1">
        <f t="shared" si="762"/>
        <v>26</v>
      </c>
      <c r="AJ1064" s="1">
        <f t="shared" si="763"/>
        <v>26</v>
      </c>
      <c r="AK1064" s="1">
        <f t="shared" si="764"/>
        <v>26</v>
      </c>
      <c r="AL1064" s="1">
        <f t="shared" si="765"/>
        <v>26</v>
      </c>
      <c r="AM1064" s="1">
        <f t="shared" si="766"/>
        <v>26</v>
      </c>
      <c r="AN1064" s="1">
        <f t="shared" si="767"/>
        <v>26</v>
      </c>
      <c r="AO1064" s="1">
        <f t="shared" si="768"/>
        <v>26</v>
      </c>
      <c r="AP1064" s="7">
        <f t="shared" si="784"/>
        <v>38</v>
      </c>
      <c r="AQ1064" s="7">
        <f t="shared" si="785"/>
        <v>38</v>
      </c>
      <c r="AR1064" s="1">
        <f t="shared" si="769"/>
        <v>38</v>
      </c>
      <c r="AS1064" s="7">
        <f t="shared" si="786"/>
        <v>38</v>
      </c>
      <c r="AT1064" s="1">
        <f t="shared" si="770"/>
        <v>38</v>
      </c>
      <c r="AU1064" s="1">
        <f t="shared" si="771"/>
        <v>38</v>
      </c>
      <c r="AV1064" s="1">
        <f t="shared" si="772"/>
        <v>38</v>
      </c>
      <c r="AW1064" s="1">
        <f t="shared" si="773"/>
        <v>38</v>
      </c>
      <c r="AX1064" s="1">
        <f t="shared" si="774"/>
        <v>38</v>
      </c>
      <c r="AY1064" s="1">
        <f t="shared" si="775"/>
        <v>38</v>
      </c>
      <c r="AZ1064" s="1">
        <f t="shared" si="776"/>
        <v>38</v>
      </c>
      <c r="BA1064" s="1">
        <f t="shared" si="777"/>
        <v>38</v>
      </c>
      <c r="BB1064" s="1">
        <f t="shared" si="778"/>
        <v>40</v>
      </c>
      <c r="BC1064" s="1">
        <f t="shared" si="779"/>
        <v>40</v>
      </c>
      <c r="BD1064" s="1">
        <f t="shared" si="780"/>
        <v>42</v>
      </c>
      <c r="BE1064" s="1">
        <f t="shared" si="781"/>
        <v>42</v>
      </c>
      <c r="BF1064" s="1">
        <f t="shared" si="782"/>
        <v>42</v>
      </c>
      <c r="BG1064" s="1">
        <f>+IF(D1064="male",VLOOKUP(M1064,'Key node cluster'!$A$3:$C$45,3,0),VLOOKUP(M1064,'Key node cluster'!$F$3:$H$27,3,0))</f>
        <v>42</v>
      </c>
    </row>
    <row r="1065" spans="1:59" x14ac:dyDescent="0.25">
      <c r="A1065" t="s">
        <v>791</v>
      </c>
      <c r="B1065">
        <v>9991062750</v>
      </c>
      <c r="C1065" s="7">
        <v>20</v>
      </c>
      <c r="D1065" t="s">
        <v>9</v>
      </c>
      <c r="E1065" t="s">
        <v>10</v>
      </c>
      <c r="G1065" t="str">
        <f t="shared" si="783"/>
        <v/>
      </c>
      <c r="H1065" s="7">
        <f t="shared" si="741"/>
        <v>10</v>
      </c>
      <c r="J1065">
        <v>22</v>
      </c>
      <c r="K1065">
        <v>5.2767123287670996</v>
      </c>
      <c r="L1065">
        <v>3</v>
      </c>
      <c r="M1065" s="5">
        <f t="shared" si="742"/>
        <v>26</v>
      </c>
      <c r="N1065" s="5">
        <f>+IF(D1065="male",VLOOKUP(BG1065,'Key node cluster'!$L$3:$N$24,3,0),VLOOKUP(BG1065,'Key node cluster'!$R$3:$T$15,3,0))</f>
        <v>1</v>
      </c>
      <c r="O1065" s="1">
        <v>0</v>
      </c>
      <c r="P1065" s="1">
        <f t="shared" si="743"/>
        <v>26</v>
      </c>
      <c r="Q1065" s="1">
        <f t="shared" si="744"/>
        <v>26</v>
      </c>
      <c r="R1065" s="1">
        <f t="shared" si="745"/>
        <v>26</v>
      </c>
      <c r="S1065" s="1">
        <f t="shared" si="746"/>
        <v>26</v>
      </c>
      <c r="T1065" s="1">
        <f t="shared" si="747"/>
        <v>26</v>
      </c>
      <c r="U1065" s="1">
        <f t="shared" si="748"/>
        <v>26</v>
      </c>
      <c r="V1065" s="1">
        <f t="shared" si="749"/>
        <v>26</v>
      </c>
      <c r="W1065" s="1">
        <f t="shared" si="750"/>
        <v>26</v>
      </c>
      <c r="X1065" s="1">
        <f t="shared" si="751"/>
        <v>26</v>
      </c>
      <c r="Y1065" s="1">
        <f t="shared" si="752"/>
        <v>26</v>
      </c>
      <c r="Z1065" s="1">
        <f t="shared" si="753"/>
        <v>26</v>
      </c>
      <c r="AA1065" s="1">
        <f t="shared" si="754"/>
        <v>26</v>
      </c>
      <c r="AB1065" s="1">
        <f t="shared" si="755"/>
        <v>26</v>
      </c>
      <c r="AC1065" s="1">
        <f t="shared" si="756"/>
        <v>26</v>
      </c>
      <c r="AD1065" s="1">
        <f t="shared" si="757"/>
        <v>26</v>
      </c>
      <c r="AE1065" s="1">
        <f t="shared" si="758"/>
        <v>26</v>
      </c>
      <c r="AF1065" s="1">
        <f t="shared" si="759"/>
        <v>26</v>
      </c>
      <c r="AG1065" s="1">
        <f t="shared" si="760"/>
        <v>26</v>
      </c>
      <c r="AH1065" s="1">
        <f t="shared" si="761"/>
        <v>26</v>
      </c>
      <c r="AI1065" s="1">
        <f t="shared" si="762"/>
        <v>26</v>
      </c>
      <c r="AJ1065" s="1">
        <f t="shared" si="763"/>
        <v>26</v>
      </c>
      <c r="AK1065" s="1">
        <f t="shared" si="764"/>
        <v>26</v>
      </c>
      <c r="AL1065" s="1">
        <f t="shared" si="765"/>
        <v>26</v>
      </c>
      <c r="AM1065" s="1">
        <f t="shared" si="766"/>
        <v>26</v>
      </c>
      <c r="AN1065" s="1">
        <f t="shared" si="767"/>
        <v>26</v>
      </c>
      <c r="AO1065" s="1">
        <f t="shared" si="768"/>
        <v>26</v>
      </c>
      <c r="AP1065" s="7">
        <f t="shared" si="784"/>
        <v>26</v>
      </c>
      <c r="AQ1065" s="7">
        <f t="shared" si="785"/>
        <v>26</v>
      </c>
      <c r="AR1065" s="1">
        <f t="shared" si="769"/>
        <v>26</v>
      </c>
      <c r="AS1065" s="7">
        <f t="shared" si="786"/>
        <v>26</v>
      </c>
      <c r="AT1065" s="1">
        <f t="shared" si="770"/>
        <v>26</v>
      </c>
      <c r="AU1065" s="1">
        <f t="shared" si="771"/>
        <v>26</v>
      </c>
      <c r="AV1065" s="1">
        <f t="shared" si="772"/>
        <v>26</v>
      </c>
      <c r="AW1065" s="1">
        <f t="shared" si="773"/>
        <v>26</v>
      </c>
      <c r="AX1065" s="1">
        <f t="shared" si="774"/>
        <v>26</v>
      </c>
      <c r="AY1065" s="1">
        <f t="shared" si="775"/>
        <v>26</v>
      </c>
      <c r="AZ1065" s="1">
        <f t="shared" si="776"/>
        <v>26</v>
      </c>
      <c r="BA1065" s="1">
        <f t="shared" si="777"/>
        <v>26</v>
      </c>
      <c r="BB1065" s="1">
        <f t="shared" si="778"/>
        <v>26</v>
      </c>
      <c r="BC1065" s="1">
        <f t="shared" si="779"/>
        <v>26</v>
      </c>
      <c r="BD1065" s="1">
        <f t="shared" si="780"/>
        <v>26</v>
      </c>
      <c r="BE1065" s="1">
        <f t="shared" si="781"/>
        <v>26</v>
      </c>
      <c r="BF1065" s="1">
        <f t="shared" si="782"/>
        <v>26</v>
      </c>
      <c r="BG1065" s="1">
        <f>+IF(D1065="male",VLOOKUP(M1065,'Key node cluster'!$A$3:$C$45,3,0),VLOOKUP(M1065,'Key node cluster'!$F$3:$H$27,3,0))</f>
        <v>31</v>
      </c>
    </row>
    <row r="1066" spans="1:59" x14ac:dyDescent="0.25">
      <c r="A1066" t="s">
        <v>792</v>
      </c>
      <c r="B1066">
        <v>9911044897</v>
      </c>
      <c r="C1066" s="7">
        <v>30</v>
      </c>
      <c r="D1066" t="s">
        <v>9</v>
      </c>
      <c r="E1066" t="s">
        <v>10</v>
      </c>
      <c r="F1066" t="s">
        <v>43</v>
      </c>
      <c r="G1066" t="str">
        <f t="shared" si="783"/>
        <v>secondary or below</v>
      </c>
      <c r="H1066" s="7">
        <f t="shared" si="741"/>
        <v>10</v>
      </c>
      <c r="I1066" t="s">
        <v>18</v>
      </c>
      <c r="J1066">
        <v>30</v>
      </c>
      <c r="K1066">
        <v>9.0876712328766995</v>
      </c>
      <c r="L1066">
        <v>4</v>
      </c>
      <c r="M1066" s="5">
        <f t="shared" si="742"/>
        <v>31</v>
      </c>
      <c r="N1066" s="5">
        <f>+IF(D1066="male",VLOOKUP(BG1066,'Key node cluster'!$L$3:$N$24,3,0),VLOOKUP(BG1066,'Key node cluster'!$R$3:$T$15,3,0))</f>
        <v>1</v>
      </c>
      <c r="O1066" s="1">
        <v>0</v>
      </c>
      <c r="P1066" s="1">
        <f t="shared" si="743"/>
        <v>26</v>
      </c>
      <c r="Q1066" s="1">
        <f t="shared" si="744"/>
        <v>26</v>
      </c>
      <c r="R1066" s="1">
        <f t="shared" si="745"/>
        <v>26</v>
      </c>
      <c r="S1066" s="1">
        <f t="shared" si="746"/>
        <v>26</v>
      </c>
      <c r="T1066" s="1">
        <f t="shared" si="747"/>
        <v>26</v>
      </c>
      <c r="U1066" s="1">
        <f t="shared" si="748"/>
        <v>26</v>
      </c>
      <c r="V1066" s="1">
        <f t="shared" si="749"/>
        <v>26</v>
      </c>
      <c r="W1066" s="1">
        <f t="shared" si="750"/>
        <v>26</v>
      </c>
      <c r="X1066" s="1">
        <f t="shared" si="751"/>
        <v>26</v>
      </c>
      <c r="Y1066" s="1">
        <f t="shared" si="752"/>
        <v>26</v>
      </c>
      <c r="Z1066" s="1">
        <f t="shared" si="753"/>
        <v>26</v>
      </c>
      <c r="AA1066" s="1">
        <f t="shared" si="754"/>
        <v>26</v>
      </c>
      <c r="AB1066" s="1">
        <f t="shared" si="755"/>
        <v>26</v>
      </c>
      <c r="AC1066" s="1">
        <f t="shared" si="756"/>
        <v>26</v>
      </c>
      <c r="AD1066" s="1">
        <f t="shared" si="757"/>
        <v>26</v>
      </c>
      <c r="AE1066" s="1">
        <f t="shared" si="758"/>
        <v>26</v>
      </c>
      <c r="AF1066" s="1">
        <f t="shared" si="759"/>
        <v>26</v>
      </c>
      <c r="AG1066" s="1">
        <f t="shared" si="760"/>
        <v>26</v>
      </c>
      <c r="AH1066" s="1">
        <f t="shared" si="761"/>
        <v>26</v>
      </c>
      <c r="AI1066" s="1">
        <f t="shared" si="762"/>
        <v>26</v>
      </c>
      <c r="AJ1066" s="1">
        <f t="shared" si="763"/>
        <v>26</v>
      </c>
      <c r="AK1066" s="1">
        <f t="shared" si="764"/>
        <v>26</v>
      </c>
      <c r="AL1066" s="1">
        <f t="shared" si="765"/>
        <v>26</v>
      </c>
      <c r="AM1066" s="1">
        <f t="shared" si="766"/>
        <v>26</v>
      </c>
      <c r="AN1066" s="1">
        <f t="shared" si="767"/>
        <v>26</v>
      </c>
      <c r="AO1066" s="1">
        <f t="shared" si="768"/>
        <v>26</v>
      </c>
      <c r="AP1066" s="7">
        <f t="shared" si="784"/>
        <v>27</v>
      </c>
      <c r="AQ1066" s="7">
        <f t="shared" si="785"/>
        <v>28</v>
      </c>
      <c r="AR1066" s="1">
        <f t="shared" si="769"/>
        <v>29</v>
      </c>
      <c r="AS1066" s="7">
        <f t="shared" si="786"/>
        <v>31</v>
      </c>
      <c r="AT1066" s="1">
        <f t="shared" si="770"/>
        <v>31</v>
      </c>
      <c r="AU1066" s="1">
        <f t="shared" si="771"/>
        <v>31</v>
      </c>
      <c r="AV1066" s="1">
        <f t="shared" si="772"/>
        <v>31</v>
      </c>
      <c r="AW1066" s="1">
        <f t="shared" si="773"/>
        <v>31</v>
      </c>
      <c r="AX1066" s="1">
        <f t="shared" si="774"/>
        <v>31</v>
      </c>
      <c r="AY1066" s="1">
        <f t="shared" si="775"/>
        <v>31</v>
      </c>
      <c r="AZ1066" s="1">
        <f t="shared" si="776"/>
        <v>31</v>
      </c>
      <c r="BA1066" s="1">
        <f t="shared" si="777"/>
        <v>31</v>
      </c>
      <c r="BB1066" s="1">
        <f t="shared" si="778"/>
        <v>31</v>
      </c>
      <c r="BC1066" s="1">
        <f t="shared" si="779"/>
        <v>31</v>
      </c>
      <c r="BD1066" s="1">
        <f t="shared" si="780"/>
        <v>31</v>
      </c>
      <c r="BE1066" s="1">
        <f t="shared" si="781"/>
        <v>31</v>
      </c>
      <c r="BF1066" s="1">
        <f t="shared" si="782"/>
        <v>31</v>
      </c>
      <c r="BG1066" s="1">
        <f>+IF(D1066="male",VLOOKUP(M1066,'Key node cluster'!$A$3:$C$45,3,0),VLOOKUP(M1066,'Key node cluster'!$F$3:$H$27,3,0))</f>
        <v>31</v>
      </c>
    </row>
    <row r="1067" spans="1:59" x14ac:dyDescent="0.25">
      <c r="A1067" t="s">
        <v>793</v>
      </c>
      <c r="B1067">
        <v>9931071923</v>
      </c>
      <c r="C1067" s="7">
        <v>30</v>
      </c>
      <c r="D1067" t="s">
        <v>9</v>
      </c>
      <c r="E1067" t="s">
        <v>10</v>
      </c>
      <c r="G1067" t="str">
        <f t="shared" si="783"/>
        <v/>
      </c>
      <c r="H1067" s="7">
        <f t="shared" si="741"/>
        <v>5</v>
      </c>
      <c r="J1067">
        <v>28</v>
      </c>
      <c r="K1067">
        <v>3.9917808219177999</v>
      </c>
      <c r="L1067">
        <v>10</v>
      </c>
      <c r="M1067" s="5">
        <f t="shared" si="742"/>
        <v>26</v>
      </c>
      <c r="N1067" s="5">
        <f>+IF(D1067="male",VLOOKUP(BG1067,'Key node cluster'!$L$3:$N$24,3,0),VLOOKUP(BG1067,'Key node cluster'!$R$3:$T$15,3,0))</f>
        <v>1</v>
      </c>
      <c r="O1067" s="1">
        <v>0</v>
      </c>
      <c r="P1067" s="1">
        <f t="shared" si="743"/>
        <v>26</v>
      </c>
      <c r="Q1067" s="1">
        <f t="shared" si="744"/>
        <v>26</v>
      </c>
      <c r="R1067" s="1">
        <f t="shared" si="745"/>
        <v>26</v>
      </c>
      <c r="S1067" s="1">
        <f t="shared" si="746"/>
        <v>26</v>
      </c>
      <c r="T1067" s="1">
        <f t="shared" si="747"/>
        <v>26</v>
      </c>
      <c r="U1067" s="1">
        <f t="shared" si="748"/>
        <v>26</v>
      </c>
      <c r="V1067" s="1">
        <f t="shared" si="749"/>
        <v>26</v>
      </c>
      <c r="W1067" s="1">
        <f t="shared" si="750"/>
        <v>26</v>
      </c>
      <c r="X1067" s="1">
        <f t="shared" si="751"/>
        <v>26</v>
      </c>
      <c r="Y1067" s="1">
        <f t="shared" si="752"/>
        <v>26</v>
      </c>
      <c r="Z1067" s="1">
        <f t="shared" si="753"/>
        <v>26</v>
      </c>
      <c r="AA1067" s="1">
        <f t="shared" si="754"/>
        <v>26</v>
      </c>
      <c r="AB1067" s="1">
        <f t="shared" si="755"/>
        <v>26</v>
      </c>
      <c r="AC1067" s="1">
        <f t="shared" si="756"/>
        <v>26</v>
      </c>
      <c r="AD1067" s="1">
        <f t="shared" si="757"/>
        <v>26</v>
      </c>
      <c r="AE1067" s="1">
        <f t="shared" si="758"/>
        <v>26</v>
      </c>
      <c r="AF1067" s="1">
        <f t="shared" si="759"/>
        <v>26</v>
      </c>
      <c r="AG1067" s="1">
        <f t="shared" si="760"/>
        <v>26</v>
      </c>
      <c r="AH1067" s="1">
        <f t="shared" si="761"/>
        <v>26</v>
      </c>
      <c r="AI1067" s="1">
        <f t="shared" si="762"/>
        <v>26</v>
      </c>
      <c r="AJ1067" s="1">
        <f t="shared" si="763"/>
        <v>26</v>
      </c>
      <c r="AK1067" s="1">
        <f t="shared" si="764"/>
        <v>26</v>
      </c>
      <c r="AL1067" s="1">
        <f t="shared" si="765"/>
        <v>26</v>
      </c>
      <c r="AM1067" s="1">
        <f t="shared" si="766"/>
        <v>26</v>
      </c>
      <c r="AN1067" s="1">
        <f t="shared" si="767"/>
        <v>26</v>
      </c>
      <c r="AO1067" s="1">
        <f t="shared" si="768"/>
        <v>26</v>
      </c>
      <c r="AP1067" s="7">
        <f t="shared" si="784"/>
        <v>26</v>
      </c>
      <c r="AQ1067" s="7">
        <f t="shared" si="785"/>
        <v>26</v>
      </c>
      <c r="AR1067" s="1">
        <f t="shared" si="769"/>
        <v>26</v>
      </c>
      <c r="AS1067" s="7">
        <f t="shared" si="786"/>
        <v>26</v>
      </c>
      <c r="AT1067" s="1">
        <f t="shared" si="770"/>
        <v>26</v>
      </c>
      <c r="AU1067" s="1">
        <f t="shared" si="771"/>
        <v>26</v>
      </c>
      <c r="AV1067" s="1">
        <f t="shared" si="772"/>
        <v>26</v>
      </c>
      <c r="AW1067" s="1">
        <f t="shared" si="773"/>
        <v>26</v>
      </c>
      <c r="AX1067" s="1">
        <f t="shared" si="774"/>
        <v>26</v>
      </c>
      <c r="AY1067" s="1">
        <f t="shared" si="775"/>
        <v>26</v>
      </c>
      <c r="AZ1067" s="1">
        <f t="shared" si="776"/>
        <v>26</v>
      </c>
      <c r="BA1067" s="1">
        <f t="shared" si="777"/>
        <v>26</v>
      </c>
      <c r="BB1067" s="1">
        <f t="shared" si="778"/>
        <v>26</v>
      </c>
      <c r="BC1067" s="1">
        <f t="shared" si="779"/>
        <v>26</v>
      </c>
      <c r="BD1067" s="1">
        <f t="shared" si="780"/>
        <v>26</v>
      </c>
      <c r="BE1067" s="1">
        <f t="shared" si="781"/>
        <v>26</v>
      </c>
      <c r="BF1067" s="1">
        <f t="shared" si="782"/>
        <v>26</v>
      </c>
      <c r="BG1067" s="1">
        <f>+IF(D1067="male",VLOOKUP(M1067,'Key node cluster'!$A$3:$C$45,3,0),VLOOKUP(M1067,'Key node cluster'!$F$3:$H$27,3,0))</f>
        <v>31</v>
      </c>
    </row>
    <row r="1068" spans="1:59" x14ac:dyDescent="0.25">
      <c r="A1068" t="s">
        <v>795</v>
      </c>
      <c r="B1068">
        <v>9981063106</v>
      </c>
      <c r="C1068" s="7">
        <v>20</v>
      </c>
      <c r="D1068" t="s">
        <v>9</v>
      </c>
      <c r="E1068" t="s">
        <v>10</v>
      </c>
      <c r="F1068" t="s">
        <v>25</v>
      </c>
      <c r="G1068" t="str">
        <f t="shared" si="783"/>
        <v>bachelor or above</v>
      </c>
      <c r="H1068" s="7">
        <f t="shared" si="741"/>
        <v>1</v>
      </c>
      <c r="I1068" t="s">
        <v>14</v>
      </c>
      <c r="J1068">
        <v>23</v>
      </c>
      <c r="K1068">
        <v>0.50136986301370001</v>
      </c>
      <c r="L1068">
        <v>2</v>
      </c>
      <c r="M1068" s="5">
        <f t="shared" si="742"/>
        <v>19</v>
      </c>
      <c r="N1068" s="5">
        <f>+IF(D1068="male",VLOOKUP(BG1068,'Key node cluster'!$L$3:$N$24,3,0),VLOOKUP(BG1068,'Key node cluster'!$R$3:$T$15,3,0))</f>
        <v>0</v>
      </c>
      <c r="O1068" s="1">
        <v>0</v>
      </c>
      <c r="P1068" s="1">
        <f t="shared" si="743"/>
        <v>1</v>
      </c>
      <c r="Q1068" s="1">
        <f t="shared" si="744"/>
        <v>17</v>
      </c>
      <c r="R1068" s="1">
        <f t="shared" si="745"/>
        <v>17</v>
      </c>
      <c r="S1068" s="1">
        <f t="shared" si="746"/>
        <v>17</v>
      </c>
      <c r="T1068" s="1">
        <f t="shared" si="747"/>
        <v>17</v>
      </c>
      <c r="U1068" s="1">
        <f t="shared" si="748"/>
        <v>17</v>
      </c>
      <c r="V1068" s="1">
        <f t="shared" si="749"/>
        <v>17</v>
      </c>
      <c r="W1068" s="1">
        <f t="shared" si="750"/>
        <v>17</v>
      </c>
      <c r="X1068" s="1">
        <f t="shared" si="751"/>
        <v>17</v>
      </c>
      <c r="Y1068" s="1">
        <f t="shared" si="752"/>
        <v>17</v>
      </c>
      <c r="Z1068" s="1">
        <f t="shared" si="753"/>
        <v>17</v>
      </c>
      <c r="AA1068" s="1">
        <f t="shared" si="754"/>
        <v>17</v>
      </c>
      <c r="AB1068" s="1">
        <f t="shared" si="755"/>
        <v>17</v>
      </c>
      <c r="AC1068" s="1">
        <f t="shared" si="756"/>
        <v>17</v>
      </c>
      <c r="AD1068" s="1">
        <f t="shared" si="757"/>
        <v>17</v>
      </c>
      <c r="AE1068" s="1">
        <f t="shared" si="758"/>
        <v>17</v>
      </c>
      <c r="AF1068" s="1">
        <f t="shared" si="759"/>
        <v>17</v>
      </c>
      <c r="AG1068" s="1">
        <f t="shared" si="760"/>
        <v>18</v>
      </c>
      <c r="AH1068" s="1">
        <f t="shared" si="761"/>
        <v>19</v>
      </c>
      <c r="AI1068" s="1">
        <f t="shared" si="762"/>
        <v>19</v>
      </c>
      <c r="AJ1068" s="1">
        <f t="shared" si="763"/>
        <v>19</v>
      </c>
      <c r="AK1068" s="1">
        <f t="shared" si="764"/>
        <v>19</v>
      </c>
      <c r="AL1068" s="1">
        <f t="shared" si="765"/>
        <v>19</v>
      </c>
      <c r="AM1068" s="1">
        <f t="shared" si="766"/>
        <v>19</v>
      </c>
      <c r="AN1068" s="1">
        <f t="shared" si="767"/>
        <v>19</v>
      </c>
      <c r="AO1068" s="1">
        <f t="shared" si="768"/>
        <v>19</v>
      </c>
      <c r="AP1068" s="7">
        <f t="shared" si="784"/>
        <v>19</v>
      </c>
      <c r="AQ1068" s="7">
        <f t="shared" si="785"/>
        <v>19</v>
      </c>
      <c r="AR1068" s="1">
        <f t="shared" si="769"/>
        <v>19</v>
      </c>
      <c r="AS1068" s="7">
        <f t="shared" si="786"/>
        <v>19</v>
      </c>
      <c r="AT1068" s="1">
        <f t="shared" si="770"/>
        <v>19</v>
      </c>
      <c r="AU1068" s="1">
        <f t="shared" si="771"/>
        <v>19</v>
      </c>
      <c r="AV1068" s="1">
        <f t="shared" si="772"/>
        <v>19</v>
      </c>
      <c r="AW1068" s="1">
        <f t="shared" si="773"/>
        <v>19</v>
      </c>
      <c r="AX1068" s="1">
        <f t="shared" si="774"/>
        <v>19</v>
      </c>
      <c r="AY1068" s="1">
        <f t="shared" si="775"/>
        <v>19</v>
      </c>
      <c r="AZ1068" s="1">
        <f t="shared" si="776"/>
        <v>19</v>
      </c>
      <c r="BA1068" s="1">
        <f t="shared" si="777"/>
        <v>19</v>
      </c>
      <c r="BB1068" s="1">
        <f t="shared" si="778"/>
        <v>19</v>
      </c>
      <c r="BC1068" s="1">
        <f t="shared" si="779"/>
        <v>19</v>
      </c>
      <c r="BD1068" s="1">
        <f t="shared" si="780"/>
        <v>19</v>
      </c>
      <c r="BE1068" s="1">
        <f t="shared" si="781"/>
        <v>19</v>
      </c>
      <c r="BF1068" s="1">
        <f t="shared" si="782"/>
        <v>19</v>
      </c>
      <c r="BG1068" s="1">
        <f>+IF(D1068="male",VLOOKUP(M1068,'Key node cluster'!$A$3:$C$45,3,0),VLOOKUP(M1068,'Key node cluster'!$F$3:$H$27,3,0))</f>
        <v>19</v>
      </c>
    </row>
    <row r="1069" spans="1:59" x14ac:dyDescent="0.25">
      <c r="A1069" t="s">
        <v>796</v>
      </c>
      <c r="B1069">
        <v>9911020258</v>
      </c>
      <c r="C1069" s="7">
        <v>30</v>
      </c>
      <c r="D1069" t="s">
        <v>9</v>
      </c>
      <c r="E1069" t="s">
        <v>10</v>
      </c>
      <c r="F1069" t="s">
        <v>11</v>
      </c>
      <c r="G1069" t="str">
        <f t="shared" si="783"/>
        <v>bachelor or above</v>
      </c>
      <c r="H1069" s="7">
        <f t="shared" si="741"/>
        <v>10</v>
      </c>
      <c r="I1069" t="s">
        <v>14</v>
      </c>
      <c r="J1069">
        <v>30</v>
      </c>
      <c r="K1069">
        <v>7.9452054794520999</v>
      </c>
      <c r="L1069">
        <v>20</v>
      </c>
      <c r="M1069" s="5">
        <f t="shared" si="742"/>
        <v>42</v>
      </c>
      <c r="N1069" s="5">
        <f>+IF(D1069="male",VLOOKUP(BG1069,'Key node cluster'!$L$3:$N$24,3,0),VLOOKUP(BG1069,'Key node cluster'!$R$3:$T$15,3,0))</f>
        <v>0</v>
      </c>
      <c r="O1069" s="1">
        <v>0</v>
      </c>
      <c r="P1069" s="1">
        <f t="shared" si="743"/>
        <v>26</v>
      </c>
      <c r="Q1069" s="1">
        <f t="shared" si="744"/>
        <v>26</v>
      </c>
      <c r="R1069" s="1">
        <f t="shared" si="745"/>
        <v>26</v>
      </c>
      <c r="S1069" s="1">
        <f t="shared" si="746"/>
        <v>26</v>
      </c>
      <c r="T1069" s="1">
        <f t="shared" si="747"/>
        <v>26</v>
      </c>
      <c r="U1069" s="1">
        <f t="shared" si="748"/>
        <v>26</v>
      </c>
      <c r="V1069" s="1">
        <f t="shared" si="749"/>
        <v>26</v>
      </c>
      <c r="W1069" s="1">
        <f t="shared" si="750"/>
        <v>26</v>
      </c>
      <c r="X1069" s="1">
        <f t="shared" si="751"/>
        <v>26</v>
      </c>
      <c r="Y1069" s="1">
        <f t="shared" si="752"/>
        <v>26</v>
      </c>
      <c r="Z1069" s="1">
        <f t="shared" si="753"/>
        <v>26</v>
      </c>
      <c r="AA1069" s="1">
        <f t="shared" si="754"/>
        <v>26</v>
      </c>
      <c r="AB1069" s="1">
        <f t="shared" si="755"/>
        <v>26</v>
      </c>
      <c r="AC1069" s="1">
        <f t="shared" si="756"/>
        <v>26</v>
      </c>
      <c r="AD1069" s="1">
        <f t="shared" si="757"/>
        <v>26</v>
      </c>
      <c r="AE1069" s="1">
        <f t="shared" si="758"/>
        <v>26</v>
      </c>
      <c r="AF1069" s="1">
        <f t="shared" si="759"/>
        <v>26</v>
      </c>
      <c r="AG1069" s="1">
        <f t="shared" si="760"/>
        <v>26</v>
      </c>
      <c r="AH1069" s="1">
        <f t="shared" si="761"/>
        <v>26</v>
      </c>
      <c r="AI1069" s="1">
        <f t="shared" si="762"/>
        <v>26</v>
      </c>
      <c r="AJ1069" s="1">
        <f t="shared" si="763"/>
        <v>26</v>
      </c>
      <c r="AK1069" s="1">
        <f t="shared" si="764"/>
        <v>26</v>
      </c>
      <c r="AL1069" s="1">
        <f t="shared" si="765"/>
        <v>26</v>
      </c>
      <c r="AM1069" s="1">
        <f t="shared" si="766"/>
        <v>26</v>
      </c>
      <c r="AN1069" s="1">
        <f t="shared" si="767"/>
        <v>26</v>
      </c>
      <c r="AO1069" s="1">
        <f t="shared" si="768"/>
        <v>26</v>
      </c>
      <c r="AP1069" s="7">
        <f t="shared" si="784"/>
        <v>38</v>
      </c>
      <c r="AQ1069" s="7">
        <f t="shared" si="785"/>
        <v>38</v>
      </c>
      <c r="AR1069" s="1">
        <f t="shared" si="769"/>
        <v>38</v>
      </c>
      <c r="AS1069" s="7">
        <f t="shared" si="786"/>
        <v>38</v>
      </c>
      <c r="AT1069" s="1">
        <f t="shared" si="770"/>
        <v>38</v>
      </c>
      <c r="AU1069" s="1">
        <f t="shared" si="771"/>
        <v>38</v>
      </c>
      <c r="AV1069" s="1">
        <f t="shared" si="772"/>
        <v>38</v>
      </c>
      <c r="AW1069" s="1">
        <f t="shared" si="773"/>
        <v>38</v>
      </c>
      <c r="AX1069" s="1">
        <f t="shared" si="774"/>
        <v>38</v>
      </c>
      <c r="AY1069" s="1">
        <f t="shared" si="775"/>
        <v>38</v>
      </c>
      <c r="AZ1069" s="1">
        <f t="shared" si="776"/>
        <v>38</v>
      </c>
      <c r="BA1069" s="1">
        <f t="shared" si="777"/>
        <v>38</v>
      </c>
      <c r="BB1069" s="1">
        <f t="shared" si="778"/>
        <v>40</v>
      </c>
      <c r="BC1069" s="1">
        <f t="shared" si="779"/>
        <v>40</v>
      </c>
      <c r="BD1069" s="1">
        <f t="shared" si="780"/>
        <v>42</v>
      </c>
      <c r="BE1069" s="1">
        <f t="shared" si="781"/>
        <v>42</v>
      </c>
      <c r="BF1069" s="1">
        <f t="shared" si="782"/>
        <v>42</v>
      </c>
      <c r="BG1069" s="1">
        <f>+IF(D1069="male",VLOOKUP(M1069,'Key node cluster'!$A$3:$C$45,3,0),VLOOKUP(M1069,'Key node cluster'!$F$3:$H$27,3,0))</f>
        <v>42</v>
      </c>
    </row>
    <row r="1070" spans="1:59" x14ac:dyDescent="0.25">
      <c r="A1070" t="s">
        <v>797</v>
      </c>
      <c r="B1070">
        <v>9931000645</v>
      </c>
      <c r="C1070" s="7">
        <v>30</v>
      </c>
      <c r="D1070" t="s">
        <v>9</v>
      </c>
      <c r="E1070" t="s">
        <v>10</v>
      </c>
      <c r="F1070" t="s">
        <v>25</v>
      </c>
      <c r="G1070" t="str">
        <f t="shared" si="783"/>
        <v>tvet</v>
      </c>
      <c r="H1070" s="7">
        <f t="shared" si="741"/>
        <v>5</v>
      </c>
      <c r="I1070" t="s">
        <v>316</v>
      </c>
      <c r="J1070">
        <v>29</v>
      </c>
      <c r="K1070">
        <v>4.8575342465753</v>
      </c>
      <c r="L1070">
        <v>3</v>
      </c>
      <c r="M1070" s="5">
        <f t="shared" si="742"/>
        <v>31</v>
      </c>
      <c r="N1070" s="5">
        <f>+IF(D1070="male",VLOOKUP(BG1070,'Key node cluster'!$L$3:$N$24,3,0),VLOOKUP(BG1070,'Key node cluster'!$R$3:$T$15,3,0))</f>
        <v>1</v>
      </c>
      <c r="O1070" s="1">
        <v>0</v>
      </c>
      <c r="P1070" s="1">
        <f t="shared" si="743"/>
        <v>26</v>
      </c>
      <c r="Q1070" s="1">
        <f t="shared" si="744"/>
        <v>26</v>
      </c>
      <c r="R1070" s="1">
        <f t="shared" si="745"/>
        <v>26</v>
      </c>
      <c r="S1070" s="1">
        <f t="shared" si="746"/>
        <v>26</v>
      </c>
      <c r="T1070" s="1">
        <f t="shared" si="747"/>
        <v>26</v>
      </c>
      <c r="U1070" s="1">
        <f t="shared" si="748"/>
        <v>26</v>
      </c>
      <c r="V1070" s="1">
        <f t="shared" si="749"/>
        <v>26</v>
      </c>
      <c r="W1070" s="1">
        <f t="shared" si="750"/>
        <v>26</v>
      </c>
      <c r="X1070" s="1">
        <f t="shared" si="751"/>
        <v>26</v>
      </c>
      <c r="Y1070" s="1">
        <f t="shared" si="752"/>
        <v>26</v>
      </c>
      <c r="Z1070" s="1">
        <f t="shared" si="753"/>
        <v>26</v>
      </c>
      <c r="AA1070" s="1">
        <f t="shared" si="754"/>
        <v>26</v>
      </c>
      <c r="AB1070" s="1">
        <f t="shared" si="755"/>
        <v>26</v>
      </c>
      <c r="AC1070" s="1">
        <f t="shared" si="756"/>
        <v>26</v>
      </c>
      <c r="AD1070" s="1">
        <f t="shared" si="757"/>
        <v>26</v>
      </c>
      <c r="AE1070" s="1">
        <f t="shared" si="758"/>
        <v>26</v>
      </c>
      <c r="AF1070" s="1">
        <f t="shared" si="759"/>
        <v>26</v>
      </c>
      <c r="AG1070" s="1">
        <f t="shared" si="760"/>
        <v>26</v>
      </c>
      <c r="AH1070" s="1">
        <f t="shared" si="761"/>
        <v>26</v>
      </c>
      <c r="AI1070" s="1">
        <f t="shared" si="762"/>
        <v>26</v>
      </c>
      <c r="AJ1070" s="1">
        <f t="shared" si="763"/>
        <v>26</v>
      </c>
      <c r="AK1070" s="1">
        <f t="shared" si="764"/>
        <v>26</v>
      </c>
      <c r="AL1070" s="1">
        <f t="shared" si="765"/>
        <v>26</v>
      </c>
      <c r="AM1070" s="1">
        <f t="shared" si="766"/>
        <v>26</v>
      </c>
      <c r="AN1070" s="1">
        <f t="shared" si="767"/>
        <v>26</v>
      </c>
      <c r="AO1070" s="1">
        <f t="shared" si="768"/>
        <v>26</v>
      </c>
      <c r="AP1070" s="7">
        <f t="shared" si="784"/>
        <v>27</v>
      </c>
      <c r="AQ1070" s="7">
        <f t="shared" si="785"/>
        <v>28</v>
      </c>
      <c r="AR1070" s="1">
        <f t="shared" si="769"/>
        <v>29</v>
      </c>
      <c r="AS1070" s="7">
        <f t="shared" si="786"/>
        <v>31</v>
      </c>
      <c r="AT1070" s="1">
        <f t="shared" si="770"/>
        <v>31</v>
      </c>
      <c r="AU1070" s="1">
        <f t="shared" si="771"/>
        <v>31</v>
      </c>
      <c r="AV1070" s="1">
        <f t="shared" si="772"/>
        <v>31</v>
      </c>
      <c r="AW1070" s="1">
        <f t="shared" si="773"/>
        <v>31</v>
      </c>
      <c r="AX1070" s="1">
        <f t="shared" si="774"/>
        <v>31</v>
      </c>
      <c r="AY1070" s="1">
        <f t="shared" si="775"/>
        <v>31</v>
      </c>
      <c r="AZ1070" s="1">
        <f t="shared" si="776"/>
        <v>31</v>
      </c>
      <c r="BA1070" s="1">
        <f t="shared" si="777"/>
        <v>31</v>
      </c>
      <c r="BB1070" s="1">
        <f t="shared" si="778"/>
        <v>31</v>
      </c>
      <c r="BC1070" s="1">
        <f t="shared" si="779"/>
        <v>31</v>
      </c>
      <c r="BD1070" s="1">
        <f t="shared" si="780"/>
        <v>31</v>
      </c>
      <c r="BE1070" s="1">
        <f t="shared" si="781"/>
        <v>31</v>
      </c>
      <c r="BF1070" s="1">
        <f t="shared" si="782"/>
        <v>31</v>
      </c>
      <c r="BG1070" s="1">
        <f>+IF(D1070="male",VLOOKUP(M1070,'Key node cluster'!$A$3:$C$45,3,0),VLOOKUP(M1070,'Key node cluster'!$F$3:$H$27,3,0))</f>
        <v>31</v>
      </c>
    </row>
    <row r="1071" spans="1:59" x14ac:dyDescent="0.25">
      <c r="A1071" t="s">
        <v>798</v>
      </c>
      <c r="B1071">
        <v>2000130508</v>
      </c>
      <c r="C1071" s="7">
        <v>30</v>
      </c>
      <c r="D1071" t="s">
        <v>9</v>
      </c>
      <c r="E1071" t="s">
        <v>10</v>
      </c>
      <c r="F1071" t="s">
        <v>28</v>
      </c>
      <c r="G1071" t="str">
        <f t="shared" si="783"/>
        <v>tvet</v>
      </c>
      <c r="H1071" s="7">
        <f t="shared" si="741"/>
        <v>5</v>
      </c>
      <c r="I1071" t="s">
        <v>22</v>
      </c>
      <c r="J1071">
        <v>28</v>
      </c>
      <c r="K1071">
        <v>1.0849315068493</v>
      </c>
      <c r="L1071">
        <v>8</v>
      </c>
      <c r="M1071" s="5">
        <f t="shared" si="742"/>
        <v>36</v>
      </c>
      <c r="N1071" s="5">
        <f>+IF(D1071="male",VLOOKUP(BG1071,'Key node cluster'!$L$3:$N$24,3,0),VLOOKUP(BG1071,'Key node cluster'!$R$3:$T$15,3,0))</f>
        <v>1</v>
      </c>
      <c r="O1071" s="1">
        <v>0</v>
      </c>
      <c r="P1071" s="1">
        <f t="shared" si="743"/>
        <v>26</v>
      </c>
      <c r="Q1071" s="1">
        <f t="shared" si="744"/>
        <v>26</v>
      </c>
      <c r="R1071" s="1">
        <f t="shared" si="745"/>
        <v>26</v>
      </c>
      <c r="S1071" s="1">
        <f t="shared" si="746"/>
        <v>26</v>
      </c>
      <c r="T1071" s="1">
        <f t="shared" si="747"/>
        <v>26</v>
      </c>
      <c r="U1071" s="1">
        <f t="shared" si="748"/>
        <v>26</v>
      </c>
      <c r="V1071" s="1">
        <f t="shared" si="749"/>
        <v>26</v>
      </c>
      <c r="W1071" s="1">
        <f t="shared" si="750"/>
        <v>26</v>
      </c>
      <c r="X1071" s="1">
        <f t="shared" si="751"/>
        <v>26</v>
      </c>
      <c r="Y1071" s="1">
        <f t="shared" si="752"/>
        <v>26</v>
      </c>
      <c r="Z1071" s="1">
        <f t="shared" si="753"/>
        <v>26</v>
      </c>
      <c r="AA1071" s="1">
        <f t="shared" si="754"/>
        <v>26</v>
      </c>
      <c r="AB1071" s="1">
        <f t="shared" si="755"/>
        <v>26</v>
      </c>
      <c r="AC1071" s="1">
        <f t="shared" si="756"/>
        <v>26</v>
      </c>
      <c r="AD1071" s="1">
        <f t="shared" si="757"/>
        <v>26</v>
      </c>
      <c r="AE1071" s="1">
        <f t="shared" si="758"/>
        <v>26</v>
      </c>
      <c r="AF1071" s="1">
        <f t="shared" si="759"/>
        <v>26</v>
      </c>
      <c r="AG1071" s="1">
        <f t="shared" si="760"/>
        <v>26</v>
      </c>
      <c r="AH1071" s="1">
        <f t="shared" si="761"/>
        <v>26</v>
      </c>
      <c r="AI1071" s="1">
        <f t="shared" si="762"/>
        <v>26</v>
      </c>
      <c r="AJ1071" s="1">
        <f t="shared" si="763"/>
        <v>26</v>
      </c>
      <c r="AK1071" s="1">
        <f t="shared" si="764"/>
        <v>26</v>
      </c>
      <c r="AL1071" s="1">
        <f t="shared" si="765"/>
        <v>26</v>
      </c>
      <c r="AM1071" s="1">
        <f t="shared" si="766"/>
        <v>26</v>
      </c>
      <c r="AN1071" s="1">
        <f t="shared" si="767"/>
        <v>26</v>
      </c>
      <c r="AO1071" s="1">
        <f t="shared" si="768"/>
        <v>26</v>
      </c>
      <c r="AP1071" s="7">
        <f t="shared" si="784"/>
        <v>27</v>
      </c>
      <c r="AQ1071" s="7">
        <f t="shared" si="785"/>
        <v>33</v>
      </c>
      <c r="AR1071" s="1">
        <f t="shared" si="769"/>
        <v>33</v>
      </c>
      <c r="AS1071" s="7">
        <f t="shared" si="786"/>
        <v>33</v>
      </c>
      <c r="AT1071" s="1">
        <f t="shared" si="770"/>
        <v>33</v>
      </c>
      <c r="AU1071" s="1">
        <f t="shared" si="771"/>
        <v>33</v>
      </c>
      <c r="AV1071" s="1">
        <f t="shared" si="772"/>
        <v>33</v>
      </c>
      <c r="AW1071" s="1">
        <f t="shared" si="773"/>
        <v>34</v>
      </c>
      <c r="AX1071" s="1">
        <f t="shared" si="774"/>
        <v>36</v>
      </c>
      <c r="AY1071" s="1">
        <f t="shared" si="775"/>
        <v>36</v>
      </c>
      <c r="AZ1071" s="1">
        <f t="shared" si="776"/>
        <v>36</v>
      </c>
      <c r="BA1071" s="1">
        <f t="shared" si="777"/>
        <v>36</v>
      </c>
      <c r="BB1071" s="1">
        <f t="shared" si="778"/>
        <v>36</v>
      </c>
      <c r="BC1071" s="1">
        <f t="shared" si="779"/>
        <v>36</v>
      </c>
      <c r="BD1071" s="1">
        <f t="shared" si="780"/>
        <v>36</v>
      </c>
      <c r="BE1071" s="1">
        <f t="shared" si="781"/>
        <v>36</v>
      </c>
      <c r="BF1071" s="1">
        <f t="shared" si="782"/>
        <v>36</v>
      </c>
      <c r="BG1071" s="1">
        <f>+IF(D1071="male",VLOOKUP(M1071,'Key node cluster'!$A$3:$C$45,3,0),VLOOKUP(M1071,'Key node cluster'!$F$3:$H$27,3,0))</f>
        <v>36</v>
      </c>
    </row>
    <row r="1072" spans="1:59" x14ac:dyDescent="0.25">
      <c r="A1072" t="s">
        <v>799</v>
      </c>
      <c r="B1072">
        <v>9731035950</v>
      </c>
      <c r="C1072" s="7">
        <v>50</v>
      </c>
      <c r="D1072" t="s">
        <v>9</v>
      </c>
      <c r="E1072" t="s">
        <v>10</v>
      </c>
      <c r="F1072" t="s">
        <v>360</v>
      </c>
      <c r="G1072" t="str">
        <f t="shared" si="783"/>
        <v>bachelor or above</v>
      </c>
      <c r="H1072" s="7">
        <f t="shared" si="741"/>
        <v>20</v>
      </c>
      <c r="I1072" t="s">
        <v>14</v>
      </c>
      <c r="J1072">
        <v>48</v>
      </c>
      <c r="K1072">
        <v>15.863013698630001</v>
      </c>
      <c r="L1072">
        <v>6</v>
      </c>
      <c r="M1072" s="5">
        <f t="shared" si="742"/>
        <v>32</v>
      </c>
      <c r="N1072" s="5">
        <f>+IF(D1072="male",VLOOKUP(BG1072,'Key node cluster'!$L$3:$N$24,3,0),VLOOKUP(BG1072,'Key node cluster'!$R$3:$T$15,3,0))</f>
        <v>0</v>
      </c>
      <c r="O1072" s="1">
        <v>0</v>
      </c>
      <c r="P1072" s="1">
        <f t="shared" si="743"/>
        <v>26</v>
      </c>
      <c r="Q1072" s="1">
        <f t="shared" si="744"/>
        <v>26</v>
      </c>
      <c r="R1072" s="1">
        <f t="shared" si="745"/>
        <v>26</v>
      </c>
      <c r="S1072" s="1">
        <f t="shared" si="746"/>
        <v>26</v>
      </c>
      <c r="T1072" s="1">
        <f t="shared" si="747"/>
        <v>26</v>
      </c>
      <c r="U1072" s="1">
        <f t="shared" si="748"/>
        <v>26</v>
      </c>
      <c r="V1072" s="1">
        <f t="shared" si="749"/>
        <v>26</v>
      </c>
      <c r="W1072" s="1">
        <f t="shared" si="750"/>
        <v>26</v>
      </c>
      <c r="X1072" s="1">
        <f t="shared" si="751"/>
        <v>26</v>
      </c>
      <c r="Y1072" s="1">
        <f t="shared" si="752"/>
        <v>26</v>
      </c>
      <c r="Z1072" s="1">
        <f t="shared" si="753"/>
        <v>26</v>
      </c>
      <c r="AA1072" s="1">
        <f t="shared" si="754"/>
        <v>26</v>
      </c>
      <c r="AB1072" s="1">
        <f t="shared" si="755"/>
        <v>26</v>
      </c>
      <c r="AC1072" s="1">
        <f t="shared" si="756"/>
        <v>26</v>
      </c>
      <c r="AD1072" s="1">
        <f t="shared" si="757"/>
        <v>26</v>
      </c>
      <c r="AE1072" s="1">
        <f t="shared" si="758"/>
        <v>26</v>
      </c>
      <c r="AF1072" s="1">
        <f t="shared" si="759"/>
        <v>26</v>
      </c>
      <c r="AG1072" s="1">
        <f t="shared" si="760"/>
        <v>26</v>
      </c>
      <c r="AH1072" s="1">
        <f t="shared" si="761"/>
        <v>26</v>
      </c>
      <c r="AI1072" s="1">
        <f t="shared" si="762"/>
        <v>26</v>
      </c>
      <c r="AJ1072" s="1">
        <f t="shared" si="763"/>
        <v>26</v>
      </c>
      <c r="AK1072" s="1">
        <f t="shared" si="764"/>
        <v>26</v>
      </c>
      <c r="AL1072" s="1">
        <f t="shared" si="765"/>
        <v>26</v>
      </c>
      <c r="AM1072" s="1">
        <f t="shared" si="766"/>
        <v>26</v>
      </c>
      <c r="AN1072" s="1">
        <f t="shared" si="767"/>
        <v>26</v>
      </c>
      <c r="AO1072" s="1">
        <f t="shared" si="768"/>
        <v>26</v>
      </c>
      <c r="AP1072" s="7">
        <f t="shared" si="784"/>
        <v>27</v>
      </c>
      <c r="AQ1072" s="7">
        <f t="shared" si="785"/>
        <v>28</v>
      </c>
      <c r="AR1072" s="1">
        <f t="shared" si="769"/>
        <v>32</v>
      </c>
      <c r="AS1072" s="7">
        <f t="shared" si="786"/>
        <v>32</v>
      </c>
      <c r="AT1072" s="1">
        <f t="shared" si="770"/>
        <v>32</v>
      </c>
      <c r="AU1072" s="1">
        <f t="shared" si="771"/>
        <v>32</v>
      </c>
      <c r="AV1072" s="1">
        <f t="shared" si="772"/>
        <v>32</v>
      </c>
      <c r="AW1072" s="1">
        <f t="shared" si="773"/>
        <v>32</v>
      </c>
      <c r="AX1072" s="1">
        <f t="shared" si="774"/>
        <v>32</v>
      </c>
      <c r="AY1072" s="1">
        <f t="shared" si="775"/>
        <v>32</v>
      </c>
      <c r="AZ1072" s="1">
        <f t="shared" si="776"/>
        <v>32</v>
      </c>
      <c r="BA1072" s="1">
        <f t="shared" si="777"/>
        <v>32</v>
      </c>
      <c r="BB1072" s="1">
        <f t="shared" si="778"/>
        <v>32</v>
      </c>
      <c r="BC1072" s="1">
        <f t="shared" si="779"/>
        <v>32</v>
      </c>
      <c r="BD1072" s="1">
        <f t="shared" si="780"/>
        <v>32</v>
      </c>
      <c r="BE1072" s="1">
        <f t="shared" si="781"/>
        <v>32</v>
      </c>
      <c r="BF1072" s="1">
        <f t="shared" si="782"/>
        <v>32</v>
      </c>
      <c r="BG1072" s="1">
        <f>+IF(D1072="male",VLOOKUP(M1072,'Key node cluster'!$A$3:$C$45,3,0),VLOOKUP(M1072,'Key node cluster'!$F$3:$H$27,3,0))</f>
        <v>32</v>
      </c>
    </row>
    <row r="1073" spans="1:59" x14ac:dyDescent="0.25">
      <c r="A1073" t="s">
        <v>802</v>
      </c>
      <c r="B1073">
        <v>9901027058</v>
      </c>
      <c r="C1073" s="7">
        <v>30</v>
      </c>
      <c r="D1073" t="s">
        <v>9</v>
      </c>
      <c r="E1073" t="s">
        <v>10</v>
      </c>
      <c r="F1073" t="s">
        <v>28</v>
      </c>
      <c r="G1073" t="str">
        <f t="shared" si="783"/>
        <v>tvet</v>
      </c>
      <c r="H1073" s="7">
        <f t="shared" si="741"/>
        <v>5</v>
      </c>
      <c r="I1073" t="s">
        <v>22</v>
      </c>
      <c r="J1073">
        <v>32</v>
      </c>
      <c r="K1073">
        <v>2.1726027397259999</v>
      </c>
      <c r="L1073">
        <v>20</v>
      </c>
      <c r="M1073" s="5">
        <f t="shared" si="742"/>
        <v>36</v>
      </c>
      <c r="N1073" s="5">
        <f>+IF(D1073="male",VLOOKUP(BG1073,'Key node cluster'!$L$3:$N$24,3,0),VLOOKUP(BG1073,'Key node cluster'!$R$3:$T$15,3,0))</f>
        <v>1</v>
      </c>
      <c r="O1073" s="1">
        <v>0</v>
      </c>
      <c r="P1073" s="1">
        <f t="shared" si="743"/>
        <v>26</v>
      </c>
      <c r="Q1073" s="1">
        <f t="shared" si="744"/>
        <v>26</v>
      </c>
      <c r="R1073" s="1">
        <f t="shared" si="745"/>
        <v>26</v>
      </c>
      <c r="S1073" s="1">
        <f t="shared" si="746"/>
        <v>26</v>
      </c>
      <c r="T1073" s="1">
        <f t="shared" si="747"/>
        <v>26</v>
      </c>
      <c r="U1073" s="1">
        <f t="shared" si="748"/>
        <v>26</v>
      </c>
      <c r="V1073" s="1">
        <f t="shared" si="749"/>
        <v>26</v>
      </c>
      <c r="W1073" s="1">
        <f t="shared" si="750"/>
        <v>26</v>
      </c>
      <c r="X1073" s="1">
        <f t="shared" si="751"/>
        <v>26</v>
      </c>
      <c r="Y1073" s="1">
        <f t="shared" si="752"/>
        <v>26</v>
      </c>
      <c r="Z1073" s="1">
        <f t="shared" si="753"/>
        <v>26</v>
      </c>
      <c r="AA1073" s="1">
        <f t="shared" si="754"/>
        <v>26</v>
      </c>
      <c r="AB1073" s="1">
        <f t="shared" si="755"/>
        <v>26</v>
      </c>
      <c r="AC1073" s="1">
        <f t="shared" si="756"/>
        <v>26</v>
      </c>
      <c r="AD1073" s="1">
        <f t="shared" si="757"/>
        <v>26</v>
      </c>
      <c r="AE1073" s="1">
        <f t="shared" si="758"/>
        <v>26</v>
      </c>
      <c r="AF1073" s="1">
        <f t="shared" si="759"/>
        <v>26</v>
      </c>
      <c r="AG1073" s="1">
        <f t="shared" si="760"/>
        <v>26</v>
      </c>
      <c r="AH1073" s="1">
        <f t="shared" si="761"/>
        <v>26</v>
      </c>
      <c r="AI1073" s="1">
        <f t="shared" si="762"/>
        <v>26</v>
      </c>
      <c r="AJ1073" s="1">
        <f t="shared" si="763"/>
        <v>26</v>
      </c>
      <c r="AK1073" s="1">
        <f t="shared" si="764"/>
        <v>26</v>
      </c>
      <c r="AL1073" s="1">
        <f t="shared" si="765"/>
        <v>26</v>
      </c>
      <c r="AM1073" s="1">
        <f t="shared" si="766"/>
        <v>26</v>
      </c>
      <c r="AN1073" s="1">
        <f t="shared" si="767"/>
        <v>26</v>
      </c>
      <c r="AO1073" s="1">
        <f t="shared" si="768"/>
        <v>26</v>
      </c>
      <c r="AP1073" s="7">
        <f t="shared" si="784"/>
        <v>27</v>
      </c>
      <c r="AQ1073" s="7">
        <f t="shared" si="785"/>
        <v>33</v>
      </c>
      <c r="AR1073" s="1">
        <f t="shared" si="769"/>
        <v>33</v>
      </c>
      <c r="AS1073" s="7">
        <f t="shared" si="786"/>
        <v>33</v>
      </c>
      <c r="AT1073" s="1">
        <f t="shared" si="770"/>
        <v>33</v>
      </c>
      <c r="AU1073" s="1">
        <f t="shared" si="771"/>
        <v>33</v>
      </c>
      <c r="AV1073" s="1">
        <f t="shared" si="772"/>
        <v>33</v>
      </c>
      <c r="AW1073" s="1">
        <f t="shared" si="773"/>
        <v>34</v>
      </c>
      <c r="AX1073" s="1">
        <f t="shared" si="774"/>
        <v>36</v>
      </c>
      <c r="AY1073" s="1">
        <f t="shared" si="775"/>
        <v>36</v>
      </c>
      <c r="AZ1073" s="1">
        <f t="shared" si="776"/>
        <v>36</v>
      </c>
      <c r="BA1073" s="1">
        <f t="shared" si="777"/>
        <v>36</v>
      </c>
      <c r="BB1073" s="1">
        <f t="shared" si="778"/>
        <v>36</v>
      </c>
      <c r="BC1073" s="1">
        <f t="shared" si="779"/>
        <v>36</v>
      </c>
      <c r="BD1073" s="1">
        <f t="shared" si="780"/>
        <v>36</v>
      </c>
      <c r="BE1073" s="1">
        <f t="shared" si="781"/>
        <v>36</v>
      </c>
      <c r="BF1073" s="1">
        <f t="shared" si="782"/>
        <v>36</v>
      </c>
      <c r="BG1073" s="1">
        <f>+IF(D1073="male",VLOOKUP(M1073,'Key node cluster'!$A$3:$C$45,3,0),VLOOKUP(M1073,'Key node cluster'!$F$3:$H$27,3,0))</f>
        <v>36</v>
      </c>
    </row>
    <row r="1074" spans="1:59" x14ac:dyDescent="0.25">
      <c r="A1074" t="s">
        <v>804</v>
      </c>
      <c r="B1074">
        <v>9901017604</v>
      </c>
      <c r="C1074" s="7">
        <v>30</v>
      </c>
      <c r="D1074" t="s">
        <v>9</v>
      </c>
      <c r="E1074" t="s">
        <v>10</v>
      </c>
      <c r="G1074" t="str">
        <f t="shared" si="783"/>
        <v/>
      </c>
      <c r="H1074" s="7">
        <f t="shared" si="741"/>
        <v>10</v>
      </c>
      <c r="J1074">
        <v>32</v>
      </c>
      <c r="K1074">
        <v>6.9205479452054997</v>
      </c>
      <c r="L1074">
        <v>5</v>
      </c>
      <c r="M1074" s="5">
        <f t="shared" si="742"/>
        <v>26</v>
      </c>
      <c r="N1074" s="5">
        <f>+IF(D1074="male",VLOOKUP(BG1074,'Key node cluster'!$L$3:$N$24,3,0),VLOOKUP(BG1074,'Key node cluster'!$R$3:$T$15,3,0))</f>
        <v>1</v>
      </c>
      <c r="O1074" s="1">
        <v>0</v>
      </c>
      <c r="P1074" s="1">
        <f t="shared" si="743"/>
        <v>26</v>
      </c>
      <c r="Q1074" s="1">
        <f t="shared" si="744"/>
        <v>26</v>
      </c>
      <c r="R1074" s="1">
        <f t="shared" si="745"/>
        <v>26</v>
      </c>
      <c r="S1074" s="1">
        <f t="shared" si="746"/>
        <v>26</v>
      </c>
      <c r="T1074" s="1">
        <f t="shared" si="747"/>
        <v>26</v>
      </c>
      <c r="U1074" s="1">
        <f t="shared" si="748"/>
        <v>26</v>
      </c>
      <c r="V1074" s="1">
        <f t="shared" si="749"/>
        <v>26</v>
      </c>
      <c r="W1074" s="1">
        <f t="shared" si="750"/>
        <v>26</v>
      </c>
      <c r="X1074" s="1">
        <f t="shared" si="751"/>
        <v>26</v>
      </c>
      <c r="Y1074" s="1">
        <f t="shared" si="752"/>
        <v>26</v>
      </c>
      <c r="Z1074" s="1">
        <f t="shared" si="753"/>
        <v>26</v>
      </c>
      <c r="AA1074" s="1">
        <f t="shared" si="754"/>
        <v>26</v>
      </c>
      <c r="AB1074" s="1">
        <f t="shared" si="755"/>
        <v>26</v>
      </c>
      <c r="AC1074" s="1">
        <f t="shared" si="756"/>
        <v>26</v>
      </c>
      <c r="AD1074" s="1">
        <f t="shared" si="757"/>
        <v>26</v>
      </c>
      <c r="AE1074" s="1">
        <f t="shared" si="758"/>
        <v>26</v>
      </c>
      <c r="AF1074" s="1">
        <f t="shared" si="759"/>
        <v>26</v>
      </c>
      <c r="AG1074" s="1">
        <f t="shared" si="760"/>
        <v>26</v>
      </c>
      <c r="AH1074" s="1">
        <f t="shared" si="761"/>
        <v>26</v>
      </c>
      <c r="AI1074" s="1">
        <f t="shared" si="762"/>
        <v>26</v>
      </c>
      <c r="AJ1074" s="1">
        <f t="shared" si="763"/>
        <v>26</v>
      </c>
      <c r="AK1074" s="1">
        <f t="shared" si="764"/>
        <v>26</v>
      </c>
      <c r="AL1074" s="1">
        <f t="shared" si="765"/>
        <v>26</v>
      </c>
      <c r="AM1074" s="1">
        <f t="shared" si="766"/>
        <v>26</v>
      </c>
      <c r="AN1074" s="1">
        <f t="shared" si="767"/>
        <v>26</v>
      </c>
      <c r="AO1074" s="1">
        <f t="shared" si="768"/>
        <v>26</v>
      </c>
      <c r="AP1074" s="7">
        <f t="shared" si="784"/>
        <v>26</v>
      </c>
      <c r="AQ1074" s="7">
        <f t="shared" si="785"/>
        <v>26</v>
      </c>
      <c r="AR1074" s="1">
        <f t="shared" si="769"/>
        <v>26</v>
      </c>
      <c r="AS1074" s="7">
        <f t="shared" si="786"/>
        <v>26</v>
      </c>
      <c r="AT1074" s="1">
        <f t="shared" si="770"/>
        <v>26</v>
      </c>
      <c r="AU1074" s="1">
        <f t="shared" si="771"/>
        <v>26</v>
      </c>
      <c r="AV1074" s="1">
        <f t="shared" si="772"/>
        <v>26</v>
      </c>
      <c r="AW1074" s="1">
        <f t="shared" si="773"/>
        <v>26</v>
      </c>
      <c r="AX1074" s="1">
        <f t="shared" si="774"/>
        <v>26</v>
      </c>
      <c r="AY1074" s="1">
        <f t="shared" si="775"/>
        <v>26</v>
      </c>
      <c r="AZ1074" s="1">
        <f t="shared" si="776"/>
        <v>26</v>
      </c>
      <c r="BA1074" s="1">
        <f t="shared" si="777"/>
        <v>26</v>
      </c>
      <c r="BB1074" s="1">
        <f t="shared" si="778"/>
        <v>26</v>
      </c>
      <c r="BC1074" s="1">
        <f t="shared" si="779"/>
        <v>26</v>
      </c>
      <c r="BD1074" s="1">
        <f t="shared" si="780"/>
        <v>26</v>
      </c>
      <c r="BE1074" s="1">
        <f t="shared" si="781"/>
        <v>26</v>
      </c>
      <c r="BF1074" s="1">
        <f t="shared" si="782"/>
        <v>26</v>
      </c>
      <c r="BG1074" s="1">
        <f>+IF(D1074="male",VLOOKUP(M1074,'Key node cluster'!$A$3:$C$45,3,0),VLOOKUP(M1074,'Key node cluster'!$F$3:$H$27,3,0))</f>
        <v>31</v>
      </c>
    </row>
    <row r="1075" spans="1:59" x14ac:dyDescent="0.25">
      <c r="A1075" t="s">
        <v>805</v>
      </c>
      <c r="B1075">
        <v>9921061507</v>
      </c>
      <c r="C1075" s="7">
        <v>30</v>
      </c>
      <c r="D1075" t="s">
        <v>9</v>
      </c>
      <c r="E1075" t="s">
        <v>10</v>
      </c>
      <c r="F1075" t="s">
        <v>25</v>
      </c>
      <c r="G1075" t="str">
        <f t="shared" si="783"/>
        <v>tvet</v>
      </c>
      <c r="H1075" s="7">
        <f t="shared" si="741"/>
        <v>10</v>
      </c>
      <c r="I1075" t="s">
        <v>22</v>
      </c>
      <c r="J1075">
        <v>30</v>
      </c>
      <c r="K1075">
        <v>7.8602739726027</v>
      </c>
      <c r="L1075">
        <v>19</v>
      </c>
      <c r="M1075" s="5">
        <f t="shared" si="742"/>
        <v>31</v>
      </c>
      <c r="N1075" s="5">
        <f>+IF(D1075="male",VLOOKUP(BG1075,'Key node cluster'!$L$3:$N$24,3,0),VLOOKUP(BG1075,'Key node cluster'!$R$3:$T$15,3,0))</f>
        <v>1</v>
      </c>
      <c r="O1075" s="1">
        <v>0</v>
      </c>
      <c r="P1075" s="1">
        <f t="shared" si="743"/>
        <v>26</v>
      </c>
      <c r="Q1075" s="1">
        <f t="shared" si="744"/>
        <v>26</v>
      </c>
      <c r="R1075" s="1">
        <f t="shared" si="745"/>
        <v>26</v>
      </c>
      <c r="S1075" s="1">
        <f t="shared" si="746"/>
        <v>26</v>
      </c>
      <c r="T1075" s="1">
        <f t="shared" si="747"/>
        <v>26</v>
      </c>
      <c r="U1075" s="1">
        <f t="shared" si="748"/>
        <v>26</v>
      </c>
      <c r="V1075" s="1">
        <f t="shared" si="749"/>
        <v>26</v>
      </c>
      <c r="W1075" s="1">
        <f t="shared" si="750"/>
        <v>26</v>
      </c>
      <c r="X1075" s="1">
        <f t="shared" si="751"/>
        <v>26</v>
      </c>
      <c r="Y1075" s="1">
        <f t="shared" si="752"/>
        <v>26</v>
      </c>
      <c r="Z1075" s="1">
        <f t="shared" si="753"/>
        <v>26</v>
      </c>
      <c r="AA1075" s="1">
        <f t="shared" si="754"/>
        <v>26</v>
      </c>
      <c r="AB1075" s="1">
        <f t="shared" si="755"/>
        <v>26</v>
      </c>
      <c r="AC1075" s="1">
        <f t="shared" si="756"/>
        <v>26</v>
      </c>
      <c r="AD1075" s="1">
        <f t="shared" si="757"/>
        <v>26</v>
      </c>
      <c r="AE1075" s="1">
        <f t="shared" si="758"/>
        <v>26</v>
      </c>
      <c r="AF1075" s="1">
        <f t="shared" si="759"/>
        <v>26</v>
      </c>
      <c r="AG1075" s="1">
        <f t="shared" si="760"/>
        <v>26</v>
      </c>
      <c r="AH1075" s="1">
        <f t="shared" si="761"/>
        <v>26</v>
      </c>
      <c r="AI1075" s="1">
        <f t="shared" si="762"/>
        <v>26</v>
      </c>
      <c r="AJ1075" s="1">
        <f t="shared" si="763"/>
        <v>26</v>
      </c>
      <c r="AK1075" s="1">
        <f t="shared" si="764"/>
        <v>26</v>
      </c>
      <c r="AL1075" s="1">
        <f t="shared" si="765"/>
        <v>26</v>
      </c>
      <c r="AM1075" s="1">
        <f t="shared" si="766"/>
        <v>26</v>
      </c>
      <c r="AN1075" s="1">
        <f t="shared" si="767"/>
        <v>26</v>
      </c>
      <c r="AO1075" s="1">
        <f t="shared" si="768"/>
        <v>26</v>
      </c>
      <c r="AP1075" s="7">
        <f t="shared" si="784"/>
        <v>27</v>
      </c>
      <c r="AQ1075" s="7">
        <f t="shared" si="785"/>
        <v>28</v>
      </c>
      <c r="AR1075" s="1">
        <f t="shared" si="769"/>
        <v>29</v>
      </c>
      <c r="AS1075" s="7">
        <f t="shared" si="786"/>
        <v>31</v>
      </c>
      <c r="AT1075" s="1">
        <f t="shared" si="770"/>
        <v>31</v>
      </c>
      <c r="AU1075" s="1">
        <f t="shared" si="771"/>
        <v>31</v>
      </c>
      <c r="AV1075" s="1">
        <f t="shared" si="772"/>
        <v>31</v>
      </c>
      <c r="AW1075" s="1">
        <f t="shared" si="773"/>
        <v>31</v>
      </c>
      <c r="AX1075" s="1">
        <f t="shared" si="774"/>
        <v>31</v>
      </c>
      <c r="AY1075" s="1">
        <f t="shared" si="775"/>
        <v>31</v>
      </c>
      <c r="AZ1075" s="1">
        <f t="shared" si="776"/>
        <v>31</v>
      </c>
      <c r="BA1075" s="1">
        <f t="shared" si="777"/>
        <v>31</v>
      </c>
      <c r="BB1075" s="1">
        <f t="shared" si="778"/>
        <v>31</v>
      </c>
      <c r="BC1075" s="1">
        <f t="shared" si="779"/>
        <v>31</v>
      </c>
      <c r="BD1075" s="1">
        <f t="shared" si="780"/>
        <v>31</v>
      </c>
      <c r="BE1075" s="1">
        <f t="shared" si="781"/>
        <v>31</v>
      </c>
      <c r="BF1075" s="1">
        <f t="shared" si="782"/>
        <v>31</v>
      </c>
      <c r="BG1075" s="1">
        <f>+IF(D1075="male",VLOOKUP(M1075,'Key node cluster'!$A$3:$C$45,3,0),VLOOKUP(M1075,'Key node cluster'!$F$3:$H$27,3,0))</f>
        <v>31</v>
      </c>
    </row>
    <row r="1076" spans="1:59" x14ac:dyDescent="0.25">
      <c r="A1076" t="s">
        <v>810</v>
      </c>
      <c r="B1076">
        <v>9781012237</v>
      </c>
      <c r="C1076" s="7">
        <v>40</v>
      </c>
      <c r="D1076" t="s">
        <v>9</v>
      </c>
      <c r="E1076" t="s">
        <v>10</v>
      </c>
      <c r="F1076" t="s">
        <v>25</v>
      </c>
      <c r="G1076" t="str">
        <f t="shared" si="783"/>
        <v>tvet</v>
      </c>
      <c r="H1076" s="7">
        <f t="shared" si="741"/>
        <v>5</v>
      </c>
      <c r="I1076" t="s">
        <v>193</v>
      </c>
      <c r="J1076">
        <v>43</v>
      </c>
      <c r="K1076">
        <v>2.0821917808218999</v>
      </c>
      <c r="L1076">
        <v>4</v>
      </c>
      <c r="M1076" s="5">
        <f t="shared" si="742"/>
        <v>32</v>
      </c>
      <c r="N1076" s="5">
        <f>+IF(D1076="male",VLOOKUP(BG1076,'Key node cluster'!$L$3:$N$24,3,0),VLOOKUP(BG1076,'Key node cluster'!$R$3:$T$15,3,0))</f>
        <v>0</v>
      </c>
      <c r="O1076" s="1">
        <v>0</v>
      </c>
      <c r="P1076" s="1">
        <f t="shared" si="743"/>
        <v>26</v>
      </c>
      <c r="Q1076" s="1">
        <f t="shared" si="744"/>
        <v>26</v>
      </c>
      <c r="R1076" s="1">
        <f t="shared" si="745"/>
        <v>26</v>
      </c>
      <c r="S1076" s="1">
        <f t="shared" si="746"/>
        <v>26</v>
      </c>
      <c r="T1076" s="1">
        <f t="shared" si="747"/>
        <v>26</v>
      </c>
      <c r="U1076" s="1">
        <f t="shared" si="748"/>
        <v>26</v>
      </c>
      <c r="V1076" s="1">
        <f t="shared" si="749"/>
        <v>26</v>
      </c>
      <c r="W1076" s="1">
        <f t="shared" si="750"/>
        <v>26</v>
      </c>
      <c r="X1076" s="1">
        <f t="shared" si="751"/>
        <v>26</v>
      </c>
      <c r="Y1076" s="1">
        <f t="shared" si="752"/>
        <v>26</v>
      </c>
      <c r="Z1076" s="1">
        <f t="shared" si="753"/>
        <v>26</v>
      </c>
      <c r="AA1076" s="1">
        <f t="shared" si="754"/>
        <v>26</v>
      </c>
      <c r="AB1076" s="1">
        <f t="shared" si="755"/>
        <v>26</v>
      </c>
      <c r="AC1076" s="1">
        <f t="shared" si="756"/>
        <v>26</v>
      </c>
      <c r="AD1076" s="1">
        <f t="shared" si="757"/>
        <v>26</v>
      </c>
      <c r="AE1076" s="1">
        <f t="shared" si="758"/>
        <v>26</v>
      </c>
      <c r="AF1076" s="1">
        <f t="shared" si="759"/>
        <v>26</v>
      </c>
      <c r="AG1076" s="1">
        <f t="shared" si="760"/>
        <v>26</v>
      </c>
      <c r="AH1076" s="1">
        <f t="shared" si="761"/>
        <v>26</v>
      </c>
      <c r="AI1076" s="1">
        <f t="shared" si="762"/>
        <v>26</v>
      </c>
      <c r="AJ1076" s="1">
        <f t="shared" si="763"/>
        <v>26</v>
      </c>
      <c r="AK1076" s="1">
        <f t="shared" si="764"/>
        <v>26</v>
      </c>
      <c r="AL1076" s="1">
        <f t="shared" si="765"/>
        <v>26</v>
      </c>
      <c r="AM1076" s="1">
        <f t="shared" si="766"/>
        <v>26</v>
      </c>
      <c r="AN1076" s="1">
        <f t="shared" si="767"/>
        <v>26</v>
      </c>
      <c r="AO1076" s="1">
        <f t="shared" si="768"/>
        <v>26</v>
      </c>
      <c r="AP1076" s="7">
        <f t="shared" si="784"/>
        <v>27</v>
      </c>
      <c r="AQ1076" s="7">
        <f t="shared" si="785"/>
        <v>28</v>
      </c>
      <c r="AR1076" s="1">
        <f t="shared" si="769"/>
        <v>32</v>
      </c>
      <c r="AS1076" s="7">
        <f t="shared" si="786"/>
        <v>32</v>
      </c>
      <c r="AT1076" s="1">
        <f t="shared" si="770"/>
        <v>32</v>
      </c>
      <c r="AU1076" s="1">
        <f t="shared" si="771"/>
        <v>32</v>
      </c>
      <c r="AV1076" s="1">
        <f t="shared" si="772"/>
        <v>32</v>
      </c>
      <c r="AW1076" s="1">
        <f t="shared" si="773"/>
        <v>32</v>
      </c>
      <c r="AX1076" s="1">
        <f t="shared" si="774"/>
        <v>32</v>
      </c>
      <c r="AY1076" s="1">
        <f t="shared" si="775"/>
        <v>32</v>
      </c>
      <c r="AZ1076" s="1">
        <f t="shared" si="776"/>
        <v>32</v>
      </c>
      <c r="BA1076" s="1">
        <f t="shared" si="777"/>
        <v>32</v>
      </c>
      <c r="BB1076" s="1">
        <f t="shared" si="778"/>
        <v>32</v>
      </c>
      <c r="BC1076" s="1">
        <f t="shared" si="779"/>
        <v>32</v>
      </c>
      <c r="BD1076" s="1">
        <f t="shared" si="780"/>
        <v>32</v>
      </c>
      <c r="BE1076" s="1">
        <f t="shared" si="781"/>
        <v>32</v>
      </c>
      <c r="BF1076" s="1">
        <f t="shared" si="782"/>
        <v>32</v>
      </c>
      <c r="BG1076" s="1">
        <f>+IF(D1076="male",VLOOKUP(M1076,'Key node cluster'!$A$3:$C$45,3,0),VLOOKUP(M1076,'Key node cluster'!$F$3:$H$27,3,0))</f>
        <v>32</v>
      </c>
    </row>
    <row r="1077" spans="1:59" x14ac:dyDescent="0.25">
      <c r="A1077" t="s">
        <v>812</v>
      </c>
      <c r="B1077">
        <v>9861039331</v>
      </c>
      <c r="C1077" s="7">
        <v>30</v>
      </c>
      <c r="D1077" t="s">
        <v>9</v>
      </c>
      <c r="E1077" t="s">
        <v>10</v>
      </c>
      <c r="F1077" t="s">
        <v>11</v>
      </c>
      <c r="G1077" t="str">
        <f t="shared" si="783"/>
        <v>bachelor or above</v>
      </c>
      <c r="H1077" s="7">
        <f t="shared" si="741"/>
        <v>15</v>
      </c>
      <c r="I1077" t="s">
        <v>14</v>
      </c>
      <c r="J1077">
        <v>35</v>
      </c>
      <c r="K1077">
        <v>12.506849315067999</v>
      </c>
      <c r="L1077">
        <v>13</v>
      </c>
      <c r="M1077" s="5">
        <f t="shared" si="742"/>
        <v>42</v>
      </c>
      <c r="N1077" s="5">
        <f>+IF(D1077="male",VLOOKUP(BG1077,'Key node cluster'!$L$3:$N$24,3,0),VLOOKUP(BG1077,'Key node cluster'!$R$3:$T$15,3,0))</f>
        <v>0</v>
      </c>
      <c r="O1077" s="1">
        <v>0</v>
      </c>
      <c r="P1077" s="1">
        <f t="shared" si="743"/>
        <v>26</v>
      </c>
      <c r="Q1077" s="1">
        <f t="shared" si="744"/>
        <v>26</v>
      </c>
      <c r="R1077" s="1">
        <f t="shared" si="745"/>
        <v>26</v>
      </c>
      <c r="S1077" s="1">
        <f t="shared" si="746"/>
        <v>26</v>
      </c>
      <c r="T1077" s="1">
        <f t="shared" si="747"/>
        <v>26</v>
      </c>
      <c r="U1077" s="1">
        <f t="shared" si="748"/>
        <v>26</v>
      </c>
      <c r="V1077" s="1">
        <f t="shared" si="749"/>
        <v>26</v>
      </c>
      <c r="W1077" s="1">
        <f t="shared" si="750"/>
        <v>26</v>
      </c>
      <c r="X1077" s="1">
        <f t="shared" si="751"/>
        <v>26</v>
      </c>
      <c r="Y1077" s="1">
        <f t="shared" si="752"/>
        <v>26</v>
      </c>
      <c r="Z1077" s="1">
        <f t="shared" si="753"/>
        <v>26</v>
      </c>
      <c r="AA1077" s="1">
        <f t="shared" si="754"/>
        <v>26</v>
      </c>
      <c r="AB1077" s="1">
        <f t="shared" si="755"/>
        <v>26</v>
      </c>
      <c r="AC1077" s="1">
        <f t="shared" si="756"/>
        <v>26</v>
      </c>
      <c r="AD1077" s="1">
        <f t="shared" si="757"/>
        <v>26</v>
      </c>
      <c r="AE1077" s="1">
        <f t="shared" si="758"/>
        <v>26</v>
      </c>
      <c r="AF1077" s="1">
        <f t="shared" si="759"/>
        <v>26</v>
      </c>
      <c r="AG1077" s="1">
        <f t="shared" si="760"/>
        <v>26</v>
      </c>
      <c r="AH1077" s="1">
        <f t="shared" si="761"/>
        <v>26</v>
      </c>
      <c r="AI1077" s="1">
        <f t="shared" si="762"/>
        <v>26</v>
      </c>
      <c r="AJ1077" s="1">
        <f t="shared" si="763"/>
        <v>26</v>
      </c>
      <c r="AK1077" s="1">
        <f t="shared" si="764"/>
        <v>26</v>
      </c>
      <c r="AL1077" s="1">
        <f t="shared" si="765"/>
        <v>26</v>
      </c>
      <c r="AM1077" s="1">
        <f t="shared" si="766"/>
        <v>26</v>
      </c>
      <c r="AN1077" s="1">
        <f t="shared" si="767"/>
        <v>26</v>
      </c>
      <c r="AO1077" s="1">
        <f t="shared" si="768"/>
        <v>26</v>
      </c>
      <c r="AP1077" s="7">
        <f t="shared" si="784"/>
        <v>38</v>
      </c>
      <c r="AQ1077" s="7">
        <f t="shared" si="785"/>
        <v>38</v>
      </c>
      <c r="AR1077" s="1">
        <f t="shared" si="769"/>
        <v>38</v>
      </c>
      <c r="AS1077" s="7">
        <f t="shared" si="786"/>
        <v>38</v>
      </c>
      <c r="AT1077" s="1">
        <f t="shared" si="770"/>
        <v>38</v>
      </c>
      <c r="AU1077" s="1">
        <f t="shared" si="771"/>
        <v>38</v>
      </c>
      <c r="AV1077" s="1">
        <f t="shared" si="772"/>
        <v>38</v>
      </c>
      <c r="AW1077" s="1">
        <f t="shared" si="773"/>
        <v>38</v>
      </c>
      <c r="AX1077" s="1">
        <f t="shared" si="774"/>
        <v>38</v>
      </c>
      <c r="AY1077" s="1">
        <f t="shared" si="775"/>
        <v>38</v>
      </c>
      <c r="AZ1077" s="1">
        <f t="shared" si="776"/>
        <v>38</v>
      </c>
      <c r="BA1077" s="1">
        <f t="shared" si="777"/>
        <v>38</v>
      </c>
      <c r="BB1077" s="1">
        <f t="shared" si="778"/>
        <v>40</v>
      </c>
      <c r="BC1077" s="1">
        <f t="shared" si="779"/>
        <v>40</v>
      </c>
      <c r="BD1077" s="1">
        <f t="shared" si="780"/>
        <v>42</v>
      </c>
      <c r="BE1077" s="1">
        <f t="shared" si="781"/>
        <v>42</v>
      </c>
      <c r="BF1077" s="1">
        <f t="shared" si="782"/>
        <v>42</v>
      </c>
      <c r="BG1077" s="1">
        <f>+IF(D1077="male",VLOOKUP(M1077,'Key node cluster'!$A$3:$C$45,3,0),VLOOKUP(M1077,'Key node cluster'!$F$3:$H$27,3,0))</f>
        <v>42</v>
      </c>
    </row>
    <row r="1078" spans="1:59" x14ac:dyDescent="0.25">
      <c r="A1078" t="s">
        <v>813</v>
      </c>
      <c r="B1078">
        <v>9951000580</v>
      </c>
      <c r="C1078" s="7">
        <v>30</v>
      </c>
      <c r="D1078" t="s">
        <v>9</v>
      </c>
      <c r="E1078" t="s">
        <v>10</v>
      </c>
      <c r="F1078" t="s">
        <v>28</v>
      </c>
      <c r="G1078" t="str">
        <f t="shared" si="783"/>
        <v>bachelor or above</v>
      </c>
      <c r="H1078" s="7">
        <f t="shared" si="741"/>
        <v>5</v>
      </c>
      <c r="I1078" t="s">
        <v>14</v>
      </c>
      <c r="J1078">
        <v>27</v>
      </c>
      <c r="K1078">
        <v>1.6657534246575001</v>
      </c>
      <c r="L1078">
        <v>4</v>
      </c>
      <c r="M1078" s="5">
        <f t="shared" si="742"/>
        <v>36</v>
      </c>
      <c r="N1078" s="5">
        <f>+IF(D1078="male",VLOOKUP(BG1078,'Key node cluster'!$L$3:$N$24,3,0),VLOOKUP(BG1078,'Key node cluster'!$R$3:$T$15,3,0))</f>
        <v>1</v>
      </c>
      <c r="O1078" s="1">
        <v>0</v>
      </c>
      <c r="P1078" s="1">
        <f t="shared" si="743"/>
        <v>26</v>
      </c>
      <c r="Q1078" s="1">
        <f t="shared" si="744"/>
        <v>26</v>
      </c>
      <c r="R1078" s="1">
        <f t="shared" si="745"/>
        <v>26</v>
      </c>
      <c r="S1078" s="1">
        <f t="shared" si="746"/>
        <v>26</v>
      </c>
      <c r="T1078" s="1">
        <f t="shared" si="747"/>
        <v>26</v>
      </c>
      <c r="U1078" s="1">
        <f t="shared" si="748"/>
        <v>26</v>
      </c>
      <c r="V1078" s="1">
        <f t="shared" si="749"/>
        <v>26</v>
      </c>
      <c r="W1078" s="1">
        <f t="shared" si="750"/>
        <v>26</v>
      </c>
      <c r="X1078" s="1">
        <f t="shared" si="751"/>
        <v>26</v>
      </c>
      <c r="Y1078" s="1">
        <f t="shared" si="752"/>
        <v>26</v>
      </c>
      <c r="Z1078" s="1">
        <f t="shared" si="753"/>
        <v>26</v>
      </c>
      <c r="AA1078" s="1">
        <f t="shared" si="754"/>
        <v>26</v>
      </c>
      <c r="AB1078" s="1">
        <f t="shared" si="755"/>
        <v>26</v>
      </c>
      <c r="AC1078" s="1">
        <f t="shared" si="756"/>
        <v>26</v>
      </c>
      <c r="AD1078" s="1">
        <f t="shared" si="757"/>
        <v>26</v>
      </c>
      <c r="AE1078" s="1">
        <f t="shared" si="758"/>
        <v>26</v>
      </c>
      <c r="AF1078" s="1">
        <f t="shared" si="759"/>
        <v>26</v>
      </c>
      <c r="AG1078" s="1">
        <f t="shared" si="760"/>
        <v>26</v>
      </c>
      <c r="AH1078" s="1">
        <f t="shared" si="761"/>
        <v>26</v>
      </c>
      <c r="AI1078" s="1">
        <f t="shared" si="762"/>
        <v>26</v>
      </c>
      <c r="AJ1078" s="1">
        <f t="shared" si="763"/>
        <v>26</v>
      </c>
      <c r="AK1078" s="1">
        <f t="shared" si="764"/>
        <v>26</v>
      </c>
      <c r="AL1078" s="1">
        <f t="shared" si="765"/>
        <v>26</v>
      </c>
      <c r="AM1078" s="1">
        <f t="shared" si="766"/>
        <v>26</v>
      </c>
      <c r="AN1078" s="1">
        <f t="shared" si="767"/>
        <v>26</v>
      </c>
      <c r="AO1078" s="1">
        <f t="shared" si="768"/>
        <v>26</v>
      </c>
      <c r="AP1078" s="7">
        <f t="shared" si="784"/>
        <v>27</v>
      </c>
      <c r="AQ1078" s="7">
        <f t="shared" si="785"/>
        <v>33</v>
      </c>
      <c r="AR1078" s="1">
        <f t="shared" si="769"/>
        <v>33</v>
      </c>
      <c r="AS1078" s="7">
        <f t="shared" si="786"/>
        <v>33</v>
      </c>
      <c r="AT1078" s="1">
        <f t="shared" si="770"/>
        <v>33</v>
      </c>
      <c r="AU1078" s="1">
        <f t="shared" si="771"/>
        <v>33</v>
      </c>
      <c r="AV1078" s="1">
        <f t="shared" si="772"/>
        <v>33</v>
      </c>
      <c r="AW1078" s="1">
        <f t="shared" si="773"/>
        <v>34</v>
      </c>
      <c r="AX1078" s="1">
        <f t="shared" si="774"/>
        <v>36</v>
      </c>
      <c r="AY1078" s="1">
        <f t="shared" si="775"/>
        <v>36</v>
      </c>
      <c r="AZ1078" s="1">
        <f t="shared" si="776"/>
        <v>36</v>
      </c>
      <c r="BA1078" s="1">
        <f t="shared" si="777"/>
        <v>36</v>
      </c>
      <c r="BB1078" s="1">
        <f t="shared" si="778"/>
        <v>36</v>
      </c>
      <c r="BC1078" s="1">
        <f t="shared" si="779"/>
        <v>36</v>
      </c>
      <c r="BD1078" s="1">
        <f t="shared" si="780"/>
        <v>36</v>
      </c>
      <c r="BE1078" s="1">
        <f t="shared" si="781"/>
        <v>36</v>
      </c>
      <c r="BF1078" s="1">
        <f t="shared" si="782"/>
        <v>36</v>
      </c>
      <c r="BG1078" s="1">
        <f>+IF(D1078="male",VLOOKUP(M1078,'Key node cluster'!$A$3:$C$45,3,0),VLOOKUP(M1078,'Key node cluster'!$F$3:$H$27,3,0))</f>
        <v>36</v>
      </c>
    </row>
    <row r="1079" spans="1:59" x14ac:dyDescent="0.25">
      <c r="A1079" t="s">
        <v>816</v>
      </c>
      <c r="B1079">
        <v>9981043026</v>
      </c>
      <c r="C1079" s="7">
        <v>20</v>
      </c>
      <c r="D1079" t="s">
        <v>9</v>
      </c>
      <c r="E1079" t="s">
        <v>10</v>
      </c>
      <c r="F1079" t="s">
        <v>206</v>
      </c>
      <c r="G1079" t="str">
        <f t="shared" si="783"/>
        <v>bachelor or above</v>
      </c>
      <c r="H1079" s="7">
        <f t="shared" si="741"/>
        <v>5</v>
      </c>
      <c r="I1079" t="s">
        <v>14</v>
      </c>
      <c r="J1079">
        <v>23</v>
      </c>
      <c r="K1079">
        <v>2.0027397260274</v>
      </c>
      <c r="L1079">
        <v>1</v>
      </c>
      <c r="M1079" s="5">
        <f t="shared" si="742"/>
        <v>30</v>
      </c>
      <c r="N1079" s="5">
        <f>+IF(D1079="male",VLOOKUP(BG1079,'Key node cluster'!$L$3:$N$24,3,0),VLOOKUP(BG1079,'Key node cluster'!$R$3:$T$15,3,0))</f>
        <v>2</v>
      </c>
      <c r="O1079" s="1">
        <v>0</v>
      </c>
      <c r="P1079" s="1">
        <f t="shared" si="743"/>
        <v>26</v>
      </c>
      <c r="Q1079" s="1">
        <f t="shared" si="744"/>
        <v>26</v>
      </c>
      <c r="R1079" s="1">
        <f t="shared" si="745"/>
        <v>26</v>
      </c>
      <c r="S1079" s="1">
        <f t="shared" si="746"/>
        <v>26</v>
      </c>
      <c r="T1079" s="1">
        <f t="shared" si="747"/>
        <v>26</v>
      </c>
      <c r="U1079" s="1">
        <f t="shared" si="748"/>
        <v>26</v>
      </c>
      <c r="V1079" s="1">
        <f t="shared" si="749"/>
        <v>26</v>
      </c>
      <c r="W1079" s="1">
        <f t="shared" si="750"/>
        <v>26</v>
      </c>
      <c r="X1079" s="1">
        <f t="shared" si="751"/>
        <v>26</v>
      </c>
      <c r="Y1079" s="1">
        <f t="shared" si="752"/>
        <v>26</v>
      </c>
      <c r="Z1079" s="1">
        <f t="shared" si="753"/>
        <v>26</v>
      </c>
      <c r="AA1079" s="1">
        <f t="shared" si="754"/>
        <v>26</v>
      </c>
      <c r="AB1079" s="1">
        <f t="shared" si="755"/>
        <v>26</v>
      </c>
      <c r="AC1079" s="1">
        <f t="shared" si="756"/>
        <v>26</v>
      </c>
      <c r="AD1079" s="1">
        <f t="shared" si="757"/>
        <v>26</v>
      </c>
      <c r="AE1079" s="1">
        <f t="shared" si="758"/>
        <v>26</v>
      </c>
      <c r="AF1079" s="1">
        <f t="shared" si="759"/>
        <v>26</v>
      </c>
      <c r="AG1079" s="1">
        <f t="shared" si="760"/>
        <v>26</v>
      </c>
      <c r="AH1079" s="1">
        <f t="shared" si="761"/>
        <v>26</v>
      </c>
      <c r="AI1079" s="1">
        <f t="shared" si="762"/>
        <v>26</v>
      </c>
      <c r="AJ1079" s="1">
        <f t="shared" si="763"/>
        <v>26</v>
      </c>
      <c r="AK1079" s="1">
        <f t="shared" si="764"/>
        <v>26</v>
      </c>
      <c r="AL1079" s="1">
        <f t="shared" si="765"/>
        <v>26</v>
      </c>
      <c r="AM1079" s="1">
        <f t="shared" si="766"/>
        <v>26</v>
      </c>
      <c r="AN1079" s="1">
        <f t="shared" si="767"/>
        <v>26</v>
      </c>
      <c r="AO1079" s="1">
        <f t="shared" si="768"/>
        <v>26</v>
      </c>
      <c r="AP1079" s="7">
        <f t="shared" si="784"/>
        <v>27</v>
      </c>
      <c r="AQ1079" s="7">
        <f t="shared" si="785"/>
        <v>28</v>
      </c>
      <c r="AR1079" s="1">
        <f t="shared" si="769"/>
        <v>29</v>
      </c>
      <c r="AS1079" s="7">
        <f t="shared" si="786"/>
        <v>30</v>
      </c>
      <c r="AT1079" s="1">
        <f t="shared" si="770"/>
        <v>30</v>
      </c>
      <c r="AU1079" s="1">
        <f t="shared" si="771"/>
        <v>30</v>
      </c>
      <c r="AV1079" s="1">
        <f t="shared" si="772"/>
        <v>30</v>
      </c>
      <c r="AW1079" s="1">
        <f t="shared" si="773"/>
        <v>30</v>
      </c>
      <c r="AX1079" s="1">
        <f t="shared" si="774"/>
        <v>30</v>
      </c>
      <c r="AY1079" s="1">
        <f t="shared" si="775"/>
        <v>30</v>
      </c>
      <c r="AZ1079" s="1">
        <f t="shared" si="776"/>
        <v>30</v>
      </c>
      <c r="BA1079" s="1">
        <f t="shared" si="777"/>
        <v>30</v>
      </c>
      <c r="BB1079" s="1">
        <f t="shared" si="778"/>
        <v>30</v>
      </c>
      <c r="BC1079" s="1">
        <f t="shared" si="779"/>
        <v>30</v>
      </c>
      <c r="BD1079" s="1">
        <f t="shared" si="780"/>
        <v>30</v>
      </c>
      <c r="BE1079" s="1">
        <f t="shared" si="781"/>
        <v>30</v>
      </c>
      <c r="BF1079" s="1">
        <f t="shared" si="782"/>
        <v>30</v>
      </c>
      <c r="BG1079" s="1">
        <f>+IF(D1079="male",VLOOKUP(M1079,'Key node cluster'!$A$3:$C$45,3,0),VLOOKUP(M1079,'Key node cluster'!$F$3:$H$27,3,0))</f>
        <v>30</v>
      </c>
    </row>
    <row r="1080" spans="1:59" x14ac:dyDescent="0.25">
      <c r="A1080" t="s">
        <v>817</v>
      </c>
      <c r="B1080">
        <v>9791033847</v>
      </c>
      <c r="C1080" s="7">
        <v>40</v>
      </c>
      <c r="D1080" t="s">
        <v>9</v>
      </c>
      <c r="E1080" t="s">
        <v>10</v>
      </c>
      <c r="G1080" t="str">
        <f t="shared" si="783"/>
        <v/>
      </c>
      <c r="H1080" s="7">
        <f t="shared" si="741"/>
        <v>20</v>
      </c>
      <c r="J1080">
        <v>43</v>
      </c>
      <c r="K1080">
        <v>17.260273972602999</v>
      </c>
      <c r="L1080">
        <v>7</v>
      </c>
      <c r="M1080" s="5">
        <f t="shared" si="742"/>
        <v>26</v>
      </c>
      <c r="N1080" s="5">
        <f>+IF(D1080="male",VLOOKUP(BG1080,'Key node cluster'!$L$3:$N$24,3,0),VLOOKUP(BG1080,'Key node cluster'!$R$3:$T$15,3,0))</f>
        <v>1</v>
      </c>
      <c r="O1080" s="1">
        <v>0</v>
      </c>
      <c r="P1080" s="1">
        <f t="shared" si="743"/>
        <v>26</v>
      </c>
      <c r="Q1080" s="1">
        <f t="shared" si="744"/>
        <v>26</v>
      </c>
      <c r="R1080" s="1">
        <f t="shared" si="745"/>
        <v>26</v>
      </c>
      <c r="S1080" s="1">
        <f t="shared" si="746"/>
        <v>26</v>
      </c>
      <c r="T1080" s="1">
        <f t="shared" si="747"/>
        <v>26</v>
      </c>
      <c r="U1080" s="1">
        <f t="shared" si="748"/>
        <v>26</v>
      </c>
      <c r="V1080" s="1">
        <f t="shared" si="749"/>
        <v>26</v>
      </c>
      <c r="W1080" s="1">
        <f t="shared" si="750"/>
        <v>26</v>
      </c>
      <c r="X1080" s="1">
        <f t="shared" si="751"/>
        <v>26</v>
      </c>
      <c r="Y1080" s="1">
        <f t="shared" si="752"/>
        <v>26</v>
      </c>
      <c r="Z1080" s="1">
        <f t="shared" si="753"/>
        <v>26</v>
      </c>
      <c r="AA1080" s="1">
        <f t="shared" si="754"/>
        <v>26</v>
      </c>
      <c r="AB1080" s="1">
        <f t="shared" si="755"/>
        <v>26</v>
      </c>
      <c r="AC1080" s="1">
        <f t="shared" si="756"/>
        <v>26</v>
      </c>
      <c r="AD1080" s="1">
        <f t="shared" si="757"/>
        <v>26</v>
      </c>
      <c r="AE1080" s="1">
        <f t="shared" si="758"/>
        <v>26</v>
      </c>
      <c r="AF1080" s="1">
        <f t="shared" si="759"/>
        <v>26</v>
      </c>
      <c r="AG1080" s="1">
        <f t="shared" si="760"/>
        <v>26</v>
      </c>
      <c r="AH1080" s="1">
        <f t="shared" si="761"/>
        <v>26</v>
      </c>
      <c r="AI1080" s="1">
        <f t="shared" si="762"/>
        <v>26</v>
      </c>
      <c r="AJ1080" s="1">
        <f t="shared" si="763"/>
        <v>26</v>
      </c>
      <c r="AK1080" s="1">
        <f t="shared" si="764"/>
        <v>26</v>
      </c>
      <c r="AL1080" s="1">
        <f t="shared" si="765"/>
        <v>26</v>
      </c>
      <c r="AM1080" s="1">
        <f t="shared" si="766"/>
        <v>26</v>
      </c>
      <c r="AN1080" s="1">
        <f t="shared" si="767"/>
        <v>26</v>
      </c>
      <c r="AO1080" s="1">
        <f t="shared" si="768"/>
        <v>26</v>
      </c>
      <c r="AP1080" s="7">
        <f t="shared" si="784"/>
        <v>26</v>
      </c>
      <c r="AQ1080" s="7">
        <f t="shared" si="785"/>
        <v>26</v>
      </c>
      <c r="AR1080" s="1">
        <f t="shared" si="769"/>
        <v>26</v>
      </c>
      <c r="AS1080" s="7">
        <f t="shared" si="786"/>
        <v>26</v>
      </c>
      <c r="AT1080" s="1">
        <f t="shared" si="770"/>
        <v>26</v>
      </c>
      <c r="AU1080" s="1">
        <f t="shared" si="771"/>
        <v>26</v>
      </c>
      <c r="AV1080" s="1">
        <f t="shared" si="772"/>
        <v>26</v>
      </c>
      <c r="AW1080" s="1">
        <f t="shared" si="773"/>
        <v>26</v>
      </c>
      <c r="AX1080" s="1">
        <f t="shared" si="774"/>
        <v>26</v>
      </c>
      <c r="AY1080" s="1">
        <f t="shared" si="775"/>
        <v>26</v>
      </c>
      <c r="AZ1080" s="1">
        <f t="shared" si="776"/>
        <v>26</v>
      </c>
      <c r="BA1080" s="1">
        <f t="shared" si="777"/>
        <v>26</v>
      </c>
      <c r="BB1080" s="1">
        <f t="shared" si="778"/>
        <v>26</v>
      </c>
      <c r="BC1080" s="1">
        <f t="shared" si="779"/>
        <v>26</v>
      </c>
      <c r="BD1080" s="1">
        <f t="shared" si="780"/>
        <v>26</v>
      </c>
      <c r="BE1080" s="1">
        <f t="shared" si="781"/>
        <v>26</v>
      </c>
      <c r="BF1080" s="1">
        <f t="shared" si="782"/>
        <v>26</v>
      </c>
      <c r="BG1080" s="1">
        <f>+IF(D1080="male",VLOOKUP(M1080,'Key node cluster'!$A$3:$C$45,3,0),VLOOKUP(M1080,'Key node cluster'!$F$3:$H$27,3,0))</f>
        <v>31</v>
      </c>
    </row>
    <row r="1081" spans="1:59" x14ac:dyDescent="0.25">
      <c r="A1081" t="s">
        <v>818</v>
      </c>
      <c r="B1081">
        <v>9821023655</v>
      </c>
      <c r="C1081" s="7">
        <v>40</v>
      </c>
      <c r="D1081" t="s">
        <v>9</v>
      </c>
      <c r="E1081" t="s">
        <v>10</v>
      </c>
      <c r="G1081" t="str">
        <f t="shared" si="783"/>
        <v/>
      </c>
      <c r="H1081" s="7">
        <f t="shared" si="741"/>
        <v>10</v>
      </c>
      <c r="J1081">
        <v>40</v>
      </c>
      <c r="K1081">
        <v>9.7753424657534005</v>
      </c>
      <c r="L1081">
        <v>4</v>
      </c>
      <c r="M1081" s="5">
        <f t="shared" si="742"/>
        <v>26</v>
      </c>
      <c r="N1081" s="5">
        <f>+IF(D1081="male",VLOOKUP(BG1081,'Key node cluster'!$L$3:$N$24,3,0),VLOOKUP(BG1081,'Key node cluster'!$R$3:$T$15,3,0))</f>
        <v>1</v>
      </c>
      <c r="O1081" s="1">
        <v>0</v>
      </c>
      <c r="P1081" s="1">
        <f t="shared" si="743"/>
        <v>26</v>
      </c>
      <c r="Q1081" s="1">
        <f t="shared" si="744"/>
        <v>26</v>
      </c>
      <c r="R1081" s="1">
        <f t="shared" si="745"/>
        <v>26</v>
      </c>
      <c r="S1081" s="1">
        <f t="shared" si="746"/>
        <v>26</v>
      </c>
      <c r="T1081" s="1">
        <f t="shared" si="747"/>
        <v>26</v>
      </c>
      <c r="U1081" s="1">
        <f t="shared" si="748"/>
        <v>26</v>
      </c>
      <c r="V1081" s="1">
        <f t="shared" si="749"/>
        <v>26</v>
      </c>
      <c r="W1081" s="1">
        <f t="shared" si="750"/>
        <v>26</v>
      </c>
      <c r="X1081" s="1">
        <f t="shared" si="751"/>
        <v>26</v>
      </c>
      <c r="Y1081" s="1">
        <f t="shared" si="752"/>
        <v>26</v>
      </c>
      <c r="Z1081" s="1">
        <f t="shared" si="753"/>
        <v>26</v>
      </c>
      <c r="AA1081" s="1">
        <f t="shared" si="754"/>
        <v>26</v>
      </c>
      <c r="AB1081" s="1">
        <f t="shared" si="755"/>
        <v>26</v>
      </c>
      <c r="AC1081" s="1">
        <f t="shared" si="756"/>
        <v>26</v>
      </c>
      <c r="AD1081" s="1">
        <f t="shared" si="757"/>
        <v>26</v>
      </c>
      <c r="AE1081" s="1">
        <f t="shared" si="758"/>
        <v>26</v>
      </c>
      <c r="AF1081" s="1">
        <f t="shared" si="759"/>
        <v>26</v>
      </c>
      <c r="AG1081" s="1">
        <f t="shared" si="760"/>
        <v>26</v>
      </c>
      <c r="AH1081" s="1">
        <f t="shared" si="761"/>
        <v>26</v>
      </c>
      <c r="AI1081" s="1">
        <f t="shared" si="762"/>
        <v>26</v>
      </c>
      <c r="AJ1081" s="1">
        <f t="shared" si="763"/>
        <v>26</v>
      </c>
      <c r="AK1081" s="1">
        <f t="shared" si="764"/>
        <v>26</v>
      </c>
      <c r="AL1081" s="1">
        <f t="shared" si="765"/>
        <v>26</v>
      </c>
      <c r="AM1081" s="1">
        <f t="shared" si="766"/>
        <v>26</v>
      </c>
      <c r="AN1081" s="1">
        <f t="shared" si="767"/>
        <v>26</v>
      </c>
      <c r="AO1081" s="1">
        <f t="shared" si="768"/>
        <v>26</v>
      </c>
      <c r="AP1081" s="7">
        <f t="shared" si="784"/>
        <v>26</v>
      </c>
      <c r="AQ1081" s="7">
        <f t="shared" si="785"/>
        <v>26</v>
      </c>
      <c r="AR1081" s="1">
        <f t="shared" si="769"/>
        <v>26</v>
      </c>
      <c r="AS1081" s="7">
        <f t="shared" si="786"/>
        <v>26</v>
      </c>
      <c r="AT1081" s="1">
        <f t="shared" si="770"/>
        <v>26</v>
      </c>
      <c r="AU1081" s="1">
        <f t="shared" si="771"/>
        <v>26</v>
      </c>
      <c r="AV1081" s="1">
        <f t="shared" si="772"/>
        <v>26</v>
      </c>
      <c r="AW1081" s="1">
        <f t="shared" si="773"/>
        <v>26</v>
      </c>
      <c r="AX1081" s="1">
        <f t="shared" si="774"/>
        <v>26</v>
      </c>
      <c r="AY1081" s="1">
        <f t="shared" si="775"/>
        <v>26</v>
      </c>
      <c r="AZ1081" s="1">
        <f t="shared" si="776"/>
        <v>26</v>
      </c>
      <c r="BA1081" s="1">
        <f t="shared" si="777"/>
        <v>26</v>
      </c>
      <c r="BB1081" s="1">
        <f t="shared" si="778"/>
        <v>26</v>
      </c>
      <c r="BC1081" s="1">
        <f t="shared" si="779"/>
        <v>26</v>
      </c>
      <c r="BD1081" s="1">
        <f t="shared" si="780"/>
        <v>26</v>
      </c>
      <c r="BE1081" s="1">
        <f t="shared" si="781"/>
        <v>26</v>
      </c>
      <c r="BF1081" s="1">
        <f t="shared" si="782"/>
        <v>26</v>
      </c>
      <c r="BG1081" s="1">
        <f>+IF(D1081="male",VLOOKUP(M1081,'Key node cluster'!$A$3:$C$45,3,0),VLOOKUP(M1081,'Key node cluster'!$F$3:$H$27,3,0))</f>
        <v>31</v>
      </c>
    </row>
    <row r="1082" spans="1:59" x14ac:dyDescent="0.25">
      <c r="A1082" t="s">
        <v>821</v>
      </c>
      <c r="B1082">
        <v>9961057843</v>
      </c>
      <c r="C1082" s="7">
        <v>20</v>
      </c>
      <c r="D1082" t="s">
        <v>9</v>
      </c>
      <c r="E1082" t="s">
        <v>10</v>
      </c>
      <c r="F1082" t="s">
        <v>25</v>
      </c>
      <c r="G1082" t="str">
        <f t="shared" si="783"/>
        <v>bachelor or above</v>
      </c>
      <c r="H1082" s="7">
        <f t="shared" si="741"/>
        <v>5</v>
      </c>
      <c r="I1082" t="s">
        <v>14</v>
      </c>
      <c r="J1082">
        <v>25</v>
      </c>
      <c r="K1082">
        <v>1.3342465753424999</v>
      </c>
      <c r="L1082">
        <v>1</v>
      </c>
      <c r="M1082" s="5">
        <f t="shared" si="742"/>
        <v>30</v>
      </c>
      <c r="N1082" s="5">
        <f>+IF(D1082="male",VLOOKUP(BG1082,'Key node cluster'!$L$3:$N$24,3,0),VLOOKUP(BG1082,'Key node cluster'!$R$3:$T$15,3,0))</f>
        <v>2</v>
      </c>
      <c r="O1082" s="1">
        <v>0</v>
      </c>
      <c r="P1082" s="1">
        <f t="shared" si="743"/>
        <v>26</v>
      </c>
      <c r="Q1082" s="1">
        <f t="shared" si="744"/>
        <v>26</v>
      </c>
      <c r="R1082" s="1">
        <f t="shared" si="745"/>
        <v>26</v>
      </c>
      <c r="S1082" s="1">
        <f t="shared" si="746"/>
        <v>26</v>
      </c>
      <c r="T1082" s="1">
        <f t="shared" si="747"/>
        <v>26</v>
      </c>
      <c r="U1082" s="1">
        <f t="shared" si="748"/>
        <v>26</v>
      </c>
      <c r="V1082" s="1">
        <f t="shared" si="749"/>
        <v>26</v>
      </c>
      <c r="W1082" s="1">
        <f t="shared" si="750"/>
        <v>26</v>
      </c>
      <c r="X1082" s="1">
        <f t="shared" si="751"/>
        <v>26</v>
      </c>
      <c r="Y1082" s="1">
        <f t="shared" si="752"/>
        <v>26</v>
      </c>
      <c r="Z1082" s="1">
        <f t="shared" si="753"/>
        <v>26</v>
      </c>
      <c r="AA1082" s="1">
        <f t="shared" si="754"/>
        <v>26</v>
      </c>
      <c r="AB1082" s="1">
        <f t="shared" si="755"/>
        <v>26</v>
      </c>
      <c r="AC1082" s="1">
        <f t="shared" si="756"/>
        <v>26</v>
      </c>
      <c r="AD1082" s="1">
        <f t="shared" si="757"/>
        <v>26</v>
      </c>
      <c r="AE1082" s="1">
        <f t="shared" si="758"/>
        <v>26</v>
      </c>
      <c r="AF1082" s="1">
        <f t="shared" si="759"/>
        <v>26</v>
      </c>
      <c r="AG1082" s="1">
        <f t="shared" si="760"/>
        <v>26</v>
      </c>
      <c r="AH1082" s="1">
        <f t="shared" si="761"/>
        <v>26</v>
      </c>
      <c r="AI1082" s="1">
        <f t="shared" si="762"/>
        <v>26</v>
      </c>
      <c r="AJ1082" s="1">
        <f t="shared" si="763"/>
        <v>26</v>
      </c>
      <c r="AK1082" s="1">
        <f t="shared" si="764"/>
        <v>26</v>
      </c>
      <c r="AL1082" s="1">
        <f t="shared" si="765"/>
        <v>26</v>
      </c>
      <c r="AM1082" s="1">
        <f t="shared" si="766"/>
        <v>26</v>
      </c>
      <c r="AN1082" s="1">
        <f t="shared" si="767"/>
        <v>26</v>
      </c>
      <c r="AO1082" s="1">
        <f t="shared" si="768"/>
        <v>26</v>
      </c>
      <c r="AP1082" s="7">
        <f t="shared" si="784"/>
        <v>27</v>
      </c>
      <c r="AQ1082" s="7">
        <f t="shared" si="785"/>
        <v>28</v>
      </c>
      <c r="AR1082" s="1">
        <f t="shared" si="769"/>
        <v>29</v>
      </c>
      <c r="AS1082" s="7">
        <f t="shared" si="786"/>
        <v>30</v>
      </c>
      <c r="AT1082" s="1">
        <f t="shared" si="770"/>
        <v>30</v>
      </c>
      <c r="AU1082" s="1">
        <f t="shared" si="771"/>
        <v>30</v>
      </c>
      <c r="AV1082" s="1">
        <f t="shared" si="772"/>
        <v>30</v>
      </c>
      <c r="AW1082" s="1">
        <f t="shared" si="773"/>
        <v>30</v>
      </c>
      <c r="AX1082" s="1">
        <f t="shared" si="774"/>
        <v>30</v>
      </c>
      <c r="AY1082" s="1">
        <f t="shared" si="775"/>
        <v>30</v>
      </c>
      <c r="AZ1082" s="1">
        <f t="shared" si="776"/>
        <v>30</v>
      </c>
      <c r="BA1082" s="1">
        <f t="shared" si="777"/>
        <v>30</v>
      </c>
      <c r="BB1082" s="1">
        <f t="shared" si="778"/>
        <v>30</v>
      </c>
      <c r="BC1082" s="1">
        <f t="shared" si="779"/>
        <v>30</v>
      </c>
      <c r="BD1082" s="1">
        <f t="shared" si="780"/>
        <v>30</v>
      </c>
      <c r="BE1082" s="1">
        <f t="shared" si="781"/>
        <v>30</v>
      </c>
      <c r="BF1082" s="1">
        <f t="shared" si="782"/>
        <v>30</v>
      </c>
      <c r="BG1082" s="1">
        <f>+IF(D1082="male",VLOOKUP(M1082,'Key node cluster'!$A$3:$C$45,3,0),VLOOKUP(M1082,'Key node cluster'!$F$3:$H$27,3,0))</f>
        <v>30</v>
      </c>
    </row>
    <row r="1083" spans="1:59" x14ac:dyDescent="0.25">
      <c r="A1083" t="s">
        <v>822</v>
      </c>
      <c r="B1083">
        <v>9731018418</v>
      </c>
      <c r="C1083" s="7">
        <v>50</v>
      </c>
      <c r="D1083" t="s">
        <v>9</v>
      </c>
      <c r="E1083" t="s">
        <v>10</v>
      </c>
      <c r="F1083" t="s">
        <v>11</v>
      </c>
      <c r="G1083" t="str">
        <f t="shared" si="783"/>
        <v>tvet</v>
      </c>
      <c r="H1083" s="7">
        <f t="shared" si="741"/>
        <v>20</v>
      </c>
      <c r="I1083" t="s">
        <v>22</v>
      </c>
      <c r="J1083">
        <v>48</v>
      </c>
      <c r="K1083">
        <v>24.684931506849001</v>
      </c>
      <c r="L1083">
        <v>10</v>
      </c>
      <c r="M1083" s="5">
        <f t="shared" si="742"/>
        <v>42</v>
      </c>
      <c r="N1083" s="5">
        <f>+IF(D1083="male",VLOOKUP(BG1083,'Key node cluster'!$L$3:$N$24,3,0),VLOOKUP(BG1083,'Key node cluster'!$R$3:$T$15,3,0))</f>
        <v>0</v>
      </c>
      <c r="O1083" s="1">
        <v>0</v>
      </c>
      <c r="P1083" s="1">
        <f t="shared" si="743"/>
        <v>26</v>
      </c>
      <c r="Q1083" s="1">
        <f t="shared" si="744"/>
        <v>26</v>
      </c>
      <c r="R1083" s="1">
        <f t="shared" si="745"/>
        <v>26</v>
      </c>
      <c r="S1083" s="1">
        <f t="shared" si="746"/>
        <v>26</v>
      </c>
      <c r="T1083" s="1">
        <f t="shared" si="747"/>
        <v>26</v>
      </c>
      <c r="U1083" s="1">
        <f t="shared" si="748"/>
        <v>26</v>
      </c>
      <c r="V1083" s="1">
        <f t="shared" si="749"/>
        <v>26</v>
      </c>
      <c r="W1083" s="1">
        <f t="shared" si="750"/>
        <v>26</v>
      </c>
      <c r="X1083" s="1">
        <f t="shared" si="751"/>
        <v>26</v>
      </c>
      <c r="Y1083" s="1">
        <f t="shared" si="752"/>
        <v>26</v>
      </c>
      <c r="Z1083" s="1">
        <f t="shared" si="753"/>
        <v>26</v>
      </c>
      <c r="AA1083" s="1">
        <f t="shared" si="754"/>
        <v>26</v>
      </c>
      <c r="AB1083" s="1">
        <f t="shared" si="755"/>
        <v>26</v>
      </c>
      <c r="AC1083" s="1">
        <f t="shared" si="756"/>
        <v>26</v>
      </c>
      <c r="AD1083" s="1">
        <f t="shared" si="757"/>
        <v>26</v>
      </c>
      <c r="AE1083" s="1">
        <f t="shared" si="758"/>
        <v>26</v>
      </c>
      <c r="AF1083" s="1">
        <f t="shared" si="759"/>
        <v>26</v>
      </c>
      <c r="AG1083" s="1">
        <f t="shared" si="760"/>
        <v>26</v>
      </c>
      <c r="AH1083" s="1">
        <f t="shared" si="761"/>
        <v>26</v>
      </c>
      <c r="AI1083" s="1">
        <f t="shared" si="762"/>
        <v>26</v>
      </c>
      <c r="AJ1083" s="1">
        <f t="shared" si="763"/>
        <v>26</v>
      </c>
      <c r="AK1083" s="1">
        <f t="shared" si="764"/>
        <v>26</v>
      </c>
      <c r="AL1083" s="1">
        <f t="shared" si="765"/>
        <v>26</v>
      </c>
      <c r="AM1083" s="1">
        <f t="shared" si="766"/>
        <v>26</v>
      </c>
      <c r="AN1083" s="1">
        <f t="shared" si="767"/>
        <v>26</v>
      </c>
      <c r="AO1083" s="1">
        <f t="shared" si="768"/>
        <v>26</v>
      </c>
      <c r="AP1083" s="7">
        <f t="shared" si="784"/>
        <v>38</v>
      </c>
      <c r="AQ1083" s="7">
        <f t="shared" si="785"/>
        <v>38</v>
      </c>
      <c r="AR1083" s="1">
        <f t="shared" si="769"/>
        <v>38</v>
      </c>
      <c r="AS1083" s="7">
        <f t="shared" si="786"/>
        <v>38</v>
      </c>
      <c r="AT1083" s="1">
        <f t="shared" si="770"/>
        <v>38</v>
      </c>
      <c r="AU1083" s="1">
        <f t="shared" si="771"/>
        <v>38</v>
      </c>
      <c r="AV1083" s="1">
        <f t="shared" si="772"/>
        <v>38</v>
      </c>
      <c r="AW1083" s="1">
        <f t="shared" si="773"/>
        <v>38</v>
      </c>
      <c r="AX1083" s="1">
        <f t="shared" si="774"/>
        <v>38</v>
      </c>
      <c r="AY1083" s="1">
        <f t="shared" si="775"/>
        <v>38</v>
      </c>
      <c r="AZ1083" s="1">
        <f t="shared" si="776"/>
        <v>38</v>
      </c>
      <c r="BA1083" s="1">
        <f t="shared" si="777"/>
        <v>38</v>
      </c>
      <c r="BB1083" s="1">
        <f t="shared" si="778"/>
        <v>40</v>
      </c>
      <c r="BC1083" s="1">
        <f t="shared" si="779"/>
        <v>40</v>
      </c>
      <c r="BD1083" s="1">
        <f t="shared" si="780"/>
        <v>42</v>
      </c>
      <c r="BE1083" s="1">
        <f t="shared" si="781"/>
        <v>42</v>
      </c>
      <c r="BF1083" s="1">
        <f t="shared" si="782"/>
        <v>42</v>
      </c>
      <c r="BG1083" s="1">
        <f>+IF(D1083="male",VLOOKUP(M1083,'Key node cluster'!$A$3:$C$45,3,0),VLOOKUP(M1083,'Key node cluster'!$F$3:$H$27,3,0))</f>
        <v>42</v>
      </c>
    </row>
    <row r="1084" spans="1:59" x14ac:dyDescent="0.25">
      <c r="A1084" t="s">
        <v>823</v>
      </c>
      <c r="B1084">
        <v>9921004536</v>
      </c>
      <c r="C1084" s="7">
        <v>30</v>
      </c>
      <c r="D1084" t="s">
        <v>9</v>
      </c>
      <c r="E1084" t="s">
        <v>10</v>
      </c>
      <c r="G1084" t="str">
        <f t="shared" si="783"/>
        <v/>
      </c>
      <c r="H1084" s="7">
        <f t="shared" si="741"/>
        <v>10</v>
      </c>
      <c r="J1084">
        <v>29</v>
      </c>
      <c r="K1084">
        <v>7.5260273972603002</v>
      </c>
      <c r="L1084">
        <v>6</v>
      </c>
      <c r="M1084" s="5">
        <f t="shared" si="742"/>
        <v>26</v>
      </c>
      <c r="N1084" s="5">
        <f>+IF(D1084="male",VLOOKUP(BG1084,'Key node cluster'!$L$3:$N$24,3,0),VLOOKUP(BG1084,'Key node cluster'!$R$3:$T$15,3,0))</f>
        <v>1</v>
      </c>
      <c r="O1084" s="1">
        <v>0</v>
      </c>
      <c r="P1084" s="1">
        <f t="shared" si="743"/>
        <v>26</v>
      </c>
      <c r="Q1084" s="1">
        <f t="shared" si="744"/>
        <v>26</v>
      </c>
      <c r="R1084" s="1">
        <f t="shared" si="745"/>
        <v>26</v>
      </c>
      <c r="S1084" s="1">
        <f t="shared" si="746"/>
        <v>26</v>
      </c>
      <c r="T1084" s="1">
        <f t="shared" si="747"/>
        <v>26</v>
      </c>
      <c r="U1084" s="1">
        <f t="shared" si="748"/>
        <v>26</v>
      </c>
      <c r="V1084" s="1">
        <f t="shared" si="749"/>
        <v>26</v>
      </c>
      <c r="W1084" s="1">
        <f t="shared" si="750"/>
        <v>26</v>
      </c>
      <c r="X1084" s="1">
        <f t="shared" si="751"/>
        <v>26</v>
      </c>
      <c r="Y1084" s="1">
        <f t="shared" si="752"/>
        <v>26</v>
      </c>
      <c r="Z1084" s="1">
        <f t="shared" si="753"/>
        <v>26</v>
      </c>
      <c r="AA1084" s="1">
        <f t="shared" si="754"/>
        <v>26</v>
      </c>
      <c r="AB1084" s="1">
        <f t="shared" si="755"/>
        <v>26</v>
      </c>
      <c r="AC1084" s="1">
        <f t="shared" si="756"/>
        <v>26</v>
      </c>
      <c r="AD1084" s="1">
        <f t="shared" si="757"/>
        <v>26</v>
      </c>
      <c r="AE1084" s="1">
        <f t="shared" si="758"/>
        <v>26</v>
      </c>
      <c r="AF1084" s="1">
        <f t="shared" si="759"/>
        <v>26</v>
      </c>
      <c r="AG1084" s="1">
        <f t="shared" si="760"/>
        <v>26</v>
      </c>
      <c r="AH1084" s="1">
        <f t="shared" si="761"/>
        <v>26</v>
      </c>
      <c r="AI1084" s="1">
        <f t="shared" si="762"/>
        <v>26</v>
      </c>
      <c r="AJ1084" s="1">
        <f t="shared" si="763"/>
        <v>26</v>
      </c>
      <c r="AK1084" s="1">
        <f t="shared" si="764"/>
        <v>26</v>
      </c>
      <c r="AL1084" s="1">
        <f t="shared" si="765"/>
        <v>26</v>
      </c>
      <c r="AM1084" s="1">
        <f t="shared" si="766"/>
        <v>26</v>
      </c>
      <c r="AN1084" s="1">
        <f t="shared" si="767"/>
        <v>26</v>
      </c>
      <c r="AO1084" s="1">
        <f t="shared" si="768"/>
        <v>26</v>
      </c>
      <c r="AP1084" s="7">
        <f t="shared" si="784"/>
        <v>26</v>
      </c>
      <c r="AQ1084" s="7">
        <f t="shared" si="785"/>
        <v>26</v>
      </c>
      <c r="AR1084" s="1">
        <f t="shared" si="769"/>
        <v>26</v>
      </c>
      <c r="AS1084" s="7">
        <f t="shared" si="786"/>
        <v>26</v>
      </c>
      <c r="AT1084" s="1">
        <f t="shared" si="770"/>
        <v>26</v>
      </c>
      <c r="AU1084" s="1">
        <f t="shared" si="771"/>
        <v>26</v>
      </c>
      <c r="AV1084" s="1">
        <f t="shared" si="772"/>
        <v>26</v>
      </c>
      <c r="AW1084" s="1">
        <f t="shared" si="773"/>
        <v>26</v>
      </c>
      <c r="AX1084" s="1">
        <f t="shared" si="774"/>
        <v>26</v>
      </c>
      <c r="AY1084" s="1">
        <f t="shared" si="775"/>
        <v>26</v>
      </c>
      <c r="AZ1084" s="1">
        <f t="shared" si="776"/>
        <v>26</v>
      </c>
      <c r="BA1084" s="1">
        <f t="shared" si="777"/>
        <v>26</v>
      </c>
      <c r="BB1084" s="1">
        <f t="shared" si="778"/>
        <v>26</v>
      </c>
      <c r="BC1084" s="1">
        <f t="shared" si="779"/>
        <v>26</v>
      </c>
      <c r="BD1084" s="1">
        <f t="shared" si="780"/>
        <v>26</v>
      </c>
      <c r="BE1084" s="1">
        <f t="shared" si="781"/>
        <v>26</v>
      </c>
      <c r="BF1084" s="1">
        <f t="shared" si="782"/>
        <v>26</v>
      </c>
      <c r="BG1084" s="1">
        <f>+IF(D1084="male",VLOOKUP(M1084,'Key node cluster'!$A$3:$C$45,3,0),VLOOKUP(M1084,'Key node cluster'!$F$3:$H$27,3,0))</f>
        <v>31</v>
      </c>
    </row>
    <row r="1085" spans="1:59" x14ac:dyDescent="0.25">
      <c r="A1085" t="s">
        <v>824</v>
      </c>
      <c r="B1085">
        <v>9931055552</v>
      </c>
      <c r="C1085" s="7">
        <v>30</v>
      </c>
      <c r="D1085" t="s">
        <v>9</v>
      </c>
      <c r="E1085" t="s">
        <v>10</v>
      </c>
      <c r="F1085" t="s">
        <v>11</v>
      </c>
      <c r="G1085" t="str">
        <f t="shared" si="783"/>
        <v>bachelor or above</v>
      </c>
      <c r="H1085" s="7">
        <f t="shared" si="741"/>
        <v>10</v>
      </c>
      <c r="I1085" t="s">
        <v>14</v>
      </c>
      <c r="J1085">
        <v>29</v>
      </c>
      <c r="K1085">
        <v>7.2</v>
      </c>
      <c r="L1085">
        <v>23</v>
      </c>
      <c r="M1085" s="5">
        <f t="shared" si="742"/>
        <v>42</v>
      </c>
      <c r="N1085" s="5">
        <f>+IF(D1085="male",VLOOKUP(BG1085,'Key node cluster'!$L$3:$N$24,3,0),VLOOKUP(BG1085,'Key node cluster'!$R$3:$T$15,3,0))</f>
        <v>0</v>
      </c>
      <c r="O1085" s="1">
        <v>0</v>
      </c>
      <c r="P1085" s="1">
        <f t="shared" si="743"/>
        <v>26</v>
      </c>
      <c r="Q1085" s="1">
        <f t="shared" si="744"/>
        <v>26</v>
      </c>
      <c r="R1085" s="1">
        <f t="shared" si="745"/>
        <v>26</v>
      </c>
      <c r="S1085" s="1">
        <f t="shared" si="746"/>
        <v>26</v>
      </c>
      <c r="T1085" s="1">
        <f t="shared" si="747"/>
        <v>26</v>
      </c>
      <c r="U1085" s="1">
        <f t="shared" si="748"/>
        <v>26</v>
      </c>
      <c r="V1085" s="1">
        <f t="shared" si="749"/>
        <v>26</v>
      </c>
      <c r="W1085" s="1">
        <f t="shared" si="750"/>
        <v>26</v>
      </c>
      <c r="X1085" s="1">
        <f t="shared" si="751"/>
        <v>26</v>
      </c>
      <c r="Y1085" s="1">
        <f t="shared" si="752"/>
        <v>26</v>
      </c>
      <c r="Z1085" s="1">
        <f t="shared" si="753"/>
        <v>26</v>
      </c>
      <c r="AA1085" s="1">
        <f t="shared" si="754"/>
        <v>26</v>
      </c>
      <c r="AB1085" s="1">
        <f t="shared" si="755"/>
        <v>26</v>
      </c>
      <c r="AC1085" s="1">
        <f t="shared" si="756"/>
        <v>26</v>
      </c>
      <c r="AD1085" s="1">
        <f t="shared" si="757"/>
        <v>26</v>
      </c>
      <c r="AE1085" s="1">
        <f t="shared" si="758"/>
        <v>26</v>
      </c>
      <c r="AF1085" s="1">
        <f t="shared" si="759"/>
        <v>26</v>
      </c>
      <c r="AG1085" s="1">
        <f t="shared" si="760"/>
        <v>26</v>
      </c>
      <c r="AH1085" s="1">
        <f t="shared" si="761"/>
        <v>26</v>
      </c>
      <c r="AI1085" s="1">
        <f t="shared" si="762"/>
        <v>26</v>
      </c>
      <c r="AJ1085" s="1">
        <f t="shared" si="763"/>
        <v>26</v>
      </c>
      <c r="AK1085" s="1">
        <f t="shared" si="764"/>
        <v>26</v>
      </c>
      <c r="AL1085" s="1">
        <f t="shared" si="765"/>
        <v>26</v>
      </c>
      <c r="AM1085" s="1">
        <f t="shared" si="766"/>
        <v>26</v>
      </c>
      <c r="AN1085" s="1">
        <f t="shared" si="767"/>
        <v>26</v>
      </c>
      <c r="AO1085" s="1">
        <f t="shared" si="768"/>
        <v>26</v>
      </c>
      <c r="AP1085" s="7">
        <f t="shared" si="784"/>
        <v>38</v>
      </c>
      <c r="AQ1085" s="7">
        <f t="shared" si="785"/>
        <v>38</v>
      </c>
      <c r="AR1085" s="1">
        <f t="shared" si="769"/>
        <v>38</v>
      </c>
      <c r="AS1085" s="7">
        <f t="shared" si="786"/>
        <v>38</v>
      </c>
      <c r="AT1085" s="1">
        <f t="shared" si="770"/>
        <v>38</v>
      </c>
      <c r="AU1085" s="1">
        <f t="shared" si="771"/>
        <v>38</v>
      </c>
      <c r="AV1085" s="1">
        <f t="shared" si="772"/>
        <v>38</v>
      </c>
      <c r="AW1085" s="1">
        <f t="shared" si="773"/>
        <v>38</v>
      </c>
      <c r="AX1085" s="1">
        <f t="shared" si="774"/>
        <v>38</v>
      </c>
      <c r="AY1085" s="1">
        <f t="shared" si="775"/>
        <v>38</v>
      </c>
      <c r="AZ1085" s="1">
        <f t="shared" si="776"/>
        <v>38</v>
      </c>
      <c r="BA1085" s="1">
        <f t="shared" si="777"/>
        <v>38</v>
      </c>
      <c r="BB1085" s="1">
        <f t="shared" si="778"/>
        <v>40</v>
      </c>
      <c r="BC1085" s="1">
        <f t="shared" si="779"/>
        <v>40</v>
      </c>
      <c r="BD1085" s="1">
        <f t="shared" si="780"/>
        <v>42</v>
      </c>
      <c r="BE1085" s="1">
        <f t="shared" si="781"/>
        <v>42</v>
      </c>
      <c r="BF1085" s="1">
        <f t="shared" si="782"/>
        <v>42</v>
      </c>
      <c r="BG1085" s="1">
        <f>+IF(D1085="male",VLOOKUP(M1085,'Key node cluster'!$A$3:$C$45,3,0),VLOOKUP(M1085,'Key node cluster'!$F$3:$H$27,3,0))</f>
        <v>42</v>
      </c>
    </row>
    <row r="1086" spans="1:59" x14ac:dyDescent="0.25">
      <c r="A1086" t="s">
        <v>825</v>
      </c>
      <c r="B1086">
        <v>9921058881</v>
      </c>
      <c r="C1086" s="7">
        <v>30</v>
      </c>
      <c r="D1086" t="s">
        <v>9</v>
      </c>
      <c r="E1086" t="s">
        <v>10</v>
      </c>
      <c r="F1086" t="s">
        <v>28</v>
      </c>
      <c r="G1086" t="str">
        <f t="shared" si="783"/>
        <v>secondary or below</v>
      </c>
      <c r="H1086" s="7">
        <f t="shared" si="741"/>
        <v>5</v>
      </c>
      <c r="I1086" t="s">
        <v>12</v>
      </c>
      <c r="J1086">
        <v>30</v>
      </c>
      <c r="K1086">
        <v>1.8356164383561999</v>
      </c>
      <c r="L1086">
        <v>2</v>
      </c>
      <c r="M1086" s="5">
        <f t="shared" si="742"/>
        <v>36</v>
      </c>
      <c r="N1086" s="5">
        <f>+IF(D1086="male",VLOOKUP(BG1086,'Key node cluster'!$L$3:$N$24,3,0),VLOOKUP(BG1086,'Key node cluster'!$R$3:$T$15,3,0))</f>
        <v>1</v>
      </c>
      <c r="O1086" s="1">
        <v>0</v>
      </c>
      <c r="P1086" s="1">
        <f t="shared" si="743"/>
        <v>26</v>
      </c>
      <c r="Q1086" s="1">
        <f t="shared" si="744"/>
        <v>26</v>
      </c>
      <c r="R1086" s="1">
        <f t="shared" si="745"/>
        <v>26</v>
      </c>
      <c r="S1086" s="1">
        <f t="shared" si="746"/>
        <v>26</v>
      </c>
      <c r="T1086" s="1">
        <f t="shared" si="747"/>
        <v>26</v>
      </c>
      <c r="U1086" s="1">
        <f t="shared" si="748"/>
        <v>26</v>
      </c>
      <c r="V1086" s="1">
        <f t="shared" si="749"/>
        <v>26</v>
      </c>
      <c r="W1086" s="1">
        <f t="shared" si="750"/>
        <v>26</v>
      </c>
      <c r="X1086" s="1">
        <f t="shared" si="751"/>
        <v>26</v>
      </c>
      <c r="Y1086" s="1">
        <f t="shared" si="752"/>
        <v>26</v>
      </c>
      <c r="Z1086" s="1">
        <f t="shared" si="753"/>
        <v>26</v>
      </c>
      <c r="AA1086" s="1">
        <f t="shared" si="754"/>
        <v>26</v>
      </c>
      <c r="AB1086" s="1">
        <f t="shared" si="755"/>
        <v>26</v>
      </c>
      <c r="AC1086" s="1">
        <f t="shared" si="756"/>
        <v>26</v>
      </c>
      <c r="AD1086" s="1">
        <f t="shared" si="757"/>
        <v>26</v>
      </c>
      <c r="AE1086" s="1">
        <f t="shared" si="758"/>
        <v>26</v>
      </c>
      <c r="AF1086" s="1">
        <f t="shared" si="759"/>
        <v>26</v>
      </c>
      <c r="AG1086" s="1">
        <f t="shared" si="760"/>
        <v>26</v>
      </c>
      <c r="AH1086" s="1">
        <f t="shared" si="761"/>
        <v>26</v>
      </c>
      <c r="AI1086" s="1">
        <f t="shared" si="762"/>
        <v>26</v>
      </c>
      <c r="AJ1086" s="1">
        <f t="shared" si="763"/>
        <v>26</v>
      </c>
      <c r="AK1086" s="1">
        <f t="shared" si="764"/>
        <v>26</v>
      </c>
      <c r="AL1086" s="1">
        <f t="shared" si="765"/>
        <v>26</v>
      </c>
      <c r="AM1086" s="1">
        <f t="shared" si="766"/>
        <v>26</v>
      </c>
      <c r="AN1086" s="1">
        <f t="shared" si="767"/>
        <v>26</v>
      </c>
      <c r="AO1086" s="1">
        <f t="shared" si="768"/>
        <v>26</v>
      </c>
      <c r="AP1086" s="7">
        <f t="shared" si="784"/>
        <v>27</v>
      </c>
      <c r="AQ1086" s="7">
        <f t="shared" si="785"/>
        <v>33</v>
      </c>
      <c r="AR1086" s="1">
        <f t="shared" si="769"/>
        <v>33</v>
      </c>
      <c r="AS1086" s="7">
        <f t="shared" si="786"/>
        <v>33</v>
      </c>
      <c r="AT1086" s="1">
        <f t="shared" si="770"/>
        <v>33</v>
      </c>
      <c r="AU1086" s="1">
        <f t="shared" si="771"/>
        <v>33</v>
      </c>
      <c r="AV1086" s="1">
        <f t="shared" si="772"/>
        <v>33</v>
      </c>
      <c r="AW1086" s="1">
        <f t="shared" si="773"/>
        <v>34</v>
      </c>
      <c r="AX1086" s="1">
        <f t="shared" si="774"/>
        <v>36</v>
      </c>
      <c r="AY1086" s="1">
        <f t="shared" si="775"/>
        <v>36</v>
      </c>
      <c r="AZ1086" s="1">
        <f t="shared" si="776"/>
        <v>36</v>
      </c>
      <c r="BA1086" s="1">
        <f t="shared" si="777"/>
        <v>36</v>
      </c>
      <c r="BB1086" s="1">
        <f t="shared" si="778"/>
        <v>36</v>
      </c>
      <c r="BC1086" s="1">
        <f t="shared" si="779"/>
        <v>36</v>
      </c>
      <c r="BD1086" s="1">
        <f t="shared" si="780"/>
        <v>36</v>
      </c>
      <c r="BE1086" s="1">
        <f t="shared" si="781"/>
        <v>36</v>
      </c>
      <c r="BF1086" s="1">
        <f t="shared" si="782"/>
        <v>36</v>
      </c>
      <c r="BG1086" s="1">
        <f>+IF(D1086="male",VLOOKUP(M1086,'Key node cluster'!$A$3:$C$45,3,0),VLOOKUP(M1086,'Key node cluster'!$F$3:$H$27,3,0))</f>
        <v>36</v>
      </c>
    </row>
    <row r="1087" spans="1:59" x14ac:dyDescent="0.25">
      <c r="A1087" t="s">
        <v>826</v>
      </c>
      <c r="B1087">
        <v>9851052891</v>
      </c>
      <c r="C1087" s="7">
        <v>40</v>
      </c>
      <c r="D1087" t="s">
        <v>9</v>
      </c>
      <c r="E1087" t="s">
        <v>10</v>
      </c>
      <c r="F1087" t="s">
        <v>28</v>
      </c>
      <c r="G1087" t="str">
        <f t="shared" si="783"/>
        <v>bachelor or above</v>
      </c>
      <c r="H1087" s="7">
        <f t="shared" si="741"/>
        <v>10</v>
      </c>
      <c r="I1087" t="s">
        <v>14</v>
      </c>
      <c r="J1087">
        <v>36</v>
      </c>
      <c r="K1087">
        <v>6.5287671232877003</v>
      </c>
      <c r="L1087">
        <v>6</v>
      </c>
      <c r="M1087" s="5">
        <f t="shared" si="742"/>
        <v>37</v>
      </c>
      <c r="N1087" s="5">
        <f>+IF(D1087="male",VLOOKUP(BG1087,'Key node cluster'!$L$3:$N$24,3,0),VLOOKUP(BG1087,'Key node cluster'!$R$3:$T$15,3,0))</f>
        <v>0</v>
      </c>
      <c r="O1087" s="1">
        <v>0</v>
      </c>
      <c r="P1087" s="1">
        <f t="shared" si="743"/>
        <v>26</v>
      </c>
      <c r="Q1087" s="1">
        <f t="shared" si="744"/>
        <v>26</v>
      </c>
      <c r="R1087" s="1">
        <f t="shared" si="745"/>
        <v>26</v>
      </c>
      <c r="S1087" s="1">
        <f t="shared" si="746"/>
        <v>26</v>
      </c>
      <c r="T1087" s="1">
        <f t="shared" si="747"/>
        <v>26</v>
      </c>
      <c r="U1087" s="1">
        <f t="shared" si="748"/>
        <v>26</v>
      </c>
      <c r="V1087" s="1">
        <f t="shared" si="749"/>
        <v>26</v>
      </c>
      <c r="W1087" s="1">
        <f t="shared" si="750"/>
        <v>26</v>
      </c>
      <c r="X1087" s="1">
        <f t="shared" si="751"/>
        <v>26</v>
      </c>
      <c r="Y1087" s="1">
        <f t="shared" si="752"/>
        <v>26</v>
      </c>
      <c r="Z1087" s="1">
        <f t="shared" si="753"/>
        <v>26</v>
      </c>
      <c r="AA1087" s="1">
        <f t="shared" si="754"/>
        <v>26</v>
      </c>
      <c r="AB1087" s="1">
        <f t="shared" si="755"/>
        <v>26</v>
      </c>
      <c r="AC1087" s="1">
        <f t="shared" si="756"/>
        <v>26</v>
      </c>
      <c r="AD1087" s="1">
        <f t="shared" si="757"/>
        <v>26</v>
      </c>
      <c r="AE1087" s="1">
        <f t="shared" si="758"/>
        <v>26</v>
      </c>
      <c r="AF1087" s="1">
        <f t="shared" si="759"/>
        <v>26</v>
      </c>
      <c r="AG1087" s="1">
        <f t="shared" si="760"/>
        <v>26</v>
      </c>
      <c r="AH1087" s="1">
        <f t="shared" si="761"/>
        <v>26</v>
      </c>
      <c r="AI1087" s="1">
        <f t="shared" si="762"/>
        <v>26</v>
      </c>
      <c r="AJ1087" s="1">
        <f t="shared" si="763"/>
        <v>26</v>
      </c>
      <c r="AK1087" s="1">
        <f t="shared" si="764"/>
        <v>26</v>
      </c>
      <c r="AL1087" s="1">
        <f t="shared" si="765"/>
        <v>26</v>
      </c>
      <c r="AM1087" s="1">
        <f t="shared" si="766"/>
        <v>26</v>
      </c>
      <c r="AN1087" s="1">
        <f t="shared" si="767"/>
        <v>26</v>
      </c>
      <c r="AO1087" s="1">
        <f t="shared" si="768"/>
        <v>26</v>
      </c>
      <c r="AP1087" s="7">
        <f t="shared" si="784"/>
        <v>27</v>
      </c>
      <c r="AQ1087" s="7">
        <f t="shared" si="785"/>
        <v>33</v>
      </c>
      <c r="AR1087" s="1">
        <f t="shared" si="769"/>
        <v>33</v>
      </c>
      <c r="AS1087" s="7">
        <f t="shared" si="786"/>
        <v>33</v>
      </c>
      <c r="AT1087" s="1">
        <f t="shared" si="770"/>
        <v>33</v>
      </c>
      <c r="AU1087" s="1">
        <f t="shared" si="771"/>
        <v>33</v>
      </c>
      <c r="AV1087" s="1">
        <f t="shared" si="772"/>
        <v>33</v>
      </c>
      <c r="AW1087" s="1">
        <f t="shared" si="773"/>
        <v>37</v>
      </c>
      <c r="AX1087" s="1">
        <f t="shared" si="774"/>
        <v>37</v>
      </c>
      <c r="AY1087" s="1">
        <f t="shared" si="775"/>
        <v>37</v>
      </c>
      <c r="AZ1087" s="1">
        <f t="shared" si="776"/>
        <v>37</v>
      </c>
      <c r="BA1087" s="1">
        <f t="shared" si="777"/>
        <v>37</v>
      </c>
      <c r="BB1087" s="1">
        <f t="shared" si="778"/>
        <v>37</v>
      </c>
      <c r="BC1087" s="1">
        <f t="shared" si="779"/>
        <v>37</v>
      </c>
      <c r="BD1087" s="1">
        <f t="shared" si="780"/>
        <v>37</v>
      </c>
      <c r="BE1087" s="1">
        <f t="shared" si="781"/>
        <v>37</v>
      </c>
      <c r="BF1087" s="1">
        <f t="shared" si="782"/>
        <v>37</v>
      </c>
      <c r="BG1087" s="1">
        <f>+IF(D1087="male",VLOOKUP(M1087,'Key node cluster'!$A$3:$C$45,3,0),VLOOKUP(M1087,'Key node cluster'!$F$3:$H$27,3,0))</f>
        <v>37</v>
      </c>
    </row>
    <row r="1088" spans="1:59" x14ac:dyDescent="0.25">
      <c r="A1088" t="s">
        <v>827</v>
      </c>
      <c r="B1088">
        <v>9851044117</v>
      </c>
      <c r="C1088" s="7">
        <v>40</v>
      </c>
      <c r="D1088" t="s">
        <v>9</v>
      </c>
      <c r="E1088" t="s">
        <v>10</v>
      </c>
      <c r="F1088" t="s">
        <v>25</v>
      </c>
      <c r="G1088" t="str">
        <f t="shared" si="783"/>
        <v>secondary or below</v>
      </c>
      <c r="H1088" s="7">
        <f t="shared" si="741"/>
        <v>20</v>
      </c>
      <c r="I1088" t="s">
        <v>18</v>
      </c>
      <c r="J1088">
        <v>36</v>
      </c>
      <c r="K1088">
        <v>16.112328767123</v>
      </c>
      <c r="L1088">
        <v>13</v>
      </c>
      <c r="M1088" s="5">
        <f t="shared" si="742"/>
        <v>32</v>
      </c>
      <c r="N1088" s="5">
        <f>+IF(D1088="male",VLOOKUP(BG1088,'Key node cluster'!$L$3:$N$24,3,0),VLOOKUP(BG1088,'Key node cluster'!$R$3:$T$15,3,0))</f>
        <v>0</v>
      </c>
      <c r="O1088" s="1">
        <v>0</v>
      </c>
      <c r="P1088" s="1">
        <f t="shared" si="743"/>
        <v>26</v>
      </c>
      <c r="Q1088" s="1">
        <f t="shared" si="744"/>
        <v>26</v>
      </c>
      <c r="R1088" s="1">
        <f t="shared" si="745"/>
        <v>26</v>
      </c>
      <c r="S1088" s="1">
        <f t="shared" si="746"/>
        <v>26</v>
      </c>
      <c r="T1088" s="1">
        <f t="shared" si="747"/>
        <v>26</v>
      </c>
      <c r="U1088" s="1">
        <f t="shared" si="748"/>
        <v>26</v>
      </c>
      <c r="V1088" s="1">
        <f t="shared" si="749"/>
        <v>26</v>
      </c>
      <c r="W1088" s="1">
        <f t="shared" si="750"/>
        <v>26</v>
      </c>
      <c r="X1088" s="1">
        <f t="shared" si="751"/>
        <v>26</v>
      </c>
      <c r="Y1088" s="1">
        <f t="shared" si="752"/>
        <v>26</v>
      </c>
      <c r="Z1088" s="1">
        <f t="shared" si="753"/>
        <v>26</v>
      </c>
      <c r="AA1088" s="1">
        <f t="shared" si="754"/>
        <v>26</v>
      </c>
      <c r="AB1088" s="1">
        <f t="shared" si="755"/>
        <v>26</v>
      </c>
      <c r="AC1088" s="1">
        <f t="shared" si="756"/>
        <v>26</v>
      </c>
      <c r="AD1088" s="1">
        <f t="shared" si="757"/>
        <v>26</v>
      </c>
      <c r="AE1088" s="1">
        <f t="shared" si="758"/>
        <v>26</v>
      </c>
      <c r="AF1088" s="1">
        <f t="shared" si="759"/>
        <v>26</v>
      </c>
      <c r="AG1088" s="1">
        <f t="shared" si="760"/>
        <v>26</v>
      </c>
      <c r="AH1088" s="1">
        <f t="shared" si="761"/>
        <v>26</v>
      </c>
      <c r="AI1088" s="1">
        <f t="shared" si="762"/>
        <v>26</v>
      </c>
      <c r="AJ1088" s="1">
        <f t="shared" si="763"/>
        <v>26</v>
      </c>
      <c r="AK1088" s="1">
        <f t="shared" si="764"/>
        <v>26</v>
      </c>
      <c r="AL1088" s="1">
        <f t="shared" si="765"/>
        <v>26</v>
      </c>
      <c r="AM1088" s="1">
        <f t="shared" si="766"/>
        <v>26</v>
      </c>
      <c r="AN1088" s="1">
        <f t="shared" si="767"/>
        <v>26</v>
      </c>
      <c r="AO1088" s="1">
        <f t="shared" si="768"/>
        <v>26</v>
      </c>
      <c r="AP1088" s="7">
        <f t="shared" si="784"/>
        <v>27</v>
      </c>
      <c r="AQ1088" s="7">
        <f t="shared" si="785"/>
        <v>28</v>
      </c>
      <c r="AR1088" s="1">
        <f t="shared" si="769"/>
        <v>32</v>
      </c>
      <c r="AS1088" s="7">
        <f t="shared" si="786"/>
        <v>32</v>
      </c>
      <c r="AT1088" s="1">
        <f t="shared" si="770"/>
        <v>32</v>
      </c>
      <c r="AU1088" s="1">
        <f t="shared" si="771"/>
        <v>32</v>
      </c>
      <c r="AV1088" s="1">
        <f t="shared" si="772"/>
        <v>32</v>
      </c>
      <c r="AW1088" s="1">
        <f t="shared" si="773"/>
        <v>32</v>
      </c>
      <c r="AX1088" s="1">
        <f t="shared" si="774"/>
        <v>32</v>
      </c>
      <c r="AY1088" s="1">
        <f t="shared" si="775"/>
        <v>32</v>
      </c>
      <c r="AZ1088" s="1">
        <f t="shared" si="776"/>
        <v>32</v>
      </c>
      <c r="BA1088" s="1">
        <f t="shared" si="777"/>
        <v>32</v>
      </c>
      <c r="BB1088" s="1">
        <f t="shared" si="778"/>
        <v>32</v>
      </c>
      <c r="BC1088" s="1">
        <f t="shared" si="779"/>
        <v>32</v>
      </c>
      <c r="BD1088" s="1">
        <f t="shared" si="780"/>
        <v>32</v>
      </c>
      <c r="BE1088" s="1">
        <f t="shared" si="781"/>
        <v>32</v>
      </c>
      <c r="BF1088" s="1">
        <f t="shared" si="782"/>
        <v>32</v>
      </c>
      <c r="BG1088" s="1">
        <f>+IF(D1088="male",VLOOKUP(M1088,'Key node cluster'!$A$3:$C$45,3,0),VLOOKUP(M1088,'Key node cluster'!$F$3:$H$27,3,0))</f>
        <v>32</v>
      </c>
    </row>
    <row r="1089" spans="1:59" x14ac:dyDescent="0.25">
      <c r="A1089" t="s">
        <v>830</v>
      </c>
      <c r="B1089">
        <v>9821018409</v>
      </c>
      <c r="C1089" s="7">
        <v>40</v>
      </c>
      <c r="D1089" t="s">
        <v>9</v>
      </c>
      <c r="E1089" t="s">
        <v>10</v>
      </c>
      <c r="F1089" t="s">
        <v>11</v>
      </c>
      <c r="G1089" t="str">
        <f t="shared" si="783"/>
        <v>bachelor or above</v>
      </c>
      <c r="H1089" s="7">
        <f t="shared" si="741"/>
        <v>15</v>
      </c>
      <c r="I1089" t="s">
        <v>46</v>
      </c>
      <c r="J1089">
        <v>39</v>
      </c>
      <c r="K1089">
        <v>10.695890410959001</v>
      </c>
      <c r="L1089">
        <v>5</v>
      </c>
      <c r="M1089" s="5">
        <f t="shared" si="742"/>
        <v>42</v>
      </c>
      <c r="N1089" s="5">
        <f>+IF(D1089="male",VLOOKUP(BG1089,'Key node cluster'!$L$3:$N$24,3,0),VLOOKUP(BG1089,'Key node cluster'!$R$3:$T$15,3,0))</f>
        <v>0</v>
      </c>
      <c r="O1089" s="1">
        <v>0</v>
      </c>
      <c r="P1089" s="1">
        <f t="shared" si="743"/>
        <v>26</v>
      </c>
      <c r="Q1089" s="1">
        <f t="shared" si="744"/>
        <v>26</v>
      </c>
      <c r="R1089" s="1">
        <f t="shared" si="745"/>
        <v>26</v>
      </c>
      <c r="S1089" s="1">
        <f t="shared" si="746"/>
        <v>26</v>
      </c>
      <c r="T1089" s="1">
        <f t="shared" si="747"/>
        <v>26</v>
      </c>
      <c r="U1089" s="1">
        <f t="shared" si="748"/>
        <v>26</v>
      </c>
      <c r="V1089" s="1">
        <f t="shared" si="749"/>
        <v>26</v>
      </c>
      <c r="W1089" s="1">
        <f t="shared" si="750"/>
        <v>26</v>
      </c>
      <c r="X1089" s="1">
        <f t="shared" si="751"/>
        <v>26</v>
      </c>
      <c r="Y1089" s="1">
        <f t="shared" si="752"/>
        <v>26</v>
      </c>
      <c r="Z1089" s="1">
        <f t="shared" si="753"/>
        <v>26</v>
      </c>
      <c r="AA1089" s="1">
        <f t="shared" si="754"/>
        <v>26</v>
      </c>
      <c r="AB1089" s="1">
        <f t="shared" si="755"/>
        <v>26</v>
      </c>
      <c r="AC1089" s="1">
        <f t="shared" si="756"/>
        <v>26</v>
      </c>
      <c r="AD1089" s="1">
        <f t="shared" si="757"/>
        <v>26</v>
      </c>
      <c r="AE1089" s="1">
        <f t="shared" si="758"/>
        <v>26</v>
      </c>
      <c r="AF1089" s="1">
        <f t="shared" si="759"/>
        <v>26</v>
      </c>
      <c r="AG1089" s="1">
        <f t="shared" si="760"/>
        <v>26</v>
      </c>
      <c r="AH1089" s="1">
        <f t="shared" si="761"/>
        <v>26</v>
      </c>
      <c r="AI1089" s="1">
        <f t="shared" si="762"/>
        <v>26</v>
      </c>
      <c r="AJ1089" s="1">
        <f t="shared" si="763"/>
        <v>26</v>
      </c>
      <c r="AK1089" s="1">
        <f t="shared" si="764"/>
        <v>26</v>
      </c>
      <c r="AL1089" s="1">
        <f t="shared" si="765"/>
        <v>26</v>
      </c>
      <c r="AM1089" s="1">
        <f t="shared" si="766"/>
        <v>26</v>
      </c>
      <c r="AN1089" s="1">
        <f t="shared" si="767"/>
        <v>26</v>
      </c>
      <c r="AO1089" s="1">
        <f t="shared" si="768"/>
        <v>26</v>
      </c>
      <c r="AP1089" s="7">
        <f t="shared" si="784"/>
        <v>38</v>
      </c>
      <c r="AQ1089" s="7">
        <f t="shared" si="785"/>
        <v>38</v>
      </c>
      <c r="AR1089" s="1">
        <f t="shared" si="769"/>
        <v>38</v>
      </c>
      <c r="AS1089" s="7">
        <f t="shared" si="786"/>
        <v>38</v>
      </c>
      <c r="AT1089" s="1">
        <f t="shared" si="770"/>
        <v>38</v>
      </c>
      <c r="AU1089" s="1">
        <f t="shared" si="771"/>
        <v>38</v>
      </c>
      <c r="AV1089" s="1">
        <f t="shared" si="772"/>
        <v>38</v>
      </c>
      <c r="AW1089" s="1">
        <f t="shared" si="773"/>
        <v>38</v>
      </c>
      <c r="AX1089" s="1">
        <f t="shared" si="774"/>
        <v>38</v>
      </c>
      <c r="AY1089" s="1">
        <f t="shared" si="775"/>
        <v>38</v>
      </c>
      <c r="AZ1089" s="1">
        <f t="shared" si="776"/>
        <v>38</v>
      </c>
      <c r="BA1089" s="1">
        <f t="shared" si="777"/>
        <v>38</v>
      </c>
      <c r="BB1089" s="1">
        <f t="shared" si="778"/>
        <v>40</v>
      </c>
      <c r="BC1089" s="1">
        <f t="shared" si="779"/>
        <v>40</v>
      </c>
      <c r="BD1089" s="1">
        <f t="shared" si="780"/>
        <v>42</v>
      </c>
      <c r="BE1089" s="1">
        <f t="shared" si="781"/>
        <v>42</v>
      </c>
      <c r="BF1089" s="1">
        <f t="shared" si="782"/>
        <v>42</v>
      </c>
      <c r="BG1089" s="1">
        <f>+IF(D1089="male",VLOOKUP(M1089,'Key node cluster'!$A$3:$C$45,3,0),VLOOKUP(M1089,'Key node cluster'!$F$3:$H$27,3,0))</f>
        <v>42</v>
      </c>
    </row>
    <row r="1090" spans="1:59" x14ac:dyDescent="0.25">
      <c r="A1090" t="s">
        <v>833</v>
      </c>
      <c r="B1090">
        <v>9821015849</v>
      </c>
      <c r="C1090" s="7">
        <v>40</v>
      </c>
      <c r="D1090" t="s">
        <v>9</v>
      </c>
      <c r="E1090" t="s">
        <v>10</v>
      </c>
      <c r="G1090" t="str">
        <f t="shared" si="783"/>
        <v/>
      </c>
      <c r="H1090" s="7">
        <f t="shared" ref="H1090:H1153" si="787">IF(K1090 &gt; 15, 20, IF(K1090 &gt; 10, 15, IF(K1090 &gt; 5, 10, IF(K1090 &gt; 1, 5, IF(K1090 &gt; 0, 1, 0)))))</f>
        <v>20</v>
      </c>
      <c r="J1090">
        <v>40</v>
      </c>
      <c r="K1090">
        <v>17.290410958904001</v>
      </c>
      <c r="L1090">
        <v>19</v>
      </c>
      <c r="M1090" s="5">
        <f t="shared" ref="M1090:M1153" si="788">+BF1090</f>
        <v>26</v>
      </c>
      <c r="N1090" s="5">
        <f>+IF(D1090="male",VLOOKUP(BG1090,'Key node cluster'!$L$3:$N$24,3,0),VLOOKUP(BG1090,'Key node cluster'!$R$3:$T$15,3,0))</f>
        <v>1</v>
      </c>
      <c r="O1090" s="1">
        <v>0</v>
      </c>
      <c r="P1090" s="1">
        <f t="shared" ref="P1090:P1153" si="789">+IF($D1090="male",IF(H1090="",O1090,IF(H1090&lt;=3,1,26)),IF($D1090="female",IF(H1090="",O1090,IF(H1090&lt;=0.5,1,12)),O1090))</f>
        <v>26</v>
      </c>
      <c r="Q1090" s="1">
        <f t="shared" ref="Q1090:Q1153" si="790">IF($D1090="male",IF(P1090&lt;&gt;1,P1090,IF(H1090="",P1090,IF(H1090&lt;=0.5,2,17))),IF($D1090="female",IF(P1090&lt;&gt;1,P1090,IF(F1090="",P1090,IF(F1090&lt;&gt;"amman",2,11))),P1090))</f>
        <v>26</v>
      </c>
      <c r="R1090" s="1">
        <f t="shared" ref="R1090:R1153" si="791">IF($D1090="male",IF(Q1090&lt;&gt;2,Q1090,IF(F1090="",Q1090,IF(F1090&lt;&gt;"irbed",3,14))),IF($D1090="female",IF(Q1090&lt;&gt;2,Q1090,IF(C1090="",Q1090,IF(C1090&lt;=25,3,8))),Q1090))</f>
        <v>26</v>
      </c>
      <c r="S1090" s="1">
        <f t="shared" ref="S1090:S1153" si="792">IF($D1090="male",IF(R1090&lt;&gt;3,R1090,IF(F1090="",R1090,IF(F1090&lt;&gt;"amman",4,11))),IF($D1090="female",IF(R1090&lt;&gt;3,R1090,IF(F1090="",R1090,IF(F1090&lt;&gt;"irbed",4,7))),R1090))</f>
        <v>26</v>
      </c>
      <c r="T1090" s="1">
        <f t="shared" ref="T1090:T1153" si="793">IF($D1090="male",IF(S1090&lt;&gt;4,S1090,IF(C1090="",S1090,IF(C1090&lt;=25,5,10))),IF($D1090="female",IF(S1090&lt;&gt;4,S1090,IF(C1090="",S1090,IF(G1090&lt;&gt;"secondary or below",5,6))),R1090))</f>
        <v>26</v>
      </c>
      <c r="U1090" s="1">
        <f t="shared" ref="U1090:U1153" si="794">IF($D1090="male",IF(T1090&lt;&gt;5,T1090,IF(F1090="",T1090,IF(F1090&lt;&gt;"zarqa",6,9))),IF($D1090="female",IF(T1090&lt;&gt;5,T1090,5),T1090))</f>
        <v>26</v>
      </c>
      <c r="V1090" s="1">
        <f t="shared" ref="V1090:V1153" si="795">IF($D1090="male",IF(U1090&lt;&gt;6,U1090,IF(G1090="",U1090,IF(G1090&lt;&gt;"secondary or below",7,8))),IF($D1090="female",IF(T1090&lt;&gt;6,U1090,6),U1090))</f>
        <v>26</v>
      </c>
      <c r="W1090" s="1">
        <f t="shared" ref="W1090:W1153" si="796">IF($D1090="male",IF(V1090&lt;&gt;7,V1090,7),IF($D1090="female",IF(S1090&lt;&gt;7,V1090,7),V1090))</f>
        <v>26</v>
      </c>
      <c r="X1090" s="1">
        <f t="shared" ref="X1090:X1153" si="797">IF($D1090="male",IF(V1090&lt;&gt;8,W1090,8),IF($D1090="female",IF(R1090&lt;&gt;8,R1090,IF(G1090="",W1090,IF(G1090&lt;&gt;"bachelor or above",9,10)))))</f>
        <v>26</v>
      </c>
      <c r="Y1090" s="1">
        <f t="shared" ref="Y1090:Y1153" si="798">IF($D1090="male",IF(U1090&lt;&gt;9,X1090,9),IF($D1090="female",IF(X1090&lt;&gt;9,X1090,9),X1090))</f>
        <v>26</v>
      </c>
      <c r="Z1090" s="1">
        <f t="shared" ref="Z1090:Z1153" si="799">IF($D1090="male",IF(T1090&lt;&gt;10,Y1090,10),IF($D1090="female",IF(X1090&lt;&gt;10,Y1090,10),Y1090))</f>
        <v>26</v>
      </c>
      <c r="AA1090" s="1">
        <f t="shared" ref="AA1090:AA1153" si="800">IF($D1090="male",IF(S1090&lt;&gt;11,Z1090,IF(G1090="",Z1090,IF(G1090&lt;&gt;"secondary or below",12,13))),IF($D1090="female",IF(Q1090&lt;&gt;11,Z1090,11),Z1090))</f>
        <v>26</v>
      </c>
      <c r="AB1090" s="1">
        <f t="shared" ref="AB1090:AB1153" si="801">IF($D1090="male",IF(AA1090&lt;&gt;12,AA1090,12),IF($D1090="female",IF(P1090&lt;&gt;12,P1090,IF(G1090="",AA1090,IF(G1090&lt;&gt;"bachelor or above",13,20)))))</f>
        <v>26</v>
      </c>
      <c r="AC1090" s="1">
        <f t="shared" ref="AC1090:AC1153" si="802">IF($D1090="male",IF(AA1090&lt;&gt;13,AB1090,13),IF($D1090="female",IF(AB1090&lt;&gt;13,AB1090,IF(H1090&lt;=3,14,17))))</f>
        <v>26</v>
      </c>
      <c r="AD1090" s="1">
        <f t="shared" ref="AD1090:AD1153" si="803">IF($D1090="male",IF(R1090&lt;&gt;14,AC1090,IF(G1090="",AC1090,IF(G1090&lt;&gt;"bachelor or above",15,16))),IF($D1090="female",IF(AC1090&lt;&gt;14,AC1090,IF(C1090="",AC1090,IF(C1090&lt;=25,15,16))),AC1090))</f>
        <v>26</v>
      </c>
      <c r="AE1090" s="1">
        <f t="shared" ref="AE1090:AE1153" si="804">IF($D1090="male",IF(AD1090&lt;&gt;15,AD1090,15),IF($D1090="female",IF(AD1090&lt;&gt;15,AD1090,15),AD1090))</f>
        <v>26</v>
      </c>
      <c r="AF1090" s="1">
        <f t="shared" ref="AF1090:AF1153" si="805">IF($D1090="male",IF(AD1090&lt;&gt;16,AE1090,16),IF($D1090="female",IF(AD1090&lt;&gt;16,AE1090,16),AE1090))</f>
        <v>26</v>
      </c>
      <c r="AG1090" s="1">
        <f t="shared" ref="AG1090:AG1153" si="806">IF($D1090="male",IF(Q1090&lt;&gt;17,AF1090,IF(F1090="",AF1090,IF(F1090&lt;&gt;"amman",18,25))),IF($D1090="female",IF(AC1090&lt;&gt;17,AF1090,IF(F1090="",AF1090,IF(F1090&lt;&gt;"irbed",18,19))),AF1090))</f>
        <v>26</v>
      </c>
      <c r="AH1090" s="1">
        <f t="shared" ref="AH1090:AH1153" si="807">IF($D1090="male",IF(AG1090&lt;&gt;18,AG1090,IF(G1090="",AG1090,IF(G1090&lt;&gt;"secondary or below",19,20))),IF($D1090="female",IF(AG1090&lt;&gt;18,AG1090,18),AG1090))</f>
        <v>26</v>
      </c>
      <c r="AI1090" s="1">
        <f t="shared" ref="AI1090:AI1153" si="808">IF($D1090="male",IF(AH1090&lt;&gt;19,AH1090,19),IF($D1090="female",IF(AG1090&lt;&gt;19,AH1090,19),AH1090))</f>
        <v>26</v>
      </c>
      <c r="AJ1090" s="1">
        <f t="shared" ref="AJ1090:AJ1153" si="809">IF($D1090="male",IF(AH1090&lt;&gt;20,AI1090,IF(F1090="",AI1090,IF(F1090&lt;&gt;"irbed",21,24))),IF($D1090="female",IF(AB1090&lt;&gt;20,AI1090,IF(H1090&lt;=3,21,24))))</f>
        <v>26</v>
      </c>
      <c r="AK1090" s="1">
        <f t="shared" ref="AK1090:AK1153" si="810">IF($D1090="male",IF(AJ1090&lt;&gt;21,AJ1090,IF(F1090="",AJ1090,IF(F1090&lt;&gt;"zarqa",22,23))),IF($D1090="female",IF(AJ1090&lt;&gt;21,AJ1090,IF(C1090&lt;=25,22,23))))</f>
        <v>26</v>
      </c>
      <c r="AL1090" s="1">
        <f t="shared" ref="AL1090:AL1153" si="811">IF($D1090="male",IF(AK1090&lt;&gt;22,AK1090,22),IF($D1090="female",IF(AK1090&lt;&gt;22,AK1090,22),AK1090))</f>
        <v>26</v>
      </c>
      <c r="AM1090" s="1">
        <f t="shared" ref="AM1090:AM1153" si="812">IF($D1090="male",IF(AK1090&lt;&gt;23,AL1090,23),IF($D1090="female",IF(AK1090&lt;&gt;23,AL1090,23),AL1090))</f>
        <v>26</v>
      </c>
      <c r="AN1090" s="1">
        <f t="shared" ref="AN1090:AN1153" si="813">IF($D1090="male",IF(AJ1090&lt;&gt;24,AM1090,24),IF($D1090="female",IF(AJ1090&lt;&gt;24,AM1090,24),AM1090))</f>
        <v>26</v>
      </c>
      <c r="AO1090" s="1">
        <f t="shared" ref="AO1090:AO1153" si="814">IF($D1090="male",IF(AG1090&lt;&gt;25,AN1090,25),AN1090)</f>
        <v>26</v>
      </c>
      <c r="AP1090" s="7">
        <f t="shared" si="784"/>
        <v>26</v>
      </c>
      <c r="AQ1090" s="7">
        <f t="shared" si="785"/>
        <v>26</v>
      </c>
      <c r="AR1090" s="1">
        <f t="shared" ref="AR1090:AR1153" si="815">IF($D1090="male",IF(AQ1090&lt;&gt;28,AQ1090,IF(C1090&lt;=35,29,32)),AQ1090)</f>
        <v>26</v>
      </c>
      <c r="AS1090" s="7">
        <f t="shared" si="786"/>
        <v>26</v>
      </c>
      <c r="AT1090" s="1">
        <f t="shared" ref="AT1090:AT1153" si="816">IF($D1090="male",IF(AS1090&lt;&gt;30,AS1090,30),AS1090)</f>
        <v>26</v>
      </c>
      <c r="AU1090" s="1">
        <f t="shared" ref="AU1090:AU1153" si="817">IF($D1090="male",IF(AS1090&lt;&gt;31,AT1090,31),AT1090)</f>
        <v>26</v>
      </c>
      <c r="AV1090" s="1">
        <f t="shared" ref="AV1090:AV1153" si="818">IF($D1090="male",IF(AR1090&lt;&gt;32,AU1090,32),AU1090)</f>
        <v>26</v>
      </c>
      <c r="AW1090" s="1">
        <f t="shared" ref="AW1090:AW1153" si="819">IF($D1090="male",IF(AQ1090&lt;&gt;33,AV1090,IF(H1090="",AV1090,IF(H1090&lt;=7.5,34,37))),AV1090)</f>
        <v>26</v>
      </c>
      <c r="AX1090" s="1">
        <f t="shared" ref="AX1090:AX1153" si="820">IF($D1090="male",IF(AW1090&lt;&gt;34,AW1090,IF(C1090&lt;=25,35,36)),AW1090)</f>
        <v>26</v>
      </c>
      <c r="AY1090" s="1">
        <f t="shared" ref="AY1090:AY1153" si="821">IF($D1090="male",IF(AX1090&lt;&gt;35,AX1090,35),AX1090)</f>
        <v>26</v>
      </c>
      <c r="AZ1090" s="1">
        <f t="shared" ref="AZ1090:AZ1153" si="822">IF($D1090="male",IF(AX1090&lt;&gt;36,AY1090,36),AY1090)</f>
        <v>26</v>
      </c>
      <c r="BA1090" s="1">
        <f t="shared" ref="BA1090:BA1153" si="823">IF($D1090="male",IF(AW1090&lt;&gt;37,AZ1090,37),AZ1090)</f>
        <v>26</v>
      </c>
      <c r="BB1090" s="1">
        <f t="shared" ref="BB1090:BB1153" si="824">IF($D1090="male",IF(AP1090&lt;&gt;38,BA1090,IF(C1090&lt;=25,39,40)),BA1090)</f>
        <v>26</v>
      </c>
      <c r="BC1090" s="1">
        <f t="shared" ref="BC1090:BC1153" si="825">IF($D1090="male",IF(BB1090&lt;&gt;39,BB1090,39),BB1090)</f>
        <v>26</v>
      </c>
      <c r="BD1090" s="1">
        <f t="shared" ref="BD1090:BD1153" si="826">IF($D1090="male",IF(BB1090&lt;&gt;40,BC1090,IF(H1090="",BC1090,IF(H1090&lt;=7.5,41,42))),BC1090)</f>
        <v>26</v>
      </c>
      <c r="BE1090" s="1">
        <f t="shared" ref="BE1090:BE1153" si="827">IF($D1090="male",IF(BD1090&lt;&gt;41,BD1090,41),BD1090)</f>
        <v>26</v>
      </c>
      <c r="BF1090" s="1">
        <f t="shared" ref="BF1090:BF1153" si="828">IF($D1090="male",IF(BD1090&lt;&gt;42,BE1090,42),BE1090)</f>
        <v>26</v>
      </c>
      <c r="BG1090" s="1">
        <f>+IF(D1090="male",VLOOKUP(M1090,'Key node cluster'!$A$3:$C$45,3,0),VLOOKUP(M1090,'Key node cluster'!$F$3:$H$27,3,0))</f>
        <v>31</v>
      </c>
    </row>
    <row r="1091" spans="1:59" x14ac:dyDescent="0.25">
      <c r="A1091" t="s">
        <v>834</v>
      </c>
      <c r="B1091">
        <v>9841041543</v>
      </c>
      <c r="C1091" s="7">
        <v>40</v>
      </c>
      <c r="D1091" t="s">
        <v>9</v>
      </c>
      <c r="E1091" t="s">
        <v>10</v>
      </c>
      <c r="G1091" t="str">
        <f t="shared" si="783"/>
        <v/>
      </c>
      <c r="H1091" s="7">
        <f t="shared" si="787"/>
        <v>20</v>
      </c>
      <c r="J1091">
        <v>38</v>
      </c>
      <c r="K1091">
        <v>15.950684931507</v>
      </c>
      <c r="L1091">
        <v>2</v>
      </c>
      <c r="M1091" s="5">
        <f t="shared" si="788"/>
        <v>26</v>
      </c>
      <c r="N1091" s="5">
        <f>+IF(D1091="male",VLOOKUP(BG1091,'Key node cluster'!$L$3:$N$24,3,0),VLOOKUP(BG1091,'Key node cluster'!$R$3:$T$15,3,0))</f>
        <v>1</v>
      </c>
      <c r="O1091" s="1">
        <v>0</v>
      </c>
      <c r="P1091" s="1">
        <f t="shared" si="789"/>
        <v>26</v>
      </c>
      <c r="Q1091" s="1">
        <f t="shared" si="790"/>
        <v>26</v>
      </c>
      <c r="R1091" s="1">
        <f t="shared" si="791"/>
        <v>26</v>
      </c>
      <c r="S1091" s="1">
        <f t="shared" si="792"/>
        <v>26</v>
      </c>
      <c r="T1091" s="1">
        <f t="shared" si="793"/>
        <v>26</v>
      </c>
      <c r="U1091" s="1">
        <f t="shared" si="794"/>
        <v>26</v>
      </c>
      <c r="V1091" s="1">
        <f t="shared" si="795"/>
        <v>26</v>
      </c>
      <c r="W1091" s="1">
        <f t="shared" si="796"/>
        <v>26</v>
      </c>
      <c r="X1091" s="1">
        <f t="shared" si="797"/>
        <v>26</v>
      </c>
      <c r="Y1091" s="1">
        <f t="shared" si="798"/>
        <v>26</v>
      </c>
      <c r="Z1091" s="1">
        <f t="shared" si="799"/>
        <v>26</v>
      </c>
      <c r="AA1091" s="1">
        <f t="shared" si="800"/>
        <v>26</v>
      </c>
      <c r="AB1091" s="1">
        <f t="shared" si="801"/>
        <v>26</v>
      </c>
      <c r="AC1091" s="1">
        <f t="shared" si="802"/>
        <v>26</v>
      </c>
      <c r="AD1091" s="1">
        <f t="shared" si="803"/>
        <v>26</v>
      </c>
      <c r="AE1091" s="1">
        <f t="shared" si="804"/>
        <v>26</v>
      </c>
      <c r="AF1091" s="1">
        <f t="shared" si="805"/>
        <v>26</v>
      </c>
      <c r="AG1091" s="1">
        <f t="shared" si="806"/>
        <v>26</v>
      </c>
      <c r="AH1091" s="1">
        <f t="shared" si="807"/>
        <v>26</v>
      </c>
      <c r="AI1091" s="1">
        <f t="shared" si="808"/>
        <v>26</v>
      </c>
      <c r="AJ1091" s="1">
        <f t="shared" si="809"/>
        <v>26</v>
      </c>
      <c r="AK1091" s="1">
        <f t="shared" si="810"/>
        <v>26</v>
      </c>
      <c r="AL1091" s="1">
        <f t="shared" si="811"/>
        <v>26</v>
      </c>
      <c r="AM1091" s="1">
        <f t="shared" si="812"/>
        <v>26</v>
      </c>
      <c r="AN1091" s="1">
        <f t="shared" si="813"/>
        <v>26</v>
      </c>
      <c r="AO1091" s="1">
        <f t="shared" si="814"/>
        <v>26</v>
      </c>
      <c r="AP1091" s="7">
        <f t="shared" si="784"/>
        <v>26</v>
      </c>
      <c r="AQ1091" s="7">
        <f t="shared" si="785"/>
        <v>26</v>
      </c>
      <c r="AR1091" s="1">
        <f t="shared" si="815"/>
        <v>26</v>
      </c>
      <c r="AS1091" s="7">
        <f t="shared" si="786"/>
        <v>26</v>
      </c>
      <c r="AT1091" s="1">
        <f t="shared" si="816"/>
        <v>26</v>
      </c>
      <c r="AU1091" s="1">
        <f t="shared" si="817"/>
        <v>26</v>
      </c>
      <c r="AV1091" s="1">
        <f t="shared" si="818"/>
        <v>26</v>
      </c>
      <c r="AW1091" s="1">
        <f t="shared" si="819"/>
        <v>26</v>
      </c>
      <c r="AX1091" s="1">
        <f t="shared" si="820"/>
        <v>26</v>
      </c>
      <c r="AY1091" s="1">
        <f t="shared" si="821"/>
        <v>26</v>
      </c>
      <c r="AZ1091" s="1">
        <f t="shared" si="822"/>
        <v>26</v>
      </c>
      <c r="BA1091" s="1">
        <f t="shared" si="823"/>
        <v>26</v>
      </c>
      <c r="BB1091" s="1">
        <f t="shared" si="824"/>
        <v>26</v>
      </c>
      <c r="BC1091" s="1">
        <f t="shared" si="825"/>
        <v>26</v>
      </c>
      <c r="BD1091" s="1">
        <f t="shared" si="826"/>
        <v>26</v>
      </c>
      <c r="BE1091" s="1">
        <f t="shared" si="827"/>
        <v>26</v>
      </c>
      <c r="BF1091" s="1">
        <f t="shared" si="828"/>
        <v>26</v>
      </c>
      <c r="BG1091" s="1">
        <f>+IF(D1091="male",VLOOKUP(M1091,'Key node cluster'!$A$3:$C$45,3,0),VLOOKUP(M1091,'Key node cluster'!$F$3:$H$27,3,0))</f>
        <v>31</v>
      </c>
    </row>
    <row r="1092" spans="1:59" x14ac:dyDescent="0.25">
      <c r="A1092" t="s">
        <v>835</v>
      </c>
      <c r="B1092">
        <v>9731037506</v>
      </c>
      <c r="C1092" s="7">
        <v>50</v>
      </c>
      <c r="D1092" t="s">
        <v>9</v>
      </c>
      <c r="E1092" t="s">
        <v>10</v>
      </c>
      <c r="G1092" t="str">
        <f t="shared" si="783"/>
        <v/>
      </c>
      <c r="H1092" s="7">
        <f t="shared" si="787"/>
        <v>20</v>
      </c>
      <c r="J1092">
        <v>48</v>
      </c>
      <c r="K1092">
        <v>24.871232876712</v>
      </c>
      <c r="L1092">
        <v>4</v>
      </c>
      <c r="M1092" s="5">
        <f t="shared" si="788"/>
        <v>26</v>
      </c>
      <c r="N1092" s="5">
        <f>+IF(D1092="male",VLOOKUP(BG1092,'Key node cluster'!$L$3:$N$24,3,0),VLOOKUP(BG1092,'Key node cluster'!$R$3:$T$15,3,0))</f>
        <v>1</v>
      </c>
      <c r="O1092" s="1">
        <v>0</v>
      </c>
      <c r="P1092" s="1">
        <f t="shared" si="789"/>
        <v>26</v>
      </c>
      <c r="Q1092" s="1">
        <f t="shared" si="790"/>
        <v>26</v>
      </c>
      <c r="R1092" s="1">
        <f t="shared" si="791"/>
        <v>26</v>
      </c>
      <c r="S1092" s="1">
        <f t="shared" si="792"/>
        <v>26</v>
      </c>
      <c r="T1092" s="1">
        <f t="shared" si="793"/>
        <v>26</v>
      </c>
      <c r="U1092" s="1">
        <f t="shared" si="794"/>
        <v>26</v>
      </c>
      <c r="V1092" s="1">
        <f t="shared" si="795"/>
        <v>26</v>
      </c>
      <c r="W1092" s="1">
        <f t="shared" si="796"/>
        <v>26</v>
      </c>
      <c r="X1092" s="1">
        <f t="shared" si="797"/>
        <v>26</v>
      </c>
      <c r="Y1092" s="1">
        <f t="shared" si="798"/>
        <v>26</v>
      </c>
      <c r="Z1092" s="1">
        <f t="shared" si="799"/>
        <v>26</v>
      </c>
      <c r="AA1092" s="1">
        <f t="shared" si="800"/>
        <v>26</v>
      </c>
      <c r="AB1092" s="1">
        <f t="shared" si="801"/>
        <v>26</v>
      </c>
      <c r="AC1092" s="1">
        <f t="shared" si="802"/>
        <v>26</v>
      </c>
      <c r="AD1092" s="1">
        <f t="shared" si="803"/>
        <v>26</v>
      </c>
      <c r="AE1092" s="1">
        <f t="shared" si="804"/>
        <v>26</v>
      </c>
      <c r="AF1092" s="1">
        <f t="shared" si="805"/>
        <v>26</v>
      </c>
      <c r="AG1092" s="1">
        <f t="shared" si="806"/>
        <v>26</v>
      </c>
      <c r="AH1092" s="1">
        <f t="shared" si="807"/>
        <v>26</v>
      </c>
      <c r="AI1092" s="1">
        <f t="shared" si="808"/>
        <v>26</v>
      </c>
      <c r="AJ1092" s="1">
        <f t="shared" si="809"/>
        <v>26</v>
      </c>
      <c r="AK1092" s="1">
        <f t="shared" si="810"/>
        <v>26</v>
      </c>
      <c r="AL1092" s="1">
        <f t="shared" si="811"/>
        <v>26</v>
      </c>
      <c r="AM1092" s="1">
        <f t="shared" si="812"/>
        <v>26</v>
      </c>
      <c r="AN1092" s="1">
        <f t="shared" si="813"/>
        <v>26</v>
      </c>
      <c r="AO1092" s="1">
        <f t="shared" si="814"/>
        <v>26</v>
      </c>
      <c r="AP1092" s="7">
        <f t="shared" si="784"/>
        <v>26</v>
      </c>
      <c r="AQ1092" s="7">
        <f t="shared" si="785"/>
        <v>26</v>
      </c>
      <c r="AR1092" s="1">
        <f t="shared" si="815"/>
        <v>26</v>
      </c>
      <c r="AS1092" s="7">
        <f t="shared" si="786"/>
        <v>26</v>
      </c>
      <c r="AT1092" s="1">
        <f t="shared" si="816"/>
        <v>26</v>
      </c>
      <c r="AU1092" s="1">
        <f t="shared" si="817"/>
        <v>26</v>
      </c>
      <c r="AV1092" s="1">
        <f t="shared" si="818"/>
        <v>26</v>
      </c>
      <c r="AW1092" s="1">
        <f t="shared" si="819"/>
        <v>26</v>
      </c>
      <c r="AX1092" s="1">
        <f t="shared" si="820"/>
        <v>26</v>
      </c>
      <c r="AY1092" s="1">
        <f t="shared" si="821"/>
        <v>26</v>
      </c>
      <c r="AZ1092" s="1">
        <f t="shared" si="822"/>
        <v>26</v>
      </c>
      <c r="BA1092" s="1">
        <f t="shared" si="823"/>
        <v>26</v>
      </c>
      <c r="BB1092" s="1">
        <f t="shared" si="824"/>
        <v>26</v>
      </c>
      <c r="BC1092" s="1">
        <f t="shared" si="825"/>
        <v>26</v>
      </c>
      <c r="BD1092" s="1">
        <f t="shared" si="826"/>
        <v>26</v>
      </c>
      <c r="BE1092" s="1">
        <f t="shared" si="827"/>
        <v>26</v>
      </c>
      <c r="BF1092" s="1">
        <f t="shared" si="828"/>
        <v>26</v>
      </c>
      <c r="BG1092" s="1">
        <f>+IF(D1092="male",VLOOKUP(M1092,'Key node cluster'!$A$3:$C$45,3,0),VLOOKUP(M1092,'Key node cluster'!$F$3:$H$27,3,0))</f>
        <v>31</v>
      </c>
    </row>
    <row r="1093" spans="1:59" x14ac:dyDescent="0.25">
      <c r="A1093" t="s">
        <v>840</v>
      </c>
      <c r="B1093">
        <v>9931066622</v>
      </c>
      <c r="C1093" s="7">
        <v>30</v>
      </c>
      <c r="D1093" t="s">
        <v>9</v>
      </c>
      <c r="E1093" t="s">
        <v>10</v>
      </c>
      <c r="G1093" t="str">
        <f t="shared" si="783"/>
        <v/>
      </c>
      <c r="H1093" s="7">
        <f t="shared" si="787"/>
        <v>5</v>
      </c>
      <c r="J1093">
        <v>28</v>
      </c>
      <c r="K1093">
        <v>4.1068493150684997</v>
      </c>
      <c r="L1093">
        <v>8</v>
      </c>
      <c r="M1093" s="5">
        <f t="shared" si="788"/>
        <v>26</v>
      </c>
      <c r="N1093" s="5">
        <f>+IF(D1093="male",VLOOKUP(BG1093,'Key node cluster'!$L$3:$N$24,3,0),VLOOKUP(BG1093,'Key node cluster'!$R$3:$T$15,3,0))</f>
        <v>1</v>
      </c>
      <c r="O1093" s="1">
        <v>0</v>
      </c>
      <c r="P1093" s="1">
        <f t="shared" si="789"/>
        <v>26</v>
      </c>
      <c r="Q1093" s="1">
        <f t="shared" si="790"/>
        <v>26</v>
      </c>
      <c r="R1093" s="1">
        <f t="shared" si="791"/>
        <v>26</v>
      </c>
      <c r="S1093" s="1">
        <f t="shared" si="792"/>
        <v>26</v>
      </c>
      <c r="T1093" s="1">
        <f t="shared" si="793"/>
        <v>26</v>
      </c>
      <c r="U1093" s="1">
        <f t="shared" si="794"/>
        <v>26</v>
      </c>
      <c r="V1093" s="1">
        <f t="shared" si="795"/>
        <v>26</v>
      </c>
      <c r="W1093" s="1">
        <f t="shared" si="796"/>
        <v>26</v>
      </c>
      <c r="X1093" s="1">
        <f t="shared" si="797"/>
        <v>26</v>
      </c>
      <c r="Y1093" s="1">
        <f t="shared" si="798"/>
        <v>26</v>
      </c>
      <c r="Z1093" s="1">
        <f t="shared" si="799"/>
        <v>26</v>
      </c>
      <c r="AA1093" s="1">
        <f t="shared" si="800"/>
        <v>26</v>
      </c>
      <c r="AB1093" s="1">
        <f t="shared" si="801"/>
        <v>26</v>
      </c>
      <c r="AC1093" s="1">
        <f t="shared" si="802"/>
        <v>26</v>
      </c>
      <c r="AD1093" s="1">
        <f t="shared" si="803"/>
        <v>26</v>
      </c>
      <c r="AE1093" s="1">
        <f t="shared" si="804"/>
        <v>26</v>
      </c>
      <c r="AF1093" s="1">
        <f t="shared" si="805"/>
        <v>26</v>
      </c>
      <c r="AG1093" s="1">
        <f t="shared" si="806"/>
        <v>26</v>
      </c>
      <c r="AH1093" s="1">
        <f t="shared" si="807"/>
        <v>26</v>
      </c>
      <c r="AI1093" s="1">
        <f t="shared" si="808"/>
        <v>26</v>
      </c>
      <c r="AJ1093" s="1">
        <f t="shared" si="809"/>
        <v>26</v>
      </c>
      <c r="AK1093" s="1">
        <f t="shared" si="810"/>
        <v>26</v>
      </c>
      <c r="AL1093" s="1">
        <f t="shared" si="811"/>
        <v>26</v>
      </c>
      <c r="AM1093" s="1">
        <f t="shared" si="812"/>
        <v>26</v>
      </c>
      <c r="AN1093" s="1">
        <f t="shared" si="813"/>
        <v>26</v>
      </c>
      <c r="AO1093" s="1">
        <f t="shared" si="814"/>
        <v>26</v>
      </c>
      <c r="AP1093" s="7">
        <f t="shared" si="784"/>
        <v>26</v>
      </c>
      <c r="AQ1093" s="7">
        <f t="shared" si="785"/>
        <v>26</v>
      </c>
      <c r="AR1093" s="1">
        <f t="shared" si="815"/>
        <v>26</v>
      </c>
      <c r="AS1093" s="7">
        <f t="shared" si="786"/>
        <v>26</v>
      </c>
      <c r="AT1093" s="1">
        <f t="shared" si="816"/>
        <v>26</v>
      </c>
      <c r="AU1093" s="1">
        <f t="shared" si="817"/>
        <v>26</v>
      </c>
      <c r="AV1093" s="1">
        <f t="shared" si="818"/>
        <v>26</v>
      </c>
      <c r="AW1093" s="1">
        <f t="shared" si="819"/>
        <v>26</v>
      </c>
      <c r="AX1093" s="1">
        <f t="shared" si="820"/>
        <v>26</v>
      </c>
      <c r="AY1093" s="1">
        <f t="shared" si="821"/>
        <v>26</v>
      </c>
      <c r="AZ1093" s="1">
        <f t="shared" si="822"/>
        <v>26</v>
      </c>
      <c r="BA1093" s="1">
        <f t="shared" si="823"/>
        <v>26</v>
      </c>
      <c r="BB1093" s="1">
        <f t="shared" si="824"/>
        <v>26</v>
      </c>
      <c r="BC1093" s="1">
        <f t="shared" si="825"/>
        <v>26</v>
      </c>
      <c r="BD1093" s="1">
        <f t="shared" si="826"/>
        <v>26</v>
      </c>
      <c r="BE1093" s="1">
        <f t="shared" si="827"/>
        <v>26</v>
      </c>
      <c r="BF1093" s="1">
        <f t="shared" si="828"/>
        <v>26</v>
      </c>
      <c r="BG1093" s="1">
        <f>+IF(D1093="male",VLOOKUP(M1093,'Key node cluster'!$A$3:$C$45,3,0),VLOOKUP(M1093,'Key node cluster'!$F$3:$H$27,3,0))</f>
        <v>31</v>
      </c>
    </row>
    <row r="1094" spans="1:59" x14ac:dyDescent="0.25">
      <c r="A1094" t="s">
        <v>842</v>
      </c>
      <c r="B1094">
        <v>9971038042</v>
      </c>
      <c r="C1094" s="7">
        <v>20</v>
      </c>
      <c r="D1094" t="s">
        <v>9</v>
      </c>
      <c r="E1094" t="s">
        <v>10</v>
      </c>
      <c r="F1094" t="s">
        <v>45</v>
      </c>
      <c r="G1094" t="str">
        <f t="shared" si="783"/>
        <v>bachelor or above</v>
      </c>
      <c r="H1094" s="7">
        <f t="shared" si="787"/>
        <v>1</v>
      </c>
      <c r="I1094" t="s">
        <v>14</v>
      </c>
      <c r="J1094">
        <v>24</v>
      </c>
      <c r="K1094">
        <v>0.58082191780822001</v>
      </c>
      <c r="L1094">
        <v>2</v>
      </c>
      <c r="M1094" s="5">
        <f t="shared" si="788"/>
        <v>19</v>
      </c>
      <c r="N1094" s="5">
        <f>+IF(D1094="male",VLOOKUP(BG1094,'Key node cluster'!$L$3:$N$24,3,0),VLOOKUP(BG1094,'Key node cluster'!$R$3:$T$15,3,0))</f>
        <v>0</v>
      </c>
      <c r="O1094" s="1">
        <v>0</v>
      </c>
      <c r="P1094" s="1">
        <f t="shared" si="789"/>
        <v>1</v>
      </c>
      <c r="Q1094" s="1">
        <f t="shared" si="790"/>
        <v>17</v>
      </c>
      <c r="R1094" s="1">
        <f t="shared" si="791"/>
        <v>17</v>
      </c>
      <c r="S1094" s="1">
        <f t="shared" si="792"/>
        <v>17</v>
      </c>
      <c r="T1094" s="1">
        <f t="shared" si="793"/>
        <v>17</v>
      </c>
      <c r="U1094" s="1">
        <f t="shared" si="794"/>
        <v>17</v>
      </c>
      <c r="V1094" s="1">
        <f t="shared" si="795"/>
        <v>17</v>
      </c>
      <c r="W1094" s="1">
        <f t="shared" si="796"/>
        <v>17</v>
      </c>
      <c r="X1094" s="1">
        <f t="shared" si="797"/>
        <v>17</v>
      </c>
      <c r="Y1094" s="1">
        <f t="shared" si="798"/>
        <v>17</v>
      </c>
      <c r="Z1094" s="1">
        <f t="shared" si="799"/>
        <v>17</v>
      </c>
      <c r="AA1094" s="1">
        <f t="shared" si="800"/>
        <v>17</v>
      </c>
      <c r="AB1094" s="1">
        <f t="shared" si="801"/>
        <v>17</v>
      </c>
      <c r="AC1094" s="1">
        <f t="shared" si="802"/>
        <v>17</v>
      </c>
      <c r="AD1094" s="1">
        <f t="shared" si="803"/>
        <v>17</v>
      </c>
      <c r="AE1094" s="1">
        <f t="shared" si="804"/>
        <v>17</v>
      </c>
      <c r="AF1094" s="1">
        <f t="shared" si="805"/>
        <v>17</v>
      </c>
      <c r="AG1094" s="1">
        <f t="shared" si="806"/>
        <v>18</v>
      </c>
      <c r="AH1094" s="1">
        <f t="shared" si="807"/>
        <v>19</v>
      </c>
      <c r="AI1094" s="1">
        <f t="shared" si="808"/>
        <v>19</v>
      </c>
      <c r="AJ1094" s="1">
        <f t="shared" si="809"/>
        <v>19</v>
      </c>
      <c r="AK1094" s="1">
        <f t="shared" si="810"/>
        <v>19</v>
      </c>
      <c r="AL1094" s="1">
        <f t="shared" si="811"/>
        <v>19</v>
      </c>
      <c r="AM1094" s="1">
        <f t="shared" si="812"/>
        <v>19</v>
      </c>
      <c r="AN1094" s="1">
        <f t="shared" si="813"/>
        <v>19</v>
      </c>
      <c r="AO1094" s="1">
        <f t="shared" si="814"/>
        <v>19</v>
      </c>
      <c r="AP1094" s="7">
        <f t="shared" si="784"/>
        <v>19</v>
      </c>
      <c r="AQ1094" s="7">
        <f t="shared" si="785"/>
        <v>19</v>
      </c>
      <c r="AR1094" s="1">
        <f t="shared" si="815"/>
        <v>19</v>
      </c>
      <c r="AS1094" s="7">
        <f t="shared" si="786"/>
        <v>19</v>
      </c>
      <c r="AT1094" s="1">
        <f t="shared" si="816"/>
        <v>19</v>
      </c>
      <c r="AU1094" s="1">
        <f t="shared" si="817"/>
        <v>19</v>
      </c>
      <c r="AV1094" s="1">
        <f t="shared" si="818"/>
        <v>19</v>
      </c>
      <c r="AW1094" s="1">
        <f t="shared" si="819"/>
        <v>19</v>
      </c>
      <c r="AX1094" s="1">
        <f t="shared" si="820"/>
        <v>19</v>
      </c>
      <c r="AY1094" s="1">
        <f t="shared" si="821"/>
        <v>19</v>
      </c>
      <c r="AZ1094" s="1">
        <f t="shared" si="822"/>
        <v>19</v>
      </c>
      <c r="BA1094" s="1">
        <f t="shared" si="823"/>
        <v>19</v>
      </c>
      <c r="BB1094" s="1">
        <f t="shared" si="824"/>
        <v>19</v>
      </c>
      <c r="BC1094" s="1">
        <f t="shared" si="825"/>
        <v>19</v>
      </c>
      <c r="BD1094" s="1">
        <f t="shared" si="826"/>
        <v>19</v>
      </c>
      <c r="BE1094" s="1">
        <f t="shared" si="827"/>
        <v>19</v>
      </c>
      <c r="BF1094" s="1">
        <f t="shared" si="828"/>
        <v>19</v>
      </c>
      <c r="BG1094" s="1">
        <f>+IF(D1094="male",VLOOKUP(M1094,'Key node cluster'!$A$3:$C$45,3,0),VLOOKUP(M1094,'Key node cluster'!$F$3:$H$27,3,0))</f>
        <v>19</v>
      </c>
    </row>
    <row r="1095" spans="1:59" x14ac:dyDescent="0.25">
      <c r="A1095" t="s">
        <v>846</v>
      </c>
      <c r="B1095">
        <v>9841006121</v>
      </c>
      <c r="C1095" s="7">
        <v>40</v>
      </c>
      <c r="D1095" t="s">
        <v>9</v>
      </c>
      <c r="E1095" t="s">
        <v>10</v>
      </c>
      <c r="F1095" t="s">
        <v>11</v>
      </c>
      <c r="G1095" t="str">
        <f t="shared" si="783"/>
        <v>bachelor or above</v>
      </c>
      <c r="H1095" s="7">
        <f t="shared" si="787"/>
        <v>15</v>
      </c>
      <c r="I1095" t="s">
        <v>14</v>
      </c>
      <c r="J1095">
        <v>38</v>
      </c>
      <c r="K1095">
        <v>14.780821917808</v>
      </c>
      <c r="L1095">
        <v>2</v>
      </c>
      <c r="M1095" s="5">
        <f t="shared" si="788"/>
        <v>42</v>
      </c>
      <c r="N1095" s="5">
        <f>+IF(D1095="male",VLOOKUP(BG1095,'Key node cluster'!$L$3:$N$24,3,0),VLOOKUP(BG1095,'Key node cluster'!$R$3:$T$15,3,0))</f>
        <v>0</v>
      </c>
      <c r="O1095" s="1">
        <v>0</v>
      </c>
      <c r="P1095" s="1">
        <f t="shared" si="789"/>
        <v>26</v>
      </c>
      <c r="Q1095" s="1">
        <f t="shared" si="790"/>
        <v>26</v>
      </c>
      <c r="R1095" s="1">
        <f t="shared" si="791"/>
        <v>26</v>
      </c>
      <c r="S1095" s="1">
        <f t="shared" si="792"/>
        <v>26</v>
      </c>
      <c r="T1095" s="1">
        <f t="shared" si="793"/>
        <v>26</v>
      </c>
      <c r="U1095" s="1">
        <f t="shared" si="794"/>
        <v>26</v>
      </c>
      <c r="V1095" s="1">
        <f t="shared" si="795"/>
        <v>26</v>
      </c>
      <c r="W1095" s="1">
        <f t="shared" si="796"/>
        <v>26</v>
      </c>
      <c r="X1095" s="1">
        <f t="shared" si="797"/>
        <v>26</v>
      </c>
      <c r="Y1095" s="1">
        <f t="shared" si="798"/>
        <v>26</v>
      </c>
      <c r="Z1095" s="1">
        <f t="shared" si="799"/>
        <v>26</v>
      </c>
      <c r="AA1095" s="1">
        <f t="shared" si="800"/>
        <v>26</v>
      </c>
      <c r="AB1095" s="1">
        <f t="shared" si="801"/>
        <v>26</v>
      </c>
      <c r="AC1095" s="1">
        <f t="shared" si="802"/>
        <v>26</v>
      </c>
      <c r="AD1095" s="1">
        <f t="shared" si="803"/>
        <v>26</v>
      </c>
      <c r="AE1095" s="1">
        <f t="shared" si="804"/>
        <v>26</v>
      </c>
      <c r="AF1095" s="1">
        <f t="shared" si="805"/>
        <v>26</v>
      </c>
      <c r="AG1095" s="1">
        <f t="shared" si="806"/>
        <v>26</v>
      </c>
      <c r="AH1095" s="1">
        <f t="shared" si="807"/>
        <v>26</v>
      </c>
      <c r="AI1095" s="1">
        <f t="shared" si="808"/>
        <v>26</v>
      </c>
      <c r="AJ1095" s="1">
        <f t="shared" si="809"/>
        <v>26</v>
      </c>
      <c r="AK1095" s="1">
        <f t="shared" si="810"/>
        <v>26</v>
      </c>
      <c r="AL1095" s="1">
        <f t="shared" si="811"/>
        <v>26</v>
      </c>
      <c r="AM1095" s="1">
        <f t="shared" si="812"/>
        <v>26</v>
      </c>
      <c r="AN1095" s="1">
        <f t="shared" si="813"/>
        <v>26</v>
      </c>
      <c r="AO1095" s="1">
        <f t="shared" si="814"/>
        <v>26</v>
      </c>
      <c r="AP1095" s="7">
        <f t="shared" si="784"/>
        <v>38</v>
      </c>
      <c r="AQ1095" s="7">
        <f t="shared" si="785"/>
        <v>38</v>
      </c>
      <c r="AR1095" s="1">
        <f t="shared" si="815"/>
        <v>38</v>
      </c>
      <c r="AS1095" s="7">
        <f t="shared" si="786"/>
        <v>38</v>
      </c>
      <c r="AT1095" s="1">
        <f t="shared" si="816"/>
        <v>38</v>
      </c>
      <c r="AU1095" s="1">
        <f t="shared" si="817"/>
        <v>38</v>
      </c>
      <c r="AV1095" s="1">
        <f t="shared" si="818"/>
        <v>38</v>
      </c>
      <c r="AW1095" s="1">
        <f t="shared" si="819"/>
        <v>38</v>
      </c>
      <c r="AX1095" s="1">
        <f t="shared" si="820"/>
        <v>38</v>
      </c>
      <c r="AY1095" s="1">
        <f t="shared" si="821"/>
        <v>38</v>
      </c>
      <c r="AZ1095" s="1">
        <f t="shared" si="822"/>
        <v>38</v>
      </c>
      <c r="BA1095" s="1">
        <f t="shared" si="823"/>
        <v>38</v>
      </c>
      <c r="BB1095" s="1">
        <f t="shared" si="824"/>
        <v>40</v>
      </c>
      <c r="BC1095" s="1">
        <f t="shared" si="825"/>
        <v>40</v>
      </c>
      <c r="BD1095" s="1">
        <f t="shared" si="826"/>
        <v>42</v>
      </c>
      <c r="BE1095" s="1">
        <f t="shared" si="827"/>
        <v>42</v>
      </c>
      <c r="BF1095" s="1">
        <f t="shared" si="828"/>
        <v>42</v>
      </c>
      <c r="BG1095" s="1">
        <f>+IF(D1095="male",VLOOKUP(M1095,'Key node cluster'!$A$3:$C$45,3,0),VLOOKUP(M1095,'Key node cluster'!$F$3:$H$27,3,0))</f>
        <v>42</v>
      </c>
    </row>
    <row r="1096" spans="1:59" x14ac:dyDescent="0.25">
      <c r="A1096" t="s">
        <v>848</v>
      </c>
      <c r="B1096">
        <v>9911055476</v>
      </c>
      <c r="C1096" s="7">
        <v>30</v>
      </c>
      <c r="D1096" t="s">
        <v>9</v>
      </c>
      <c r="E1096" t="s">
        <v>10</v>
      </c>
      <c r="F1096" t="s">
        <v>273</v>
      </c>
      <c r="G1096" t="str">
        <f t="shared" si="783"/>
        <v>tvet</v>
      </c>
      <c r="H1096" s="7">
        <f t="shared" si="787"/>
        <v>15</v>
      </c>
      <c r="I1096" t="s">
        <v>193</v>
      </c>
      <c r="J1096">
        <v>30</v>
      </c>
      <c r="K1096">
        <v>11.863013698630001</v>
      </c>
      <c r="L1096">
        <v>22</v>
      </c>
      <c r="M1096" s="5">
        <f t="shared" si="788"/>
        <v>31</v>
      </c>
      <c r="N1096" s="5">
        <f>+IF(D1096="male",VLOOKUP(BG1096,'Key node cluster'!$L$3:$N$24,3,0),VLOOKUP(BG1096,'Key node cluster'!$R$3:$T$15,3,0))</f>
        <v>1</v>
      </c>
      <c r="O1096" s="1">
        <v>0</v>
      </c>
      <c r="P1096" s="1">
        <f t="shared" si="789"/>
        <v>26</v>
      </c>
      <c r="Q1096" s="1">
        <f t="shared" si="790"/>
        <v>26</v>
      </c>
      <c r="R1096" s="1">
        <f t="shared" si="791"/>
        <v>26</v>
      </c>
      <c r="S1096" s="1">
        <f t="shared" si="792"/>
        <v>26</v>
      </c>
      <c r="T1096" s="1">
        <f t="shared" si="793"/>
        <v>26</v>
      </c>
      <c r="U1096" s="1">
        <f t="shared" si="794"/>
        <v>26</v>
      </c>
      <c r="V1096" s="1">
        <f t="shared" si="795"/>
        <v>26</v>
      </c>
      <c r="W1096" s="1">
        <f t="shared" si="796"/>
        <v>26</v>
      </c>
      <c r="X1096" s="1">
        <f t="shared" si="797"/>
        <v>26</v>
      </c>
      <c r="Y1096" s="1">
        <f t="shared" si="798"/>
        <v>26</v>
      </c>
      <c r="Z1096" s="1">
        <f t="shared" si="799"/>
        <v>26</v>
      </c>
      <c r="AA1096" s="1">
        <f t="shared" si="800"/>
        <v>26</v>
      </c>
      <c r="AB1096" s="1">
        <f t="shared" si="801"/>
        <v>26</v>
      </c>
      <c r="AC1096" s="1">
        <f t="shared" si="802"/>
        <v>26</v>
      </c>
      <c r="AD1096" s="1">
        <f t="shared" si="803"/>
        <v>26</v>
      </c>
      <c r="AE1096" s="1">
        <f t="shared" si="804"/>
        <v>26</v>
      </c>
      <c r="AF1096" s="1">
        <f t="shared" si="805"/>
        <v>26</v>
      </c>
      <c r="AG1096" s="1">
        <f t="shared" si="806"/>
        <v>26</v>
      </c>
      <c r="AH1096" s="1">
        <f t="shared" si="807"/>
        <v>26</v>
      </c>
      <c r="AI1096" s="1">
        <f t="shared" si="808"/>
        <v>26</v>
      </c>
      <c r="AJ1096" s="1">
        <f t="shared" si="809"/>
        <v>26</v>
      </c>
      <c r="AK1096" s="1">
        <f t="shared" si="810"/>
        <v>26</v>
      </c>
      <c r="AL1096" s="1">
        <f t="shared" si="811"/>
        <v>26</v>
      </c>
      <c r="AM1096" s="1">
        <f t="shared" si="812"/>
        <v>26</v>
      </c>
      <c r="AN1096" s="1">
        <f t="shared" si="813"/>
        <v>26</v>
      </c>
      <c r="AO1096" s="1">
        <f t="shared" si="814"/>
        <v>26</v>
      </c>
      <c r="AP1096" s="7">
        <f t="shared" si="784"/>
        <v>27</v>
      </c>
      <c r="AQ1096" s="7">
        <f t="shared" si="785"/>
        <v>28</v>
      </c>
      <c r="AR1096" s="1">
        <f t="shared" si="815"/>
        <v>29</v>
      </c>
      <c r="AS1096" s="7">
        <f t="shared" si="786"/>
        <v>31</v>
      </c>
      <c r="AT1096" s="1">
        <f t="shared" si="816"/>
        <v>31</v>
      </c>
      <c r="AU1096" s="1">
        <f t="shared" si="817"/>
        <v>31</v>
      </c>
      <c r="AV1096" s="1">
        <f t="shared" si="818"/>
        <v>31</v>
      </c>
      <c r="AW1096" s="1">
        <f t="shared" si="819"/>
        <v>31</v>
      </c>
      <c r="AX1096" s="1">
        <f t="shared" si="820"/>
        <v>31</v>
      </c>
      <c r="AY1096" s="1">
        <f t="shared" si="821"/>
        <v>31</v>
      </c>
      <c r="AZ1096" s="1">
        <f t="shared" si="822"/>
        <v>31</v>
      </c>
      <c r="BA1096" s="1">
        <f t="shared" si="823"/>
        <v>31</v>
      </c>
      <c r="BB1096" s="1">
        <f t="shared" si="824"/>
        <v>31</v>
      </c>
      <c r="BC1096" s="1">
        <f t="shared" si="825"/>
        <v>31</v>
      </c>
      <c r="BD1096" s="1">
        <f t="shared" si="826"/>
        <v>31</v>
      </c>
      <c r="BE1096" s="1">
        <f t="shared" si="827"/>
        <v>31</v>
      </c>
      <c r="BF1096" s="1">
        <f t="shared" si="828"/>
        <v>31</v>
      </c>
      <c r="BG1096" s="1">
        <f>+IF(D1096="male",VLOOKUP(M1096,'Key node cluster'!$A$3:$C$45,3,0),VLOOKUP(M1096,'Key node cluster'!$F$3:$H$27,3,0))</f>
        <v>31</v>
      </c>
    </row>
    <row r="1097" spans="1:59" x14ac:dyDescent="0.25">
      <c r="A1097" t="s">
        <v>851</v>
      </c>
      <c r="B1097">
        <v>9921045597</v>
      </c>
      <c r="C1097" s="7">
        <v>30</v>
      </c>
      <c r="D1097" t="s">
        <v>9</v>
      </c>
      <c r="E1097" t="s">
        <v>10</v>
      </c>
      <c r="F1097" t="s">
        <v>45</v>
      </c>
      <c r="G1097" t="str">
        <f t="shared" si="783"/>
        <v>bachelor or above</v>
      </c>
      <c r="H1097" s="7">
        <f t="shared" si="787"/>
        <v>10</v>
      </c>
      <c r="I1097" t="s">
        <v>14</v>
      </c>
      <c r="J1097">
        <v>29</v>
      </c>
      <c r="K1097">
        <v>8.1123287671232998</v>
      </c>
      <c r="L1097">
        <v>7</v>
      </c>
      <c r="M1097" s="5">
        <f t="shared" si="788"/>
        <v>31</v>
      </c>
      <c r="N1097" s="5">
        <f>+IF(D1097="male",VLOOKUP(BG1097,'Key node cluster'!$L$3:$N$24,3,0),VLOOKUP(BG1097,'Key node cluster'!$R$3:$T$15,3,0))</f>
        <v>1</v>
      </c>
      <c r="O1097" s="1">
        <v>0</v>
      </c>
      <c r="P1097" s="1">
        <f t="shared" si="789"/>
        <v>26</v>
      </c>
      <c r="Q1097" s="1">
        <f t="shared" si="790"/>
        <v>26</v>
      </c>
      <c r="R1097" s="1">
        <f t="shared" si="791"/>
        <v>26</v>
      </c>
      <c r="S1097" s="1">
        <f t="shared" si="792"/>
        <v>26</v>
      </c>
      <c r="T1097" s="1">
        <f t="shared" si="793"/>
        <v>26</v>
      </c>
      <c r="U1097" s="1">
        <f t="shared" si="794"/>
        <v>26</v>
      </c>
      <c r="V1097" s="1">
        <f t="shared" si="795"/>
        <v>26</v>
      </c>
      <c r="W1097" s="1">
        <f t="shared" si="796"/>
        <v>26</v>
      </c>
      <c r="X1097" s="1">
        <f t="shared" si="797"/>
        <v>26</v>
      </c>
      <c r="Y1097" s="1">
        <f t="shared" si="798"/>
        <v>26</v>
      </c>
      <c r="Z1097" s="1">
        <f t="shared" si="799"/>
        <v>26</v>
      </c>
      <c r="AA1097" s="1">
        <f t="shared" si="800"/>
        <v>26</v>
      </c>
      <c r="AB1097" s="1">
        <f t="shared" si="801"/>
        <v>26</v>
      </c>
      <c r="AC1097" s="1">
        <f t="shared" si="802"/>
        <v>26</v>
      </c>
      <c r="AD1097" s="1">
        <f t="shared" si="803"/>
        <v>26</v>
      </c>
      <c r="AE1097" s="1">
        <f t="shared" si="804"/>
        <v>26</v>
      </c>
      <c r="AF1097" s="1">
        <f t="shared" si="805"/>
        <v>26</v>
      </c>
      <c r="AG1097" s="1">
        <f t="shared" si="806"/>
        <v>26</v>
      </c>
      <c r="AH1097" s="1">
        <f t="shared" si="807"/>
        <v>26</v>
      </c>
      <c r="AI1097" s="1">
        <f t="shared" si="808"/>
        <v>26</v>
      </c>
      <c r="AJ1097" s="1">
        <f t="shared" si="809"/>
        <v>26</v>
      </c>
      <c r="AK1097" s="1">
        <f t="shared" si="810"/>
        <v>26</v>
      </c>
      <c r="AL1097" s="1">
        <f t="shared" si="811"/>
        <v>26</v>
      </c>
      <c r="AM1097" s="1">
        <f t="shared" si="812"/>
        <v>26</v>
      </c>
      <c r="AN1097" s="1">
        <f t="shared" si="813"/>
        <v>26</v>
      </c>
      <c r="AO1097" s="1">
        <f t="shared" si="814"/>
        <v>26</v>
      </c>
      <c r="AP1097" s="7">
        <f t="shared" si="784"/>
        <v>27</v>
      </c>
      <c r="AQ1097" s="7">
        <f t="shared" si="785"/>
        <v>28</v>
      </c>
      <c r="AR1097" s="1">
        <f t="shared" si="815"/>
        <v>29</v>
      </c>
      <c r="AS1097" s="7">
        <f t="shared" si="786"/>
        <v>31</v>
      </c>
      <c r="AT1097" s="1">
        <f t="shared" si="816"/>
        <v>31</v>
      </c>
      <c r="AU1097" s="1">
        <f t="shared" si="817"/>
        <v>31</v>
      </c>
      <c r="AV1097" s="1">
        <f t="shared" si="818"/>
        <v>31</v>
      </c>
      <c r="AW1097" s="1">
        <f t="shared" si="819"/>
        <v>31</v>
      </c>
      <c r="AX1097" s="1">
        <f t="shared" si="820"/>
        <v>31</v>
      </c>
      <c r="AY1097" s="1">
        <f t="shared" si="821"/>
        <v>31</v>
      </c>
      <c r="AZ1097" s="1">
        <f t="shared" si="822"/>
        <v>31</v>
      </c>
      <c r="BA1097" s="1">
        <f t="shared" si="823"/>
        <v>31</v>
      </c>
      <c r="BB1097" s="1">
        <f t="shared" si="824"/>
        <v>31</v>
      </c>
      <c r="BC1097" s="1">
        <f t="shared" si="825"/>
        <v>31</v>
      </c>
      <c r="BD1097" s="1">
        <f t="shared" si="826"/>
        <v>31</v>
      </c>
      <c r="BE1097" s="1">
        <f t="shared" si="827"/>
        <v>31</v>
      </c>
      <c r="BF1097" s="1">
        <f t="shared" si="828"/>
        <v>31</v>
      </c>
      <c r="BG1097" s="1">
        <f>+IF(D1097="male",VLOOKUP(M1097,'Key node cluster'!$A$3:$C$45,3,0),VLOOKUP(M1097,'Key node cluster'!$F$3:$H$27,3,0))</f>
        <v>31</v>
      </c>
    </row>
    <row r="1098" spans="1:59" x14ac:dyDescent="0.25">
      <c r="A1098" t="s">
        <v>853</v>
      </c>
      <c r="B1098">
        <v>9871034283</v>
      </c>
      <c r="C1098" s="7">
        <v>30</v>
      </c>
      <c r="D1098" t="s">
        <v>9</v>
      </c>
      <c r="E1098" t="s">
        <v>10</v>
      </c>
      <c r="F1098" t="s">
        <v>11</v>
      </c>
      <c r="G1098" t="str">
        <f t="shared" si="783"/>
        <v>tvet</v>
      </c>
      <c r="H1098" s="7">
        <f t="shared" si="787"/>
        <v>15</v>
      </c>
      <c r="I1098" t="s">
        <v>22</v>
      </c>
      <c r="J1098">
        <v>34</v>
      </c>
      <c r="K1098">
        <v>10.939726027397001</v>
      </c>
      <c r="L1098">
        <v>6</v>
      </c>
      <c r="M1098" s="5">
        <f t="shared" si="788"/>
        <v>42</v>
      </c>
      <c r="N1098" s="5">
        <f>+IF(D1098="male",VLOOKUP(BG1098,'Key node cluster'!$L$3:$N$24,3,0),VLOOKUP(BG1098,'Key node cluster'!$R$3:$T$15,3,0))</f>
        <v>0</v>
      </c>
      <c r="O1098" s="1">
        <v>0</v>
      </c>
      <c r="P1098" s="1">
        <f t="shared" si="789"/>
        <v>26</v>
      </c>
      <c r="Q1098" s="1">
        <f t="shared" si="790"/>
        <v>26</v>
      </c>
      <c r="R1098" s="1">
        <f t="shared" si="791"/>
        <v>26</v>
      </c>
      <c r="S1098" s="1">
        <f t="shared" si="792"/>
        <v>26</v>
      </c>
      <c r="T1098" s="1">
        <f t="shared" si="793"/>
        <v>26</v>
      </c>
      <c r="U1098" s="1">
        <f t="shared" si="794"/>
        <v>26</v>
      </c>
      <c r="V1098" s="1">
        <f t="shared" si="795"/>
        <v>26</v>
      </c>
      <c r="W1098" s="1">
        <f t="shared" si="796"/>
        <v>26</v>
      </c>
      <c r="X1098" s="1">
        <f t="shared" si="797"/>
        <v>26</v>
      </c>
      <c r="Y1098" s="1">
        <f t="shared" si="798"/>
        <v>26</v>
      </c>
      <c r="Z1098" s="1">
        <f t="shared" si="799"/>
        <v>26</v>
      </c>
      <c r="AA1098" s="1">
        <f t="shared" si="800"/>
        <v>26</v>
      </c>
      <c r="AB1098" s="1">
        <f t="shared" si="801"/>
        <v>26</v>
      </c>
      <c r="AC1098" s="1">
        <f t="shared" si="802"/>
        <v>26</v>
      </c>
      <c r="AD1098" s="1">
        <f t="shared" si="803"/>
        <v>26</v>
      </c>
      <c r="AE1098" s="1">
        <f t="shared" si="804"/>
        <v>26</v>
      </c>
      <c r="AF1098" s="1">
        <f t="shared" si="805"/>
        <v>26</v>
      </c>
      <c r="AG1098" s="1">
        <f t="shared" si="806"/>
        <v>26</v>
      </c>
      <c r="AH1098" s="1">
        <f t="shared" si="807"/>
        <v>26</v>
      </c>
      <c r="AI1098" s="1">
        <f t="shared" si="808"/>
        <v>26</v>
      </c>
      <c r="AJ1098" s="1">
        <f t="shared" si="809"/>
        <v>26</v>
      </c>
      <c r="AK1098" s="1">
        <f t="shared" si="810"/>
        <v>26</v>
      </c>
      <c r="AL1098" s="1">
        <f t="shared" si="811"/>
        <v>26</v>
      </c>
      <c r="AM1098" s="1">
        <f t="shared" si="812"/>
        <v>26</v>
      </c>
      <c r="AN1098" s="1">
        <f t="shared" si="813"/>
        <v>26</v>
      </c>
      <c r="AO1098" s="1">
        <f t="shared" si="814"/>
        <v>26</v>
      </c>
      <c r="AP1098" s="7">
        <f t="shared" si="784"/>
        <v>38</v>
      </c>
      <c r="AQ1098" s="7">
        <f t="shared" si="785"/>
        <v>38</v>
      </c>
      <c r="AR1098" s="1">
        <f t="shared" si="815"/>
        <v>38</v>
      </c>
      <c r="AS1098" s="7">
        <f t="shared" si="786"/>
        <v>38</v>
      </c>
      <c r="AT1098" s="1">
        <f t="shared" si="816"/>
        <v>38</v>
      </c>
      <c r="AU1098" s="1">
        <f t="shared" si="817"/>
        <v>38</v>
      </c>
      <c r="AV1098" s="1">
        <f t="shared" si="818"/>
        <v>38</v>
      </c>
      <c r="AW1098" s="1">
        <f t="shared" si="819"/>
        <v>38</v>
      </c>
      <c r="AX1098" s="1">
        <f t="shared" si="820"/>
        <v>38</v>
      </c>
      <c r="AY1098" s="1">
        <f t="shared" si="821"/>
        <v>38</v>
      </c>
      <c r="AZ1098" s="1">
        <f t="shared" si="822"/>
        <v>38</v>
      </c>
      <c r="BA1098" s="1">
        <f t="shared" si="823"/>
        <v>38</v>
      </c>
      <c r="BB1098" s="1">
        <f t="shared" si="824"/>
        <v>40</v>
      </c>
      <c r="BC1098" s="1">
        <f t="shared" si="825"/>
        <v>40</v>
      </c>
      <c r="BD1098" s="1">
        <f t="shared" si="826"/>
        <v>42</v>
      </c>
      <c r="BE1098" s="1">
        <f t="shared" si="827"/>
        <v>42</v>
      </c>
      <c r="BF1098" s="1">
        <f t="shared" si="828"/>
        <v>42</v>
      </c>
      <c r="BG1098" s="1">
        <f>+IF(D1098="male",VLOOKUP(M1098,'Key node cluster'!$A$3:$C$45,3,0),VLOOKUP(M1098,'Key node cluster'!$F$3:$H$27,3,0))</f>
        <v>42</v>
      </c>
    </row>
    <row r="1099" spans="1:59" x14ac:dyDescent="0.25">
      <c r="A1099" t="s">
        <v>855</v>
      </c>
      <c r="B1099">
        <v>9941010958</v>
      </c>
      <c r="C1099" s="7">
        <v>30</v>
      </c>
      <c r="D1099" t="s">
        <v>9</v>
      </c>
      <c r="E1099" t="s">
        <v>10</v>
      </c>
      <c r="F1099" t="s">
        <v>11</v>
      </c>
      <c r="G1099" t="str">
        <f t="shared" si="783"/>
        <v>bachelor or above</v>
      </c>
      <c r="H1099" s="7">
        <f t="shared" si="787"/>
        <v>5</v>
      </c>
      <c r="I1099" t="s">
        <v>14</v>
      </c>
      <c r="J1099">
        <v>27</v>
      </c>
      <c r="K1099">
        <v>4.6712328767122999</v>
      </c>
      <c r="L1099">
        <v>6</v>
      </c>
      <c r="M1099" s="5">
        <f t="shared" si="788"/>
        <v>41</v>
      </c>
      <c r="N1099" s="5">
        <f>+IF(D1099="male",VLOOKUP(BG1099,'Key node cluster'!$L$3:$N$24,3,0),VLOOKUP(BG1099,'Key node cluster'!$R$3:$T$15,3,0))</f>
        <v>1</v>
      </c>
      <c r="O1099" s="1">
        <v>0</v>
      </c>
      <c r="P1099" s="1">
        <f t="shared" si="789"/>
        <v>26</v>
      </c>
      <c r="Q1099" s="1">
        <f t="shared" si="790"/>
        <v>26</v>
      </c>
      <c r="R1099" s="1">
        <f t="shared" si="791"/>
        <v>26</v>
      </c>
      <c r="S1099" s="1">
        <f t="shared" si="792"/>
        <v>26</v>
      </c>
      <c r="T1099" s="1">
        <f t="shared" si="793"/>
        <v>26</v>
      </c>
      <c r="U1099" s="1">
        <f t="shared" si="794"/>
        <v>26</v>
      </c>
      <c r="V1099" s="1">
        <f t="shared" si="795"/>
        <v>26</v>
      </c>
      <c r="W1099" s="1">
        <f t="shared" si="796"/>
        <v>26</v>
      </c>
      <c r="X1099" s="1">
        <f t="shared" si="797"/>
        <v>26</v>
      </c>
      <c r="Y1099" s="1">
        <f t="shared" si="798"/>
        <v>26</v>
      </c>
      <c r="Z1099" s="1">
        <f t="shared" si="799"/>
        <v>26</v>
      </c>
      <c r="AA1099" s="1">
        <f t="shared" si="800"/>
        <v>26</v>
      </c>
      <c r="AB1099" s="1">
        <f t="shared" si="801"/>
        <v>26</v>
      </c>
      <c r="AC1099" s="1">
        <f t="shared" si="802"/>
        <v>26</v>
      </c>
      <c r="AD1099" s="1">
        <f t="shared" si="803"/>
        <v>26</v>
      </c>
      <c r="AE1099" s="1">
        <f t="shared" si="804"/>
        <v>26</v>
      </c>
      <c r="AF1099" s="1">
        <f t="shared" si="805"/>
        <v>26</v>
      </c>
      <c r="AG1099" s="1">
        <f t="shared" si="806"/>
        <v>26</v>
      </c>
      <c r="AH1099" s="1">
        <f t="shared" si="807"/>
        <v>26</v>
      </c>
      <c r="AI1099" s="1">
        <f t="shared" si="808"/>
        <v>26</v>
      </c>
      <c r="AJ1099" s="1">
        <f t="shared" si="809"/>
        <v>26</v>
      </c>
      <c r="AK1099" s="1">
        <f t="shared" si="810"/>
        <v>26</v>
      </c>
      <c r="AL1099" s="1">
        <f t="shared" si="811"/>
        <v>26</v>
      </c>
      <c r="AM1099" s="1">
        <f t="shared" si="812"/>
        <v>26</v>
      </c>
      <c r="AN1099" s="1">
        <f t="shared" si="813"/>
        <v>26</v>
      </c>
      <c r="AO1099" s="1">
        <f t="shared" si="814"/>
        <v>26</v>
      </c>
      <c r="AP1099" s="7">
        <f t="shared" si="784"/>
        <v>38</v>
      </c>
      <c r="AQ1099" s="7">
        <f t="shared" si="785"/>
        <v>38</v>
      </c>
      <c r="AR1099" s="1">
        <f t="shared" si="815"/>
        <v>38</v>
      </c>
      <c r="AS1099" s="7">
        <f t="shared" si="786"/>
        <v>38</v>
      </c>
      <c r="AT1099" s="1">
        <f t="shared" si="816"/>
        <v>38</v>
      </c>
      <c r="AU1099" s="1">
        <f t="shared" si="817"/>
        <v>38</v>
      </c>
      <c r="AV1099" s="1">
        <f t="shared" si="818"/>
        <v>38</v>
      </c>
      <c r="AW1099" s="1">
        <f t="shared" si="819"/>
        <v>38</v>
      </c>
      <c r="AX1099" s="1">
        <f t="shared" si="820"/>
        <v>38</v>
      </c>
      <c r="AY1099" s="1">
        <f t="shared" si="821"/>
        <v>38</v>
      </c>
      <c r="AZ1099" s="1">
        <f t="shared" si="822"/>
        <v>38</v>
      </c>
      <c r="BA1099" s="1">
        <f t="shared" si="823"/>
        <v>38</v>
      </c>
      <c r="BB1099" s="1">
        <f t="shared" si="824"/>
        <v>40</v>
      </c>
      <c r="BC1099" s="1">
        <f t="shared" si="825"/>
        <v>40</v>
      </c>
      <c r="BD1099" s="1">
        <f t="shared" si="826"/>
        <v>41</v>
      </c>
      <c r="BE1099" s="1">
        <f t="shared" si="827"/>
        <v>41</v>
      </c>
      <c r="BF1099" s="1">
        <f t="shared" si="828"/>
        <v>41</v>
      </c>
      <c r="BG1099" s="1">
        <f>+IF(D1099="male",VLOOKUP(M1099,'Key node cluster'!$A$3:$C$45,3,0),VLOOKUP(M1099,'Key node cluster'!$F$3:$H$27,3,0))</f>
        <v>41</v>
      </c>
    </row>
    <row r="1100" spans="1:59" x14ac:dyDescent="0.25">
      <c r="A1100" t="s">
        <v>857</v>
      </c>
      <c r="B1100">
        <v>9741034058</v>
      </c>
      <c r="C1100" s="7">
        <v>50</v>
      </c>
      <c r="D1100" t="s">
        <v>9</v>
      </c>
      <c r="E1100" t="s">
        <v>10</v>
      </c>
      <c r="F1100" t="s">
        <v>206</v>
      </c>
      <c r="G1100" t="str">
        <f t="shared" si="783"/>
        <v>secondary or below</v>
      </c>
      <c r="H1100" s="7">
        <f t="shared" si="787"/>
        <v>20</v>
      </c>
      <c r="I1100" t="s">
        <v>18</v>
      </c>
      <c r="J1100">
        <v>48</v>
      </c>
      <c r="K1100">
        <v>15.627397260274</v>
      </c>
      <c r="L1100">
        <v>5</v>
      </c>
      <c r="M1100" s="5">
        <f t="shared" si="788"/>
        <v>32</v>
      </c>
      <c r="N1100" s="5">
        <f>+IF(D1100="male",VLOOKUP(BG1100,'Key node cluster'!$L$3:$N$24,3,0),VLOOKUP(BG1100,'Key node cluster'!$R$3:$T$15,3,0))</f>
        <v>0</v>
      </c>
      <c r="O1100" s="1">
        <v>0</v>
      </c>
      <c r="P1100" s="1">
        <f t="shared" si="789"/>
        <v>26</v>
      </c>
      <c r="Q1100" s="1">
        <f t="shared" si="790"/>
        <v>26</v>
      </c>
      <c r="R1100" s="1">
        <f t="shared" si="791"/>
        <v>26</v>
      </c>
      <c r="S1100" s="1">
        <f t="shared" si="792"/>
        <v>26</v>
      </c>
      <c r="T1100" s="1">
        <f t="shared" si="793"/>
        <v>26</v>
      </c>
      <c r="U1100" s="1">
        <f t="shared" si="794"/>
        <v>26</v>
      </c>
      <c r="V1100" s="1">
        <f t="shared" si="795"/>
        <v>26</v>
      </c>
      <c r="W1100" s="1">
        <f t="shared" si="796"/>
        <v>26</v>
      </c>
      <c r="X1100" s="1">
        <f t="shared" si="797"/>
        <v>26</v>
      </c>
      <c r="Y1100" s="1">
        <f t="shared" si="798"/>
        <v>26</v>
      </c>
      <c r="Z1100" s="1">
        <f t="shared" si="799"/>
        <v>26</v>
      </c>
      <c r="AA1100" s="1">
        <f t="shared" si="800"/>
        <v>26</v>
      </c>
      <c r="AB1100" s="1">
        <f t="shared" si="801"/>
        <v>26</v>
      </c>
      <c r="AC1100" s="1">
        <f t="shared" si="802"/>
        <v>26</v>
      </c>
      <c r="AD1100" s="1">
        <f t="shared" si="803"/>
        <v>26</v>
      </c>
      <c r="AE1100" s="1">
        <f t="shared" si="804"/>
        <v>26</v>
      </c>
      <c r="AF1100" s="1">
        <f t="shared" si="805"/>
        <v>26</v>
      </c>
      <c r="AG1100" s="1">
        <f t="shared" si="806"/>
        <v>26</v>
      </c>
      <c r="AH1100" s="1">
        <f t="shared" si="807"/>
        <v>26</v>
      </c>
      <c r="AI1100" s="1">
        <f t="shared" si="808"/>
        <v>26</v>
      </c>
      <c r="AJ1100" s="1">
        <f t="shared" si="809"/>
        <v>26</v>
      </c>
      <c r="AK1100" s="1">
        <f t="shared" si="810"/>
        <v>26</v>
      </c>
      <c r="AL1100" s="1">
        <f t="shared" si="811"/>
        <v>26</v>
      </c>
      <c r="AM1100" s="1">
        <f t="shared" si="812"/>
        <v>26</v>
      </c>
      <c r="AN1100" s="1">
        <f t="shared" si="813"/>
        <v>26</v>
      </c>
      <c r="AO1100" s="1">
        <f t="shared" si="814"/>
        <v>26</v>
      </c>
      <c r="AP1100" s="7">
        <f t="shared" si="784"/>
        <v>27</v>
      </c>
      <c r="AQ1100" s="7">
        <f t="shared" si="785"/>
        <v>28</v>
      </c>
      <c r="AR1100" s="1">
        <f t="shared" si="815"/>
        <v>32</v>
      </c>
      <c r="AS1100" s="7">
        <f t="shared" si="786"/>
        <v>32</v>
      </c>
      <c r="AT1100" s="1">
        <f t="shared" si="816"/>
        <v>32</v>
      </c>
      <c r="AU1100" s="1">
        <f t="shared" si="817"/>
        <v>32</v>
      </c>
      <c r="AV1100" s="1">
        <f t="shared" si="818"/>
        <v>32</v>
      </c>
      <c r="AW1100" s="1">
        <f t="shared" si="819"/>
        <v>32</v>
      </c>
      <c r="AX1100" s="1">
        <f t="shared" si="820"/>
        <v>32</v>
      </c>
      <c r="AY1100" s="1">
        <f t="shared" si="821"/>
        <v>32</v>
      </c>
      <c r="AZ1100" s="1">
        <f t="shared" si="822"/>
        <v>32</v>
      </c>
      <c r="BA1100" s="1">
        <f t="shared" si="823"/>
        <v>32</v>
      </c>
      <c r="BB1100" s="1">
        <f t="shared" si="824"/>
        <v>32</v>
      </c>
      <c r="BC1100" s="1">
        <f t="shared" si="825"/>
        <v>32</v>
      </c>
      <c r="BD1100" s="1">
        <f t="shared" si="826"/>
        <v>32</v>
      </c>
      <c r="BE1100" s="1">
        <f t="shared" si="827"/>
        <v>32</v>
      </c>
      <c r="BF1100" s="1">
        <f t="shared" si="828"/>
        <v>32</v>
      </c>
      <c r="BG1100" s="1">
        <f>+IF(D1100="male",VLOOKUP(M1100,'Key node cluster'!$A$3:$C$45,3,0),VLOOKUP(M1100,'Key node cluster'!$F$3:$H$27,3,0))</f>
        <v>32</v>
      </c>
    </row>
    <row r="1101" spans="1:59" x14ac:dyDescent="0.25">
      <c r="A1101" t="s">
        <v>858</v>
      </c>
      <c r="B1101">
        <v>9811039433</v>
      </c>
      <c r="C1101" s="7">
        <v>40</v>
      </c>
      <c r="D1101" t="s">
        <v>9</v>
      </c>
      <c r="E1101" t="s">
        <v>10</v>
      </c>
      <c r="F1101" t="s">
        <v>28</v>
      </c>
      <c r="G1101" t="str">
        <f t="shared" si="783"/>
        <v>bachelor or above</v>
      </c>
      <c r="H1101" s="7">
        <f t="shared" si="787"/>
        <v>20</v>
      </c>
      <c r="I1101" t="s">
        <v>14</v>
      </c>
      <c r="J1101">
        <v>41</v>
      </c>
      <c r="K1101">
        <v>17.613698630137002</v>
      </c>
      <c r="L1101">
        <v>7</v>
      </c>
      <c r="M1101" s="5">
        <f t="shared" si="788"/>
        <v>37</v>
      </c>
      <c r="N1101" s="5">
        <f>+IF(D1101="male",VLOOKUP(BG1101,'Key node cluster'!$L$3:$N$24,3,0),VLOOKUP(BG1101,'Key node cluster'!$R$3:$T$15,3,0))</f>
        <v>0</v>
      </c>
      <c r="O1101" s="1">
        <v>0</v>
      </c>
      <c r="P1101" s="1">
        <f t="shared" si="789"/>
        <v>26</v>
      </c>
      <c r="Q1101" s="1">
        <f t="shared" si="790"/>
        <v>26</v>
      </c>
      <c r="R1101" s="1">
        <f t="shared" si="791"/>
        <v>26</v>
      </c>
      <c r="S1101" s="1">
        <f t="shared" si="792"/>
        <v>26</v>
      </c>
      <c r="T1101" s="1">
        <f t="shared" si="793"/>
        <v>26</v>
      </c>
      <c r="U1101" s="1">
        <f t="shared" si="794"/>
        <v>26</v>
      </c>
      <c r="V1101" s="1">
        <f t="shared" si="795"/>
        <v>26</v>
      </c>
      <c r="W1101" s="1">
        <f t="shared" si="796"/>
        <v>26</v>
      </c>
      <c r="X1101" s="1">
        <f t="shared" si="797"/>
        <v>26</v>
      </c>
      <c r="Y1101" s="1">
        <f t="shared" si="798"/>
        <v>26</v>
      </c>
      <c r="Z1101" s="1">
        <f t="shared" si="799"/>
        <v>26</v>
      </c>
      <c r="AA1101" s="1">
        <f t="shared" si="800"/>
        <v>26</v>
      </c>
      <c r="AB1101" s="1">
        <f t="shared" si="801"/>
        <v>26</v>
      </c>
      <c r="AC1101" s="1">
        <f t="shared" si="802"/>
        <v>26</v>
      </c>
      <c r="AD1101" s="1">
        <f t="shared" si="803"/>
        <v>26</v>
      </c>
      <c r="AE1101" s="1">
        <f t="shared" si="804"/>
        <v>26</v>
      </c>
      <c r="AF1101" s="1">
        <f t="shared" si="805"/>
        <v>26</v>
      </c>
      <c r="AG1101" s="1">
        <f t="shared" si="806"/>
        <v>26</v>
      </c>
      <c r="AH1101" s="1">
        <f t="shared" si="807"/>
        <v>26</v>
      </c>
      <c r="AI1101" s="1">
        <f t="shared" si="808"/>
        <v>26</v>
      </c>
      <c r="AJ1101" s="1">
        <f t="shared" si="809"/>
        <v>26</v>
      </c>
      <c r="AK1101" s="1">
        <f t="shared" si="810"/>
        <v>26</v>
      </c>
      <c r="AL1101" s="1">
        <f t="shared" si="811"/>
        <v>26</v>
      </c>
      <c r="AM1101" s="1">
        <f t="shared" si="812"/>
        <v>26</v>
      </c>
      <c r="AN1101" s="1">
        <f t="shared" si="813"/>
        <v>26</v>
      </c>
      <c r="AO1101" s="1">
        <f t="shared" si="814"/>
        <v>26</v>
      </c>
      <c r="AP1101" s="7">
        <f t="shared" si="784"/>
        <v>27</v>
      </c>
      <c r="AQ1101" s="7">
        <f t="shared" si="785"/>
        <v>33</v>
      </c>
      <c r="AR1101" s="1">
        <f t="shared" si="815"/>
        <v>33</v>
      </c>
      <c r="AS1101" s="7">
        <f t="shared" si="786"/>
        <v>33</v>
      </c>
      <c r="AT1101" s="1">
        <f t="shared" si="816"/>
        <v>33</v>
      </c>
      <c r="AU1101" s="1">
        <f t="shared" si="817"/>
        <v>33</v>
      </c>
      <c r="AV1101" s="1">
        <f t="shared" si="818"/>
        <v>33</v>
      </c>
      <c r="AW1101" s="1">
        <f t="shared" si="819"/>
        <v>37</v>
      </c>
      <c r="AX1101" s="1">
        <f t="shared" si="820"/>
        <v>37</v>
      </c>
      <c r="AY1101" s="1">
        <f t="shared" si="821"/>
        <v>37</v>
      </c>
      <c r="AZ1101" s="1">
        <f t="shared" si="822"/>
        <v>37</v>
      </c>
      <c r="BA1101" s="1">
        <f t="shared" si="823"/>
        <v>37</v>
      </c>
      <c r="BB1101" s="1">
        <f t="shared" si="824"/>
        <v>37</v>
      </c>
      <c r="BC1101" s="1">
        <f t="shared" si="825"/>
        <v>37</v>
      </c>
      <c r="BD1101" s="1">
        <f t="shared" si="826"/>
        <v>37</v>
      </c>
      <c r="BE1101" s="1">
        <f t="shared" si="827"/>
        <v>37</v>
      </c>
      <c r="BF1101" s="1">
        <f t="shared" si="828"/>
        <v>37</v>
      </c>
      <c r="BG1101" s="1">
        <f>+IF(D1101="male",VLOOKUP(M1101,'Key node cluster'!$A$3:$C$45,3,0),VLOOKUP(M1101,'Key node cluster'!$F$3:$H$27,3,0))</f>
        <v>37</v>
      </c>
    </row>
    <row r="1102" spans="1:59" x14ac:dyDescent="0.25">
      <c r="A1102" t="s">
        <v>862</v>
      </c>
      <c r="B1102">
        <v>9951041907</v>
      </c>
      <c r="C1102" s="7">
        <v>30</v>
      </c>
      <c r="D1102" t="s">
        <v>9</v>
      </c>
      <c r="E1102" t="s">
        <v>10</v>
      </c>
      <c r="G1102" t="str">
        <f t="shared" si="783"/>
        <v/>
      </c>
      <c r="H1102" s="7">
        <f t="shared" si="787"/>
        <v>5</v>
      </c>
      <c r="J1102">
        <v>26</v>
      </c>
      <c r="K1102">
        <v>3.413698630137</v>
      </c>
      <c r="L1102">
        <v>13</v>
      </c>
      <c r="M1102" s="5">
        <f t="shared" si="788"/>
        <v>26</v>
      </c>
      <c r="N1102" s="5">
        <f>+IF(D1102="male",VLOOKUP(BG1102,'Key node cluster'!$L$3:$N$24,3,0),VLOOKUP(BG1102,'Key node cluster'!$R$3:$T$15,3,0))</f>
        <v>1</v>
      </c>
      <c r="O1102" s="1">
        <v>0</v>
      </c>
      <c r="P1102" s="1">
        <f t="shared" si="789"/>
        <v>26</v>
      </c>
      <c r="Q1102" s="1">
        <f t="shared" si="790"/>
        <v>26</v>
      </c>
      <c r="R1102" s="1">
        <f t="shared" si="791"/>
        <v>26</v>
      </c>
      <c r="S1102" s="1">
        <f t="shared" si="792"/>
        <v>26</v>
      </c>
      <c r="T1102" s="1">
        <f t="shared" si="793"/>
        <v>26</v>
      </c>
      <c r="U1102" s="1">
        <f t="shared" si="794"/>
        <v>26</v>
      </c>
      <c r="V1102" s="1">
        <f t="shared" si="795"/>
        <v>26</v>
      </c>
      <c r="W1102" s="1">
        <f t="shared" si="796"/>
        <v>26</v>
      </c>
      <c r="X1102" s="1">
        <f t="shared" si="797"/>
        <v>26</v>
      </c>
      <c r="Y1102" s="1">
        <f t="shared" si="798"/>
        <v>26</v>
      </c>
      <c r="Z1102" s="1">
        <f t="shared" si="799"/>
        <v>26</v>
      </c>
      <c r="AA1102" s="1">
        <f t="shared" si="800"/>
        <v>26</v>
      </c>
      <c r="AB1102" s="1">
        <f t="shared" si="801"/>
        <v>26</v>
      </c>
      <c r="AC1102" s="1">
        <f t="shared" si="802"/>
        <v>26</v>
      </c>
      <c r="AD1102" s="1">
        <f t="shared" si="803"/>
        <v>26</v>
      </c>
      <c r="AE1102" s="1">
        <f t="shared" si="804"/>
        <v>26</v>
      </c>
      <c r="AF1102" s="1">
        <f t="shared" si="805"/>
        <v>26</v>
      </c>
      <c r="AG1102" s="1">
        <f t="shared" si="806"/>
        <v>26</v>
      </c>
      <c r="AH1102" s="1">
        <f t="shared" si="807"/>
        <v>26</v>
      </c>
      <c r="AI1102" s="1">
        <f t="shared" si="808"/>
        <v>26</v>
      </c>
      <c r="AJ1102" s="1">
        <f t="shared" si="809"/>
        <v>26</v>
      </c>
      <c r="AK1102" s="1">
        <f t="shared" si="810"/>
        <v>26</v>
      </c>
      <c r="AL1102" s="1">
        <f t="shared" si="811"/>
        <v>26</v>
      </c>
      <c r="AM1102" s="1">
        <f t="shared" si="812"/>
        <v>26</v>
      </c>
      <c r="AN1102" s="1">
        <f t="shared" si="813"/>
        <v>26</v>
      </c>
      <c r="AO1102" s="1">
        <f t="shared" si="814"/>
        <v>26</v>
      </c>
      <c r="AP1102" s="7">
        <f t="shared" si="784"/>
        <v>26</v>
      </c>
      <c r="AQ1102" s="7">
        <f t="shared" si="785"/>
        <v>26</v>
      </c>
      <c r="AR1102" s="1">
        <f t="shared" si="815"/>
        <v>26</v>
      </c>
      <c r="AS1102" s="7">
        <f t="shared" si="786"/>
        <v>26</v>
      </c>
      <c r="AT1102" s="1">
        <f t="shared" si="816"/>
        <v>26</v>
      </c>
      <c r="AU1102" s="1">
        <f t="shared" si="817"/>
        <v>26</v>
      </c>
      <c r="AV1102" s="1">
        <f t="shared" si="818"/>
        <v>26</v>
      </c>
      <c r="AW1102" s="1">
        <f t="shared" si="819"/>
        <v>26</v>
      </c>
      <c r="AX1102" s="1">
        <f t="shared" si="820"/>
        <v>26</v>
      </c>
      <c r="AY1102" s="1">
        <f t="shared" si="821"/>
        <v>26</v>
      </c>
      <c r="AZ1102" s="1">
        <f t="shared" si="822"/>
        <v>26</v>
      </c>
      <c r="BA1102" s="1">
        <f t="shared" si="823"/>
        <v>26</v>
      </c>
      <c r="BB1102" s="1">
        <f t="shared" si="824"/>
        <v>26</v>
      </c>
      <c r="BC1102" s="1">
        <f t="shared" si="825"/>
        <v>26</v>
      </c>
      <c r="BD1102" s="1">
        <f t="shared" si="826"/>
        <v>26</v>
      </c>
      <c r="BE1102" s="1">
        <f t="shared" si="827"/>
        <v>26</v>
      </c>
      <c r="BF1102" s="1">
        <f t="shared" si="828"/>
        <v>26</v>
      </c>
      <c r="BG1102" s="1">
        <f>+IF(D1102="male",VLOOKUP(M1102,'Key node cluster'!$A$3:$C$45,3,0),VLOOKUP(M1102,'Key node cluster'!$F$3:$H$27,3,0))</f>
        <v>31</v>
      </c>
    </row>
    <row r="1103" spans="1:59" x14ac:dyDescent="0.25">
      <c r="A1103" t="s">
        <v>865</v>
      </c>
      <c r="B1103">
        <v>9911014249</v>
      </c>
      <c r="C1103" s="7">
        <v>30</v>
      </c>
      <c r="D1103" t="s">
        <v>9</v>
      </c>
      <c r="E1103" t="s">
        <v>10</v>
      </c>
      <c r="G1103" t="str">
        <f t="shared" si="783"/>
        <v/>
      </c>
      <c r="H1103" s="7">
        <f t="shared" si="787"/>
        <v>10</v>
      </c>
      <c r="J1103">
        <v>31</v>
      </c>
      <c r="K1103">
        <v>7.4410958904109998</v>
      </c>
      <c r="L1103">
        <v>2</v>
      </c>
      <c r="M1103" s="5">
        <f t="shared" si="788"/>
        <v>26</v>
      </c>
      <c r="N1103" s="5">
        <f>+IF(D1103="male",VLOOKUP(BG1103,'Key node cluster'!$L$3:$N$24,3,0),VLOOKUP(BG1103,'Key node cluster'!$R$3:$T$15,3,0))</f>
        <v>1</v>
      </c>
      <c r="O1103" s="1">
        <v>0</v>
      </c>
      <c r="P1103" s="1">
        <f t="shared" si="789"/>
        <v>26</v>
      </c>
      <c r="Q1103" s="1">
        <f t="shared" si="790"/>
        <v>26</v>
      </c>
      <c r="R1103" s="1">
        <f t="shared" si="791"/>
        <v>26</v>
      </c>
      <c r="S1103" s="1">
        <f t="shared" si="792"/>
        <v>26</v>
      </c>
      <c r="T1103" s="1">
        <f t="shared" si="793"/>
        <v>26</v>
      </c>
      <c r="U1103" s="1">
        <f t="shared" si="794"/>
        <v>26</v>
      </c>
      <c r="V1103" s="1">
        <f t="shared" si="795"/>
        <v>26</v>
      </c>
      <c r="W1103" s="1">
        <f t="shared" si="796"/>
        <v>26</v>
      </c>
      <c r="X1103" s="1">
        <f t="shared" si="797"/>
        <v>26</v>
      </c>
      <c r="Y1103" s="1">
        <f t="shared" si="798"/>
        <v>26</v>
      </c>
      <c r="Z1103" s="1">
        <f t="shared" si="799"/>
        <v>26</v>
      </c>
      <c r="AA1103" s="1">
        <f t="shared" si="800"/>
        <v>26</v>
      </c>
      <c r="AB1103" s="1">
        <f t="shared" si="801"/>
        <v>26</v>
      </c>
      <c r="AC1103" s="1">
        <f t="shared" si="802"/>
        <v>26</v>
      </c>
      <c r="AD1103" s="1">
        <f t="shared" si="803"/>
        <v>26</v>
      </c>
      <c r="AE1103" s="1">
        <f t="shared" si="804"/>
        <v>26</v>
      </c>
      <c r="AF1103" s="1">
        <f t="shared" si="805"/>
        <v>26</v>
      </c>
      <c r="AG1103" s="1">
        <f t="shared" si="806"/>
        <v>26</v>
      </c>
      <c r="AH1103" s="1">
        <f t="shared" si="807"/>
        <v>26</v>
      </c>
      <c r="AI1103" s="1">
        <f t="shared" si="808"/>
        <v>26</v>
      </c>
      <c r="AJ1103" s="1">
        <f t="shared" si="809"/>
        <v>26</v>
      </c>
      <c r="AK1103" s="1">
        <f t="shared" si="810"/>
        <v>26</v>
      </c>
      <c r="AL1103" s="1">
        <f t="shared" si="811"/>
        <v>26</v>
      </c>
      <c r="AM1103" s="1">
        <f t="shared" si="812"/>
        <v>26</v>
      </c>
      <c r="AN1103" s="1">
        <f t="shared" si="813"/>
        <v>26</v>
      </c>
      <c r="AO1103" s="1">
        <f t="shared" si="814"/>
        <v>26</v>
      </c>
      <c r="AP1103" s="7">
        <f t="shared" si="784"/>
        <v>26</v>
      </c>
      <c r="AQ1103" s="7">
        <f t="shared" si="785"/>
        <v>26</v>
      </c>
      <c r="AR1103" s="1">
        <f t="shared" si="815"/>
        <v>26</v>
      </c>
      <c r="AS1103" s="7">
        <f t="shared" si="786"/>
        <v>26</v>
      </c>
      <c r="AT1103" s="1">
        <f t="shared" si="816"/>
        <v>26</v>
      </c>
      <c r="AU1103" s="1">
        <f t="shared" si="817"/>
        <v>26</v>
      </c>
      <c r="AV1103" s="1">
        <f t="shared" si="818"/>
        <v>26</v>
      </c>
      <c r="AW1103" s="1">
        <f t="shared" si="819"/>
        <v>26</v>
      </c>
      <c r="AX1103" s="1">
        <f t="shared" si="820"/>
        <v>26</v>
      </c>
      <c r="AY1103" s="1">
        <f t="shared" si="821"/>
        <v>26</v>
      </c>
      <c r="AZ1103" s="1">
        <f t="shared" si="822"/>
        <v>26</v>
      </c>
      <c r="BA1103" s="1">
        <f t="shared" si="823"/>
        <v>26</v>
      </c>
      <c r="BB1103" s="1">
        <f t="shared" si="824"/>
        <v>26</v>
      </c>
      <c r="BC1103" s="1">
        <f t="shared" si="825"/>
        <v>26</v>
      </c>
      <c r="BD1103" s="1">
        <f t="shared" si="826"/>
        <v>26</v>
      </c>
      <c r="BE1103" s="1">
        <f t="shared" si="827"/>
        <v>26</v>
      </c>
      <c r="BF1103" s="1">
        <f t="shared" si="828"/>
        <v>26</v>
      </c>
      <c r="BG1103" s="1">
        <f>+IF(D1103="male",VLOOKUP(M1103,'Key node cluster'!$A$3:$C$45,3,0),VLOOKUP(M1103,'Key node cluster'!$F$3:$H$27,3,0))</f>
        <v>31</v>
      </c>
    </row>
    <row r="1104" spans="1:59" x14ac:dyDescent="0.25">
      <c r="A1104" t="s">
        <v>866</v>
      </c>
      <c r="B1104">
        <v>9721002131</v>
      </c>
      <c r="C1104" s="7">
        <v>50</v>
      </c>
      <c r="D1104" t="s">
        <v>9</v>
      </c>
      <c r="E1104" t="s">
        <v>10</v>
      </c>
      <c r="G1104" t="str">
        <f t="shared" si="783"/>
        <v/>
      </c>
      <c r="H1104" s="7">
        <f t="shared" si="787"/>
        <v>20</v>
      </c>
      <c r="J1104">
        <v>50</v>
      </c>
      <c r="K1104">
        <v>24.030136986300999</v>
      </c>
      <c r="L1104">
        <v>7</v>
      </c>
      <c r="M1104" s="5">
        <f t="shared" si="788"/>
        <v>26</v>
      </c>
      <c r="N1104" s="5">
        <f>+IF(D1104="male",VLOOKUP(BG1104,'Key node cluster'!$L$3:$N$24,3,0),VLOOKUP(BG1104,'Key node cluster'!$R$3:$T$15,3,0))</f>
        <v>1</v>
      </c>
      <c r="O1104" s="1">
        <v>0</v>
      </c>
      <c r="P1104" s="1">
        <f t="shared" si="789"/>
        <v>26</v>
      </c>
      <c r="Q1104" s="1">
        <f t="shared" si="790"/>
        <v>26</v>
      </c>
      <c r="R1104" s="1">
        <f t="shared" si="791"/>
        <v>26</v>
      </c>
      <c r="S1104" s="1">
        <f t="shared" si="792"/>
        <v>26</v>
      </c>
      <c r="T1104" s="1">
        <f t="shared" si="793"/>
        <v>26</v>
      </c>
      <c r="U1104" s="1">
        <f t="shared" si="794"/>
        <v>26</v>
      </c>
      <c r="V1104" s="1">
        <f t="shared" si="795"/>
        <v>26</v>
      </c>
      <c r="W1104" s="1">
        <f t="shared" si="796"/>
        <v>26</v>
      </c>
      <c r="X1104" s="1">
        <f t="shared" si="797"/>
        <v>26</v>
      </c>
      <c r="Y1104" s="1">
        <f t="shared" si="798"/>
        <v>26</v>
      </c>
      <c r="Z1104" s="1">
        <f t="shared" si="799"/>
        <v>26</v>
      </c>
      <c r="AA1104" s="1">
        <f t="shared" si="800"/>
        <v>26</v>
      </c>
      <c r="AB1104" s="1">
        <f t="shared" si="801"/>
        <v>26</v>
      </c>
      <c r="AC1104" s="1">
        <f t="shared" si="802"/>
        <v>26</v>
      </c>
      <c r="AD1104" s="1">
        <f t="shared" si="803"/>
        <v>26</v>
      </c>
      <c r="AE1104" s="1">
        <f t="shared" si="804"/>
        <v>26</v>
      </c>
      <c r="AF1104" s="1">
        <f t="shared" si="805"/>
        <v>26</v>
      </c>
      <c r="AG1104" s="1">
        <f t="shared" si="806"/>
        <v>26</v>
      </c>
      <c r="AH1104" s="1">
        <f t="shared" si="807"/>
        <v>26</v>
      </c>
      <c r="AI1104" s="1">
        <f t="shared" si="808"/>
        <v>26</v>
      </c>
      <c r="AJ1104" s="1">
        <f t="shared" si="809"/>
        <v>26</v>
      </c>
      <c r="AK1104" s="1">
        <f t="shared" si="810"/>
        <v>26</v>
      </c>
      <c r="AL1104" s="1">
        <f t="shared" si="811"/>
        <v>26</v>
      </c>
      <c r="AM1104" s="1">
        <f t="shared" si="812"/>
        <v>26</v>
      </c>
      <c r="AN1104" s="1">
        <f t="shared" si="813"/>
        <v>26</v>
      </c>
      <c r="AO1104" s="1">
        <f t="shared" si="814"/>
        <v>26</v>
      </c>
      <c r="AP1104" s="7">
        <f t="shared" si="784"/>
        <v>26</v>
      </c>
      <c r="AQ1104" s="7">
        <f t="shared" si="785"/>
        <v>26</v>
      </c>
      <c r="AR1104" s="1">
        <f t="shared" si="815"/>
        <v>26</v>
      </c>
      <c r="AS1104" s="7">
        <f t="shared" si="786"/>
        <v>26</v>
      </c>
      <c r="AT1104" s="1">
        <f t="shared" si="816"/>
        <v>26</v>
      </c>
      <c r="AU1104" s="1">
        <f t="shared" si="817"/>
        <v>26</v>
      </c>
      <c r="AV1104" s="1">
        <f t="shared" si="818"/>
        <v>26</v>
      </c>
      <c r="AW1104" s="1">
        <f t="shared" si="819"/>
        <v>26</v>
      </c>
      <c r="AX1104" s="1">
        <f t="shared" si="820"/>
        <v>26</v>
      </c>
      <c r="AY1104" s="1">
        <f t="shared" si="821"/>
        <v>26</v>
      </c>
      <c r="AZ1104" s="1">
        <f t="shared" si="822"/>
        <v>26</v>
      </c>
      <c r="BA1104" s="1">
        <f t="shared" si="823"/>
        <v>26</v>
      </c>
      <c r="BB1104" s="1">
        <f t="shared" si="824"/>
        <v>26</v>
      </c>
      <c r="BC1104" s="1">
        <f t="shared" si="825"/>
        <v>26</v>
      </c>
      <c r="BD1104" s="1">
        <f t="shared" si="826"/>
        <v>26</v>
      </c>
      <c r="BE1104" s="1">
        <f t="shared" si="827"/>
        <v>26</v>
      </c>
      <c r="BF1104" s="1">
        <f t="shared" si="828"/>
        <v>26</v>
      </c>
      <c r="BG1104" s="1">
        <f>+IF(D1104="male",VLOOKUP(M1104,'Key node cluster'!$A$3:$C$45,3,0),VLOOKUP(M1104,'Key node cluster'!$F$3:$H$27,3,0))</f>
        <v>31</v>
      </c>
    </row>
    <row r="1105" spans="1:59" x14ac:dyDescent="0.25">
      <c r="A1105" t="s">
        <v>869</v>
      </c>
      <c r="B1105">
        <v>9731036583</v>
      </c>
      <c r="C1105" s="7">
        <v>50</v>
      </c>
      <c r="D1105" t="s">
        <v>9</v>
      </c>
      <c r="E1105" t="s">
        <v>10</v>
      </c>
      <c r="G1105" t="str">
        <f t="shared" si="783"/>
        <v/>
      </c>
      <c r="H1105" s="7">
        <f t="shared" si="787"/>
        <v>20</v>
      </c>
      <c r="J1105">
        <v>48</v>
      </c>
      <c r="K1105">
        <v>26.789041095889999</v>
      </c>
      <c r="L1105">
        <v>1</v>
      </c>
      <c r="M1105" s="5">
        <f t="shared" si="788"/>
        <v>26</v>
      </c>
      <c r="N1105" s="5">
        <f>+IF(D1105="male",VLOOKUP(BG1105,'Key node cluster'!$L$3:$N$24,3,0),VLOOKUP(BG1105,'Key node cluster'!$R$3:$T$15,3,0))</f>
        <v>1</v>
      </c>
      <c r="O1105" s="1">
        <v>0</v>
      </c>
      <c r="P1105" s="1">
        <f t="shared" si="789"/>
        <v>26</v>
      </c>
      <c r="Q1105" s="1">
        <f t="shared" si="790"/>
        <v>26</v>
      </c>
      <c r="R1105" s="1">
        <f t="shared" si="791"/>
        <v>26</v>
      </c>
      <c r="S1105" s="1">
        <f t="shared" si="792"/>
        <v>26</v>
      </c>
      <c r="T1105" s="1">
        <f t="shared" si="793"/>
        <v>26</v>
      </c>
      <c r="U1105" s="1">
        <f t="shared" si="794"/>
        <v>26</v>
      </c>
      <c r="V1105" s="1">
        <f t="shared" si="795"/>
        <v>26</v>
      </c>
      <c r="W1105" s="1">
        <f t="shared" si="796"/>
        <v>26</v>
      </c>
      <c r="X1105" s="1">
        <f t="shared" si="797"/>
        <v>26</v>
      </c>
      <c r="Y1105" s="1">
        <f t="shared" si="798"/>
        <v>26</v>
      </c>
      <c r="Z1105" s="1">
        <f t="shared" si="799"/>
        <v>26</v>
      </c>
      <c r="AA1105" s="1">
        <f t="shared" si="800"/>
        <v>26</v>
      </c>
      <c r="AB1105" s="1">
        <f t="shared" si="801"/>
        <v>26</v>
      </c>
      <c r="AC1105" s="1">
        <f t="shared" si="802"/>
        <v>26</v>
      </c>
      <c r="AD1105" s="1">
        <f t="shared" si="803"/>
        <v>26</v>
      </c>
      <c r="AE1105" s="1">
        <f t="shared" si="804"/>
        <v>26</v>
      </c>
      <c r="AF1105" s="1">
        <f t="shared" si="805"/>
        <v>26</v>
      </c>
      <c r="AG1105" s="1">
        <f t="shared" si="806"/>
        <v>26</v>
      </c>
      <c r="AH1105" s="1">
        <f t="shared" si="807"/>
        <v>26</v>
      </c>
      <c r="AI1105" s="1">
        <f t="shared" si="808"/>
        <v>26</v>
      </c>
      <c r="AJ1105" s="1">
        <f t="shared" si="809"/>
        <v>26</v>
      </c>
      <c r="AK1105" s="1">
        <f t="shared" si="810"/>
        <v>26</v>
      </c>
      <c r="AL1105" s="1">
        <f t="shared" si="811"/>
        <v>26</v>
      </c>
      <c r="AM1105" s="1">
        <f t="shared" si="812"/>
        <v>26</v>
      </c>
      <c r="AN1105" s="1">
        <f t="shared" si="813"/>
        <v>26</v>
      </c>
      <c r="AO1105" s="1">
        <f t="shared" si="814"/>
        <v>26</v>
      </c>
      <c r="AP1105" s="7">
        <f t="shared" si="784"/>
        <v>26</v>
      </c>
      <c r="AQ1105" s="7">
        <f t="shared" si="785"/>
        <v>26</v>
      </c>
      <c r="AR1105" s="1">
        <f t="shared" si="815"/>
        <v>26</v>
      </c>
      <c r="AS1105" s="7">
        <f t="shared" si="786"/>
        <v>26</v>
      </c>
      <c r="AT1105" s="1">
        <f t="shared" si="816"/>
        <v>26</v>
      </c>
      <c r="AU1105" s="1">
        <f t="shared" si="817"/>
        <v>26</v>
      </c>
      <c r="AV1105" s="1">
        <f t="shared" si="818"/>
        <v>26</v>
      </c>
      <c r="AW1105" s="1">
        <f t="shared" si="819"/>
        <v>26</v>
      </c>
      <c r="AX1105" s="1">
        <f t="shared" si="820"/>
        <v>26</v>
      </c>
      <c r="AY1105" s="1">
        <f t="shared" si="821"/>
        <v>26</v>
      </c>
      <c r="AZ1105" s="1">
        <f t="shared" si="822"/>
        <v>26</v>
      </c>
      <c r="BA1105" s="1">
        <f t="shared" si="823"/>
        <v>26</v>
      </c>
      <c r="BB1105" s="1">
        <f t="shared" si="824"/>
        <v>26</v>
      </c>
      <c r="BC1105" s="1">
        <f t="shared" si="825"/>
        <v>26</v>
      </c>
      <c r="BD1105" s="1">
        <f t="shared" si="826"/>
        <v>26</v>
      </c>
      <c r="BE1105" s="1">
        <f t="shared" si="827"/>
        <v>26</v>
      </c>
      <c r="BF1105" s="1">
        <f t="shared" si="828"/>
        <v>26</v>
      </c>
      <c r="BG1105" s="1">
        <f>+IF(D1105="male",VLOOKUP(M1105,'Key node cluster'!$A$3:$C$45,3,0),VLOOKUP(M1105,'Key node cluster'!$F$3:$H$27,3,0))</f>
        <v>31</v>
      </c>
    </row>
    <row r="1106" spans="1:59" x14ac:dyDescent="0.25">
      <c r="A1106" t="s">
        <v>870</v>
      </c>
      <c r="B1106">
        <v>9921058137</v>
      </c>
      <c r="C1106" s="7">
        <v>30</v>
      </c>
      <c r="D1106" t="s">
        <v>9</v>
      </c>
      <c r="E1106" t="s">
        <v>10</v>
      </c>
      <c r="F1106" t="s">
        <v>206</v>
      </c>
      <c r="G1106" t="str">
        <f t="shared" si="783"/>
        <v>bachelor or above</v>
      </c>
      <c r="H1106" s="7">
        <f t="shared" si="787"/>
        <v>5</v>
      </c>
      <c r="I1106" t="s">
        <v>14</v>
      </c>
      <c r="J1106">
        <v>29</v>
      </c>
      <c r="K1106">
        <v>4.6904109589041001</v>
      </c>
      <c r="L1106">
        <v>2</v>
      </c>
      <c r="M1106" s="5">
        <f t="shared" si="788"/>
        <v>31</v>
      </c>
      <c r="N1106" s="5">
        <f>+IF(D1106="male",VLOOKUP(BG1106,'Key node cluster'!$L$3:$N$24,3,0),VLOOKUP(BG1106,'Key node cluster'!$R$3:$T$15,3,0))</f>
        <v>1</v>
      </c>
      <c r="O1106" s="1">
        <v>0</v>
      </c>
      <c r="P1106" s="1">
        <f t="shared" si="789"/>
        <v>26</v>
      </c>
      <c r="Q1106" s="1">
        <f t="shared" si="790"/>
        <v>26</v>
      </c>
      <c r="R1106" s="1">
        <f t="shared" si="791"/>
        <v>26</v>
      </c>
      <c r="S1106" s="1">
        <f t="shared" si="792"/>
        <v>26</v>
      </c>
      <c r="T1106" s="1">
        <f t="shared" si="793"/>
        <v>26</v>
      </c>
      <c r="U1106" s="1">
        <f t="shared" si="794"/>
        <v>26</v>
      </c>
      <c r="V1106" s="1">
        <f t="shared" si="795"/>
        <v>26</v>
      </c>
      <c r="W1106" s="1">
        <f t="shared" si="796"/>
        <v>26</v>
      </c>
      <c r="X1106" s="1">
        <f t="shared" si="797"/>
        <v>26</v>
      </c>
      <c r="Y1106" s="1">
        <f t="shared" si="798"/>
        <v>26</v>
      </c>
      <c r="Z1106" s="1">
        <f t="shared" si="799"/>
        <v>26</v>
      </c>
      <c r="AA1106" s="1">
        <f t="shared" si="800"/>
        <v>26</v>
      </c>
      <c r="AB1106" s="1">
        <f t="shared" si="801"/>
        <v>26</v>
      </c>
      <c r="AC1106" s="1">
        <f t="shared" si="802"/>
        <v>26</v>
      </c>
      <c r="AD1106" s="1">
        <f t="shared" si="803"/>
        <v>26</v>
      </c>
      <c r="AE1106" s="1">
        <f t="shared" si="804"/>
        <v>26</v>
      </c>
      <c r="AF1106" s="1">
        <f t="shared" si="805"/>
        <v>26</v>
      </c>
      <c r="AG1106" s="1">
        <f t="shared" si="806"/>
        <v>26</v>
      </c>
      <c r="AH1106" s="1">
        <f t="shared" si="807"/>
        <v>26</v>
      </c>
      <c r="AI1106" s="1">
        <f t="shared" si="808"/>
        <v>26</v>
      </c>
      <c r="AJ1106" s="1">
        <f t="shared" si="809"/>
        <v>26</v>
      </c>
      <c r="AK1106" s="1">
        <f t="shared" si="810"/>
        <v>26</v>
      </c>
      <c r="AL1106" s="1">
        <f t="shared" si="811"/>
        <v>26</v>
      </c>
      <c r="AM1106" s="1">
        <f t="shared" si="812"/>
        <v>26</v>
      </c>
      <c r="AN1106" s="1">
        <f t="shared" si="813"/>
        <v>26</v>
      </c>
      <c r="AO1106" s="1">
        <f t="shared" si="814"/>
        <v>26</v>
      </c>
      <c r="AP1106" s="7">
        <f t="shared" si="784"/>
        <v>27</v>
      </c>
      <c r="AQ1106" s="7">
        <f t="shared" si="785"/>
        <v>28</v>
      </c>
      <c r="AR1106" s="1">
        <f t="shared" si="815"/>
        <v>29</v>
      </c>
      <c r="AS1106" s="7">
        <f t="shared" si="786"/>
        <v>31</v>
      </c>
      <c r="AT1106" s="1">
        <f t="shared" si="816"/>
        <v>31</v>
      </c>
      <c r="AU1106" s="1">
        <f t="shared" si="817"/>
        <v>31</v>
      </c>
      <c r="AV1106" s="1">
        <f t="shared" si="818"/>
        <v>31</v>
      </c>
      <c r="AW1106" s="1">
        <f t="shared" si="819"/>
        <v>31</v>
      </c>
      <c r="AX1106" s="1">
        <f t="shared" si="820"/>
        <v>31</v>
      </c>
      <c r="AY1106" s="1">
        <f t="shared" si="821"/>
        <v>31</v>
      </c>
      <c r="AZ1106" s="1">
        <f t="shared" si="822"/>
        <v>31</v>
      </c>
      <c r="BA1106" s="1">
        <f t="shared" si="823"/>
        <v>31</v>
      </c>
      <c r="BB1106" s="1">
        <f t="shared" si="824"/>
        <v>31</v>
      </c>
      <c r="BC1106" s="1">
        <f t="shared" si="825"/>
        <v>31</v>
      </c>
      <c r="BD1106" s="1">
        <f t="shared" si="826"/>
        <v>31</v>
      </c>
      <c r="BE1106" s="1">
        <f t="shared" si="827"/>
        <v>31</v>
      </c>
      <c r="BF1106" s="1">
        <f t="shared" si="828"/>
        <v>31</v>
      </c>
      <c r="BG1106" s="1">
        <f>+IF(D1106="male",VLOOKUP(M1106,'Key node cluster'!$A$3:$C$45,3,0),VLOOKUP(M1106,'Key node cluster'!$F$3:$H$27,3,0))</f>
        <v>31</v>
      </c>
    </row>
    <row r="1107" spans="1:59" x14ac:dyDescent="0.25">
      <c r="A1107" t="s">
        <v>872</v>
      </c>
      <c r="B1107">
        <v>9951044954</v>
      </c>
      <c r="C1107" s="7">
        <v>30</v>
      </c>
      <c r="D1107" t="s">
        <v>9</v>
      </c>
      <c r="E1107" t="s">
        <v>10</v>
      </c>
      <c r="F1107" t="s">
        <v>352</v>
      </c>
      <c r="G1107" t="str">
        <f t="shared" si="783"/>
        <v>bachelor or above</v>
      </c>
      <c r="H1107" s="7">
        <f t="shared" si="787"/>
        <v>5</v>
      </c>
      <c r="I1107" t="s">
        <v>14</v>
      </c>
      <c r="J1107">
        <v>26</v>
      </c>
      <c r="K1107">
        <v>1.3287671232877001</v>
      </c>
      <c r="L1107">
        <v>3</v>
      </c>
      <c r="M1107" s="5">
        <f t="shared" si="788"/>
        <v>31</v>
      </c>
      <c r="N1107" s="5">
        <f>+IF(D1107="male",VLOOKUP(BG1107,'Key node cluster'!$L$3:$N$24,3,0),VLOOKUP(BG1107,'Key node cluster'!$R$3:$T$15,3,0))</f>
        <v>1</v>
      </c>
      <c r="O1107" s="1">
        <v>0</v>
      </c>
      <c r="P1107" s="1">
        <f t="shared" si="789"/>
        <v>26</v>
      </c>
      <c r="Q1107" s="1">
        <f t="shared" si="790"/>
        <v>26</v>
      </c>
      <c r="R1107" s="1">
        <f t="shared" si="791"/>
        <v>26</v>
      </c>
      <c r="S1107" s="1">
        <f t="shared" si="792"/>
        <v>26</v>
      </c>
      <c r="T1107" s="1">
        <f t="shared" si="793"/>
        <v>26</v>
      </c>
      <c r="U1107" s="1">
        <f t="shared" si="794"/>
        <v>26</v>
      </c>
      <c r="V1107" s="1">
        <f t="shared" si="795"/>
        <v>26</v>
      </c>
      <c r="W1107" s="1">
        <f t="shared" si="796"/>
        <v>26</v>
      </c>
      <c r="X1107" s="1">
        <f t="shared" si="797"/>
        <v>26</v>
      </c>
      <c r="Y1107" s="1">
        <f t="shared" si="798"/>
        <v>26</v>
      </c>
      <c r="Z1107" s="1">
        <f t="shared" si="799"/>
        <v>26</v>
      </c>
      <c r="AA1107" s="1">
        <f t="shared" si="800"/>
        <v>26</v>
      </c>
      <c r="AB1107" s="1">
        <f t="shared" si="801"/>
        <v>26</v>
      </c>
      <c r="AC1107" s="1">
        <f t="shared" si="802"/>
        <v>26</v>
      </c>
      <c r="AD1107" s="1">
        <f t="shared" si="803"/>
        <v>26</v>
      </c>
      <c r="AE1107" s="1">
        <f t="shared" si="804"/>
        <v>26</v>
      </c>
      <c r="AF1107" s="1">
        <f t="shared" si="805"/>
        <v>26</v>
      </c>
      <c r="AG1107" s="1">
        <f t="shared" si="806"/>
        <v>26</v>
      </c>
      <c r="AH1107" s="1">
        <f t="shared" si="807"/>
        <v>26</v>
      </c>
      <c r="AI1107" s="1">
        <f t="shared" si="808"/>
        <v>26</v>
      </c>
      <c r="AJ1107" s="1">
        <f t="shared" si="809"/>
        <v>26</v>
      </c>
      <c r="AK1107" s="1">
        <f t="shared" si="810"/>
        <v>26</v>
      </c>
      <c r="AL1107" s="1">
        <f t="shared" si="811"/>
        <v>26</v>
      </c>
      <c r="AM1107" s="1">
        <f t="shared" si="812"/>
        <v>26</v>
      </c>
      <c r="AN1107" s="1">
        <f t="shared" si="813"/>
        <v>26</v>
      </c>
      <c r="AO1107" s="1">
        <f t="shared" si="814"/>
        <v>26</v>
      </c>
      <c r="AP1107" s="7">
        <f t="shared" si="784"/>
        <v>27</v>
      </c>
      <c r="AQ1107" s="7">
        <f t="shared" si="785"/>
        <v>28</v>
      </c>
      <c r="AR1107" s="1">
        <f t="shared" si="815"/>
        <v>29</v>
      </c>
      <c r="AS1107" s="7">
        <f t="shared" si="786"/>
        <v>31</v>
      </c>
      <c r="AT1107" s="1">
        <f t="shared" si="816"/>
        <v>31</v>
      </c>
      <c r="AU1107" s="1">
        <f t="shared" si="817"/>
        <v>31</v>
      </c>
      <c r="AV1107" s="1">
        <f t="shared" si="818"/>
        <v>31</v>
      </c>
      <c r="AW1107" s="1">
        <f t="shared" si="819"/>
        <v>31</v>
      </c>
      <c r="AX1107" s="1">
        <f t="shared" si="820"/>
        <v>31</v>
      </c>
      <c r="AY1107" s="1">
        <f t="shared" si="821"/>
        <v>31</v>
      </c>
      <c r="AZ1107" s="1">
        <f t="shared" si="822"/>
        <v>31</v>
      </c>
      <c r="BA1107" s="1">
        <f t="shared" si="823"/>
        <v>31</v>
      </c>
      <c r="BB1107" s="1">
        <f t="shared" si="824"/>
        <v>31</v>
      </c>
      <c r="BC1107" s="1">
        <f t="shared" si="825"/>
        <v>31</v>
      </c>
      <c r="BD1107" s="1">
        <f t="shared" si="826"/>
        <v>31</v>
      </c>
      <c r="BE1107" s="1">
        <f t="shared" si="827"/>
        <v>31</v>
      </c>
      <c r="BF1107" s="1">
        <f t="shared" si="828"/>
        <v>31</v>
      </c>
      <c r="BG1107" s="1">
        <f>+IF(D1107="male",VLOOKUP(M1107,'Key node cluster'!$A$3:$C$45,3,0),VLOOKUP(M1107,'Key node cluster'!$F$3:$H$27,3,0))</f>
        <v>31</v>
      </c>
    </row>
    <row r="1108" spans="1:59" x14ac:dyDescent="0.25">
      <c r="A1108" t="s">
        <v>873</v>
      </c>
      <c r="B1108">
        <v>9891017063</v>
      </c>
      <c r="C1108" s="7">
        <v>30</v>
      </c>
      <c r="D1108" t="s">
        <v>9</v>
      </c>
      <c r="E1108" t="s">
        <v>10</v>
      </c>
      <c r="G1108" t="str">
        <f t="shared" si="783"/>
        <v>bachelor or above</v>
      </c>
      <c r="H1108" s="7">
        <f t="shared" si="787"/>
        <v>10</v>
      </c>
      <c r="I1108" t="s">
        <v>14</v>
      </c>
      <c r="J1108">
        <v>32</v>
      </c>
      <c r="K1108">
        <v>8.9452054794521008</v>
      </c>
      <c r="L1108">
        <v>3</v>
      </c>
      <c r="M1108" s="5">
        <f t="shared" si="788"/>
        <v>26</v>
      </c>
      <c r="N1108" s="5">
        <f>+IF(D1108="male",VLOOKUP(BG1108,'Key node cluster'!$L$3:$N$24,3,0),VLOOKUP(BG1108,'Key node cluster'!$R$3:$T$15,3,0))</f>
        <v>1</v>
      </c>
      <c r="O1108" s="1">
        <v>0</v>
      </c>
      <c r="P1108" s="1">
        <f t="shared" si="789"/>
        <v>26</v>
      </c>
      <c r="Q1108" s="1">
        <f t="shared" si="790"/>
        <v>26</v>
      </c>
      <c r="R1108" s="1">
        <f t="shared" si="791"/>
        <v>26</v>
      </c>
      <c r="S1108" s="1">
        <f t="shared" si="792"/>
        <v>26</v>
      </c>
      <c r="T1108" s="1">
        <f t="shared" si="793"/>
        <v>26</v>
      </c>
      <c r="U1108" s="1">
        <f t="shared" si="794"/>
        <v>26</v>
      </c>
      <c r="V1108" s="1">
        <f t="shared" si="795"/>
        <v>26</v>
      </c>
      <c r="W1108" s="1">
        <f t="shared" si="796"/>
        <v>26</v>
      </c>
      <c r="X1108" s="1">
        <f t="shared" si="797"/>
        <v>26</v>
      </c>
      <c r="Y1108" s="1">
        <f t="shared" si="798"/>
        <v>26</v>
      </c>
      <c r="Z1108" s="1">
        <f t="shared" si="799"/>
        <v>26</v>
      </c>
      <c r="AA1108" s="1">
        <f t="shared" si="800"/>
        <v>26</v>
      </c>
      <c r="AB1108" s="1">
        <f t="shared" si="801"/>
        <v>26</v>
      </c>
      <c r="AC1108" s="1">
        <f t="shared" si="802"/>
        <v>26</v>
      </c>
      <c r="AD1108" s="1">
        <f t="shared" si="803"/>
        <v>26</v>
      </c>
      <c r="AE1108" s="1">
        <f t="shared" si="804"/>
        <v>26</v>
      </c>
      <c r="AF1108" s="1">
        <f t="shared" si="805"/>
        <v>26</v>
      </c>
      <c r="AG1108" s="1">
        <f t="shared" si="806"/>
        <v>26</v>
      </c>
      <c r="AH1108" s="1">
        <f t="shared" si="807"/>
        <v>26</v>
      </c>
      <c r="AI1108" s="1">
        <f t="shared" si="808"/>
        <v>26</v>
      </c>
      <c r="AJ1108" s="1">
        <f t="shared" si="809"/>
        <v>26</v>
      </c>
      <c r="AK1108" s="1">
        <f t="shared" si="810"/>
        <v>26</v>
      </c>
      <c r="AL1108" s="1">
        <f t="shared" si="811"/>
        <v>26</v>
      </c>
      <c r="AM1108" s="1">
        <f t="shared" si="812"/>
        <v>26</v>
      </c>
      <c r="AN1108" s="1">
        <f t="shared" si="813"/>
        <v>26</v>
      </c>
      <c r="AO1108" s="1">
        <f t="shared" si="814"/>
        <v>26</v>
      </c>
      <c r="AP1108" s="7">
        <f t="shared" si="784"/>
        <v>26</v>
      </c>
      <c r="AQ1108" s="7">
        <f t="shared" si="785"/>
        <v>26</v>
      </c>
      <c r="AR1108" s="1">
        <f t="shared" si="815"/>
        <v>26</v>
      </c>
      <c r="AS1108" s="7">
        <f t="shared" si="786"/>
        <v>26</v>
      </c>
      <c r="AT1108" s="1">
        <f t="shared" si="816"/>
        <v>26</v>
      </c>
      <c r="AU1108" s="1">
        <f t="shared" si="817"/>
        <v>26</v>
      </c>
      <c r="AV1108" s="1">
        <f t="shared" si="818"/>
        <v>26</v>
      </c>
      <c r="AW1108" s="1">
        <f t="shared" si="819"/>
        <v>26</v>
      </c>
      <c r="AX1108" s="1">
        <f t="shared" si="820"/>
        <v>26</v>
      </c>
      <c r="AY1108" s="1">
        <f t="shared" si="821"/>
        <v>26</v>
      </c>
      <c r="AZ1108" s="1">
        <f t="shared" si="822"/>
        <v>26</v>
      </c>
      <c r="BA1108" s="1">
        <f t="shared" si="823"/>
        <v>26</v>
      </c>
      <c r="BB1108" s="1">
        <f t="shared" si="824"/>
        <v>26</v>
      </c>
      <c r="BC1108" s="1">
        <f t="shared" si="825"/>
        <v>26</v>
      </c>
      <c r="BD1108" s="1">
        <f t="shared" si="826"/>
        <v>26</v>
      </c>
      <c r="BE1108" s="1">
        <f t="shared" si="827"/>
        <v>26</v>
      </c>
      <c r="BF1108" s="1">
        <f t="shared" si="828"/>
        <v>26</v>
      </c>
      <c r="BG1108" s="1">
        <f>+IF(D1108="male",VLOOKUP(M1108,'Key node cluster'!$A$3:$C$45,3,0),VLOOKUP(M1108,'Key node cluster'!$F$3:$H$27,3,0))</f>
        <v>31</v>
      </c>
    </row>
    <row r="1109" spans="1:59" x14ac:dyDescent="0.25">
      <c r="A1109" t="s">
        <v>874</v>
      </c>
      <c r="B1109">
        <v>9871034935</v>
      </c>
      <c r="C1109" s="7">
        <v>30</v>
      </c>
      <c r="D1109" t="s">
        <v>9</v>
      </c>
      <c r="E1109" t="s">
        <v>10</v>
      </c>
      <c r="F1109" t="s">
        <v>11</v>
      </c>
      <c r="G1109" t="str">
        <f t="shared" si="783"/>
        <v>bachelor or above</v>
      </c>
      <c r="H1109" s="7">
        <f t="shared" si="787"/>
        <v>10</v>
      </c>
      <c r="I1109" t="s">
        <v>46</v>
      </c>
      <c r="J1109">
        <v>35</v>
      </c>
      <c r="K1109">
        <v>6.2630136986301004</v>
      </c>
      <c r="L1109">
        <v>6</v>
      </c>
      <c r="M1109" s="5">
        <f t="shared" si="788"/>
        <v>42</v>
      </c>
      <c r="N1109" s="5">
        <f>+IF(D1109="male",VLOOKUP(BG1109,'Key node cluster'!$L$3:$N$24,3,0),VLOOKUP(BG1109,'Key node cluster'!$R$3:$T$15,3,0))</f>
        <v>0</v>
      </c>
      <c r="O1109" s="1">
        <v>0</v>
      </c>
      <c r="P1109" s="1">
        <f t="shared" si="789"/>
        <v>26</v>
      </c>
      <c r="Q1109" s="1">
        <f t="shared" si="790"/>
        <v>26</v>
      </c>
      <c r="R1109" s="1">
        <f t="shared" si="791"/>
        <v>26</v>
      </c>
      <c r="S1109" s="1">
        <f t="shared" si="792"/>
        <v>26</v>
      </c>
      <c r="T1109" s="1">
        <f t="shared" si="793"/>
        <v>26</v>
      </c>
      <c r="U1109" s="1">
        <f t="shared" si="794"/>
        <v>26</v>
      </c>
      <c r="V1109" s="1">
        <f t="shared" si="795"/>
        <v>26</v>
      </c>
      <c r="W1109" s="1">
        <f t="shared" si="796"/>
        <v>26</v>
      </c>
      <c r="X1109" s="1">
        <f t="shared" si="797"/>
        <v>26</v>
      </c>
      <c r="Y1109" s="1">
        <f t="shared" si="798"/>
        <v>26</v>
      </c>
      <c r="Z1109" s="1">
        <f t="shared" si="799"/>
        <v>26</v>
      </c>
      <c r="AA1109" s="1">
        <f t="shared" si="800"/>
        <v>26</v>
      </c>
      <c r="AB1109" s="1">
        <f t="shared" si="801"/>
        <v>26</v>
      </c>
      <c r="AC1109" s="1">
        <f t="shared" si="802"/>
        <v>26</v>
      </c>
      <c r="AD1109" s="1">
        <f t="shared" si="803"/>
        <v>26</v>
      </c>
      <c r="AE1109" s="1">
        <f t="shared" si="804"/>
        <v>26</v>
      </c>
      <c r="AF1109" s="1">
        <f t="shared" si="805"/>
        <v>26</v>
      </c>
      <c r="AG1109" s="1">
        <f t="shared" si="806"/>
        <v>26</v>
      </c>
      <c r="AH1109" s="1">
        <f t="shared" si="807"/>
        <v>26</v>
      </c>
      <c r="AI1109" s="1">
        <f t="shared" si="808"/>
        <v>26</v>
      </c>
      <c r="AJ1109" s="1">
        <f t="shared" si="809"/>
        <v>26</v>
      </c>
      <c r="AK1109" s="1">
        <f t="shared" si="810"/>
        <v>26</v>
      </c>
      <c r="AL1109" s="1">
        <f t="shared" si="811"/>
        <v>26</v>
      </c>
      <c r="AM1109" s="1">
        <f t="shared" si="812"/>
        <v>26</v>
      </c>
      <c r="AN1109" s="1">
        <f t="shared" si="813"/>
        <v>26</v>
      </c>
      <c r="AO1109" s="1">
        <f t="shared" si="814"/>
        <v>26</v>
      </c>
      <c r="AP1109" s="7">
        <f t="shared" si="784"/>
        <v>38</v>
      </c>
      <c r="AQ1109" s="7">
        <f t="shared" si="785"/>
        <v>38</v>
      </c>
      <c r="AR1109" s="1">
        <f t="shared" si="815"/>
        <v>38</v>
      </c>
      <c r="AS1109" s="7">
        <f t="shared" si="786"/>
        <v>38</v>
      </c>
      <c r="AT1109" s="1">
        <f t="shared" si="816"/>
        <v>38</v>
      </c>
      <c r="AU1109" s="1">
        <f t="shared" si="817"/>
        <v>38</v>
      </c>
      <c r="AV1109" s="1">
        <f t="shared" si="818"/>
        <v>38</v>
      </c>
      <c r="AW1109" s="1">
        <f t="shared" si="819"/>
        <v>38</v>
      </c>
      <c r="AX1109" s="1">
        <f t="shared" si="820"/>
        <v>38</v>
      </c>
      <c r="AY1109" s="1">
        <f t="shared" si="821"/>
        <v>38</v>
      </c>
      <c r="AZ1109" s="1">
        <f t="shared" si="822"/>
        <v>38</v>
      </c>
      <c r="BA1109" s="1">
        <f t="shared" si="823"/>
        <v>38</v>
      </c>
      <c r="BB1109" s="1">
        <f t="shared" si="824"/>
        <v>40</v>
      </c>
      <c r="BC1109" s="1">
        <f t="shared" si="825"/>
        <v>40</v>
      </c>
      <c r="BD1109" s="1">
        <f t="shared" si="826"/>
        <v>42</v>
      </c>
      <c r="BE1109" s="1">
        <f t="shared" si="827"/>
        <v>42</v>
      </c>
      <c r="BF1109" s="1">
        <f t="shared" si="828"/>
        <v>42</v>
      </c>
      <c r="BG1109" s="1">
        <f>+IF(D1109="male",VLOOKUP(M1109,'Key node cluster'!$A$3:$C$45,3,0),VLOOKUP(M1109,'Key node cluster'!$F$3:$H$27,3,0))</f>
        <v>42</v>
      </c>
    </row>
    <row r="1110" spans="1:59" x14ac:dyDescent="0.25">
      <c r="A1110" t="s">
        <v>875</v>
      </c>
      <c r="B1110">
        <v>9821009373</v>
      </c>
      <c r="C1110" s="7">
        <v>40</v>
      </c>
      <c r="D1110" t="s">
        <v>9</v>
      </c>
      <c r="E1110" t="s">
        <v>10</v>
      </c>
      <c r="F1110" t="s">
        <v>11</v>
      </c>
      <c r="G1110" t="str">
        <f t="shared" si="783"/>
        <v>bachelor or above</v>
      </c>
      <c r="H1110" s="7">
        <f t="shared" si="787"/>
        <v>20</v>
      </c>
      <c r="I1110" t="s">
        <v>14</v>
      </c>
      <c r="J1110">
        <v>40</v>
      </c>
      <c r="K1110">
        <v>15.197260273973001</v>
      </c>
      <c r="L1110">
        <v>24</v>
      </c>
      <c r="M1110" s="5">
        <f t="shared" si="788"/>
        <v>42</v>
      </c>
      <c r="N1110" s="5">
        <f>+IF(D1110="male",VLOOKUP(BG1110,'Key node cluster'!$L$3:$N$24,3,0),VLOOKUP(BG1110,'Key node cluster'!$R$3:$T$15,3,0))</f>
        <v>0</v>
      </c>
      <c r="O1110" s="1">
        <v>0</v>
      </c>
      <c r="P1110" s="1">
        <f t="shared" si="789"/>
        <v>26</v>
      </c>
      <c r="Q1110" s="1">
        <f t="shared" si="790"/>
        <v>26</v>
      </c>
      <c r="R1110" s="1">
        <f t="shared" si="791"/>
        <v>26</v>
      </c>
      <c r="S1110" s="1">
        <f t="shared" si="792"/>
        <v>26</v>
      </c>
      <c r="T1110" s="1">
        <f t="shared" si="793"/>
        <v>26</v>
      </c>
      <c r="U1110" s="1">
        <f t="shared" si="794"/>
        <v>26</v>
      </c>
      <c r="V1110" s="1">
        <f t="shared" si="795"/>
        <v>26</v>
      </c>
      <c r="W1110" s="1">
        <f t="shared" si="796"/>
        <v>26</v>
      </c>
      <c r="X1110" s="1">
        <f t="shared" si="797"/>
        <v>26</v>
      </c>
      <c r="Y1110" s="1">
        <f t="shared" si="798"/>
        <v>26</v>
      </c>
      <c r="Z1110" s="1">
        <f t="shared" si="799"/>
        <v>26</v>
      </c>
      <c r="AA1110" s="1">
        <f t="shared" si="800"/>
        <v>26</v>
      </c>
      <c r="AB1110" s="1">
        <f t="shared" si="801"/>
        <v>26</v>
      </c>
      <c r="AC1110" s="1">
        <f t="shared" si="802"/>
        <v>26</v>
      </c>
      <c r="AD1110" s="1">
        <f t="shared" si="803"/>
        <v>26</v>
      </c>
      <c r="AE1110" s="1">
        <f t="shared" si="804"/>
        <v>26</v>
      </c>
      <c r="AF1110" s="1">
        <f t="shared" si="805"/>
        <v>26</v>
      </c>
      <c r="AG1110" s="1">
        <f t="shared" si="806"/>
        <v>26</v>
      </c>
      <c r="AH1110" s="1">
        <f t="shared" si="807"/>
        <v>26</v>
      </c>
      <c r="AI1110" s="1">
        <f t="shared" si="808"/>
        <v>26</v>
      </c>
      <c r="AJ1110" s="1">
        <f t="shared" si="809"/>
        <v>26</v>
      </c>
      <c r="AK1110" s="1">
        <f t="shared" si="810"/>
        <v>26</v>
      </c>
      <c r="AL1110" s="1">
        <f t="shared" si="811"/>
        <v>26</v>
      </c>
      <c r="AM1110" s="1">
        <f t="shared" si="812"/>
        <v>26</v>
      </c>
      <c r="AN1110" s="1">
        <f t="shared" si="813"/>
        <v>26</v>
      </c>
      <c r="AO1110" s="1">
        <f t="shared" si="814"/>
        <v>26</v>
      </c>
      <c r="AP1110" s="7">
        <f t="shared" si="784"/>
        <v>38</v>
      </c>
      <c r="AQ1110" s="7">
        <f t="shared" si="785"/>
        <v>38</v>
      </c>
      <c r="AR1110" s="1">
        <f t="shared" si="815"/>
        <v>38</v>
      </c>
      <c r="AS1110" s="7">
        <f t="shared" si="786"/>
        <v>38</v>
      </c>
      <c r="AT1110" s="1">
        <f t="shared" si="816"/>
        <v>38</v>
      </c>
      <c r="AU1110" s="1">
        <f t="shared" si="817"/>
        <v>38</v>
      </c>
      <c r="AV1110" s="1">
        <f t="shared" si="818"/>
        <v>38</v>
      </c>
      <c r="AW1110" s="1">
        <f t="shared" si="819"/>
        <v>38</v>
      </c>
      <c r="AX1110" s="1">
        <f t="shared" si="820"/>
        <v>38</v>
      </c>
      <c r="AY1110" s="1">
        <f t="shared" si="821"/>
        <v>38</v>
      </c>
      <c r="AZ1110" s="1">
        <f t="shared" si="822"/>
        <v>38</v>
      </c>
      <c r="BA1110" s="1">
        <f t="shared" si="823"/>
        <v>38</v>
      </c>
      <c r="BB1110" s="1">
        <f t="shared" si="824"/>
        <v>40</v>
      </c>
      <c r="BC1110" s="1">
        <f t="shared" si="825"/>
        <v>40</v>
      </c>
      <c r="BD1110" s="1">
        <f t="shared" si="826"/>
        <v>42</v>
      </c>
      <c r="BE1110" s="1">
        <f t="shared" si="827"/>
        <v>42</v>
      </c>
      <c r="BF1110" s="1">
        <f t="shared" si="828"/>
        <v>42</v>
      </c>
      <c r="BG1110" s="1">
        <f>+IF(D1110="male",VLOOKUP(M1110,'Key node cluster'!$A$3:$C$45,3,0),VLOOKUP(M1110,'Key node cluster'!$F$3:$H$27,3,0))</f>
        <v>42</v>
      </c>
    </row>
    <row r="1111" spans="1:59" x14ac:dyDescent="0.25">
      <c r="A1111" t="s">
        <v>876</v>
      </c>
      <c r="B1111">
        <v>9971029628</v>
      </c>
      <c r="C1111" s="7">
        <v>20</v>
      </c>
      <c r="D1111" t="s">
        <v>9</v>
      </c>
      <c r="E1111" t="s">
        <v>10</v>
      </c>
      <c r="G1111" t="str">
        <f t="shared" si="783"/>
        <v>bachelor or above</v>
      </c>
      <c r="H1111" s="7">
        <f t="shared" si="787"/>
        <v>10</v>
      </c>
      <c r="I1111" t="s">
        <v>14</v>
      </c>
      <c r="J1111">
        <v>24</v>
      </c>
      <c r="K1111">
        <v>6.8602739726027</v>
      </c>
      <c r="L1111">
        <v>6</v>
      </c>
      <c r="M1111" s="5">
        <f t="shared" si="788"/>
        <v>26</v>
      </c>
      <c r="N1111" s="5">
        <f>+IF(D1111="male",VLOOKUP(BG1111,'Key node cluster'!$L$3:$N$24,3,0),VLOOKUP(BG1111,'Key node cluster'!$R$3:$T$15,3,0))</f>
        <v>1</v>
      </c>
      <c r="O1111" s="1">
        <v>0</v>
      </c>
      <c r="P1111" s="1">
        <f t="shared" si="789"/>
        <v>26</v>
      </c>
      <c r="Q1111" s="1">
        <f t="shared" si="790"/>
        <v>26</v>
      </c>
      <c r="R1111" s="1">
        <f t="shared" si="791"/>
        <v>26</v>
      </c>
      <c r="S1111" s="1">
        <f t="shared" si="792"/>
        <v>26</v>
      </c>
      <c r="T1111" s="1">
        <f t="shared" si="793"/>
        <v>26</v>
      </c>
      <c r="U1111" s="1">
        <f t="shared" si="794"/>
        <v>26</v>
      </c>
      <c r="V1111" s="1">
        <f t="shared" si="795"/>
        <v>26</v>
      </c>
      <c r="W1111" s="1">
        <f t="shared" si="796"/>
        <v>26</v>
      </c>
      <c r="X1111" s="1">
        <f t="shared" si="797"/>
        <v>26</v>
      </c>
      <c r="Y1111" s="1">
        <f t="shared" si="798"/>
        <v>26</v>
      </c>
      <c r="Z1111" s="1">
        <f t="shared" si="799"/>
        <v>26</v>
      </c>
      <c r="AA1111" s="1">
        <f t="shared" si="800"/>
        <v>26</v>
      </c>
      <c r="AB1111" s="1">
        <f t="shared" si="801"/>
        <v>26</v>
      </c>
      <c r="AC1111" s="1">
        <f t="shared" si="802"/>
        <v>26</v>
      </c>
      <c r="AD1111" s="1">
        <f t="shared" si="803"/>
        <v>26</v>
      </c>
      <c r="AE1111" s="1">
        <f t="shared" si="804"/>
        <v>26</v>
      </c>
      <c r="AF1111" s="1">
        <f t="shared" si="805"/>
        <v>26</v>
      </c>
      <c r="AG1111" s="1">
        <f t="shared" si="806"/>
        <v>26</v>
      </c>
      <c r="AH1111" s="1">
        <f t="shared" si="807"/>
        <v>26</v>
      </c>
      <c r="AI1111" s="1">
        <f t="shared" si="808"/>
        <v>26</v>
      </c>
      <c r="AJ1111" s="1">
        <f t="shared" si="809"/>
        <v>26</v>
      </c>
      <c r="AK1111" s="1">
        <f t="shared" si="810"/>
        <v>26</v>
      </c>
      <c r="AL1111" s="1">
        <f t="shared" si="811"/>
        <v>26</v>
      </c>
      <c r="AM1111" s="1">
        <f t="shared" si="812"/>
        <v>26</v>
      </c>
      <c r="AN1111" s="1">
        <f t="shared" si="813"/>
        <v>26</v>
      </c>
      <c r="AO1111" s="1">
        <f t="shared" si="814"/>
        <v>26</v>
      </c>
      <c r="AP1111" s="7">
        <f t="shared" si="784"/>
        <v>26</v>
      </c>
      <c r="AQ1111" s="7">
        <f t="shared" si="785"/>
        <v>26</v>
      </c>
      <c r="AR1111" s="1">
        <f t="shared" si="815"/>
        <v>26</v>
      </c>
      <c r="AS1111" s="7">
        <f t="shared" si="786"/>
        <v>26</v>
      </c>
      <c r="AT1111" s="1">
        <f t="shared" si="816"/>
        <v>26</v>
      </c>
      <c r="AU1111" s="1">
        <f t="shared" si="817"/>
        <v>26</v>
      </c>
      <c r="AV1111" s="1">
        <f t="shared" si="818"/>
        <v>26</v>
      </c>
      <c r="AW1111" s="1">
        <f t="shared" si="819"/>
        <v>26</v>
      </c>
      <c r="AX1111" s="1">
        <f t="shared" si="820"/>
        <v>26</v>
      </c>
      <c r="AY1111" s="1">
        <f t="shared" si="821"/>
        <v>26</v>
      </c>
      <c r="AZ1111" s="1">
        <f t="shared" si="822"/>
        <v>26</v>
      </c>
      <c r="BA1111" s="1">
        <f t="shared" si="823"/>
        <v>26</v>
      </c>
      <c r="BB1111" s="1">
        <f t="shared" si="824"/>
        <v>26</v>
      </c>
      <c r="BC1111" s="1">
        <f t="shared" si="825"/>
        <v>26</v>
      </c>
      <c r="BD1111" s="1">
        <f t="shared" si="826"/>
        <v>26</v>
      </c>
      <c r="BE1111" s="1">
        <f t="shared" si="827"/>
        <v>26</v>
      </c>
      <c r="BF1111" s="1">
        <f t="shared" si="828"/>
        <v>26</v>
      </c>
      <c r="BG1111" s="1">
        <f>+IF(D1111="male",VLOOKUP(M1111,'Key node cluster'!$A$3:$C$45,3,0),VLOOKUP(M1111,'Key node cluster'!$F$3:$H$27,3,0))</f>
        <v>31</v>
      </c>
    </row>
    <row r="1112" spans="1:59" x14ac:dyDescent="0.25">
      <c r="A1112" t="s">
        <v>878</v>
      </c>
      <c r="B1112">
        <v>9961001306</v>
      </c>
      <c r="C1112" s="7">
        <v>30</v>
      </c>
      <c r="D1112" t="s">
        <v>9</v>
      </c>
      <c r="E1112" t="s">
        <v>10</v>
      </c>
      <c r="G1112" t="str">
        <f t="shared" si="783"/>
        <v/>
      </c>
      <c r="H1112" s="7">
        <f t="shared" si="787"/>
        <v>5</v>
      </c>
      <c r="J1112">
        <v>26</v>
      </c>
      <c r="K1112">
        <v>3.1917808219178001</v>
      </c>
      <c r="L1112">
        <v>7</v>
      </c>
      <c r="M1112" s="5">
        <f t="shared" si="788"/>
        <v>26</v>
      </c>
      <c r="N1112" s="5">
        <f>+IF(D1112="male",VLOOKUP(BG1112,'Key node cluster'!$L$3:$N$24,3,0),VLOOKUP(BG1112,'Key node cluster'!$R$3:$T$15,3,0))</f>
        <v>1</v>
      </c>
      <c r="O1112" s="1">
        <v>0</v>
      </c>
      <c r="P1112" s="1">
        <f t="shared" si="789"/>
        <v>26</v>
      </c>
      <c r="Q1112" s="1">
        <f t="shared" si="790"/>
        <v>26</v>
      </c>
      <c r="R1112" s="1">
        <f t="shared" si="791"/>
        <v>26</v>
      </c>
      <c r="S1112" s="1">
        <f t="shared" si="792"/>
        <v>26</v>
      </c>
      <c r="T1112" s="1">
        <f t="shared" si="793"/>
        <v>26</v>
      </c>
      <c r="U1112" s="1">
        <f t="shared" si="794"/>
        <v>26</v>
      </c>
      <c r="V1112" s="1">
        <f t="shared" si="795"/>
        <v>26</v>
      </c>
      <c r="W1112" s="1">
        <f t="shared" si="796"/>
        <v>26</v>
      </c>
      <c r="X1112" s="1">
        <f t="shared" si="797"/>
        <v>26</v>
      </c>
      <c r="Y1112" s="1">
        <f t="shared" si="798"/>
        <v>26</v>
      </c>
      <c r="Z1112" s="1">
        <f t="shared" si="799"/>
        <v>26</v>
      </c>
      <c r="AA1112" s="1">
        <f t="shared" si="800"/>
        <v>26</v>
      </c>
      <c r="AB1112" s="1">
        <f t="shared" si="801"/>
        <v>26</v>
      </c>
      <c r="AC1112" s="1">
        <f t="shared" si="802"/>
        <v>26</v>
      </c>
      <c r="AD1112" s="1">
        <f t="shared" si="803"/>
        <v>26</v>
      </c>
      <c r="AE1112" s="1">
        <f t="shared" si="804"/>
        <v>26</v>
      </c>
      <c r="AF1112" s="1">
        <f t="shared" si="805"/>
        <v>26</v>
      </c>
      <c r="AG1112" s="1">
        <f t="shared" si="806"/>
        <v>26</v>
      </c>
      <c r="AH1112" s="1">
        <f t="shared" si="807"/>
        <v>26</v>
      </c>
      <c r="AI1112" s="1">
        <f t="shared" si="808"/>
        <v>26</v>
      </c>
      <c r="AJ1112" s="1">
        <f t="shared" si="809"/>
        <v>26</v>
      </c>
      <c r="AK1112" s="1">
        <f t="shared" si="810"/>
        <v>26</v>
      </c>
      <c r="AL1112" s="1">
        <f t="shared" si="811"/>
        <v>26</v>
      </c>
      <c r="AM1112" s="1">
        <f t="shared" si="812"/>
        <v>26</v>
      </c>
      <c r="AN1112" s="1">
        <f t="shared" si="813"/>
        <v>26</v>
      </c>
      <c r="AO1112" s="1">
        <f t="shared" si="814"/>
        <v>26</v>
      </c>
      <c r="AP1112" s="7">
        <f t="shared" si="784"/>
        <v>26</v>
      </c>
      <c r="AQ1112" s="7">
        <f t="shared" si="785"/>
        <v>26</v>
      </c>
      <c r="AR1112" s="1">
        <f t="shared" si="815"/>
        <v>26</v>
      </c>
      <c r="AS1112" s="7">
        <f t="shared" si="786"/>
        <v>26</v>
      </c>
      <c r="AT1112" s="1">
        <f t="shared" si="816"/>
        <v>26</v>
      </c>
      <c r="AU1112" s="1">
        <f t="shared" si="817"/>
        <v>26</v>
      </c>
      <c r="AV1112" s="1">
        <f t="shared" si="818"/>
        <v>26</v>
      </c>
      <c r="AW1112" s="1">
        <f t="shared" si="819"/>
        <v>26</v>
      </c>
      <c r="AX1112" s="1">
        <f t="shared" si="820"/>
        <v>26</v>
      </c>
      <c r="AY1112" s="1">
        <f t="shared" si="821"/>
        <v>26</v>
      </c>
      <c r="AZ1112" s="1">
        <f t="shared" si="822"/>
        <v>26</v>
      </c>
      <c r="BA1112" s="1">
        <f t="shared" si="823"/>
        <v>26</v>
      </c>
      <c r="BB1112" s="1">
        <f t="shared" si="824"/>
        <v>26</v>
      </c>
      <c r="BC1112" s="1">
        <f t="shared" si="825"/>
        <v>26</v>
      </c>
      <c r="BD1112" s="1">
        <f t="shared" si="826"/>
        <v>26</v>
      </c>
      <c r="BE1112" s="1">
        <f t="shared" si="827"/>
        <v>26</v>
      </c>
      <c r="BF1112" s="1">
        <f t="shared" si="828"/>
        <v>26</v>
      </c>
      <c r="BG1112" s="1">
        <f>+IF(D1112="male",VLOOKUP(M1112,'Key node cluster'!$A$3:$C$45,3,0),VLOOKUP(M1112,'Key node cluster'!$F$3:$H$27,3,0))</f>
        <v>31</v>
      </c>
    </row>
    <row r="1113" spans="1:59" x14ac:dyDescent="0.25">
      <c r="A1113" t="s">
        <v>879</v>
      </c>
      <c r="B1113">
        <v>9871001119</v>
      </c>
      <c r="C1113" s="7">
        <v>30</v>
      </c>
      <c r="D1113" t="s">
        <v>9</v>
      </c>
      <c r="E1113" t="s">
        <v>10</v>
      </c>
      <c r="F1113" t="s">
        <v>28</v>
      </c>
      <c r="G1113" t="str">
        <f t="shared" si="783"/>
        <v>secondary or below</v>
      </c>
      <c r="H1113" s="7">
        <f t="shared" si="787"/>
        <v>10</v>
      </c>
      <c r="I1113" t="s">
        <v>12</v>
      </c>
      <c r="J1113">
        <v>35</v>
      </c>
      <c r="K1113">
        <v>5.0054794520548</v>
      </c>
      <c r="L1113">
        <v>5</v>
      </c>
      <c r="M1113" s="5">
        <f t="shared" si="788"/>
        <v>37</v>
      </c>
      <c r="N1113" s="5">
        <f>+IF(D1113="male",VLOOKUP(BG1113,'Key node cluster'!$L$3:$N$24,3,0),VLOOKUP(BG1113,'Key node cluster'!$R$3:$T$15,3,0))</f>
        <v>0</v>
      </c>
      <c r="O1113" s="1">
        <v>0</v>
      </c>
      <c r="P1113" s="1">
        <f t="shared" si="789"/>
        <v>26</v>
      </c>
      <c r="Q1113" s="1">
        <f t="shared" si="790"/>
        <v>26</v>
      </c>
      <c r="R1113" s="1">
        <f t="shared" si="791"/>
        <v>26</v>
      </c>
      <c r="S1113" s="1">
        <f t="shared" si="792"/>
        <v>26</v>
      </c>
      <c r="T1113" s="1">
        <f t="shared" si="793"/>
        <v>26</v>
      </c>
      <c r="U1113" s="1">
        <f t="shared" si="794"/>
        <v>26</v>
      </c>
      <c r="V1113" s="1">
        <f t="shared" si="795"/>
        <v>26</v>
      </c>
      <c r="W1113" s="1">
        <f t="shared" si="796"/>
        <v>26</v>
      </c>
      <c r="X1113" s="1">
        <f t="shared" si="797"/>
        <v>26</v>
      </c>
      <c r="Y1113" s="1">
        <f t="shared" si="798"/>
        <v>26</v>
      </c>
      <c r="Z1113" s="1">
        <f t="shared" si="799"/>
        <v>26</v>
      </c>
      <c r="AA1113" s="1">
        <f t="shared" si="800"/>
        <v>26</v>
      </c>
      <c r="AB1113" s="1">
        <f t="shared" si="801"/>
        <v>26</v>
      </c>
      <c r="AC1113" s="1">
        <f t="shared" si="802"/>
        <v>26</v>
      </c>
      <c r="AD1113" s="1">
        <f t="shared" si="803"/>
        <v>26</v>
      </c>
      <c r="AE1113" s="1">
        <f t="shared" si="804"/>
        <v>26</v>
      </c>
      <c r="AF1113" s="1">
        <f t="shared" si="805"/>
        <v>26</v>
      </c>
      <c r="AG1113" s="1">
        <f t="shared" si="806"/>
        <v>26</v>
      </c>
      <c r="AH1113" s="1">
        <f t="shared" si="807"/>
        <v>26</v>
      </c>
      <c r="AI1113" s="1">
        <f t="shared" si="808"/>
        <v>26</v>
      </c>
      <c r="AJ1113" s="1">
        <f t="shared" si="809"/>
        <v>26</v>
      </c>
      <c r="AK1113" s="1">
        <f t="shared" si="810"/>
        <v>26</v>
      </c>
      <c r="AL1113" s="1">
        <f t="shared" si="811"/>
        <v>26</v>
      </c>
      <c r="AM1113" s="1">
        <f t="shared" si="812"/>
        <v>26</v>
      </c>
      <c r="AN1113" s="1">
        <f t="shared" si="813"/>
        <v>26</v>
      </c>
      <c r="AO1113" s="1">
        <f t="shared" si="814"/>
        <v>26</v>
      </c>
      <c r="AP1113" s="7">
        <f t="shared" si="784"/>
        <v>27</v>
      </c>
      <c r="AQ1113" s="7">
        <f t="shared" si="785"/>
        <v>33</v>
      </c>
      <c r="AR1113" s="1">
        <f t="shared" si="815"/>
        <v>33</v>
      </c>
      <c r="AS1113" s="7">
        <f t="shared" si="786"/>
        <v>33</v>
      </c>
      <c r="AT1113" s="1">
        <f t="shared" si="816"/>
        <v>33</v>
      </c>
      <c r="AU1113" s="1">
        <f t="shared" si="817"/>
        <v>33</v>
      </c>
      <c r="AV1113" s="1">
        <f t="shared" si="818"/>
        <v>33</v>
      </c>
      <c r="AW1113" s="1">
        <f t="shared" si="819"/>
        <v>37</v>
      </c>
      <c r="AX1113" s="1">
        <f t="shared" si="820"/>
        <v>37</v>
      </c>
      <c r="AY1113" s="1">
        <f t="shared" si="821"/>
        <v>37</v>
      </c>
      <c r="AZ1113" s="1">
        <f t="shared" si="822"/>
        <v>37</v>
      </c>
      <c r="BA1113" s="1">
        <f t="shared" si="823"/>
        <v>37</v>
      </c>
      <c r="BB1113" s="1">
        <f t="shared" si="824"/>
        <v>37</v>
      </c>
      <c r="BC1113" s="1">
        <f t="shared" si="825"/>
        <v>37</v>
      </c>
      <c r="BD1113" s="1">
        <f t="shared" si="826"/>
        <v>37</v>
      </c>
      <c r="BE1113" s="1">
        <f t="shared" si="827"/>
        <v>37</v>
      </c>
      <c r="BF1113" s="1">
        <f t="shared" si="828"/>
        <v>37</v>
      </c>
      <c r="BG1113" s="1">
        <f>+IF(D1113="male",VLOOKUP(M1113,'Key node cluster'!$A$3:$C$45,3,0),VLOOKUP(M1113,'Key node cluster'!$F$3:$H$27,3,0))</f>
        <v>37</v>
      </c>
    </row>
    <row r="1114" spans="1:59" x14ac:dyDescent="0.25">
      <c r="A1114" t="s">
        <v>880</v>
      </c>
      <c r="B1114">
        <v>9931015601</v>
      </c>
      <c r="C1114" s="7">
        <v>30</v>
      </c>
      <c r="D1114" t="s">
        <v>9</v>
      </c>
      <c r="E1114" t="s">
        <v>10</v>
      </c>
      <c r="F1114" t="s">
        <v>352</v>
      </c>
      <c r="G1114" t="str">
        <f t="shared" si="783"/>
        <v>bachelor or above</v>
      </c>
      <c r="H1114" s="7">
        <f t="shared" si="787"/>
        <v>5</v>
      </c>
      <c r="I1114" t="s">
        <v>14</v>
      </c>
      <c r="J1114">
        <v>29</v>
      </c>
      <c r="K1114">
        <v>3.9506849315068</v>
      </c>
      <c r="L1114">
        <v>11</v>
      </c>
      <c r="M1114" s="5">
        <f t="shared" si="788"/>
        <v>31</v>
      </c>
      <c r="N1114" s="5">
        <f>+IF(D1114="male",VLOOKUP(BG1114,'Key node cluster'!$L$3:$N$24,3,0),VLOOKUP(BG1114,'Key node cluster'!$R$3:$T$15,3,0))</f>
        <v>1</v>
      </c>
      <c r="O1114" s="1">
        <v>0</v>
      </c>
      <c r="P1114" s="1">
        <f t="shared" si="789"/>
        <v>26</v>
      </c>
      <c r="Q1114" s="1">
        <f t="shared" si="790"/>
        <v>26</v>
      </c>
      <c r="R1114" s="1">
        <f t="shared" si="791"/>
        <v>26</v>
      </c>
      <c r="S1114" s="1">
        <f t="shared" si="792"/>
        <v>26</v>
      </c>
      <c r="T1114" s="1">
        <f t="shared" si="793"/>
        <v>26</v>
      </c>
      <c r="U1114" s="1">
        <f t="shared" si="794"/>
        <v>26</v>
      </c>
      <c r="V1114" s="1">
        <f t="shared" si="795"/>
        <v>26</v>
      </c>
      <c r="W1114" s="1">
        <f t="shared" si="796"/>
        <v>26</v>
      </c>
      <c r="X1114" s="1">
        <f t="shared" si="797"/>
        <v>26</v>
      </c>
      <c r="Y1114" s="1">
        <f t="shared" si="798"/>
        <v>26</v>
      </c>
      <c r="Z1114" s="1">
        <f t="shared" si="799"/>
        <v>26</v>
      </c>
      <c r="AA1114" s="1">
        <f t="shared" si="800"/>
        <v>26</v>
      </c>
      <c r="AB1114" s="1">
        <f t="shared" si="801"/>
        <v>26</v>
      </c>
      <c r="AC1114" s="1">
        <f t="shared" si="802"/>
        <v>26</v>
      </c>
      <c r="AD1114" s="1">
        <f t="shared" si="803"/>
        <v>26</v>
      </c>
      <c r="AE1114" s="1">
        <f t="shared" si="804"/>
        <v>26</v>
      </c>
      <c r="AF1114" s="1">
        <f t="shared" si="805"/>
        <v>26</v>
      </c>
      <c r="AG1114" s="1">
        <f t="shared" si="806"/>
        <v>26</v>
      </c>
      <c r="AH1114" s="1">
        <f t="shared" si="807"/>
        <v>26</v>
      </c>
      <c r="AI1114" s="1">
        <f t="shared" si="808"/>
        <v>26</v>
      </c>
      <c r="AJ1114" s="1">
        <f t="shared" si="809"/>
        <v>26</v>
      </c>
      <c r="AK1114" s="1">
        <f t="shared" si="810"/>
        <v>26</v>
      </c>
      <c r="AL1114" s="1">
        <f t="shared" si="811"/>
        <v>26</v>
      </c>
      <c r="AM1114" s="1">
        <f t="shared" si="812"/>
        <v>26</v>
      </c>
      <c r="AN1114" s="1">
        <f t="shared" si="813"/>
        <v>26</v>
      </c>
      <c r="AO1114" s="1">
        <f t="shared" si="814"/>
        <v>26</v>
      </c>
      <c r="AP1114" s="7">
        <f t="shared" si="784"/>
        <v>27</v>
      </c>
      <c r="AQ1114" s="7">
        <f t="shared" si="785"/>
        <v>28</v>
      </c>
      <c r="AR1114" s="1">
        <f t="shared" si="815"/>
        <v>29</v>
      </c>
      <c r="AS1114" s="7">
        <f t="shared" si="786"/>
        <v>31</v>
      </c>
      <c r="AT1114" s="1">
        <f t="shared" si="816"/>
        <v>31</v>
      </c>
      <c r="AU1114" s="1">
        <f t="shared" si="817"/>
        <v>31</v>
      </c>
      <c r="AV1114" s="1">
        <f t="shared" si="818"/>
        <v>31</v>
      </c>
      <c r="AW1114" s="1">
        <f t="shared" si="819"/>
        <v>31</v>
      </c>
      <c r="AX1114" s="1">
        <f t="shared" si="820"/>
        <v>31</v>
      </c>
      <c r="AY1114" s="1">
        <f t="shared" si="821"/>
        <v>31</v>
      </c>
      <c r="AZ1114" s="1">
        <f t="shared" si="822"/>
        <v>31</v>
      </c>
      <c r="BA1114" s="1">
        <f t="shared" si="823"/>
        <v>31</v>
      </c>
      <c r="BB1114" s="1">
        <f t="shared" si="824"/>
        <v>31</v>
      </c>
      <c r="BC1114" s="1">
        <f t="shared" si="825"/>
        <v>31</v>
      </c>
      <c r="BD1114" s="1">
        <f t="shared" si="826"/>
        <v>31</v>
      </c>
      <c r="BE1114" s="1">
        <f t="shared" si="827"/>
        <v>31</v>
      </c>
      <c r="BF1114" s="1">
        <f t="shared" si="828"/>
        <v>31</v>
      </c>
      <c r="BG1114" s="1">
        <f>+IF(D1114="male",VLOOKUP(M1114,'Key node cluster'!$A$3:$C$45,3,0),VLOOKUP(M1114,'Key node cluster'!$F$3:$H$27,3,0))</f>
        <v>31</v>
      </c>
    </row>
    <row r="1115" spans="1:59" x14ac:dyDescent="0.25">
      <c r="A1115" t="s">
        <v>882</v>
      </c>
      <c r="B1115">
        <v>9951027884</v>
      </c>
      <c r="C1115" s="7">
        <v>30</v>
      </c>
      <c r="D1115" t="s">
        <v>9</v>
      </c>
      <c r="E1115" t="s">
        <v>10</v>
      </c>
      <c r="F1115" t="s">
        <v>45</v>
      </c>
      <c r="G1115" t="str">
        <f t="shared" si="783"/>
        <v>bachelor or above</v>
      </c>
      <c r="H1115" s="7">
        <f t="shared" si="787"/>
        <v>5</v>
      </c>
      <c r="I1115" t="s">
        <v>14</v>
      </c>
      <c r="J1115">
        <v>26</v>
      </c>
      <c r="K1115">
        <v>3.7753424657534</v>
      </c>
      <c r="L1115">
        <v>9</v>
      </c>
      <c r="M1115" s="5">
        <f t="shared" si="788"/>
        <v>31</v>
      </c>
      <c r="N1115" s="5">
        <f>+IF(D1115="male",VLOOKUP(BG1115,'Key node cluster'!$L$3:$N$24,3,0),VLOOKUP(BG1115,'Key node cluster'!$R$3:$T$15,3,0))</f>
        <v>1</v>
      </c>
      <c r="O1115" s="1">
        <v>0</v>
      </c>
      <c r="P1115" s="1">
        <f t="shared" si="789"/>
        <v>26</v>
      </c>
      <c r="Q1115" s="1">
        <f t="shared" si="790"/>
        <v>26</v>
      </c>
      <c r="R1115" s="1">
        <f t="shared" si="791"/>
        <v>26</v>
      </c>
      <c r="S1115" s="1">
        <f t="shared" si="792"/>
        <v>26</v>
      </c>
      <c r="T1115" s="1">
        <f t="shared" si="793"/>
        <v>26</v>
      </c>
      <c r="U1115" s="1">
        <f t="shared" si="794"/>
        <v>26</v>
      </c>
      <c r="V1115" s="1">
        <f t="shared" si="795"/>
        <v>26</v>
      </c>
      <c r="W1115" s="1">
        <f t="shared" si="796"/>
        <v>26</v>
      </c>
      <c r="X1115" s="1">
        <f t="shared" si="797"/>
        <v>26</v>
      </c>
      <c r="Y1115" s="1">
        <f t="shared" si="798"/>
        <v>26</v>
      </c>
      <c r="Z1115" s="1">
        <f t="shared" si="799"/>
        <v>26</v>
      </c>
      <c r="AA1115" s="1">
        <f t="shared" si="800"/>
        <v>26</v>
      </c>
      <c r="AB1115" s="1">
        <f t="shared" si="801"/>
        <v>26</v>
      </c>
      <c r="AC1115" s="1">
        <f t="shared" si="802"/>
        <v>26</v>
      </c>
      <c r="AD1115" s="1">
        <f t="shared" si="803"/>
        <v>26</v>
      </c>
      <c r="AE1115" s="1">
        <f t="shared" si="804"/>
        <v>26</v>
      </c>
      <c r="AF1115" s="1">
        <f t="shared" si="805"/>
        <v>26</v>
      </c>
      <c r="AG1115" s="1">
        <f t="shared" si="806"/>
        <v>26</v>
      </c>
      <c r="AH1115" s="1">
        <f t="shared" si="807"/>
        <v>26</v>
      </c>
      <c r="AI1115" s="1">
        <f t="shared" si="808"/>
        <v>26</v>
      </c>
      <c r="AJ1115" s="1">
        <f t="shared" si="809"/>
        <v>26</v>
      </c>
      <c r="AK1115" s="1">
        <f t="shared" si="810"/>
        <v>26</v>
      </c>
      <c r="AL1115" s="1">
        <f t="shared" si="811"/>
        <v>26</v>
      </c>
      <c r="AM1115" s="1">
        <f t="shared" si="812"/>
        <v>26</v>
      </c>
      <c r="AN1115" s="1">
        <f t="shared" si="813"/>
        <v>26</v>
      </c>
      <c r="AO1115" s="1">
        <f t="shared" si="814"/>
        <v>26</v>
      </c>
      <c r="AP1115" s="7">
        <f t="shared" si="784"/>
        <v>27</v>
      </c>
      <c r="AQ1115" s="7">
        <f t="shared" si="785"/>
        <v>28</v>
      </c>
      <c r="AR1115" s="1">
        <f t="shared" si="815"/>
        <v>29</v>
      </c>
      <c r="AS1115" s="7">
        <f t="shared" si="786"/>
        <v>31</v>
      </c>
      <c r="AT1115" s="1">
        <f t="shared" si="816"/>
        <v>31</v>
      </c>
      <c r="AU1115" s="1">
        <f t="shared" si="817"/>
        <v>31</v>
      </c>
      <c r="AV1115" s="1">
        <f t="shared" si="818"/>
        <v>31</v>
      </c>
      <c r="AW1115" s="1">
        <f t="shared" si="819"/>
        <v>31</v>
      </c>
      <c r="AX1115" s="1">
        <f t="shared" si="820"/>
        <v>31</v>
      </c>
      <c r="AY1115" s="1">
        <f t="shared" si="821"/>
        <v>31</v>
      </c>
      <c r="AZ1115" s="1">
        <f t="shared" si="822"/>
        <v>31</v>
      </c>
      <c r="BA1115" s="1">
        <f t="shared" si="823"/>
        <v>31</v>
      </c>
      <c r="BB1115" s="1">
        <f t="shared" si="824"/>
        <v>31</v>
      </c>
      <c r="BC1115" s="1">
        <f t="shared" si="825"/>
        <v>31</v>
      </c>
      <c r="BD1115" s="1">
        <f t="shared" si="826"/>
        <v>31</v>
      </c>
      <c r="BE1115" s="1">
        <f t="shared" si="827"/>
        <v>31</v>
      </c>
      <c r="BF1115" s="1">
        <f t="shared" si="828"/>
        <v>31</v>
      </c>
      <c r="BG1115" s="1">
        <f>+IF(D1115="male",VLOOKUP(M1115,'Key node cluster'!$A$3:$C$45,3,0),VLOOKUP(M1115,'Key node cluster'!$F$3:$H$27,3,0))</f>
        <v>31</v>
      </c>
    </row>
    <row r="1116" spans="1:59" x14ac:dyDescent="0.25">
      <c r="A1116" t="s">
        <v>883</v>
      </c>
      <c r="B1116">
        <v>9861023937</v>
      </c>
      <c r="C1116" s="7">
        <v>30</v>
      </c>
      <c r="D1116" t="s">
        <v>9</v>
      </c>
      <c r="E1116" t="s">
        <v>10</v>
      </c>
      <c r="G1116" t="str">
        <f t="shared" si="783"/>
        <v/>
      </c>
      <c r="H1116" s="7">
        <f t="shared" si="787"/>
        <v>15</v>
      </c>
      <c r="J1116">
        <v>35</v>
      </c>
      <c r="K1116">
        <v>12.942465753424999</v>
      </c>
      <c r="L1116">
        <v>12</v>
      </c>
      <c r="M1116" s="5">
        <f t="shared" si="788"/>
        <v>26</v>
      </c>
      <c r="N1116" s="5">
        <f>+IF(D1116="male",VLOOKUP(BG1116,'Key node cluster'!$L$3:$N$24,3,0),VLOOKUP(BG1116,'Key node cluster'!$R$3:$T$15,3,0))</f>
        <v>1</v>
      </c>
      <c r="O1116" s="1">
        <v>0</v>
      </c>
      <c r="P1116" s="1">
        <f t="shared" si="789"/>
        <v>26</v>
      </c>
      <c r="Q1116" s="1">
        <f t="shared" si="790"/>
        <v>26</v>
      </c>
      <c r="R1116" s="1">
        <f t="shared" si="791"/>
        <v>26</v>
      </c>
      <c r="S1116" s="1">
        <f t="shared" si="792"/>
        <v>26</v>
      </c>
      <c r="T1116" s="1">
        <f t="shared" si="793"/>
        <v>26</v>
      </c>
      <c r="U1116" s="1">
        <f t="shared" si="794"/>
        <v>26</v>
      </c>
      <c r="V1116" s="1">
        <f t="shared" si="795"/>
        <v>26</v>
      </c>
      <c r="W1116" s="1">
        <f t="shared" si="796"/>
        <v>26</v>
      </c>
      <c r="X1116" s="1">
        <f t="shared" si="797"/>
        <v>26</v>
      </c>
      <c r="Y1116" s="1">
        <f t="shared" si="798"/>
        <v>26</v>
      </c>
      <c r="Z1116" s="1">
        <f t="shared" si="799"/>
        <v>26</v>
      </c>
      <c r="AA1116" s="1">
        <f t="shared" si="800"/>
        <v>26</v>
      </c>
      <c r="AB1116" s="1">
        <f t="shared" si="801"/>
        <v>26</v>
      </c>
      <c r="AC1116" s="1">
        <f t="shared" si="802"/>
        <v>26</v>
      </c>
      <c r="AD1116" s="1">
        <f t="shared" si="803"/>
        <v>26</v>
      </c>
      <c r="AE1116" s="1">
        <f t="shared" si="804"/>
        <v>26</v>
      </c>
      <c r="AF1116" s="1">
        <f t="shared" si="805"/>
        <v>26</v>
      </c>
      <c r="AG1116" s="1">
        <f t="shared" si="806"/>
        <v>26</v>
      </c>
      <c r="AH1116" s="1">
        <f t="shared" si="807"/>
        <v>26</v>
      </c>
      <c r="AI1116" s="1">
        <f t="shared" si="808"/>
        <v>26</v>
      </c>
      <c r="AJ1116" s="1">
        <f t="shared" si="809"/>
        <v>26</v>
      </c>
      <c r="AK1116" s="1">
        <f t="shared" si="810"/>
        <v>26</v>
      </c>
      <c r="AL1116" s="1">
        <f t="shared" si="811"/>
        <v>26</v>
      </c>
      <c r="AM1116" s="1">
        <f t="shared" si="812"/>
        <v>26</v>
      </c>
      <c r="AN1116" s="1">
        <f t="shared" si="813"/>
        <v>26</v>
      </c>
      <c r="AO1116" s="1">
        <f t="shared" si="814"/>
        <v>26</v>
      </c>
      <c r="AP1116" s="7">
        <f t="shared" si="784"/>
        <v>26</v>
      </c>
      <c r="AQ1116" s="7">
        <f t="shared" si="785"/>
        <v>26</v>
      </c>
      <c r="AR1116" s="1">
        <f t="shared" si="815"/>
        <v>26</v>
      </c>
      <c r="AS1116" s="7">
        <f t="shared" si="786"/>
        <v>26</v>
      </c>
      <c r="AT1116" s="1">
        <f t="shared" si="816"/>
        <v>26</v>
      </c>
      <c r="AU1116" s="1">
        <f t="shared" si="817"/>
        <v>26</v>
      </c>
      <c r="AV1116" s="1">
        <f t="shared" si="818"/>
        <v>26</v>
      </c>
      <c r="AW1116" s="1">
        <f t="shared" si="819"/>
        <v>26</v>
      </c>
      <c r="AX1116" s="1">
        <f t="shared" si="820"/>
        <v>26</v>
      </c>
      <c r="AY1116" s="1">
        <f t="shared" si="821"/>
        <v>26</v>
      </c>
      <c r="AZ1116" s="1">
        <f t="shared" si="822"/>
        <v>26</v>
      </c>
      <c r="BA1116" s="1">
        <f t="shared" si="823"/>
        <v>26</v>
      </c>
      <c r="BB1116" s="1">
        <f t="shared" si="824"/>
        <v>26</v>
      </c>
      <c r="BC1116" s="1">
        <f t="shared" si="825"/>
        <v>26</v>
      </c>
      <c r="BD1116" s="1">
        <f t="shared" si="826"/>
        <v>26</v>
      </c>
      <c r="BE1116" s="1">
        <f t="shared" si="827"/>
        <v>26</v>
      </c>
      <c r="BF1116" s="1">
        <f t="shared" si="828"/>
        <v>26</v>
      </c>
      <c r="BG1116" s="1">
        <f>+IF(D1116="male",VLOOKUP(M1116,'Key node cluster'!$A$3:$C$45,3,0),VLOOKUP(M1116,'Key node cluster'!$F$3:$H$27,3,0))</f>
        <v>31</v>
      </c>
    </row>
    <row r="1117" spans="1:59" x14ac:dyDescent="0.25">
      <c r="A1117" t="s">
        <v>886</v>
      </c>
      <c r="B1117">
        <v>9821040930</v>
      </c>
      <c r="C1117" s="7">
        <v>40</v>
      </c>
      <c r="D1117" t="s">
        <v>9</v>
      </c>
      <c r="E1117" t="s">
        <v>10</v>
      </c>
      <c r="F1117" t="s">
        <v>11</v>
      </c>
      <c r="G1117" t="str">
        <f t="shared" si="783"/>
        <v>tvet</v>
      </c>
      <c r="H1117" s="7">
        <f t="shared" si="787"/>
        <v>15</v>
      </c>
      <c r="I1117" t="s">
        <v>316</v>
      </c>
      <c r="J1117">
        <v>39</v>
      </c>
      <c r="K1117">
        <v>13.953424657534001</v>
      </c>
      <c r="L1117">
        <v>5</v>
      </c>
      <c r="M1117" s="5">
        <f t="shared" si="788"/>
        <v>42</v>
      </c>
      <c r="N1117" s="5">
        <f>+IF(D1117="male",VLOOKUP(BG1117,'Key node cluster'!$L$3:$N$24,3,0),VLOOKUP(BG1117,'Key node cluster'!$R$3:$T$15,3,0))</f>
        <v>0</v>
      </c>
      <c r="O1117" s="1">
        <v>0</v>
      </c>
      <c r="P1117" s="1">
        <f t="shared" si="789"/>
        <v>26</v>
      </c>
      <c r="Q1117" s="1">
        <f t="shared" si="790"/>
        <v>26</v>
      </c>
      <c r="R1117" s="1">
        <f t="shared" si="791"/>
        <v>26</v>
      </c>
      <c r="S1117" s="1">
        <f t="shared" si="792"/>
        <v>26</v>
      </c>
      <c r="T1117" s="1">
        <f t="shared" si="793"/>
        <v>26</v>
      </c>
      <c r="U1117" s="1">
        <f t="shared" si="794"/>
        <v>26</v>
      </c>
      <c r="V1117" s="1">
        <f t="shared" si="795"/>
        <v>26</v>
      </c>
      <c r="W1117" s="1">
        <f t="shared" si="796"/>
        <v>26</v>
      </c>
      <c r="X1117" s="1">
        <f t="shared" si="797"/>
        <v>26</v>
      </c>
      <c r="Y1117" s="1">
        <f t="shared" si="798"/>
        <v>26</v>
      </c>
      <c r="Z1117" s="1">
        <f t="shared" si="799"/>
        <v>26</v>
      </c>
      <c r="AA1117" s="1">
        <f t="shared" si="800"/>
        <v>26</v>
      </c>
      <c r="AB1117" s="1">
        <f t="shared" si="801"/>
        <v>26</v>
      </c>
      <c r="AC1117" s="1">
        <f t="shared" si="802"/>
        <v>26</v>
      </c>
      <c r="AD1117" s="1">
        <f t="shared" si="803"/>
        <v>26</v>
      </c>
      <c r="AE1117" s="1">
        <f t="shared" si="804"/>
        <v>26</v>
      </c>
      <c r="AF1117" s="1">
        <f t="shared" si="805"/>
        <v>26</v>
      </c>
      <c r="AG1117" s="1">
        <f t="shared" si="806"/>
        <v>26</v>
      </c>
      <c r="AH1117" s="1">
        <f t="shared" si="807"/>
        <v>26</v>
      </c>
      <c r="AI1117" s="1">
        <f t="shared" si="808"/>
        <v>26</v>
      </c>
      <c r="AJ1117" s="1">
        <f t="shared" si="809"/>
        <v>26</v>
      </c>
      <c r="AK1117" s="1">
        <f t="shared" si="810"/>
        <v>26</v>
      </c>
      <c r="AL1117" s="1">
        <f t="shared" si="811"/>
        <v>26</v>
      </c>
      <c r="AM1117" s="1">
        <f t="shared" si="812"/>
        <v>26</v>
      </c>
      <c r="AN1117" s="1">
        <f t="shared" si="813"/>
        <v>26</v>
      </c>
      <c r="AO1117" s="1">
        <f t="shared" si="814"/>
        <v>26</v>
      </c>
      <c r="AP1117" s="7">
        <f t="shared" si="784"/>
        <v>38</v>
      </c>
      <c r="AQ1117" s="7">
        <f t="shared" si="785"/>
        <v>38</v>
      </c>
      <c r="AR1117" s="1">
        <f t="shared" si="815"/>
        <v>38</v>
      </c>
      <c r="AS1117" s="7">
        <f t="shared" si="786"/>
        <v>38</v>
      </c>
      <c r="AT1117" s="1">
        <f t="shared" si="816"/>
        <v>38</v>
      </c>
      <c r="AU1117" s="1">
        <f t="shared" si="817"/>
        <v>38</v>
      </c>
      <c r="AV1117" s="1">
        <f t="shared" si="818"/>
        <v>38</v>
      </c>
      <c r="AW1117" s="1">
        <f t="shared" si="819"/>
        <v>38</v>
      </c>
      <c r="AX1117" s="1">
        <f t="shared" si="820"/>
        <v>38</v>
      </c>
      <c r="AY1117" s="1">
        <f t="shared" si="821"/>
        <v>38</v>
      </c>
      <c r="AZ1117" s="1">
        <f t="shared" si="822"/>
        <v>38</v>
      </c>
      <c r="BA1117" s="1">
        <f t="shared" si="823"/>
        <v>38</v>
      </c>
      <c r="BB1117" s="1">
        <f t="shared" si="824"/>
        <v>40</v>
      </c>
      <c r="BC1117" s="1">
        <f t="shared" si="825"/>
        <v>40</v>
      </c>
      <c r="BD1117" s="1">
        <f t="shared" si="826"/>
        <v>42</v>
      </c>
      <c r="BE1117" s="1">
        <f t="shared" si="827"/>
        <v>42</v>
      </c>
      <c r="BF1117" s="1">
        <f t="shared" si="828"/>
        <v>42</v>
      </c>
      <c r="BG1117" s="1">
        <f>+IF(D1117="male",VLOOKUP(M1117,'Key node cluster'!$A$3:$C$45,3,0),VLOOKUP(M1117,'Key node cluster'!$F$3:$H$27,3,0))</f>
        <v>42</v>
      </c>
    </row>
    <row r="1118" spans="1:59" x14ac:dyDescent="0.25">
      <c r="A1118" t="s">
        <v>887</v>
      </c>
      <c r="B1118">
        <v>9801029338</v>
      </c>
      <c r="C1118" s="7">
        <v>40</v>
      </c>
      <c r="D1118" t="s">
        <v>9</v>
      </c>
      <c r="E1118" t="s">
        <v>10</v>
      </c>
      <c r="F1118" t="s">
        <v>266</v>
      </c>
      <c r="G1118" t="str">
        <f t="shared" ref="G1118:G1181" si="829">IF(I1118="","",IF(OR(I1118="high_school",I1118="secondary_or_below"),"secondary or below",IF(OR(I1118="bachelor",I1118="master",I1118="phd"),"bachelor or above", "tvet")))</f>
        <v>tvet</v>
      </c>
      <c r="H1118" s="7">
        <f t="shared" si="787"/>
        <v>20</v>
      </c>
      <c r="I1118" t="s">
        <v>22</v>
      </c>
      <c r="J1118">
        <v>41</v>
      </c>
      <c r="K1118">
        <v>19.282191780822</v>
      </c>
      <c r="L1118">
        <v>3</v>
      </c>
      <c r="M1118" s="5">
        <f t="shared" si="788"/>
        <v>32</v>
      </c>
      <c r="N1118" s="5">
        <f>+IF(D1118="male",VLOOKUP(BG1118,'Key node cluster'!$L$3:$N$24,3,0),VLOOKUP(BG1118,'Key node cluster'!$R$3:$T$15,3,0))</f>
        <v>0</v>
      </c>
      <c r="O1118" s="1">
        <v>0</v>
      </c>
      <c r="P1118" s="1">
        <f t="shared" si="789"/>
        <v>26</v>
      </c>
      <c r="Q1118" s="1">
        <f t="shared" si="790"/>
        <v>26</v>
      </c>
      <c r="R1118" s="1">
        <f t="shared" si="791"/>
        <v>26</v>
      </c>
      <c r="S1118" s="1">
        <f t="shared" si="792"/>
        <v>26</v>
      </c>
      <c r="T1118" s="1">
        <f t="shared" si="793"/>
        <v>26</v>
      </c>
      <c r="U1118" s="1">
        <f t="shared" si="794"/>
        <v>26</v>
      </c>
      <c r="V1118" s="1">
        <f t="shared" si="795"/>
        <v>26</v>
      </c>
      <c r="W1118" s="1">
        <f t="shared" si="796"/>
        <v>26</v>
      </c>
      <c r="X1118" s="1">
        <f t="shared" si="797"/>
        <v>26</v>
      </c>
      <c r="Y1118" s="1">
        <f t="shared" si="798"/>
        <v>26</v>
      </c>
      <c r="Z1118" s="1">
        <f t="shared" si="799"/>
        <v>26</v>
      </c>
      <c r="AA1118" s="1">
        <f t="shared" si="800"/>
        <v>26</v>
      </c>
      <c r="AB1118" s="1">
        <f t="shared" si="801"/>
        <v>26</v>
      </c>
      <c r="AC1118" s="1">
        <f t="shared" si="802"/>
        <v>26</v>
      </c>
      <c r="AD1118" s="1">
        <f t="shared" si="803"/>
        <v>26</v>
      </c>
      <c r="AE1118" s="1">
        <f t="shared" si="804"/>
        <v>26</v>
      </c>
      <c r="AF1118" s="1">
        <f t="shared" si="805"/>
        <v>26</v>
      </c>
      <c r="AG1118" s="1">
        <f t="shared" si="806"/>
        <v>26</v>
      </c>
      <c r="AH1118" s="1">
        <f t="shared" si="807"/>
        <v>26</v>
      </c>
      <c r="AI1118" s="1">
        <f t="shared" si="808"/>
        <v>26</v>
      </c>
      <c r="AJ1118" s="1">
        <f t="shared" si="809"/>
        <v>26</v>
      </c>
      <c r="AK1118" s="1">
        <f t="shared" si="810"/>
        <v>26</v>
      </c>
      <c r="AL1118" s="1">
        <f t="shared" si="811"/>
        <v>26</v>
      </c>
      <c r="AM1118" s="1">
        <f t="shared" si="812"/>
        <v>26</v>
      </c>
      <c r="AN1118" s="1">
        <f t="shared" si="813"/>
        <v>26</v>
      </c>
      <c r="AO1118" s="1">
        <f t="shared" si="814"/>
        <v>26</v>
      </c>
      <c r="AP1118" s="7">
        <f t="shared" si="784"/>
        <v>27</v>
      </c>
      <c r="AQ1118" s="7">
        <f t="shared" si="785"/>
        <v>28</v>
      </c>
      <c r="AR1118" s="1">
        <f t="shared" si="815"/>
        <v>32</v>
      </c>
      <c r="AS1118" s="7">
        <f t="shared" si="786"/>
        <v>32</v>
      </c>
      <c r="AT1118" s="1">
        <f t="shared" si="816"/>
        <v>32</v>
      </c>
      <c r="AU1118" s="1">
        <f t="shared" si="817"/>
        <v>32</v>
      </c>
      <c r="AV1118" s="1">
        <f t="shared" si="818"/>
        <v>32</v>
      </c>
      <c r="AW1118" s="1">
        <f t="shared" si="819"/>
        <v>32</v>
      </c>
      <c r="AX1118" s="1">
        <f t="shared" si="820"/>
        <v>32</v>
      </c>
      <c r="AY1118" s="1">
        <f t="shared" si="821"/>
        <v>32</v>
      </c>
      <c r="AZ1118" s="1">
        <f t="shared" si="822"/>
        <v>32</v>
      </c>
      <c r="BA1118" s="1">
        <f t="shared" si="823"/>
        <v>32</v>
      </c>
      <c r="BB1118" s="1">
        <f t="shared" si="824"/>
        <v>32</v>
      </c>
      <c r="BC1118" s="1">
        <f t="shared" si="825"/>
        <v>32</v>
      </c>
      <c r="BD1118" s="1">
        <f t="shared" si="826"/>
        <v>32</v>
      </c>
      <c r="BE1118" s="1">
        <f t="shared" si="827"/>
        <v>32</v>
      </c>
      <c r="BF1118" s="1">
        <f t="shared" si="828"/>
        <v>32</v>
      </c>
      <c r="BG1118" s="1">
        <f>+IF(D1118="male",VLOOKUP(M1118,'Key node cluster'!$A$3:$C$45,3,0),VLOOKUP(M1118,'Key node cluster'!$F$3:$H$27,3,0))</f>
        <v>32</v>
      </c>
    </row>
    <row r="1119" spans="1:59" x14ac:dyDescent="0.25">
      <c r="A1119" t="s">
        <v>893</v>
      </c>
      <c r="B1119">
        <v>9891033734</v>
      </c>
      <c r="C1119" s="7">
        <v>30</v>
      </c>
      <c r="D1119" t="s">
        <v>9</v>
      </c>
      <c r="E1119" t="s">
        <v>10</v>
      </c>
      <c r="F1119" t="s">
        <v>45</v>
      </c>
      <c r="G1119" t="str">
        <f t="shared" si="829"/>
        <v>bachelor or above</v>
      </c>
      <c r="H1119" s="7">
        <f t="shared" si="787"/>
        <v>10</v>
      </c>
      <c r="I1119" t="s">
        <v>14</v>
      </c>
      <c r="J1119">
        <v>33</v>
      </c>
      <c r="K1119">
        <v>8.9506849315067996</v>
      </c>
      <c r="L1119">
        <v>19</v>
      </c>
      <c r="M1119" s="5">
        <f t="shared" si="788"/>
        <v>31</v>
      </c>
      <c r="N1119" s="5">
        <f>+IF(D1119="male",VLOOKUP(BG1119,'Key node cluster'!$L$3:$N$24,3,0),VLOOKUP(BG1119,'Key node cluster'!$R$3:$T$15,3,0))</f>
        <v>1</v>
      </c>
      <c r="O1119" s="1">
        <v>0</v>
      </c>
      <c r="P1119" s="1">
        <f t="shared" si="789"/>
        <v>26</v>
      </c>
      <c r="Q1119" s="1">
        <f t="shared" si="790"/>
        <v>26</v>
      </c>
      <c r="R1119" s="1">
        <f t="shared" si="791"/>
        <v>26</v>
      </c>
      <c r="S1119" s="1">
        <f t="shared" si="792"/>
        <v>26</v>
      </c>
      <c r="T1119" s="1">
        <f t="shared" si="793"/>
        <v>26</v>
      </c>
      <c r="U1119" s="1">
        <f t="shared" si="794"/>
        <v>26</v>
      </c>
      <c r="V1119" s="1">
        <f t="shared" si="795"/>
        <v>26</v>
      </c>
      <c r="W1119" s="1">
        <f t="shared" si="796"/>
        <v>26</v>
      </c>
      <c r="X1119" s="1">
        <f t="shared" si="797"/>
        <v>26</v>
      </c>
      <c r="Y1119" s="1">
        <f t="shared" si="798"/>
        <v>26</v>
      </c>
      <c r="Z1119" s="1">
        <f t="shared" si="799"/>
        <v>26</v>
      </c>
      <c r="AA1119" s="1">
        <f t="shared" si="800"/>
        <v>26</v>
      </c>
      <c r="AB1119" s="1">
        <f t="shared" si="801"/>
        <v>26</v>
      </c>
      <c r="AC1119" s="1">
        <f t="shared" si="802"/>
        <v>26</v>
      </c>
      <c r="AD1119" s="1">
        <f t="shared" si="803"/>
        <v>26</v>
      </c>
      <c r="AE1119" s="1">
        <f t="shared" si="804"/>
        <v>26</v>
      </c>
      <c r="AF1119" s="1">
        <f t="shared" si="805"/>
        <v>26</v>
      </c>
      <c r="AG1119" s="1">
        <f t="shared" si="806"/>
        <v>26</v>
      </c>
      <c r="AH1119" s="1">
        <f t="shared" si="807"/>
        <v>26</v>
      </c>
      <c r="AI1119" s="1">
        <f t="shared" si="808"/>
        <v>26</v>
      </c>
      <c r="AJ1119" s="1">
        <f t="shared" si="809"/>
        <v>26</v>
      </c>
      <c r="AK1119" s="1">
        <f t="shared" si="810"/>
        <v>26</v>
      </c>
      <c r="AL1119" s="1">
        <f t="shared" si="811"/>
        <v>26</v>
      </c>
      <c r="AM1119" s="1">
        <f t="shared" si="812"/>
        <v>26</v>
      </c>
      <c r="AN1119" s="1">
        <f t="shared" si="813"/>
        <v>26</v>
      </c>
      <c r="AO1119" s="1">
        <f t="shared" si="814"/>
        <v>26</v>
      </c>
      <c r="AP1119" s="7">
        <f t="shared" si="784"/>
        <v>27</v>
      </c>
      <c r="AQ1119" s="7">
        <f t="shared" si="785"/>
        <v>28</v>
      </c>
      <c r="AR1119" s="1">
        <f t="shared" si="815"/>
        <v>29</v>
      </c>
      <c r="AS1119" s="7">
        <f t="shared" si="786"/>
        <v>31</v>
      </c>
      <c r="AT1119" s="1">
        <f t="shared" si="816"/>
        <v>31</v>
      </c>
      <c r="AU1119" s="1">
        <f t="shared" si="817"/>
        <v>31</v>
      </c>
      <c r="AV1119" s="1">
        <f t="shared" si="818"/>
        <v>31</v>
      </c>
      <c r="AW1119" s="1">
        <f t="shared" si="819"/>
        <v>31</v>
      </c>
      <c r="AX1119" s="1">
        <f t="shared" si="820"/>
        <v>31</v>
      </c>
      <c r="AY1119" s="1">
        <f t="shared" si="821"/>
        <v>31</v>
      </c>
      <c r="AZ1119" s="1">
        <f t="shared" si="822"/>
        <v>31</v>
      </c>
      <c r="BA1119" s="1">
        <f t="shared" si="823"/>
        <v>31</v>
      </c>
      <c r="BB1119" s="1">
        <f t="shared" si="824"/>
        <v>31</v>
      </c>
      <c r="BC1119" s="1">
        <f t="shared" si="825"/>
        <v>31</v>
      </c>
      <c r="BD1119" s="1">
        <f t="shared" si="826"/>
        <v>31</v>
      </c>
      <c r="BE1119" s="1">
        <f t="shared" si="827"/>
        <v>31</v>
      </c>
      <c r="BF1119" s="1">
        <f t="shared" si="828"/>
        <v>31</v>
      </c>
      <c r="BG1119" s="1">
        <f>+IF(D1119="male",VLOOKUP(M1119,'Key node cluster'!$A$3:$C$45,3,0),VLOOKUP(M1119,'Key node cluster'!$F$3:$H$27,3,0))</f>
        <v>31</v>
      </c>
    </row>
    <row r="1120" spans="1:59" x14ac:dyDescent="0.25">
      <c r="A1120" t="s">
        <v>896</v>
      </c>
      <c r="B1120">
        <v>9881037391</v>
      </c>
      <c r="C1120" s="7">
        <v>30</v>
      </c>
      <c r="D1120" t="s">
        <v>9</v>
      </c>
      <c r="E1120" t="s">
        <v>10</v>
      </c>
      <c r="F1120" t="s">
        <v>43</v>
      </c>
      <c r="G1120" t="str">
        <f t="shared" si="829"/>
        <v>bachelor or above</v>
      </c>
      <c r="H1120" s="7">
        <f t="shared" si="787"/>
        <v>10</v>
      </c>
      <c r="I1120" t="s">
        <v>14</v>
      </c>
      <c r="J1120">
        <v>33</v>
      </c>
      <c r="K1120">
        <v>7.5178082191781002</v>
      </c>
      <c r="L1120">
        <v>6</v>
      </c>
      <c r="M1120" s="5">
        <f t="shared" si="788"/>
        <v>31</v>
      </c>
      <c r="N1120" s="5">
        <f>+IF(D1120="male",VLOOKUP(BG1120,'Key node cluster'!$L$3:$N$24,3,0),VLOOKUP(BG1120,'Key node cluster'!$R$3:$T$15,3,0))</f>
        <v>1</v>
      </c>
      <c r="O1120" s="1">
        <v>0</v>
      </c>
      <c r="P1120" s="1">
        <f t="shared" si="789"/>
        <v>26</v>
      </c>
      <c r="Q1120" s="1">
        <f t="shared" si="790"/>
        <v>26</v>
      </c>
      <c r="R1120" s="1">
        <f t="shared" si="791"/>
        <v>26</v>
      </c>
      <c r="S1120" s="1">
        <f t="shared" si="792"/>
        <v>26</v>
      </c>
      <c r="T1120" s="1">
        <f t="shared" si="793"/>
        <v>26</v>
      </c>
      <c r="U1120" s="1">
        <f t="shared" si="794"/>
        <v>26</v>
      </c>
      <c r="V1120" s="1">
        <f t="shared" si="795"/>
        <v>26</v>
      </c>
      <c r="W1120" s="1">
        <f t="shared" si="796"/>
        <v>26</v>
      </c>
      <c r="X1120" s="1">
        <f t="shared" si="797"/>
        <v>26</v>
      </c>
      <c r="Y1120" s="1">
        <f t="shared" si="798"/>
        <v>26</v>
      </c>
      <c r="Z1120" s="1">
        <f t="shared" si="799"/>
        <v>26</v>
      </c>
      <c r="AA1120" s="1">
        <f t="shared" si="800"/>
        <v>26</v>
      </c>
      <c r="AB1120" s="1">
        <f t="shared" si="801"/>
        <v>26</v>
      </c>
      <c r="AC1120" s="1">
        <f t="shared" si="802"/>
        <v>26</v>
      </c>
      <c r="AD1120" s="1">
        <f t="shared" si="803"/>
        <v>26</v>
      </c>
      <c r="AE1120" s="1">
        <f t="shared" si="804"/>
        <v>26</v>
      </c>
      <c r="AF1120" s="1">
        <f t="shared" si="805"/>
        <v>26</v>
      </c>
      <c r="AG1120" s="1">
        <f t="shared" si="806"/>
        <v>26</v>
      </c>
      <c r="AH1120" s="1">
        <f t="shared" si="807"/>
        <v>26</v>
      </c>
      <c r="AI1120" s="1">
        <f t="shared" si="808"/>
        <v>26</v>
      </c>
      <c r="AJ1120" s="1">
        <f t="shared" si="809"/>
        <v>26</v>
      </c>
      <c r="AK1120" s="1">
        <f t="shared" si="810"/>
        <v>26</v>
      </c>
      <c r="AL1120" s="1">
        <f t="shared" si="811"/>
        <v>26</v>
      </c>
      <c r="AM1120" s="1">
        <f t="shared" si="812"/>
        <v>26</v>
      </c>
      <c r="AN1120" s="1">
        <f t="shared" si="813"/>
        <v>26</v>
      </c>
      <c r="AO1120" s="1">
        <f t="shared" si="814"/>
        <v>26</v>
      </c>
      <c r="AP1120" s="7">
        <f t="shared" si="784"/>
        <v>27</v>
      </c>
      <c r="AQ1120" s="7">
        <f t="shared" si="785"/>
        <v>28</v>
      </c>
      <c r="AR1120" s="1">
        <f t="shared" si="815"/>
        <v>29</v>
      </c>
      <c r="AS1120" s="7">
        <f t="shared" si="786"/>
        <v>31</v>
      </c>
      <c r="AT1120" s="1">
        <f t="shared" si="816"/>
        <v>31</v>
      </c>
      <c r="AU1120" s="1">
        <f t="shared" si="817"/>
        <v>31</v>
      </c>
      <c r="AV1120" s="1">
        <f t="shared" si="818"/>
        <v>31</v>
      </c>
      <c r="AW1120" s="1">
        <f t="shared" si="819"/>
        <v>31</v>
      </c>
      <c r="AX1120" s="1">
        <f t="shared" si="820"/>
        <v>31</v>
      </c>
      <c r="AY1120" s="1">
        <f t="shared" si="821"/>
        <v>31</v>
      </c>
      <c r="AZ1120" s="1">
        <f t="shared" si="822"/>
        <v>31</v>
      </c>
      <c r="BA1120" s="1">
        <f t="shared" si="823"/>
        <v>31</v>
      </c>
      <c r="BB1120" s="1">
        <f t="shared" si="824"/>
        <v>31</v>
      </c>
      <c r="BC1120" s="1">
        <f t="shared" si="825"/>
        <v>31</v>
      </c>
      <c r="BD1120" s="1">
        <f t="shared" si="826"/>
        <v>31</v>
      </c>
      <c r="BE1120" s="1">
        <f t="shared" si="827"/>
        <v>31</v>
      </c>
      <c r="BF1120" s="1">
        <f t="shared" si="828"/>
        <v>31</v>
      </c>
      <c r="BG1120" s="1">
        <f>+IF(D1120="male",VLOOKUP(M1120,'Key node cluster'!$A$3:$C$45,3,0),VLOOKUP(M1120,'Key node cluster'!$F$3:$H$27,3,0))</f>
        <v>31</v>
      </c>
    </row>
    <row r="1121" spans="1:59" x14ac:dyDescent="0.25">
      <c r="A1121" t="s">
        <v>897</v>
      </c>
      <c r="B1121">
        <v>9921041629</v>
      </c>
      <c r="C1121" s="7">
        <v>30</v>
      </c>
      <c r="D1121" t="s">
        <v>9</v>
      </c>
      <c r="E1121" t="s">
        <v>10</v>
      </c>
      <c r="G1121" t="str">
        <f t="shared" si="829"/>
        <v/>
      </c>
      <c r="H1121" s="7">
        <f t="shared" si="787"/>
        <v>10</v>
      </c>
      <c r="J1121">
        <v>29</v>
      </c>
      <c r="K1121">
        <v>6.6054794520547997</v>
      </c>
      <c r="L1121">
        <v>3</v>
      </c>
      <c r="M1121" s="5">
        <f t="shared" si="788"/>
        <v>26</v>
      </c>
      <c r="N1121" s="5">
        <f>+IF(D1121="male",VLOOKUP(BG1121,'Key node cluster'!$L$3:$N$24,3,0),VLOOKUP(BG1121,'Key node cluster'!$R$3:$T$15,3,0))</f>
        <v>1</v>
      </c>
      <c r="O1121" s="1">
        <v>0</v>
      </c>
      <c r="P1121" s="1">
        <f t="shared" si="789"/>
        <v>26</v>
      </c>
      <c r="Q1121" s="1">
        <f t="shared" si="790"/>
        <v>26</v>
      </c>
      <c r="R1121" s="1">
        <f t="shared" si="791"/>
        <v>26</v>
      </c>
      <c r="S1121" s="1">
        <f t="shared" si="792"/>
        <v>26</v>
      </c>
      <c r="T1121" s="1">
        <f t="shared" si="793"/>
        <v>26</v>
      </c>
      <c r="U1121" s="1">
        <f t="shared" si="794"/>
        <v>26</v>
      </c>
      <c r="V1121" s="1">
        <f t="shared" si="795"/>
        <v>26</v>
      </c>
      <c r="W1121" s="1">
        <f t="shared" si="796"/>
        <v>26</v>
      </c>
      <c r="X1121" s="1">
        <f t="shared" si="797"/>
        <v>26</v>
      </c>
      <c r="Y1121" s="1">
        <f t="shared" si="798"/>
        <v>26</v>
      </c>
      <c r="Z1121" s="1">
        <f t="shared" si="799"/>
        <v>26</v>
      </c>
      <c r="AA1121" s="1">
        <f t="shared" si="800"/>
        <v>26</v>
      </c>
      <c r="AB1121" s="1">
        <f t="shared" si="801"/>
        <v>26</v>
      </c>
      <c r="AC1121" s="1">
        <f t="shared" si="802"/>
        <v>26</v>
      </c>
      <c r="AD1121" s="1">
        <f t="shared" si="803"/>
        <v>26</v>
      </c>
      <c r="AE1121" s="1">
        <f t="shared" si="804"/>
        <v>26</v>
      </c>
      <c r="AF1121" s="1">
        <f t="shared" si="805"/>
        <v>26</v>
      </c>
      <c r="AG1121" s="1">
        <f t="shared" si="806"/>
        <v>26</v>
      </c>
      <c r="AH1121" s="1">
        <f t="shared" si="807"/>
        <v>26</v>
      </c>
      <c r="AI1121" s="1">
        <f t="shared" si="808"/>
        <v>26</v>
      </c>
      <c r="AJ1121" s="1">
        <f t="shared" si="809"/>
        <v>26</v>
      </c>
      <c r="AK1121" s="1">
        <f t="shared" si="810"/>
        <v>26</v>
      </c>
      <c r="AL1121" s="1">
        <f t="shared" si="811"/>
        <v>26</v>
      </c>
      <c r="AM1121" s="1">
        <f t="shared" si="812"/>
        <v>26</v>
      </c>
      <c r="AN1121" s="1">
        <f t="shared" si="813"/>
        <v>26</v>
      </c>
      <c r="AO1121" s="1">
        <f t="shared" si="814"/>
        <v>26</v>
      </c>
      <c r="AP1121" s="7">
        <f t="shared" si="784"/>
        <v>26</v>
      </c>
      <c r="AQ1121" s="7">
        <f t="shared" si="785"/>
        <v>26</v>
      </c>
      <c r="AR1121" s="1">
        <f t="shared" si="815"/>
        <v>26</v>
      </c>
      <c r="AS1121" s="7">
        <f t="shared" si="786"/>
        <v>26</v>
      </c>
      <c r="AT1121" s="1">
        <f t="shared" si="816"/>
        <v>26</v>
      </c>
      <c r="AU1121" s="1">
        <f t="shared" si="817"/>
        <v>26</v>
      </c>
      <c r="AV1121" s="1">
        <f t="shared" si="818"/>
        <v>26</v>
      </c>
      <c r="AW1121" s="1">
        <f t="shared" si="819"/>
        <v>26</v>
      </c>
      <c r="AX1121" s="1">
        <f t="shared" si="820"/>
        <v>26</v>
      </c>
      <c r="AY1121" s="1">
        <f t="shared" si="821"/>
        <v>26</v>
      </c>
      <c r="AZ1121" s="1">
        <f t="shared" si="822"/>
        <v>26</v>
      </c>
      <c r="BA1121" s="1">
        <f t="shared" si="823"/>
        <v>26</v>
      </c>
      <c r="BB1121" s="1">
        <f t="shared" si="824"/>
        <v>26</v>
      </c>
      <c r="BC1121" s="1">
        <f t="shared" si="825"/>
        <v>26</v>
      </c>
      <c r="BD1121" s="1">
        <f t="shared" si="826"/>
        <v>26</v>
      </c>
      <c r="BE1121" s="1">
        <f t="shared" si="827"/>
        <v>26</v>
      </c>
      <c r="BF1121" s="1">
        <f t="shared" si="828"/>
        <v>26</v>
      </c>
      <c r="BG1121" s="1">
        <f>+IF(D1121="male",VLOOKUP(M1121,'Key node cluster'!$A$3:$C$45,3,0),VLOOKUP(M1121,'Key node cluster'!$F$3:$H$27,3,0))</f>
        <v>31</v>
      </c>
    </row>
    <row r="1122" spans="1:59" x14ac:dyDescent="0.25">
      <c r="A1122" t="s">
        <v>898</v>
      </c>
      <c r="B1122">
        <v>9901003502</v>
      </c>
      <c r="C1122" s="7">
        <v>30</v>
      </c>
      <c r="D1122" t="s">
        <v>9</v>
      </c>
      <c r="E1122" t="s">
        <v>10</v>
      </c>
      <c r="F1122" t="s">
        <v>11</v>
      </c>
      <c r="G1122" t="str">
        <f t="shared" si="829"/>
        <v>tvet</v>
      </c>
      <c r="H1122" s="7">
        <f t="shared" si="787"/>
        <v>10</v>
      </c>
      <c r="I1122" t="s">
        <v>22</v>
      </c>
      <c r="J1122">
        <v>32</v>
      </c>
      <c r="K1122">
        <v>9.1095890410958997</v>
      </c>
      <c r="L1122">
        <v>7</v>
      </c>
      <c r="M1122" s="5">
        <f t="shared" si="788"/>
        <v>42</v>
      </c>
      <c r="N1122" s="5">
        <f>+IF(D1122="male",VLOOKUP(BG1122,'Key node cluster'!$L$3:$N$24,3,0),VLOOKUP(BG1122,'Key node cluster'!$R$3:$T$15,3,0))</f>
        <v>0</v>
      </c>
      <c r="O1122" s="1">
        <v>0</v>
      </c>
      <c r="P1122" s="1">
        <f t="shared" si="789"/>
        <v>26</v>
      </c>
      <c r="Q1122" s="1">
        <f t="shared" si="790"/>
        <v>26</v>
      </c>
      <c r="R1122" s="1">
        <f t="shared" si="791"/>
        <v>26</v>
      </c>
      <c r="S1122" s="1">
        <f t="shared" si="792"/>
        <v>26</v>
      </c>
      <c r="T1122" s="1">
        <f t="shared" si="793"/>
        <v>26</v>
      </c>
      <c r="U1122" s="1">
        <f t="shared" si="794"/>
        <v>26</v>
      </c>
      <c r="V1122" s="1">
        <f t="shared" si="795"/>
        <v>26</v>
      </c>
      <c r="W1122" s="1">
        <f t="shared" si="796"/>
        <v>26</v>
      </c>
      <c r="X1122" s="1">
        <f t="shared" si="797"/>
        <v>26</v>
      </c>
      <c r="Y1122" s="1">
        <f t="shared" si="798"/>
        <v>26</v>
      </c>
      <c r="Z1122" s="1">
        <f t="shared" si="799"/>
        <v>26</v>
      </c>
      <c r="AA1122" s="1">
        <f t="shared" si="800"/>
        <v>26</v>
      </c>
      <c r="AB1122" s="1">
        <f t="shared" si="801"/>
        <v>26</v>
      </c>
      <c r="AC1122" s="1">
        <f t="shared" si="802"/>
        <v>26</v>
      </c>
      <c r="AD1122" s="1">
        <f t="shared" si="803"/>
        <v>26</v>
      </c>
      <c r="AE1122" s="1">
        <f t="shared" si="804"/>
        <v>26</v>
      </c>
      <c r="AF1122" s="1">
        <f t="shared" si="805"/>
        <v>26</v>
      </c>
      <c r="AG1122" s="1">
        <f t="shared" si="806"/>
        <v>26</v>
      </c>
      <c r="AH1122" s="1">
        <f t="shared" si="807"/>
        <v>26</v>
      </c>
      <c r="AI1122" s="1">
        <f t="shared" si="808"/>
        <v>26</v>
      </c>
      <c r="AJ1122" s="1">
        <f t="shared" si="809"/>
        <v>26</v>
      </c>
      <c r="AK1122" s="1">
        <f t="shared" si="810"/>
        <v>26</v>
      </c>
      <c r="AL1122" s="1">
        <f t="shared" si="811"/>
        <v>26</v>
      </c>
      <c r="AM1122" s="1">
        <f t="shared" si="812"/>
        <v>26</v>
      </c>
      <c r="AN1122" s="1">
        <f t="shared" si="813"/>
        <v>26</v>
      </c>
      <c r="AO1122" s="1">
        <f t="shared" si="814"/>
        <v>26</v>
      </c>
      <c r="AP1122" s="7">
        <f t="shared" si="784"/>
        <v>38</v>
      </c>
      <c r="AQ1122" s="7">
        <f t="shared" si="785"/>
        <v>38</v>
      </c>
      <c r="AR1122" s="1">
        <f t="shared" si="815"/>
        <v>38</v>
      </c>
      <c r="AS1122" s="7">
        <f t="shared" si="786"/>
        <v>38</v>
      </c>
      <c r="AT1122" s="1">
        <f t="shared" si="816"/>
        <v>38</v>
      </c>
      <c r="AU1122" s="1">
        <f t="shared" si="817"/>
        <v>38</v>
      </c>
      <c r="AV1122" s="1">
        <f t="shared" si="818"/>
        <v>38</v>
      </c>
      <c r="AW1122" s="1">
        <f t="shared" si="819"/>
        <v>38</v>
      </c>
      <c r="AX1122" s="1">
        <f t="shared" si="820"/>
        <v>38</v>
      </c>
      <c r="AY1122" s="1">
        <f t="shared" si="821"/>
        <v>38</v>
      </c>
      <c r="AZ1122" s="1">
        <f t="shared" si="822"/>
        <v>38</v>
      </c>
      <c r="BA1122" s="1">
        <f t="shared" si="823"/>
        <v>38</v>
      </c>
      <c r="BB1122" s="1">
        <f t="shared" si="824"/>
        <v>40</v>
      </c>
      <c r="BC1122" s="1">
        <f t="shared" si="825"/>
        <v>40</v>
      </c>
      <c r="BD1122" s="1">
        <f t="shared" si="826"/>
        <v>42</v>
      </c>
      <c r="BE1122" s="1">
        <f t="shared" si="827"/>
        <v>42</v>
      </c>
      <c r="BF1122" s="1">
        <f t="shared" si="828"/>
        <v>42</v>
      </c>
      <c r="BG1122" s="1">
        <f>+IF(D1122="male",VLOOKUP(M1122,'Key node cluster'!$A$3:$C$45,3,0),VLOOKUP(M1122,'Key node cluster'!$F$3:$H$27,3,0))</f>
        <v>42</v>
      </c>
    </row>
    <row r="1123" spans="1:59" x14ac:dyDescent="0.25">
      <c r="A1123" t="s">
        <v>900</v>
      </c>
      <c r="B1123">
        <v>9951045375</v>
      </c>
      <c r="C1123" s="7">
        <v>30</v>
      </c>
      <c r="D1123" t="s">
        <v>9</v>
      </c>
      <c r="E1123" t="s">
        <v>10</v>
      </c>
      <c r="F1123" t="s">
        <v>352</v>
      </c>
      <c r="G1123" t="str">
        <f t="shared" si="829"/>
        <v>bachelor or above</v>
      </c>
      <c r="H1123" s="7">
        <f t="shared" si="787"/>
        <v>5</v>
      </c>
      <c r="I1123" t="s">
        <v>14</v>
      </c>
      <c r="J1123">
        <v>26</v>
      </c>
      <c r="K1123">
        <v>4.8575342465753</v>
      </c>
      <c r="L1123">
        <v>2</v>
      </c>
      <c r="M1123" s="5">
        <f t="shared" si="788"/>
        <v>31</v>
      </c>
      <c r="N1123" s="5">
        <f>+IF(D1123="male",VLOOKUP(BG1123,'Key node cluster'!$L$3:$N$24,3,0),VLOOKUP(BG1123,'Key node cluster'!$R$3:$T$15,3,0))</f>
        <v>1</v>
      </c>
      <c r="O1123" s="1">
        <v>0</v>
      </c>
      <c r="P1123" s="1">
        <f t="shared" si="789"/>
        <v>26</v>
      </c>
      <c r="Q1123" s="1">
        <f t="shared" si="790"/>
        <v>26</v>
      </c>
      <c r="R1123" s="1">
        <f t="shared" si="791"/>
        <v>26</v>
      </c>
      <c r="S1123" s="1">
        <f t="shared" si="792"/>
        <v>26</v>
      </c>
      <c r="T1123" s="1">
        <f t="shared" si="793"/>
        <v>26</v>
      </c>
      <c r="U1123" s="1">
        <f t="shared" si="794"/>
        <v>26</v>
      </c>
      <c r="V1123" s="1">
        <f t="shared" si="795"/>
        <v>26</v>
      </c>
      <c r="W1123" s="1">
        <f t="shared" si="796"/>
        <v>26</v>
      </c>
      <c r="X1123" s="1">
        <f t="shared" si="797"/>
        <v>26</v>
      </c>
      <c r="Y1123" s="1">
        <f t="shared" si="798"/>
        <v>26</v>
      </c>
      <c r="Z1123" s="1">
        <f t="shared" si="799"/>
        <v>26</v>
      </c>
      <c r="AA1123" s="1">
        <f t="shared" si="800"/>
        <v>26</v>
      </c>
      <c r="AB1123" s="1">
        <f t="shared" si="801"/>
        <v>26</v>
      </c>
      <c r="AC1123" s="1">
        <f t="shared" si="802"/>
        <v>26</v>
      </c>
      <c r="AD1123" s="1">
        <f t="shared" si="803"/>
        <v>26</v>
      </c>
      <c r="AE1123" s="1">
        <f t="shared" si="804"/>
        <v>26</v>
      </c>
      <c r="AF1123" s="1">
        <f t="shared" si="805"/>
        <v>26</v>
      </c>
      <c r="AG1123" s="1">
        <f t="shared" si="806"/>
        <v>26</v>
      </c>
      <c r="AH1123" s="1">
        <f t="shared" si="807"/>
        <v>26</v>
      </c>
      <c r="AI1123" s="1">
        <f t="shared" si="808"/>
        <v>26</v>
      </c>
      <c r="AJ1123" s="1">
        <f t="shared" si="809"/>
        <v>26</v>
      </c>
      <c r="AK1123" s="1">
        <f t="shared" si="810"/>
        <v>26</v>
      </c>
      <c r="AL1123" s="1">
        <f t="shared" si="811"/>
        <v>26</v>
      </c>
      <c r="AM1123" s="1">
        <f t="shared" si="812"/>
        <v>26</v>
      </c>
      <c r="AN1123" s="1">
        <f t="shared" si="813"/>
        <v>26</v>
      </c>
      <c r="AO1123" s="1">
        <f t="shared" si="814"/>
        <v>26</v>
      </c>
      <c r="AP1123" s="7">
        <f t="shared" si="784"/>
        <v>27</v>
      </c>
      <c r="AQ1123" s="7">
        <f t="shared" si="785"/>
        <v>28</v>
      </c>
      <c r="AR1123" s="1">
        <f t="shared" si="815"/>
        <v>29</v>
      </c>
      <c r="AS1123" s="7">
        <f t="shared" si="786"/>
        <v>31</v>
      </c>
      <c r="AT1123" s="1">
        <f t="shared" si="816"/>
        <v>31</v>
      </c>
      <c r="AU1123" s="1">
        <f t="shared" si="817"/>
        <v>31</v>
      </c>
      <c r="AV1123" s="1">
        <f t="shared" si="818"/>
        <v>31</v>
      </c>
      <c r="AW1123" s="1">
        <f t="shared" si="819"/>
        <v>31</v>
      </c>
      <c r="AX1123" s="1">
        <f t="shared" si="820"/>
        <v>31</v>
      </c>
      <c r="AY1123" s="1">
        <f t="shared" si="821"/>
        <v>31</v>
      </c>
      <c r="AZ1123" s="1">
        <f t="shared" si="822"/>
        <v>31</v>
      </c>
      <c r="BA1123" s="1">
        <f t="shared" si="823"/>
        <v>31</v>
      </c>
      <c r="BB1123" s="1">
        <f t="shared" si="824"/>
        <v>31</v>
      </c>
      <c r="BC1123" s="1">
        <f t="shared" si="825"/>
        <v>31</v>
      </c>
      <c r="BD1123" s="1">
        <f t="shared" si="826"/>
        <v>31</v>
      </c>
      <c r="BE1123" s="1">
        <f t="shared" si="827"/>
        <v>31</v>
      </c>
      <c r="BF1123" s="1">
        <f t="shared" si="828"/>
        <v>31</v>
      </c>
      <c r="BG1123" s="1">
        <f>+IF(D1123="male",VLOOKUP(M1123,'Key node cluster'!$A$3:$C$45,3,0),VLOOKUP(M1123,'Key node cluster'!$F$3:$H$27,3,0))</f>
        <v>31</v>
      </c>
    </row>
    <row r="1124" spans="1:59" x14ac:dyDescent="0.25">
      <c r="A1124" t="s">
        <v>902</v>
      </c>
      <c r="B1124">
        <v>9861053718</v>
      </c>
      <c r="C1124" s="7">
        <v>30</v>
      </c>
      <c r="D1124" t="s">
        <v>9</v>
      </c>
      <c r="E1124" t="s">
        <v>10</v>
      </c>
      <c r="F1124" t="s">
        <v>11</v>
      </c>
      <c r="G1124" t="str">
        <f t="shared" si="829"/>
        <v>secondary or below</v>
      </c>
      <c r="H1124" s="7">
        <f t="shared" si="787"/>
        <v>10</v>
      </c>
      <c r="I1124" t="s">
        <v>12</v>
      </c>
      <c r="J1124">
        <v>35</v>
      </c>
      <c r="K1124">
        <v>8.5808219178081995</v>
      </c>
      <c r="L1124">
        <v>6</v>
      </c>
      <c r="M1124" s="5">
        <f t="shared" si="788"/>
        <v>42</v>
      </c>
      <c r="N1124" s="5">
        <f>+IF(D1124="male",VLOOKUP(BG1124,'Key node cluster'!$L$3:$N$24,3,0),VLOOKUP(BG1124,'Key node cluster'!$R$3:$T$15,3,0))</f>
        <v>0</v>
      </c>
      <c r="O1124" s="1">
        <v>0</v>
      </c>
      <c r="P1124" s="1">
        <f t="shared" si="789"/>
        <v>26</v>
      </c>
      <c r="Q1124" s="1">
        <f t="shared" si="790"/>
        <v>26</v>
      </c>
      <c r="R1124" s="1">
        <f t="shared" si="791"/>
        <v>26</v>
      </c>
      <c r="S1124" s="1">
        <f t="shared" si="792"/>
        <v>26</v>
      </c>
      <c r="T1124" s="1">
        <f t="shared" si="793"/>
        <v>26</v>
      </c>
      <c r="U1124" s="1">
        <f t="shared" si="794"/>
        <v>26</v>
      </c>
      <c r="V1124" s="1">
        <f t="shared" si="795"/>
        <v>26</v>
      </c>
      <c r="W1124" s="1">
        <f t="shared" si="796"/>
        <v>26</v>
      </c>
      <c r="X1124" s="1">
        <f t="shared" si="797"/>
        <v>26</v>
      </c>
      <c r="Y1124" s="1">
        <f t="shared" si="798"/>
        <v>26</v>
      </c>
      <c r="Z1124" s="1">
        <f t="shared" si="799"/>
        <v>26</v>
      </c>
      <c r="AA1124" s="1">
        <f t="shared" si="800"/>
        <v>26</v>
      </c>
      <c r="AB1124" s="1">
        <f t="shared" si="801"/>
        <v>26</v>
      </c>
      <c r="AC1124" s="1">
        <f t="shared" si="802"/>
        <v>26</v>
      </c>
      <c r="AD1124" s="1">
        <f t="shared" si="803"/>
        <v>26</v>
      </c>
      <c r="AE1124" s="1">
        <f t="shared" si="804"/>
        <v>26</v>
      </c>
      <c r="AF1124" s="1">
        <f t="shared" si="805"/>
        <v>26</v>
      </c>
      <c r="AG1124" s="1">
        <f t="shared" si="806"/>
        <v>26</v>
      </c>
      <c r="AH1124" s="1">
        <f t="shared" si="807"/>
        <v>26</v>
      </c>
      <c r="AI1124" s="1">
        <f t="shared" si="808"/>
        <v>26</v>
      </c>
      <c r="AJ1124" s="1">
        <f t="shared" si="809"/>
        <v>26</v>
      </c>
      <c r="AK1124" s="1">
        <f t="shared" si="810"/>
        <v>26</v>
      </c>
      <c r="AL1124" s="1">
        <f t="shared" si="811"/>
        <v>26</v>
      </c>
      <c r="AM1124" s="1">
        <f t="shared" si="812"/>
        <v>26</v>
      </c>
      <c r="AN1124" s="1">
        <f t="shared" si="813"/>
        <v>26</v>
      </c>
      <c r="AO1124" s="1">
        <f t="shared" si="814"/>
        <v>26</v>
      </c>
      <c r="AP1124" s="7">
        <f t="shared" ref="AP1124:AP1187" si="830">IF($D1124="male",IF(P1124&lt;&gt;26,AO1124,IF(F1124="",AO1124,IF(F1124&lt;&gt;"amman",27,38))),AO1124)</f>
        <v>38</v>
      </c>
      <c r="AQ1124" s="7">
        <f t="shared" ref="AQ1124:AQ1187" si="831">IF($D1124="male",IF(AP1124&lt;&gt;27,AP1124,IF(F1124="",AP1124,IF(F1124&lt;&gt;"zarqa",28,33))),AP1124)</f>
        <v>38</v>
      </c>
      <c r="AR1124" s="1">
        <f t="shared" si="815"/>
        <v>38</v>
      </c>
      <c r="AS1124" s="7">
        <f t="shared" ref="AS1124:AS1187" si="832">IF($D1124="male",IF(AR1124&lt;&gt;29,AR1124,IF(C1124&lt;=25,30,31)),AR1124)</f>
        <v>38</v>
      </c>
      <c r="AT1124" s="1">
        <f t="shared" si="816"/>
        <v>38</v>
      </c>
      <c r="AU1124" s="1">
        <f t="shared" si="817"/>
        <v>38</v>
      </c>
      <c r="AV1124" s="1">
        <f t="shared" si="818"/>
        <v>38</v>
      </c>
      <c r="AW1124" s="1">
        <f t="shared" si="819"/>
        <v>38</v>
      </c>
      <c r="AX1124" s="1">
        <f t="shared" si="820"/>
        <v>38</v>
      </c>
      <c r="AY1124" s="1">
        <f t="shared" si="821"/>
        <v>38</v>
      </c>
      <c r="AZ1124" s="1">
        <f t="shared" si="822"/>
        <v>38</v>
      </c>
      <c r="BA1124" s="1">
        <f t="shared" si="823"/>
        <v>38</v>
      </c>
      <c r="BB1124" s="1">
        <f t="shared" si="824"/>
        <v>40</v>
      </c>
      <c r="BC1124" s="1">
        <f t="shared" si="825"/>
        <v>40</v>
      </c>
      <c r="BD1124" s="1">
        <f t="shared" si="826"/>
        <v>42</v>
      </c>
      <c r="BE1124" s="1">
        <f t="shared" si="827"/>
        <v>42</v>
      </c>
      <c r="BF1124" s="1">
        <f t="shared" si="828"/>
        <v>42</v>
      </c>
      <c r="BG1124" s="1">
        <f>+IF(D1124="male",VLOOKUP(M1124,'Key node cluster'!$A$3:$C$45,3,0),VLOOKUP(M1124,'Key node cluster'!$F$3:$H$27,3,0))</f>
        <v>42</v>
      </c>
    </row>
    <row r="1125" spans="1:59" x14ac:dyDescent="0.25">
      <c r="A1125" t="s">
        <v>903</v>
      </c>
      <c r="B1125">
        <v>9941049857</v>
      </c>
      <c r="C1125" s="7">
        <v>30</v>
      </c>
      <c r="D1125" t="s">
        <v>9</v>
      </c>
      <c r="E1125" t="s">
        <v>10</v>
      </c>
      <c r="F1125" t="s">
        <v>206</v>
      </c>
      <c r="G1125" t="str">
        <f t="shared" si="829"/>
        <v>secondary or below</v>
      </c>
      <c r="H1125" s="7">
        <f t="shared" si="787"/>
        <v>5</v>
      </c>
      <c r="I1125" t="s">
        <v>12</v>
      </c>
      <c r="J1125">
        <v>28</v>
      </c>
      <c r="K1125">
        <v>4.0027397260274</v>
      </c>
      <c r="L1125">
        <v>1</v>
      </c>
      <c r="M1125" s="5">
        <f t="shared" si="788"/>
        <v>31</v>
      </c>
      <c r="N1125" s="5">
        <f>+IF(D1125="male",VLOOKUP(BG1125,'Key node cluster'!$L$3:$N$24,3,0),VLOOKUP(BG1125,'Key node cluster'!$R$3:$T$15,3,0))</f>
        <v>1</v>
      </c>
      <c r="O1125" s="1">
        <v>0</v>
      </c>
      <c r="P1125" s="1">
        <f t="shared" si="789"/>
        <v>26</v>
      </c>
      <c r="Q1125" s="1">
        <f t="shared" si="790"/>
        <v>26</v>
      </c>
      <c r="R1125" s="1">
        <f t="shared" si="791"/>
        <v>26</v>
      </c>
      <c r="S1125" s="1">
        <f t="shared" si="792"/>
        <v>26</v>
      </c>
      <c r="T1125" s="1">
        <f t="shared" si="793"/>
        <v>26</v>
      </c>
      <c r="U1125" s="1">
        <f t="shared" si="794"/>
        <v>26</v>
      </c>
      <c r="V1125" s="1">
        <f t="shared" si="795"/>
        <v>26</v>
      </c>
      <c r="W1125" s="1">
        <f t="shared" si="796"/>
        <v>26</v>
      </c>
      <c r="X1125" s="1">
        <f t="shared" si="797"/>
        <v>26</v>
      </c>
      <c r="Y1125" s="1">
        <f t="shared" si="798"/>
        <v>26</v>
      </c>
      <c r="Z1125" s="1">
        <f t="shared" si="799"/>
        <v>26</v>
      </c>
      <c r="AA1125" s="1">
        <f t="shared" si="800"/>
        <v>26</v>
      </c>
      <c r="AB1125" s="1">
        <f t="shared" si="801"/>
        <v>26</v>
      </c>
      <c r="AC1125" s="1">
        <f t="shared" si="802"/>
        <v>26</v>
      </c>
      <c r="AD1125" s="1">
        <f t="shared" si="803"/>
        <v>26</v>
      </c>
      <c r="AE1125" s="1">
        <f t="shared" si="804"/>
        <v>26</v>
      </c>
      <c r="AF1125" s="1">
        <f t="shared" si="805"/>
        <v>26</v>
      </c>
      <c r="AG1125" s="1">
        <f t="shared" si="806"/>
        <v>26</v>
      </c>
      <c r="AH1125" s="1">
        <f t="shared" si="807"/>
        <v>26</v>
      </c>
      <c r="AI1125" s="1">
        <f t="shared" si="808"/>
        <v>26</v>
      </c>
      <c r="AJ1125" s="1">
        <f t="shared" si="809"/>
        <v>26</v>
      </c>
      <c r="AK1125" s="1">
        <f t="shared" si="810"/>
        <v>26</v>
      </c>
      <c r="AL1125" s="1">
        <f t="shared" si="811"/>
        <v>26</v>
      </c>
      <c r="AM1125" s="1">
        <f t="shared" si="812"/>
        <v>26</v>
      </c>
      <c r="AN1125" s="1">
        <f t="shared" si="813"/>
        <v>26</v>
      </c>
      <c r="AO1125" s="1">
        <f t="shared" si="814"/>
        <v>26</v>
      </c>
      <c r="AP1125" s="7">
        <f t="shared" si="830"/>
        <v>27</v>
      </c>
      <c r="AQ1125" s="7">
        <f t="shared" si="831"/>
        <v>28</v>
      </c>
      <c r="AR1125" s="1">
        <f t="shared" si="815"/>
        <v>29</v>
      </c>
      <c r="AS1125" s="7">
        <f t="shared" si="832"/>
        <v>31</v>
      </c>
      <c r="AT1125" s="1">
        <f t="shared" si="816"/>
        <v>31</v>
      </c>
      <c r="AU1125" s="1">
        <f t="shared" si="817"/>
        <v>31</v>
      </c>
      <c r="AV1125" s="1">
        <f t="shared" si="818"/>
        <v>31</v>
      </c>
      <c r="AW1125" s="1">
        <f t="shared" si="819"/>
        <v>31</v>
      </c>
      <c r="AX1125" s="1">
        <f t="shared" si="820"/>
        <v>31</v>
      </c>
      <c r="AY1125" s="1">
        <f t="shared" si="821"/>
        <v>31</v>
      </c>
      <c r="AZ1125" s="1">
        <f t="shared" si="822"/>
        <v>31</v>
      </c>
      <c r="BA1125" s="1">
        <f t="shared" si="823"/>
        <v>31</v>
      </c>
      <c r="BB1125" s="1">
        <f t="shared" si="824"/>
        <v>31</v>
      </c>
      <c r="BC1125" s="1">
        <f t="shared" si="825"/>
        <v>31</v>
      </c>
      <c r="BD1125" s="1">
        <f t="shared" si="826"/>
        <v>31</v>
      </c>
      <c r="BE1125" s="1">
        <f t="shared" si="827"/>
        <v>31</v>
      </c>
      <c r="BF1125" s="1">
        <f t="shared" si="828"/>
        <v>31</v>
      </c>
      <c r="BG1125" s="1">
        <f>+IF(D1125="male",VLOOKUP(M1125,'Key node cluster'!$A$3:$C$45,3,0),VLOOKUP(M1125,'Key node cluster'!$F$3:$H$27,3,0))</f>
        <v>31</v>
      </c>
    </row>
    <row r="1126" spans="1:59" x14ac:dyDescent="0.25">
      <c r="A1126" t="s">
        <v>904</v>
      </c>
      <c r="B1126">
        <v>9901012575</v>
      </c>
      <c r="C1126" s="7">
        <v>30</v>
      </c>
      <c r="D1126" t="s">
        <v>9</v>
      </c>
      <c r="E1126" t="s">
        <v>10</v>
      </c>
      <c r="F1126" t="s">
        <v>11</v>
      </c>
      <c r="G1126" t="str">
        <f t="shared" si="829"/>
        <v>bachelor or above</v>
      </c>
      <c r="H1126" s="7">
        <f t="shared" si="787"/>
        <v>5</v>
      </c>
      <c r="I1126" t="s">
        <v>14</v>
      </c>
      <c r="J1126">
        <v>32</v>
      </c>
      <c r="K1126">
        <v>3.3561643835616</v>
      </c>
      <c r="L1126">
        <v>2</v>
      </c>
      <c r="M1126" s="5">
        <f t="shared" si="788"/>
        <v>41</v>
      </c>
      <c r="N1126" s="5">
        <f>+IF(D1126="male",VLOOKUP(BG1126,'Key node cluster'!$L$3:$N$24,3,0),VLOOKUP(BG1126,'Key node cluster'!$R$3:$T$15,3,0))</f>
        <v>1</v>
      </c>
      <c r="O1126" s="1">
        <v>0</v>
      </c>
      <c r="P1126" s="1">
        <f t="shared" si="789"/>
        <v>26</v>
      </c>
      <c r="Q1126" s="1">
        <f t="shared" si="790"/>
        <v>26</v>
      </c>
      <c r="R1126" s="1">
        <f t="shared" si="791"/>
        <v>26</v>
      </c>
      <c r="S1126" s="1">
        <f t="shared" si="792"/>
        <v>26</v>
      </c>
      <c r="T1126" s="1">
        <f t="shared" si="793"/>
        <v>26</v>
      </c>
      <c r="U1126" s="1">
        <f t="shared" si="794"/>
        <v>26</v>
      </c>
      <c r="V1126" s="1">
        <f t="shared" si="795"/>
        <v>26</v>
      </c>
      <c r="W1126" s="1">
        <f t="shared" si="796"/>
        <v>26</v>
      </c>
      <c r="X1126" s="1">
        <f t="shared" si="797"/>
        <v>26</v>
      </c>
      <c r="Y1126" s="1">
        <f t="shared" si="798"/>
        <v>26</v>
      </c>
      <c r="Z1126" s="1">
        <f t="shared" si="799"/>
        <v>26</v>
      </c>
      <c r="AA1126" s="1">
        <f t="shared" si="800"/>
        <v>26</v>
      </c>
      <c r="AB1126" s="1">
        <f t="shared" si="801"/>
        <v>26</v>
      </c>
      <c r="AC1126" s="1">
        <f t="shared" si="802"/>
        <v>26</v>
      </c>
      <c r="AD1126" s="1">
        <f t="shared" si="803"/>
        <v>26</v>
      </c>
      <c r="AE1126" s="1">
        <f t="shared" si="804"/>
        <v>26</v>
      </c>
      <c r="AF1126" s="1">
        <f t="shared" si="805"/>
        <v>26</v>
      </c>
      <c r="AG1126" s="1">
        <f t="shared" si="806"/>
        <v>26</v>
      </c>
      <c r="AH1126" s="1">
        <f t="shared" si="807"/>
        <v>26</v>
      </c>
      <c r="AI1126" s="1">
        <f t="shared" si="808"/>
        <v>26</v>
      </c>
      <c r="AJ1126" s="1">
        <f t="shared" si="809"/>
        <v>26</v>
      </c>
      <c r="AK1126" s="1">
        <f t="shared" si="810"/>
        <v>26</v>
      </c>
      <c r="AL1126" s="1">
        <f t="shared" si="811"/>
        <v>26</v>
      </c>
      <c r="AM1126" s="1">
        <f t="shared" si="812"/>
        <v>26</v>
      </c>
      <c r="AN1126" s="1">
        <f t="shared" si="813"/>
        <v>26</v>
      </c>
      <c r="AO1126" s="1">
        <f t="shared" si="814"/>
        <v>26</v>
      </c>
      <c r="AP1126" s="7">
        <f t="shared" si="830"/>
        <v>38</v>
      </c>
      <c r="AQ1126" s="7">
        <f t="shared" si="831"/>
        <v>38</v>
      </c>
      <c r="AR1126" s="1">
        <f t="shared" si="815"/>
        <v>38</v>
      </c>
      <c r="AS1126" s="7">
        <f t="shared" si="832"/>
        <v>38</v>
      </c>
      <c r="AT1126" s="1">
        <f t="shared" si="816"/>
        <v>38</v>
      </c>
      <c r="AU1126" s="1">
        <f t="shared" si="817"/>
        <v>38</v>
      </c>
      <c r="AV1126" s="1">
        <f t="shared" si="818"/>
        <v>38</v>
      </c>
      <c r="AW1126" s="1">
        <f t="shared" si="819"/>
        <v>38</v>
      </c>
      <c r="AX1126" s="1">
        <f t="shared" si="820"/>
        <v>38</v>
      </c>
      <c r="AY1126" s="1">
        <f t="shared" si="821"/>
        <v>38</v>
      </c>
      <c r="AZ1126" s="1">
        <f t="shared" si="822"/>
        <v>38</v>
      </c>
      <c r="BA1126" s="1">
        <f t="shared" si="823"/>
        <v>38</v>
      </c>
      <c r="BB1126" s="1">
        <f t="shared" si="824"/>
        <v>40</v>
      </c>
      <c r="BC1126" s="1">
        <f t="shared" si="825"/>
        <v>40</v>
      </c>
      <c r="BD1126" s="1">
        <f t="shared" si="826"/>
        <v>41</v>
      </c>
      <c r="BE1126" s="1">
        <f t="shared" si="827"/>
        <v>41</v>
      </c>
      <c r="BF1126" s="1">
        <f t="shared" si="828"/>
        <v>41</v>
      </c>
      <c r="BG1126" s="1">
        <f>+IF(D1126="male",VLOOKUP(M1126,'Key node cluster'!$A$3:$C$45,3,0),VLOOKUP(M1126,'Key node cluster'!$F$3:$H$27,3,0))</f>
        <v>41</v>
      </c>
    </row>
    <row r="1127" spans="1:59" x14ac:dyDescent="0.25">
      <c r="A1127" t="s">
        <v>905</v>
      </c>
      <c r="B1127">
        <v>9591012218</v>
      </c>
      <c r="C1127" s="7">
        <v>60</v>
      </c>
      <c r="D1127" t="s">
        <v>9</v>
      </c>
      <c r="E1127" t="s">
        <v>10</v>
      </c>
      <c r="F1127" t="s">
        <v>25</v>
      </c>
      <c r="G1127" t="str">
        <f t="shared" si="829"/>
        <v>secondary or below</v>
      </c>
      <c r="H1127" s="7">
        <f t="shared" si="787"/>
        <v>20</v>
      </c>
      <c r="I1127" t="s">
        <v>12</v>
      </c>
      <c r="J1127">
        <v>62</v>
      </c>
      <c r="K1127">
        <v>22.268493150685</v>
      </c>
      <c r="L1127">
        <v>2</v>
      </c>
      <c r="M1127" s="5">
        <f t="shared" si="788"/>
        <v>32</v>
      </c>
      <c r="N1127" s="5">
        <f>+IF(D1127="male",VLOOKUP(BG1127,'Key node cluster'!$L$3:$N$24,3,0),VLOOKUP(BG1127,'Key node cluster'!$R$3:$T$15,3,0))</f>
        <v>0</v>
      </c>
      <c r="O1127" s="1">
        <v>0</v>
      </c>
      <c r="P1127" s="1">
        <f t="shared" si="789"/>
        <v>26</v>
      </c>
      <c r="Q1127" s="1">
        <f t="shared" si="790"/>
        <v>26</v>
      </c>
      <c r="R1127" s="1">
        <f t="shared" si="791"/>
        <v>26</v>
      </c>
      <c r="S1127" s="1">
        <f t="shared" si="792"/>
        <v>26</v>
      </c>
      <c r="T1127" s="1">
        <f t="shared" si="793"/>
        <v>26</v>
      </c>
      <c r="U1127" s="1">
        <f t="shared" si="794"/>
        <v>26</v>
      </c>
      <c r="V1127" s="1">
        <f t="shared" si="795"/>
        <v>26</v>
      </c>
      <c r="W1127" s="1">
        <f t="shared" si="796"/>
        <v>26</v>
      </c>
      <c r="X1127" s="1">
        <f t="shared" si="797"/>
        <v>26</v>
      </c>
      <c r="Y1127" s="1">
        <f t="shared" si="798"/>
        <v>26</v>
      </c>
      <c r="Z1127" s="1">
        <f t="shared" si="799"/>
        <v>26</v>
      </c>
      <c r="AA1127" s="1">
        <f t="shared" si="800"/>
        <v>26</v>
      </c>
      <c r="AB1127" s="1">
        <f t="shared" si="801"/>
        <v>26</v>
      </c>
      <c r="AC1127" s="1">
        <f t="shared" si="802"/>
        <v>26</v>
      </c>
      <c r="AD1127" s="1">
        <f t="shared" si="803"/>
        <v>26</v>
      </c>
      <c r="AE1127" s="1">
        <f t="shared" si="804"/>
        <v>26</v>
      </c>
      <c r="AF1127" s="1">
        <f t="shared" si="805"/>
        <v>26</v>
      </c>
      <c r="AG1127" s="1">
        <f t="shared" si="806"/>
        <v>26</v>
      </c>
      <c r="AH1127" s="1">
        <f t="shared" si="807"/>
        <v>26</v>
      </c>
      <c r="AI1127" s="1">
        <f t="shared" si="808"/>
        <v>26</v>
      </c>
      <c r="AJ1127" s="1">
        <f t="shared" si="809"/>
        <v>26</v>
      </c>
      <c r="AK1127" s="1">
        <f t="shared" si="810"/>
        <v>26</v>
      </c>
      <c r="AL1127" s="1">
        <f t="shared" si="811"/>
        <v>26</v>
      </c>
      <c r="AM1127" s="1">
        <f t="shared" si="812"/>
        <v>26</v>
      </c>
      <c r="AN1127" s="1">
        <f t="shared" si="813"/>
        <v>26</v>
      </c>
      <c r="AO1127" s="1">
        <f t="shared" si="814"/>
        <v>26</v>
      </c>
      <c r="AP1127" s="7">
        <f t="shared" si="830"/>
        <v>27</v>
      </c>
      <c r="AQ1127" s="7">
        <f t="shared" si="831"/>
        <v>28</v>
      </c>
      <c r="AR1127" s="1">
        <f t="shared" si="815"/>
        <v>32</v>
      </c>
      <c r="AS1127" s="7">
        <f t="shared" si="832"/>
        <v>32</v>
      </c>
      <c r="AT1127" s="1">
        <f t="shared" si="816"/>
        <v>32</v>
      </c>
      <c r="AU1127" s="1">
        <f t="shared" si="817"/>
        <v>32</v>
      </c>
      <c r="AV1127" s="1">
        <f t="shared" si="818"/>
        <v>32</v>
      </c>
      <c r="AW1127" s="1">
        <f t="shared" si="819"/>
        <v>32</v>
      </c>
      <c r="AX1127" s="1">
        <f t="shared" si="820"/>
        <v>32</v>
      </c>
      <c r="AY1127" s="1">
        <f t="shared" si="821"/>
        <v>32</v>
      </c>
      <c r="AZ1127" s="1">
        <f t="shared" si="822"/>
        <v>32</v>
      </c>
      <c r="BA1127" s="1">
        <f t="shared" si="823"/>
        <v>32</v>
      </c>
      <c r="BB1127" s="1">
        <f t="shared" si="824"/>
        <v>32</v>
      </c>
      <c r="BC1127" s="1">
        <f t="shared" si="825"/>
        <v>32</v>
      </c>
      <c r="BD1127" s="1">
        <f t="shared" si="826"/>
        <v>32</v>
      </c>
      <c r="BE1127" s="1">
        <f t="shared" si="827"/>
        <v>32</v>
      </c>
      <c r="BF1127" s="1">
        <f t="shared" si="828"/>
        <v>32</v>
      </c>
      <c r="BG1127" s="1">
        <f>+IF(D1127="male",VLOOKUP(M1127,'Key node cluster'!$A$3:$C$45,3,0),VLOOKUP(M1127,'Key node cluster'!$F$3:$H$27,3,0))</f>
        <v>32</v>
      </c>
    </row>
    <row r="1128" spans="1:59" x14ac:dyDescent="0.25">
      <c r="A1128" t="s">
        <v>906</v>
      </c>
      <c r="B1128">
        <v>2000949260</v>
      </c>
      <c r="C1128" s="7">
        <v>20</v>
      </c>
      <c r="D1128" t="s">
        <v>9</v>
      </c>
      <c r="E1128" t="s">
        <v>10</v>
      </c>
      <c r="F1128" t="s">
        <v>28</v>
      </c>
      <c r="G1128" t="str">
        <f t="shared" si="829"/>
        <v>bachelor or above</v>
      </c>
      <c r="H1128" s="7">
        <f t="shared" si="787"/>
        <v>1</v>
      </c>
      <c r="I1128" t="s">
        <v>14</v>
      </c>
      <c r="J1128">
        <v>20</v>
      </c>
      <c r="K1128">
        <v>0.58082191780822001</v>
      </c>
      <c r="L1128">
        <v>1</v>
      </c>
      <c r="M1128" s="5">
        <f t="shared" si="788"/>
        <v>19</v>
      </c>
      <c r="N1128" s="5">
        <f>+IF(D1128="male",VLOOKUP(BG1128,'Key node cluster'!$L$3:$N$24,3,0),VLOOKUP(BG1128,'Key node cluster'!$R$3:$T$15,3,0))</f>
        <v>0</v>
      </c>
      <c r="O1128" s="1">
        <v>0</v>
      </c>
      <c r="P1128" s="1">
        <f t="shared" si="789"/>
        <v>1</v>
      </c>
      <c r="Q1128" s="1">
        <f t="shared" si="790"/>
        <v>17</v>
      </c>
      <c r="R1128" s="1">
        <f t="shared" si="791"/>
        <v>17</v>
      </c>
      <c r="S1128" s="1">
        <f t="shared" si="792"/>
        <v>17</v>
      </c>
      <c r="T1128" s="1">
        <f t="shared" si="793"/>
        <v>17</v>
      </c>
      <c r="U1128" s="1">
        <f t="shared" si="794"/>
        <v>17</v>
      </c>
      <c r="V1128" s="1">
        <f t="shared" si="795"/>
        <v>17</v>
      </c>
      <c r="W1128" s="1">
        <f t="shared" si="796"/>
        <v>17</v>
      </c>
      <c r="X1128" s="1">
        <f t="shared" si="797"/>
        <v>17</v>
      </c>
      <c r="Y1128" s="1">
        <f t="shared" si="798"/>
        <v>17</v>
      </c>
      <c r="Z1128" s="1">
        <f t="shared" si="799"/>
        <v>17</v>
      </c>
      <c r="AA1128" s="1">
        <f t="shared" si="800"/>
        <v>17</v>
      </c>
      <c r="AB1128" s="1">
        <f t="shared" si="801"/>
        <v>17</v>
      </c>
      <c r="AC1128" s="1">
        <f t="shared" si="802"/>
        <v>17</v>
      </c>
      <c r="AD1128" s="1">
        <f t="shared" si="803"/>
        <v>17</v>
      </c>
      <c r="AE1128" s="1">
        <f t="shared" si="804"/>
        <v>17</v>
      </c>
      <c r="AF1128" s="1">
        <f t="shared" si="805"/>
        <v>17</v>
      </c>
      <c r="AG1128" s="1">
        <f t="shared" si="806"/>
        <v>18</v>
      </c>
      <c r="AH1128" s="1">
        <f t="shared" si="807"/>
        <v>19</v>
      </c>
      <c r="AI1128" s="1">
        <f t="shared" si="808"/>
        <v>19</v>
      </c>
      <c r="AJ1128" s="1">
        <f t="shared" si="809"/>
        <v>19</v>
      </c>
      <c r="AK1128" s="1">
        <f t="shared" si="810"/>
        <v>19</v>
      </c>
      <c r="AL1128" s="1">
        <f t="shared" si="811"/>
        <v>19</v>
      </c>
      <c r="AM1128" s="1">
        <f t="shared" si="812"/>
        <v>19</v>
      </c>
      <c r="AN1128" s="1">
        <f t="shared" si="813"/>
        <v>19</v>
      </c>
      <c r="AO1128" s="1">
        <f t="shared" si="814"/>
        <v>19</v>
      </c>
      <c r="AP1128" s="7">
        <f t="shared" si="830"/>
        <v>19</v>
      </c>
      <c r="AQ1128" s="7">
        <f t="shared" si="831"/>
        <v>19</v>
      </c>
      <c r="AR1128" s="1">
        <f t="shared" si="815"/>
        <v>19</v>
      </c>
      <c r="AS1128" s="7">
        <f t="shared" si="832"/>
        <v>19</v>
      </c>
      <c r="AT1128" s="1">
        <f t="shared" si="816"/>
        <v>19</v>
      </c>
      <c r="AU1128" s="1">
        <f t="shared" si="817"/>
        <v>19</v>
      </c>
      <c r="AV1128" s="1">
        <f t="shared" si="818"/>
        <v>19</v>
      </c>
      <c r="AW1128" s="1">
        <f t="shared" si="819"/>
        <v>19</v>
      </c>
      <c r="AX1128" s="1">
        <f t="shared" si="820"/>
        <v>19</v>
      </c>
      <c r="AY1128" s="1">
        <f t="shared" si="821"/>
        <v>19</v>
      </c>
      <c r="AZ1128" s="1">
        <f t="shared" si="822"/>
        <v>19</v>
      </c>
      <c r="BA1128" s="1">
        <f t="shared" si="823"/>
        <v>19</v>
      </c>
      <c r="BB1128" s="1">
        <f t="shared" si="824"/>
        <v>19</v>
      </c>
      <c r="BC1128" s="1">
        <f t="shared" si="825"/>
        <v>19</v>
      </c>
      <c r="BD1128" s="1">
        <f t="shared" si="826"/>
        <v>19</v>
      </c>
      <c r="BE1128" s="1">
        <f t="shared" si="827"/>
        <v>19</v>
      </c>
      <c r="BF1128" s="1">
        <f t="shared" si="828"/>
        <v>19</v>
      </c>
      <c r="BG1128" s="1">
        <f>+IF(D1128="male",VLOOKUP(M1128,'Key node cluster'!$A$3:$C$45,3,0),VLOOKUP(M1128,'Key node cluster'!$F$3:$H$27,3,0))</f>
        <v>19</v>
      </c>
    </row>
    <row r="1129" spans="1:59" x14ac:dyDescent="0.25">
      <c r="A1129" t="s">
        <v>908</v>
      </c>
      <c r="B1129">
        <v>2000232090</v>
      </c>
      <c r="C1129" s="7">
        <v>20</v>
      </c>
      <c r="D1129" t="s">
        <v>9</v>
      </c>
      <c r="E1129" t="s">
        <v>10</v>
      </c>
      <c r="F1129" t="s">
        <v>25</v>
      </c>
      <c r="G1129" t="str">
        <f t="shared" si="829"/>
        <v>tvet</v>
      </c>
      <c r="H1129" s="7">
        <f t="shared" si="787"/>
        <v>5</v>
      </c>
      <c r="I1129" t="s">
        <v>193</v>
      </c>
      <c r="J1129">
        <v>21</v>
      </c>
      <c r="K1129">
        <v>1.413698630137</v>
      </c>
      <c r="L1129">
        <v>3</v>
      </c>
      <c r="M1129" s="5">
        <f t="shared" si="788"/>
        <v>30</v>
      </c>
      <c r="N1129" s="5">
        <f>+IF(D1129="male",VLOOKUP(BG1129,'Key node cluster'!$L$3:$N$24,3,0),VLOOKUP(BG1129,'Key node cluster'!$R$3:$T$15,3,0))</f>
        <v>2</v>
      </c>
      <c r="O1129" s="1">
        <v>0</v>
      </c>
      <c r="P1129" s="1">
        <f t="shared" si="789"/>
        <v>26</v>
      </c>
      <c r="Q1129" s="1">
        <f t="shared" si="790"/>
        <v>26</v>
      </c>
      <c r="R1129" s="1">
        <f t="shared" si="791"/>
        <v>26</v>
      </c>
      <c r="S1129" s="1">
        <f t="shared" si="792"/>
        <v>26</v>
      </c>
      <c r="T1129" s="1">
        <f t="shared" si="793"/>
        <v>26</v>
      </c>
      <c r="U1129" s="1">
        <f t="shared" si="794"/>
        <v>26</v>
      </c>
      <c r="V1129" s="1">
        <f t="shared" si="795"/>
        <v>26</v>
      </c>
      <c r="W1129" s="1">
        <f t="shared" si="796"/>
        <v>26</v>
      </c>
      <c r="X1129" s="1">
        <f t="shared" si="797"/>
        <v>26</v>
      </c>
      <c r="Y1129" s="1">
        <f t="shared" si="798"/>
        <v>26</v>
      </c>
      <c r="Z1129" s="1">
        <f t="shared" si="799"/>
        <v>26</v>
      </c>
      <c r="AA1129" s="1">
        <f t="shared" si="800"/>
        <v>26</v>
      </c>
      <c r="AB1129" s="1">
        <f t="shared" si="801"/>
        <v>26</v>
      </c>
      <c r="AC1129" s="1">
        <f t="shared" si="802"/>
        <v>26</v>
      </c>
      <c r="AD1129" s="1">
        <f t="shared" si="803"/>
        <v>26</v>
      </c>
      <c r="AE1129" s="1">
        <f t="shared" si="804"/>
        <v>26</v>
      </c>
      <c r="AF1129" s="1">
        <f t="shared" si="805"/>
        <v>26</v>
      </c>
      <c r="AG1129" s="1">
        <f t="shared" si="806"/>
        <v>26</v>
      </c>
      <c r="AH1129" s="1">
        <f t="shared" si="807"/>
        <v>26</v>
      </c>
      <c r="AI1129" s="1">
        <f t="shared" si="808"/>
        <v>26</v>
      </c>
      <c r="AJ1129" s="1">
        <f t="shared" si="809"/>
        <v>26</v>
      </c>
      <c r="AK1129" s="1">
        <f t="shared" si="810"/>
        <v>26</v>
      </c>
      <c r="AL1129" s="1">
        <f t="shared" si="811"/>
        <v>26</v>
      </c>
      <c r="AM1129" s="1">
        <f t="shared" si="812"/>
        <v>26</v>
      </c>
      <c r="AN1129" s="1">
        <f t="shared" si="813"/>
        <v>26</v>
      </c>
      <c r="AO1129" s="1">
        <f t="shared" si="814"/>
        <v>26</v>
      </c>
      <c r="AP1129" s="7">
        <f t="shared" si="830"/>
        <v>27</v>
      </c>
      <c r="AQ1129" s="7">
        <f t="shared" si="831"/>
        <v>28</v>
      </c>
      <c r="AR1129" s="1">
        <f t="shared" si="815"/>
        <v>29</v>
      </c>
      <c r="AS1129" s="7">
        <f t="shared" si="832"/>
        <v>30</v>
      </c>
      <c r="AT1129" s="1">
        <f t="shared" si="816"/>
        <v>30</v>
      </c>
      <c r="AU1129" s="1">
        <f t="shared" si="817"/>
        <v>30</v>
      </c>
      <c r="AV1129" s="1">
        <f t="shared" si="818"/>
        <v>30</v>
      </c>
      <c r="AW1129" s="1">
        <f t="shared" si="819"/>
        <v>30</v>
      </c>
      <c r="AX1129" s="1">
        <f t="shared" si="820"/>
        <v>30</v>
      </c>
      <c r="AY1129" s="1">
        <f t="shared" si="821"/>
        <v>30</v>
      </c>
      <c r="AZ1129" s="1">
        <f t="shared" si="822"/>
        <v>30</v>
      </c>
      <c r="BA1129" s="1">
        <f t="shared" si="823"/>
        <v>30</v>
      </c>
      <c r="BB1129" s="1">
        <f t="shared" si="824"/>
        <v>30</v>
      </c>
      <c r="BC1129" s="1">
        <f t="shared" si="825"/>
        <v>30</v>
      </c>
      <c r="BD1129" s="1">
        <f t="shared" si="826"/>
        <v>30</v>
      </c>
      <c r="BE1129" s="1">
        <f t="shared" si="827"/>
        <v>30</v>
      </c>
      <c r="BF1129" s="1">
        <f t="shared" si="828"/>
        <v>30</v>
      </c>
      <c r="BG1129" s="1">
        <f>+IF(D1129="male",VLOOKUP(M1129,'Key node cluster'!$A$3:$C$45,3,0),VLOOKUP(M1129,'Key node cluster'!$F$3:$H$27,3,0))</f>
        <v>30</v>
      </c>
    </row>
    <row r="1130" spans="1:59" x14ac:dyDescent="0.25">
      <c r="A1130" t="s">
        <v>910</v>
      </c>
      <c r="B1130">
        <v>9881020448</v>
      </c>
      <c r="C1130" s="7">
        <v>30</v>
      </c>
      <c r="D1130" t="s">
        <v>9</v>
      </c>
      <c r="E1130" t="s">
        <v>10</v>
      </c>
      <c r="F1130" t="s">
        <v>25</v>
      </c>
      <c r="G1130" t="str">
        <f t="shared" si="829"/>
        <v>bachelor or above</v>
      </c>
      <c r="H1130" s="7">
        <f t="shared" si="787"/>
        <v>5</v>
      </c>
      <c r="I1130" t="s">
        <v>14</v>
      </c>
      <c r="J1130">
        <v>34</v>
      </c>
      <c r="K1130">
        <v>3.6054794520548001</v>
      </c>
      <c r="L1130">
        <v>2</v>
      </c>
      <c r="M1130" s="5">
        <f t="shared" si="788"/>
        <v>31</v>
      </c>
      <c r="N1130" s="5">
        <f>+IF(D1130="male",VLOOKUP(BG1130,'Key node cluster'!$L$3:$N$24,3,0),VLOOKUP(BG1130,'Key node cluster'!$R$3:$T$15,3,0))</f>
        <v>1</v>
      </c>
      <c r="O1130" s="1">
        <v>0</v>
      </c>
      <c r="P1130" s="1">
        <f t="shared" si="789"/>
        <v>26</v>
      </c>
      <c r="Q1130" s="1">
        <f t="shared" si="790"/>
        <v>26</v>
      </c>
      <c r="R1130" s="1">
        <f t="shared" si="791"/>
        <v>26</v>
      </c>
      <c r="S1130" s="1">
        <f t="shared" si="792"/>
        <v>26</v>
      </c>
      <c r="T1130" s="1">
        <f t="shared" si="793"/>
        <v>26</v>
      </c>
      <c r="U1130" s="1">
        <f t="shared" si="794"/>
        <v>26</v>
      </c>
      <c r="V1130" s="1">
        <f t="shared" si="795"/>
        <v>26</v>
      </c>
      <c r="W1130" s="1">
        <f t="shared" si="796"/>
        <v>26</v>
      </c>
      <c r="X1130" s="1">
        <f t="shared" si="797"/>
        <v>26</v>
      </c>
      <c r="Y1130" s="1">
        <f t="shared" si="798"/>
        <v>26</v>
      </c>
      <c r="Z1130" s="1">
        <f t="shared" si="799"/>
        <v>26</v>
      </c>
      <c r="AA1130" s="1">
        <f t="shared" si="800"/>
        <v>26</v>
      </c>
      <c r="AB1130" s="1">
        <f t="shared" si="801"/>
        <v>26</v>
      </c>
      <c r="AC1130" s="1">
        <f t="shared" si="802"/>
        <v>26</v>
      </c>
      <c r="AD1130" s="1">
        <f t="shared" si="803"/>
        <v>26</v>
      </c>
      <c r="AE1130" s="1">
        <f t="shared" si="804"/>
        <v>26</v>
      </c>
      <c r="AF1130" s="1">
        <f t="shared" si="805"/>
        <v>26</v>
      </c>
      <c r="AG1130" s="1">
        <f t="shared" si="806"/>
        <v>26</v>
      </c>
      <c r="AH1130" s="1">
        <f t="shared" si="807"/>
        <v>26</v>
      </c>
      <c r="AI1130" s="1">
        <f t="shared" si="808"/>
        <v>26</v>
      </c>
      <c r="AJ1130" s="1">
        <f t="shared" si="809"/>
        <v>26</v>
      </c>
      <c r="AK1130" s="1">
        <f t="shared" si="810"/>
        <v>26</v>
      </c>
      <c r="AL1130" s="1">
        <f t="shared" si="811"/>
        <v>26</v>
      </c>
      <c r="AM1130" s="1">
        <f t="shared" si="812"/>
        <v>26</v>
      </c>
      <c r="AN1130" s="1">
        <f t="shared" si="813"/>
        <v>26</v>
      </c>
      <c r="AO1130" s="1">
        <f t="shared" si="814"/>
        <v>26</v>
      </c>
      <c r="AP1130" s="7">
        <f t="shared" si="830"/>
        <v>27</v>
      </c>
      <c r="AQ1130" s="7">
        <f t="shared" si="831"/>
        <v>28</v>
      </c>
      <c r="AR1130" s="1">
        <f t="shared" si="815"/>
        <v>29</v>
      </c>
      <c r="AS1130" s="7">
        <f t="shared" si="832"/>
        <v>31</v>
      </c>
      <c r="AT1130" s="1">
        <f t="shared" si="816"/>
        <v>31</v>
      </c>
      <c r="AU1130" s="1">
        <f t="shared" si="817"/>
        <v>31</v>
      </c>
      <c r="AV1130" s="1">
        <f t="shared" si="818"/>
        <v>31</v>
      </c>
      <c r="AW1130" s="1">
        <f t="shared" si="819"/>
        <v>31</v>
      </c>
      <c r="AX1130" s="1">
        <f t="shared" si="820"/>
        <v>31</v>
      </c>
      <c r="AY1130" s="1">
        <f t="shared" si="821"/>
        <v>31</v>
      </c>
      <c r="AZ1130" s="1">
        <f t="shared" si="822"/>
        <v>31</v>
      </c>
      <c r="BA1130" s="1">
        <f t="shared" si="823"/>
        <v>31</v>
      </c>
      <c r="BB1130" s="1">
        <f t="shared" si="824"/>
        <v>31</v>
      </c>
      <c r="BC1130" s="1">
        <f t="shared" si="825"/>
        <v>31</v>
      </c>
      <c r="BD1130" s="1">
        <f t="shared" si="826"/>
        <v>31</v>
      </c>
      <c r="BE1130" s="1">
        <f t="shared" si="827"/>
        <v>31</v>
      </c>
      <c r="BF1130" s="1">
        <f t="shared" si="828"/>
        <v>31</v>
      </c>
      <c r="BG1130" s="1">
        <f>+IF(D1130="male",VLOOKUP(M1130,'Key node cluster'!$A$3:$C$45,3,0),VLOOKUP(M1130,'Key node cluster'!$F$3:$H$27,3,0))</f>
        <v>31</v>
      </c>
    </row>
    <row r="1131" spans="1:59" x14ac:dyDescent="0.25">
      <c r="A1131" t="s">
        <v>911</v>
      </c>
      <c r="B1131">
        <v>9931016523</v>
      </c>
      <c r="C1131" s="7">
        <v>30</v>
      </c>
      <c r="D1131" t="s">
        <v>9</v>
      </c>
      <c r="E1131" t="s">
        <v>10</v>
      </c>
      <c r="G1131" t="str">
        <f t="shared" si="829"/>
        <v/>
      </c>
      <c r="H1131" s="7">
        <f t="shared" si="787"/>
        <v>5</v>
      </c>
      <c r="J1131">
        <v>29</v>
      </c>
      <c r="K1131">
        <v>3.6904109589041001</v>
      </c>
      <c r="L1131">
        <v>1</v>
      </c>
      <c r="M1131" s="5">
        <f t="shared" si="788"/>
        <v>26</v>
      </c>
      <c r="N1131" s="5">
        <f>+IF(D1131="male",VLOOKUP(BG1131,'Key node cluster'!$L$3:$N$24,3,0),VLOOKUP(BG1131,'Key node cluster'!$R$3:$T$15,3,0))</f>
        <v>1</v>
      </c>
      <c r="O1131" s="1">
        <v>0</v>
      </c>
      <c r="P1131" s="1">
        <f t="shared" si="789"/>
        <v>26</v>
      </c>
      <c r="Q1131" s="1">
        <f t="shared" si="790"/>
        <v>26</v>
      </c>
      <c r="R1131" s="1">
        <f t="shared" si="791"/>
        <v>26</v>
      </c>
      <c r="S1131" s="1">
        <f t="shared" si="792"/>
        <v>26</v>
      </c>
      <c r="T1131" s="1">
        <f t="shared" si="793"/>
        <v>26</v>
      </c>
      <c r="U1131" s="1">
        <f t="shared" si="794"/>
        <v>26</v>
      </c>
      <c r="V1131" s="1">
        <f t="shared" si="795"/>
        <v>26</v>
      </c>
      <c r="W1131" s="1">
        <f t="shared" si="796"/>
        <v>26</v>
      </c>
      <c r="X1131" s="1">
        <f t="shared" si="797"/>
        <v>26</v>
      </c>
      <c r="Y1131" s="1">
        <f t="shared" si="798"/>
        <v>26</v>
      </c>
      <c r="Z1131" s="1">
        <f t="shared" si="799"/>
        <v>26</v>
      </c>
      <c r="AA1131" s="1">
        <f t="shared" si="800"/>
        <v>26</v>
      </c>
      <c r="AB1131" s="1">
        <f t="shared" si="801"/>
        <v>26</v>
      </c>
      <c r="AC1131" s="1">
        <f t="shared" si="802"/>
        <v>26</v>
      </c>
      <c r="AD1131" s="1">
        <f t="shared" si="803"/>
        <v>26</v>
      </c>
      <c r="AE1131" s="1">
        <f t="shared" si="804"/>
        <v>26</v>
      </c>
      <c r="AF1131" s="1">
        <f t="shared" si="805"/>
        <v>26</v>
      </c>
      <c r="AG1131" s="1">
        <f t="shared" si="806"/>
        <v>26</v>
      </c>
      <c r="AH1131" s="1">
        <f t="shared" si="807"/>
        <v>26</v>
      </c>
      <c r="AI1131" s="1">
        <f t="shared" si="808"/>
        <v>26</v>
      </c>
      <c r="AJ1131" s="1">
        <f t="shared" si="809"/>
        <v>26</v>
      </c>
      <c r="AK1131" s="1">
        <f t="shared" si="810"/>
        <v>26</v>
      </c>
      <c r="AL1131" s="1">
        <f t="shared" si="811"/>
        <v>26</v>
      </c>
      <c r="AM1131" s="1">
        <f t="shared" si="812"/>
        <v>26</v>
      </c>
      <c r="AN1131" s="1">
        <f t="shared" si="813"/>
        <v>26</v>
      </c>
      <c r="AO1131" s="1">
        <f t="shared" si="814"/>
        <v>26</v>
      </c>
      <c r="AP1131" s="7">
        <f t="shared" si="830"/>
        <v>26</v>
      </c>
      <c r="AQ1131" s="7">
        <f t="shared" si="831"/>
        <v>26</v>
      </c>
      <c r="AR1131" s="1">
        <f t="shared" si="815"/>
        <v>26</v>
      </c>
      <c r="AS1131" s="7">
        <f t="shared" si="832"/>
        <v>26</v>
      </c>
      <c r="AT1131" s="1">
        <f t="shared" si="816"/>
        <v>26</v>
      </c>
      <c r="AU1131" s="1">
        <f t="shared" si="817"/>
        <v>26</v>
      </c>
      <c r="AV1131" s="1">
        <f t="shared" si="818"/>
        <v>26</v>
      </c>
      <c r="AW1131" s="1">
        <f t="shared" si="819"/>
        <v>26</v>
      </c>
      <c r="AX1131" s="1">
        <f t="shared" si="820"/>
        <v>26</v>
      </c>
      <c r="AY1131" s="1">
        <f t="shared" si="821"/>
        <v>26</v>
      </c>
      <c r="AZ1131" s="1">
        <f t="shared" si="822"/>
        <v>26</v>
      </c>
      <c r="BA1131" s="1">
        <f t="shared" si="823"/>
        <v>26</v>
      </c>
      <c r="BB1131" s="1">
        <f t="shared" si="824"/>
        <v>26</v>
      </c>
      <c r="BC1131" s="1">
        <f t="shared" si="825"/>
        <v>26</v>
      </c>
      <c r="BD1131" s="1">
        <f t="shared" si="826"/>
        <v>26</v>
      </c>
      <c r="BE1131" s="1">
        <f t="shared" si="827"/>
        <v>26</v>
      </c>
      <c r="BF1131" s="1">
        <f t="shared" si="828"/>
        <v>26</v>
      </c>
      <c r="BG1131" s="1">
        <f>+IF(D1131="male",VLOOKUP(M1131,'Key node cluster'!$A$3:$C$45,3,0),VLOOKUP(M1131,'Key node cluster'!$F$3:$H$27,3,0))</f>
        <v>31</v>
      </c>
    </row>
    <row r="1132" spans="1:59" x14ac:dyDescent="0.25">
      <c r="A1132" t="s">
        <v>913</v>
      </c>
      <c r="B1132">
        <v>9791057542</v>
      </c>
      <c r="C1132" s="7">
        <v>40</v>
      </c>
      <c r="D1132" t="s">
        <v>9</v>
      </c>
      <c r="E1132" t="s">
        <v>10</v>
      </c>
      <c r="G1132" t="str">
        <f t="shared" si="829"/>
        <v>bachelor or above</v>
      </c>
      <c r="H1132" s="7">
        <f t="shared" si="787"/>
        <v>15</v>
      </c>
      <c r="I1132" t="s">
        <v>14</v>
      </c>
      <c r="J1132">
        <v>42</v>
      </c>
      <c r="K1132">
        <v>13.093150684932001</v>
      </c>
      <c r="L1132">
        <v>10</v>
      </c>
      <c r="M1132" s="5">
        <f t="shared" si="788"/>
        <v>26</v>
      </c>
      <c r="N1132" s="5">
        <f>+IF(D1132="male",VLOOKUP(BG1132,'Key node cluster'!$L$3:$N$24,3,0),VLOOKUP(BG1132,'Key node cluster'!$R$3:$T$15,3,0))</f>
        <v>1</v>
      </c>
      <c r="O1132" s="1">
        <v>0</v>
      </c>
      <c r="P1132" s="1">
        <f t="shared" si="789"/>
        <v>26</v>
      </c>
      <c r="Q1132" s="1">
        <f t="shared" si="790"/>
        <v>26</v>
      </c>
      <c r="R1132" s="1">
        <f t="shared" si="791"/>
        <v>26</v>
      </c>
      <c r="S1132" s="1">
        <f t="shared" si="792"/>
        <v>26</v>
      </c>
      <c r="T1132" s="1">
        <f t="shared" si="793"/>
        <v>26</v>
      </c>
      <c r="U1132" s="1">
        <f t="shared" si="794"/>
        <v>26</v>
      </c>
      <c r="V1132" s="1">
        <f t="shared" si="795"/>
        <v>26</v>
      </c>
      <c r="W1132" s="1">
        <f t="shared" si="796"/>
        <v>26</v>
      </c>
      <c r="X1132" s="1">
        <f t="shared" si="797"/>
        <v>26</v>
      </c>
      <c r="Y1132" s="1">
        <f t="shared" si="798"/>
        <v>26</v>
      </c>
      <c r="Z1132" s="1">
        <f t="shared" si="799"/>
        <v>26</v>
      </c>
      <c r="AA1132" s="1">
        <f t="shared" si="800"/>
        <v>26</v>
      </c>
      <c r="AB1132" s="1">
        <f t="shared" si="801"/>
        <v>26</v>
      </c>
      <c r="AC1132" s="1">
        <f t="shared" si="802"/>
        <v>26</v>
      </c>
      <c r="AD1132" s="1">
        <f t="shared" si="803"/>
        <v>26</v>
      </c>
      <c r="AE1132" s="1">
        <f t="shared" si="804"/>
        <v>26</v>
      </c>
      <c r="AF1132" s="1">
        <f t="shared" si="805"/>
        <v>26</v>
      </c>
      <c r="AG1132" s="1">
        <f t="shared" si="806"/>
        <v>26</v>
      </c>
      <c r="AH1132" s="1">
        <f t="shared" si="807"/>
        <v>26</v>
      </c>
      <c r="AI1132" s="1">
        <f t="shared" si="808"/>
        <v>26</v>
      </c>
      <c r="AJ1132" s="1">
        <f t="shared" si="809"/>
        <v>26</v>
      </c>
      <c r="AK1132" s="1">
        <f t="shared" si="810"/>
        <v>26</v>
      </c>
      <c r="AL1132" s="1">
        <f t="shared" si="811"/>
        <v>26</v>
      </c>
      <c r="AM1132" s="1">
        <f t="shared" si="812"/>
        <v>26</v>
      </c>
      <c r="AN1132" s="1">
        <f t="shared" si="813"/>
        <v>26</v>
      </c>
      <c r="AO1132" s="1">
        <f t="shared" si="814"/>
        <v>26</v>
      </c>
      <c r="AP1132" s="7">
        <f t="shared" si="830"/>
        <v>26</v>
      </c>
      <c r="AQ1132" s="7">
        <f t="shared" si="831"/>
        <v>26</v>
      </c>
      <c r="AR1132" s="1">
        <f t="shared" si="815"/>
        <v>26</v>
      </c>
      <c r="AS1132" s="7">
        <f t="shared" si="832"/>
        <v>26</v>
      </c>
      <c r="AT1132" s="1">
        <f t="shared" si="816"/>
        <v>26</v>
      </c>
      <c r="AU1132" s="1">
        <f t="shared" si="817"/>
        <v>26</v>
      </c>
      <c r="AV1132" s="1">
        <f t="shared" si="818"/>
        <v>26</v>
      </c>
      <c r="AW1132" s="1">
        <f t="shared" si="819"/>
        <v>26</v>
      </c>
      <c r="AX1132" s="1">
        <f t="shared" si="820"/>
        <v>26</v>
      </c>
      <c r="AY1132" s="1">
        <f t="shared" si="821"/>
        <v>26</v>
      </c>
      <c r="AZ1132" s="1">
        <f t="shared" si="822"/>
        <v>26</v>
      </c>
      <c r="BA1132" s="1">
        <f t="shared" si="823"/>
        <v>26</v>
      </c>
      <c r="BB1132" s="1">
        <f t="shared" si="824"/>
        <v>26</v>
      </c>
      <c r="BC1132" s="1">
        <f t="shared" si="825"/>
        <v>26</v>
      </c>
      <c r="BD1132" s="1">
        <f t="shared" si="826"/>
        <v>26</v>
      </c>
      <c r="BE1132" s="1">
        <f t="shared" si="827"/>
        <v>26</v>
      </c>
      <c r="BF1132" s="1">
        <f t="shared" si="828"/>
        <v>26</v>
      </c>
      <c r="BG1132" s="1">
        <f>+IF(D1132="male",VLOOKUP(M1132,'Key node cluster'!$A$3:$C$45,3,0),VLOOKUP(M1132,'Key node cluster'!$F$3:$H$27,3,0))</f>
        <v>31</v>
      </c>
    </row>
    <row r="1133" spans="1:59" x14ac:dyDescent="0.25">
      <c r="A1133" t="s">
        <v>915</v>
      </c>
      <c r="B1133">
        <v>9731035850</v>
      </c>
      <c r="C1133" s="7">
        <v>50</v>
      </c>
      <c r="D1133" t="s">
        <v>9</v>
      </c>
      <c r="E1133" t="s">
        <v>10</v>
      </c>
      <c r="F1133" t="s">
        <v>11</v>
      </c>
      <c r="G1133" t="str">
        <f t="shared" si="829"/>
        <v>bachelor or above</v>
      </c>
      <c r="H1133" s="7">
        <f t="shared" si="787"/>
        <v>20</v>
      </c>
      <c r="I1133" t="s">
        <v>46</v>
      </c>
      <c r="J1133">
        <v>49</v>
      </c>
      <c r="K1133">
        <v>18.378082191781001</v>
      </c>
      <c r="L1133">
        <v>7</v>
      </c>
      <c r="M1133" s="5">
        <f t="shared" si="788"/>
        <v>42</v>
      </c>
      <c r="N1133" s="5">
        <f>+IF(D1133="male",VLOOKUP(BG1133,'Key node cluster'!$L$3:$N$24,3,0),VLOOKUP(BG1133,'Key node cluster'!$R$3:$T$15,3,0))</f>
        <v>0</v>
      </c>
      <c r="O1133" s="1">
        <v>0</v>
      </c>
      <c r="P1133" s="1">
        <f t="shared" si="789"/>
        <v>26</v>
      </c>
      <c r="Q1133" s="1">
        <f t="shared" si="790"/>
        <v>26</v>
      </c>
      <c r="R1133" s="1">
        <f t="shared" si="791"/>
        <v>26</v>
      </c>
      <c r="S1133" s="1">
        <f t="shared" si="792"/>
        <v>26</v>
      </c>
      <c r="T1133" s="1">
        <f t="shared" si="793"/>
        <v>26</v>
      </c>
      <c r="U1133" s="1">
        <f t="shared" si="794"/>
        <v>26</v>
      </c>
      <c r="V1133" s="1">
        <f t="shared" si="795"/>
        <v>26</v>
      </c>
      <c r="W1133" s="1">
        <f t="shared" si="796"/>
        <v>26</v>
      </c>
      <c r="X1133" s="1">
        <f t="shared" si="797"/>
        <v>26</v>
      </c>
      <c r="Y1133" s="1">
        <f t="shared" si="798"/>
        <v>26</v>
      </c>
      <c r="Z1133" s="1">
        <f t="shared" si="799"/>
        <v>26</v>
      </c>
      <c r="AA1133" s="1">
        <f t="shared" si="800"/>
        <v>26</v>
      </c>
      <c r="AB1133" s="1">
        <f t="shared" si="801"/>
        <v>26</v>
      </c>
      <c r="AC1133" s="1">
        <f t="shared" si="802"/>
        <v>26</v>
      </c>
      <c r="AD1133" s="1">
        <f t="shared" si="803"/>
        <v>26</v>
      </c>
      <c r="AE1133" s="1">
        <f t="shared" si="804"/>
        <v>26</v>
      </c>
      <c r="AF1133" s="1">
        <f t="shared" si="805"/>
        <v>26</v>
      </c>
      <c r="AG1133" s="1">
        <f t="shared" si="806"/>
        <v>26</v>
      </c>
      <c r="AH1133" s="1">
        <f t="shared" si="807"/>
        <v>26</v>
      </c>
      <c r="AI1133" s="1">
        <f t="shared" si="808"/>
        <v>26</v>
      </c>
      <c r="AJ1133" s="1">
        <f t="shared" si="809"/>
        <v>26</v>
      </c>
      <c r="AK1133" s="1">
        <f t="shared" si="810"/>
        <v>26</v>
      </c>
      <c r="AL1133" s="1">
        <f t="shared" si="811"/>
        <v>26</v>
      </c>
      <c r="AM1133" s="1">
        <f t="shared" si="812"/>
        <v>26</v>
      </c>
      <c r="AN1133" s="1">
        <f t="shared" si="813"/>
        <v>26</v>
      </c>
      <c r="AO1133" s="1">
        <f t="shared" si="814"/>
        <v>26</v>
      </c>
      <c r="AP1133" s="7">
        <f t="shared" si="830"/>
        <v>38</v>
      </c>
      <c r="AQ1133" s="7">
        <f t="shared" si="831"/>
        <v>38</v>
      </c>
      <c r="AR1133" s="1">
        <f t="shared" si="815"/>
        <v>38</v>
      </c>
      <c r="AS1133" s="7">
        <f t="shared" si="832"/>
        <v>38</v>
      </c>
      <c r="AT1133" s="1">
        <f t="shared" si="816"/>
        <v>38</v>
      </c>
      <c r="AU1133" s="1">
        <f t="shared" si="817"/>
        <v>38</v>
      </c>
      <c r="AV1133" s="1">
        <f t="shared" si="818"/>
        <v>38</v>
      </c>
      <c r="AW1133" s="1">
        <f t="shared" si="819"/>
        <v>38</v>
      </c>
      <c r="AX1133" s="1">
        <f t="shared" si="820"/>
        <v>38</v>
      </c>
      <c r="AY1133" s="1">
        <f t="shared" si="821"/>
        <v>38</v>
      </c>
      <c r="AZ1133" s="1">
        <f t="shared" si="822"/>
        <v>38</v>
      </c>
      <c r="BA1133" s="1">
        <f t="shared" si="823"/>
        <v>38</v>
      </c>
      <c r="BB1133" s="1">
        <f t="shared" si="824"/>
        <v>40</v>
      </c>
      <c r="BC1133" s="1">
        <f t="shared" si="825"/>
        <v>40</v>
      </c>
      <c r="BD1133" s="1">
        <f t="shared" si="826"/>
        <v>42</v>
      </c>
      <c r="BE1133" s="1">
        <f t="shared" si="827"/>
        <v>42</v>
      </c>
      <c r="BF1133" s="1">
        <f t="shared" si="828"/>
        <v>42</v>
      </c>
      <c r="BG1133" s="1">
        <f>+IF(D1133="male",VLOOKUP(M1133,'Key node cluster'!$A$3:$C$45,3,0),VLOOKUP(M1133,'Key node cluster'!$F$3:$H$27,3,0))</f>
        <v>42</v>
      </c>
    </row>
    <row r="1134" spans="1:59" x14ac:dyDescent="0.25">
      <c r="A1134" t="s">
        <v>916</v>
      </c>
      <c r="B1134">
        <v>9881029902</v>
      </c>
      <c r="C1134" s="7">
        <v>30</v>
      </c>
      <c r="D1134" t="s">
        <v>9</v>
      </c>
      <c r="E1134" t="s">
        <v>10</v>
      </c>
      <c r="F1134" t="s">
        <v>25</v>
      </c>
      <c r="G1134" t="str">
        <f t="shared" si="829"/>
        <v>bachelor or above</v>
      </c>
      <c r="H1134" s="7">
        <f t="shared" si="787"/>
        <v>15</v>
      </c>
      <c r="I1134" t="s">
        <v>46</v>
      </c>
      <c r="J1134">
        <v>33</v>
      </c>
      <c r="K1134">
        <v>10.112328767123</v>
      </c>
      <c r="L1134">
        <v>3</v>
      </c>
      <c r="M1134" s="5">
        <f t="shared" si="788"/>
        <v>31</v>
      </c>
      <c r="N1134" s="5">
        <f>+IF(D1134="male",VLOOKUP(BG1134,'Key node cluster'!$L$3:$N$24,3,0),VLOOKUP(BG1134,'Key node cluster'!$R$3:$T$15,3,0))</f>
        <v>1</v>
      </c>
      <c r="O1134" s="1">
        <v>0</v>
      </c>
      <c r="P1134" s="1">
        <f t="shared" si="789"/>
        <v>26</v>
      </c>
      <c r="Q1134" s="1">
        <f t="shared" si="790"/>
        <v>26</v>
      </c>
      <c r="R1134" s="1">
        <f t="shared" si="791"/>
        <v>26</v>
      </c>
      <c r="S1134" s="1">
        <f t="shared" si="792"/>
        <v>26</v>
      </c>
      <c r="T1134" s="1">
        <f t="shared" si="793"/>
        <v>26</v>
      </c>
      <c r="U1134" s="1">
        <f t="shared" si="794"/>
        <v>26</v>
      </c>
      <c r="V1134" s="1">
        <f t="shared" si="795"/>
        <v>26</v>
      </c>
      <c r="W1134" s="1">
        <f t="shared" si="796"/>
        <v>26</v>
      </c>
      <c r="X1134" s="1">
        <f t="shared" si="797"/>
        <v>26</v>
      </c>
      <c r="Y1134" s="1">
        <f t="shared" si="798"/>
        <v>26</v>
      </c>
      <c r="Z1134" s="1">
        <f t="shared" si="799"/>
        <v>26</v>
      </c>
      <c r="AA1134" s="1">
        <f t="shared" si="800"/>
        <v>26</v>
      </c>
      <c r="AB1134" s="1">
        <f t="shared" si="801"/>
        <v>26</v>
      </c>
      <c r="AC1134" s="1">
        <f t="shared" si="802"/>
        <v>26</v>
      </c>
      <c r="AD1134" s="1">
        <f t="shared" si="803"/>
        <v>26</v>
      </c>
      <c r="AE1134" s="1">
        <f t="shared" si="804"/>
        <v>26</v>
      </c>
      <c r="AF1134" s="1">
        <f t="shared" si="805"/>
        <v>26</v>
      </c>
      <c r="AG1134" s="1">
        <f t="shared" si="806"/>
        <v>26</v>
      </c>
      <c r="AH1134" s="1">
        <f t="shared" si="807"/>
        <v>26</v>
      </c>
      <c r="AI1134" s="1">
        <f t="shared" si="808"/>
        <v>26</v>
      </c>
      <c r="AJ1134" s="1">
        <f t="shared" si="809"/>
        <v>26</v>
      </c>
      <c r="AK1134" s="1">
        <f t="shared" si="810"/>
        <v>26</v>
      </c>
      <c r="AL1134" s="1">
        <f t="shared" si="811"/>
        <v>26</v>
      </c>
      <c r="AM1134" s="1">
        <f t="shared" si="812"/>
        <v>26</v>
      </c>
      <c r="AN1134" s="1">
        <f t="shared" si="813"/>
        <v>26</v>
      </c>
      <c r="AO1134" s="1">
        <f t="shared" si="814"/>
        <v>26</v>
      </c>
      <c r="AP1134" s="7">
        <f t="shared" si="830"/>
        <v>27</v>
      </c>
      <c r="AQ1134" s="7">
        <f t="shared" si="831"/>
        <v>28</v>
      </c>
      <c r="AR1134" s="1">
        <f t="shared" si="815"/>
        <v>29</v>
      </c>
      <c r="AS1134" s="7">
        <f t="shared" si="832"/>
        <v>31</v>
      </c>
      <c r="AT1134" s="1">
        <f t="shared" si="816"/>
        <v>31</v>
      </c>
      <c r="AU1134" s="1">
        <f t="shared" si="817"/>
        <v>31</v>
      </c>
      <c r="AV1134" s="1">
        <f t="shared" si="818"/>
        <v>31</v>
      </c>
      <c r="AW1134" s="1">
        <f t="shared" si="819"/>
        <v>31</v>
      </c>
      <c r="AX1134" s="1">
        <f t="shared" si="820"/>
        <v>31</v>
      </c>
      <c r="AY1134" s="1">
        <f t="shared" si="821"/>
        <v>31</v>
      </c>
      <c r="AZ1134" s="1">
        <f t="shared" si="822"/>
        <v>31</v>
      </c>
      <c r="BA1134" s="1">
        <f t="shared" si="823"/>
        <v>31</v>
      </c>
      <c r="BB1134" s="1">
        <f t="shared" si="824"/>
        <v>31</v>
      </c>
      <c r="BC1134" s="1">
        <f t="shared" si="825"/>
        <v>31</v>
      </c>
      <c r="BD1134" s="1">
        <f t="shared" si="826"/>
        <v>31</v>
      </c>
      <c r="BE1134" s="1">
        <f t="shared" si="827"/>
        <v>31</v>
      </c>
      <c r="BF1134" s="1">
        <f t="shared" si="828"/>
        <v>31</v>
      </c>
      <c r="BG1134" s="1">
        <f>+IF(D1134="male",VLOOKUP(M1134,'Key node cluster'!$A$3:$C$45,3,0),VLOOKUP(M1134,'Key node cluster'!$F$3:$H$27,3,0))</f>
        <v>31</v>
      </c>
    </row>
    <row r="1135" spans="1:59" x14ac:dyDescent="0.25">
      <c r="A1135" t="s">
        <v>919</v>
      </c>
      <c r="B1135">
        <v>9941064046</v>
      </c>
      <c r="C1135" s="7">
        <v>30</v>
      </c>
      <c r="D1135" t="s">
        <v>9</v>
      </c>
      <c r="E1135" t="s">
        <v>10</v>
      </c>
      <c r="G1135" t="str">
        <f t="shared" si="829"/>
        <v>bachelor or above</v>
      </c>
      <c r="H1135" s="7">
        <f t="shared" si="787"/>
        <v>10</v>
      </c>
      <c r="I1135" t="s">
        <v>46</v>
      </c>
      <c r="J1135">
        <v>27</v>
      </c>
      <c r="K1135">
        <v>5.6904109589041001</v>
      </c>
      <c r="L1135">
        <v>1</v>
      </c>
      <c r="M1135" s="5">
        <f t="shared" si="788"/>
        <v>26</v>
      </c>
      <c r="N1135" s="5">
        <f>+IF(D1135="male",VLOOKUP(BG1135,'Key node cluster'!$L$3:$N$24,3,0),VLOOKUP(BG1135,'Key node cluster'!$R$3:$T$15,3,0))</f>
        <v>1</v>
      </c>
      <c r="O1135" s="1">
        <v>0</v>
      </c>
      <c r="P1135" s="1">
        <f t="shared" si="789"/>
        <v>26</v>
      </c>
      <c r="Q1135" s="1">
        <f t="shared" si="790"/>
        <v>26</v>
      </c>
      <c r="R1135" s="1">
        <f t="shared" si="791"/>
        <v>26</v>
      </c>
      <c r="S1135" s="1">
        <f t="shared" si="792"/>
        <v>26</v>
      </c>
      <c r="T1135" s="1">
        <f t="shared" si="793"/>
        <v>26</v>
      </c>
      <c r="U1135" s="1">
        <f t="shared" si="794"/>
        <v>26</v>
      </c>
      <c r="V1135" s="1">
        <f t="shared" si="795"/>
        <v>26</v>
      </c>
      <c r="W1135" s="1">
        <f t="shared" si="796"/>
        <v>26</v>
      </c>
      <c r="X1135" s="1">
        <f t="shared" si="797"/>
        <v>26</v>
      </c>
      <c r="Y1135" s="1">
        <f t="shared" si="798"/>
        <v>26</v>
      </c>
      <c r="Z1135" s="1">
        <f t="shared" si="799"/>
        <v>26</v>
      </c>
      <c r="AA1135" s="1">
        <f t="shared" si="800"/>
        <v>26</v>
      </c>
      <c r="AB1135" s="1">
        <f t="shared" si="801"/>
        <v>26</v>
      </c>
      <c r="AC1135" s="1">
        <f t="shared" si="802"/>
        <v>26</v>
      </c>
      <c r="AD1135" s="1">
        <f t="shared" si="803"/>
        <v>26</v>
      </c>
      <c r="AE1135" s="1">
        <f t="shared" si="804"/>
        <v>26</v>
      </c>
      <c r="AF1135" s="1">
        <f t="shared" si="805"/>
        <v>26</v>
      </c>
      <c r="AG1135" s="1">
        <f t="shared" si="806"/>
        <v>26</v>
      </c>
      <c r="AH1135" s="1">
        <f t="shared" si="807"/>
        <v>26</v>
      </c>
      <c r="AI1135" s="1">
        <f t="shared" si="808"/>
        <v>26</v>
      </c>
      <c r="AJ1135" s="1">
        <f t="shared" si="809"/>
        <v>26</v>
      </c>
      <c r="AK1135" s="1">
        <f t="shared" si="810"/>
        <v>26</v>
      </c>
      <c r="AL1135" s="1">
        <f t="shared" si="811"/>
        <v>26</v>
      </c>
      <c r="AM1135" s="1">
        <f t="shared" si="812"/>
        <v>26</v>
      </c>
      <c r="AN1135" s="1">
        <f t="shared" si="813"/>
        <v>26</v>
      </c>
      <c r="AO1135" s="1">
        <f t="shared" si="814"/>
        <v>26</v>
      </c>
      <c r="AP1135" s="7">
        <f t="shared" si="830"/>
        <v>26</v>
      </c>
      <c r="AQ1135" s="7">
        <f t="shared" si="831"/>
        <v>26</v>
      </c>
      <c r="AR1135" s="1">
        <f t="shared" si="815"/>
        <v>26</v>
      </c>
      <c r="AS1135" s="7">
        <f t="shared" si="832"/>
        <v>26</v>
      </c>
      <c r="AT1135" s="1">
        <f t="shared" si="816"/>
        <v>26</v>
      </c>
      <c r="AU1135" s="1">
        <f t="shared" si="817"/>
        <v>26</v>
      </c>
      <c r="AV1135" s="1">
        <f t="shared" si="818"/>
        <v>26</v>
      </c>
      <c r="AW1135" s="1">
        <f t="shared" si="819"/>
        <v>26</v>
      </c>
      <c r="AX1135" s="1">
        <f t="shared" si="820"/>
        <v>26</v>
      </c>
      <c r="AY1135" s="1">
        <f t="shared" si="821"/>
        <v>26</v>
      </c>
      <c r="AZ1135" s="1">
        <f t="shared" si="822"/>
        <v>26</v>
      </c>
      <c r="BA1135" s="1">
        <f t="shared" si="823"/>
        <v>26</v>
      </c>
      <c r="BB1135" s="1">
        <f t="shared" si="824"/>
        <v>26</v>
      </c>
      <c r="BC1135" s="1">
        <f t="shared" si="825"/>
        <v>26</v>
      </c>
      <c r="BD1135" s="1">
        <f t="shared" si="826"/>
        <v>26</v>
      </c>
      <c r="BE1135" s="1">
        <f t="shared" si="827"/>
        <v>26</v>
      </c>
      <c r="BF1135" s="1">
        <f t="shared" si="828"/>
        <v>26</v>
      </c>
      <c r="BG1135" s="1">
        <f>+IF(D1135="male",VLOOKUP(M1135,'Key node cluster'!$A$3:$C$45,3,0),VLOOKUP(M1135,'Key node cluster'!$F$3:$H$27,3,0))</f>
        <v>31</v>
      </c>
    </row>
    <row r="1136" spans="1:59" x14ac:dyDescent="0.25">
      <c r="A1136" t="s">
        <v>921</v>
      </c>
      <c r="B1136">
        <v>9881041466</v>
      </c>
      <c r="C1136" s="7">
        <v>30</v>
      </c>
      <c r="D1136" t="s">
        <v>9</v>
      </c>
      <c r="E1136" t="s">
        <v>10</v>
      </c>
      <c r="G1136" t="str">
        <f t="shared" si="829"/>
        <v/>
      </c>
      <c r="H1136" s="7">
        <f t="shared" si="787"/>
        <v>15</v>
      </c>
      <c r="J1136">
        <v>33</v>
      </c>
      <c r="K1136">
        <v>10.194520547945</v>
      </c>
      <c r="L1136">
        <v>6</v>
      </c>
      <c r="M1136" s="5">
        <f t="shared" si="788"/>
        <v>26</v>
      </c>
      <c r="N1136" s="5">
        <f>+IF(D1136="male",VLOOKUP(BG1136,'Key node cluster'!$L$3:$N$24,3,0),VLOOKUP(BG1136,'Key node cluster'!$R$3:$T$15,3,0))</f>
        <v>1</v>
      </c>
      <c r="O1136" s="1">
        <v>0</v>
      </c>
      <c r="P1136" s="1">
        <f t="shared" si="789"/>
        <v>26</v>
      </c>
      <c r="Q1136" s="1">
        <f t="shared" si="790"/>
        <v>26</v>
      </c>
      <c r="R1136" s="1">
        <f t="shared" si="791"/>
        <v>26</v>
      </c>
      <c r="S1136" s="1">
        <f t="shared" si="792"/>
        <v>26</v>
      </c>
      <c r="T1136" s="1">
        <f t="shared" si="793"/>
        <v>26</v>
      </c>
      <c r="U1136" s="1">
        <f t="shared" si="794"/>
        <v>26</v>
      </c>
      <c r="V1136" s="1">
        <f t="shared" si="795"/>
        <v>26</v>
      </c>
      <c r="W1136" s="1">
        <f t="shared" si="796"/>
        <v>26</v>
      </c>
      <c r="X1136" s="1">
        <f t="shared" si="797"/>
        <v>26</v>
      </c>
      <c r="Y1136" s="1">
        <f t="shared" si="798"/>
        <v>26</v>
      </c>
      <c r="Z1136" s="1">
        <f t="shared" si="799"/>
        <v>26</v>
      </c>
      <c r="AA1136" s="1">
        <f t="shared" si="800"/>
        <v>26</v>
      </c>
      <c r="AB1136" s="1">
        <f t="shared" si="801"/>
        <v>26</v>
      </c>
      <c r="AC1136" s="1">
        <f t="shared" si="802"/>
        <v>26</v>
      </c>
      <c r="AD1136" s="1">
        <f t="shared" si="803"/>
        <v>26</v>
      </c>
      <c r="AE1136" s="1">
        <f t="shared" si="804"/>
        <v>26</v>
      </c>
      <c r="AF1136" s="1">
        <f t="shared" si="805"/>
        <v>26</v>
      </c>
      <c r="AG1136" s="1">
        <f t="shared" si="806"/>
        <v>26</v>
      </c>
      <c r="AH1136" s="1">
        <f t="shared" si="807"/>
        <v>26</v>
      </c>
      <c r="AI1136" s="1">
        <f t="shared" si="808"/>
        <v>26</v>
      </c>
      <c r="AJ1136" s="1">
        <f t="shared" si="809"/>
        <v>26</v>
      </c>
      <c r="AK1136" s="1">
        <f t="shared" si="810"/>
        <v>26</v>
      </c>
      <c r="AL1136" s="1">
        <f t="shared" si="811"/>
        <v>26</v>
      </c>
      <c r="AM1136" s="1">
        <f t="shared" si="812"/>
        <v>26</v>
      </c>
      <c r="AN1136" s="1">
        <f t="shared" si="813"/>
        <v>26</v>
      </c>
      <c r="AO1136" s="1">
        <f t="shared" si="814"/>
        <v>26</v>
      </c>
      <c r="AP1136" s="7">
        <f t="shared" si="830"/>
        <v>26</v>
      </c>
      <c r="AQ1136" s="7">
        <f t="shared" si="831"/>
        <v>26</v>
      </c>
      <c r="AR1136" s="1">
        <f t="shared" si="815"/>
        <v>26</v>
      </c>
      <c r="AS1136" s="7">
        <f t="shared" si="832"/>
        <v>26</v>
      </c>
      <c r="AT1136" s="1">
        <f t="shared" si="816"/>
        <v>26</v>
      </c>
      <c r="AU1136" s="1">
        <f t="shared" si="817"/>
        <v>26</v>
      </c>
      <c r="AV1136" s="1">
        <f t="shared" si="818"/>
        <v>26</v>
      </c>
      <c r="AW1136" s="1">
        <f t="shared" si="819"/>
        <v>26</v>
      </c>
      <c r="AX1136" s="1">
        <f t="shared" si="820"/>
        <v>26</v>
      </c>
      <c r="AY1136" s="1">
        <f t="shared" si="821"/>
        <v>26</v>
      </c>
      <c r="AZ1136" s="1">
        <f t="shared" si="822"/>
        <v>26</v>
      </c>
      <c r="BA1136" s="1">
        <f t="shared" si="823"/>
        <v>26</v>
      </c>
      <c r="BB1136" s="1">
        <f t="shared" si="824"/>
        <v>26</v>
      </c>
      <c r="BC1136" s="1">
        <f t="shared" si="825"/>
        <v>26</v>
      </c>
      <c r="BD1136" s="1">
        <f t="shared" si="826"/>
        <v>26</v>
      </c>
      <c r="BE1136" s="1">
        <f t="shared" si="827"/>
        <v>26</v>
      </c>
      <c r="BF1136" s="1">
        <f t="shared" si="828"/>
        <v>26</v>
      </c>
      <c r="BG1136" s="1">
        <f>+IF(D1136="male",VLOOKUP(M1136,'Key node cluster'!$A$3:$C$45,3,0),VLOOKUP(M1136,'Key node cluster'!$F$3:$H$27,3,0))</f>
        <v>31</v>
      </c>
    </row>
    <row r="1137" spans="1:59" x14ac:dyDescent="0.25">
      <c r="A1137" t="s">
        <v>922</v>
      </c>
      <c r="B1137">
        <v>9691002013</v>
      </c>
      <c r="C1137" s="7">
        <v>50</v>
      </c>
      <c r="D1137" t="s">
        <v>9</v>
      </c>
      <c r="E1137" t="s">
        <v>10</v>
      </c>
      <c r="F1137" t="s">
        <v>360</v>
      </c>
      <c r="G1137" t="str">
        <f t="shared" si="829"/>
        <v>secondary or below</v>
      </c>
      <c r="H1137" s="7">
        <f t="shared" si="787"/>
        <v>15</v>
      </c>
      <c r="I1137" t="s">
        <v>12</v>
      </c>
      <c r="J1137">
        <v>52</v>
      </c>
      <c r="K1137">
        <v>13.002739726027</v>
      </c>
      <c r="L1137">
        <v>11</v>
      </c>
      <c r="M1137" s="5">
        <f t="shared" si="788"/>
        <v>32</v>
      </c>
      <c r="N1137" s="5">
        <f>+IF(D1137="male",VLOOKUP(BG1137,'Key node cluster'!$L$3:$N$24,3,0),VLOOKUP(BG1137,'Key node cluster'!$R$3:$T$15,3,0))</f>
        <v>0</v>
      </c>
      <c r="O1137" s="1">
        <v>0</v>
      </c>
      <c r="P1137" s="1">
        <f t="shared" si="789"/>
        <v>26</v>
      </c>
      <c r="Q1137" s="1">
        <f t="shared" si="790"/>
        <v>26</v>
      </c>
      <c r="R1137" s="1">
        <f t="shared" si="791"/>
        <v>26</v>
      </c>
      <c r="S1137" s="1">
        <f t="shared" si="792"/>
        <v>26</v>
      </c>
      <c r="T1137" s="1">
        <f t="shared" si="793"/>
        <v>26</v>
      </c>
      <c r="U1137" s="1">
        <f t="shared" si="794"/>
        <v>26</v>
      </c>
      <c r="V1137" s="1">
        <f t="shared" si="795"/>
        <v>26</v>
      </c>
      <c r="W1137" s="1">
        <f t="shared" si="796"/>
        <v>26</v>
      </c>
      <c r="X1137" s="1">
        <f t="shared" si="797"/>
        <v>26</v>
      </c>
      <c r="Y1137" s="1">
        <f t="shared" si="798"/>
        <v>26</v>
      </c>
      <c r="Z1137" s="1">
        <f t="shared" si="799"/>
        <v>26</v>
      </c>
      <c r="AA1137" s="1">
        <f t="shared" si="800"/>
        <v>26</v>
      </c>
      <c r="AB1137" s="1">
        <f t="shared" si="801"/>
        <v>26</v>
      </c>
      <c r="AC1137" s="1">
        <f t="shared" si="802"/>
        <v>26</v>
      </c>
      <c r="AD1137" s="1">
        <f t="shared" si="803"/>
        <v>26</v>
      </c>
      <c r="AE1137" s="1">
        <f t="shared" si="804"/>
        <v>26</v>
      </c>
      <c r="AF1137" s="1">
        <f t="shared" si="805"/>
        <v>26</v>
      </c>
      <c r="AG1137" s="1">
        <f t="shared" si="806"/>
        <v>26</v>
      </c>
      <c r="AH1137" s="1">
        <f t="shared" si="807"/>
        <v>26</v>
      </c>
      <c r="AI1137" s="1">
        <f t="shared" si="808"/>
        <v>26</v>
      </c>
      <c r="AJ1137" s="1">
        <f t="shared" si="809"/>
        <v>26</v>
      </c>
      <c r="AK1137" s="1">
        <f t="shared" si="810"/>
        <v>26</v>
      </c>
      <c r="AL1137" s="1">
        <f t="shared" si="811"/>
        <v>26</v>
      </c>
      <c r="AM1137" s="1">
        <f t="shared" si="812"/>
        <v>26</v>
      </c>
      <c r="AN1137" s="1">
        <f t="shared" si="813"/>
        <v>26</v>
      </c>
      <c r="AO1137" s="1">
        <f t="shared" si="814"/>
        <v>26</v>
      </c>
      <c r="AP1137" s="7">
        <f t="shared" si="830"/>
        <v>27</v>
      </c>
      <c r="AQ1137" s="7">
        <f t="shared" si="831"/>
        <v>28</v>
      </c>
      <c r="AR1137" s="1">
        <f t="shared" si="815"/>
        <v>32</v>
      </c>
      <c r="AS1137" s="7">
        <f t="shared" si="832"/>
        <v>32</v>
      </c>
      <c r="AT1137" s="1">
        <f t="shared" si="816"/>
        <v>32</v>
      </c>
      <c r="AU1137" s="1">
        <f t="shared" si="817"/>
        <v>32</v>
      </c>
      <c r="AV1137" s="1">
        <f t="shared" si="818"/>
        <v>32</v>
      </c>
      <c r="AW1137" s="1">
        <f t="shared" si="819"/>
        <v>32</v>
      </c>
      <c r="AX1137" s="1">
        <f t="shared" si="820"/>
        <v>32</v>
      </c>
      <c r="AY1137" s="1">
        <f t="shared" si="821"/>
        <v>32</v>
      </c>
      <c r="AZ1137" s="1">
        <f t="shared" si="822"/>
        <v>32</v>
      </c>
      <c r="BA1137" s="1">
        <f t="shared" si="823"/>
        <v>32</v>
      </c>
      <c r="BB1137" s="1">
        <f t="shared" si="824"/>
        <v>32</v>
      </c>
      <c r="BC1137" s="1">
        <f t="shared" si="825"/>
        <v>32</v>
      </c>
      <c r="BD1137" s="1">
        <f t="shared" si="826"/>
        <v>32</v>
      </c>
      <c r="BE1137" s="1">
        <f t="shared" si="827"/>
        <v>32</v>
      </c>
      <c r="BF1137" s="1">
        <f t="shared" si="828"/>
        <v>32</v>
      </c>
      <c r="BG1137" s="1">
        <f>+IF(D1137="male",VLOOKUP(M1137,'Key node cluster'!$A$3:$C$45,3,0),VLOOKUP(M1137,'Key node cluster'!$F$3:$H$27,3,0))</f>
        <v>32</v>
      </c>
    </row>
    <row r="1138" spans="1:59" x14ac:dyDescent="0.25">
      <c r="A1138" t="s">
        <v>923</v>
      </c>
      <c r="B1138">
        <v>9811012509</v>
      </c>
      <c r="C1138" s="7">
        <v>40</v>
      </c>
      <c r="D1138" t="s">
        <v>9</v>
      </c>
      <c r="E1138" t="s">
        <v>10</v>
      </c>
      <c r="G1138" t="str">
        <f t="shared" si="829"/>
        <v>bachelor or above</v>
      </c>
      <c r="H1138" s="7">
        <f t="shared" si="787"/>
        <v>20</v>
      </c>
      <c r="I1138" t="s">
        <v>14</v>
      </c>
      <c r="J1138">
        <v>40</v>
      </c>
      <c r="K1138">
        <v>15.115068493151</v>
      </c>
      <c r="L1138">
        <v>3</v>
      </c>
      <c r="M1138" s="5">
        <f t="shared" si="788"/>
        <v>26</v>
      </c>
      <c r="N1138" s="5">
        <f>+IF(D1138="male",VLOOKUP(BG1138,'Key node cluster'!$L$3:$N$24,3,0),VLOOKUP(BG1138,'Key node cluster'!$R$3:$T$15,3,0))</f>
        <v>1</v>
      </c>
      <c r="O1138" s="1">
        <v>0</v>
      </c>
      <c r="P1138" s="1">
        <f t="shared" si="789"/>
        <v>26</v>
      </c>
      <c r="Q1138" s="1">
        <f t="shared" si="790"/>
        <v>26</v>
      </c>
      <c r="R1138" s="1">
        <f t="shared" si="791"/>
        <v>26</v>
      </c>
      <c r="S1138" s="1">
        <f t="shared" si="792"/>
        <v>26</v>
      </c>
      <c r="T1138" s="1">
        <f t="shared" si="793"/>
        <v>26</v>
      </c>
      <c r="U1138" s="1">
        <f t="shared" si="794"/>
        <v>26</v>
      </c>
      <c r="V1138" s="1">
        <f t="shared" si="795"/>
        <v>26</v>
      </c>
      <c r="W1138" s="1">
        <f t="shared" si="796"/>
        <v>26</v>
      </c>
      <c r="X1138" s="1">
        <f t="shared" si="797"/>
        <v>26</v>
      </c>
      <c r="Y1138" s="1">
        <f t="shared" si="798"/>
        <v>26</v>
      </c>
      <c r="Z1138" s="1">
        <f t="shared" si="799"/>
        <v>26</v>
      </c>
      <c r="AA1138" s="1">
        <f t="shared" si="800"/>
        <v>26</v>
      </c>
      <c r="AB1138" s="1">
        <f t="shared" si="801"/>
        <v>26</v>
      </c>
      <c r="AC1138" s="1">
        <f t="shared" si="802"/>
        <v>26</v>
      </c>
      <c r="AD1138" s="1">
        <f t="shared" si="803"/>
        <v>26</v>
      </c>
      <c r="AE1138" s="1">
        <f t="shared" si="804"/>
        <v>26</v>
      </c>
      <c r="AF1138" s="1">
        <f t="shared" si="805"/>
        <v>26</v>
      </c>
      <c r="AG1138" s="1">
        <f t="shared" si="806"/>
        <v>26</v>
      </c>
      <c r="AH1138" s="1">
        <f t="shared" si="807"/>
        <v>26</v>
      </c>
      <c r="AI1138" s="1">
        <f t="shared" si="808"/>
        <v>26</v>
      </c>
      <c r="AJ1138" s="1">
        <f t="shared" si="809"/>
        <v>26</v>
      </c>
      <c r="AK1138" s="1">
        <f t="shared" si="810"/>
        <v>26</v>
      </c>
      <c r="AL1138" s="1">
        <f t="shared" si="811"/>
        <v>26</v>
      </c>
      <c r="AM1138" s="1">
        <f t="shared" si="812"/>
        <v>26</v>
      </c>
      <c r="AN1138" s="1">
        <f t="shared" si="813"/>
        <v>26</v>
      </c>
      <c r="AO1138" s="1">
        <f t="shared" si="814"/>
        <v>26</v>
      </c>
      <c r="AP1138" s="7">
        <f t="shared" si="830"/>
        <v>26</v>
      </c>
      <c r="AQ1138" s="7">
        <f t="shared" si="831"/>
        <v>26</v>
      </c>
      <c r="AR1138" s="1">
        <f t="shared" si="815"/>
        <v>26</v>
      </c>
      <c r="AS1138" s="7">
        <f t="shared" si="832"/>
        <v>26</v>
      </c>
      <c r="AT1138" s="1">
        <f t="shared" si="816"/>
        <v>26</v>
      </c>
      <c r="AU1138" s="1">
        <f t="shared" si="817"/>
        <v>26</v>
      </c>
      <c r="AV1138" s="1">
        <f t="shared" si="818"/>
        <v>26</v>
      </c>
      <c r="AW1138" s="1">
        <f t="shared" si="819"/>
        <v>26</v>
      </c>
      <c r="AX1138" s="1">
        <f t="shared" si="820"/>
        <v>26</v>
      </c>
      <c r="AY1138" s="1">
        <f t="shared" si="821"/>
        <v>26</v>
      </c>
      <c r="AZ1138" s="1">
        <f t="shared" si="822"/>
        <v>26</v>
      </c>
      <c r="BA1138" s="1">
        <f t="shared" si="823"/>
        <v>26</v>
      </c>
      <c r="BB1138" s="1">
        <f t="shared" si="824"/>
        <v>26</v>
      </c>
      <c r="BC1138" s="1">
        <f t="shared" si="825"/>
        <v>26</v>
      </c>
      <c r="BD1138" s="1">
        <f t="shared" si="826"/>
        <v>26</v>
      </c>
      <c r="BE1138" s="1">
        <f t="shared" si="827"/>
        <v>26</v>
      </c>
      <c r="BF1138" s="1">
        <f t="shared" si="828"/>
        <v>26</v>
      </c>
      <c r="BG1138" s="1">
        <f>+IF(D1138="male",VLOOKUP(M1138,'Key node cluster'!$A$3:$C$45,3,0),VLOOKUP(M1138,'Key node cluster'!$F$3:$H$27,3,0))</f>
        <v>31</v>
      </c>
    </row>
    <row r="1139" spans="1:59" x14ac:dyDescent="0.25">
      <c r="A1139" t="s">
        <v>924</v>
      </c>
      <c r="B1139">
        <v>9651010064</v>
      </c>
      <c r="C1139" s="7">
        <v>60</v>
      </c>
      <c r="D1139" t="s">
        <v>9</v>
      </c>
      <c r="E1139" t="s">
        <v>10</v>
      </c>
      <c r="F1139" t="s">
        <v>28</v>
      </c>
      <c r="G1139" t="str">
        <f t="shared" si="829"/>
        <v>bachelor or above</v>
      </c>
      <c r="H1139" s="7">
        <f t="shared" si="787"/>
        <v>5</v>
      </c>
      <c r="I1139" t="s">
        <v>14</v>
      </c>
      <c r="J1139">
        <v>56</v>
      </c>
      <c r="K1139">
        <v>2.4164383561644001</v>
      </c>
      <c r="L1139">
        <v>1</v>
      </c>
      <c r="M1139" s="5">
        <f t="shared" si="788"/>
        <v>36</v>
      </c>
      <c r="N1139" s="5">
        <f>+IF(D1139="male",VLOOKUP(BG1139,'Key node cluster'!$L$3:$N$24,3,0),VLOOKUP(BG1139,'Key node cluster'!$R$3:$T$15,3,0))</f>
        <v>1</v>
      </c>
      <c r="O1139" s="1">
        <v>0</v>
      </c>
      <c r="P1139" s="1">
        <f t="shared" si="789"/>
        <v>26</v>
      </c>
      <c r="Q1139" s="1">
        <f t="shared" si="790"/>
        <v>26</v>
      </c>
      <c r="R1139" s="1">
        <f t="shared" si="791"/>
        <v>26</v>
      </c>
      <c r="S1139" s="1">
        <f t="shared" si="792"/>
        <v>26</v>
      </c>
      <c r="T1139" s="1">
        <f t="shared" si="793"/>
        <v>26</v>
      </c>
      <c r="U1139" s="1">
        <f t="shared" si="794"/>
        <v>26</v>
      </c>
      <c r="V1139" s="1">
        <f t="shared" si="795"/>
        <v>26</v>
      </c>
      <c r="W1139" s="1">
        <f t="shared" si="796"/>
        <v>26</v>
      </c>
      <c r="X1139" s="1">
        <f t="shared" si="797"/>
        <v>26</v>
      </c>
      <c r="Y1139" s="1">
        <f t="shared" si="798"/>
        <v>26</v>
      </c>
      <c r="Z1139" s="1">
        <f t="shared" si="799"/>
        <v>26</v>
      </c>
      <c r="AA1139" s="1">
        <f t="shared" si="800"/>
        <v>26</v>
      </c>
      <c r="AB1139" s="1">
        <f t="shared" si="801"/>
        <v>26</v>
      </c>
      <c r="AC1139" s="1">
        <f t="shared" si="802"/>
        <v>26</v>
      </c>
      <c r="AD1139" s="1">
        <f t="shared" si="803"/>
        <v>26</v>
      </c>
      <c r="AE1139" s="1">
        <f t="shared" si="804"/>
        <v>26</v>
      </c>
      <c r="AF1139" s="1">
        <f t="shared" si="805"/>
        <v>26</v>
      </c>
      <c r="AG1139" s="1">
        <f t="shared" si="806"/>
        <v>26</v>
      </c>
      <c r="AH1139" s="1">
        <f t="shared" si="807"/>
        <v>26</v>
      </c>
      <c r="AI1139" s="1">
        <f t="shared" si="808"/>
        <v>26</v>
      </c>
      <c r="AJ1139" s="1">
        <f t="shared" si="809"/>
        <v>26</v>
      </c>
      <c r="AK1139" s="1">
        <f t="shared" si="810"/>
        <v>26</v>
      </c>
      <c r="AL1139" s="1">
        <f t="shared" si="811"/>
        <v>26</v>
      </c>
      <c r="AM1139" s="1">
        <f t="shared" si="812"/>
        <v>26</v>
      </c>
      <c r="AN1139" s="1">
        <f t="shared" si="813"/>
        <v>26</v>
      </c>
      <c r="AO1139" s="1">
        <f t="shared" si="814"/>
        <v>26</v>
      </c>
      <c r="AP1139" s="7">
        <f t="shared" si="830"/>
        <v>27</v>
      </c>
      <c r="AQ1139" s="7">
        <f t="shared" si="831"/>
        <v>33</v>
      </c>
      <c r="AR1139" s="1">
        <f t="shared" si="815"/>
        <v>33</v>
      </c>
      <c r="AS1139" s="7">
        <f t="shared" si="832"/>
        <v>33</v>
      </c>
      <c r="AT1139" s="1">
        <f t="shared" si="816"/>
        <v>33</v>
      </c>
      <c r="AU1139" s="1">
        <f t="shared" si="817"/>
        <v>33</v>
      </c>
      <c r="AV1139" s="1">
        <f t="shared" si="818"/>
        <v>33</v>
      </c>
      <c r="AW1139" s="1">
        <f t="shared" si="819"/>
        <v>34</v>
      </c>
      <c r="AX1139" s="1">
        <f t="shared" si="820"/>
        <v>36</v>
      </c>
      <c r="AY1139" s="1">
        <f t="shared" si="821"/>
        <v>36</v>
      </c>
      <c r="AZ1139" s="1">
        <f t="shared" si="822"/>
        <v>36</v>
      </c>
      <c r="BA1139" s="1">
        <f t="shared" si="823"/>
        <v>36</v>
      </c>
      <c r="BB1139" s="1">
        <f t="shared" si="824"/>
        <v>36</v>
      </c>
      <c r="BC1139" s="1">
        <f t="shared" si="825"/>
        <v>36</v>
      </c>
      <c r="BD1139" s="1">
        <f t="shared" si="826"/>
        <v>36</v>
      </c>
      <c r="BE1139" s="1">
        <f t="shared" si="827"/>
        <v>36</v>
      </c>
      <c r="BF1139" s="1">
        <f t="shared" si="828"/>
        <v>36</v>
      </c>
      <c r="BG1139" s="1">
        <f>+IF(D1139="male",VLOOKUP(M1139,'Key node cluster'!$A$3:$C$45,3,0),VLOOKUP(M1139,'Key node cluster'!$F$3:$H$27,3,0))</f>
        <v>36</v>
      </c>
    </row>
    <row r="1140" spans="1:59" x14ac:dyDescent="0.25">
      <c r="A1140" t="s">
        <v>925</v>
      </c>
      <c r="B1140">
        <v>9831049430</v>
      </c>
      <c r="C1140" s="7">
        <v>40</v>
      </c>
      <c r="D1140" t="s">
        <v>9</v>
      </c>
      <c r="E1140" t="s">
        <v>10</v>
      </c>
      <c r="F1140" t="s">
        <v>11</v>
      </c>
      <c r="G1140" t="str">
        <f t="shared" si="829"/>
        <v>bachelor or above</v>
      </c>
      <c r="H1140" s="7">
        <f t="shared" si="787"/>
        <v>20</v>
      </c>
      <c r="I1140" t="s">
        <v>14</v>
      </c>
      <c r="J1140">
        <v>39</v>
      </c>
      <c r="K1140">
        <v>16.2</v>
      </c>
      <c r="L1140">
        <v>7</v>
      </c>
      <c r="M1140" s="5">
        <f t="shared" si="788"/>
        <v>42</v>
      </c>
      <c r="N1140" s="5">
        <f>+IF(D1140="male",VLOOKUP(BG1140,'Key node cluster'!$L$3:$N$24,3,0),VLOOKUP(BG1140,'Key node cluster'!$R$3:$T$15,3,0))</f>
        <v>0</v>
      </c>
      <c r="O1140" s="1">
        <v>0</v>
      </c>
      <c r="P1140" s="1">
        <f t="shared" si="789"/>
        <v>26</v>
      </c>
      <c r="Q1140" s="1">
        <f t="shared" si="790"/>
        <v>26</v>
      </c>
      <c r="R1140" s="1">
        <f t="shared" si="791"/>
        <v>26</v>
      </c>
      <c r="S1140" s="1">
        <f t="shared" si="792"/>
        <v>26</v>
      </c>
      <c r="T1140" s="1">
        <f t="shared" si="793"/>
        <v>26</v>
      </c>
      <c r="U1140" s="1">
        <f t="shared" si="794"/>
        <v>26</v>
      </c>
      <c r="V1140" s="1">
        <f t="shared" si="795"/>
        <v>26</v>
      </c>
      <c r="W1140" s="1">
        <f t="shared" si="796"/>
        <v>26</v>
      </c>
      <c r="X1140" s="1">
        <f t="shared" si="797"/>
        <v>26</v>
      </c>
      <c r="Y1140" s="1">
        <f t="shared" si="798"/>
        <v>26</v>
      </c>
      <c r="Z1140" s="1">
        <f t="shared" si="799"/>
        <v>26</v>
      </c>
      <c r="AA1140" s="1">
        <f t="shared" si="800"/>
        <v>26</v>
      </c>
      <c r="AB1140" s="1">
        <f t="shared" si="801"/>
        <v>26</v>
      </c>
      <c r="AC1140" s="1">
        <f t="shared" si="802"/>
        <v>26</v>
      </c>
      <c r="AD1140" s="1">
        <f t="shared" si="803"/>
        <v>26</v>
      </c>
      <c r="AE1140" s="1">
        <f t="shared" si="804"/>
        <v>26</v>
      </c>
      <c r="AF1140" s="1">
        <f t="shared" si="805"/>
        <v>26</v>
      </c>
      <c r="AG1140" s="1">
        <f t="shared" si="806"/>
        <v>26</v>
      </c>
      <c r="AH1140" s="1">
        <f t="shared" si="807"/>
        <v>26</v>
      </c>
      <c r="AI1140" s="1">
        <f t="shared" si="808"/>
        <v>26</v>
      </c>
      <c r="AJ1140" s="1">
        <f t="shared" si="809"/>
        <v>26</v>
      </c>
      <c r="AK1140" s="1">
        <f t="shared" si="810"/>
        <v>26</v>
      </c>
      <c r="AL1140" s="1">
        <f t="shared" si="811"/>
        <v>26</v>
      </c>
      <c r="AM1140" s="1">
        <f t="shared" si="812"/>
        <v>26</v>
      </c>
      <c r="AN1140" s="1">
        <f t="shared" si="813"/>
        <v>26</v>
      </c>
      <c r="AO1140" s="1">
        <f t="shared" si="814"/>
        <v>26</v>
      </c>
      <c r="AP1140" s="7">
        <f t="shared" si="830"/>
        <v>38</v>
      </c>
      <c r="AQ1140" s="7">
        <f t="shared" si="831"/>
        <v>38</v>
      </c>
      <c r="AR1140" s="1">
        <f t="shared" si="815"/>
        <v>38</v>
      </c>
      <c r="AS1140" s="7">
        <f t="shared" si="832"/>
        <v>38</v>
      </c>
      <c r="AT1140" s="1">
        <f t="shared" si="816"/>
        <v>38</v>
      </c>
      <c r="AU1140" s="1">
        <f t="shared" si="817"/>
        <v>38</v>
      </c>
      <c r="AV1140" s="1">
        <f t="shared" si="818"/>
        <v>38</v>
      </c>
      <c r="AW1140" s="1">
        <f t="shared" si="819"/>
        <v>38</v>
      </c>
      <c r="AX1140" s="1">
        <f t="shared" si="820"/>
        <v>38</v>
      </c>
      <c r="AY1140" s="1">
        <f t="shared" si="821"/>
        <v>38</v>
      </c>
      <c r="AZ1140" s="1">
        <f t="shared" si="822"/>
        <v>38</v>
      </c>
      <c r="BA1140" s="1">
        <f t="shared" si="823"/>
        <v>38</v>
      </c>
      <c r="BB1140" s="1">
        <f t="shared" si="824"/>
        <v>40</v>
      </c>
      <c r="BC1140" s="1">
        <f t="shared" si="825"/>
        <v>40</v>
      </c>
      <c r="BD1140" s="1">
        <f t="shared" si="826"/>
        <v>42</v>
      </c>
      <c r="BE1140" s="1">
        <f t="shared" si="827"/>
        <v>42</v>
      </c>
      <c r="BF1140" s="1">
        <f t="shared" si="828"/>
        <v>42</v>
      </c>
      <c r="BG1140" s="1">
        <f>+IF(D1140="male",VLOOKUP(M1140,'Key node cluster'!$A$3:$C$45,3,0),VLOOKUP(M1140,'Key node cluster'!$F$3:$H$27,3,0))</f>
        <v>42</v>
      </c>
    </row>
    <row r="1141" spans="1:59" x14ac:dyDescent="0.25">
      <c r="A1141" t="s">
        <v>926</v>
      </c>
      <c r="B1141">
        <v>9971020755</v>
      </c>
      <c r="C1141" s="7">
        <v>20</v>
      </c>
      <c r="D1141" t="s">
        <v>9</v>
      </c>
      <c r="E1141" t="s">
        <v>10</v>
      </c>
      <c r="G1141" t="str">
        <f t="shared" si="829"/>
        <v/>
      </c>
      <c r="H1141" s="7">
        <f t="shared" si="787"/>
        <v>10</v>
      </c>
      <c r="J1141">
        <v>25</v>
      </c>
      <c r="K1141">
        <v>5.8547945205478999</v>
      </c>
      <c r="L1141">
        <v>18</v>
      </c>
      <c r="M1141" s="5">
        <f t="shared" si="788"/>
        <v>26</v>
      </c>
      <c r="N1141" s="5">
        <f>+IF(D1141="male",VLOOKUP(BG1141,'Key node cluster'!$L$3:$N$24,3,0),VLOOKUP(BG1141,'Key node cluster'!$R$3:$T$15,3,0))</f>
        <v>1</v>
      </c>
      <c r="O1141" s="1">
        <v>0</v>
      </c>
      <c r="P1141" s="1">
        <f t="shared" si="789"/>
        <v>26</v>
      </c>
      <c r="Q1141" s="1">
        <f t="shared" si="790"/>
        <v>26</v>
      </c>
      <c r="R1141" s="1">
        <f t="shared" si="791"/>
        <v>26</v>
      </c>
      <c r="S1141" s="1">
        <f t="shared" si="792"/>
        <v>26</v>
      </c>
      <c r="T1141" s="1">
        <f t="shared" si="793"/>
        <v>26</v>
      </c>
      <c r="U1141" s="1">
        <f t="shared" si="794"/>
        <v>26</v>
      </c>
      <c r="V1141" s="1">
        <f t="shared" si="795"/>
        <v>26</v>
      </c>
      <c r="W1141" s="1">
        <f t="shared" si="796"/>
        <v>26</v>
      </c>
      <c r="X1141" s="1">
        <f t="shared" si="797"/>
        <v>26</v>
      </c>
      <c r="Y1141" s="1">
        <f t="shared" si="798"/>
        <v>26</v>
      </c>
      <c r="Z1141" s="1">
        <f t="shared" si="799"/>
        <v>26</v>
      </c>
      <c r="AA1141" s="1">
        <f t="shared" si="800"/>
        <v>26</v>
      </c>
      <c r="AB1141" s="1">
        <f t="shared" si="801"/>
        <v>26</v>
      </c>
      <c r="AC1141" s="1">
        <f t="shared" si="802"/>
        <v>26</v>
      </c>
      <c r="AD1141" s="1">
        <f t="shared" si="803"/>
        <v>26</v>
      </c>
      <c r="AE1141" s="1">
        <f t="shared" si="804"/>
        <v>26</v>
      </c>
      <c r="AF1141" s="1">
        <f t="shared" si="805"/>
        <v>26</v>
      </c>
      <c r="AG1141" s="1">
        <f t="shared" si="806"/>
        <v>26</v>
      </c>
      <c r="AH1141" s="1">
        <f t="shared" si="807"/>
        <v>26</v>
      </c>
      <c r="AI1141" s="1">
        <f t="shared" si="808"/>
        <v>26</v>
      </c>
      <c r="AJ1141" s="1">
        <f t="shared" si="809"/>
        <v>26</v>
      </c>
      <c r="AK1141" s="1">
        <f t="shared" si="810"/>
        <v>26</v>
      </c>
      <c r="AL1141" s="1">
        <f t="shared" si="811"/>
        <v>26</v>
      </c>
      <c r="AM1141" s="1">
        <f t="shared" si="812"/>
        <v>26</v>
      </c>
      <c r="AN1141" s="1">
        <f t="shared" si="813"/>
        <v>26</v>
      </c>
      <c r="AO1141" s="1">
        <f t="shared" si="814"/>
        <v>26</v>
      </c>
      <c r="AP1141" s="7">
        <f t="shared" si="830"/>
        <v>26</v>
      </c>
      <c r="AQ1141" s="7">
        <f t="shared" si="831"/>
        <v>26</v>
      </c>
      <c r="AR1141" s="1">
        <f t="shared" si="815"/>
        <v>26</v>
      </c>
      <c r="AS1141" s="7">
        <f t="shared" si="832"/>
        <v>26</v>
      </c>
      <c r="AT1141" s="1">
        <f t="shared" si="816"/>
        <v>26</v>
      </c>
      <c r="AU1141" s="1">
        <f t="shared" si="817"/>
        <v>26</v>
      </c>
      <c r="AV1141" s="1">
        <f t="shared" si="818"/>
        <v>26</v>
      </c>
      <c r="AW1141" s="1">
        <f t="shared" si="819"/>
        <v>26</v>
      </c>
      <c r="AX1141" s="1">
        <f t="shared" si="820"/>
        <v>26</v>
      </c>
      <c r="AY1141" s="1">
        <f t="shared" si="821"/>
        <v>26</v>
      </c>
      <c r="AZ1141" s="1">
        <f t="shared" si="822"/>
        <v>26</v>
      </c>
      <c r="BA1141" s="1">
        <f t="shared" si="823"/>
        <v>26</v>
      </c>
      <c r="BB1141" s="1">
        <f t="shared" si="824"/>
        <v>26</v>
      </c>
      <c r="BC1141" s="1">
        <f t="shared" si="825"/>
        <v>26</v>
      </c>
      <c r="BD1141" s="1">
        <f t="shared" si="826"/>
        <v>26</v>
      </c>
      <c r="BE1141" s="1">
        <f t="shared" si="827"/>
        <v>26</v>
      </c>
      <c r="BF1141" s="1">
        <f t="shared" si="828"/>
        <v>26</v>
      </c>
      <c r="BG1141" s="1">
        <f>+IF(D1141="male",VLOOKUP(M1141,'Key node cluster'!$A$3:$C$45,3,0),VLOOKUP(M1141,'Key node cluster'!$F$3:$H$27,3,0))</f>
        <v>31</v>
      </c>
    </row>
    <row r="1142" spans="1:59" x14ac:dyDescent="0.25">
      <c r="A1142" t="s">
        <v>927</v>
      </c>
      <c r="B1142">
        <v>9931024525</v>
      </c>
      <c r="C1142" s="7">
        <v>30</v>
      </c>
      <c r="D1142" t="s">
        <v>9</v>
      </c>
      <c r="E1142" t="s">
        <v>10</v>
      </c>
      <c r="F1142" t="s">
        <v>28</v>
      </c>
      <c r="G1142" t="str">
        <f t="shared" si="829"/>
        <v>secondary or below</v>
      </c>
      <c r="H1142" s="7">
        <f t="shared" si="787"/>
        <v>5</v>
      </c>
      <c r="I1142" t="s">
        <v>12</v>
      </c>
      <c r="J1142">
        <v>29</v>
      </c>
      <c r="K1142">
        <v>1.0904109589041</v>
      </c>
      <c r="L1142">
        <v>3</v>
      </c>
      <c r="M1142" s="5">
        <f t="shared" si="788"/>
        <v>36</v>
      </c>
      <c r="N1142" s="5">
        <f>+IF(D1142="male",VLOOKUP(BG1142,'Key node cluster'!$L$3:$N$24,3,0),VLOOKUP(BG1142,'Key node cluster'!$R$3:$T$15,3,0))</f>
        <v>1</v>
      </c>
      <c r="O1142" s="1">
        <v>0</v>
      </c>
      <c r="P1142" s="1">
        <f t="shared" si="789"/>
        <v>26</v>
      </c>
      <c r="Q1142" s="1">
        <f t="shared" si="790"/>
        <v>26</v>
      </c>
      <c r="R1142" s="1">
        <f t="shared" si="791"/>
        <v>26</v>
      </c>
      <c r="S1142" s="1">
        <f t="shared" si="792"/>
        <v>26</v>
      </c>
      <c r="T1142" s="1">
        <f t="shared" si="793"/>
        <v>26</v>
      </c>
      <c r="U1142" s="1">
        <f t="shared" si="794"/>
        <v>26</v>
      </c>
      <c r="V1142" s="1">
        <f t="shared" si="795"/>
        <v>26</v>
      </c>
      <c r="W1142" s="1">
        <f t="shared" si="796"/>
        <v>26</v>
      </c>
      <c r="X1142" s="1">
        <f t="shared" si="797"/>
        <v>26</v>
      </c>
      <c r="Y1142" s="1">
        <f t="shared" si="798"/>
        <v>26</v>
      </c>
      <c r="Z1142" s="1">
        <f t="shared" si="799"/>
        <v>26</v>
      </c>
      <c r="AA1142" s="1">
        <f t="shared" si="800"/>
        <v>26</v>
      </c>
      <c r="AB1142" s="1">
        <f t="shared" si="801"/>
        <v>26</v>
      </c>
      <c r="AC1142" s="1">
        <f t="shared" si="802"/>
        <v>26</v>
      </c>
      <c r="AD1142" s="1">
        <f t="shared" si="803"/>
        <v>26</v>
      </c>
      <c r="AE1142" s="1">
        <f t="shared" si="804"/>
        <v>26</v>
      </c>
      <c r="AF1142" s="1">
        <f t="shared" si="805"/>
        <v>26</v>
      </c>
      <c r="AG1142" s="1">
        <f t="shared" si="806"/>
        <v>26</v>
      </c>
      <c r="AH1142" s="1">
        <f t="shared" si="807"/>
        <v>26</v>
      </c>
      <c r="AI1142" s="1">
        <f t="shared" si="808"/>
        <v>26</v>
      </c>
      <c r="AJ1142" s="1">
        <f t="shared" si="809"/>
        <v>26</v>
      </c>
      <c r="AK1142" s="1">
        <f t="shared" si="810"/>
        <v>26</v>
      </c>
      <c r="AL1142" s="1">
        <f t="shared" si="811"/>
        <v>26</v>
      </c>
      <c r="AM1142" s="1">
        <f t="shared" si="812"/>
        <v>26</v>
      </c>
      <c r="AN1142" s="1">
        <f t="shared" si="813"/>
        <v>26</v>
      </c>
      <c r="AO1142" s="1">
        <f t="shared" si="814"/>
        <v>26</v>
      </c>
      <c r="AP1142" s="7">
        <f t="shared" si="830"/>
        <v>27</v>
      </c>
      <c r="AQ1142" s="7">
        <f t="shared" si="831"/>
        <v>33</v>
      </c>
      <c r="AR1142" s="1">
        <f t="shared" si="815"/>
        <v>33</v>
      </c>
      <c r="AS1142" s="7">
        <f t="shared" si="832"/>
        <v>33</v>
      </c>
      <c r="AT1142" s="1">
        <f t="shared" si="816"/>
        <v>33</v>
      </c>
      <c r="AU1142" s="1">
        <f t="shared" si="817"/>
        <v>33</v>
      </c>
      <c r="AV1142" s="1">
        <f t="shared" si="818"/>
        <v>33</v>
      </c>
      <c r="AW1142" s="1">
        <f t="shared" si="819"/>
        <v>34</v>
      </c>
      <c r="AX1142" s="1">
        <f t="shared" si="820"/>
        <v>36</v>
      </c>
      <c r="AY1142" s="1">
        <f t="shared" si="821"/>
        <v>36</v>
      </c>
      <c r="AZ1142" s="1">
        <f t="shared" si="822"/>
        <v>36</v>
      </c>
      <c r="BA1142" s="1">
        <f t="shared" si="823"/>
        <v>36</v>
      </c>
      <c r="BB1142" s="1">
        <f t="shared" si="824"/>
        <v>36</v>
      </c>
      <c r="BC1142" s="1">
        <f t="shared" si="825"/>
        <v>36</v>
      </c>
      <c r="BD1142" s="1">
        <f t="shared" si="826"/>
        <v>36</v>
      </c>
      <c r="BE1142" s="1">
        <f t="shared" si="827"/>
        <v>36</v>
      </c>
      <c r="BF1142" s="1">
        <f t="shared" si="828"/>
        <v>36</v>
      </c>
      <c r="BG1142" s="1">
        <f>+IF(D1142="male",VLOOKUP(M1142,'Key node cluster'!$A$3:$C$45,3,0),VLOOKUP(M1142,'Key node cluster'!$F$3:$H$27,3,0))</f>
        <v>36</v>
      </c>
    </row>
    <row r="1143" spans="1:59" x14ac:dyDescent="0.25">
      <c r="A1143" t="s">
        <v>929</v>
      </c>
      <c r="B1143">
        <v>9831031290</v>
      </c>
      <c r="C1143" s="7">
        <v>40</v>
      </c>
      <c r="D1143" t="s">
        <v>9</v>
      </c>
      <c r="E1143" t="s">
        <v>10</v>
      </c>
      <c r="F1143" t="s">
        <v>266</v>
      </c>
      <c r="G1143" t="str">
        <f t="shared" si="829"/>
        <v>bachelor or above</v>
      </c>
      <c r="H1143" s="7">
        <f t="shared" si="787"/>
        <v>10</v>
      </c>
      <c r="I1143" t="s">
        <v>14</v>
      </c>
      <c r="J1143">
        <v>38</v>
      </c>
      <c r="K1143">
        <v>8.0027397260274</v>
      </c>
      <c r="L1143">
        <v>3</v>
      </c>
      <c r="M1143" s="5">
        <f t="shared" si="788"/>
        <v>32</v>
      </c>
      <c r="N1143" s="5">
        <f>+IF(D1143="male",VLOOKUP(BG1143,'Key node cluster'!$L$3:$N$24,3,0),VLOOKUP(BG1143,'Key node cluster'!$R$3:$T$15,3,0))</f>
        <v>0</v>
      </c>
      <c r="O1143" s="1">
        <v>0</v>
      </c>
      <c r="P1143" s="1">
        <f t="shared" si="789"/>
        <v>26</v>
      </c>
      <c r="Q1143" s="1">
        <f t="shared" si="790"/>
        <v>26</v>
      </c>
      <c r="R1143" s="1">
        <f t="shared" si="791"/>
        <v>26</v>
      </c>
      <c r="S1143" s="1">
        <f t="shared" si="792"/>
        <v>26</v>
      </c>
      <c r="T1143" s="1">
        <f t="shared" si="793"/>
        <v>26</v>
      </c>
      <c r="U1143" s="1">
        <f t="shared" si="794"/>
        <v>26</v>
      </c>
      <c r="V1143" s="1">
        <f t="shared" si="795"/>
        <v>26</v>
      </c>
      <c r="W1143" s="1">
        <f t="shared" si="796"/>
        <v>26</v>
      </c>
      <c r="X1143" s="1">
        <f t="shared" si="797"/>
        <v>26</v>
      </c>
      <c r="Y1143" s="1">
        <f t="shared" si="798"/>
        <v>26</v>
      </c>
      <c r="Z1143" s="1">
        <f t="shared" si="799"/>
        <v>26</v>
      </c>
      <c r="AA1143" s="1">
        <f t="shared" si="800"/>
        <v>26</v>
      </c>
      <c r="AB1143" s="1">
        <f t="shared" si="801"/>
        <v>26</v>
      </c>
      <c r="AC1143" s="1">
        <f t="shared" si="802"/>
        <v>26</v>
      </c>
      <c r="AD1143" s="1">
        <f t="shared" si="803"/>
        <v>26</v>
      </c>
      <c r="AE1143" s="1">
        <f t="shared" si="804"/>
        <v>26</v>
      </c>
      <c r="AF1143" s="1">
        <f t="shared" si="805"/>
        <v>26</v>
      </c>
      <c r="AG1143" s="1">
        <f t="shared" si="806"/>
        <v>26</v>
      </c>
      <c r="AH1143" s="1">
        <f t="shared" si="807"/>
        <v>26</v>
      </c>
      <c r="AI1143" s="1">
        <f t="shared" si="808"/>
        <v>26</v>
      </c>
      <c r="AJ1143" s="1">
        <f t="shared" si="809"/>
        <v>26</v>
      </c>
      <c r="AK1143" s="1">
        <f t="shared" si="810"/>
        <v>26</v>
      </c>
      <c r="AL1143" s="1">
        <f t="shared" si="811"/>
        <v>26</v>
      </c>
      <c r="AM1143" s="1">
        <f t="shared" si="812"/>
        <v>26</v>
      </c>
      <c r="AN1143" s="1">
        <f t="shared" si="813"/>
        <v>26</v>
      </c>
      <c r="AO1143" s="1">
        <f t="shared" si="814"/>
        <v>26</v>
      </c>
      <c r="AP1143" s="7">
        <f t="shared" si="830"/>
        <v>27</v>
      </c>
      <c r="AQ1143" s="7">
        <f t="shared" si="831"/>
        <v>28</v>
      </c>
      <c r="AR1143" s="1">
        <f t="shared" si="815"/>
        <v>32</v>
      </c>
      <c r="AS1143" s="7">
        <f t="shared" si="832"/>
        <v>32</v>
      </c>
      <c r="AT1143" s="1">
        <f t="shared" si="816"/>
        <v>32</v>
      </c>
      <c r="AU1143" s="1">
        <f t="shared" si="817"/>
        <v>32</v>
      </c>
      <c r="AV1143" s="1">
        <f t="shared" si="818"/>
        <v>32</v>
      </c>
      <c r="AW1143" s="1">
        <f t="shared" si="819"/>
        <v>32</v>
      </c>
      <c r="AX1143" s="1">
        <f t="shared" si="820"/>
        <v>32</v>
      </c>
      <c r="AY1143" s="1">
        <f t="shared" si="821"/>
        <v>32</v>
      </c>
      <c r="AZ1143" s="1">
        <f t="shared" si="822"/>
        <v>32</v>
      </c>
      <c r="BA1143" s="1">
        <f t="shared" si="823"/>
        <v>32</v>
      </c>
      <c r="BB1143" s="1">
        <f t="shared" si="824"/>
        <v>32</v>
      </c>
      <c r="BC1143" s="1">
        <f t="shared" si="825"/>
        <v>32</v>
      </c>
      <c r="BD1143" s="1">
        <f t="shared" si="826"/>
        <v>32</v>
      </c>
      <c r="BE1143" s="1">
        <f t="shared" si="827"/>
        <v>32</v>
      </c>
      <c r="BF1143" s="1">
        <f t="shared" si="828"/>
        <v>32</v>
      </c>
      <c r="BG1143" s="1">
        <f>+IF(D1143="male",VLOOKUP(M1143,'Key node cluster'!$A$3:$C$45,3,0),VLOOKUP(M1143,'Key node cluster'!$F$3:$H$27,3,0))</f>
        <v>32</v>
      </c>
    </row>
    <row r="1144" spans="1:59" x14ac:dyDescent="0.25">
      <c r="A1144" t="s">
        <v>931</v>
      </c>
      <c r="B1144">
        <v>9921010248</v>
      </c>
      <c r="C1144" s="7">
        <v>30</v>
      </c>
      <c r="D1144" t="s">
        <v>9</v>
      </c>
      <c r="E1144" t="s">
        <v>10</v>
      </c>
      <c r="G1144" t="str">
        <f t="shared" si="829"/>
        <v/>
      </c>
      <c r="H1144" s="7">
        <f t="shared" si="787"/>
        <v>10</v>
      </c>
      <c r="J1144">
        <v>30</v>
      </c>
      <c r="K1144">
        <v>7.4383561643835998</v>
      </c>
      <c r="L1144">
        <v>3</v>
      </c>
      <c r="M1144" s="5">
        <f t="shared" si="788"/>
        <v>26</v>
      </c>
      <c r="N1144" s="5">
        <f>+IF(D1144="male",VLOOKUP(BG1144,'Key node cluster'!$L$3:$N$24,3,0),VLOOKUP(BG1144,'Key node cluster'!$R$3:$T$15,3,0))</f>
        <v>1</v>
      </c>
      <c r="O1144" s="1">
        <v>0</v>
      </c>
      <c r="P1144" s="1">
        <f t="shared" si="789"/>
        <v>26</v>
      </c>
      <c r="Q1144" s="1">
        <f t="shared" si="790"/>
        <v>26</v>
      </c>
      <c r="R1144" s="1">
        <f t="shared" si="791"/>
        <v>26</v>
      </c>
      <c r="S1144" s="1">
        <f t="shared" si="792"/>
        <v>26</v>
      </c>
      <c r="T1144" s="1">
        <f t="shared" si="793"/>
        <v>26</v>
      </c>
      <c r="U1144" s="1">
        <f t="shared" si="794"/>
        <v>26</v>
      </c>
      <c r="V1144" s="1">
        <f t="shared" si="795"/>
        <v>26</v>
      </c>
      <c r="W1144" s="1">
        <f t="shared" si="796"/>
        <v>26</v>
      </c>
      <c r="X1144" s="1">
        <f t="shared" si="797"/>
        <v>26</v>
      </c>
      <c r="Y1144" s="1">
        <f t="shared" si="798"/>
        <v>26</v>
      </c>
      <c r="Z1144" s="1">
        <f t="shared" si="799"/>
        <v>26</v>
      </c>
      <c r="AA1144" s="1">
        <f t="shared" si="800"/>
        <v>26</v>
      </c>
      <c r="AB1144" s="1">
        <f t="shared" si="801"/>
        <v>26</v>
      </c>
      <c r="AC1144" s="1">
        <f t="shared" si="802"/>
        <v>26</v>
      </c>
      <c r="AD1144" s="1">
        <f t="shared" si="803"/>
        <v>26</v>
      </c>
      <c r="AE1144" s="1">
        <f t="shared" si="804"/>
        <v>26</v>
      </c>
      <c r="AF1144" s="1">
        <f t="shared" si="805"/>
        <v>26</v>
      </c>
      <c r="AG1144" s="1">
        <f t="shared" si="806"/>
        <v>26</v>
      </c>
      <c r="AH1144" s="1">
        <f t="shared" si="807"/>
        <v>26</v>
      </c>
      <c r="AI1144" s="1">
        <f t="shared" si="808"/>
        <v>26</v>
      </c>
      <c r="AJ1144" s="1">
        <f t="shared" si="809"/>
        <v>26</v>
      </c>
      <c r="AK1144" s="1">
        <f t="shared" si="810"/>
        <v>26</v>
      </c>
      <c r="AL1144" s="1">
        <f t="shared" si="811"/>
        <v>26</v>
      </c>
      <c r="AM1144" s="1">
        <f t="shared" si="812"/>
        <v>26</v>
      </c>
      <c r="AN1144" s="1">
        <f t="shared" si="813"/>
        <v>26</v>
      </c>
      <c r="AO1144" s="1">
        <f t="shared" si="814"/>
        <v>26</v>
      </c>
      <c r="AP1144" s="7">
        <f t="shared" si="830"/>
        <v>26</v>
      </c>
      <c r="AQ1144" s="7">
        <f t="shared" si="831"/>
        <v>26</v>
      </c>
      <c r="AR1144" s="1">
        <f t="shared" si="815"/>
        <v>26</v>
      </c>
      <c r="AS1144" s="7">
        <f t="shared" si="832"/>
        <v>26</v>
      </c>
      <c r="AT1144" s="1">
        <f t="shared" si="816"/>
        <v>26</v>
      </c>
      <c r="AU1144" s="1">
        <f t="shared" si="817"/>
        <v>26</v>
      </c>
      <c r="AV1144" s="1">
        <f t="shared" si="818"/>
        <v>26</v>
      </c>
      <c r="AW1144" s="1">
        <f t="shared" si="819"/>
        <v>26</v>
      </c>
      <c r="AX1144" s="1">
        <f t="shared" si="820"/>
        <v>26</v>
      </c>
      <c r="AY1144" s="1">
        <f t="shared" si="821"/>
        <v>26</v>
      </c>
      <c r="AZ1144" s="1">
        <f t="shared" si="822"/>
        <v>26</v>
      </c>
      <c r="BA1144" s="1">
        <f t="shared" si="823"/>
        <v>26</v>
      </c>
      <c r="BB1144" s="1">
        <f t="shared" si="824"/>
        <v>26</v>
      </c>
      <c r="BC1144" s="1">
        <f t="shared" si="825"/>
        <v>26</v>
      </c>
      <c r="BD1144" s="1">
        <f t="shared" si="826"/>
        <v>26</v>
      </c>
      <c r="BE1144" s="1">
        <f t="shared" si="827"/>
        <v>26</v>
      </c>
      <c r="BF1144" s="1">
        <f t="shared" si="828"/>
        <v>26</v>
      </c>
      <c r="BG1144" s="1">
        <f>+IF(D1144="male",VLOOKUP(M1144,'Key node cluster'!$A$3:$C$45,3,0),VLOOKUP(M1144,'Key node cluster'!$F$3:$H$27,3,0))</f>
        <v>31</v>
      </c>
    </row>
    <row r="1145" spans="1:59" x14ac:dyDescent="0.25">
      <c r="A1145" t="s">
        <v>934</v>
      </c>
      <c r="B1145">
        <v>9771036486</v>
      </c>
      <c r="C1145" s="7">
        <v>40</v>
      </c>
      <c r="D1145" t="s">
        <v>9</v>
      </c>
      <c r="E1145" t="s">
        <v>10</v>
      </c>
      <c r="F1145" t="s">
        <v>206</v>
      </c>
      <c r="G1145" t="str">
        <f t="shared" si="829"/>
        <v>tvet</v>
      </c>
      <c r="H1145" s="7">
        <f t="shared" si="787"/>
        <v>20</v>
      </c>
      <c r="I1145" t="s">
        <v>22</v>
      </c>
      <c r="J1145">
        <v>45</v>
      </c>
      <c r="K1145">
        <v>23.789041095889999</v>
      </c>
      <c r="L1145">
        <v>2</v>
      </c>
      <c r="M1145" s="5">
        <f t="shared" si="788"/>
        <v>32</v>
      </c>
      <c r="N1145" s="5">
        <f>+IF(D1145="male",VLOOKUP(BG1145,'Key node cluster'!$L$3:$N$24,3,0),VLOOKUP(BG1145,'Key node cluster'!$R$3:$T$15,3,0))</f>
        <v>0</v>
      </c>
      <c r="O1145" s="1">
        <v>0</v>
      </c>
      <c r="P1145" s="1">
        <f t="shared" si="789"/>
        <v>26</v>
      </c>
      <c r="Q1145" s="1">
        <f t="shared" si="790"/>
        <v>26</v>
      </c>
      <c r="R1145" s="1">
        <f t="shared" si="791"/>
        <v>26</v>
      </c>
      <c r="S1145" s="1">
        <f t="shared" si="792"/>
        <v>26</v>
      </c>
      <c r="T1145" s="1">
        <f t="shared" si="793"/>
        <v>26</v>
      </c>
      <c r="U1145" s="1">
        <f t="shared" si="794"/>
        <v>26</v>
      </c>
      <c r="V1145" s="1">
        <f t="shared" si="795"/>
        <v>26</v>
      </c>
      <c r="W1145" s="1">
        <f t="shared" si="796"/>
        <v>26</v>
      </c>
      <c r="X1145" s="1">
        <f t="shared" si="797"/>
        <v>26</v>
      </c>
      <c r="Y1145" s="1">
        <f t="shared" si="798"/>
        <v>26</v>
      </c>
      <c r="Z1145" s="1">
        <f t="shared" si="799"/>
        <v>26</v>
      </c>
      <c r="AA1145" s="1">
        <f t="shared" si="800"/>
        <v>26</v>
      </c>
      <c r="AB1145" s="1">
        <f t="shared" si="801"/>
        <v>26</v>
      </c>
      <c r="AC1145" s="1">
        <f t="shared" si="802"/>
        <v>26</v>
      </c>
      <c r="AD1145" s="1">
        <f t="shared" si="803"/>
        <v>26</v>
      </c>
      <c r="AE1145" s="1">
        <f t="shared" si="804"/>
        <v>26</v>
      </c>
      <c r="AF1145" s="1">
        <f t="shared" si="805"/>
        <v>26</v>
      </c>
      <c r="AG1145" s="1">
        <f t="shared" si="806"/>
        <v>26</v>
      </c>
      <c r="AH1145" s="1">
        <f t="shared" si="807"/>
        <v>26</v>
      </c>
      <c r="AI1145" s="1">
        <f t="shared" si="808"/>
        <v>26</v>
      </c>
      <c r="AJ1145" s="1">
        <f t="shared" si="809"/>
        <v>26</v>
      </c>
      <c r="AK1145" s="1">
        <f t="shared" si="810"/>
        <v>26</v>
      </c>
      <c r="AL1145" s="1">
        <f t="shared" si="811"/>
        <v>26</v>
      </c>
      <c r="AM1145" s="1">
        <f t="shared" si="812"/>
        <v>26</v>
      </c>
      <c r="AN1145" s="1">
        <f t="shared" si="813"/>
        <v>26</v>
      </c>
      <c r="AO1145" s="1">
        <f t="shared" si="814"/>
        <v>26</v>
      </c>
      <c r="AP1145" s="7">
        <f t="shared" si="830"/>
        <v>27</v>
      </c>
      <c r="AQ1145" s="7">
        <f t="shared" si="831"/>
        <v>28</v>
      </c>
      <c r="AR1145" s="1">
        <f t="shared" si="815"/>
        <v>32</v>
      </c>
      <c r="AS1145" s="7">
        <f t="shared" si="832"/>
        <v>32</v>
      </c>
      <c r="AT1145" s="1">
        <f t="shared" si="816"/>
        <v>32</v>
      </c>
      <c r="AU1145" s="1">
        <f t="shared" si="817"/>
        <v>32</v>
      </c>
      <c r="AV1145" s="1">
        <f t="shared" si="818"/>
        <v>32</v>
      </c>
      <c r="AW1145" s="1">
        <f t="shared" si="819"/>
        <v>32</v>
      </c>
      <c r="AX1145" s="1">
        <f t="shared" si="820"/>
        <v>32</v>
      </c>
      <c r="AY1145" s="1">
        <f t="shared" si="821"/>
        <v>32</v>
      </c>
      <c r="AZ1145" s="1">
        <f t="shared" si="822"/>
        <v>32</v>
      </c>
      <c r="BA1145" s="1">
        <f t="shared" si="823"/>
        <v>32</v>
      </c>
      <c r="BB1145" s="1">
        <f t="shared" si="824"/>
        <v>32</v>
      </c>
      <c r="BC1145" s="1">
        <f t="shared" si="825"/>
        <v>32</v>
      </c>
      <c r="BD1145" s="1">
        <f t="shared" si="826"/>
        <v>32</v>
      </c>
      <c r="BE1145" s="1">
        <f t="shared" si="827"/>
        <v>32</v>
      </c>
      <c r="BF1145" s="1">
        <f t="shared" si="828"/>
        <v>32</v>
      </c>
      <c r="BG1145" s="1">
        <f>+IF(D1145="male",VLOOKUP(M1145,'Key node cluster'!$A$3:$C$45,3,0),VLOOKUP(M1145,'Key node cluster'!$F$3:$H$27,3,0))</f>
        <v>32</v>
      </c>
    </row>
    <row r="1146" spans="1:59" x14ac:dyDescent="0.25">
      <c r="A1146" t="s">
        <v>935</v>
      </c>
      <c r="B1146">
        <v>9861007391</v>
      </c>
      <c r="C1146" s="7">
        <v>40</v>
      </c>
      <c r="D1146" t="s">
        <v>9</v>
      </c>
      <c r="E1146" t="s">
        <v>10</v>
      </c>
      <c r="G1146" t="str">
        <f t="shared" si="829"/>
        <v/>
      </c>
      <c r="H1146" s="7">
        <f t="shared" si="787"/>
        <v>15</v>
      </c>
      <c r="J1146">
        <v>36</v>
      </c>
      <c r="K1146">
        <v>12.528767123288</v>
      </c>
      <c r="L1146">
        <v>1</v>
      </c>
      <c r="M1146" s="5">
        <f t="shared" si="788"/>
        <v>26</v>
      </c>
      <c r="N1146" s="5">
        <f>+IF(D1146="male",VLOOKUP(BG1146,'Key node cluster'!$L$3:$N$24,3,0),VLOOKUP(BG1146,'Key node cluster'!$R$3:$T$15,3,0))</f>
        <v>1</v>
      </c>
      <c r="O1146" s="1">
        <v>0</v>
      </c>
      <c r="P1146" s="1">
        <f t="shared" si="789"/>
        <v>26</v>
      </c>
      <c r="Q1146" s="1">
        <f t="shared" si="790"/>
        <v>26</v>
      </c>
      <c r="R1146" s="1">
        <f t="shared" si="791"/>
        <v>26</v>
      </c>
      <c r="S1146" s="1">
        <f t="shared" si="792"/>
        <v>26</v>
      </c>
      <c r="T1146" s="1">
        <f t="shared" si="793"/>
        <v>26</v>
      </c>
      <c r="U1146" s="1">
        <f t="shared" si="794"/>
        <v>26</v>
      </c>
      <c r="V1146" s="1">
        <f t="shared" si="795"/>
        <v>26</v>
      </c>
      <c r="W1146" s="1">
        <f t="shared" si="796"/>
        <v>26</v>
      </c>
      <c r="X1146" s="1">
        <f t="shared" si="797"/>
        <v>26</v>
      </c>
      <c r="Y1146" s="1">
        <f t="shared" si="798"/>
        <v>26</v>
      </c>
      <c r="Z1146" s="1">
        <f t="shared" si="799"/>
        <v>26</v>
      </c>
      <c r="AA1146" s="1">
        <f t="shared" si="800"/>
        <v>26</v>
      </c>
      <c r="AB1146" s="1">
        <f t="shared" si="801"/>
        <v>26</v>
      </c>
      <c r="AC1146" s="1">
        <f t="shared" si="802"/>
        <v>26</v>
      </c>
      <c r="AD1146" s="1">
        <f t="shared" si="803"/>
        <v>26</v>
      </c>
      <c r="AE1146" s="1">
        <f t="shared" si="804"/>
        <v>26</v>
      </c>
      <c r="AF1146" s="1">
        <f t="shared" si="805"/>
        <v>26</v>
      </c>
      <c r="AG1146" s="1">
        <f t="shared" si="806"/>
        <v>26</v>
      </c>
      <c r="AH1146" s="1">
        <f t="shared" si="807"/>
        <v>26</v>
      </c>
      <c r="AI1146" s="1">
        <f t="shared" si="808"/>
        <v>26</v>
      </c>
      <c r="AJ1146" s="1">
        <f t="shared" si="809"/>
        <v>26</v>
      </c>
      <c r="AK1146" s="1">
        <f t="shared" si="810"/>
        <v>26</v>
      </c>
      <c r="AL1146" s="1">
        <f t="shared" si="811"/>
        <v>26</v>
      </c>
      <c r="AM1146" s="1">
        <f t="shared" si="812"/>
        <v>26</v>
      </c>
      <c r="AN1146" s="1">
        <f t="shared" si="813"/>
        <v>26</v>
      </c>
      <c r="AO1146" s="1">
        <f t="shared" si="814"/>
        <v>26</v>
      </c>
      <c r="AP1146" s="7">
        <f t="shared" si="830"/>
        <v>26</v>
      </c>
      <c r="AQ1146" s="7">
        <f t="shared" si="831"/>
        <v>26</v>
      </c>
      <c r="AR1146" s="1">
        <f t="shared" si="815"/>
        <v>26</v>
      </c>
      <c r="AS1146" s="7">
        <f t="shared" si="832"/>
        <v>26</v>
      </c>
      <c r="AT1146" s="1">
        <f t="shared" si="816"/>
        <v>26</v>
      </c>
      <c r="AU1146" s="1">
        <f t="shared" si="817"/>
        <v>26</v>
      </c>
      <c r="AV1146" s="1">
        <f t="shared" si="818"/>
        <v>26</v>
      </c>
      <c r="AW1146" s="1">
        <f t="shared" si="819"/>
        <v>26</v>
      </c>
      <c r="AX1146" s="1">
        <f t="shared" si="820"/>
        <v>26</v>
      </c>
      <c r="AY1146" s="1">
        <f t="shared" si="821"/>
        <v>26</v>
      </c>
      <c r="AZ1146" s="1">
        <f t="shared" si="822"/>
        <v>26</v>
      </c>
      <c r="BA1146" s="1">
        <f t="shared" si="823"/>
        <v>26</v>
      </c>
      <c r="BB1146" s="1">
        <f t="shared" si="824"/>
        <v>26</v>
      </c>
      <c r="BC1146" s="1">
        <f t="shared" si="825"/>
        <v>26</v>
      </c>
      <c r="BD1146" s="1">
        <f t="shared" si="826"/>
        <v>26</v>
      </c>
      <c r="BE1146" s="1">
        <f t="shared" si="827"/>
        <v>26</v>
      </c>
      <c r="BF1146" s="1">
        <f t="shared" si="828"/>
        <v>26</v>
      </c>
      <c r="BG1146" s="1">
        <f>+IF(D1146="male",VLOOKUP(M1146,'Key node cluster'!$A$3:$C$45,3,0),VLOOKUP(M1146,'Key node cluster'!$F$3:$H$27,3,0))</f>
        <v>31</v>
      </c>
    </row>
    <row r="1147" spans="1:59" x14ac:dyDescent="0.25">
      <c r="A1147" t="s">
        <v>936</v>
      </c>
      <c r="B1147">
        <v>9911007590</v>
      </c>
      <c r="C1147" s="7">
        <v>30</v>
      </c>
      <c r="D1147" t="s">
        <v>9</v>
      </c>
      <c r="E1147" t="s">
        <v>10</v>
      </c>
      <c r="F1147" t="s">
        <v>780</v>
      </c>
      <c r="G1147" t="str">
        <f t="shared" si="829"/>
        <v>tvet</v>
      </c>
      <c r="H1147" s="7">
        <f t="shared" si="787"/>
        <v>10</v>
      </c>
      <c r="I1147" t="s">
        <v>22</v>
      </c>
      <c r="J1147">
        <v>31</v>
      </c>
      <c r="K1147">
        <v>9.0246575342466002</v>
      </c>
      <c r="L1147">
        <v>5</v>
      </c>
      <c r="M1147" s="5">
        <f t="shared" si="788"/>
        <v>31</v>
      </c>
      <c r="N1147" s="5">
        <f>+IF(D1147="male",VLOOKUP(BG1147,'Key node cluster'!$L$3:$N$24,3,0),VLOOKUP(BG1147,'Key node cluster'!$R$3:$T$15,3,0))</f>
        <v>1</v>
      </c>
      <c r="O1147" s="1">
        <v>0</v>
      </c>
      <c r="P1147" s="1">
        <f t="shared" si="789"/>
        <v>26</v>
      </c>
      <c r="Q1147" s="1">
        <f t="shared" si="790"/>
        <v>26</v>
      </c>
      <c r="R1147" s="1">
        <f t="shared" si="791"/>
        <v>26</v>
      </c>
      <c r="S1147" s="1">
        <f t="shared" si="792"/>
        <v>26</v>
      </c>
      <c r="T1147" s="1">
        <f t="shared" si="793"/>
        <v>26</v>
      </c>
      <c r="U1147" s="1">
        <f t="shared" si="794"/>
        <v>26</v>
      </c>
      <c r="V1147" s="1">
        <f t="shared" si="795"/>
        <v>26</v>
      </c>
      <c r="W1147" s="1">
        <f t="shared" si="796"/>
        <v>26</v>
      </c>
      <c r="X1147" s="1">
        <f t="shared" si="797"/>
        <v>26</v>
      </c>
      <c r="Y1147" s="1">
        <f t="shared" si="798"/>
        <v>26</v>
      </c>
      <c r="Z1147" s="1">
        <f t="shared" si="799"/>
        <v>26</v>
      </c>
      <c r="AA1147" s="1">
        <f t="shared" si="800"/>
        <v>26</v>
      </c>
      <c r="AB1147" s="1">
        <f t="shared" si="801"/>
        <v>26</v>
      </c>
      <c r="AC1147" s="1">
        <f t="shared" si="802"/>
        <v>26</v>
      </c>
      <c r="AD1147" s="1">
        <f t="shared" si="803"/>
        <v>26</v>
      </c>
      <c r="AE1147" s="1">
        <f t="shared" si="804"/>
        <v>26</v>
      </c>
      <c r="AF1147" s="1">
        <f t="shared" si="805"/>
        <v>26</v>
      </c>
      <c r="AG1147" s="1">
        <f t="shared" si="806"/>
        <v>26</v>
      </c>
      <c r="AH1147" s="1">
        <f t="shared" si="807"/>
        <v>26</v>
      </c>
      <c r="AI1147" s="1">
        <f t="shared" si="808"/>
        <v>26</v>
      </c>
      <c r="AJ1147" s="1">
        <f t="shared" si="809"/>
        <v>26</v>
      </c>
      <c r="AK1147" s="1">
        <f t="shared" si="810"/>
        <v>26</v>
      </c>
      <c r="AL1147" s="1">
        <f t="shared" si="811"/>
        <v>26</v>
      </c>
      <c r="AM1147" s="1">
        <f t="shared" si="812"/>
        <v>26</v>
      </c>
      <c r="AN1147" s="1">
        <f t="shared" si="813"/>
        <v>26</v>
      </c>
      <c r="AO1147" s="1">
        <f t="shared" si="814"/>
        <v>26</v>
      </c>
      <c r="AP1147" s="7">
        <f t="shared" si="830"/>
        <v>27</v>
      </c>
      <c r="AQ1147" s="7">
        <f t="shared" si="831"/>
        <v>28</v>
      </c>
      <c r="AR1147" s="1">
        <f t="shared" si="815"/>
        <v>29</v>
      </c>
      <c r="AS1147" s="7">
        <f t="shared" si="832"/>
        <v>31</v>
      </c>
      <c r="AT1147" s="1">
        <f t="shared" si="816"/>
        <v>31</v>
      </c>
      <c r="AU1147" s="1">
        <f t="shared" si="817"/>
        <v>31</v>
      </c>
      <c r="AV1147" s="1">
        <f t="shared" si="818"/>
        <v>31</v>
      </c>
      <c r="AW1147" s="1">
        <f t="shared" si="819"/>
        <v>31</v>
      </c>
      <c r="AX1147" s="1">
        <f t="shared" si="820"/>
        <v>31</v>
      </c>
      <c r="AY1147" s="1">
        <f t="shared" si="821"/>
        <v>31</v>
      </c>
      <c r="AZ1147" s="1">
        <f t="shared" si="822"/>
        <v>31</v>
      </c>
      <c r="BA1147" s="1">
        <f t="shared" si="823"/>
        <v>31</v>
      </c>
      <c r="BB1147" s="1">
        <f t="shared" si="824"/>
        <v>31</v>
      </c>
      <c r="BC1147" s="1">
        <f t="shared" si="825"/>
        <v>31</v>
      </c>
      <c r="BD1147" s="1">
        <f t="shared" si="826"/>
        <v>31</v>
      </c>
      <c r="BE1147" s="1">
        <f t="shared" si="827"/>
        <v>31</v>
      </c>
      <c r="BF1147" s="1">
        <f t="shared" si="828"/>
        <v>31</v>
      </c>
      <c r="BG1147" s="1">
        <f>+IF(D1147="male",VLOOKUP(M1147,'Key node cluster'!$A$3:$C$45,3,0),VLOOKUP(M1147,'Key node cluster'!$F$3:$H$27,3,0))</f>
        <v>31</v>
      </c>
    </row>
    <row r="1148" spans="1:59" x14ac:dyDescent="0.25">
      <c r="A1148" t="s">
        <v>937</v>
      </c>
      <c r="B1148">
        <v>9901038129</v>
      </c>
      <c r="C1148" s="7">
        <v>30</v>
      </c>
      <c r="D1148" t="s">
        <v>9</v>
      </c>
      <c r="E1148" t="s">
        <v>10</v>
      </c>
      <c r="F1148" t="s">
        <v>25</v>
      </c>
      <c r="G1148" t="str">
        <f t="shared" si="829"/>
        <v>bachelor or above</v>
      </c>
      <c r="H1148" s="7">
        <f t="shared" si="787"/>
        <v>10</v>
      </c>
      <c r="I1148" t="s">
        <v>14</v>
      </c>
      <c r="J1148">
        <v>31</v>
      </c>
      <c r="K1148">
        <v>8.6109589041095997</v>
      </c>
      <c r="L1148">
        <v>2</v>
      </c>
      <c r="M1148" s="5">
        <f t="shared" si="788"/>
        <v>31</v>
      </c>
      <c r="N1148" s="5">
        <f>+IF(D1148="male",VLOOKUP(BG1148,'Key node cluster'!$L$3:$N$24,3,0),VLOOKUP(BG1148,'Key node cluster'!$R$3:$T$15,3,0))</f>
        <v>1</v>
      </c>
      <c r="O1148" s="1">
        <v>0</v>
      </c>
      <c r="P1148" s="1">
        <f t="shared" si="789"/>
        <v>26</v>
      </c>
      <c r="Q1148" s="1">
        <f t="shared" si="790"/>
        <v>26</v>
      </c>
      <c r="R1148" s="1">
        <f t="shared" si="791"/>
        <v>26</v>
      </c>
      <c r="S1148" s="1">
        <f t="shared" si="792"/>
        <v>26</v>
      </c>
      <c r="T1148" s="1">
        <f t="shared" si="793"/>
        <v>26</v>
      </c>
      <c r="U1148" s="1">
        <f t="shared" si="794"/>
        <v>26</v>
      </c>
      <c r="V1148" s="1">
        <f t="shared" si="795"/>
        <v>26</v>
      </c>
      <c r="W1148" s="1">
        <f t="shared" si="796"/>
        <v>26</v>
      </c>
      <c r="X1148" s="1">
        <f t="shared" si="797"/>
        <v>26</v>
      </c>
      <c r="Y1148" s="1">
        <f t="shared" si="798"/>
        <v>26</v>
      </c>
      <c r="Z1148" s="1">
        <f t="shared" si="799"/>
        <v>26</v>
      </c>
      <c r="AA1148" s="1">
        <f t="shared" si="800"/>
        <v>26</v>
      </c>
      <c r="AB1148" s="1">
        <f t="shared" si="801"/>
        <v>26</v>
      </c>
      <c r="AC1148" s="1">
        <f t="shared" si="802"/>
        <v>26</v>
      </c>
      <c r="AD1148" s="1">
        <f t="shared" si="803"/>
        <v>26</v>
      </c>
      <c r="AE1148" s="1">
        <f t="shared" si="804"/>
        <v>26</v>
      </c>
      <c r="AF1148" s="1">
        <f t="shared" si="805"/>
        <v>26</v>
      </c>
      <c r="AG1148" s="1">
        <f t="shared" si="806"/>
        <v>26</v>
      </c>
      <c r="AH1148" s="1">
        <f t="shared" si="807"/>
        <v>26</v>
      </c>
      <c r="AI1148" s="1">
        <f t="shared" si="808"/>
        <v>26</v>
      </c>
      <c r="AJ1148" s="1">
        <f t="shared" si="809"/>
        <v>26</v>
      </c>
      <c r="AK1148" s="1">
        <f t="shared" si="810"/>
        <v>26</v>
      </c>
      <c r="AL1148" s="1">
        <f t="shared" si="811"/>
        <v>26</v>
      </c>
      <c r="AM1148" s="1">
        <f t="shared" si="812"/>
        <v>26</v>
      </c>
      <c r="AN1148" s="1">
        <f t="shared" si="813"/>
        <v>26</v>
      </c>
      <c r="AO1148" s="1">
        <f t="shared" si="814"/>
        <v>26</v>
      </c>
      <c r="AP1148" s="7">
        <f t="shared" si="830"/>
        <v>27</v>
      </c>
      <c r="AQ1148" s="7">
        <f t="shared" si="831"/>
        <v>28</v>
      </c>
      <c r="AR1148" s="1">
        <f t="shared" si="815"/>
        <v>29</v>
      </c>
      <c r="AS1148" s="7">
        <f t="shared" si="832"/>
        <v>31</v>
      </c>
      <c r="AT1148" s="1">
        <f t="shared" si="816"/>
        <v>31</v>
      </c>
      <c r="AU1148" s="1">
        <f t="shared" si="817"/>
        <v>31</v>
      </c>
      <c r="AV1148" s="1">
        <f t="shared" si="818"/>
        <v>31</v>
      </c>
      <c r="AW1148" s="1">
        <f t="shared" si="819"/>
        <v>31</v>
      </c>
      <c r="AX1148" s="1">
        <f t="shared" si="820"/>
        <v>31</v>
      </c>
      <c r="AY1148" s="1">
        <f t="shared" si="821"/>
        <v>31</v>
      </c>
      <c r="AZ1148" s="1">
        <f t="shared" si="822"/>
        <v>31</v>
      </c>
      <c r="BA1148" s="1">
        <f t="shared" si="823"/>
        <v>31</v>
      </c>
      <c r="BB1148" s="1">
        <f t="shared" si="824"/>
        <v>31</v>
      </c>
      <c r="BC1148" s="1">
        <f t="shared" si="825"/>
        <v>31</v>
      </c>
      <c r="BD1148" s="1">
        <f t="shared" si="826"/>
        <v>31</v>
      </c>
      <c r="BE1148" s="1">
        <f t="shared" si="827"/>
        <v>31</v>
      </c>
      <c r="BF1148" s="1">
        <f t="shared" si="828"/>
        <v>31</v>
      </c>
      <c r="BG1148" s="1">
        <f>+IF(D1148="male",VLOOKUP(M1148,'Key node cluster'!$A$3:$C$45,3,0),VLOOKUP(M1148,'Key node cluster'!$F$3:$H$27,3,0))</f>
        <v>31</v>
      </c>
    </row>
    <row r="1149" spans="1:59" x14ac:dyDescent="0.25">
      <c r="A1149" t="s">
        <v>942</v>
      </c>
      <c r="B1149">
        <v>9781016311</v>
      </c>
      <c r="C1149" s="7">
        <v>40</v>
      </c>
      <c r="D1149" t="s">
        <v>9</v>
      </c>
      <c r="E1149" t="s">
        <v>10</v>
      </c>
      <c r="G1149" t="str">
        <f t="shared" si="829"/>
        <v>tvet</v>
      </c>
      <c r="H1149" s="7">
        <f t="shared" si="787"/>
        <v>20</v>
      </c>
      <c r="I1149" t="s">
        <v>22</v>
      </c>
      <c r="J1149">
        <v>43</v>
      </c>
      <c r="K1149">
        <v>22.128767123288</v>
      </c>
      <c r="L1149">
        <v>19</v>
      </c>
      <c r="M1149" s="5">
        <f t="shared" si="788"/>
        <v>26</v>
      </c>
      <c r="N1149" s="5">
        <f>+IF(D1149="male",VLOOKUP(BG1149,'Key node cluster'!$L$3:$N$24,3,0),VLOOKUP(BG1149,'Key node cluster'!$R$3:$T$15,3,0))</f>
        <v>1</v>
      </c>
      <c r="O1149" s="1">
        <v>0</v>
      </c>
      <c r="P1149" s="1">
        <f t="shared" si="789"/>
        <v>26</v>
      </c>
      <c r="Q1149" s="1">
        <f t="shared" si="790"/>
        <v>26</v>
      </c>
      <c r="R1149" s="1">
        <f t="shared" si="791"/>
        <v>26</v>
      </c>
      <c r="S1149" s="1">
        <f t="shared" si="792"/>
        <v>26</v>
      </c>
      <c r="T1149" s="1">
        <f t="shared" si="793"/>
        <v>26</v>
      </c>
      <c r="U1149" s="1">
        <f t="shared" si="794"/>
        <v>26</v>
      </c>
      <c r="V1149" s="1">
        <f t="shared" si="795"/>
        <v>26</v>
      </c>
      <c r="W1149" s="1">
        <f t="shared" si="796"/>
        <v>26</v>
      </c>
      <c r="X1149" s="1">
        <f t="shared" si="797"/>
        <v>26</v>
      </c>
      <c r="Y1149" s="1">
        <f t="shared" si="798"/>
        <v>26</v>
      </c>
      <c r="Z1149" s="1">
        <f t="shared" si="799"/>
        <v>26</v>
      </c>
      <c r="AA1149" s="1">
        <f t="shared" si="800"/>
        <v>26</v>
      </c>
      <c r="AB1149" s="1">
        <f t="shared" si="801"/>
        <v>26</v>
      </c>
      <c r="AC1149" s="1">
        <f t="shared" si="802"/>
        <v>26</v>
      </c>
      <c r="AD1149" s="1">
        <f t="shared" si="803"/>
        <v>26</v>
      </c>
      <c r="AE1149" s="1">
        <f t="shared" si="804"/>
        <v>26</v>
      </c>
      <c r="AF1149" s="1">
        <f t="shared" si="805"/>
        <v>26</v>
      </c>
      <c r="AG1149" s="1">
        <f t="shared" si="806"/>
        <v>26</v>
      </c>
      <c r="AH1149" s="1">
        <f t="shared" si="807"/>
        <v>26</v>
      </c>
      <c r="AI1149" s="1">
        <f t="shared" si="808"/>
        <v>26</v>
      </c>
      <c r="AJ1149" s="1">
        <f t="shared" si="809"/>
        <v>26</v>
      </c>
      <c r="AK1149" s="1">
        <f t="shared" si="810"/>
        <v>26</v>
      </c>
      <c r="AL1149" s="1">
        <f t="shared" si="811"/>
        <v>26</v>
      </c>
      <c r="AM1149" s="1">
        <f t="shared" si="812"/>
        <v>26</v>
      </c>
      <c r="AN1149" s="1">
        <f t="shared" si="813"/>
        <v>26</v>
      </c>
      <c r="AO1149" s="1">
        <f t="shared" si="814"/>
        <v>26</v>
      </c>
      <c r="AP1149" s="7">
        <f t="shared" si="830"/>
        <v>26</v>
      </c>
      <c r="AQ1149" s="7">
        <f t="shared" si="831"/>
        <v>26</v>
      </c>
      <c r="AR1149" s="1">
        <f t="shared" si="815"/>
        <v>26</v>
      </c>
      <c r="AS1149" s="7">
        <f t="shared" si="832"/>
        <v>26</v>
      </c>
      <c r="AT1149" s="1">
        <f t="shared" si="816"/>
        <v>26</v>
      </c>
      <c r="AU1149" s="1">
        <f t="shared" si="817"/>
        <v>26</v>
      </c>
      <c r="AV1149" s="1">
        <f t="shared" si="818"/>
        <v>26</v>
      </c>
      <c r="AW1149" s="1">
        <f t="shared" si="819"/>
        <v>26</v>
      </c>
      <c r="AX1149" s="1">
        <f t="shared" si="820"/>
        <v>26</v>
      </c>
      <c r="AY1149" s="1">
        <f t="shared" si="821"/>
        <v>26</v>
      </c>
      <c r="AZ1149" s="1">
        <f t="shared" si="822"/>
        <v>26</v>
      </c>
      <c r="BA1149" s="1">
        <f t="shared" si="823"/>
        <v>26</v>
      </c>
      <c r="BB1149" s="1">
        <f t="shared" si="824"/>
        <v>26</v>
      </c>
      <c r="BC1149" s="1">
        <f t="shared" si="825"/>
        <v>26</v>
      </c>
      <c r="BD1149" s="1">
        <f t="shared" si="826"/>
        <v>26</v>
      </c>
      <c r="BE1149" s="1">
        <f t="shared" si="827"/>
        <v>26</v>
      </c>
      <c r="BF1149" s="1">
        <f t="shared" si="828"/>
        <v>26</v>
      </c>
      <c r="BG1149" s="1">
        <f>+IF(D1149="male",VLOOKUP(M1149,'Key node cluster'!$A$3:$C$45,3,0),VLOOKUP(M1149,'Key node cluster'!$F$3:$H$27,3,0))</f>
        <v>31</v>
      </c>
    </row>
    <row r="1150" spans="1:59" x14ac:dyDescent="0.25">
      <c r="A1150" t="s">
        <v>951</v>
      </c>
      <c r="B1150">
        <v>9921037186</v>
      </c>
      <c r="C1150" s="7">
        <v>30</v>
      </c>
      <c r="D1150" t="s">
        <v>9</v>
      </c>
      <c r="E1150" t="s">
        <v>10</v>
      </c>
      <c r="F1150" t="s">
        <v>11</v>
      </c>
      <c r="G1150" t="str">
        <f t="shared" si="829"/>
        <v>bachelor or above</v>
      </c>
      <c r="H1150" s="7">
        <f t="shared" si="787"/>
        <v>5</v>
      </c>
      <c r="I1150" t="s">
        <v>14</v>
      </c>
      <c r="J1150">
        <v>29</v>
      </c>
      <c r="K1150">
        <v>3.9424657534246998</v>
      </c>
      <c r="L1150">
        <v>1</v>
      </c>
      <c r="M1150" s="5">
        <f t="shared" si="788"/>
        <v>41</v>
      </c>
      <c r="N1150" s="5">
        <f>+IF(D1150="male",VLOOKUP(BG1150,'Key node cluster'!$L$3:$N$24,3,0),VLOOKUP(BG1150,'Key node cluster'!$R$3:$T$15,3,0))</f>
        <v>1</v>
      </c>
      <c r="O1150" s="1">
        <v>0</v>
      </c>
      <c r="P1150" s="1">
        <f t="shared" si="789"/>
        <v>26</v>
      </c>
      <c r="Q1150" s="1">
        <f t="shared" si="790"/>
        <v>26</v>
      </c>
      <c r="R1150" s="1">
        <f t="shared" si="791"/>
        <v>26</v>
      </c>
      <c r="S1150" s="1">
        <f t="shared" si="792"/>
        <v>26</v>
      </c>
      <c r="T1150" s="1">
        <f t="shared" si="793"/>
        <v>26</v>
      </c>
      <c r="U1150" s="1">
        <f t="shared" si="794"/>
        <v>26</v>
      </c>
      <c r="V1150" s="1">
        <f t="shared" si="795"/>
        <v>26</v>
      </c>
      <c r="W1150" s="1">
        <f t="shared" si="796"/>
        <v>26</v>
      </c>
      <c r="X1150" s="1">
        <f t="shared" si="797"/>
        <v>26</v>
      </c>
      <c r="Y1150" s="1">
        <f t="shared" si="798"/>
        <v>26</v>
      </c>
      <c r="Z1150" s="1">
        <f t="shared" si="799"/>
        <v>26</v>
      </c>
      <c r="AA1150" s="1">
        <f t="shared" si="800"/>
        <v>26</v>
      </c>
      <c r="AB1150" s="1">
        <f t="shared" si="801"/>
        <v>26</v>
      </c>
      <c r="AC1150" s="1">
        <f t="shared" si="802"/>
        <v>26</v>
      </c>
      <c r="AD1150" s="1">
        <f t="shared" si="803"/>
        <v>26</v>
      </c>
      <c r="AE1150" s="1">
        <f t="shared" si="804"/>
        <v>26</v>
      </c>
      <c r="AF1150" s="1">
        <f t="shared" si="805"/>
        <v>26</v>
      </c>
      <c r="AG1150" s="1">
        <f t="shared" si="806"/>
        <v>26</v>
      </c>
      <c r="AH1150" s="1">
        <f t="shared" si="807"/>
        <v>26</v>
      </c>
      <c r="AI1150" s="1">
        <f t="shared" si="808"/>
        <v>26</v>
      </c>
      <c r="AJ1150" s="1">
        <f t="shared" si="809"/>
        <v>26</v>
      </c>
      <c r="AK1150" s="1">
        <f t="shared" si="810"/>
        <v>26</v>
      </c>
      <c r="AL1150" s="1">
        <f t="shared" si="811"/>
        <v>26</v>
      </c>
      <c r="AM1150" s="1">
        <f t="shared" si="812"/>
        <v>26</v>
      </c>
      <c r="AN1150" s="1">
        <f t="shared" si="813"/>
        <v>26</v>
      </c>
      <c r="AO1150" s="1">
        <f t="shared" si="814"/>
        <v>26</v>
      </c>
      <c r="AP1150" s="7">
        <f t="shared" si="830"/>
        <v>38</v>
      </c>
      <c r="AQ1150" s="7">
        <f t="shared" si="831"/>
        <v>38</v>
      </c>
      <c r="AR1150" s="1">
        <f t="shared" si="815"/>
        <v>38</v>
      </c>
      <c r="AS1150" s="7">
        <f t="shared" si="832"/>
        <v>38</v>
      </c>
      <c r="AT1150" s="1">
        <f t="shared" si="816"/>
        <v>38</v>
      </c>
      <c r="AU1150" s="1">
        <f t="shared" si="817"/>
        <v>38</v>
      </c>
      <c r="AV1150" s="1">
        <f t="shared" si="818"/>
        <v>38</v>
      </c>
      <c r="AW1150" s="1">
        <f t="shared" si="819"/>
        <v>38</v>
      </c>
      <c r="AX1150" s="1">
        <f t="shared" si="820"/>
        <v>38</v>
      </c>
      <c r="AY1150" s="1">
        <f t="shared" si="821"/>
        <v>38</v>
      </c>
      <c r="AZ1150" s="1">
        <f t="shared" si="822"/>
        <v>38</v>
      </c>
      <c r="BA1150" s="1">
        <f t="shared" si="823"/>
        <v>38</v>
      </c>
      <c r="BB1150" s="1">
        <f t="shared" si="824"/>
        <v>40</v>
      </c>
      <c r="BC1150" s="1">
        <f t="shared" si="825"/>
        <v>40</v>
      </c>
      <c r="BD1150" s="1">
        <f t="shared" si="826"/>
        <v>41</v>
      </c>
      <c r="BE1150" s="1">
        <f t="shared" si="827"/>
        <v>41</v>
      </c>
      <c r="BF1150" s="1">
        <f t="shared" si="828"/>
        <v>41</v>
      </c>
      <c r="BG1150" s="1">
        <f>+IF(D1150="male",VLOOKUP(M1150,'Key node cluster'!$A$3:$C$45,3,0),VLOOKUP(M1150,'Key node cluster'!$F$3:$H$27,3,0))</f>
        <v>41</v>
      </c>
    </row>
    <row r="1151" spans="1:59" x14ac:dyDescent="0.25">
      <c r="A1151" t="s">
        <v>953</v>
      </c>
      <c r="B1151">
        <v>9941035011</v>
      </c>
      <c r="C1151" s="7">
        <v>30</v>
      </c>
      <c r="D1151" t="s">
        <v>9</v>
      </c>
      <c r="E1151" t="s">
        <v>10</v>
      </c>
      <c r="G1151" t="str">
        <f t="shared" si="829"/>
        <v>tvet</v>
      </c>
      <c r="H1151" s="7">
        <f t="shared" si="787"/>
        <v>10</v>
      </c>
      <c r="I1151" t="s">
        <v>316</v>
      </c>
      <c r="J1151">
        <v>28</v>
      </c>
      <c r="K1151">
        <v>5.7780821917807996</v>
      </c>
      <c r="L1151">
        <v>9</v>
      </c>
      <c r="M1151" s="5">
        <f t="shared" si="788"/>
        <v>26</v>
      </c>
      <c r="N1151" s="5">
        <f>+IF(D1151="male",VLOOKUP(BG1151,'Key node cluster'!$L$3:$N$24,3,0),VLOOKUP(BG1151,'Key node cluster'!$R$3:$T$15,3,0))</f>
        <v>1</v>
      </c>
      <c r="O1151" s="1">
        <v>0</v>
      </c>
      <c r="P1151" s="1">
        <f t="shared" si="789"/>
        <v>26</v>
      </c>
      <c r="Q1151" s="1">
        <f t="shared" si="790"/>
        <v>26</v>
      </c>
      <c r="R1151" s="1">
        <f t="shared" si="791"/>
        <v>26</v>
      </c>
      <c r="S1151" s="1">
        <f t="shared" si="792"/>
        <v>26</v>
      </c>
      <c r="T1151" s="1">
        <f t="shared" si="793"/>
        <v>26</v>
      </c>
      <c r="U1151" s="1">
        <f t="shared" si="794"/>
        <v>26</v>
      </c>
      <c r="V1151" s="1">
        <f t="shared" si="795"/>
        <v>26</v>
      </c>
      <c r="W1151" s="1">
        <f t="shared" si="796"/>
        <v>26</v>
      </c>
      <c r="X1151" s="1">
        <f t="shared" si="797"/>
        <v>26</v>
      </c>
      <c r="Y1151" s="1">
        <f t="shared" si="798"/>
        <v>26</v>
      </c>
      <c r="Z1151" s="1">
        <f t="shared" si="799"/>
        <v>26</v>
      </c>
      <c r="AA1151" s="1">
        <f t="shared" si="800"/>
        <v>26</v>
      </c>
      <c r="AB1151" s="1">
        <f t="shared" si="801"/>
        <v>26</v>
      </c>
      <c r="AC1151" s="1">
        <f t="shared" si="802"/>
        <v>26</v>
      </c>
      <c r="AD1151" s="1">
        <f t="shared" si="803"/>
        <v>26</v>
      </c>
      <c r="AE1151" s="1">
        <f t="shared" si="804"/>
        <v>26</v>
      </c>
      <c r="AF1151" s="1">
        <f t="shared" si="805"/>
        <v>26</v>
      </c>
      <c r="AG1151" s="1">
        <f t="shared" si="806"/>
        <v>26</v>
      </c>
      <c r="AH1151" s="1">
        <f t="shared" si="807"/>
        <v>26</v>
      </c>
      <c r="AI1151" s="1">
        <f t="shared" si="808"/>
        <v>26</v>
      </c>
      <c r="AJ1151" s="1">
        <f t="shared" si="809"/>
        <v>26</v>
      </c>
      <c r="AK1151" s="1">
        <f t="shared" si="810"/>
        <v>26</v>
      </c>
      <c r="AL1151" s="1">
        <f t="shared" si="811"/>
        <v>26</v>
      </c>
      <c r="AM1151" s="1">
        <f t="shared" si="812"/>
        <v>26</v>
      </c>
      <c r="AN1151" s="1">
        <f t="shared" si="813"/>
        <v>26</v>
      </c>
      <c r="AO1151" s="1">
        <f t="shared" si="814"/>
        <v>26</v>
      </c>
      <c r="AP1151" s="7">
        <f t="shared" si="830"/>
        <v>26</v>
      </c>
      <c r="AQ1151" s="7">
        <f t="shared" si="831"/>
        <v>26</v>
      </c>
      <c r="AR1151" s="1">
        <f t="shared" si="815"/>
        <v>26</v>
      </c>
      <c r="AS1151" s="7">
        <f t="shared" si="832"/>
        <v>26</v>
      </c>
      <c r="AT1151" s="1">
        <f t="shared" si="816"/>
        <v>26</v>
      </c>
      <c r="AU1151" s="1">
        <f t="shared" si="817"/>
        <v>26</v>
      </c>
      <c r="AV1151" s="1">
        <f t="shared" si="818"/>
        <v>26</v>
      </c>
      <c r="AW1151" s="1">
        <f t="shared" si="819"/>
        <v>26</v>
      </c>
      <c r="AX1151" s="1">
        <f t="shared" si="820"/>
        <v>26</v>
      </c>
      <c r="AY1151" s="1">
        <f t="shared" si="821"/>
        <v>26</v>
      </c>
      <c r="AZ1151" s="1">
        <f t="shared" si="822"/>
        <v>26</v>
      </c>
      <c r="BA1151" s="1">
        <f t="shared" si="823"/>
        <v>26</v>
      </c>
      <c r="BB1151" s="1">
        <f t="shared" si="824"/>
        <v>26</v>
      </c>
      <c r="BC1151" s="1">
        <f t="shared" si="825"/>
        <v>26</v>
      </c>
      <c r="BD1151" s="1">
        <f t="shared" si="826"/>
        <v>26</v>
      </c>
      <c r="BE1151" s="1">
        <f t="shared" si="827"/>
        <v>26</v>
      </c>
      <c r="BF1151" s="1">
        <f t="shared" si="828"/>
        <v>26</v>
      </c>
      <c r="BG1151" s="1">
        <f>+IF(D1151="male",VLOOKUP(M1151,'Key node cluster'!$A$3:$C$45,3,0),VLOOKUP(M1151,'Key node cluster'!$F$3:$H$27,3,0))</f>
        <v>31</v>
      </c>
    </row>
    <row r="1152" spans="1:59" x14ac:dyDescent="0.25">
      <c r="A1152" t="s">
        <v>954</v>
      </c>
      <c r="B1152">
        <v>9861008834</v>
      </c>
      <c r="C1152" s="7">
        <v>30</v>
      </c>
      <c r="D1152" t="s">
        <v>9</v>
      </c>
      <c r="E1152" t="s">
        <v>10</v>
      </c>
      <c r="F1152" t="s">
        <v>25</v>
      </c>
      <c r="G1152" t="str">
        <f t="shared" si="829"/>
        <v>bachelor or above</v>
      </c>
      <c r="H1152" s="7">
        <f t="shared" si="787"/>
        <v>15</v>
      </c>
      <c r="I1152" t="s">
        <v>14</v>
      </c>
      <c r="J1152">
        <v>35</v>
      </c>
      <c r="K1152">
        <v>12.778082191780999</v>
      </c>
      <c r="L1152">
        <v>1</v>
      </c>
      <c r="M1152" s="5">
        <f t="shared" si="788"/>
        <v>31</v>
      </c>
      <c r="N1152" s="5">
        <f>+IF(D1152="male",VLOOKUP(BG1152,'Key node cluster'!$L$3:$N$24,3,0),VLOOKUP(BG1152,'Key node cluster'!$R$3:$T$15,3,0))</f>
        <v>1</v>
      </c>
      <c r="O1152" s="1">
        <v>0</v>
      </c>
      <c r="P1152" s="1">
        <f t="shared" si="789"/>
        <v>26</v>
      </c>
      <c r="Q1152" s="1">
        <f t="shared" si="790"/>
        <v>26</v>
      </c>
      <c r="R1152" s="1">
        <f t="shared" si="791"/>
        <v>26</v>
      </c>
      <c r="S1152" s="1">
        <f t="shared" si="792"/>
        <v>26</v>
      </c>
      <c r="T1152" s="1">
        <f t="shared" si="793"/>
        <v>26</v>
      </c>
      <c r="U1152" s="1">
        <f t="shared" si="794"/>
        <v>26</v>
      </c>
      <c r="V1152" s="1">
        <f t="shared" si="795"/>
        <v>26</v>
      </c>
      <c r="W1152" s="1">
        <f t="shared" si="796"/>
        <v>26</v>
      </c>
      <c r="X1152" s="1">
        <f t="shared" si="797"/>
        <v>26</v>
      </c>
      <c r="Y1152" s="1">
        <f t="shared" si="798"/>
        <v>26</v>
      </c>
      <c r="Z1152" s="1">
        <f t="shared" si="799"/>
        <v>26</v>
      </c>
      <c r="AA1152" s="1">
        <f t="shared" si="800"/>
        <v>26</v>
      </c>
      <c r="AB1152" s="1">
        <f t="shared" si="801"/>
        <v>26</v>
      </c>
      <c r="AC1152" s="1">
        <f t="shared" si="802"/>
        <v>26</v>
      </c>
      <c r="AD1152" s="1">
        <f t="shared" si="803"/>
        <v>26</v>
      </c>
      <c r="AE1152" s="1">
        <f t="shared" si="804"/>
        <v>26</v>
      </c>
      <c r="AF1152" s="1">
        <f t="shared" si="805"/>
        <v>26</v>
      </c>
      <c r="AG1152" s="1">
        <f t="shared" si="806"/>
        <v>26</v>
      </c>
      <c r="AH1152" s="1">
        <f t="shared" si="807"/>
        <v>26</v>
      </c>
      <c r="AI1152" s="1">
        <f t="shared" si="808"/>
        <v>26</v>
      </c>
      <c r="AJ1152" s="1">
        <f t="shared" si="809"/>
        <v>26</v>
      </c>
      <c r="AK1152" s="1">
        <f t="shared" si="810"/>
        <v>26</v>
      </c>
      <c r="AL1152" s="1">
        <f t="shared" si="811"/>
        <v>26</v>
      </c>
      <c r="AM1152" s="1">
        <f t="shared" si="812"/>
        <v>26</v>
      </c>
      <c r="AN1152" s="1">
        <f t="shared" si="813"/>
        <v>26</v>
      </c>
      <c r="AO1152" s="1">
        <f t="shared" si="814"/>
        <v>26</v>
      </c>
      <c r="AP1152" s="7">
        <f t="shared" si="830"/>
        <v>27</v>
      </c>
      <c r="AQ1152" s="7">
        <f t="shared" si="831"/>
        <v>28</v>
      </c>
      <c r="AR1152" s="1">
        <f t="shared" si="815"/>
        <v>29</v>
      </c>
      <c r="AS1152" s="7">
        <f t="shared" si="832"/>
        <v>31</v>
      </c>
      <c r="AT1152" s="1">
        <f t="shared" si="816"/>
        <v>31</v>
      </c>
      <c r="AU1152" s="1">
        <f t="shared" si="817"/>
        <v>31</v>
      </c>
      <c r="AV1152" s="1">
        <f t="shared" si="818"/>
        <v>31</v>
      </c>
      <c r="AW1152" s="1">
        <f t="shared" si="819"/>
        <v>31</v>
      </c>
      <c r="AX1152" s="1">
        <f t="shared" si="820"/>
        <v>31</v>
      </c>
      <c r="AY1152" s="1">
        <f t="shared" si="821"/>
        <v>31</v>
      </c>
      <c r="AZ1152" s="1">
        <f t="shared" si="822"/>
        <v>31</v>
      </c>
      <c r="BA1152" s="1">
        <f t="shared" si="823"/>
        <v>31</v>
      </c>
      <c r="BB1152" s="1">
        <f t="shared" si="824"/>
        <v>31</v>
      </c>
      <c r="BC1152" s="1">
        <f t="shared" si="825"/>
        <v>31</v>
      </c>
      <c r="BD1152" s="1">
        <f t="shared" si="826"/>
        <v>31</v>
      </c>
      <c r="BE1152" s="1">
        <f t="shared" si="827"/>
        <v>31</v>
      </c>
      <c r="BF1152" s="1">
        <f t="shared" si="828"/>
        <v>31</v>
      </c>
      <c r="BG1152" s="1">
        <f>+IF(D1152="male",VLOOKUP(M1152,'Key node cluster'!$A$3:$C$45,3,0),VLOOKUP(M1152,'Key node cluster'!$F$3:$H$27,3,0))</f>
        <v>31</v>
      </c>
    </row>
    <row r="1153" spans="1:59" x14ac:dyDescent="0.25">
      <c r="A1153" t="s">
        <v>955</v>
      </c>
      <c r="B1153">
        <v>9941073973</v>
      </c>
      <c r="C1153" s="7">
        <v>30</v>
      </c>
      <c r="D1153" t="s">
        <v>9</v>
      </c>
      <c r="E1153" t="s">
        <v>10</v>
      </c>
      <c r="G1153" t="str">
        <f t="shared" si="829"/>
        <v>bachelor or above</v>
      </c>
      <c r="H1153" s="7">
        <f t="shared" si="787"/>
        <v>5</v>
      </c>
      <c r="I1153" t="s">
        <v>14</v>
      </c>
      <c r="J1153">
        <v>28</v>
      </c>
      <c r="K1153">
        <v>4.6109589041095997</v>
      </c>
      <c r="L1153">
        <v>9</v>
      </c>
      <c r="M1153" s="5">
        <f t="shared" si="788"/>
        <v>26</v>
      </c>
      <c r="N1153" s="5">
        <f>+IF(D1153="male",VLOOKUP(BG1153,'Key node cluster'!$L$3:$N$24,3,0),VLOOKUP(BG1153,'Key node cluster'!$R$3:$T$15,3,0))</f>
        <v>1</v>
      </c>
      <c r="O1153" s="1">
        <v>0</v>
      </c>
      <c r="P1153" s="1">
        <f t="shared" si="789"/>
        <v>26</v>
      </c>
      <c r="Q1153" s="1">
        <f t="shared" si="790"/>
        <v>26</v>
      </c>
      <c r="R1153" s="1">
        <f t="shared" si="791"/>
        <v>26</v>
      </c>
      <c r="S1153" s="1">
        <f t="shared" si="792"/>
        <v>26</v>
      </c>
      <c r="T1153" s="1">
        <f t="shared" si="793"/>
        <v>26</v>
      </c>
      <c r="U1153" s="1">
        <f t="shared" si="794"/>
        <v>26</v>
      </c>
      <c r="V1153" s="1">
        <f t="shared" si="795"/>
        <v>26</v>
      </c>
      <c r="W1153" s="1">
        <f t="shared" si="796"/>
        <v>26</v>
      </c>
      <c r="X1153" s="1">
        <f t="shared" si="797"/>
        <v>26</v>
      </c>
      <c r="Y1153" s="1">
        <f t="shared" si="798"/>
        <v>26</v>
      </c>
      <c r="Z1153" s="1">
        <f t="shared" si="799"/>
        <v>26</v>
      </c>
      <c r="AA1153" s="1">
        <f t="shared" si="800"/>
        <v>26</v>
      </c>
      <c r="AB1153" s="1">
        <f t="shared" si="801"/>
        <v>26</v>
      </c>
      <c r="AC1153" s="1">
        <f t="shared" si="802"/>
        <v>26</v>
      </c>
      <c r="AD1153" s="1">
        <f t="shared" si="803"/>
        <v>26</v>
      </c>
      <c r="AE1153" s="1">
        <f t="shared" si="804"/>
        <v>26</v>
      </c>
      <c r="AF1153" s="1">
        <f t="shared" si="805"/>
        <v>26</v>
      </c>
      <c r="AG1153" s="1">
        <f t="shared" si="806"/>
        <v>26</v>
      </c>
      <c r="AH1153" s="1">
        <f t="shared" si="807"/>
        <v>26</v>
      </c>
      <c r="AI1153" s="1">
        <f t="shared" si="808"/>
        <v>26</v>
      </c>
      <c r="AJ1153" s="1">
        <f t="shared" si="809"/>
        <v>26</v>
      </c>
      <c r="AK1153" s="1">
        <f t="shared" si="810"/>
        <v>26</v>
      </c>
      <c r="AL1153" s="1">
        <f t="shared" si="811"/>
        <v>26</v>
      </c>
      <c r="AM1153" s="1">
        <f t="shared" si="812"/>
        <v>26</v>
      </c>
      <c r="AN1153" s="1">
        <f t="shared" si="813"/>
        <v>26</v>
      </c>
      <c r="AO1153" s="1">
        <f t="shared" si="814"/>
        <v>26</v>
      </c>
      <c r="AP1153" s="7">
        <f t="shared" si="830"/>
        <v>26</v>
      </c>
      <c r="AQ1153" s="7">
        <f t="shared" si="831"/>
        <v>26</v>
      </c>
      <c r="AR1153" s="1">
        <f t="shared" si="815"/>
        <v>26</v>
      </c>
      <c r="AS1153" s="7">
        <f t="shared" si="832"/>
        <v>26</v>
      </c>
      <c r="AT1153" s="1">
        <f t="shared" si="816"/>
        <v>26</v>
      </c>
      <c r="AU1153" s="1">
        <f t="shared" si="817"/>
        <v>26</v>
      </c>
      <c r="AV1153" s="1">
        <f t="shared" si="818"/>
        <v>26</v>
      </c>
      <c r="AW1153" s="1">
        <f t="shared" si="819"/>
        <v>26</v>
      </c>
      <c r="AX1153" s="1">
        <f t="shared" si="820"/>
        <v>26</v>
      </c>
      <c r="AY1153" s="1">
        <f t="shared" si="821"/>
        <v>26</v>
      </c>
      <c r="AZ1153" s="1">
        <f t="shared" si="822"/>
        <v>26</v>
      </c>
      <c r="BA1153" s="1">
        <f t="shared" si="823"/>
        <v>26</v>
      </c>
      <c r="BB1153" s="1">
        <f t="shared" si="824"/>
        <v>26</v>
      </c>
      <c r="BC1153" s="1">
        <f t="shared" si="825"/>
        <v>26</v>
      </c>
      <c r="BD1153" s="1">
        <f t="shared" si="826"/>
        <v>26</v>
      </c>
      <c r="BE1153" s="1">
        <f t="shared" si="827"/>
        <v>26</v>
      </c>
      <c r="BF1153" s="1">
        <f t="shared" si="828"/>
        <v>26</v>
      </c>
      <c r="BG1153" s="1">
        <f>+IF(D1153="male",VLOOKUP(M1153,'Key node cluster'!$A$3:$C$45,3,0),VLOOKUP(M1153,'Key node cluster'!$F$3:$H$27,3,0))</f>
        <v>31</v>
      </c>
    </row>
    <row r="1154" spans="1:59" x14ac:dyDescent="0.25">
      <c r="A1154" t="s">
        <v>956</v>
      </c>
      <c r="B1154">
        <v>9841001396</v>
      </c>
      <c r="C1154" s="7">
        <v>40</v>
      </c>
      <c r="D1154" t="s">
        <v>9</v>
      </c>
      <c r="E1154" t="s">
        <v>10</v>
      </c>
      <c r="F1154" t="s">
        <v>11</v>
      </c>
      <c r="G1154" t="str">
        <f t="shared" si="829"/>
        <v>tvet</v>
      </c>
      <c r="H1154" s="7">
        <f t="shared" ref="H1154:H1217" si="833">IF(K1154 &gt; 15, 20, IF(K1154 &gt; 10, 15, IF(K1154 &gt; 5, 10, IF(K1154 &gt; 1, 5, IF(K1154 &gt; 0, 1, 0)))))</f>
        <v>5</v>
      </c>
      <c r="I1154" t="s">
        <v>22</v>
      </c>
      <c r="J1154">
        <v>38</v>
      </c>
      <c r="K1154">
        <v>3.9424657534246998</v>
      </c>
      <c r="L1154">
        <v>2</v>
      </c>
      <c r="M1154" s="5">
        <f t="shared" ref="M1154:M1217" si="834">+BF1154</f>
        <v>41</v>
      </c>
      <c r="N1154" s="5">
        <f>+IF(D1154="male",VLOOKUP(BG1154,'Key node cluster'!$L$3:$N$24,3,0),VLOOKUP(BG1154,'Key node cluster'!$R$3:$T$15,3,0))</f>
        <v>1</v>
      </c>
      <c r="O1154" s="1">
        <v>0</v>
      </c>
      <c r="P1154" s="1">
        <f t="shared" ref="P1154:P1217" si="835">+IF($D1154="male",IF(H1154="",O1154,IF(H1154&lt;=3,1,26)),IF($D1154="female",IF(H1154="",O1154,IF(H1154&lt;=0.5,1,12)),O1154))</f>
        <v>26</v>
      </c>
      <c r="Q1154" s="1">
        <f t="shared" ref="Q1154:Q1217" si="836">IF($D1154="male",IF(P1154&lt;&gt;1,P1154,IF(H1154="",P1154,IF(H1154&lt;=0.5,2,17))),IF($D1154="female",IF(P1154&lt;&gt;1,P1154,IF(F1154="",P1154,IF(F1154&lt;&gt;"amman",2,11))),P1154))</f>
        <v>26</v>
      </c>
      <c r="R1154" s="1">
        <f t="shared" ref="R1154:R1217" si="837">IF($D1154="male",IF(Q1154&lt;&gt;2,Q1154,IF(F1154="",Q1154,IF(F1154&lt;&gt;"irbed",3,14))),IF($D1154="female",IF(Q1154&lt;&gt;2,Q1154,IF(C1154="",Q1154,IF(C1154&lt;=25,3,8))),Q1154))</f>
        <v>26</v>
      </c>
      <c r="S1154" s="1">
        <f t="shared" ref="S1154:S1217" si="838">IF($D1154="male",IF(R1154&lt;&gt;3,R1154,IF(F1154="",R1154,IF(F1154&lt;&gt;"amman",4,11))),IF($D1154="female",IF(R1154&lt;&gt;3,R1154,IF(F1154="",R1154,IF(F1154&lt;&gt;"irbed",4,7))),R1154))</f>
        <v>26</v>
      </c>
      <c r="T1154" s="1">
        <f t="shared" ref="T1154:T1217" si="839">IF($D1154="male",IF(S1154&lt;&gt;4,S1154,IF(C1154="",S1154,IF(C1154&lt;=25,5,10))),IF($D1154="female",IF(S1154&lt;&gt;4,S1154,IF(C1154="",S1154,IF(G1154&lt;&gt;"secondary or below",5,6))),R1154))</f>
        <v>26</v>
      </c>
      <c r="U1154" s="1">
        <f t="shared" ref="U1154:U1217" si="840">IF($D1154="male",IF(T1154&lt;&gt;5,T1154,IF(F1154="",T1154,IF(F1154&lt;&gt;"zarqa",6,9))),IF($D1154="female",IF(T1154&lt;&gt;5,T1154,5),T1154))</f>
        <v>26</v>
      </c>
      <c r="V1154" s="1">
        <f t="shared" ref="V1154:V1217" si="841">IF($D1154="male",IF(U1154&lt;&gt;6,U1154,IF(G1154="",U1154,IF(G1154&lt;&gt;"secondary or below",7,8))),IF($D1154="female",IF(T1154&lt;&gt;6,U1154,6),U1154))</f>
        <v>26</v>
      </c>
      <c r="W1154" s="1">
        <f t="shared" ref="W1154:W1217" si="842">IF($D1154="male",IF(V1154&lt;&gt;7,V1154,7),IF($D1154="female",IF(S1154&lt;&gt;7,V1154,7),V1154))</f>
        <v>26</v>
      </c>
      <c r="X1154" s="1">
        <f t="shared" ref="X1154:X1217" si="843">IF($D1154="male",IF(V1154&lt;&gt;8,W1154,8),IF($D1154="female",IF(R1154&lt;&gt;8,R1154,IF(G1154="",W1154,IF(G1154&lt;&gt;"bachelor or above",9,10)))))</f>
        <v>26</v>
      </c>
      <c r="Y1154" s="1">
        <f t="shared" ref="Y1154:Y1217" si="844">IF($D1154="male",IF(U1154&lt;&gt;9,X1154,9),IF($D1154="female",IF(X1154&lt;&gt;9,X1154,9),X1154))</f>
        <v>26</v>
      </c>
      <c r="Z1154" s="1">
        <f t="shared" ref="Z1154:Z1217" si="845">IF($D1154="male",IF(T1154&lt;&gt;10,Y1154,10),IF($D1154="female",IF(X1154&lt;&gt;10,Y1154,10),Y1154))</f>
        <v>26</v>
      </c>
      <c r="AA1154" s="1">
        <f t="shared" ref="AA1154:AA1217" si="846">IF($D1154="male",IF(S1154&lt;&gt;11,Z1154,IF(G1154="",Z1154,IF(G1154&lt;&gt;"secondary or below",12,13))),IF($D1154="female",IF(Q1154&lt;&gt;11,Z1154,11),Z1154))</f>
        <v>26</v>
      </c>
      <c r="AB1154" s="1">
        <f t="shared" ref="AB1154:AB1217" si="847">IF($D1154="male",IF(AA1154&lt;&gt;12,AA1154,12),IF($D1154="female",IF(P1154&lt;&gt;12,P1154,IF(G1154="",AA1154,IF(G1154&lt;&gt;"bachelor or above",13,20)))))</f>
        <v>26</v>
      </c>
      <c r="AC1154" s="1">
        <f t="shared" ref="AC1154:AC1217" si="848">IF($D1154="male",IF(AA1154&lt;&gt;13,AB1154,13),IF($D1154="female",IF(AB1154&lt;&gt;13,AB1154,IF(H1154&lt;=3,14,17))))</f>
        <v>26</v>
      </c>
      <c r="AD1154" s="1">
        <f t="shared" ref="AD1154:AD1217" si="849">IF($D1154="male",IF(R1154&lt;&gt;14,AC1154,IF(G1154="",AC1154,IF(G1154&lt;&gt;"bachelor or above",15,16))),IF($D1154="female",IF(AC1154&lt;&gt;14,AC1154,IF(C1154="",AC1154,IF(C1154&lt;=25,15,16))),AC1154))</f>
        <v>26</v>
      </c>
      <c r="AE1154" s="1">
        <f t="shared" ref="AE1154:AE1217" si="850">IF($D1154="male",IF(AD1154&lt;&gt;15,AD1154,15),IF($D1154="female",IF(AD1154&lt;&gt;15,AD1154,15),AD1154))</f>
        <v>26</v>
      </c>
      <c r="AF1154" s="1">
        <f t="shared" ref="AF1154:AF1217" si="851">IF($D1154="male",IF(AD1154&lt;&gt;16,AE1154,16),IF($D1154="female",IF(AD1154&lt;&gt;16,AE1154,16),AE1154))</f>
        <v>26</v>
      </c>
      <c r="AG1154" s="1">
        <f t="shared" ref="AG1154:AG1217" si="852">IF($D1154="male",IF(Q1154&lt;&gt;17,AF1154,IF(F1154="",AF1154,IF(F1154&lt;&gt;"amman",18,25))),IF($D1154="female",IF(AC1154&lt;&gt;17,AF1154,IF(F1154="",AF1154,IF(F1154&lt;&gt;"irbed",18,19))),AF1154))</f>
        <v>26</v>
      </c>
      <c r="AH1154" s="1">
        <f t="shared" ref="AH1154:AH1217" si="853">IF($D1154="male",IF(AG1154&lt;&gt;18,AG1154,IF(G1154="",AG1154,IF(G1154&lt;&gt;"secondary or below",19,20))),IF($D1154="female",IF(AG1154&lt;&gt;18,AG1154,18),AG1154))</f>
        <v>26</v>
      </c>
      <c r="AI1154" s="1">
        <f t="shared" ref="AI1154:AI1217" si="854">IF($D1154="male",IF(AH1154&lt;&gt;19,AH1154,19),IF($D1154="female",IF(AG1154&lt;&gt;19,AH1154,19),AH1154))</f>
        <v>26</v>
      </c>
      <c r="AJ1154" s="1">
        <f t="shared" ref="AJ1154:AJ1217" si="855">IF($D1154="male",IF(AH1154&lt;&gt;20,AI1154,IF(F1154="",AI1154,IF(F1154&lt;&gt;"irbed",21,24))),IF($D1154="female",IF(AB1154&lt;&gt;20,AI1154,IF(H1154&lt;=3,21,24))))</f>
        <v>26</v>
      </c>
      <c r="AK1154" s="1">
        <f t="shared" ref="AK1154:AK1217" si="856">IF($D1154="male",IF(AJ1154&lt;&gt;21,AJ1154,IF(F1154="",AJ1154,IF(F1154&lt;&gt;"zarqa",22,23))),IF($D1154="female",IF(AJ1154&lt;&gt;21,AJ1154,IF(C1154&lt;=25,22,23))))</f>
        <v>26</v>
      </c>
      <c r="AL1154" s="1">
        <f t="shared" ref="AL1154:AL1217" si="857">IF($D1154="male",IF(AK1154&lt;&gt;22,AK1154,22),IF($D1154="female",IF(AK1154&lt;&gt;22,AK1154,22),AK1154))</f>
        <v>26</v>
      </c>
      <c r="AM1154" s="1">
        <f t="shared" ref="AM1154:AM1217" si="858">IF($D1154="male",IF(AK1154&lt;&gt;23,AL1154,23),IF($D1154="female",IF(AK1154&lt;&gt;23,AL1154,23),AL1154))</f>
        <v>26</v>
      </c>
      <c r="AN1154" s="1">
        <f t="shared" ref="AN1154:AN1217" si="859">IF($D1154="male",IF(AJ1154&lt;&gt;24,AM1154,24),IF($D1154="female",IF(AJ1154&lt;&gt;24,AM1154,24),AM1154))</f>
        <v>26</v>
      </c>
      <c r="AO1154" s="1">
        <f t="shared" ref="AO1154:AO1217" si="860">IF($D1154="male",IF(AG1154&lt;&gt;25,AN1154,25),AN1154)</f>
        <v>26</v>
      </c>
      <c r="AP1154" s="7">
        <f t="shared" si="830"/>
        <v>38</v>
      </c>
      <c r="AQ1154" s="7">
        <f t="shared" si="831"/>
        <v>38</v>
      </c>
      <c r="AR1154" s="1">
        <f t="shared" ref="AR1154:AR1217" si="861">IF($D1154="male",IF(AQ1154&lt;&gt;28,AQ1154,IF(C1154&lt;=35,29,32)),AQ1154)</f>
        <v>38</v>
      </c>
      <c r="AS1154" s="7">
        <f t="shared" si="832"/>
        <v>38</v>
      </c>
      <c r="AT1154" s="1">
        <f t="shared" ref="AT1154:AT1217" si="862">IF($D1154="male",IF(AS1154&lt;&gt;30,AS1154,30),AS1154)</f>
        <v>38</v>
      </c>
      <c r="AU1154" s="1">
        <f t="shared" ref="AU1154:AU1217" si="863">IF($D1154="male",IF(AS1154&lt;&gt;31,AT1154,31),AT1154)</f>
        <v>38</v>
      </c>
      <c r="AV1154" s="1">
        <f t="shared" ref="AV1154:AV1217" si="864">IF($D1154="male",IF(AR1154&lt;&gt;32,AU1154,32),AU1154)</f>
        <v>38</v>
      </c>
      <c r="AW1154" s="1">
        <f t="shared" ref="AW1154:AW1217" si="865">IF($D1154="male",IF(AQ1154&lt;&gt;33,AV1154,IF(H1154="",AV1154,IF(H1154&lt;=7.5,34,37))),AV1154)</f>
        <v>38</v>
      </c>
      <c r="AX1154" s="1">
        <f t="shared" ref="AX1154:AX1217" si="866">IF($D1154="male",IF(AW1154&lt;&gt;34,AW1154,IF(C1154&lt;=25,35,36)),AW1154)</f>
        <v>38</v>
      </c>
      <c r="AY1154" s="1">
        <f t="shared" ref="AY1154:AY1217" si="867">IF($D1154="male",IF(AX1154&lt;&gt;35,AX1154,35),AX1154)</f>
        <v>38</v>
      </c>
      <c r="AZ1154" s="1">
        <f t="shared" ref="AZ1154:AZ1217" si="868">IF($D1154="male",IF(AX1154&lt;&gt;36,AY1154,36),AY1154)</f>
        <v>38</v>
      </c>
      <c r="BA1154" s="1">
        <f t="shared" ref="BA1154:BA1217" si="869">IF($D1154="male",IF(AW1154&lt;&gt;37,AZ1154,37),AZ1154)</f>
        <v>38</v>
      </c>
      <c r="BB1154" s="1">
        <f t="shared" ref="BB1154:BB1217" si="870">IF($D1154="male",IF(AP1154&lt;&gt;38,BA1154,IF(C1154&lt;=25,39,40)),BA1154)</f>
        <v>40</v>
      </c>
      <c r="BC1154" s="1">
        <f t="shared" ref="BC1154:BC1217" si="871">IF($D1154="male",IF(BB1154&lt;&gt;39,BB1154,39),BB1154)</f>
        <v>40</v>
      </c>
      <c r="BD1154" s="1">
        <f t="shared" ref="BD1154:BD1217" si="872">IF($D1154="male",IF(BB1154&lt;&gt;40,BC1154,IF(H1154="",BC1154,IF(H1154&lt;=7.5,41,42))),BC1154)</f>
        <v>41</v>
      </c>
      <c r="BE1154" s="1">
        <f t="shared" ref="BE1154:BE1217" si="873">IF($D1154="male",IF(BD1154&lt;&gt;41,BD1154,41),BD1154)</f>
        <v>41</v>
      </c>
      <c r="BF1154" s="1">
        <f t="shared" ref="BF1154:BF1217" si="874">IF($D1154="male",IF(BD1154&lt;&gt;42,BE1154,42),BE1154)</f>
        <v>41</v>
      </c>
      <c r="BG1154" s="1">
        <f>+IF(D1154="male",VLOOKUP(M1154,'Key node cluster'!$A$3:$C$45,3,0),VLOOKUP(M1154,'Key node cluster'!$F$3:$H$27,3,0))</f>
        <v>41</v>
      </c>
    </row>
    <row r="1155" spans="1:59" x14ac:dyDescent="0.25">
      <c r="A1155" t="s">
        <v>957</v>
      </c>
      <c r="B1155">
        <v>9841023272</v>
      </c>
      <c r="C1155" s="7">
        <v>40</v>
      </c>
      <c r="D1155" t="s">
        <v>9</v>
      </c>
      <c r="E1155" t="s">
        <v>10</v>
      </c>
      <c r="F1155" t="s">
        <v>25</v>
      </c>
      <c r="G1155" t="str">
        <f t="shared" si="829"/>
        <v>bachelor or above</v>
      </c>
      <c r="H1155" s="7">
        <f t="shared" si="833"/>
        <v>10</v>
      </c>
      <c r="I1155" t="s">
        <v>46</v>
      </c>
      <c r="J1155">
        <v>37</v>
      </c>
      <c r="K1155">
        <v>7.4383561643835998</v>
      </c>
      <c r="L1155">
        <v>6</v>
      </c>
      <c r="M1155" s="5">
        <f t="shared" si="834"/>
        <v>32</v>
      </c>
      <c r="N1155" s="5">
        <f>+IF(D1155="male",VLOOKUP(BG1155,'Key node cluster'!$L$3:$N$24,3,0),VLOOKUP(BG1155,'Key node cluster'!$R$3:$T$15,3,0))</f>
        <v>0</v>
      </c>
      <c r="O1155" s="1">
        <v>0</v>
      </c>
      <c r="P1155" s="1">
        <f t="shared" si="835"/>
        <v>26</v>
      </c>
      <c r="Q1155" s="1">
        <f t="shared" si="836"/>
        <v>26</v>
      </c>
      <c r="R1155" s="1">
        <f t="shared" si="837"/>
        <v>26</v>
      </c>
      <c r="S1155" s="1">
        <f t="shared" si="838"/>
        <v>26</v>
      </c>
      <c r="T1155" s="1">
        <f t="shared" si="839"/>
        <v>26</v>
      </c>
      <c r="U1155" s="1">
        <f t="shared" si="840"/>
        <v>26</v>
      </c>
      <c r="V1155" s="1">
        <f t="shared" si="841"/>
        <v>26</v>
      </c>
      <c r="W1155" s="1">
        <f t="shared" si="842"/>
        <v>26</v>
      </c>
      <c r="X1155" s="1">
        <f t="shared" si="843"/>
        <v>26</v>
      </c>
      <c r="Y1155" s="1">
        <f t="shared" si="844"/>
        <v>26</v>
      </c>
      <c r="Z1155" s="1">
        <f t="shared" si="845"/>
        <v>26</v>
      </c>
      <c r="AA1155" s="1">
        <f t="shared" si="846"/>
        <v>26</v>
      </c>
      <c r="AB1155" s="1">
        <f t="shared" si="847"/>
        <v>26</v>
      </c>
      <c r="AC1155" s="1">
        <f t="shared" si="848"/>
        <v>26</v>
      </c>
      <c r="AD1155" s="1">
        <f t="shared" si="849"/>
        <v>26</v>
      </c>
      <c r="AE1155" s="1">
        <f t="shared" si="850"/>
        <v>26</v>
      </c>
      <c r="AF1155" s="1">
        <f t="shared" si="851"/>
        <v>26</v>
      </c>
      <c r="AG1155" s="1">
        <f t="shared" si="852"/>
        <v>26</v>
      </c>
      <c r="AH1155" s="1">
        <f t="shared" si="853"/>
        <v>26</v>
      </c>
      <c r="AI1155" s="1">
        <f t="shared" si="854"/>
        <v>26</v>
      </c>
      <c r="AJ1155" s="1">
        <f t="shared" si="855"/>
        <v>26</v>
      </c>
      <c r="AK1155" s="1">
        <f t="shared" si="856"/>
        <v>26</v>
      </c>
      <c r="AL1155" s="1">
        <f t="shared" si="857"/>
        <v>26</v>
      </c>
      <c r="AM1155" s="1">
        <f t="shared" si="858"/>
        <v>26</v>
      </c>
      <c r="AN1155" s="1">
        <f t="shared" si="859"/>
        <v>26</v>
      </c>
      <c r="AO1155" s="1">
        <f t="shared" si="860"/>
        <v>26</v>
      </c>
      <c r="AP1155" s="7">
        <f t="shared" si="830"/>
        <v>27</v>
      </c>
      <c r="AQ1155" s="7">
        <f t="shared" si="831"/>
        <v>28</v>
      </c>
      <c r="AR1155" s="1">
        <f t="shared" si="861"/>
        <v>32</v>
      </c>
      <c r="AS1155" s="7">
        <f t="shared" si="832"/>
        <v>32</v>
      </c>
      <c r="AT1155" s="1">
        <f t="shared" si="862"/>
        <v>32</v>
      </c>
      <c r="AU1155" s="1">
        <f t="shared" si="863"/>
        <v>32</v>
      </c>
      <c r="AV1155" s="1">
        <f t="shared" si="864"/>
        <v>32</v>
      </c>
      <c r="AW1155" s="1">
        <f t="shared" si="865"/>
        <v>32</v>
      </c>
      <c r="AX1155" s="1">
        <f t="shared" si="866"/>
        <v>32</v>
      </c>
      <c r="AY1155" s="1">
        <f t="shared" si="867"/>
        <v>32</v>
      </c>
      <c r="AZ1155" s="1">
        <f t="shared" si="868"/>
        <v>32</v>
      </c>
      <c r="BA1155" s="1">
        <f t="shared" si="869"/>
        <v>32</v>
      </c>
      <c r="BB1155" s="1">
        <f t="shared" si="870"/>
        <v>32</v>
      </c>
      <c r="BC1155" s="1">
        <f t="shared" si="871"/>
        <v>32</v>
      </c>
      <c r="BD1155" s="1">
        <f t="shared" si="872"/>
        <v>32</v>
      </c>
      <c r="BE1155" s="1">
        <f t="shared" si="873"/>
        <v>32</v>
      </c>
      <c r="BF1155" s="1">
        <f t="shared" si="874"/>
        <v>32</v>
      </c>
      <c r="BG1155" s="1">
        <f>+IF(D1155="male",VLOOKUP(M1155,'Key node cluster'!$A$3:$C$45,3,0),VLOOKUP(M1155,'Key node cluster'!$F$3:$H$27,3,0))</f>
        <v>32</v>
      </c>
    </row>
    <row r="1156" spans="1:59" x14ac:dyDescent="0.25">
      <c r="A1156" t="s">
        <v>960</v>
      </c>
      <c r="B1156">
        <v>9841047540</v>
      </c>
      <c r="C1156" s="7">
        <v>40</v>
      </c>
      <c r="D1156" t="s">
        <v>9</v>
      </c>
      <c r="E1156" t="s">
        <v>10</v>
      </c>
      <c r="G1156" t="str">
        <f t="shared" si="829"/>
        <v/>
      </c>
      <c r="H1156" s="7">
        <f t="shared" si="833"/>
        <v>20</v>
      </c>
      <c r="J1156">
        <v>38</v>
      </c>
      <c r="K1156">
        <v>15.202739726027</v>
      </c>
      <c r="L1156">
        <v>4</v>
      </c>
      <c r="M1156" s="5">
        <f t="shared" si="834"/>
        <v>26</v>
      </c>
      <c r="N1156" s="5">
        <f>+IF(D1156="male",VLOOKUP(BG1156,'Key node cluster'!$L$3:$N$24,3,0),VLOOKUP(BG1156,'Key node cluster'!$R$3:$T$15,3,0))</f>
        <v>1</v>
      </c>
      <c r="O1156" s="1">
        <v>0</v>
      </c>
      <c r="P1156" s="1">
        <f t="shared" si="835"/>
        <v>26</v>
      </c>
      <c r="Q1156" s="1">
        <f t="shared" si="836"/>
        <v>26</v>
      </c>
      <c r="R1156" s="1">
        <f t="shared" si="837"/>
        <v>26</v>
      </c>
      <c r="S1156" s="1">
        <f t="shared" si="838"/>
        <v>26</v>
      </c>
      <c r="T1156" s="1">
        <f t="shared" si="839"/>
        <v>26</v>
      </c>
      <c r="U1156" s="1">
        <f t="shared" si="840"/>
        <v>26</v>
      </c>
      <c r="V1156" s="1">
        <f t="shared" si="841"/>
        <v>26</v>
      </c>
      <c r="W1156" s="1">
        <f t="shared" si="842"/>
        <v>26</v>
      </c>
      <c r="X1156" s="1">
        <f t="shared" si="843"/>
        <v>26</v>
      </c>
      <c r="Y1156" s="1">
        <f t="shared" si="844"/>
        <v>26</v>
      </c>
      <c r="Z1156" s="1">
        <f t="shared" si="845"/>
        <v>26</v>
      </c>
      <c r="AA1156" s="1">
        <f t="shared" si="846"/>
        <v>26</v>
      </c>
      <c r="AB1156" s="1">
        <f t="shared" si="847"/>
        <v>26</v>
      </c>
      <c r="AC1156" s="1">
        <f t="shared" si="848"/>
        <v>26</v>
      </c>
      <c r="AD1156" s="1">
        <f t="shared" si="849"/>
        <v>26</v>
      </c>
      <c r="AE1156" s="1">
        <f t="shared" si="850"/>
        <v>26</v>
      </c>
      <c r="AF1156" s="1">
        <f t="shared" si="851"/>
        <v>26</v>
      </c>
      <c r="AG1156" s="1">
        <f t="shared" si="852"/>
        <v>26</v>
      </c>
      <c r="AH1156" s="1">
        <f t="shared" si="853"/>
        <v>26</v>
      </c>
      <c r="AI1156" s="1">
        <f t="shared" si="854"/>
        <v>26</v>
      </c>
      <c r="AJ1156" s="1">
        <f t="shared" si="855"/>
        <v>26</v>
      </c>
      <c r="AK1156" s="1">
        <f t="shared" si="856"/>
        <v>26</v>
      </c>
      <c r="AL1156" s="1">
        <f t="shared" si="857"/>
        <v>26</v>
      </c>
      <c r="AM1156" s="1">
        <f t="shared" si="858"/>
        <v>26</v>
      </c>
      <c r="AN1156" s="1">
        <f t="shared" si="859"/>
        <v>26</v>
      </c>
      <c r="AO1156" s="1">
        <f t="shared" si="860"/>
        <v>26</v>
      </c>
      <c r="AP1156" s="7">
        <f t="shared" si="830"/>
        <v>26</v>
      </c>
      <c r="AQ1156" s="7">
        <f t="shared" si="831"/>
        <v>26</v>
      </c>
      <c r="AR1156" s="1">
        <f t="shared" si="861"/>
        <v>26</v>
      </c>
      <c r="AS1156" s="7">
        <f t="shared" si="832"/>
        <v>26</v>
      </c>
      <c r="AT1156" s="1">
        <f t="shared" si="862"/>
        <v>26</v>
      </c>
      <c r="AU1156" s="1">
        <f t="shared" si="863"/>
        <v>26</v>
      </c>
      <c r="AV1156" s="1">
        <f t="shared" si="864"/>
        <v>26</v>
      </c>
      <c r="AW1156" s="1">
        <f t="shared" si="865"/>
        <v>26</v>
      </c>
      <c r="AX1156" s="1">
        <f t="shared" si="866"/>
        <v>26</v>
      </c>
      <c r="AY1156" s="1">
        <f t="shared" si="867"/>
        <v>26</v>
      </c>
      <c r="AZ1156" s="1">
        <f t="shared" si="868"/>
        <v>26</v>
      </c>
      <c r="BA1156" s="1">
        <f t="shared" si="869"/>
        <v>26</v>
      </c>
      <c r="BB1156" s="1">
        <f t="shared" si="870"/>
        <v>26</v>
      </c>
      <c r="BC1156" s="1">
        <f t="shared" si="871"/>
        <v>26</v>
      </c>
      <c r="BD1156" s="1">
        <f t="shared" si="872"/>
        <v>26</v>
      </c>
      <c r="BE1156" s="1">
        <f t="shared" si="873"/>
        <v>26</v>
      </c>
      <c r="BF1156" s="1">
        <f t="shared" si="874"/>
        <v>26</v>
      </c>
      <c r="BG1156" s="1">
        <f>+IF(D1156="male",VLOOKUP(M1156,'Key node cluster'!$A$3:$C$45,3,0),VLOOKUP(M1156,'Key node cluster'!$F$3:$H$27,3,0))</f>
        <v>31</v>
      </c>
    </row>
    <row r="1157" spans="1:59" x14ac:dyDescent="0.25">
      <c r="A1157" t="s">
        <v>962</v>
      </c>
      <c r="B1157">
        <v>9641004764</v>
      </c>
      <c r="C1157" s="7">
        <v>60</v>
      </c>
      <c r="D1157" t="s">
        <v>9</v>
      </c>
      <c r="E1157" t="s">
        <v>10</v>
      </c>
      <c r="F1157" t="s">
        <v>45</v>
      </c>
      <c r="G1157" t="str">
        <f t="shared" si="829"/>
        <v>bachelor or above</v>
      </c>
      <c r="H1157" s="7">
        <f t="shared" si="833"/>
        <v>20</v>
      </c>
      <c r="I1157" t="s">
        <v>14</v>
      </c>
      <c r="J1157">
        <v>58</v>
      </c>
      <c r="K1157">
        <v>18.852054794520999</v>
      </c>
      <c r="L1157">
        <v>7</v>
      </c>
      <c r="M1157" s="5">
        <f t="shared" si="834"/>
        <v>32</v>
      </c>
      <c r="N1157" s="5">
        <f>+IF(D1157="male",VLOOKUP(BG1157,'Key node cluster'!$L$3:$N$24,3,0),VLOOKUP(BG1157,'Key node cluster'!$R$3:$T$15,3,0))</f>
        <v>0</v>
      </c>
      <c r="O1157" s="1">
        <v>0</v>
      </c>
      <c r="P1157" s="1">
        <f t="shared" si="835"/>
        <v>26</v>
      </c>
      <c r="Q1157" s="1">
        <f t="shared" si="836"/>
        <v>26</v>
      </c>
      <c r="R1157" s="1">
        <f t="shared" si="837"/>
        <v>26</v>
      </c>
      <c r="S1157" s="1">
        <f t="shared" si="838"/>
        <v>26</v>
      </c>
      <c r="T1157" s="1">
        <f t="shared" si="839"/>
        <v>26</v>
      </c>
      <c r="U1157" s="1">
        <f t="shared" si="840"/>
        <v>26</v>
      </c>
      <c r="V1157" s="1">
        <f t="shared" si="841"/>
        <v>26</v>
      </c>
      <c r="W1157" s="1">
        <f t="shared" si="842"/>
        <v>26</v>
      </c>
      <c r="X1157" s="1">
        <f t="shared" si="843"/>
        <v>26</v>
      </c>
      <c r="Y1157" s="1">
        <f t="shared" si="844"/>
        <v>26</v>
      </c>
      <c r="Z1157" s="1">
        <f t="shared" si="845"/>
        <v>26</v>
      </c>
      <c r="AA1157" s="1">
        <f t="shared" si="846"/>
        <v>26</v>
      </c>
      <c r="AB1157" s="1">
        <f t="shared" si="847"/>
        <v>26</v>
      </c>
      <c r="AC1157" s="1">
        <f t="shared" si="848"/>
        <v>26</v>
      </c>
      <c r="AD1157" s="1">
        <f t="shared" si="849"/>
        <v>26</v>
      </c>
      <c r="AE1157" s="1">
        <f t="shared" si="850"/>
        <v>26</v>
      </c>
      <c r="AF1157" s="1">
        <f t="shared" si="851"/>
        <v>26</v>
      </c>
      <c r="AG1157" s="1">
        <f t="shared" si="852"/>
        <v>26</v>
      </c>
      <c r="AH1157" s="1">
        <f t="shared" si="853"/>
        <v>26</v>
      </c>
      <c r="AI1157" s="1">
        <f t="shared" si="854"/>
        <v>26</v>
      </c>
      <c r="AJ1157" s="1">
        <f t="shared" si="855"/>
        <v>26</v>
      </c>
      <c r="AK1157" s="1">
        <f t="shared" si="856"/>
        <v>26</v>
      </c>
      <c r="AL1157" s="1">
        <f t="shared" si="857"/>
        <v>26</v>
      </c>
      <c r="AM1157" s="1">
        <f t="shared" si="858"/>
        <v>26</v>
      </c>
      <c r="AN1157" s="1">
        <f t="shared" si="859"/>
        <v>26</v>
      </c>
      <c r="AO1157" s="1">
        <f t="shared" si="860"/>
        <v>26</v>
      </c>
      <c r="AP1157" s="7">
        <f t="shared" si="830"/>
        <v>27</v>
      </c>
      <c r="AQ1157" s="7">
        <f t="shared" si="831"/>
        <v>28</v>
      </c>
      <c r="AR1157" s="1">
        <f t="shared" si="861"/>
        <v>32</v>
      </c>
      <c r="AS1157" s="7">
        <f t="shared" si="832"/>
        <v>32</v>
      </c>
      <c r="AT1157" s="1">
        <f t="shared" si="862"/>
        <v>32</v>
      </c>
      <c r="AU1157" s="1">
        <f t="shared" si="863"/>
        <v>32</v>
      </c>
      <c r="AV1157" s="1">
        <f t="shared" si="864"/>
        <v>32</v>
      </c>
      <c r="AW1157" s="1">
        <f t="shared" si="865"/>
        <v>32</v>
      </c>
      <c r="AX1157" s="1">
        <f t="shared" si="866"/>
        <v>32</v>
      </c>
      <c r="AY1157" s="1">
        <f t="shared" si="867"/>
        <v>32</v>
      </c>
      <c r="AZ1157" s="1">
        <f t="shared" si="868"/>
        <v>32</v>
      </c>
      <c r="BA1157" s="1">
        <f t="shared" si="869"/>
        <v>32</v>
      </c>
      <c r="BB1157" s="1">
        <f t="shared" si="870"/>
        <v>32</v>
      </c>
      <c r="BC1157" s="1">
        <f t="shared" si="871"/>
        <v>32</v>
      </c>
      <c r="BD1157" s="1">
        <f t="shared" si="872"/>
        <v>32</v>
      </c>
      <c r="BE1157" s="1">
        <f t="shared" si="873"/>
        <v>32</v>
      </c>
      <c r="BF1157" s="1">
        <f t="shared" si="874"/>
        <v>32</v>
      </c>
      <c r="BG1157" s="1">
        <f>+IF(D1157="male",VLOOKUP(M1157,'Key node cluster'!$A$3:$C$45,3,0),VLOOKUP(M1157,'Key node cluster'!$F$3:$H$27,3,0))</f>
        <v>32</v>
      </c>
    </row>
    <row r="1158" spans="1:59" x14ac:dyDescent="0.25">
      <c r="A1158" t="s">
        <v>963</v>
      </c>
      <c r="B1158">
        <v>9911035144</v>
      </c>
      <c r="C1158" s="7">
        <v>30</v>
      </c>
      <c r="D1158" t="s">
        <v>9</v>
      </c>
      <c r="E1158" t="s">
        <v>10</v>
      </c>
      <c r="F1158" t="s">
        <v>43</v>
      </c>
      <c r="G1158" t="str">
        <f t="shared" si="829"/>
        <v>bachelor or above</v>
      </c>
      <c r="H1158" s="7">
        <f t="shared" si="833"/>
        <v>10</v>
      </c>
      <c r="I1158" t="s">
        <v>14</v>
      </c>
      <c r="J1158">
        <v>30</v>
      </c>
      <c r="K1158">
        <v>8.3534246575341999</v>
      </c>
      <c r="L1158">
        <v>4</v>
      </c>
      <c r="M1158" s="5">
        <f t="shared" si="834"/>
        <v>31</v>
      </c>
      <c r="N1158" s="5">
        <f>+IF(D1158="male",VLOOKUP(BG1158,'Key node cluster'!$L$3:$N$24,3,0),VLOOKUP(BG1158,'Key node cluster'!$R$3:$T$15,3,0))</f>
        <v>1</v>
      </c>
      <c r="O1158" s="1">
        <v>0</v>
      </c>
      <c r="P1158" s="1">
        <f t="shared" si="835"/>
        <v>26</v>
      </c>
      <c r="Q1158" s="1">
        <f t="shared" si="836"/>
        <v>26</v>
      </c>
      <c r="R1158" s="1">
        <f t="shared" si="837"/>
        <v>26</v>
      </c>
      <c r="S1158" s="1">
        <f t="shared" si="838"/>
        <v>26</v>
      </c>
      <c r="T1158" s="1">
        <f t="shared" si="839"/>
        <v>26</v>
      </c>
      <c r="U1158" s="1">
        <f t="shared" si="840"/>
        <v>26</v>
      </c>
      <c r="V1158" s="1">
        <f t="shared" si="841"/>
        <v>26</v>
      </c>
      <c r="W1158" s="1">
        <f t="shared" si="842"/>
        <v>26</v>
      </c>
      <c r="X1158" s="1">
        <f t="shared" si="843"/>
        <v>26</v>
      </c>
      <c r="Y1158" s="1">
        <f t="shared" si="844"/>
        <v>26</v>
      </c>
      <c r="Z1158" s="1">
        <f t="shared" si="845"/>
        <v>26</v>
      </c>
      <c r="AA1158" s="1">
        <f t="shared" si="846"/>
        <v>26</v>
      </c>
      <c r="AB1158" s="1">
        <f t="shared" si="847"/>
        <v>26</v>
      </c>
      <c r="AC1158" s="1">
        <f t="shared" si="848"/>
        <v>26</v>
      </c>
      <c r="AD1158" s="1">
        <f t="shared" si="849"/>
        <v>26</v>
      </c>
      <c r="AE1158" s="1">
        <f t="shared" si="850"/>
        <v>26</v>
      </c>
      <c r="AF1158" s="1">
        <f t="shared" si="851"/>
        <v>26</v>
      </c>
      <c r="AG1158" s="1">
        <f t="shared" si="852"/>
        <v>26</v>
      </c>
      <c r="AH1158" s="1">
        <f t="shared" si="853"/>
        <v>26</v>
      </c>
      <c r="AI1158" s="1">
        <f t="shared" si="854"/>
        <v>26</v>
      </c>
      <c r="AJ1158" s="1">
        <f t="shared" si="855"/>
        <v>26</v>
      </c>
      <c r="AK1158" s="1">
        <f t="shared" si="856"/>
        <v>26</v>
      </c>
      <c r="AL1158" s="1">
        <f t="shared" si="857"/>
        <v>26</v>
      </c>
      <c r="AM1158" s="1">
        <f t="shared" si="858"/>
        <v>26</v>
      </c>
      <c r="AN1158" s="1">
        <f t="shared" si="859"/>
        <v>26</v>
      </c>
      <c r="AO1158" s="1">
        <f t="shared" si="860"/>
        <v>26</v>
      </c>
      <c r="AP1158" s="7">
        <f t="shared" si="830"/>
        <v>27</v>
      </c>
      <c r="AQ1158" s="7">
        <f t="shared" si="831"/>
        <v>28</v>
      </c>
      <c r="AR1158" s="1">
        <f t="shared" si="861"/>
        <v>29</v>
      </c>
      <c r="AS1158" s="7">
        <f t="shared" si="832"/>
        <v>31</v>
      </c>
      <c r="AT1158" s="1">
        <f t="shared" si="862"/>
        <v>31</v>
      </c>
      <c r="AU1158" s="1">
        <f t="shared" si="863"/>
        <v>31</v>
      </c>
      <c r="AV1158" s="1">
        <f t="shared" si="864"/>
        <v>31</v>
      </c>
      <c r="AW1158" s="1">
        <f t="shared" si="865"/>
        <v>31</v>
      </c>
      <c r="AX1158" s="1">
        <f t="shared" si="866"/>
        <v>31</v>
      </c>
      <c r="AY1158" s="1">
        <f t="shared" si="867"/>
        <v>31</v>
      </c>
      <c r="AZ1158" s="1">
        <f t="shared" si="868"/>
        <v>31</v>
      </c>
      <c r="BA1158" s="1">
        <f t="shared" si="869"/>
        <v>31</v>
      </c>
      <c r="BB1158" s="1">
        <f t="shared" si="870"/>
        <v>31</v>
      </c>
      <c r="BC1158" s="1">
        <f t="shared" si="871"/>
        <v>31</v>
      </c>
      <c r="BD1158" s="1">
        <f t="shared" si="872"/>
        <v>31</v>
      </c>
      <c r="BE1158" s="1">
        <f t="shared" si="873"/>
        <v>31</v>
      </c>
      <c r="BF1158" s="1">
        <f t="shared" si="874"/>
        <v>31</v>
      </c>
      <c r="BG1158" s="1">
        <f>+IF(D1158="male",VLOOKUP(M1158,'Key node cluster'!$A$3:$C$45,3,0),VLOOKUP(M1158,'Key node cluster'!$F$3:$H$27,3,0))</f>
        <v>31</v>
      </c>
    </row>
    <row r="1159" spans="1:59" x14ac:dyDescent="0.25">
      <c r="A1159" t="s">
        <v>964</v>
      </c>
      <c r="B1159">
        <v>9891058574</v>
      </c>
      <c r="C1159" s="7">
        <v>30</v>
      </c>
      <c r="D1159" t="s">
        <v>9</v>
      </c>
      <c r="E1159" t="s">
        <v>10</v>
      </c>
      <c r="G1159" t="str">
        <f t="shared" si="829"/>
        <v>bachelor or above</v>
      </c>
      <c r="H1159" s="7">
        <f t="shared" si="833"/>
        <v>10</v>
      </c>
      <c r="I1159" t="s">
        <v>14</v>
      </c>
      <c r="J1159">
        <v>32</v>
      </c>
      <c r="K1159">
        <v>5.1698630136985999</v>
      </c>
      <c r="L1159">
        <v>5</v>
      </c>
      <c r="M1159" s="5">
        <f t="shared" si="834"/>
        <v>26</v>
      </c>
      <c r="N1159" s="5">
        <f>+IF(D1159="male",VLOOKUP(BG1159,'Key node cluster'!$L$3:$N$24,3,0),VLOOKUP(BG1159,'Key node cluster'!$R$3:$T$15,3,0))</f>
        <v>1</v>
      </c>
      <c r="O1159" s="1">
        <v>0</v>
      </c>
      <c r="P1159" s="1">
        <f t="shared" si="835"/>
        <v>26</v>
      </c>
      <c r="Q1159" s="1">
        <f t="shared" si="836"/>
        <v>26</v>
      </c>
      <c r="R1159" s="1">
        <f t="shared" si="837"/>
        <v>26</v>
      </c>
      <c r="S1159" s="1">
        <f t="shared" si="838"/>
        <v>26</v>
      </c>
      <c r="T1159" s="1">
        <f t="shared" si="839"/>
        <v>26</v>
      </c>
      <c r="U1159" s="1">
        <f t="shared" si="840"/>
        <v>26</v>
      </c>
      <c r="V1159" s="1">
        <f t="shared" si="841"/>
        <v>26</v>
      </c>
      <c r="W1159" s="1">
        <f t="shared" si="842"/>
        <v>26</v>
      </c>
      <c r="X1159" s="1">
        <f t="shared" si="843"/>
        <v>26</v>
      </c>
      <c r="Y1159" s="1">
        <f t="shared" si="844"/>
        <v>26</v>
      </c>
      <c r="Z1159" s="1">
        <f t="shared" si="845"/>
        <v>26</v>
      </c>
      <c r="AA1159" s="1">
        <f t="shared" si="846"/>
        <v>26</v>
      </c>
      <c r="AB1159" s="1">
        <f t="shared" si="847"/>
        <v>26</v>
      </c>
      <c r="AC1159" s="1">
        <f t="shared" si="848"/>
        <v>26</v>
      </c>
      <c r="AD1159" s="1">
        <f t="shared" si="849"/>
        <v>26</v>
      </c>
      <c r="AE1159" s="1">
        <f t="shared" si="850"/>
        <v>26</v>
      </c>
      <c r="AF1159" s="1">
        <f t="shared" si="851"/>
        <v>26</v>
      </c>
      <c r="AG1159" s="1">
        <f t="shared" si="852"/>
        <v>26</v>
      </c>
      <c r="AH1159" s="1">
        <f t="shared" si="853"/>
        <v>26</v>
      </c>
      <c r="AI1159" s="1">
        <f t="shared" si="854"/>
        <v>26</v>
      </c>
      <c r="AJ1159" s="1">
        <f t="shared" si="855"/>
        <v>26</v>
      </c>
      <c r="AK1159" s="1">
        <f t="shared" si="856"/>
        <v>26</v>
      </c>
      <c r="AL1159" s="1">
        <f t="shared" si="857"/>
        <v>26</v>
      </c>
      <c r="AM1159" s="1">
        <f t="shared" si="858"/>
        <v>26</v>
      </c>
      <c r="AN1159" s="1">
        <f t="shared" si="859"/>
        <v>26</v>
      </c>
      <c r="AO1159" s="1">
        <f t="shared" si="860"/>
        <v>26</v>
      </c>
      <c r="AP1159" s="7">
        <f t="shared" si="830"/>
        <v>26</v>
      </c>
      <c r="AQ1159" s="7">
        <f t="shared" si="831"/>
        <v>26</v>
      </c>
      <c r="AR1159" s="1">
        <f t="shared" si="861"/>
        <v>26</v>
      </c>
      <c r="AS1159" s="7">
        <f t="shared" si="832"/>
        <v>26</v>
      </c>
      <c r="AT1159" s="1">
        <f t="shared" si="862"/>
        <v>26</v>
      </c>
      <c r="AU1159" s="1">
        <f t="shared" si="863"/>
        <v>26</v>
      </c>
      <c r="AV1159" s="1">
        <f t="shared" si="864"/>
        <v>26</v>
      </c>
      <c r="AW1159" s="1">
        <f t="shared" si="865"/>
        <v>26</v>
      </c>
      <c r="AX1159" s="1">
        <f t="shared" si="866"/>
        <v>26</v>
      </c>
      <c r="AY1159" s="1">
        <f t="shared" si="867"/>
        <v>26</v>
      </c>
      <c r="AZ1159" s="1">
        <f t="shared" si="868"/>
        <v>26</v>
      </c>
      <c r="BA1159" s="1">
        <f t="shared" si="869"/>
        <v>26</v>
      </c>
      <c r="BB1159" s="1">
        <f t="shared" si="870"/>
        <v>26</v>
      </c>
      <c r="BC1159" s="1">
        <f t="shared" si="871"/>
        <v>26</v>
      </c>
      <c r="BD1159" s="1">
        <f t="shared" si="872"/>
        <v>26</v>
      </c>
      <c r="BE1159" s="1">
        <f t="shared" si="873"/>
        <v>26</v>
      </c>
      <c r="BF1159" s="1">
        <f t="shared" si="874"/>
        <v>26</v>
      </c>
      <c r="BG1159" s="1">
        <f>+IF(D1159="male",VLOOKUP(M1159,'Key node cluster'!$A$3:$C$45,3,0),VLOOKUP(M1159,'Key node cluster'!$F$3:$H$27,3,0))</f>
        <v>31</v>
      </c>
    </row>
    <row r="1160" spans="1:59" x14ac:dyDescent="0.25">
      <c r="A1160" t="s">
        <v>966</v>
      </c>
      <c r="B1160">
        <v>9931066175</v>
      </c>
      <c r="C1160" s="7">
        <v>30</v>
      </c>
      <c r="D1160" t="s">
        <v>9</v>
      </c>
      <c r="E1160" t="s">
        <v>10</v>
      </c>
      <c r="F1160" t="s">
        <v>43</v>
      </c>
      <c r="G1160" t="str">
        <f t="shared" si="829"/>
        <v>bachelor or above</v>
      </c>
      <c r="H1160" s="7">
        <f t="shared" si="833"/>
        <v>5</v>
      </c>
      <c r="I1160" t="s">
        <v>14</v>
      </c>
      <c r="J1160">
        <v>28</v>
      </c>
      <c r="K1160">
        <v>3.7616438356163999</v>
      </c>
      <c r="L1160">
        <v>6</v>
      </c>
      <c r="M1160" s="5">
        <f t="shared" si="834"/>
        <v>31</v>
      </c>
      <c r="N1160" s="5">
        <f>+IF(D1160="male",VLOOKUP(BG1160,'Key node cluster'!$L$3:$N$24,3,0),VLOOKUP(BG1160,'Key node cluster'!$R$3:$T$15,3,0))</f>
        <v>1</v>
      </c>
      <c r="O1160" s="1">
        <v>0</v>
      </c>
      <c r="P1160" s="1">
        <f t="shared" si="835"/>
        <v>26</v>
      </c>
      <c r="Q1160" s="1">
        <f t="shared" si="836"/>
        <v>26</v>
      </c>
      <c r="R1160" s="1">
        <f t="shared" si="837"/>
        <v>26</v>
      </c>
      <c r="S1160" s="1">
        <f t="shared" si="838"/>
        <v>26</v>
      </c>
      <c r="T1160" s="1">
        <f t="shared" si="839"/>
        <v>26</v>
      </c>
      <c r="U1160" s="1">
        <f t="shared" si="840"/>
        <v>26</v>
      </c>
      <c r="V1160" s="1">
        <f t="shared" si="841"/>
        <v>26</v>
      </c>
      <c r="W1160" s="1">
        <f t="shared" si="842"/>
        <v>26</v>
      </c>
      <c r="X1160" s="1">
        <f t="shared" si="843"/>
        <v>26</v>
      </c>
      <c r="Y1160" s="1">
        <f t="shared" si="844"/>
        <v>26</v>
      </c>
      <c r="Z1160" s="1">
        <f t="shared" si="845"/>
        <v>26</v>
      </c>
      <c r="AA1160" s="1">
        <f t="shared" si="846"/>
        <v>26</v>
      </c>
      <c r="AB1160" s="1">
        <f t="shared" si="847"/>
        <v>26</v>
      </c>
      <c r="AC1160" s="1">
        <f t="shared" si="848"/>
        <v>26</v>
      </c>
      <c r="AD1160" s="1">
        <f t="shared" si="849"/>
        <v>26</v>
      </c>
      <c r="AE1160" s="1">
        <f t="shared" si="850"/>
        <v>26</v>
      </c>
      <c r="AF1160" s="1">
        <f t="shared" si="851"/>
        <v>26</v>
      </c>
      <c r="AG1160" s="1">
        <f t="shared" si="852"/>
        <v>26</v>
      </c>
      <c r="AH1160" s="1">
        <f t="shared" si="853"/>
        <v>26</v>
      </c>
      <c r="AI1160" s="1">
        <f t="shared" si="854"/>
        <v>26</v>
      </c>
      <c r="AJ1160" s="1">
        <f t="shared" si="855"/>
        <v>26</v>
      </c>
      <c r="AK1160" s="1">
        <f t="shared" si="856"/>
        <v>26</v>
      </c>
      <c r="AL1160" s="1">
        <f t="shared" si="857"/>
        <v>26</v>
      </c>
      <c r="AM1160" s="1">
        <f t="shared" si="858"/>
        <v>26</v>
      </c>
      <c r="AN1160" s="1">
        <f t="shared" si="859"/>
        <v>26</v>
      </c>
      <c r="AO1160" s="1">
        <f t="shared" si="860"/>
        <v>26</v>
      </c>
      <c r="AP1160" s="7">
        <f t="shared" si="830"/>
        <v>27</v>
      </c>
      <c r="AQ1160" s="7">
        <f t="shared" si="831"/>
        <v>28</v>
      </c>
      <c r="AR1160" s="1">
        <f t="shared" si="861"/>
        <v>29</v>
      </c>
      <c r="AS1160" s="7">
        <f t="shared" si="832"/>
        <v>31</v>
      </c>
      <c r="AT1160" s="1">
        <f t="shared" si="862"/>
        <v>31</v>
      </c>
      <c r="AU1160" s="1">
        <f t="shared" si="863"/>
        <v>31</v>
      </c>
      <c r="AV1160" s="1">
        <f t="shared" si="864"/>
        <v>31</v>
      </c>
      <c r="AW1160" s="1">
        <f t="shared" si="865"/>
        <v>31</v>
      </c>
      <c r="AX1160" s="1">
        <f t="shared" si="866"/>
        <v>31</v>
      </c>
      <c r="AY1160" s="1">
        <f t="shared" si="867"/>
        <v>31</v>
      </c>
      <c r="AZ1160" s="1">
        <f t="shared" si="868"/>
        <v>31</v>
      </c>
      <c r="BA1160" s="1">
        <f t="shared" si="869"/>
        <v>31</v>
      </c>
      <c r="BB1160" s="1">
        <f t="shared" si="870"/>
        <v>31</v>
      </c>
      <c r="BC1160" s="1">
        <f t="shared" si="871"/>
        <v>31</v>
      </c>
      <c r="BD1160" s="1">
        <f t="shared" si="872"/>
        <v>31</v>
      </c>
      <c r="BE1160" s="1">
        <f t="shared" si="873"/>
        <v>31</v>
      </c>
      <c r="BF1160" s="1">
        <f t="shared" si="874"/>
        <v>31</v>
      </c>
      <c r="BG1160" s="1">
        <f>+IF(D1160="male",VLOOKUP(M1160,'Key node cluster'!$A$3:$C$45,3,0),VLOOKUP(M1160,'Key node cluster'!$F$3:$H$27,3,0))</f>
        <v>31</v>
      </c>
    </row>
    <row r="1161" spans="1:59" x14ac:dyDescent="0.25">
      <c r="A1161" t="s">
        <v>968</v>
      </c>
      <c r="B1161">
        <v>9871036661</v>
      </c>
      <c r="C1161" s="7">
        <v>30</v>
      </c>
      <c r="D1161" t="s">
        <v>9</v>
      </c>
      <c r="E1161" t="s">
        <v>10</v>
      </c>
      <c r="F1161" t="s">
        <v>25</v>
      </c>
      <c r="G1161" t="str">
        <f t="shared" si="829"/>
        <v>bachelor or above</v>
      </c>
      <c r="H1161" s="7">
        <f t="shared" si="833"/>
        <v>15</v>
      </c>
      <c r="I1161" t="s">
        <v>14</v>
      </c>
      <c r="J1161">
        <v>34</v>
      </c>
      <c r="K1161">
        <v>12.282191780822</v>
      </c>
      <c r="L1161">
        <v>1</v>
      </c>
      <c r="M1161" s="5">
        <f t="shared" si="834"/>
        <v>31</v>
      </c>
      <c r="N1161" s="5">
        <f>+IF(D1161="male",VLOOKUP(BG1161,'Key node cluster'!$L$3:$N$24,3,0),VLOOKUP(BG1161,'Key node cluster'!$R$3:$T$15,3,0))</f>
        <v>1</v>
      </c>
      <c r="O1161" s="1">
        <v>0</v>
      </c>
      <c r="P1161" s="1">
        <f t="shared" si="835"/>
        <v>26</v>
      </c>
      <c r="Q1161" s="1">
        <f t="shared" si="836"/>
        <v>26</v>
      </c>
      <c r="R1161" s="1">
        <f t="shared" si="837"/>
        <v>26</v>
      </c>
      <c r="S1161" s="1">
        <f t="shared" si="838"/>
        <v>26</v>
      </c>
      <c r="T1161" s="1">
        <f t="shared" si="839"/>
        <v>26</v>
      </c>
      <c r="U1161" s="1">
        <f t="shared" si="840"/>
        <v>26</v>
      </c>
      <c r="V1161" s="1">
        <f t="shared" si="841"/>
        <v>26</v>
      </c>
      <c r="W1161" s="1">
        <f t="shared" si="842"/>
        <v>26</v>
      </c>
      <c r="X1161" s="1">
        <f t="shared" si="843"/>
        <v>26</v>
      </c>
      <c r="Y1161" s="1">
        <f t="shared" si="844"/>
        <v>26</v>
      </c>
      <c r="Z1161" s="1">
        <f t="shared" si="845"/>
        <v>26</v>
      </c>
      <c r="AA1161" s="1">
        <f t="shared" si="846"/>
        <v>26</v>
      </c>
      <c r="AB1161" s="1">
        <f t="shared" si="847"/>
        <v>26</v>
      </c>
      <c r="AC1161" s="1">
        <f t="shared" si="848"/>
        <v>26</v>
      </c>
      <c r="AD1161" s="1">
        <f t="shared" si="849"/>
        <v>26</v>
      </c>
      <c r="AE1161" s="1">
        <f t="shared" si="850"/>
        <v>26</v>
      </c>
      <c r="AF1161" s="1">
        <f t="shared" si="851"/>
        <v>26</v>
      </c>
      <c r="AG1161" s="1">
        <f t="shared" si="852"/>
        <v>26</v>
      </c>
      <c r="AH1161" s="1">
        <f t="shared" si="853"/>
        <v>26</v>
      </c>
      <c r="AI1161" s="1">
        <f t="shared" si="854"/>
        <v>26</v>
      </c>
      <c r="AJ1161" s="1">
        <f t="shared" si="855"/>
        <v>26</v>
      </c>
      <c r="AK1161" s="1">
        <f t="shared" si="856"/>
        <v>26</v>
      </c>
      <c r="AL1161" s="1">
        <f t="shared" si="857"/>
        <v>26</v>
      </c>
      <c r="AM1161" s="1">
        <f t="shared" si="858"/>
        <v>26</v>
      </c>
      <c r="AN1161" s="1">
        <f t="shared" si="859"/>
        <v>26</v>
      </c>
      <c r="AO1161" s="1">
        <f t="shared" si="860"/>
        <v>26</v>
      </c>
      <c r="AP1161" s="7">
        <f t="shared" si="830"/>
        <v>27</v>
      </c>
      <c r="AQ1161" s="7">
        <f t="shared" si="831"/>
        <v>28</v>
      </c>
      <c r="AR1161" s="1">
        <f t="shared" si="861"/>
        <v>29</v>
      </c>
      <c r="AS1161" s="7">
        <f t="shared" si="832"/>
        <v>31</v>
      </c>
      <c r="AT1161" s="1">
        <f t="shared" si="862"/>
        <v>31</v>
      </c>
      <c r="AU1161" s="1">
        <f t="shared" si="863"/>
        <v>31</v>
      </c>
      <c r="AV1161" s="1">
        <f t="shared" si="864"/>
        <v>31</v>
      </c>
      <c r="AW1161" s="1">
        <f t="shared" si="865"/>
        <v>31</v>
      </c>
      <c r="AX1161" s="1">
        <f t="shared" si="866"/>
        <v>31</v>
      </c>
      <c r="AY1161" s="1">
        <f t="shared" si="867"/>
        <v>31</v>
      </c>
      <c r="AZ1161" s="1">
        <f t="shared" si="868"/>
        <v>31</v>
      </c>
      <c r="BA1161" s="1">
        <f t="shared" si="869"/>
        <v>31</v>
      </c>
      <c r="BB1161" s="1">
        <f t="shared" si="870"/>
        <v>31</v>
      </c>
      <c r="BC1161" s="1">
        <f t="shared" si="871"/>
        <v>31</v>
      </c>
      <c r="BD1161" s="1">
        <f t="shared" si="872"/>
        <v>31</v>
      </c>
      <c r="BE1161" s="1">
        <f t="shared" si="873"/>
        <v>31</v>
      </c>
      <c r="BF1161" s="1">
        <f t="shared" si="874"/>
        <v>31</v>
      </c>
      <c r="BG1161" s="1">
        <f>+IF(D1161="male",VLOOKUP(M1161,'Key node cluster'!$A$3:$C$45,3,0),VLOOKUP(M1161,'Key node cluster'!$F$3:$H$27,3,0))</f>
        <v>31</v>
      </c>
    </row>
    <row r="1162" spans="1:59" x14ac:dyDescent="0.25">
      <c r="A1162" t="s">
        <v>969</v>
      </c>
      <c r="B1162">
        <v>9661038812</v>
      </c>
      <c r="C1162" s="7">
        <v>60</v>
      </c>
      <c r="D1162" t="s">
        <v>9</v>
      </c>
      <c r="E1162" t="s">
        <v>10</v>
      </c>
      <c r="F1162" t="s">
        <v>28</v>
      </c>
      <c r="G1162" t="str">
        <f t="shared" si="829"/>
        <v>secondary or below</v>
      </c>
      <c r="H1162" s="7">
        <f t="shared" si="833"/>
        <v>20</v>
      </c>
      <c r="I1162" t="s">
        <v>12</v>
      </c>
      <c r="J1162">
        <v>56</v>
      </c>
      <c r="K1162">
        <v>22.764383561643999</v>
      </c>
      <c r="L1162">
        <v>3</v>
      </c>
      <c r="M1162" s="5">
        <f t="shared" si="834"/>
        <v>37</v>
      </c>
      <c r="N1162" s="5">
        <f>+IF(D1162="male",VLOOKUP(BG1162,'Key node cluster'!$L$3:$N$24,3,0),VLOOKUP(BG1162,'Key node cluster'!$R$3:$T$15,3,0))</f>
        <v>0</v>
      </c>
      <c r="O1162" s="1">
        <v>0</v>
      </c>
      <c r="P1162" s="1">
        <f t="shared" si="835"/>
        <v>26</v>
      </c>
      <c r="Q1162" s="1">
        <f t="shared" si="836"/>
        <v>26</v>
      </c>
      <c r="R1162" s="1">
        <f t="shared" si="837"/>
        <v>26</v>
      </c>
      <c r="S1162" s="1">
        <f t="shared" si="838"/>
        <v>26</v>
      </c>
      <c r="T1162" s="1">
        <f t="shared" si="839"/>
        <v>26</v>
      </c>
      <c r="U1162" s="1">
        <f t="shared" si="840"/>
        <v>26</v>
      </c>
      <c r="V1162" s="1">
        <f t="shared" si="841"/>
        <v>26</v>
      </c>
      <c r="W1162" s="1">
        <f t="shared" si="842"/>
        <v>26</v>
      </c>
      <c r="X1162" s="1">
        <f t="shared" si="843"/>
        <v>26</v>
      </c>
      <c r="Y1162" s="1">
        <f t="shared" si="844"/>
        <v>26</v>
      </c>
      <c r="Z1162" s="1">
        <f t="shared" si="845"/>
        <v>26</v>
      </c>
      <c r="AA1162" s="1">
        <f t="shared" si="846"/>
        <v>26</v>
      </c>
      <c r="AB1162" s="1">
        <f t="shared" si="847"/>
        <v>26</v>
      </c>
      <c r="AC1162" s="1">
        <f t="shared" si="848"/>
        <v>26</v>
      </c>
      <c r="AD1162" s="1">
        <f t="shared" si="849"/>
        <v>26</v>
      </c>
      <c r="AE1162" s="1">
        <f t="shared" si="850"/>
        <v>26</v>
      </c>
      <c r="AF1162" s="1">
        <f t="shared" si="851"/>
        <v>26</v>
      </c>
      <c r="AG1162" s="1">
        <f t="shared" si="852"/>
        <v>26</v>
      </c>
      <c r="AH1162" s="1">
        <f t="shared" si="853"/>
        <v>26</v>
      </c>
      <c r="AI1162" s="1">
        <f t="shared" si="854"/>
        <v>26</v>
      </c>
      <c r="AJ1162" s="1">
        <f t="shared" si="855"/>
        <v>26</v>
      </c>
      <c r="AK1162" s="1">
        <f t="shared" si="856"/>
        <v>26</v>
      </c>
      <c r="AL1162" s="1">
        <f t="shared" si="857"/>
        <v>26</v>
      </c>
      <c r="AM1162" s="1">
        <f t="shared" si="858"/>
        <v>26</v>
      </c>
      <c r="AN1162" s="1">
        <f t="shared" si="859"/>
        <v>26</v>
      </c>
      <c r="AO1162" s="1">
        <f t="shared" si="860"/>
        <v>26</v>
      </c>
      <c r="AP1162" s="7">
        <f t="shared" si="830"/>
        <v>27</v>
      </c>
      <c r="AQ1162" s="7">
        <f t="shared" si="831"/>
        <v>33</v>
      </c>
      <c r="AR1162" s="1">
        <f t="shared" si="861"/>
        <v>33</v>
      </c>
      <c r="AS1162" s="7">
        <f t="shared" si="832"/>
        <v>33</v>
      </c>
      <c r="AT1162" s="1">
        <f t="shared" si="862"/>
        <v>33</v>
      </c>
      <c r="AU1162" s="1">
        <f t="shared" si="863"/>
        <v>33</v>
      </c>
      <c r="AV1162" s="1">
        <f t="shared" si="864"/>
        <v>33</v>
      </c>
      <c r="AW1162" s="1">
        <f t="shared" si="865"/>
        <v>37</v>
      </c>
      <c r="AX1162" s="1">
        <f t="shared" si="866"/>
        <v>37</v>
      </c>
      <c r="AY1162" s="1">
        <f t="shared" si="867"/>
        <v>37</v>
      </c>
      <c r="AZ1162" s="1">
        <f t="shared" si="868"/>
        <v>37</v>
      </c>
      <c r="BA1162" s="1">
        <f t="shared" si="869"/>
        <v>37</v>
      </c>
      <c r="BB1162" s="1">
        <f t="shared" si="870"/>
        <v>37</v>
      </c>
      <c r="BC1162" s="1">
        <f t="shared" si="871"/>
        <v>37</v>
      </c>
      <c r="BD1162" s="1">
        <f t="shared" si="872"/>
        <v>37</v>
      </c>
      <c r="BE1162" s="1">
        <f t="shared" si="873"/>
        <v>37</v>
      </c>
      <c r="BF1162" s="1">
        <f t="shared" si="874"/>
        <v>37</v>
      </c>
      <c r="BG1162" s="1">
        <f>+IF(D1162="male",VLOOKUP(M1162,'Key node cluster'!$A$3:$C$45,3,0),VLOOKUP(M1162,'Key node cluster'!$F$3:$H$27,3,0))</f>
        <v>37</v>
      </c>
    </row>
    <row r="1163" spans="1:59" x14ac:dyDescent="0.25">
      <c r="A1163" t="s">
        <v>970</v>
      </c>
      <c r="B1163">
        <v>9931052974</v>
      </c>
      <c r="C1163" s="7">
        <v>30</v>
      </c>
      <c r="D1163" t="s">
        <v>9</v>
      </c>
      <c r="E1163" t="s">
        <v>10</v>
      </c>
      <c r="F1163" t="s">
        <v>11</v>
      </c>
      <c r="G1163" t="str">
        <f t="shared" si="829"/>
        <v>tvet</v>
      </c>
      <c r="H1163" s="7">
        <f t="shared" si="833"/>
        <v>10</v>
      </c>
      <c r="I1163" t="s">
        <v>22</v>
      </c>
      <c r="J1163">
        <v>28</v>
      </c>
      <c r="K1163">
        <v>7.6082191780821997</v>
      </c>
      <c r="L1163">
        <v>3</v>
      </c>
      <c r="M1163" s="5">
        <f t="shared" si="834"/>
        <v>42</v>
      </c>
      <c r="N1163" s="5">
        <f>+IF(D1163="male",VLOOKUP(BG1163,'Key node cluster'!$L$3:$N$24,3,0),VLOOKUP(BG1163,'Key node cluster'!$R$3:$T$15,3,0))</f>
        <v>0</v>
      </c>
      <c r="O1163" s="1">
        <v>0</v>
      </c>
      <c r="P1163" s="1">
        <f t="shared" si="835"/>
        <v>26</v>
      </c>
      <c r="Q1163" s="1">
        <f t="shared" si="836"/>
        <v>26</v>
      </c>
      <c r="R1163" s="1">
        <f t="shared" si="837"/>
        <v>26</v>
      </c>
      <c r="S1163" s="1">
        <f t="shared" si="838"/>
        <v>26</v>
      </c>
      <c r="T1163" s="1">
        <f t="shared" si="839"/>
        <v>26</v>
      </c>
      <c r="U1163" s="1">
        <f t="shared" si="840"/>
        <v>26</v>
      </c>
      <c r="V1163" s="1">
        <f t="shared" si="841"/>
        <v>26</v>
      </c>
      <c r="W1163" s="1">
        <f t="shared" si="842"/>
        <v>26</v>
      </c>
      <c r="X1163" s="1">
        <f t="shared" si="843"/>
        <v>26</v>
      </c>
      <c r="Y1163" s="1">
        <f t="shared" si="844"/>
        <v>26</v>
      </c>
      <c r="Z1163" s="1">
        <f t="shared" si="845"/>
        <v>26</v>
      </c>
      <c r="AA1163" s="1">
        <f t="shared" si="846"/>
        <v>26</v>
      </c>
      <c r="AB1163" s="1">
        <f t="shared" si="847"/>
        <v>26</v>
      </c>
      <c r="AC1163" s="1">
        <f t="shared" si="848"/>
        <v>26</v>
      </c>
      <c r="AD1163" s="1">
        <f t="shared" si="849"/>
        <v>26</v>
      </c>
      <c r="AE1163" s="1">
        <f t="shared" si="850"/>
        <v>26</v>
      </c>
      <c r="AF1163" s="1">
        <f t="shared" si="851"/>
        <v>26</v>
      </c>
      <c r="AG1163" s="1">
        <f t="shared" si="852"/>
        <v>26</v>
      </c>
      <c r="AH1163" s="1">
        <f t="shared" si="853"/>
        <v>26</v>
      </c>
      <c r="AI1163" s="1">
        <f t="shared" si="854"/>
        <v>26</v>
      </c>
      <c r="AJ1163" s="1">
        <f t="shared" si="855"/>
        <v>26</v>
      </c>
      <c r="AK1163" s="1">
        <f t="shared" si="856"/>
        <v>26</v>
      </c>
      <c r="AL1163" s="1">
        <f t="shared" si="857"/>
        <v>26</v>
      </c>
      <c r="AM1163" s="1">
        <f t="shared" si="858"/>
        <v>26</v>
      </c>
      <c r="AN1163" s="1">
        <f t="shared" si="859"/>
        <v>26</v>
      </c>
      <c r="AO1163" s="1">
        <f t="shared" si="860"/>
        <v>26</v>
      </c>
      <c r="AP1163" s="7">
        <f t="shared" si="830"/>
        <v>38</v>
      </c>
      <c r="AQ1163" s="7">
        <f t="shared" si="831"/>
        <v>38</v>
      </c>
      <c r="AR1163" s="1">
        <f t="shared" si="861"/>
        <v>38</v>
      </c>
      <c r="AS1163" s="7">
        <f t="shared" si="832"/>
        <v>38</v>
      </c>
      <c r="AT1163" s="1">
        <f t="shared" si="862"/>
        <v>38</v>
      </c>
      <c r="AU1163" s="1">
        <f t="shared" si="863"/>
        <v>38</v>
      </c>
      <c r="AV1163" s="1">
        <f t="shared" si="864"/>
        <v>38</v>
      </c>
      <c r="AW1163" s="1">
        <f t="shared" si="865"/>
        <v>38</v>
      </c>
      <c r="AX1163" s="1">
        <f t="shared" si="866"/>
        <v>38</v>
      </c>
      <c r="AY1163" s="1">
        <f t="shared" si="867"/>
        <v>38</v>
      </c>
      <c r="AZ1163" s="1">
        <f t="shared" si="868"/>
        <v>38</v>
      </c>
      <c r="BA1163" s="1">
        <f t="shared" si="869"/>
        <v>38</v>
      </c>
      <c r="BB1163" s="1">
        <f t="shared" si="870"/>
        <v>40</v>
      </c>
      <c r="BC1163" s="1">
        <f t="shared" si="871"/>
        <v>40</v>
      </c>
      <c r="BD1163" s="1">
        <f t="shared" si="872"/>
        <v>42</v>
      </c>
      <c r="BE1163" s="1">
        <f t="shared" si="873"/>
        <v>42</v>
      </c>
      <c r="BF1163" s="1">
        <f t="shared" si="874"/>
        <v>42</v>
      </c>
      <c r="BG1163" s="1">
        <f>+IF(D1163="male",VLOOKUP(M1163,'Key node cluster'!$A$3:$C$45,3,0),VLOOKUP(M1163,'Key node cluster'!$F$3:$H$27,3,0))</f>
        <v>42</v>
      </c>
    </row>
    <row r="1164" spans="1:59" x14ac:dyDescent="0.25">
      <c r="A1164" t="s">
        <v>972</v>
      </c>
      <c r="B1164">
        <v>9971025542</v>
      </c>
      <c r="C1164" s="7">
        <v>20</v>
      </c>
      <c r="D1164" t="s">
        <v>9</v>
      </c>
      <c r="E1164" t="s">
        <v>10</v>
      </c>
      <c r="G1164" t="str">
        <f t="shared" si="829"/>
        <v/>
      </c>
      <c r="H1164" s="7">
        <f t="shared" si="833"/>
        <v>5</v>
      </c>
      <c r="J1164">
        <v>25</v>
      </c>
      <c r="K1164">
        <v>4.0219178082192002</v>
      </c>
      <c r="L1164">
        <v>20</v>
      </c>
      <c r="M1164" s="5">
        <f t="shared" si="834"/>
        <v>26</v>
      </c>
      <c r="N1164" s="5">
        <f>+IF(D1164="male",VLOOKUP(BG1164,'Key node cluster'!$L$3:$N$24,3,0),VLOOKUP(BG1164,'Key node cluster'!$R$3:$T$15,3,0))</f>
        <v>1</v>
      </c>
      <c r="O1164" s="1">
        <v>0</v>
      </c>
      <c r="P1164" s="1">
        <f t="shared" si="835"/>
        <v>26</v>
      </c>
      <c r="Q1164" s="1">
        <f t="shared" si="836"/>
        <v>26</v>
      </c>
      <c r="R1164" s="1">
        <f t="shared" si="837"/>
        <v>26</v>
      </c>
      <c r="S1164" s="1">
        <f t="shared" si="838"/>
        <v>26</v>
      </c>
      <c r="T1164" s="1">
        <f t="shared" si="839"/>
        <v>26</v>
      </c>
      <c r="U1164" s="1">
        <f t="shared" si="840"/>
        <v>26</v>
      </c>
      <c r="V1164" s="1">
        <f t="shared" si="841"/>
        <v>26</v>
      </c>
      <c r="W1164" s="1">
        <f t="shared" si="842"/>
        <v>26</v>
      </c>
      <c r="X1164" s="1">
        <f t="shared" si="843"/>
        <v>26</v>
      </c>
      <c r="Y1164" s="1">
        <f t="shared" si="844"/>
        <v>26</v>
      </c>
      <c r="Z1164" s="1">
        <f t="shared" si="845"/>
        <v>26</v>
      </c>
      <c r="AA1164" s="1">
        <f t="shared" si="846"/>
        <v>26</v>
      </c>
      <c r="AB1164" s="1">
        <f t="shared" si="847"/>
        <v>26</v>
      </c>
      <c r="AC1164" s="1">
        <f t="shared" si="848"/>
        <v>26</v>
      </c>
      <c r="AD1164" s="1">
        <f t="shared" si="849"/>
        <v>26</v>
      </c>
      <c r="AE1164" s="1">
        <f t="shared" si="850"/>
        <v>26</v>
      </c>
      <c r="AF1164" s="1">
        <f t="shared" si="851"/>
        <v>26</v>
      </c>
      <c r="AG1164" s="1">
        <f t="shared" si="852"/>
        <v>26</v>
      </c>
      <c r="AH1164" s="1">
        <f t="shared" si="853"/>
        <v>26</v>
      </c>
      <c r="AI1164" s="1">
        <f t="shared" si="854"/>
        <v>26</v>
      </c>
      <c r="AJ1164" s="1">
        <f t="shared" si="855"/>
        <v>26</v>
      </c>
      <c r="AK1164" s="1">
        <f t="shared" si="856"/>
        <v>26</v>
      </c>
      <c r="AL1164" s="1">
        <f t="shared" si="857"/>
        <v>26</v>
      </c>
      <c r="AM1164" s="1">
        <f t="shared" si="858"/>
        <v>26</v>
      </c>
      <c r="AN1164" s="1">
        <f t="shared" si="859"/>
        <v>26</v>
      </c>
      <c r="AO1164" s="1">
        <f t="shared" si="860"/>
        <v>26</v>
      </c>
      <c r="AP1164" s="7">
        <f t="shared" si="830"/>
        <v>26</v>
      </c>
      <c r="AQ1164" s="7">
        <f t="shared" si="831"/>
        <v>26</v>
      </c>
      <c r="AR1164" s="1">
        <f t="shared" si="861"/>
        <v>26</v>
      </c>
      <c r="AS1164" s="7">
        <f t="shared" si="832"/>
        <v>26</v>
      </c>
      <c r="AT1164" s="1">
        <f t="shared" si="862"/>
        <v>26</v>
      </c>
      <c r="AU1164" s="1">
        <f t="shared" si="863"/>
        <v>26</v>
      </c>
      <c r="AV1164" s="1">
        <f t="shared" si="864"/>
        <v>26</v>
      </c>
      <c r="AW1164" s="1">
        <f t="shared" si="865"/>
        <v>26</v>
      </c>
      <c r="AX1164" s="1">
        <f t="shared" si="866"/>
        <v>26</v>
      </c>
      <c r="AY1164" s="1">
        <f t="shared" si="867"/>
        <v>26</v>
      </c>
      <c r="AZ1164" s="1">
        <f t="shared" si="868"/>
        <v>26</v>
      </c>
      <c r="BA1164" s="1">
        <f t="shared" si="869"/>
        <v>26</v>
      </c>
      <c r="BB1164" s="1">
        <f t="shared" si="870"/>
        <v>26</v>
      </c>
      <c r="BC1164" s="1">
        <f t="shared" si="871"/>
        <v>26</v>
      </c>
      <c r="BD1164" s="1">
        <f t="shared" si="872"/>
        <v>26</v>
      </c>
      <c r="BE1164" s="1">
        <f t="shared" si="873"/>
        <v>26</v>
      </c>
      <c r="BF1164" s="1">
        <f t="shared" si="874"/>
        <v>26</v>
      </c>
      <c r="BG1164" s="1">
        <f>+IF(D1164="male",VLOOKUP(M1164,'Key node cluster'!$A$3:$C$45,3,0),VLOOKUP(M1164,'Key node cluster'!$F$3:$H$27,3,0))</f>
        <v>31</v>
      </c>
    </row>
    <row r="1165" spans="1:59" x14ac:dyDescent="0.25">
      <c r="A1165" t="s">
        <v>973</v>
      </c>
      <c r="B1165">
        <v>9881044252</v>
      </c>
      <c r="C1165" s="7">
        <v>30</v>
      </c>
      <c r="D1165" t="s">
        <v>9</v>
      </c>
      <c r="E1165" t="s">
        <v>10</v>
      </c>
      <c r="G1165" t="str">
        <f t="shared" si="829"/>
        <v/>
      </c>
      <c r="H1165" s="7">
        <f t="shared" si="833"/>
        <v>10</v>
      </c>
      <c r="J1165">
        <v>33</v>
      </c>
      <c r="K1165">
        <v>9.6958904109588993</v>
      </c>
      <c r="L1165">
        <v>7</v>
      </c>
      <c r="M1165" s="5">
        <f t="shared" si="834"/>
        <v>26</v>
      </c>
      <c r="N1165" s="5">
        <f>+IF(D1165="male",VLOOKUP(BG1165,'Key node cluster'!$L$3:$N$24,3,0),VLOOKUP(BG1165,'Key node cluster'!$R$3:$T$15,3,0))</f>
        <v>1</v>
      </c>
      <c r="O1165" s="1">
        <v>0</v>
      </c>
      <c r="P1165" s="1">
        <f t="shared" si="835"/>
        <v>26</v>
      </c>
      <c r="Q1165" s="1">
        <f t="shared" si="836"/>
        <v>26</v>
      </c>
      <c r="R1165" s="1">
        <f t="shared" si="837"/>
        <v>26</v>
      </c>
      <c r="S1165" s="1">
        <f t="shared" si="838"/>
        <v>26</v>
      </c>
      <c r="T1165" s="1">
        <f t="shared" si="839"/>
        <v>26</v>
      </c>
      <c r="U1165" s="1">
        <f t="shared" si="840"/>
        <v>26</v>
      </c>
      <c r="V1165" s="1">
        <f t="shared" si="841"/>
        <v>26</v>
      </c>
      <c r="W1165" s="1">
        <f t="shared" si="842"/>
        <v>26</v>
      </c>
      <c r="X1165" s="1">
        <f t="shared" si="843"/>
        <v>26</v>
      </c>
      <c r="Y1165" s="1">
        <f t="shared" si="844"/>
        <v>26</v>
      </c>
      <c r="Z1165" s="1">
        <f t="shared" si="845"/>
        <v>26</v>
      </c>
      <c r="AA1165" s="1">
        <f t="shared" si="846"/>
        <v>26</v>
      </c>
      <c r="AB1165" s="1">
        <f t="shared" si="847"/>
        <v>26</v>
      </c>
      <c r="AC1165" s="1">
        <f t="shared" si="848"/>
        <v>26</v>
      </c>
      <c r="AD1165" s="1">
        <f t="shared" si="849"/>
        <v>26</v>
      </c>
      <c r="AE1165" s="1">
        <f t="shared" si="850"/>
        <v>26</v>
      </c>
      <c r="AF1165" s="1">
        <f t="shared" si="851"/>
        <v>26</v>
      </c>
      <c r="AG1165" s="1">
        <f t="shared" si="852"/>
        <v>26</v>
      </c>
      <c r="AH1165" s="1">
        <f t="shared" si="853"/>
        <v>26</v>
      </c>
      <c r="AI1165" s="1">
        <f t="shared" si="854"/>
        <v>26</v>
      </c>
      <c r="AJ1165" s="1">
        <f t="shared" si="855"/>
        <v>26</v>
      </c>
      <c r="AK1165" s="1">
        <f t="shared" si="856"/>
        <v>26</v>
      </c>
      <c r="AL1165" s="1">
        <f t="shared" si="857"/>
        <v>26</v>
      </c>
      <c r="AM1165" s="1">
        <f t="shared" si="858"/>
        <v>26</v>
      </c>
      <c r="AN1165" s="1">
        <f t="shared" si="859"/>
        <v>26</v>
      </c>
      <c r="AO1165" s="1">
        <f t="shared" si="860"/>
        <v>26</v>
      </c>
      <c r="AP1165" s="7">
        <f t="shared" si="830"/>
        <v>26</v>
      </c>
      <c r="AQ1165" s="7">
        <f t="shared" si="831"/>
        <v>26</v>
      </c>
      <c r="AR1165" s="1">
        <f t="shared" si="861"/>
        <v>26</v>
      </c>
      <c r="AS1165" s="7">
        <f t="shared" si="832"/>
        <v>26</v>
      </c>
      <c r="AT1165" s="1">
        <f t="shared" si="862"/>
        <v>26</v>
      </c>
      <c r="AU1165" s="1">
        <f t="shared" si="863"/>
        <v>26</v>
      </c>
      <c r="AV1165" s="1">
        <f t="shared" si="864"/>
        <v>26</v>
      </c>
      <c r="AW1165" s="1">
        <f t="shared" si="865"/>
        <v>26</v>
      </c>
      <c r="AX1165" s="1">
        <f t="shared" si="866"/>
        <v>26</v>
      </c>
      <c r="AY1165" s="1">
        <f t="shared" si="867"/>
        <v>26</v>
      </c>
      <c r="AZ1165" s="1">
        <f t="shared" si="868"/>
        <v>26</v>
      </c>
      <c r="BA1165" s="1">
        <f t="shared" si="869"/>
        <v>26</v>
      </c>
      <c r="BB1165" s="1">
        <f t="shared" si="870"/>
        <v>26</v>
      </c>
      <c r="BC1165" s="1">
        <f t="shared" si="871"/>
        <v>26</v>
      </c>
      <c r="BD1165" s="1">
        <f t="shared" si="872"/>
        <v>26</v>
      </c>
      <c r="BE1165" s="1">
        <f t="shared" si="873"/>
        <v>26</v>
      </c>
      <c r="BF1165" s="1">
        <f t="shared" si="874"/>
        <v>26</v>
      </c>
      <c r="BG1165" s="1">
        <f>+IF(D1165="male",VLOOKUP(M1165,'Key node cluster'!$A$3:$C$45,3,0),VLOOKUP(M1165,'Key node cluster'!$F$3:$H$27,3,0))</f>
        <v>31</v>
      </c>
    </row>
    <row r="1166" spans="1:59" x14ac:dyDescent="0.25">
      <c r="A1166" t="s">
        <v>975</v>
      </c>
      <c r="B1166">
        <v>9911056222</v>
      </c>
      <c r="C1166" s="7">
        <v>30</v>
      </c>
      <c r="D1166" t="s">
        <v>9</v>
      </c>
      <c r="E1166" t="s">
        <v>10</v>
      </c>
      <c r="F1166" t="s">
        <v>28</v>
      </c>
      <c r="G1166" t="str">
        <f t="shared" si="829"/>
        <v>tvet</v>
      </c>
      <c r="H1166" s="7">
        <f t="shared" si="833"/>
        <v>10</v>
      </c>
      <c r="I1166" t="s">
        <v>193</v>
      </c>
      <c r="J1166">
        <v>30</v>
      </c>
      <c r="K1166">
        <v>6.0082191780822001</v>
      </c>
      <c r="L1166">
        <v>13</v>
      </c>
      <c r="M1166" s="5">
        <f t="shared" si="834"/>
        <v>37</v>
      </c>
      <c r="N1166" s="5">
        <f>+IF(D1166="male",VLOOKUP(BG1166,'Key node cluster'!$L$3:$N$24,3,0),VLOOKUP(BG1166,'Key node cluster'!$R$3:$T$15,3,0))</f>
        <v>0</v>
      </c>
      <c r="O1166" s="1">
        <v>0</v>
      </c>
      <c r="P1166" s="1">
        <f t="shared" si="835"/>
        <v>26</v>
      </c>
      <c r="Q1166" s="1">
        <f t="shared" si="836"/>
        <v>26</v>
      </c>
      <c r="R1166" s="1">
        <f t="shared" si="837"/>
        <v>26</v>
      </c>
      <c r="S1166" s="1">
        <f t="shared" si="838"/>
        <v>26</v>
      </c>
      <c r="T1166" s="1">
        <f t="shared" si="839"/>
        <v>26</v>
      </c>
      <c r="U1166" s="1">
        <f t="shared" si="840"/>
        <v>26</v>
      </c>
      <c r="V1166" s="1">
        <f t="shared" si="841"/>
        <v>26</v>
      </c>
      <c r="W1166" s="1">
        <f t="shared" si="842"/>
        <v>26</v>
      </c>
      <c r="X1166" s="1">
        <f t="shared" si="843"/>
        <v>26</v>
      </c>
      <c r="Y1166" s="1">
        <f t="shared" si="844"/>
        <v>26</v>
      </c>
      <c r="Z1166" s="1">
        <f t="shared" si="845"/>
        <v>26</v>
      </c>
      <c r="AA1166" s="1">
        <f t="shared" si="846"/>
        <v>26</v>
      </c>
      <c r="AB1166" s="1">
        <f t="shared" si="847"/>
        <v>26</v>
      </c>
      <c r="AC1166" s="1">
        <f t="shared" si="848"/>
        <v>26</v>
      </c>
      <c r="AD1166" s="1">
        <f t="shared" si="849"/>
        <v>26</v>
      </c>
      <c r="AE1166" s="1">
        <f t="shared" si="850"/>
        <v>26</v>
      </c>
      <c r="AF1166" s="1">
        <f t="shared" si="851"/>
        <v>26</v>
      </c>
      <c r="AG1166" s="1">
        <f t="shared" si="852"/>
        <v>26</v>
      </c>
      <c r="AH1166" s="1">
        <f t="shared" si="853"/>
        <v>26</v>
      </c>
      <c r="AI1166" s="1">
        <f t="shared" si="854"/>
        <v>26</v>
      </c>
      <c r="AJ1166" s="1">
        <f t="shared" si="855"/>
        <v>26</v>
      </c>
      <c r="AK1166" s="1">
        <f t="shared" si="856"/>
        <v>26</v>
      </c>
      <c r="AL1166" s="1">
        <f t="shared" si="857"/>
        <v>26</v>
      </c>
      <c r="AM1166" s="1">
        <f t="shared" si="858"/>
        <v>26</v>
      </c>
      <c r="AN1166" s="1">
        <f t="shared" si="859"/>
        <v>26</v>
      </c>
      <c r="AO1166" s="1">
        <f t="shared" si="860"/>
        <v>26</v>
      </c>
      <c r="AP1166" s="7">
        <f t="shared" si="830"/>
        <v>27</v>
      </c>
      <c r="AQ1166" s="7">
        <f t="shared" si="831"/>
        <v>33</v>
      </c>
      <c r="AR1166" s="1">
        <f t="shared" si="861"/>
        <v>33</v>
      </c>
      <c r="AS1166" s="7">
        <f t="shared" si="832"/>
        <v>33</v>
      </c>
      <c r="AT1166" s="1">
        <f t="shared" si="862"/>
        <v>33</v>
      </c>
      <c r="AU1166" s="1">
        <f t="shared" si="863"/>
        <v>33</v>
      </c>
      <c r="AV1166" s="1">
        <f t="shared" si="864"/>
        <v>33</v>
      </c>
      <c r="AW1166" s="1">
        <f t="shared" si="865"/>
        <v>37</v>
      </c>
      <c r="AX1166" s="1">
        <f t="shared" si="866"/>
        <v>37</v>
      </c>
      <c r="AY1166" s="1">
        <f t="shared" si="867"/>
        <v>37</v>
      </c>
      <c r="AZ1166" s="1">
        <f t="shared" si="868"/>
        <v>37</v>
      </c>
      <c r="BA1166" s="1">
        <f t="shared" si="869"/>
        <v>37</v>
      </c>
      <c r="BB1166" s="1">
        <f t="shared" si="870"/>
        <v>37</v>
      </c>
      <c r="BC1166" s="1">
        <f t="shared" si="871"/>
        <v>37</v>
      </c>
      <c r="BD1166" s="1">
        <f t="shared" si="872"/>
        <v>37</v>
      </c>
      <c r="BE1166" s="1">
        <f t="shared" si="873"/>
        <v>37</v>
      </c>
      <c r="BF1166" s="1">
        <f t="shared" si="874"/>
        <v>37</v>
      </c>
      <c r="BG1166" s="1">
        <f>+IF(D1166="male",VLOOKUP(M1166,'Key node cluster'!$A$3:$C$45,3,0),VLOOKUP(M1166,'Key node cluster'!$F$3:$H$27,3,0))</f>
        <v>37</v>
      </c>
    </row>
    <row r="1167" spans="1:59" x14ac:dyDescent="0.25">
      <c r="A1167" t="s">
        <v>980</v>
      </c>
      <c r="B1167">
        <v>9791026068</v>
      </c>
      <c r="C1167" s="7">
        <v>40</v>
      </c>
      <c r="D1167" t="s">
        <v>9</v>
      </c>
      <c r="E1167" t="s">
        <v>10</v>
      </c>
      <c r="G1167" t="str">
        <f t="shared" si="829"/>
        <v>bachelor or above</v>
      </c>
      <c r="H1167" s="7">
        <f t="shared" si="833"/>
        <v>10</v>
      </c>
      <c r="I1167" t="s">
        <v>14</v>
      </c>
      <c r="J1167">
        <v>43</v>
      </c>
      <c r="K1167">
        <v>9.9232876712329006</v>
      </c>
      <c r="L1167">
        <v>4</v>
      </c>
      <c r="M1167" s="5">
        <f t="shared" si="834"/>
        <v>26</v>
      </c>
      <c r="N1167" s="5">
        <f>+IF(D1167="male",VLOOKUP(BG1167,'Key node cluster'!$L$3:$N$24,3,0),VLOOKUP(BG1167,'Key node cluster'!$R$3:$T$15,3,0))</f>
        <v>1</v>
      </c>
      <c r="O1167" s="1">
        <v>0</v>
      </c>
      <c r="P1167" s="1">
        <f t="shared" si="835"/>
        <v>26</v>
      </c>
      <c r="Q1167" s="1">
        <f t="shared" si="836"/>
        <v>26</v>
      </c>
      <c r="R1167" s="1">
        <f t="shared" si="837"/>
        <v>26</v>
      </c>
      <c r="S1167" s="1">
        <f t="shared" si="838"/>
        <v>26</v>
      </c>
      <c r="T1167" s="1">
        <f t="shared" si="839"/>
        <v>26</v>
      </c>
      <c r="U1167" s="1">
        <f t="shared" si="840"/>
        <v>26</v>
      </c>
      <c r="V1167" s="1">
        <f t="shared" si="841"/>
        <v>26</v>
      </c>
      <c r="W1167" s="1">
        <f t="shared" si="842"/>
        <v>26</v>
      </c>
      <c r="X1167" s="1">
        <f t="shared" si="843"/>
        <v>26</v>
      </c>
      <c r="Y1167" s="1">
        <f t="shared" si="844"/>
        <v>26</v>
      </c>
      <c r="Z1167" s="1">
        <f t="shared" si="845"/>
        <v>26</v>
      </c>
      <c r="AA1167" s="1">
        <f t="shared" si="846"/>
        <v>26</v>
      </c>
      <c r="AB1167" s="1">
        <f t="shared" si="847"/>
        <v>26</v>
      </c>
      <c r="AC1167" s="1">
        <f t="shared" si="848"/>
        <v>26</v>
      </c>
      <c r="AD1167" s="1">
        <f t="shared" si="849"/>
        <v>26</v>
      </c>
      <c r="AE1167" s="1">
        <f t="shared" si="850"/>
        <v>26</v>
      </c>
      <c r="AF1167" s="1">
        <f t="shared" si="851"/>
        <v>26</v>
      </c>
      <c r="AG1167" s="1">
        <f t="shared" si="852"/>
        <v>26</v>
      </c>
      <c r="AH1167" s="1">
        <f t="shared" si="853"/>
        <v>26</v>
      </c>
      <c r="AI1167" s="1">
        <f t="shared" si="854"/>
        <v>26</v>
      </c>
      <c r="AJ1167" s="1">
        <f t="shared" si="855"/>
        <v>26</v>
      </c>
      <c r="AK1167" s="1">
        <f t="shared" si="856"/>
        <v>26</v>
      </c>
      <c r="AL1167" s="1">
        <f t="shared" si="857"/>
        <v>26</v>
      </c>
      <c r="AM1167" s="1">
        <f t="shared" si="858"/>
        <v>26</v>
      </c>
      <c r="AN1167" s="1">
        <f t="shared" si="859"/>
        <v>26</v>
      </c>
      <c r="AO1167" s="1">
        <f t="shared" si="860"/>
        <v>26</v>
      </c>
      <c r="AP1167" s="7">
        <f t="shared" si="830"/>
        <v>26</v>
      </c>
      <c r="AQ1167" s="7">
        <f t="shared" si="831"/>
        <v>26</v>
      </c>
      <c r="AR1167" s="1">
        <f t="shared" si="861"/>
        <v>26</v>
      </c>
      <c r="AS1167" s="7">
        <f t="shared" si="832"/>
        <v>26</v>
      </c>
      <c r="AT1167" s="1">
        <f t="shared" si="862"/>
        <v>26</v>
      </c>
      <c r="AU1167" s="1">
        <f t="shared" si="863"/>
        <v>26</v>
      </c>
      <c r="AV1167" s="1">
        <f t="shared" si="864"/>
        <v>26</v>
      </c>
      <c r="AW1167" s="1">
        <f t="shared" si="865"/>
        <v>26</v>
      </c>
      <c r="AX1167" s="1">
        <f t="shared" si="866"/>
        <v>26</v>
      </c>
      <c r="AY1167" s="1">
        <f t="shared" si="867"/>
        <v>26</v>
      </c>
      <c r="AZ1167" s="1">
        <f t="shared" si="868"/>
        <v>26</v>
      </c>
      <c r="BA1167" s="1">
        <f t="shared" si="869"/>
        <v>26</v>
      </c>
      <c r="BB1167" s="1">
        <f t="shared" si="870"/>
        <v>26</v>
      </c>
      <c r="BC1167" s="1">
        <f t="shared" si="871"/>
        <v>26</v>
      </c>
      <c r="BD1167" s="1">
        <f t="shared" si="872"/>
        <v>26</v>
      </c>
      <c r="BE1167" s="1">
        <f t="shared" si="873"/>
        <v>26</v>
      </c>
      <c r="BF1167" s="1">
        <f t="shared" si="874"/>
        <v>26</v>
      </c>
      <c r="BG1167" s="1">
        <f>+IF(D1167="male",VLOOKUP(M1167,'Key node cluster'!$A$3:$C$45,3,0),VLOOKUP(M1167,'Key node cluster'!$F$3:$H$27,3,0))</f>
        <v>31</v>
      </c>
    </row>
    <row r="1168" spans="1:59" x14ac:dyDescent="0.25">
      <c r="A1168" t="s">
        <v>981</v>
      </c>
      <c r="B1168">
        <v>9921040599</v>
      </c>
      <c r="C1168" s="7">
        <v>30</v>
      </c>
      <c r="D1168" t="s">
        <v>9</v>
      </c>
      <c r="E1168" t="s">
        <v>10</v>
      </c>
      <c r="F1168" t="s">
        <v>28</v>
      </c>
      <c r="G1168" t="str">
        <f t="shared" si="829"/>
        <v>bachelor or above</v>
      </c>
      <c r="H1168" s="7">
        <f t="shared" si="833"/>
        <v>5</v>
      </c>
      <c r="I1168" t="s">
        <v>14</v>
      </c>
      <c r="J1168">
        <v>29</v>
      </c>
      <c r="K1168">
        <v>4.8410958904110002</v>
      </c>
      <c r="L1168">
        <v>11</v>
      </c>
      <c r="M1168" s="5">
        <f t="shared" si="834"/>
        <v>36</v>
      </c>
      <c r="N1168" s="5">
        <f>+IF(D1168="male",VLOOKUP(BG1168,'Key node cluster'!$L$3:$N$24,3,0),VLOOKUP(BG1168,'Key node cluster'!$R$3:$T$15,3,0))</f>
        <v>1</v>
      </c>
      <c r="O1168" s="1">
        <v>0</v>
      </c>
      <c r="P1168" s="1">
        <f t="shared" si="835"/>
        <v>26</v>
      </c>
      <c r="Q1168" s="1">
        <f t="shared" si="836"/>
        <v>26</v>
      </c>
      <c r="R1168" s="1">
        <f t="shared" si="837"/>
        <v>26</v>
      </c>
      <c r="S1168" s="1">
        <f t="shared" si="838"/>
        <v>26</v>
      </c>
      <c r="T1168" s="1">
        <f t="shared" si="839"/>
        <v>26</v>
      </c>
      <c r="U1168" s="1">
        <f t="shared" si="840"/>
        <v>26</v>
      </c>
      <c r="V1168" s="1">
        <f t="shared" si="841"/>
        <v>26</v>
      </c>
      <c r="W1168" s="1">
        <f t="shared" si="842"/>
        <v>26</v>
      </c>
      <c r="X1168" s="1">
        <f t="shared" si="843"/>
        <v>26</v>
      </c>
      <c r="Y1168" s="1">
        <f t="shared" si="844"/>
        <v>26</v>
      </c>
      <c r="Z1168" s="1">
        <f t="shared" si="845"/>
        <v>26</v>
      </c>
      <c r="AA1168" s="1">
        <f t="shared" si="846"/>
        <v>26</v>
      </c>
      <c r="AB1168" s="1">
        <f t="shared" si="847"/>
        <v>26</v>
      </c>
      <c r="AC1168" s="1">
        <f t="shared" si="848"/>
        <v>26</v>
      </c>
      <c r="AD1168" s="1">
        <f t="shared" si="849"/>
        <v>26</v>
      </c>
      <c r="AE1168" s="1">
        <f t="shared" si="850"/>
        <v>26</v>
      </c>
      <c r="AF1168" s="1">
        <f t="shared" si="851"/>
        <v>26</v>
      </c>
      <c r="AG1168" s="1">
        <f t="shared" si="852"/>
        <v>26</v>
      </c>
      <c r="AH1168" s="1">
        <f t="shared" si="853"/>
        <v>26</v>
      </c>
      <c r="AI1168" s="1">
        <f t="shared" si="854"/>
        <v>26</v>
      </c>
      <c r="AJ1168" s="1">
        <f t="shared" si="855"/>
        <v>26</v>
      </c>
      <c r="AK1168" s="1">
        <f t="shared" si="856"/>
        <v>26</v>
      </c>
      <c r="AL1168" s="1">
        <f t="shared" si="857"/>
        <v>26</v>
      </c>
      <c r="AM1168" s="1">
        <f t="shared" si="858"/>
        <v>26</v>
      </c>
      <c r="AN1168" s="1">
        <f t="shared" si="859"/>
        <v>26</v>
      </c>
      <c r="AO1168" s="1">
        <f t="shared" si="860"/>
        <v>26</v>
      </c>
      <c r="AP1168" s="7">
        <f t="shared" si="830"/>
        <v>27</v>
      </c>
      <c r="AQ1168" s="7">
        <f t="shared" si="831"/>
        <v>33</v>
      </c>
      <c r="AR1168" s="1">
        <f t="shared" si="861"/>
        <v>33</v>
      </c>
      <c r="AS1168" s="7">
        <f t="shared" si="832"/>
        <v>33</v>
      </c>
      <c r="AT1168" s="1">
        <f t="shared" si="862"/>
        <v>33</v>
      </c>
      <c r="AU1168" s="1">
        <f t="shared" si="863"/>
        <v>33</v>
      </c>
      <c r="AV1168" s="1">
        <f t="shared" si="864"/>
        <v>33</v>
      </c>
      <c r="AW1168" s="1">
        <f t="shared" si="865"/>
        <v>34</v>
      </c>
      <c r="AX1168" s="1">
        <f t="shared" si="866"/>
        <v>36</v>
      </c>
      <c r="AY1168" s="1">
        <f t="shared" si="867"/>
        <v>36</v>
      </c>
      <c r="AZ1168" s="1">
        <f t="shared" si="868"/>
        <v>36</v>
      </c>
      <c r="BA1168" s="1">
        <f t="shared" si="869"/>
        <v>36</v>
      </c>
      <c r="BB1168" s="1">
        <f t="shared" si="870"/>
        <v>36</v>
      </c>
      <c r="BC1168" s="1">
        <f t="shared" si="871"/>
        <v>36</v>
      </c>
      <c r="BD1168" s="1">
        <f t="shared" si="872"/>
        <v>36</v>
      </c>
      <c r="BE1168" s="1">
        <f t="shared" si="873"/>
        <v>36</v>
      </c>
      <c r="BF1168" s="1">
        <f t="shared" si="874"/>
        <v>36</v>
      </c>
      <c r="BG1168" s="1">
        <f>+IF(D1168="male",VLOOKUP(M1168,'Key node cluster'!$A$3:$C$45,3,0),VLOOKUP(M1168,'Key node cluster'!$F$3:$H$27,3,0))</f>
        <v>36</v>
      </c>
    </row>
    <row r="1169" spans="1:59" x14ac:dyDescent="0.25">
      <c r="A1169" t="s">
        <v>982</v>
      </c>
      <c r="B1169">
        <v>9931019413</v>
      </c>
      <c r="C1169" s="7">
        <v>30</v>
      </c>
      <c r="D1169" t="s">
        <v>9</v>
      </c>
      <c r="E1169" t="s">
        <v>10</v>
      </c>
      <c r="G1169" t="str">
        <f t="shared" si="829"/>
        <v/>
      </c>
      <c r="H1169" s="7">
        <f t="shared" si="833"/>
        <v>15</v>
      </c>
      <c r="J1169">
        <v>28</v>
      </c>
      <c r="K1169">
        <v>11.282191780822</v>
      </c>
      <c r="L1169">
        <v>2</v>
      </c>
      <c r="M1169" s="5">
        <f t="shared" si="834"/>
        <v>26</v>
      </c>
      <c r="N1169" s="5">
        <f>+IF(D1169="male",VLOOKUP(BG1169,'Key node cluster'!$L$3:$N$24,3,0),VLOOKUP(BG1169,'Key node cluster'!$R$3:$T$15,3,0))</f>
        <v>1</v>
      </c>
      <c r="O1169" s="1">
        <v>0</v>
      </c>
      <c r="P1169" s="1">
        <f t="shared" si="835"/>
        <v>26</v>
      </c>
      <c r="Q1169" s="1">
        <f t="shared" si="836"/>
        <v>26</v>
      </c>
      <c r="R1169" s="1">
        <f t="shared" si="837"/>
        <v>26</v>
      </c>
      <c r="S1169" s="1">
        <f t="shared" si="838"/>
        <v>26</v>
      </c>
      <c r="T1169" s="1">
        <f t="shared" si="839"/>
        <v>26</v>
      </c>
      <c r="U1169" s="1">
        <f t="shared" si="840"/>
        <v>26</v>
      </c>
      <c r="V1169" s="1">
        <f t="shared" si="841"/>
        <v>26</v>
      </c>
      <c r="W1169" s="1">
        <f t="shared" si="842"/>
        <v>26</v>
      </c>
      <c r="X1169" s="1">
        <f t="shared" si="843"/>
        <v>26</v>
      </c>
      <c r="Y1169" s="1">
        <f t="shared" si="844"/>
        <v>26</v>
      </c>
      <c r="Z1169" s="1">
        <f t="shared" si="845"/>
        <v>26</v>
      </c>
      <c r="AA1169" s="1">
        <f t="shared" si="846"/>
        <v>26</v>
      </c>
      <c r="AB1169" s="1">
        <f t="shared" si="847"/>
        <v>26</v>
      </c>
      <c r="AC1169" s="1">
        <f t="shared" si="848"/>
        <v>26</v>
      </c>
      <c r="AD1169" s="1">
        <f t="shared" si="849"/>
        <v>26</v>
      </c>
      <c r="AE1169" s="1">
        <f t="shared" si="850"/>
        <v>26</v>
      </c>
      <c r="AF1169" s="1">
        <f t="shared" si="851"/>
        <v>26</v>
      </c>
      <c r="AG1169" s="1">
        <f t="shared" si="852"/>
        <v>26</v>
      </c>
      <c r="AH1169" s="1">
        <f t="shared" si="853"/>
        <v>26</v>
      </c>
      <c r="AI1169" s="1">
        <f t="shared" si="854"/>
        <v>26</v>
      </c>
      <c r="AJ1169" s="1">
        <f t="shared" si="855"/>
        <v>26</v>
      </c>
      <c r="AK1169" s="1">
        <f t="shared" si="856"/>
        <v>26</v>
      </c>
      <c r="AL1169" s="1">
        <f t="shared" si="857"/>
        <v>26</v>
      </c>
      <c r="AM1169" s="1">
        <f t="shared" si="858"/>
        <v>26</v>
      </c>
      <c r="AN1169" s="1">
        <f t="shared" si="859"/>
        <v>26</v>
      </c>
      <c r="AO1169" s="1">
        <f t="shared" si="860"/>
        <v>26</v>
      </c>
      <c r="AP1169" s="7">
        <f t="shared" si="830"/>
        <v>26</v>
      </c>
      <c r="AQ1169" s="7">
        <f t="shared" si="831"/>
        <v>26</v>
      </c>
      <c r="AR1169" s="1">
        <f t="shared" si="861"/>
        <v>26</v>
      </c>
      <c r="AS1169" s="7">
        <f t="shared" si="832"/>
        <v>26</v>
      </c>
      <c r="AT1169" s="1">
        <f t="shared" si="862"/>
        <v>26</v>
      </c>
      <c r="AU1169" s="1">
        <f t="shared" si="863"/>
        <v>26</v>
      </c>
      <c r="AV1169" s="1">
        <f t="shared" si="864"/>
        <v>26</v>
      </c>
      <c r="AW1169" s="1">
        <f t="shared" si="865"/>
        <v>26</v>
      </c>
      <c r="AX1169" s="1">
        <f t="shared" si="866"/>
        <v>26</v>
      </c>
      <c r="AY1169" s="1">
        <f t="shared" si="867"/>
        <v>26</v>
      </c>
      <c r="AZ1169" s="1">
        <f t="shared" si="868"/>
        <v>26</v>
      </c>
      <c r="BA1169" s="1">
        <f t="shared" si="869"/>
        <v>26</v>
      </c>
      <c r="BB1169" s="1">
        <f t="shared" si="870"/>
        <v>26</v>
      </c>
      <c r="BC1169" s="1">
        <f t="shared" si="871"/>
        <v>26</v>
      </c>
      <c r="BD1169" s="1">
        <f t="shared" si="872"/>
        <v>26</v>
      </c>
      <c r="BE1169" s="1">
        <f t="shared" si="873"/>
        <v>26</v>
      </c>
      <c r="BF1169" s="1">
        <f t="shared" si="874"/>
        <v>26</v>
      </c>
      <c r="BG1169" s="1">
        <f>+IF(D1169="male",VLOOKUP(M1169,'Key node cluster'!$A$3:$C$45,3,0),VLOOKUP(M1169,'Key node cluster'!$F$3:$H$27,3,0))</f>
        <v>31</v>
      </c>
    </row>
    <row r="1170" spans="1:59" x14ac:dyDescent="0.25">
      <c r="A1170" t="s">
        <v>985</v>
      </c>
      <c r="B1170">
        <v>9851023194</v>
      </c>
      <c r="C1170" s="7">
        <v>40</v>
      </c>
      <c r="D1170" t="s">
        <v>9</v>
      </c>
      <c r="E1170" t="s">
        <v>10</v>
      </c>
      <c r="F1170" t="s">
        <v>25</v>
      </c>
      <c r="G1170" t="str">
        <f t="shared" si="829"/>
        <v>bachelor or above</v>
      </c>
      <c r="H1170" s="7">
        <f t="shared" si="833"/>
        <v>10</v>
      </c>
      <c r="I1170" t="s">
        <v>14</v>
      </c>
      <c r="J1170">
        <v>36</v>
      </c>
      <c r="K1170">
        <v>7.6602739726026998</v>
      </c>
      <c r="L1170">
        <v>3</v>
      </c>
      <c r="M1170" s="5">
        <f t="shared" si="834"/>
        <v>32</v>
      </c>
      <c r="N1170" s="5">
        <f>+IF(D1170="male",VLOOKUP(BG1170,'Key node cluster'!$L$3:$N$24,3,0),VLOOKUP(BG1170,'Key node cluster'!$R$3:$T$15,3,0))</f>
        <v>0</v>
      </c>
      <c r="O1170" s="1">
        <v>0</v>
      </c>
      <c r="P1170" s="1">
        <f t="shared" si="835"/>
        <v>26</v>
      </c>
      <c r="Q1170" s="1">
        <f t="shared" si="836"/>
        <v>26</v>
      </c>
      <c r="R1170" s="1">
        <f t="shared" si="837"/>
        <v>26</v>
      </c>
      <c r="S1170" s="1">
        <f t="shared" si="838"/>
        <v>26</v>
      </c>
      <c r="T1170" s="1">
        <f t="shared" si="839"/>
        <v>26</v>
      </c>
      <c r="U1170" s="1">
        <f t="shared" si="840"/>
        <v>26</v>
      </c>
      <c r="V1170" s="1">
        <f t="shared" si="841"/>
        <v>26</v>
      </c>
      <c r="W1170" s="1">
        <f t="shared" si="842"/>
        <v>26</v>
      </c>
      <c r="X1170" s="1">
        <f t="shared" si="843"/>
        <v>26</v>
      </c>
      <c r="Y1170" s="1">
        <f t="shared" si="844"/>
        <v>26</v>
      </c>
      <c r="Z1170" s="1">
        <f t="shared" si="845"/>
        <v>26</v>
      </c>
      <c r="AA1170" s="1">
        <f t="shared" si="846"/>
        <v>26</v>
      </c>
      <c r="AB1170" s="1">
        <f t="shared" si="847"/>
        <v>26</v>
      </c>
      <c r="AC1170" s="1">
        <f t="shared" si="848"/>
        <v>26</v>
      </c>
      <c r="AD1170" s="1">
        <f t="shared" si="849"/>
        <v>26</v>
      </c>
      <c r="AE1170" s="1">
        <f t="shared" si="850"/>
        <v>26</v>
      </c>
      <c r="AF1170" s="1">
        <f t="shared" si="851"/>
        <v>26</v>
      </c>
      <c r="AG1170" s="1">
        <f t="shared" si="852"/>
        <v>26</v>
      </c>
      <c r="AH1170" s="1">
        <f t="shared" si="853"/>
        <v>26</v>
      </c>
      <c r="AI1170" s="1">
        <f t="shared" si="854"/>
        <v>26</v>
      </c>
      <c r="AJ1170" s="1">
        <f t="shared" si="855"/>
        <v>26</v>
      </c>
      <c r="AK1170" s="1">
        <f t="shared" si="856"/>
        <v>26</v>
      </c>
      <c r="AL1170" s="1">
        <f t="shared" si="857"/>
        <v>26</v>
      </c>
      <c r="AM1170" s="1">
        <f t="shared" si="858"/>
        <v>26</v>
      </c>
      <c r="AN1170" s="1">
        <f t="shared" si="859"/>
        <v>26</v>
      </c>
      <c r="AO1170" s="1">
        <f t="shared" si="860"/>
        <v>26</v>
      </c>
      <c r="AP1170" s="7">
        <f t="shared" si="830"/>
        <v>27</v>
      </c>
      <c r="AQ1170" s="7">
        <f t="shared" si="831"/>
        <v>28</v>
      </c>
      <c r="AR1170" s="1">
        <f t="shared" si="861"/>
        <v>32</v>
      </c>
      <c r="AS1170" s="7">
        <f t="shared" si="832"/>
        <v>32</v>
      </c>
      <c r="AT1170" s="1">
        <f t="shared" si="862"/>
        <v>32</v>
      </c>
      <c r="AU1170" s="1">
        <f t="shared" si="863"/>
        <v>32</v>
      </c>
      <c r="AV1170" s="1">
        <f t="shared" si="864"/>
        <v>32</v>
      </c>
      <c r="AW1170" s="1">
        <f t="shared" si="865"/>
        <v>32</v>
      </c>
      <c r="AX1170" s="1">
        <f t="shared" si="866"/>
        <v>32</v>
      </c>
      <c r="AY1170" s="1">
        <f t="shared" si="867"/>
        <v>32</v>
      </c>
      <c r="AZ1170" s="1">
        <f t="shared" si="868"/>
        <v>32</v>
      </c>
      <c r="BA1170" s="1">
        <f t="shared" si="869"/>
        <v>32</v>
      </c>
      <c r="BB1170" s="1">
        <f t="shared" si="870"/>
        <v>32</v>
      </c>
      <c r="BC1170" s="1">
        <f t="shared" si="871"/>
        <v>32</v>
      </c>
      <c r="BD1170" s="1">
        <f t="shared" si="872"/>
        <v>32</v>
      </c>
      <c r="BE1170" s="1">
        <f t="shared" si="873"/>
        <v>32</v>
      </c>
      <c r="BF1170" s="1">
        <f t="shared" si="874"/>
        <v>32</v>
      </c>
      <c r="BG1170" s="1">
        <f>+IF(D1170="male",VLOOKUP(M1170,'Key node cluster'!$A$3:$C$45,3,0),VLOOKUP(M1170,'Key node cluster'!$F$3:$H$27,3,0))</f>
        <v>32</v>
      </c>
    </row>
    <row r="1171" spans="1:59" x14ac:dyDescent="0.25">
      <c r="A1171" t="s">
        <v>994</v>
      </c>
      <c r="B1171">
        <v>9941026798</v>
      </c>
      <c r="C1171" s="7">
        <v>30</v>
      </c>
      <c r="D1171" t="s">
        <v>9</v>
      </c>
      <c r="E1171" t="s">
        <v>10</v>
      </c>
      <c r="F1171" t="s">
        <v>28</v>
      </c>
      <c r="G1171" t="str">
        <f t="shared" si="829"/>
        <v>secondary or below</v>
      </c>
      <c r="H1171" s="7">
        <f t="shared" si="833"/>
        <v>10</v>
      </c>
      <c r="I1171" t="s">
        <v>12</v>
      </c>
      <c r="J1171">
        <v>27</v>
      </c>
      <c r="K1171">
        <v>5.6904109589041001</v>
      </c>
      <c r="L1171">
        <v>15</v>
      </c>
      <c r="M1171" s="5">
        <f t="shared" si="834"/>
        <v>37</v>
      </c>
      <c r="N1171" s="5">
        <f>+IF(D1171="male",VLOOKUP(BG1171,'Key node cluster'!$L$3:$N$24,3,0),VLOOKUP(BG1171,'Key node cluster'!$R$3:$T$15,3,0))</f>
        <v>0</v>
      </c>
      <c r="O1171" s="1">
        <v>0</v>
      </c>
      <c r="P1171" s="1">
        <f t="shared" si="835"/>
        <v>26</v>
      </c>
      <c r="Q1171" s="1">
        <f t="shared" si="836"/>
        <v>26</v>
      </c>
      <c r="R1171" s="1">
        <f t="shared" si="837"/>
        <v>26</v>
      </c>
      <c r="S1171" s="1">
        <f t="shared" si="838"/>
        <v>26</v>
      </c>
      <c r="T1171" s="1">
        <f t="shared" si="839"/>
        <v>26</v>
      </c>
      <c r="U1171" s="1">
        <f t="shared" si="840"/>
        <v>26</v>
      </c>
      <c r="V1171" s="1">
        <f t="shared" si="841"/>
        <v>26</v>
      </c>
      <c r="W1171" s="1">
        <f t="shared" si="842"/>
        <v>26</v>
      </c>
      <c r="X1171" s="1">
        <f t="shared" si="843"/>
        <v>26</v>
      </c>
      <c r="Y1171" s="1">
        <f t="shared" si="844"/>
        <v>26</v>
      </c>
      <c r="Z1171" s="1">
        <f t="shared" si="845"/>
        <v>26</v>
      </c>
      <c r="AA1171" s="1">
        <f t="shared" si="846"/>
        <v>26</v>
      </c>
      <c r="AB1171" s="1">
        <f t="shared" si="847"/>
        <v>26</v>
      </c>
      <c r="AC1171" s="1">
        <f t="shared" si="848"/>
        <v>26</v>
      </c>
      <c r="AD1171" s="1">
        <f t="shared" si="849"/>
        <v>26</v>
      </c>
      <c r="AE1171" s="1">
        <f t="shared" si="850"/>
        <v>26</v>
      </c>
      <c r="AF1171" s="1">
        <f t="shared" si="851"/>
        <v>26</v>
      </c>
      <c r="AG1171" s="1">
        <f t="shared" si="852"/>
        <v>26</v>
      </c>
      <c r="AH1171" s="1">
        <f t="shared" si="853"/>
        <v>26</v>
      </c>
      <c r="AI1171" s="1">
        <f t="shared" si="854"/>
        <v>26</v>
      </c>
      <c r="AJ1171" s="1">
        <f t="shared" si="855"/>
        <v>26</v>
      </c>
      <c r="AK1171" s="1">
        <f t="shared" si="856"/>
        <v>26</v>
      </c>
      <c r="AL1171" s="1">
        <f t="shared" si="857"/>
        <v>26</v>
      </c>
      <c r="AM1171" s="1">
        <f t="shared" si="858"/>
        <v>26</v>
      </c>
      <c r="AN1171" s="1">
        <f t="shared" si="859"/>
        <v>26</v>
      </c>
      <c r="AO1171" s="1">
        <f t="shared" si="860"/>
        <v>26</v>
      </c>
      <c r="AP1171" s="7">
        <f t="shared" si="830"/>
        <v>27</v>
      </c>
      <c r="AQ1171" s="7">
        <f t="shared" si="831"/>
        <v>33</v>
      </c>
      <c r="AR1171" s="1">
        <f t="shared" si="861"/>
        <v>33</v>
      </c>
      <c r="AS1171" s="7">
        <f t="shared" si="832"/>
        <v>33</v>
      </c>
      <c r="AT1171" s="1">
        <f t="shared" si="862"/>
        <v>33</v>
      </c>
      <c r="AU1171" s="1">
        <f t="shared" si="863"/>
        <v>33</v>
      </c>
      <c r="AV1171" s="1">
        <f t="shared" si="864"/>
        <v>33</v>
      </c>
      <c r="AW1171" s="1">
        <f t="shared" si="865"/>
        <v>37</v>
      </c>
      <c r="AX1171" s="1">
        <f t="shared" si="866"/>
        <v>37</v>
      </c>
      <c r="AY1171" s="1">
        <f t="shared" si="867"/>
        <v>37</v>
      </c>
      <c r="AZ1171" s="1">
        <f t="shared" si="868"/>
        <v>37</v>
      </c>
      <c r="BA1171" s="1">
        <f t="shared" si="869"/>
        <v>37</v>
      </c>
      <c r="BB1171" s="1">
        <f t="shared" si="870"/>
        <v>37</v>
      </c>
      <c r="BC1171" s="1">
        <f t="shared" si="871"/>
        <v>37</v>
      </c>
      <c r="BD1171" s="1">
        <f t="shared" si="872"/>
        <v>37</v>
      </c>
      <c r="BE1171" s="1">
        <f t="shared" si="873"/>
        <v>37</v>
      </c>
      <c r="BF1171" s="1">
        <f t="shared" si="874"/>
        <v>37</v>
      </c>
      <c r="BG1171" s="1">
        <f>+IF(D1171="male",VLOOKUP(M1171,'Key node cluster'!$A$3:$C$45,3,0),VLOOKUP(M1171,'Key node cluster'!$F$3:$H$27,3,0))</f>
        <v>37</v>
      </c>
    </row>
    <row r="1172" spans="1:59" x14ac:dyDescent="0.25">
      <c r="A1172" t="s">
        <v>995</v>
      </c>
      <c r="B1172">
        <v>9951006640</v>
      </c>
      <c r="C1172" s="7">
        <v>30</v>
      </c>
      <c r="D1172" t="s">
        <v>9</v>
      </c>
      <c r="E1172" t="s">
        <v>10</v>
      </c>
      <c r="F1172" t="s">
        <v>25</v>
      </c>
      <c r="G1172" t="str">
        <f t="shared" si="829"/>
        <v>bachelor or above</v>
      </c>
      <c r="H1172" s="7">
        <f t="shared" si="833"/>
        <v>1</v>
      </c>
      <c r="I1172" t="s">
        <v>14</v>
      </c>
      <c r="J1172">
        <v>27</v>
      </c>
      <c r="K1172">
        <v>0.52054794520547998</v>
      </c>
      <c r="L1172">
        <v>5</v>
      </c>
      <c r="M1172" s="5">
        <f t="shared" si="834"/>
        <v>19</v>
      </c>
      <c r="N1172" s="5">
        <f>+IF(D1172="male",VLOOKUP(BG1172,'Key node cluster'!$L$3:$N$24,3,0),VLOOKUP(BG1172,'Key node cluster'!$R$3:$T$15,3,0))</f>
        <v>0</v>
      </c>
      <c r="O1172" s="1">
        <v>0</v>
      </c>
      <c r="P1172" s="1">
        <f t="shared" si="835"/>
        <v>1</v>
      </c>
      <c r="Q1172" s="1">
        <f t="shared" si="836"/>
        <v>17</v>
      </c>
      <c r="R1172" s="1">
        <f t="shared" si="837"/>
        <v>17</v>
      </c>
      <c r="S1172" s="1">
        <f t="shared" si="838"/>
        <v>17</v>
      </c>
      <c r="T1172" s="1">
        <f t="shared" si="839"/>
        <v>17</v>
      </c>
      <c r="U1172" s="1">
        <f t="shared" si="840"/>
        <v>17</v>
      </c>
      <c r="V1172" s="1">
        <f t="shared" si="841"/>
        <v>17</v>
      </c>
      <c r="W1172" s="1">
        <f t="shared" si="842"/>
        <v>17</v>
      </c>
      <c r="X1172" s="1">
        <f t="shared" si="843"/>
        <v>17</v>
      </c>
      <c r="Y1172" s="1">
        <f t="shared" si="844"/>
        <v>17</v>
      </c>
      <c r="Z1172" s="1">
        <f t="shared" si="845"/>
        <v>17</v>
      </c>
      <c r="AA1172" s="1">
        <f t="shared" si="846"/>
        <v>17</v>
      </c>
      <c r="AB1172" s="1">
        <f t="shared" si="847"/>
        <v>17</v>
      </c>
      <c r="AC1172" s="1">
        <f t="shared" si="848"/>
        <v>17</v>
      </c>
      <c r="AD1172" s="1">
        <f t="shared" si="849"/>
        <v>17</v>
      </c>
      <c r="AE1172" s="1">
        <f t="shared" si="850"/>
        <v>17</v>
      </c>
      <c r="AF1172" s="1">
        <f t="shared" si="851"/>
        <v>17</v>
      </c>
      <c r="AG1172" s="1">
        <f t="shared" si="852"/>
        <v>18</v>
      </c>
      <c r="AH1172" s="1">
        <f t="shared" si="853"/>
        <v>19</v>
      </c>
      <c r="AI1172" s="1">
        <f t="shared" si="854"/>
        <v>19</v>
      </c>
      <c r="AJ1172" s="1">
        <f t="shared" si="855"/>
        <v>19</v>
      </c>
      <c r="AK1172" s="1">
        <f t="shared" si="856"/>
        <v>19</v>
      </c>
      <c r="AL1172" s="1">
        <f t="shared" si="857"/>
        <v>19</v>
      </c>
      <c r="AM1172" s="1">
        <f t="shared" si="858"/>
        <v>19</v>
      </c>
      <c r="AN1172" s="1">
        <f t="shared" si="859"/>
        <v>19</v>
      </c>
      <c r="AO1172" s="1">
        <f t="shared" si="860"/>
        <v>19</v>
      </c>
      <c r="AP1172" s="7">
        <f t="shared" si="830"/>
        <v>19</v>
      </c>
      <c r="AQ1172" s="7">
        <f t="shared" si="831"/>
        <v>19</v>
      </c>
      <c r="AR1172" s="1">
        <f t="shared" si="861"/>
        <v>19</v>
      </c>
      <c r="AS1172" s="7">
        <f t="shared" si="832"/>
        <v>19</v>
      </c>
      <c r="AT1172" s="1">
        <f t="shared" si="862"/>
        <v>19</v>
      </c>
      <c r="AU1172" s="1">
        <f t="shared" si="863"/>
        <v>19</v>
      </c>
      <c r="AV1172" s="1">
        <f t="shared" si="864"/>
        <v>19</v>
      </c>
      <c r="AW1172" s="1">
        <f t="shared" si="865"/>
        <v>19</v>
      </c>
      <c r="AX1172" s="1">
        <f t="shared" si="866"/>
        <v>19</v>
      </c>
      <c r="AY1172" s="1">
        <f t="shared" si="867"/>
        <v>19</v>
      </c>
      <c r="AZ1172" s="1">
        <f t="shared" si="868"/>
        <v>19</v>
      </c>
      <c r="BA1172" s="1">
        <f t="shared" si="869"/>
        <v>19</v>
      </c>
      <c r="BB1172" s="1">
        <f t="shared" si="870"/>
        <v>19</v>
      </c>
      <c r="BC1172" s="1">
        <f t="shared" si="871"/>
        <v>19</v>
      </c>
      <c r="BD1172" s="1">
        <f t="shared" si="872"/>
        <v>19</v>
      </c>
      <c r="BE1172" s="1">
        <f t="shared" si="873"/>
        <v>19</v>
      </c>
      <c r="BF1172" s="1">
        <f t="shared" si="874"/>
        <v>19</v>
      </c>
      <c r="BG1172" s="1">
        <f>+IF(D1172="male",VLOOKUP(M1172,'Key node cluster'!$A$3:$C$45,3,0),VLOOKUP(M1172,'Key node cluster'!$F$3:$H$27,3,0))</f>
        <v>19</v>
      </c>
    </row>
    <row r="1173" spans="1:59" x14ac:dyDescent="0.25">
      <c r="A1173" t="s">
        <v>996</v>
      </c>
      <c r="B1173">
        <v>9911009038</v>
      </c>
      <c r="C1173" s="7">
        <v>30</v>
      </c>
      <c r="D1173" t="s">
        <v>9</v>
      </c>
      <c r="E1173" t="s">
        <v>10</v>
      </c>
      <c r="F1173" t="s">
        <v>25</v>
      </c>
      <c r="G1173" t="str">
        <f t="shared" si="829"/>
        <v>bachelor or above</v>
      </c>
      <c r="H1173" s="7">
        <f t="shared" si="833"/>
        <v>10</v>
      </c>
      <c r="I1173" t="s">
        <v>14</v>
      </c>
      <c r="J1173">
        <v>31</v>
      </c>
      <c r="K1173">
        <v>7.9452054794520999</v>
      </c>
      <c r="L1173">
        <v>17</v>
      </c>
      <c r="M1173" s="5">
        <f t="shared" si="834"/>
        <v>31</v>
      </c>
      <c r="N1173" s="5">
        <f>+IF(D1173="male",VLOOKUP(BG1173,'Key node cluster'!$L$3:$N$24,3,0),VLOOKUP(BG1173,'Key node cluster'!$R$3:$T$15,3,0))</f>
        <v>1</v>
      </c>
      <c r="O1173" s="1">
        <v>0</v>
      </c>
      <c r="P1173" s="1">
        <f t="shared" si="835"/>
        <v>26</v>
      </c>
      <c r="Q1173" s="1">
        <f t="shared" si="836"/>
        <v>26</v>
      </c>
      <c r="R1173" s="1">
        <f t="shared" si="837"/>
        <v>26</v>
      </c>
      <c r="S1173" s="1">
        <f t="shared" si="838"/>
        <v>26</v>
      </c>
      <c r="T1173" s="1">
        <f t="shared" si="839"/>
        <v>26</v>
      </c>
      <c r="U1173" s="1">
        <f t="shared" si="840"/>
        <v>26</v>
      </c>
      <c r="V1173" s="1">
        <f t="shared" si="841"/>
        <v>26</v>
      </c>
      <c r="W1173" s="1">
        <f t="shared" si="842"/>
        <v>26</v>
      </c>
      <c r="X1173" s="1">
        <f t="shared" si="843"/>
        <v>26</v>
      </c>
      <c r="Y1173" s="1">
        <f t="shared" si="844"/>
        <v>26</v>
      </c>
      <c r="Z1173" s="1">
        <f t="shared" si="845"/>
        <v>26</v>
      </c>
      <c r="AA1173" s="1">
        <f t="shared" si="846"/>
        <v>26</v>
      </c>
      <c r="AB1173" s="1">
        <f t="shared" si="847"/>
        <v>26</v>
      </c>
      <c r="AC1173" s="1">
        <f t="shared" si="848"/>
        <v>26</v>
      </c>
      <c r="AD1173" s="1">
        <f t="shared" si="849"/>
        <v>26</v>
      </c>
      <c r="AE1173" s="1">
        <f t="shared" si="850"/>
        <v>26</v>
      </c>
      <c r="AF1173" s="1">
        <f t="shared" si="851"/>
        <v>26</v>
      </c>
      <c r="AG1173" s="1">
        <f t="shared" si="852"/>
        <v>26</v>
      </c>
      <c r="AH1173" s="1">
        <f t="shared" si="853"/>
        <v>26</v>
      </c>
      <c r="AI1173" s="1">
        <f t="shared" si="854"/>
        <v>26</v>
      </c>
      <c r="AJ1173" s="1">
        <f t="shared" si="855"/>
        <v>26</v>
      </c>
      <c r="AK1173" s="1">
        <f t="shared" si="856"/>
        <v>26</v>
      </c>
      <c r="AL1173" s="1">
        <f t="shared" si="857"/>
        <v>26</v>
      </c>
      <c r="AM1173" s="1">
        <f t="shared" si="858"/>
        <v>26</v>
      </c>
      <c r="AN1173" s="1">
        <f t="shared" si="859"/>
        <v>26</v>
      </c>
      <c r="AO1173" s="1">
        <f t="shared" si="860"/>
        <v>26</v>
      </c>
      <c r="AP1173" s="7">
        <f t="shared" si="830"/>
        <v>27</v>
      </c>
      <c r="AQ1173" s="7">
        <f t="shared" si="831"/>
        <v>28</v>
      </c>
      <c r="AR1173" s="1">
        <f t="shared" si="861"/>
        <v>29</v>
      </c>
      <c r="AS1173" s="7">
        <f t="shared" si="832"/>
        <v>31</v>
      </c>
      <c r="AT1173" s="1">
        <f t="shared" si="862"/>
        <v>31</v>
      </c>
      <c r="AU1173" s="1">
        <f t="shared" si="863"/>
        <v>31</v>
      </c>
      <c r="AV1173" s="1">
        <f t="shared" si="864"/>
        <v>31</v>
      </c>
      <c r="AW1173" s="1">
        <f t="shared" si="865"/>
        <v>31</v>
      </c>
      <c r="AX1173" s="1">
        <f t="shared" si="866"/>
        <v>31</v>
      </c>
      <c r="AY1173" s="1">
        <f t="shared" si="867"/>
        <v>31</v>
      </c>
      <c r="AZ1173" s="1">
        <f t="shared" si="868"/>
        <v>31</v>
      </c>
      <c r="BA1173" s="1">
        <f t="shared" si="869"/>
        <v>31</v>
      </c>
      <c r="BB1173" s="1">
        <f t="shared" si="870"/>
        <v>31</v>
      </c>
      <c r="BC1173" s="1">
        <f t="shared" si="871"/>
        <v>31</v>
      </c>
      <c r="BD1173" s="1">
        <f t="shared" si="872"/>
        <v>31</v>
      </c>
      <c r="BE1173" s="1">
        <f t="shared" si="873"/>
        <v>31</v>
      </c>
      <c r="BF1173" s="1">
        <f t="shared" si="874"/>
        <v>31</v>
      </c>
      <c r="BG1173" s="1">
        <f>+IF(D1173="male",VLOOKUP(M1173,'Key node cluster'!$A$3:$C$45,3,0),VLOOKUP(M1173,'Key node cluster'!$F$3:$H$27,3,0))</f>
        <v>31</v>
      </c>
    </row>
    <row r="1174" spans="1:59" x14ac:dyDescent="0.25">
      <c r="A1174" t="s">
        <v>998</v>
      </c>
      <c r="B1174">
        <v>9911024412</v>
      </c>
      <c r="C1174" s="7">
        <v>30</v>
      </c>
      <c r="D1174" t="s">
        <v>9</v>
      </c>
      <c r="E1174" t="s">
        <v>10</v>
      </c>
      <c r="F1174" t="s">
        <v>28</v>
      </c>
      <c r="G1174" t="str">
        <f t="shared" si="829"/>
        <v>tvet</v>
      </c>
      <c r="H1174" s="7">
        <f t="shared" si="833"/>
        <v>10</v>
      </c>
      <c r="I1174" t="s">
        <v>22</v>
      </c>
      <c r="J1174">
        <v>30</v>
      </c>
      <c r="K1174">
        <v>6.4383561643835998</v>
      </c>
      <c r="L1174">
        <v>21</v>
      </c>
      <c r="M1174" s="5">
        <f t="shared" si="834"/>
        <v>37</v>
      </c>
      <c r="N1174" s="5">
        <f>+IF(D1174="male",VLOOKUP(BG1174,'Key node cluster'!$L$3:$N$24,3,0),VLOOKUP(BG1174,'Key node cluster'!$R$3:$T$15,3,0))</f>
        <v>0</v>
      </c>
      <c r="O1174" s="1">
        <v>0</v>
      </c>
      <c r="P1174" s="1">
        <f t="shared" si="835"/>
        <v>26</v>
      </c>
      <c r="Q1174" s="1">
        <f t="shared" si="836"/>
        <v>26</v>
      </c>
      <c r="R1174" s="1">
        <f t="shared" si="837"/>
        <v>26</v>
      </c>
      <c r="S1174" s="1">
        <f t="shared" si="838"/>
        <v>26</v>
      </c>
      <c r="T1174" s="1">
        <f t="shared" si="839"/>
        <v>26</v>
      </c>
      <c r="U1174" s="1">
        <f t="shared" si="840"/>
        <v>26</v>
      </c>
      <c r="V1174" s="1">
        <f t="shared" si="841"/>
        <v>26</v>
      </c>
      <c r="W1174" s="1">
        <f t="shared" si="842"/>
        <v>26</v>
      </c>
      <c r="X1174" s="1">
        <f t="shared" si="843"/>
        <v>26</v>
      </c>
      <c r="Y1174" s="1">
        <f t="shared" si="844"/>
        <v>26</v>
      </c>
      <c r="Z1174" s="1">
        <f t="shared" si="845"/>
        <v>26</v>
      </c>
      <c r="AA1174" s="1">
        <f t="shared" si="846"/>
        <v>26</v>
      </c>
      <c r="AB1174" s="1">
        <f t="shared" si="847"/>
        <v>26</v>
      </c>
      <c r="AC1174" s="1">
        <f t="shared" si="848"/>
        <v>26</v>
      </c>
      <c r="AD1174" s="1">
        <f t="shared" si="849"/>
        <v>26</v>
      </c>
      <c r="AE1174" s="1">
        <f t="shared" si="850"/>
        <v>26</v>
      </c>
      <c r="AF1174" s="1">
        <f t="shared" si="851"/>
        <v>26</v>
      </c>
      <c r="AG1174" s="1">
        <f t="shared" si="852"/>
        <v>26</v>
      </c>
      <c r="AH1174" s="1">
        <f t="shared" si="853"/>
        <v>26</v>
      </c>
      <c r="AI1174" s="1">
        <f t="shared" si="854"/>
        <v>26</v>
      </c>
      <c r="AJ1174" s="1">
        <f t="shared" si="855"/>
        <v>26</v>
      </c>
      <c r="AK1174" s="1">
        <f t="shared" si="856"/>
        <v>26</v>
      </c>
      <c r="AL1174" s="1">
        <f t="shared" si="857"/>
        <v>26</v>
      </c>
      <c r="AM1174" s="1">
        <f t="shared" si="858"/>
        <v>26</v>
      </c>
      <c r="AN1174" s="1">
        <f t="shared" si="859"/>
        <v>26</v>
      </c>
      <c r="AO1174" s="1">
        <f t="shared" si="860"/>
        <v>26</v>
      </c>
      <c r="AP1174" s="7">
        <f t="shared" si="830"/>
        <v>27</v>
      </c>
      <c r="AQ1174" s="7">
        <f t="shared" si="831"/>
        <v>33</v>
      </c>
      <c r="AR1174" s="1">
        <f t="shared" si="861"/>
        <v>33</v>
      </c>
      <c r="AS1174" s="7">
        <f t="shared" si="832"/>
        <v>33</v>
      </c>
      <c r="AT1174" s="1">
        <f t="shared" si="862"/>
        <v>33</v>
      </c>
      <c r="AU1174" s="1">
        <f t="shared" si="863"/>
        <v>33</v>
      </c>
      <c r="AV1174" s="1">
        <f t="shared" si="864"/>
        <v>33</v>
      </c>
      <c r="AW1174" s="1">
        <f t="shared" si="865"/>
        <v>37</v>
      </c>
      <c r="AX1174" s="1">
        <f t="shared" si="866"/>
        <v>37</v>
      </c>
      <c r="AY1174" s="1">
        <f t="shared" si="867"/>
        <v>37</v>
      </c>
      <c r="AZ1174" s="1">
        <f t="shared" si="868"/>
        <v>37</v>
      </c>
      <c r="BA1174" s="1">
        <f t="shared" si="869"/>
        <v>37</v>
      </c>
      <c r="BB1174" s="1">
        <f t="shared" si="870"/>
        <v>37</v>
      </c>
      <c r="BC1174" s="1">
        <f t="shared" si="871"/>
        <v>37</v>
      </c>
      <c r="BD1174" s="1">
        <f t="shared" si="872"/>
        <v>37</v>
      </c>
      <c r="BE1174" s="1">
        <f t="shared" si="873"/>
        <v>37</v>
      </c>
      <c r="BF1174" s="1">
        <f t="shared" si="874"/>
        <v>37</v>
      </c>
      <c r="BG1174" s="1">
        <f>+IF(D1174="male",VLOOKUP(M1174,'Key node cluster'!$A$3:$C$45,3,0),VLOOKUP(M1174,'Key node cluster'!$F$3:$H$27,3,0))</f>
        <v>37</v>
      </c>
    </row>
    <row r="1175" spans="1:59" x14ac:dyDescent="0.25">
      <c r="A1175" t="s">
        <v>999</v>
      </c>
      <c r="B1175">
        <v>9841025882</v>
      </c>
      <c r="C1175" s="7">
        <v>40</v>
      </c>
      <c r="D1175" t="s">
        <v>9</v>
      </c>
      <c r="E1175" t="s">
        <v>10</v>
      </c>
      <c r="F1175" t="s">
        <v>11</v>
      </c>
      <c r="G1175" t="str">
        <f t="shared" si="829"/>
        <v>bachelor or above</v>
      </c>
      <c r="H1175" s="7">
        <f t="shared" si="833"/>
        <v>20</v>
      </c>
      <c r="I1175" t="s">
        <v>46</v>
      </c>
      <c r="J1175">
        <v>37</v>
      </c>
      <c r="K1175">
        <v>16.112328767123</v>
      </c>
      <c r="L1175">
        <v>19</v>
      </c>
      <c r="M1175" s="5">
        <f t="shared" si="834"/>
        <v>42</v>
      </c>
      <c r="N1175" s="5">
        <f>+IF(D1175="male",VLOOKUP(BG1175,'Key node cluster'!$L$3:$N$24,3,0),VLOOKUP(BG1175,'Key node cluster'!$R$3:$T$15,3,0))</f>
        <v>0</v>
      </c>
      <c r="O1175" s="1">
        <v>0</v>
      </c>
      <c r="P1175" s="1">
        <f t="shared" si="835"/>
        <v>26</v>
      </c>
      <c r="Q1175" s="1">
        <f t="shared" si="836"/>
        <v>26</v>
      </c>
      <c r="R1175" s="1">
        <f t="shared" si="837"/>
        <v>26</v>
      </c>
      <c r="S1175" s="1">
        <f t="shared" si="838"/>
        <v>26</v>
      </c>
      <c r="T1175" s="1">
        <f t="shared" si="839"/>
        <v>26</v>
      </c>
      <c r="U1175" s="1">
        <f t="shared" si="840"/>
        <v>26</v>
      </c>
      <c r="V1175" s="1">
        <f t="shared" si="841"/>
        <v>26</v>
      </c>
      <c r="W1175" s="1">
        <f t="shared" si="842"/>
        <v>26</v>
      </c>
      <c r="X1175" s="1">
        <f t="shared" si="843"/>
        <v>26</v>
      </c>
      <c r="Y1175" s="1">
        <f t="shared" si="844"/>
        <v>26</v>
      </c>
      <c r="Z1175" s="1">
        <f t="shared" si="845"/>
        <v>26</v>
      </c>
      <c r="AA1175" s="1">
        <f t="shared" si="846"/>
        <v>26</v>
      </c>
      <c r="AB1175" s="1">
        <f t="shared" si="847"/>
        <v>26</v>
      </c>
      <c r="AC1175" s="1">
        <f t="shared" si="848"/>
        <v>26</v>
      </c>
      <c r="AD1175" s="1">
        <f t="shared" si="849"/>
        <v>26</v>
      </c>
      <c r="AE1175" s="1">
        <f t="shared" si="850"/>
        <v>26</v>
      </c>
      <c r="AF1175" s="1">
        <f t="shared" si="851"/>
        <v>26</v>
      </c>
      <c r="AG1175" s="1">
        <f t="shared" si="852"/>
        <v>26</v>
      </c>
      <c r="AH1175" s="1">
        <f t="shared" si="853"/>
        <v>26</v>
      </c>
      <c r="AI1175" s="1">
        <f t="shared" si="854"/>
        <v>26</v>
      </c>
      <c r="AJ1175" s="1">
        <f t="shared" si="855"/>
        <v>26</v>
      </c>
      <c r="AK1175" s="1">
        <f t="shared" si="856"/>
        <v>26</v>
      </c>
      <c r="AL1175" s="1">
        <f t="shared" si="857"/>
        <v>26</v>
      </c>
      <c r="AM1175" s="1">
        <f t="shared" si="858"/>
        <v>26</v>
      </c>
      <c r="AN1175" s="1">
        <f t="shared" si="859"/>
        <v>26</v>
      </c>
      <c r="AO1175" s="1">
        <f t="shared" si="860"/>
        <v>26</v>
      </c>
      <c r="AP1175" s="7">
        <f t="shared" si="830"/>
        <v>38</v>
      </c>
      <c r="AQ1175" s="7">
        <f t="shared" si="831"/>
        <v>38</v>
      </c>
      <c r="AR1175" s="1">
        <f t="shared" si="861"/>
        <v>38</v>
      </c>
      <c r="AS1175" s="7">
        <f t="shared" si="832"/>
        <v>38</v>
      </c>
      <c r="AT1175" s="1">
        <f t="shared" si="862"/>
        <v>38</v>
      </c>
      <c r="AU1175" s="1">
        <f t="shared" si="863"/>
        <v>38</v>
      </c>
      <c r="AV1175" s="1">
        <f t="shared" si="864"/>
        <v>38</v>
      </c>
      <c r="AW1175" s="1">
        <f t="shared" si="865"/>
        <v>38</v>
      </c>
      <c r="AX1175" s="1">
        <f t="shared" si="866"/>
        <v>38</v>
      </c>
      <c r="AY1175" s="1">
        <f t="shared" si="867"/>
        <v>38</v>
      </c>
      <c r="AZ1175" s="1">
        <f t="shared" si="868"/>
        <v>38</v>
      </c>
      <c r="BA1175" s="1">
        <f t="shared" si="869"/>
        <v>38</v>
      </c>
      <c r="BB1175" s="1">
        <f t="shared" si="870"/>
        <v>40</v>
      </c>
      <c r="BC1175" s="1">
        <f t="shared" si="871"/>
        <v>40</v>
      </c>
      <c r="BD1175" s="1">
        <f t="shared" si="872"/>
        <v>42</v>
      </c>
      <c r="BE1175" s="1">
        <f t="shared" si="873"/>
        <v>42</v>
      </c>
      <c r="BF1175" s="1">
        <f t="shared" si="874"/>
        <v>42</v>
      </c>
      <c r="BG1175" s="1">
        <f>+IF(D1175="male",VLOOKUP(M1175,'Key node cluster'!$A$3:$C$45,3,0),VLOOKUP(M1175,'Key node cluster'!$F$3:$H$27,3,0))</f>
        <v>42</v>
      </c>
    </row>
    <row r="1176" spans="1:59" x14ac:dyDescent="0.25">
      <c r="A1176" t="s">
        <v>1002</v>
      </c>
      <c r="B1176">
        <v>9701037748</v>
      </c>
      <c r="C1176" s="7">
        <v>50</v>
      </c>
      <c r="D1176" t="s">
        <v>9</v>
      </c>
      <c r="E1176" t="s">
        <v>10</v>
      </c>
      <c r="F1176" t="s">
        <v>11</v>
      </c>
      <c r="G1176" t="str">
        <f t="shared" si="829"/>
        <v>secondary or below</v>
      </c>
      <c r="H1176" s="7">
        <f t="shared" si="833"/>
        <v>15</v>
      </c>
      <c r="I1176" t="s">
        <v>18</v>
      </c>
      <c r="J1176">
        <v>51</v>
      </c>
      <c r="K1176">
        <v>13.854794520547999</v>
      </c>
      <c r="L1176">
        <v>19</v>
      </c>
      <c r="M1176" s="5">
        <f t="shared" si="834"/>
        <v>42</v>
      </c>
      <c r="N1176" s="5">
        <f>+IF(D1176="male",VLOOKUP(BG1176,'Key node cluster'!$L$3:$N$24,3,0),VLOOKUP(BG1176,'Key node cluster'!$R$3:$T$15,3,0))</f>
        <v>0</v>
      </c>
      <c r="O1176" s="1">
        <v>0</v>
      </c>
      <c r="P1176" s="1">
        <f t="shared" si="835"/>
        <v>26</v>
      </c>
      <c r="Q1176" s="1">
        <f t="shared" si="836"/>
        <v>26</v>
      </c>
      <c r="R1176" s="1">
        <f t="shared" si="837"/>
        <v>26</v>
      </c>
      <c r="S1176" s="1">
        <f t="shared" si="838"/>
        <v>26</v>
      </c>
      <c r="T1176" s="1">
        <f t="shared" si="839"/>
        <v>26</v>
      </c>
      <c r="U1176" s="1">
        <f t="shared" si="840"/>
        <v>26</v>
      </c>
      <c r="V1176" s="1">
        <f t="shared" si="841"/>
        <v>26</v>
      </c>
      <c r="W1176" s="1">
        <f t="shared" si="842"/>
        <v>26</v>
      </c>
      <c r="X1176" s="1">
        <f t="shared" si="843"/>
        <v>26</v>
      </c>
      <c r="Y1176" s="1">
        <f t="shared" si="844"/>
        <v>26</v>
      </c>
      <c r="Z1176" s="1">
        <f t="shared" si="845"/>
        <v>26</v>
      </c>
      <c r="AA1176" s="1">
        <f t="shared" si="846"/>
        <v>26</v>
      </c>
      <c r="AB1176" s="1">
        <f t="shared" si="847"/>
        <v>26</v>
      </c>
      <c r="AC1176" s="1">
        <f t="shared" si="848"/>
        <v>26</v>
      </c>
      <c r="AD1176" s="1">
        <f t="shared" si="849"/>
        <v>26</v>
      </c>
      <c r="AE1176" s="1">
        <f t="shared" si="850"/>
        <v>26</v>
      </c>
      <c r="AF1176" s="1">
        <f t="shared" si="851"/>
        <v>26</v>
      </c>
      <c r="AG1176" s="1">
        <f t="shared" si="852"/>
        <v>26</v>
      </c>
      <c r="AH1176" s="1">
        <f t="shared" si="853"/>
        <v>26</v>
      </c>
      <c r="AI1176" s="1">
        <f t="shared" si="854"/>
        <v>26</v>
      </c>
      <c r="AJ1176" s="1">
        <f t="shared" si="855"/>
        <v>26</v>
      </c>
      <c r="AK1176" s="1">
        <f t="shared" si="856"/>
        <v>26</v>
      </c>
      <c r="AL1176" s="1">
        <f t="shared" si="857"/>
        <v>26</v>
      </c>
      <c r="AM1176" s="1">
        <f t="shared" si="858"/>
        <v>26</v>
      </c>
      <c r="AN1176" s="1">
        <f t="shared" si="859"/>
        <v>26</v>
      </c>
      <c r="AO1176" s="1">
        <f t="shared" si="860"/>
        <v>26</v>
      </c>
      <c r="AP1176" s="7">
        <f t="shared" si="830"/>
        <v>38</v>
      </c>
      <c r="AQ1176" s="7">
        <f t="shared" si="831"/>
        <v>38</v>
      </c>
      <c r="AR1176" s="1">
        <f t="shared" si="861"/>
        <v>38</v>
      </c>
      <c r="AS1176" s="7">
        <f t="shared" si="832"/>
        <v>38</v>
      </c>
      <c r="AT1176" s="1">
        <f t="shared" si="862"/>
        <v>38</v>
      </c>
      <c r="AU1176" s="1">
        <f t="shared" si="863"/>
        <v>38</v>
      </c>
      <c r="AV1176" s="1">
        <f t="shared" si="864"/>
        <v>38</v>
      </c>
      <c r="AW1176" s="1">
        <f t="shared" si="865"/>
        <v>38</v>
      </c>
      <c r="AX1176" s="1">
        <f t="shared" si="866"/>
        <v>38</v>
      </c>
      <c r="AY1176" s="1">
        <f t="shared" si="867"/>
        <v>38</v>
      </c>
      <c r="AZ1176" s="1">
        <f t="shared" si="868"/>
        <v>38</v>
      </c>
      <c r="BA1176" s="1">
        <f t="shared" si="869"/>
        <v>38</v>
      </c>
      <c r="BB1176" s="1">
        <f t="shared" si="870"/>
        <v>40</v>
      </c>
      <c r="BC1176" s="1">
        <f t="shared" si="871"/>
        <v>40</v>
      </c>
      <c r="BD1176" s="1">
        <f t="shared" si="872"/>
        <v>42</v>
      </c>
      <c r="BE1176" s="1">
        <f t="shared" si="873"/>
        <v>42</v>
      </c>
      <c r="BF1176" s="1">
        <f t="shared" si="874"/>
        <v>42</v>
      </c>
      <c r="BG1176" s="1">
        <f>+IF(D1176="male",VLOOKUP(M1176,'Key node cluster'!$A$3:$C$45,3,0),VLOOKUP(M1176,'Key node cluster'!$F$3:$H$27,3,0))</f>
        <v>42</v>
      </c>
    </row>
    <row r="1177" spans="1:59" x14ac:dyDescent="0.25">
      <c r="A1177" t="s">
        <v>1003</v>
      </c>
      <c r="B1177">
        <v>2000841826</v>
      </c>
      <c r="C1177" s="7">
        <v>30</v>
      </c>
      <c r="D1177" t="s">
        <v>9</v>
      </c>
      <c r="E1177" t="s">
        <v>10</v>
      </c>
      <c r="F1177" t="s">
        <v>11</v>
      </c>
      <c r="G1177" t="str">
        <f t="shared" si="829"/>
        <v>bachelor or above</v>
      </c>
      <c r="H1177" s="7">
        <f t="shared" si="833"/>
        <v>15</v>
      </c>
      <c r="I1177" t="s">
        <v>14</v>
      </c>
      <c r="J1177">
        <v>33</v>
      </c>
      <c r="K1177">
        <v>11.528767123288</v>
      </c>
      <c r="L1177">
        <v>1</v>
      </c>
      <c r="M1177" s="5">
        <f t="shared" si="834"/>
        <v>42</v>
      </c>
      <c r="N1177" s="5">
        <f>+IF(D1177="male",VLOOKUP(BG1177,'Key node cluster'!$L$3:$N$24,3,0),VLOOKUP(BG1177,'Key node cluster'!$R$3:$T$15,3,0))</f>
        <v>0</v>
      </c>
      <c r="O1177" s="1">
        <v>0</v>
      </c>
      <c r="P1177" s="1">
        <f t="shared" si="835"/>
        <v>26</v>
      </c>
      <c r="Q1177" s="1">
        <f t="shared" si="836"/>
        <v>26</v>
      </c>
      <c r="R1177" s="1">
        <f t="shared" si="837"/>
        <v>26</v>
      </c>
      <c r="S1177" s="1">
        <f t="shared" si="838"/>
        <v>26</v>
      </c>
      <c r="T1177" s="1">
        <f t="shared" si="839"/>
        <v>26</v>
      </c>
      <c r="U1177" s="1">
        <f t="shared" si="840"/>
        <v>26</v>
      </c>
      <c r="V1177" s="1">
        <f t="shared" si="841"/>
        <v>26</v>
      </c>
      <c r="W1177" s="1">
        <f t="shared" si="842"/>
        <v>26</v>
      </c>
      <c r="X1177" s="1">
        <f t="shared" si="843"/>
        <v>26</v>
      </c>
      <c r="Y1177" s="1">
        <f t="shared" si="844"/>
        <v>26</v>
      </c>
      <c r="Z1177" s="1">
        <f t="shared" si="845"/>
        <v>26</v>
      </c>
      <c r="AA1177" s="1">
        <f t="shared" si="846"/>
        <v>26</v>
      </c>
      <c r="AB1177" s="1">
        <f t="shared" si="847"/>
        <v>26</v>
      </c>
      <c r="AC1177" s="1">
        <f t="shared" si="848"/>
        <v>26</v>
      </c>
      <c r="AD1177" s="1">
        <f t="shared" si="849"/>
        <v>26</v>
      </c>
      <c r="AE1177" s="1">
        <f t="shared" si="850"/>
        <v>26</v>
      </c>
      <c r="AF1177" s="1">
        <f t="shared" si="851"/>
        <v>26</v>
      </c>
      <c r="AG1177" s="1">
        <f t="shared" si="852"/>
        <v>26</v>
      </c>
      <c r="AH1177" s="1">
        <f t="shared" si="853"/>
        <v>26</v>
      </c>
      <c r="AI1177" s="1">
        <f t="shared" si="854"/>
        <v>26</v>
      </c>
      <c r="AJ1177" s="1">
        <f t="shared" si="855"/>
        <v>26</v>
      </c>
      <c r="AK1177" s="1">
        <f t="shared" si="856"/>
        <v>26</v>
      </c>
      <c r="AL1177" s="1">
        <f t="shared" si="857"/>
        <v>26</v>
      </c>
      <c r="AM1177" s="1">
        <f t="shared" si="858"/>
        <v>26</v>
      </c>
      <c r="AN1177" s="1">
        <f t="shared" si="859"/>
        <v>26</v>
      </c>
      <c r="AO1177" s="1">
        <f t="shared" si="860"/>
        <v>26</v>
      </c>
      <c r="AP1177" s="7">
        <f t="shared" si="830"/>
        <v>38</v>
      </c>
      <c r="AQ1177" s="7">
        <f t="shared" si="831"/>
        <v>38</v>
      </c>
      <c r="AR1177" s="1">
        <f t="shared" si="861"/>
        <v>38</v>
      </c>
      <c r="AS1177" s="7">
        <f t="shared" si="832"/>
        <v>38</v>
      </c>
      <c r="AT1177" s="1">
        <f t="shared" si="862"/>
        <v>38</v>
      </c>
      <c r="AU1177" s="1">
        <f t="shared" si="863"/>
        <v>38</v>
      </c>
      <c r="AV1177" s="1">
        <f t="shared" si="864"/>
        <v>38</v>
      </c>
      <c r="AW1177" s="1">
        <f t="shared" si="865"/>
        <v>38</v>
      </c>
      <c r="AX1177" s="1">
        <f t="shared" si="866"/>
        <v>38</v>
      </c>
      <c r="AY1177" s="1">
        <f t="shared" si="867"/>
        <v>38</v>
      </c>
      <c r="AZ1177" s="1">
        <f t="shared" si="868"/>
        <v>38</v>
      </c>
      <c r="BA1177" s="1">
        <f t="shared" si="869"/>
        <v>38</v>
      </c>
      <c r="BB1177" s="1">
        <f t="shared" si="870"/>
        <v>40</v>
      </c>
      <c r="BC1177" s="1">
        <f t="shared" si="871"/>
        <v>40</v>
      </c>
      <c r="BD1177" s="1">
        <f t="shared" si="872"/>
        <v>42</v>
      </c>
      <c r="BE1177" s="1">
        <f t="shared" si="873"/>
        <v>42</v>
      </c>
      <c r="BF1177" s="1">
        <f t="shared" si="874"/>
        <v>42</v>
      </c>
      <c r="BG1177" s="1">
        <f>+IF(D1177="male",VLOOKUP(M1177,'Key node cluster'!$A$3:$C$45,3,0),VLOOKUP(M1177,'Key node cluster'!$F$3:$H$27,3,0))</f>
        <v>42</v>
      </c>
    </row>
    <row r="1178" spans="1:59" x14ac:dyDescent="0.25">
      <c r="A1178" t="s">
        <v>1004</v>
      </c>
      <c r="B1178">
        <v>9811026734</v>
      </c>
      <c r="C1178" s="7">
        <v>40</v>
      </c>
      <c r="D1178" t="s">
        <v>9</v>
      </c>
      <c r="E1178" t="s">
        <v>10</v>
      </c>
      <c r="F1178" t="s">
        <v>11</v>
      </c>
      <c r="G1178" t="str">
        <f t="shared" si="829"/>
        <v>tvet</v>
      </c>
      <c r="H1178" s="7">
        <f t="shared" si="833"/>
        <v>15</v>
      </c>
      <c r="I1178" t="s">
        <v>22</v>
      </c>
      <c r="J1178">
        <v>41</v>
      </c>
      <c r="K1178">
        <v>10.687671232876999</v>
      </c>
      <c r="L1178">
        <v>2</v>
      </c>
      <c r="M1178" s="5">
        <f t="shared" si="834"/>
        <v>42</v>
      </c>
      <c r="N1178" s="5">
        <f>+IF(D1178="male",VLOOKUP(BG1178,'Key node cluster'!$L$3:$N$24,3,0),VLOOKUP(BG1178,'Key node cluster'!$R$3:$T$15,3,0))</f>
        <v>0</v>
      </c>
      <c r="O1178" s="1">
        <v>0</v>
      </c>
      <c r="P1178" s="1">
        <f t="shared" si="835"/>
        <v>26</v>
      </c>
      <c r="Q1178" s="1">
        <f t="shared" si="836"/>
        <v>26</v>
      </c>
      <c r="R1178" s="1">
        <f t="shared" si="837"/>
        <v>26</v>
      </c>
      <c r="S1178" s="1">
        <f t="shared" si="838"/>
        <v>26</v>
      </c>
      <c r="T1178" s="1">
        <f t="shared" si="839"/>
        <v>26</v>
      </c>
      <c r="U1178" s="1">
        <f t="shared" si="840"/>
        <v>26</v>
      </c>
      <c r="V1178" s="1">
        <f t="shared" si="841"/>
        <v>26</v>
      </c>
      <c r="W1178" s="1">
        <f t="shared" si="842"/>
        <v>26</v>
      </c>
      <c r="X1178" s="1">
        <f t="shared" si="843"/>
        <v>26</v>
      </c>
      <c r="Y1178" s="1">
        <f t="shared" si="844"/>
        <v>26</v>
      </c>
      <c r="Z1178" s="1">
        <f t="shared" si="845"/>
        <v>26</v>
      </c>
      <c r="AA1178" s="1">
        <f t="shared" si="846"/>
        <v>26</v>
      </c>
      <c r="AB1178" s="1">
        <f t="shared" si="847"/>
        <v>26</v>
      </c>
      <c r="AC1178" s="1">
        <f t="shared" si="848"/>
        <v>26</v>
      </c>
      <c r="AD1178" s="1">
        <f t="shared" si="849"/>
        <v>26</v>
      </c>
      <c r="AE1178" s="1">
        <f t="shared" si="850"/>
        <v>26</v>
      </c>
      <c r="AF1178" s="1">
        <f t="shared" si="851"/>
        <v>26</v>
      </c>
      <c r="AG1178" s="1">
        <f t="shared" si="852"/>
        <v>26</v>
      </c>
      <c r="AH1178" s="1">
        <f t="shared" si="853"/>
        <v>26</v>
      </c>
      <c r="AI1178" s="1">
        <f t="shared" si="854"/>
        <v>26</v>
      </c>
      <c r="AJ1178" s="1">
        <f t="shared" si="855"/>
        <v>26</v>
      </c>
      <c r="AK1178" s="1">
        <f t="shared" si="856"/>
        <v>26</v>
      </c>
      <c r="AL1178" s="1">
        <f t="shared" si="857"/>
        <v>26</v>
      </c>
      <c r="AM1178" s="1">
        <f t="shared" si="858"/>
        <v>26</v>
      </c>
      <c r="AN1178" s="1">
        <f t="shared" si="859"/>
        <v>26</v>
      </c>
      <c r="AO1178" s="1">
        <f t="shared" si="860"/>
        <v>26</v>
      </c>
      <c r="AP1178" s="7">
        <f t="shared" si="830"/>
        <v>38</v>
      </c>
      <c r="AQ1178" s="7">
        <f t="shared" si="831"/>
        <v>38</v>
      </c>
      <c r="AR1178" s="1">
        <f t="shared" si="861"/>
        <v>38</v>
      </c>
      <c r="AS1178" s="7">
        <f t="shared" si="832"/>
        <v>38</v>
      </c>
      <c r="AT1178" s="1">
        <f t="shared" si="862"/>
        <v>38</v>
      </c>
      <c r="AU1178" s="1">
        <f t="shared" si="863"/>
        <v>38</v>
      </c>
      <c r="AV1178" s="1">
        <f t="shared" si="864"/>
        <v>38</v>
      </c>
      <c r="AW1178" s="1">
        <f t="shared" si="865"/>
        <v>38</v>
      </c>
      <c r="AX1178" s="1">
        <f t="shared" si="866"/>
        <v>38</v>
      </c>
      <c r="AY1178" s="1">
        <f t="shared" si="867"/>
        <v>38</v>
      </c>
      <c r="AZ1178" s="1">
        <f t="shared" si="868"/>
        <v>38</v>
      </c>
      <c r="BA1178" s="1">
        <f t="shared" si="869"/>
        <v>38</v>
      </c>
      <c r="BB1178" s="1">
        <f t="shared" si="870"/>
        <v>40</v>
      </c>
      <c r="BC1178" s="1">
        <f t="shared" si="871"/>
        <v>40</v>
      </c>
      <c r="BD1178" s="1">
        <f t="shared" si="872"/>
        <v>42</v>
      </c>
      <c r="BE1178" s="1">
        <f t="shared" si="873"/>
        <v>42</v>
      </c>
      <c r="BF1178" s="1">
        <f t="shared" si="874"/>
        <v>42</v>
      </c>
      <c r="BG1178" s="1">
        <f>+IF(D1178="male",VLOOKUP(M1178,'Key node cluster'!$A$3:$C$45,3,0),VLOOKUP(M1178,'Key node cluster'!$F$3:$H$27,3,0))</f>
        <v>42</v>
      </c>
    </row>
    <row r="1179" spans="1:59" x14ac:dyDescent="0.25">
      <c r="A1179" t="s">
        <v>1005</v>
      </c>
      <c r="B1179">
        <v>9971041755</v>
      </c>
      <c r="C1179" s="7">
        <v>20</v>
      </c>
      <c r="D1179" t="s">
        <v>9</v>
      </c>
      <c r="E1179" t="s">
        <v>10</v>
      </c>
      <c r="F1179" t="s">
        <v>206</v>
      </c>
      <c r="G1179" t="str">
        <f t="shared" si="829"/>
        <v>bachelor or above</v>
      </c>
      <c r="H1179" s="7">
        <f t="shared" si="833"/>
        <v>1</v>
      </c>
      <c r="I1179" t="s">
        <v>14</v>
      </c>
      <c r="J1179">
        <v>24</v>
      </c>
      <c r="K1179">
        <v>0.85479452054795002</v>
      </c>
      <c r="L1179">
        <v>3</v>
      </c>
      <c r="M1179" s="5">
        <f t="shared" si="834"/>
        <v>19</v>
      </c>
      <c r="N1179" s="5">
        <f>+IF(D1179="male",VLOOKUP(BG1179,'Key node cluster'!$L$3:$N$24,3,0),VLOOKUP(BG1179,'Key node cluster'!$R$3:$T$15,3,0))</f>
        <v>0</v>
      </c>
      <c r="O1179" s="1">
        <v>0</v>
      </c>
      <c r="P1179" s="1">
        <f t="shared" si="835"/>
        <v>1</v>
      </c>
      <c r="Q1179" s="1">
        <f t="shared" si="836"/>
        <v>17</v>
      </c>
      <c r="R1179" s="1">
        <f t="shared" si="837"/>
        <v>17</v>
      </c>
      <c r="S1179" s="1">
        <f t="shared" si="838"/>
        <v>17</v>
      </c>
      <c r="T1179" s="1">
        <f t="shared" si="839"/>
        <v>17</v>
      </c>
      <c r="U1179" s="1">
        <f t="shared" si="840"/>
        <v>17</v>
      </c>
      <c r="V1179" s="1">
        <f t="shared" si="841"/>
        <v>17</v>
      </c>
      <c r="W1179" s="1">
        <f t="shared" si="842"/>
        <v>17</v>
      </c>
      <c r="X1179" s="1">
        <f t="shared" si="843"/>
        <v>17</v>
      </c>
      <c r="Y1179" s="1">
        <f t="shared" si="844"/>
        <v>17</v>
      </c>
      <c r="Z1179" s="1">
        <f t="shared" si="845"/>
        <v>17</v>
      </c>
      <c r="AA1179" s="1">
        <f t="shared" si="846"/>
        <v>17</v>
      </c>
      <c r="AB1179" s="1">
        <f t="shared" si="847"/>
        <v>17</v>
      </c>
      <c r="AC1179" s="1">
        <f t="shared" si="848"/>
        <v>17</v>
      </c>
      <c r="AD1179" s="1">
        <f t="shared" si="849"/>
        <v>17</v>
      </c>
      <c r="AE1179" s="1">
        <f t="shared" si="850"/>
        <v>17</v>
      </c>
      <c r="AF1179" s="1">
        <f t="shared" si="851"/>
        <v>17</v>
      </c>
      <c r="AG1179" s="1">
        <f t="shared" si="852"/>
        <v>18</v>
      </c>
      <c r="AH1179" s="1">
        <f t="shared" si="853"/>
        <v>19</v>
      </c>
      <c r="AI1179" s="1">
        <f t="shared" si="854"/>
        <v>19</v>
      </c>
      <c r="AJ1179" s="1">
        <f t="shared" si="855"/>
        <v>19</v>
      </c>
      <c r="AK1179" s="1">
        <f t="shared" si="856"/>
        <v>19</v>
      </c>
      <c r="AL1179" s="1">
        <f t="shared" si="857"/>
        <v>19</v>
      </c>
      <c r="AM1179" s="1">
        <f t="shared" si="858"/>
        <v>19</v>
      </c>
      <c r="AN1179" s="1">
        <f t="shared" si="859"/>
        <v>19</v>
      </c>
      <c r="AO1179" s="1">
        <f t="shared" si="860"/>
        <v>19</v>
      </c>
      <c r="AP1179" s="7">
        <f t="shared" si="830"/>
        <v>19</v>
      </c>
      <c r="AQ1179" s="7">
        <f t="shared" si="831"/>
        <v>19</v>
      </c>
      <c r="AR1179" s="1">
        <f t="shared" si="861"/>
        <v>19</v>
      </c>
      <c r="AS1179" s="7">
        <f t="shared" si="832"/>
        <v>19</v>
      </c>
      <c r="AT1179" s="1">
        <f t="shared" si="862"/>
        <v>19</v>
      </c>
      <c r="AU1179" s="1">
        <f t="shared" si="863"/>
        <v>19</v>
      </c>
      <c r="AV1179" s="1">
        <f t="shared" si="864"/>
        <v>19</v>
      </c>
      <c r="AW1179" s="1">
        <f t="shared" si="865"/>
        <v>19</v>
      </c>
      <c r="AX1179" s="1">
        <f t="shared" si="866"/>
        <v>19</v>
      </c>
      <c r="AY1179" s="1">
        <f t="shared" si="867"/>
        <v>19</v>
      </c>
      <c r="AZ1179" s="1">
        <f t="shared" si="868"/>
        <v>19</v>
      </c>
      <c r="BA1179" s="1">
        <f t="shared" si="869"/>
        <v>19</v>
      </c>
      <c r="BB1179" s="1">
        <f t="shared" si="870"/>
        <v>19</v>
      </c>
      <c r="BC1179" s="1">
        <f t="shared" si="871"/>
        <v>19</v>
      </c>
      <c r="BD1179" s="1">
        <f t="shared" si="872"/>
        <v>19</v>
      </c>
      <c r="BE1179" s="1">
        <f t="shared" si="873"/>
        <v>19</v>
      </c>
      <c r="BF1179" s="1">
        <f t="shared" si="874"/>
        <v>19</v>
      </c>
      <c r="BG1179" s="1">
        <f>+IF(D1179="male",VLOOKUP(M1179,'Key node cluster'!$A$3:$C$45,3,0),VLOOKUP(M1179,'Key node cluster'!$F$3:$H$27,3,0))</f>
        <v>19</v>
      </c>
    </row>
    <row r="1180" spans="1:59" x14ac:dyDescent="0.25">
      <c r="A1180" t="s">
        <v>1009</v>
      </c>
      <c r="B1180">
        <v>9821043703</v>
      </c>
      <c r="C1180" s="7">
        <v>40</v>
      </c>
      <c r="D1180" t="s">
        <v>9</v>
      </c>
      <c r="E1180" t="s">
        <v>10</v>
      </c>
      <c r="G1180" t="str">
        <f t="shared" si="829"/>
        <v/>
      </c>
      <c r="H1180" s="7">
        <f t="shared" si="833"/>
        <v>15</v>
      </c>
      <c r="J1180">
        <v>39</v>
      </c>
      <c r="K1180">
        <v>11.619178082192001</v>
      </c>
      <c r="L1180">
        <v>3</v>
      </c>
      <c r="M1180" s="5">
        <f t="shared" si="834"/>
        <v>26</v>
      </c>
      <c r="N1180" s="5">
        <f>+IF(D1180="male",VLOOKUP(BG1180,'Key node cluster'!$L$3:$N$24,3,0),VLOOKUP(BG1180,'Key node cluster'!$R$3:$T$15,3,0))</f>
        <v>1</v>
      </c>
      <c r="O1180" s="1">
        <v>0</v>
      </c>
      <c r="P1180" s="1">
        <f t="shared" si="835"/>
        <v>26</v>
      </c>
      <c r="Q1180" s="1">
        <f t="shared" si="836"/>
        <v>26</v>
      </c>
      <c r="R1180" s="1">
        <f t="shared" si="837"/>
        <v>26</v>
      </c>
      <c r="S1180" s="1">
        <f t="shared" si="838"/>
        <v>26</v>
      </c>
      <c r="T1180" s="1">
        <f t="shared" si="839"/>
        <v>26</v>
      </c>
      <c r="U1180" s="1">
        <f t="shared" si="840"/>
        <v>26</v>
      </c>
      <c r="V1180" s="1">
        <f t="shared" si="841"/>
        <v>26</v>
      </c>
      <c r="W1180" s="1">
        <f t="shared" si="842"/>
        <v>26</v>
      </c>
      <c r="X1180" s="1">
        <f t="shared" si="843"/>
        <v>26</v>
      </c>
      <c r="Y1180" s="1">
        <f t="shared" si="844"/>
        <v>26</v>
      </c>
      <c r="Z1180" s="1">
        <f t="shared" si="845"/>
        <v>26</v>
      </c>
      <c r="AA1180" s="1">
        <f t="shared" si="846"/>
        <v>26</v>
      </c>
      <c r="AB1180" s="1">
        <f t="shared" si="847"/>
        <v>26</v>
      </c>
      <c r="AC1180" s="1">
        <f t="shared" si="848"/>
        <v>26</v>
      </c>
      <c r="AD1180" s="1">
        <f t="shared" si="849"/>
        <v>26</v>
      </c>
      <c r="AE1180" s="1">
        <f t="shared" si="850"/>
        <v>26</v>
      </c>
      <c r="AF1180" s="1">
        <f t="shared" si="851"/>
        <v>26</v>
      </c>
      <c r="AG1180" s="1">
        <f t="shared" si="852"/>
        <v>26</v>
      </c>
      <c r="AH1180" s="1">
        <f t="shared" si="853"/>
        <v>26</v>
      </c>
      <c r="AI1180" s="1">
        <f t="shared" si="854"/>
        <v>26</v>
      </c>
      <c r="AJ1180" s="1">
        <f t="shared" si="855"/>
        <v>26</v>
      </c>
      <c r="AK1180" s="1">
        <f t="shared" si="856"/>
        <v>26</v>
      </c>
      <c r="AL1180" s="1">
        <f t="shared" si="857"/>
        <v>26</v>
      </c>
      <c r="AM1180" s="1">
        <f t="shared" si="858"/>
        <v>26</v>
      </c>
      <c r="AN1180" s="1">
        <f t="shared" si="859"/>
        <v>26</v>
      </c>
      <c r="AO1180" s="1">
        <f t="shared" si="860"/>
        <v>26</v>
      </c>
      <c r="AP1180" s="7">
        <f t="shared" si="830"/>
        <v>26</v>
      </c>
      <c r="AQ1180" s="7">
        <f t="shared" si="831"/>
        <v>26</v>
      </c>
      <c r="AR1180" s="1">
        <f t="shared" si="861"/>
        <v>26</v>
      </c>
      <c r="AS1180" s="7">
        <f t="shared" si="832"/>
        <v>26</v>
      </c>
      <c r="AT1180" s="1">
        <f t="shared" si="862"/>
        <v>26</v>
      </c>
      <c r="AU1180" s="1">
        <f t="shared" si="863"/>
        <v>26</v>
      </c>
      <c r="AV1180" s="1">
        <f t="shared" si="864"/>
        <v>26</v>
      </c>
      <c r="AW1180" s="1">
        <f t="shared" si="865"/>
        <v>26</v>
      </c>
      <c r="AX1180" s="1">
        <f t="shared" si="866"/>
        <v>26</v>
      </c>
      <c r="AY1180" s="1">
        <f t="shared" si="867"/>
        <v>26</v>
      </c>
      <c r="AZ1180" s="1">
        <f t="shared" si="868"/>
        <v>26</v>
      </c>
      <c r="BA1180" s="1">
        <f t="shared" si="869"/>
        <v>26</v>
      </c>
      <c r="BB1180" s="1">
        <f t="shared" si="870"/>
        <v>26</v>
      </c>
      <c r="BC1180" s="1">
        <f t="shared" si="871"/>
        <v>26</v>
      </c>
      <c r="BD1180" s="1">
        <f t="shared" si="872"/>
        <v>26</v>
      </c>
      <c r="BE1180" s="1">
        <f t="shared" si="873"/>
        <v>26</v>
      </c>
      <c r="BF1180" s="1">
        <f t="shared" si="874"/>
        <v>26</v>
      </c>
      <c r="BG1180" s="1">
        <f>+IF(D1180="male",VLOOKUP(M1180,'Key node cluster'!$A$3:$C$45,3,0),VLOOKUP(M1180,'Key node cluster'!$F$3:$H$27,3,0))</f>
        <v>31</v>
      </c>
    </row>
    <row r="1181" spans="1:59" x14ac:dyDescent="0.25">
      <c r="A1181" t="s">
        <v>1012</v>
      </c>
      <c r="B1181">
        <v>9781020072</v>
      </c>
      <c r="C1181" s="7">
        <v>40</v>
      </c>
      <c r="D1181" t="s">
        <v>9</v>
      </c>
      <c r="E1181" t="s">
        <v>10</v>
      </c>
      <c r="G1181" t="str">
        <f t="shared" si="829"/>
        <v/>
      </c>
      <c r="H1181" s="7">
        <f t="shared" si="833"/>
        <v>15</v>
      </c>
      <c r="J1181">
        <v>43</v>
      </c>
      <c r="K1181">
        <v>14.613698630137</v>
      </c>
      <c r="L1181">
        <v>3</v>
      </c>
      <c r="M1181" s="5">
        <f t="shared" si="834"/>
        <v>26</v>
      </c>
      <c r="N1181" s="5">
        <f>+IF(D1181="male",VLOOKUP(BG1181,'Key node cluster'!$L$3:$N$24,3,0),VLOOKUP(BG1181,'Key node cluster'!$R$3:$T$15,3,0))</f>
        <v>1</v>
      </c>
      <c r="O1181" s="1">
        <v>0</v>
      </c>
      <c r="P1181" s="1">
        <f t="shared" si="835"/>
        <v>26</v>
      </c>
      <c r="Q1181" s="1">
        <f t="shared" si="836"/>
        <v>26</v>
      </c>
      <c r="R1181" s="1">
        <f t="shared" si="837"/>
        <v>26</v>
      </c>
      <c r="S1181" s="1">
        <f t="shared" si="838"/>
        <v>26</v>
      </c>
      <c r="T1181" s="1">
        <f t="shared" si="839"/>
        <v>26</v>
      </c>
      <c r="U1181" s="1">
        <f t="shared" si="840"/>
        <v>26</v>
      </c>
      <c r="V1181" s="1">
        <f t="shared" si="841"/>
        <v>26</v>
      </c>
      <c r="W1181" s="1">
        <f t="shared" si="842"/>
        <v>26</v>
      </c>
      <c r="X1181" s="1">
        <f t="shared" si="843"/>
        <v>26</v>
      </c>
      <c r="Y1181" s="1">
        <f t="shared" si="844"/>
        <v>26</v>
      </c>
      <c r="Z1181" s="1">
        <f t="shared" si="845"/>
        <v>26</v>
      </c>
      <c r="AA1181" s="1">
        <f t="shared" si="846"/>
        <v>26</v>
      </c>
      <c r="AB1181" s="1">
        <f t="shared" si="847"/>
        <v>26</v>
      </c>
      <c r="AC1181" s="1">
        <f t="shared" si="848"/>
        <v>26</v>
      </c>
      <c r="AD1181" s="1">
        <f t="shared" si="849"/>
        <v>26</v>
      </c>
      <c r="AE1181" s="1">
        <f t="shared" si="850"/>
        <v>26</v>
      </c>
      <c r="AF1181" s="1">
        <f t="shared" si="851"/>
        <v>26</v>
      </c>
      <c r="AG1181" s="1">
        <f t="shared" si="852"/>
        <v>26</v>
      </c>
      <c r="AH1181" s="1">
        <f t="shared" si="853"/>
        <v>26</v>
      </c>
      <c r="AI1181" s="1">
        <f t="shared" si="854"/>
        <v>26</v>
      </c>
      <c r="AJ1181" s="1">
        <f t="shared" si="855"/>
        <v>26</v>
      </c>
      <c r="AK1181" s="1">
        <f t="shared" si="856"/>
        <v>26</v>
      </c>
      <c r="AL1181" s="1">
        <f t="shared" si="857"/>
        <v>26</v>
      </c>
      <c r="AM1181" s="1">
        <f t="shared" si="858"/>
        <v>26</v>
      </c>
      <c r="AN1181" s="1">
        <f t="shared" si="859"/>
        <v>26</v>
      </c>
      <c r="AO1181" s="1">
        <f t="shared" si="860"/>
        <v>26</v>
      </c>
      <c r="AP1181" s="7">
        <f t="shared" si="830"/>
        <v>26</v>
      </c>
      <c r="AQ1181" s="7">
        <f t="shared" si="831"/>
        <v>26</v>
      </c>
      <c r="AR1181" s="1">
        <f t="shared" si="861"/>
        <v>26</v>
      </c>
      <c r="AS1181" s="7">
        <f t="shared" si="832"/>
        <v>26</v>
      </c>
      <c r="AT1181" s="1">
        <f t="shared" si="862"/>
        <v>26</v>
      </c>
      <c r="AU1181" s="1">
        <f t="shared" si="863"/>
        <v>26</v>
      </c>
      <c r="AV1181" s="1">
        <f t="shared" si="864"/>
        <v>26</v>
      </c>
      <c r="AW1181" s="1">
        <f t="shared" si="865"/>
        <v>26</v>
      </c>
      <c r="AX1181" s="1">
        <f t="shared" si="866"/>
        <v>26</v>
      </c>
      <c r="AY1181" s="1">
        <f t="shared" si="867"/>
        <v>26</v>
      </c>
      <c r="AZ1181" s="1">
        <f t="shared" si="868"/>
        <v>26</v>
      </c>
      <c r="BA1181" s="1">
        <f t="shared" si="869"/>
        <v>26</v>
      </c>
      <c r="BB1181" s="1">
        <f t="shared" si="870"/>
        <v>26</v>
      </c>
      <c r="BC1181" s="1">
        <f t="shared" si="871"/>
        <v>26</v>
      </c>
      <c r="BD1181" s="1">
        <f t="shared" si="872"/>
        <v>26</v>
      </c>
      <c r="BE1181" s="1">
        <f t="shared" si="873"/>
        <v>26</v>
      </c>
      <c r="BF1181" s="1">
        <f t="shared" si="874"/>
        <v>26</v>
      </c>
      <c r="BG1181" s="1">
        <f>+IF(D1181="male",VLOOKUP(M1181,'Key node cluster'!$A$3:$C$45,3,0),VLOOKUP(M1181,'Key node cluster'!$F$3:$H$27,3,0))</f>
        <v>31</v>
      </c>
    </row>
    <row r="1182" spans="1:59" x14ac:dyDescent="0.25">
      <c r="A1182" t="s">
        <v>1015</v>
      </c>
      <c r="B1182">
        <v>9911013315</v>
      </c>
      <c r="C1182" s="7">
        <v>30</v>
      </c>
      <c r="D1182" t="s">
        <v>9</v>
      </c>
      <c r="E1182" t="s">
        <v>10</v>
      </c>
      <c r="G1182" t="str">
        <f t="shared" ref="G1182:G1245" si="875">IF(I1182="","",IF(OR(I1182="high_school",I1182="secondary_or_below"),"secondary or below",IF(OR(I1182="bachelor",I1182="master",I1182="phd"),"bachelor or above", "tvet")))</f>
        <v>bachelor or above</v>
      </c>
      <c r="H1182" s="7">
        <f t="shared" si="833"/>
        <v>5</v>
      </c>
      <c r="I1182" t="s">
        <v>14</v>
      </c>
      <c r="J1182">
        <v>31</v>
      </c>
      <c r="K1182">
        <v>4.5205479452055002</v>
      </c>
      <c r="L1182">
        <v>21</v>
      </c>
      <c r="M1182" s="5">
        <f t="shared" si="834"/>
        <v>26</v>
      </c>
      <c r="N1182" s="5">
        <f>+IF(D1182="male",VLOOKUP(BG1182,'Key node cluster'!$L$3:$N$24,3,0),VLOOKUP(BG1182,'Key node cluster'!$R$3:$T$15,3,0))</f>
        <v>1</v>
      </c>
      <c r="O1182" s="1">
        <v>0</v>
      </c>
      <c r="P1182" s="1">
        <f t="shared" si="835"/>
        <v>26</v>
      </c>
      <c r="Q1182" s="1">
        <f t="shared" si="836"/>
        <v>26</v>
      </c>
      <c r="R1182" s="1">
        <f t="shared" si="837"/>
        <v>26</v>
      </c>
      <c r="S1182" s="1">
        <f t="shared" si="838"/>
        <v>26</v>
      </c>
      <c r="T1182" s="1">
        <f t="shared" si="839"/>
        <v>26</v>
      </c>
      <c r="U1182" s="1">
        <f t="shared" si="840"/>
        <v>26</v>
      </c>
      <c r="V1182" s="1">
        <f t="shared" si="841"/>
        <v>26</v>
      </c>
      <c r="W1182" s="1">
        <f t="shared" si="842"/>
        <v>26</v>
      </c>
      <c r="X1182" s="1">
        <f t="shared" si="843"/>
        <v>26</v>
      </c>
      <c r="Y1182" s="1">
        <f t="shared" si="844"/>
        <v>26</v>
      </c>
      <c r="Z1182" s="1">
        <f t="shared" si="845"/>
        <v>26</v>
      </c>
      <c r="AA1182" s="1">
        <f t="shared" si="846"/>
        <v>26</v>
      </c>
      <c r="AB1182" s="1">
        <f t="shared" si="847"/>
        <v>26</v>
      </c>
      <c r="AC1182" s="1">
        <f t="shared" si="848"/>
        <v>26</v>
      </c>
      <c r="AD1182" s="1">
        <f t="shared" si="849"/>
        <v>26</v>
      </c>
      <c r="AE1182" s="1">
        <f t="shared" si="850"/>
        <v>26</v>
      </c>
      <c r="AF1182" s="1">
        <f t="shared" si="851"/>
        <v>26</v>
      </c>
      <c r="AG1182" s="1">
        <f t="shared" si="852"/>
        <v>26</v>
      </c>
      <c r="AH1182" s="1">
        <f t="shared" si="853"/>
        <v>26</v>
      </c>
      <c r="AI1182" s="1">
        <f t="shared" si="854"/>
        <v>26</v>
      </c>
      <c r="AJ1182" s="1">
        <f t="shared" si="855"/>
        <v>26</v>
      </c>
      <c r="AK1182" s="1">
        <f t="shared" si="856"/>
        <v>26</v>
      </c>
      <c r="AL1182" s="1">
        <f t="shared" si="857"/>
        <v>26</v>
      </c>
      <c r="AM1182" s="1">
        <f t="shared" si="858"/>
        <v>26</v>
      </c>
      <c r="AN1182" s="1">
        <f t="shared" si="859"/>
        <v>26</v>
      </c>
      <c r="AO1182" s="1">
        <f t="shared" si="860"/>
        <v>26</v>
      </c>
      <c r="AP1182" s="7">
        <f t="shared" si="830"/>
        <v>26</v>
      </c>
      <c r="AQ1182" s="7">
        <f t="shared" si="831"/>
        <v>26</v>
      </c>
      <c r="AR1182" s="1">
        <f t="shared" si="861"/>
        <v>26</v>
      </c>
      <c r="AS1182" s="7">
        <f t="shared" si="832"/>
        <v>26</v>
      </c>
      <c r="AT1182" s="1">
        <f t="shared" si="862"/>
        <v>26</v>
      </c>
      <c r="AU1182" s="1">
        <f t="shared" si="863"/>
        <v>26</v>
      </c>
      <c r="AV1182" s="1">
        <f t="shared" si="864"/>
        <v>26</v>
      </c>
      <c r="AW1182" s="1">
        <f t="shared" si="865"/>
        <v>26</v>
      </c>
      <c r="AX1182" s="1">
        <f t="shared" si="866"/>
        <v>26</v>
      </c>
      <c r="AY1182" s="1">
        <f t="shared" si="867"/>
        <v>26</v>
      </c>
      <c r="AZ1182" s="1">
        <f t="shared" si="868"/>
        <v>26</v>
      </c>
      <c r="BA1182" s="1">
        <f t="shared" si="869"/>
        <v>26</v>
      </c>
      <c r="BB1182" s="1">
        <f t="shared" si="870"/>
        <v>26</v>
      </c>
      <c r="BC1182" s="1">
        <f t="shared" si="871"/>
        <v>26</v>
      </c>
      <c r="BD1182" s="1">
        <f t="shared" si="872"/>
        <v>26</v>
      </c>
      <c r="BE1182" s="1">
        <f t="shared" si="873"/>
        <v>26</v>
      </c>
      <c r="BF1182" s="1">
        <f t="shared" si="874"/>
        <v>26</v>
      </c>
      <c r="BG1182" s="1">
        <f>+IF(D1182="male",VLOOKUP(M1182,'Key node cluster'!$A$3:$C$45,3,0),VLOOKUP(M1182,'Key node cluster'!$F$3:$H$27,3,0))</f>
        <v>31</v>
      </c>
    </row>
    <row r="1183" spans="1:59" x14ac:dyDescent="0.25">
      <c r="A1183" t="s">
        <v>1016</v>
      </c>
      <c r="B1183">
        <v>9801028247</v>
      </c>
      <c r="C1183" s="7">
        <v>40</v>
      </c>
      <c r="D1183" t="s">
        <v>9</v>
      </c>
      <c r="E1183" t="s">
        <v>10</v>
      </c>
      <c r="G1183" t="str">
        <f t="shared" si="875"/>
        <v/>
      </c>
      <c r="H1183" s="7">
        <f t="shared" si="833"/>
        <v>20</v>
      </c>
      <c r="J1183">
        <v>41</v>
      </c>
      <c r="K1183">
        <v>16.865753424657999</v>
      </c>
      <c r="L1183">
        <v>8</v>
      </c>
      <c r="M1183" s="5">
        <f t="shared" si="834"/>
        <v>26</v>
      </c>
      <c r="N1183" s="5">
        <f>+IF(D1183="male",VLOOKUP(BG1183,'Key node cluster'!$L$3:$N$24,3,0),VLOOKUP(BG1183,'Key node cluster'!$R$3:$T$15,3,0))</f>
        <v>1</v>
      </c>
      <c r="O1183" s="1">
        <v>0</v>
      </c>
      <c r="P1183" s="1">
        <f t="shared" si="835"/>
        <v>26</v>
      </c>
      <c r="Q1183" s="1">
        <f t="shared" si="836"/>
        <v>26</v>
      </c>
      <c r="R1183" s="1">
        <f t="shared" si="837"/>
        <v>26</v>
      </c>
      <c r="S1183" s="1">
        <f t="shared" si="838"/>
        <v>26</v>
      </c>
      <c r="T1183" s="1">
        <f t="shared" si="839"/>
        <v>26</v>
      </c>
      <c r="U1183" s="1">
        <f t="shared" si="840"/>
        <v>26</v>
      </c>
      <c r="V1183" s="1">
        <f t="shared" si="841"/>
        <v>26</v>
      </c>
      <c r="W1183" s="1">
        <f t="shared" si="842"/>
        <v>26</v>
      </c>
      <c r="X1183" s="1">
        <f t="shared" si="843"/>
        <v>26</v>
      </c>
      <c r="Y1183" s="1">
        <f t="shared" si="844"/>
        <v>26</v>
      </c>
      <c r="Z1183" s="1">
        <f t="shared" si="845"/>
        <v>26</v>
      </c>
      <c r="AA1183" s="1">
        <f t="shared" si="846"/>
        <v>26</v>
      </c>
      <c r="AB1183" s="1">
        <f t="shared" si="847"/>
        <v>26</v>
      </c>
      <c r="AC1183" s="1">
        <f t="shared" si="848"/>
        <v>26</v>
      </c>
      <c r="AD1183" s="1">
        <f t="shared" si="849"/>
        <v>26</v>
      </c>
      <c r="AE1183" s="1">
        <f t="shared" si="850"/>
        <v>26</v>
      </c>
      <c r="AF1183" s="1">
        <f t="shared" si="851"/>
        <v>26</v>
      </c>
      <c r="AG1183" s="1">
        <f t="shared" si="852"/>
        <v>26</v>
      </c>
      <c r="AH1183" s="1">
        <f t="shared" si="853"/>
        <v>26</v>
      </c>
      <c r="AI1183" s="1">
        <f t="shared" si="854"/>
        <v>26</v>
      </c>
      <c r="AJ1183" s="1">
        <f t="shared" si="855"/>
        <v>26</v>
      </c>
      <c r="AK1183" s="1">
        <f t="shared" si="856"/>
        <v>26</v>
      </c>
      <c r="AL1183" s="1">
        <f t="shared" si="857"/>
        <v>26</v>
      </c>
      <c r="AM1183" s="1">
        <f t="shared" si="858"/>
        <v>26</v>
      </c>
      <c r="AN1183" s="1">
        <f t="shared" si="859"/>
        <v>26</v>
      </c>
      <c r="AO1183" s="1">
        <f t="shared" si="860"/>
        <v>26</v>
      </c>
      <c r="AP1183" s="7">
        <f t="shared" si="830"/>
        <v>26</v>
      </c>
      <c r="AQ1183" s="7">
        <f t="shared" si="831"/>
        <v>26</v>
      </c>
      <c r="AR1183" s="1">
        <f t="shared" si="861"/>
        <v>26</v>
      </c>
      <c r="AS1183" s="7">
        <f t="shared" si="832"/>
        <v>26</v>
      </c>
      <c r="AT1183" s="1">
        <f t="shared" si="862"/>
        <v>26</v>
      </c>
      <c r="AU1183" s="1">
        <f t="shared" si="863"/>
        <v>26</v>
      </c>
      <c r="AV1183" s="1">
        <f t="shared" si="864"/>
        <v>26</v>
      </c>
      <c r="AW1183" s="1">
        <f t="shared" si="865"/>
        <v>26</v>
      </c>
      <c r="AX1183" s="1">
        <f t="shared" si="866"/>
        <v>26</v>
      </c>
      <c r="AY1183" s="1">
        <f t="shared" si="867"/>
        <v>26</v>
      </c>
      <c r="AZ1183" s="1">
        <f t="shared" si="868"/>
        <v>26</v>
      </c>
      <c r="BA1183" s="1">
        <f t="shared" si="869"/>
        <v>26</v>
      </c>
      <c r="BB1183" s="1">
        <f t="shared" si="870"/>
        <v>26</v>
      </c>
      <c r="BC1183" s="1">
        <f t="shared" si="871"/>
        <v>26</v>
      </c>
      <c r="BD1183" s="1">
        <f t="shared" si="872"/>
        <v>26</v>
      </c>
      <c r="BE1183" s="1">
        <f t="shared" si="873"/>
        <v>26</v>
      </c>
      <c r="BF1183" s="1">
        <f t="shared" si="874"/>
        <v>26</v>
      </c>
      <c r="BG1183" s="1">
        <f>+IF(D1183="male",VLOOKUP(M1183,'Key node cluster'!$A$3:$C$45,3,0),VLOOKUP(M1183,'Key node cluster'!$F$3:$H$27,3,0))</f>
        <v>31</v>
      </c>
    </row>
    <row r="1184" spans="1:59" x14ac:dyDescent="0.25">
      <c r="A1184" t="s">
        <v>1017</v>
      </c>
      <c r="B1184">
        <v>9721023392</v>
      </c>
      <c r="C1184" s="7">
        <v>50</v>
      </c>
      <c r="D1184" t="s">
        <v>9</v>
      </c>
      <c r="E1184" t="s">
        <v>10</v>
      </c>
      <c r="G1184" t="str">
        <f t="shared" si="875"/>
        <v/>
      </c>
      <c r="H1184" s="7">
        <f t="shared" si="833"/>
        <v>20</v>
      </c>
      <c r="J1184">
        <v>49</v>
      </c>
      <c r="K1184">
        <v>22.684931506849001</v>
      </c>
      <c r="L1184">
        <v>4</v>
      </c>
      <c r="M1184" s="5">
        <f t="shared" si="834"/>
        <v>26</v>
      </c>
      <c r="N1184" s="5">
        <f>+IF(D1184="male",VLOOKUP(BG1184,'Key node cluster'!$L$3:$N$24,3,0),VLOOKUP(BG1184,'Key node cluster'!$R$3:$T$15,3,0))</f>
        <v>1</v>
      </c>
      <c r="O1184" s="1">
        <v>0</v>
      </c>
      <c r="P1184" s="1">
        <f t="shared" si="835"/>
        <v>26</v>
      </c>
      <c r="Q1184" s="1">
        <f t="shared" si="836"/>
        <v>26</v>
      </c>
      <c r="R1184" s="1">
        <f t="shared" si="837"/>
        <v>26</v>
      </c>
      <c r="S1184" s="1">
        <f t="shared" si="838"/>
        <v>26</v>
      </c>
      <c r="T1184" s="1">
        <f t="shared" si="839"/>
        <v>26</v>
      </c>
      <c r="U1184" s="1">
        <f t="shared" si="840"/>
        <v>26</v>
      </c>
      <c r="V1184" s="1">
        <f t="shared" si="841"/>
        <v>26</v>
      </c>
      <c r="W1184" s="1">
        <f t="shared" si="842"/>
        <v>26</v>
      </c>
      <c r="X1184" s="1">
        <f t="shared" si="843"/>
        <v>26</v>
      </c>
      <c r="Y1184" s="1">
        <f t="shared" si="844"/>
        <v>26</v>
      </c>
      <c r="Z1184" s="1">
        <f t="shared" si="845"/>
        <v>26</v>
      </c>
      <c r="AA1184" s="1">
        <f t="shared" si="846"/>
        <v>26</v>
      </c>
      <c r="AB1184" s="1">
        <f t="shared" si="847"/>
        <v>26</v>
      </c>
      <c r="AC1184" s="1">
        <f t="shared" si="848"/>
        <v>26</v>
      </c>
      <c r="AD1184" s="1">
        <f t="shared" si="849"/>
        <v>26</v>
      </c>
      <c r="AE1184" s="1">
        <f t="shared" si="850"/>
        <v>26</v>
      </c>
      <c r="AF1184" s="1">
        <f t="shared" si="851"/>
        <v>26</v>
      </c>
      <c r="AG1184" s="1">
        <f t="shared" si="852"/>
        <v>26</v>
      </c>
      <c r="AH1184" s="1">
        <f t="shared" si="853"/>
        <v>26</v>
      </c>
      <c r="AI1184" s="1">
        <f t="shared" si="854"/>
        <v>26</v>
      </c>
      <c r="AJ1184" s="1">
        <f t="shared" si="855"/>
        <v>26</v>
      </c>
      <c r="AK1184" s="1">
        <f t="shared" si="856"/>
        <v>26</v>
      </c>
      <c r="AL1184" s="1">
        <f t="shared" si="857"/>
        <v>26</v>
      </c>
      <c r="AM1184" s="1">
        <f t="shared" si="858"/>
        <v>26</v>
      </c>
      <c r="AN1184" s="1">
        <f t="shared" si="859"/>
        <v>26</v>
      </c>
      <c r="AO1184" s="1">
        <f t="shared" si="860"/>
        <v>26</v>
      </c>
      <c r="AP1184" s="7">
        <f t="shared" si="830"/>
        <v>26</v>
      </c>
      <c r="AQ1184" s="7">
        <f t="shared" si="831"/>
        <v>26</v>
      </c>
      <c r="AR1184" s="1">
        <f t="shared" si="861"/>
        <v>26</v>
      </c>
      <c r="AS1184" s="7">
        <f t="shared" si="832"/>
        <v>26</v>
      </c>
      <c r="AT1184" s="1">
        <f t="shared" si="862"/>
        <v>26</v>
      </c>
      <c r="AU1184" s="1">
        <f t="shared" si="863"/>
        <v>26</v>
      </c>
      <c r="AV1184" s="1">
        <f t="shared" si="864"/>
        <v>26</v>
      </c>
      <c r="AW1184" s="1">
        <f t="shared" si="865"/>
        <v>26</v>
      </c>
      <c r="AX1184" s="1">
        <f t="shared" si="866"/>
        <v>26</v>
      </c>
      <c r="AY1184" s="1">
        <f t="shared" si="867"/>
        <v>26</v>
      </c>
      <c r="AZ1184" s="1">
        <f t="shared" si="868"/>
        <v>26</v>
      </c>
      <c r="BA1184" s="1">
        <f t="shared" si="869"/>
        <v>26</v>
      </c>
      <c r="BB1184" s="1">
        <f t="shared" si="870"/>
        <v>26</v>
      </c>
      <c r="BC1184" s="1">
        <f t="shared" si="871"/>
        <v>26</v>
      </c>
      <c r="BD1184" s="1">
        <f t="shared" si="872"/>
        <v>26</v>
      </c>
      <c r="BE1184" s="1">
        <f t="shared" si="873"/>
        <v>26</v>
      </c>
      <c r="BF1184" s="1">
        <f t="shared" si="874"/>
        <v>26</v>
      </c>
      <c r="BG1184" s="1">
        <f>+IF(D1184="male",VLOOKUP(M1184,'Key node cluster'!$A$3:$C$45,3,0),VLOOKUP(M1184,'Key node cluster'!$F$3:$H$27,3,0))</f>
        <v>31</v>
      </c>
    </row>
    <row r="1185" spans="1:59" x14ac:dyDescent="0.25">
      <c r="A1185" t="s">
        <v>1018</v>
      </c>
      <c r="B1185">
        <v>9941019925</v>
      </c>
      <c r="C1185" s="7">
        <v>30</v>
      </c>
      <c r="D1185" t="s">
        <v>9</v>
      </c>
      <c r="E1185" t="s">
        <v>10</v>
      </c>
      <c r="F1185" t="s">
        <v>45</v>
      </c>
      <c r="G1185" t="str">
        <f t="shared" si="875"/>
        <v>bachelor or above</v>
      </c>
      <c r="H1185" s="7">
        <f t="shared" si="833"/>
        <v>5</v>
      </c>
      <c r="I1185" t="s">
        <v>14</v>
      </c>
      <c r="J1185">
        <v>27</v>
      </c>
      <c r="K1185">
        <v>1.1616438356164001</v>
      </c>
      <c r="L1185">
        <v>7</v>
      </c>
      <c r="M1185" s="5">
        <f t="shared" si="834"/>
        <v>31</v>
      </c>
      <c r="N1185" s="5">
        <f>+IF(D1185="male",VLOOKUP(BG1185,'Key node cluster'!$L$3:$N$24,3,0),VLOOKUP(BG1185,'Key node cluster'!$R$3:$T$15,3,0))</f>
        <v>1</v>
      </c>
      <c r="O1185" s="1">
        <v>0</v>
      </c>
      <c r="P1185" s="1">
        <f t="shared" si="835"/>
        <v>26</v>
      </c>
      <c r="Q1185" s="1">
        <f t="shared" si="836"/>
        <v>26</v>
      </c>
      <c r="R1185" s="1">
        <f t="shared" si="837"/>
        <v>26</v>
      </c>
      <c r="S1185" s="1">
        <f t="shared" si="838"/>
        <v>26</v>
      </c>
      <c r="T1185" s="1">
        <f t="shared" si="839"/>
        <v>26</v>
      </c>
      <c r="U1185" s="1">
        <f t="shared" si="840"/>
        <v>26</v>
      </c>
      <c r="V1185" s="1">
        <f t="shared" si="841"/>
        <v>26</v>
      </c>
      <c r="W1185" s="1">
        <f t="shared" si="842"/>
        <v>26</v>
      </c>
      <c r="X1185" s="1">
        <f t="shared" si="843"/>
        <v>26</v>
      </c>
      <c r="Y1185" s="1">
        <f t="shared" si="844"/>
        <v>26</v>
      </c>
      <c r="Z1185" s="1">
        <f t="shared" si="845"/>
        <v>26</v>
      </c>
      <c r="AA1185" s="1">
        <f t="shared" si="846"/>
        <v>26</v>
      </c>
      <c r="AB1185" s="1">
        <f t="shared" si="847"/>
        <v>26</v>
      </c>
      <c r="AC1185" s="1">
        <f t="shared" si="848"/>
        <v>26</v>
      </c>
      <c r="AD1185" s="1">
        <f t="shared" si="849"/>
        <v>26</v>
      </c>
      <c r="AE1185" s="1">
        <f t="shared" si="850"/>
        <v>26</v>
      </c>
      <c r="AF1185" s="1">
        <f t="shared" si="851"/>
        <v>26</v>
      </c>
      <c r="AG1185" s="1">
        <f t="shared" si="852"/>
        <v>26</v>
      </c>
      <c r="AH1185" s="1">
        <f t="shared" si="853"/>
        <v>26</v>
      </c>
      <c r="AI1185" s="1">
        <f t="shared" si="854"/>
        <v>26</v>
      </c>
      <c r="AJ1185" s="1">
        <f t="shared" si="855"/>
        <v>26</v>
      </c>
      <c r="AK1185" s="1">
        <f t="shared" si="856"/>
        <v>26</v>
      </c>
      <c r="AL1185" s="1">
        <f t="shared" si="857"/>
        <v>26</v>
      </c>
      <c r="AM1185" s="1">
        <f t="shared" si="858"/>
        <v>26</v>
      </c>
      <c r="AN1185" s="1">
        <f t="shared" si="859"/>
        <v>26</v>
      </c>
      <c r="AO1185" s="1">
        <f t="shared" si="860"/>
        <v>26</v>
      </c>
      <c r="AP1185" s="7">
        <f t="shared" si="830"/>
        <v>27</v>
      </c>
      <c r="AQ1185" s="7">
        <f t="shared" si="831"/>
        <v>28</v>
      </c>
      <c r="AR1185" s="1">
        <f t="shared" si="861"/>
        <v>29</v>
      </c>
      <c r="AS1185" s="7">
        <f t="shared" si="832"/>
        <v>31</v>
      </c>
      <c r="AT1185" s="1">
        <f t="shared" si="862"/>
        <v>31</v>
      </c>
      <c r="AU1185" s="1">
        <f t="shared" si="863"/>
        <v>31</v>
      </c>
      <c r="AV1185" s="1">
        <f t="shared" si="864"/>
        <v>31</v>
      </c>
      <c r="AW1185" s="1">
        <f t="shared" si="865"/>
        <v>31</v>
      </c>
      <c r="AX1185" s="1">
        <f t="shared" si="866"/>
        <v>31</v>
      </c>
      <c r="AY1185" s="1">
        <f t="shared" si="867"/>
        <v>31</v>
      </c>
      <c r="AZ1185" s="1">
        <f t="shared" si="868"/>
        <v>31</v>
      </c>
      <c r="BA1185" s="1">
        <f t="shared" si="869"/>
        <v>31</v>
      </c>
      <c r="BB1185" s="1">
        <f t="shared" si="870"/>
        <v>31</v>
      </c>
      <c r="BC1185" s="1">
        <f t="shared" si="871"/>
        <v>31</v>
      </c>
      <c r="BD1185" s="1">
        <f t="shared" si="872"/>
        <v>31</v>
      </c>
      <c r="BE1185" s="1">
        <f t="shared" si="873"/>
        <v>31</v>
      </c>
      <c r="BF1185" s="1">
        <f t="shared" si="874"/>
        <v>31</v>
      </c>
      <c r="BG1185" s="1">
        <f>+IF(D1185="male",VLOOKUP(M1185,'Key node cluster'!$A$3:$C$45,3,0),VLOOKUP(M1185,'Key node cluster'!$F$3:$H$27,3,0))</f>
        <v>31</v>
      </c>
    </row>
    <row r="1186" spans="1:59" x14ac:dyDescent="0.25">
      <c r="A1186" t="s">
        <v>1019</v>
      </c>
      <c r="B1186">
        <v>9631035852</v>
      </c>
      <c r="C1186" s="7">
        <v>60</v>
      </c>
      <c r="D1186" t="s">
        <v>9</v>
      </c>
      <c r="E1186" t="s">
        <v>10</v>
      </c>
      <c r="G1186" t="str">
        <f t="shared" si="875"/>
        <v/>
      </c>
      <c r="H1186" s="7">
        <f t="shared" si="833"/>
        <v>20</v>
      </c>
      <c r="J1186">
        <v>58</v>
      </c>
      <c r="K1186">
        <v>27.684931506849001</v>
      </c>
      <c r="L1186">
        <v>1</v>
      </c>
      <c r="M1186" s="5">
        <f t="shared" si="834"/>
        <v>26</v>
      </c>
      <c r="N1186" s="5">
        <f>+IF(D1186="male",VLOOKUP(BG1186,'Key node cluster'!$L$3:$N$24,3,0),VLOOKUP(BG1186,'Key node cluster'!$R$3:$T$15,3,0))</f>
        <v>1</v>
      </c>
      <c r="O1186" s="1">
        <v>0</v>
      </c>
      <c r="P1186" s="1">
        <f t="shared" si="835"/>
        <v>26</v>
      </c>
      <c r="Q1186" s="1">
        <f t="shared" si="836"/>
        <v>26</v>
      </c>
      <c r="R1186" s="1">
        <f t="shared" si="837"/>
        <v>26</v>
      </c>
      <c r="S1186" s="1">
        <f t="shared" si="838"/>
        <v>26</v>
      </c>
      <c r="T1186" s="1">
        <f t="shared" si="839"/>
        <v>26</v>
      </c>
      <c r="U1186" s="1">
        <f t="shared" si="840"/>
        <v>26</v>
      </c>
      <c r="V1186" s="1">
        <f t="shared" si="841"/>
        <v>26</v>
      </c>
      <c r="W1186" s="1">
        <f t="shared" si="842"/>
        <v>26</v>
      </c>
      <c r="X1186" s="1">
        <f t="shared" si="843"/>
        <v>26</v>
      </c>
      <c r="Y1186" s="1">
        <f t="shared" si="844"/>
        <v>26</v>
      </c>
      <c r="Z1186" s="1">
        <f t="shared" si="845"/>
        <v>26</v>
      </c>
      <c r="AA1186" s="1">
        <f t="shared" si="846"/>
        <v>26</v>
      </c>
      <c r="AB1186" s="1">
        <f t="shared" si="847"/>
        <v>26</v>
      </c>
      <c r="AC1186" s="1">
        <f t="shared" si="848"/>
        <v>26</v>
      </c>
      <c r="AD1186" s="1">
        <f t="shared" si="849"/>
        <v>26</v>
      </c>
      <c r="AE1186" s="1">
        <f t="shared" si="850"/>
        <v>26</v>
      </c>
      <c r="AF1186" s="1">
        <f t="shared" si="851"/>
        <v>26</v>
      </c>
      <c r="AG1186" s="1">
        <f t="shared" si="852"/>
        <v>26</v>
      </c>
      <c r="AH1186" s="1">
        <f t="shared" si="853"/>
        <v>26</v>
      </c>
      <c r="AI1186" s="1">
        <f t="shared" si="854"/>
        <v>26</v>
      </c>
      <c r="AJ1186" s="1">
        <f t="shared" si="855"/>
        <v>26</v>
      </c>
      <c r="AK1186" s="1">
        <f t="shared" si="856"/>
        <v>26</v>
      </c>
      <c r="AL1186" s="1">
        <f t="shared" si="857"/>
        <v>26</v>
      </c>
      <c r="AM1186" s="1">
        <f t="shared" si="858"/>
        <v>26</v>
      </c>
      <c r="AN1186" s="1">
        <f t="shared" si="859"/>
        <v>26</v>
      </c>
      <c r="AO1186" s="1">
        <f t="shared" si="860"/>
        <v>26</v>
      </c>
      <c r="AP1186" s="7">
        <f t="shared" si="830"/>
        <v>26</v>
      </c>
      <c r="AQ1186" s="7">
        <f t="shared" si="831"/>
        <v>26</v>
      </c>
      <c r="AR1186" s="1">
        <f t="shared" si="861"/>
        <v>26</v>
      </c>
      <c r="AS1186" s="7">
        <f t="shared" si="832"/>
        <v>26</v>
      </c>
      <c r="AT1186" s="1">
        <f t="shared" si="862"/>
        <v>26</v>
      </c>
      <c r="AU1186" s="1">
        <f t="shared" si="863"/>
        <v>26</v>
      </c>
      <c r="AV1186" s="1">
        <f t="shared" si="864"/>
        <v>26</v>
      </c>
      <c r="AW1186" s="1">
        <f t="shared" si="865"/>
        <v>26</v>
      </c>
      <c r="AX1186" s="1">
        <f t="shared" si="866"/>
        <v>26</v>
      </c>
      <c r="AY1186" s="1">
        <f t="shared" si="867"/>
        <v>26</v>
      </c>
      <c r="AZ1186" s="1">
        <f t="shared" si="868"/>
        <v>26</v>
      </c>
      <c r="BA1186" s="1">
        <f t="shared" si="869"/>
        <v>26</v>
      </c>
      <c r="BB1186" s="1">
        <f t="shared" si="870"/>
        <v>26</v>
      </c>
      <c r="BC1186" s="1">
        <f t="shared" si="871"/>
        <v>26</v>
      </c>
      <c r="BD1186" s="1">
        <f t="shared" si="872"/>
        <v>26</v>
      </c>
      <c r="BE1186" s="1">
        <f t="shared" si="873"/>
        <v>26</v>
      </c>
      <c r="BF1186" s="1">
        <f t="shared" si="874"/>
        <v>26</v>
      </c>
      <c r="BG1186" s="1">
        <f>+IF(D1186="male",VLOOKUP(M1186,'Key node cluster'!$A$3:$C$45,3,0),VLOOKUP(M1186,'Key node cluster'!$F$3:$H$27,3,0))</f>
        <v>31</v>
      </c>
    </row>
    <row r="1187" spans="1:59" x14ac:dyDescent="0.25">
      <c r="A1187" t="s">
        <v>1023</v>
      </c>
      <c r="B1187">
        <v>9841007131</v>
      </c>
      <c r="C1187" s="7">
        <v>40</v>
      </c>
      <c r="D1187" t="s">
        <v>9</v>
      </c>
      <c r="E1187" t="s">
        <v>10</v>
      </c>
      <c r="G1187" t="str">
        <f t="shared" si="875"/>
        <v/>
      </c>
      <c r="H1187" s="7">
        <f t="shared" si="833"/>
        <v>15</v>
      </c>
      <c r="J1187">
        <v>38</v>
      </c>
      <c r="K1187">
        <v>12.610958904109999</v>
      </c>
      <c r="L1187">
        <v>27</v>
      </c>
      <c r="M1187" s="5">
        <f t="shared" si="834"/>
        <v>26</v>
      </c>
      <c r="N1187" s="5">
        <f>+IF(D1187="male",VLOOKUP(BG1187,'Key node cluster'!$L$3:$N$24,3,0),VLOOKUP(BG1187,'Key node cluster'!$R$3:$T$15,3,0))</f>
        <v>1</v>
      </c>
      <c r="O1187" s="1">
        <v>0</v>
      </c>
      <c r="P1187" s="1">
        <f t="shared" si="835"/>
        <v>26</v>
      </c>
      <c r="Q1187" s="1">
        <f t="shared" si="836"/>
        <v>26</v>
      </c>
      <c r="R1187" s="1">
        <f t="shared" si="837"/>
        <v>26</v>
      </c>
      <c r="S1187" s="1">
        <f t="shared" si="838"/>
        <v>26</v>
      </c>
      <c r="T1187" s="1">
        <f t="shared" si="839"/>
        <v>26</v>
      </c>
      <c r="U1187" s="1">
        <f t="shared" si="840"/>
        <v>26</v>
      </c>
      <c r="V1187" s="1">
        <f t="shared" si="841"/>
        <v>26</v>
      </c>
      <c r="W1187" s="1">
        <f t="shared" si="842"/>
        <v>26</v>
      </c>
      <c r="X1187" s="1">
        <f t="shared" si="843"/>
        <v>26</v>
      </c>
      <c r="Y1187" s="1">
        <f t="shared" si="844"/>
        <v>26</v>
      </c>
      <c r="Z1187" s="1">
        <f t="shared" si="845"/>
        <v>26</v>
      </c>
      <c r="AA1187" s="1">
        <f t="shared" si="846"/>
        <v>26</v>
      </c>
      <c r="AB1187" s="1">
        <f t="shared" si="847"/>
        <v>26</v>
      </c>
      <c r="AC1187" s="1">
        <f t="shared" si="848"/>
        <v>26</v>
      </c>
      <c r="AD1187" s="1">
        <f t="shared" si="849"/>
        <v>26</v>
      </c>
      <c r="AE1187" s="1">
        <f t="shared" si="850"/>
        <v>26</v>
      </c>
      <c r="AF1187" s="1">
        <f t="shared" si="851"/>
        <v>26</v>
      </c>
      <c r="AG1187" s="1">
        <f t="shared" si="852"/>
        <v>26</v>
      </c>
      <c r="AH1187" s="1">
        <f t="shared" si="853"/>
        <v>26</v>
      </c>
      <c r="AI1187" s="1">
        <f t="shared" si="854"/>
        <v>26</v>
      </c>
      <c r="AJ1187" s="1">
        <f t="shared" si="855"/>
        <v>26</v>
      </c>
      <c r="AK1187" s="1">
        <f t="shared" si="856"/>
        <v>26</v>
      </c>
      <c r="AL1187" s="1">
        <f t="shared" si="857"/>
        <v>26</v>
      </c>
      <c r="AM1187" s="1">
        <f t="shared" si="858"/>
        <v>26</v>
      </c>
      <c r="AN1187" s="1">
        <f t="shared" si="859"/>
        <v>26</v>
      </c>
      <c r="AO1187" s="1">
        <f t="shared" si="860"/>
        <v>26</v>
      </c>
      <c r="AP1187" s="7">
        <f t="shared" si="830"/>
        <v>26</v>
      </c>
      <c r="AQ1187" s="7">
        <f t="shared" si="831"/>
        <v>26</v>
      </c>
      <c r="AR1187" s="1">
        <f t="shared" si="861"/>
        <v>26</v>
      </c>
      <c r="AS1187" s="7">
        <f t="shared" si="832"/>
        <v>26</v>
      </c>
      <c r="AT1187" s="1">
        <f t="shared" si="862"/>
        <v>26</v>
      </c>
      <c r="AU1187" s="1">
        <f t="shared" si="863"/>
        <v>26</v>
      </c>
      <c r="AV1187" s="1">
        <f t="shared" si="864"/>
        <v>26</v>
      </c>
      <c r="AW1187" s="1">
        <f t="shared" si="865"/>
        <v>26</v>
      </c>
      <c r="AX1187" s="1">
        <f t="shared" si="866"/>
        <v>26</v>
      </c>
      <c r="AY1187" s="1">
        <f t="shared" si="867"/>
        <v>26</v>
      </c>
      <c r="AZ1187" s="1">
        <f t="shared" si="868"/>
        <v>26</v>
      </c>
      <c r="BA1187" s="1">
        <f t="shared" si="869"/>
        <v>26</v>
      </c>
      <c r="BB1187" s="1">
        <f t="shared" si="870"/>
        <v>26</v>
      </c>
      <c r="BC1187" s="1">
        <f t="shared" si="871"/>
        <v>26</v>
      </c>
      <c r="BD1187" s="1">
        <f t="shared" si="872"/>
        <v>26</v>
      </c>
      <c r="BE1187" s="1">
        <f t="shared" si="873"/>
        <v>26</v>
      </c>
      <c r="BF1187" s="1">
        <f t="shared" si="874"/>
        <v>26</v>
      </c>
      <c r="BG1187" s="1">
        <f>+IF(D1187="male",VLOOKUP(M1187,'Key node cluster'!$A$3:$C$45,3,0),VLOOKUP(M1187,'Key node cluster'!$F$3:$H$27,3,0))</f>
        <v>31</v>
      </c>
    </row>
    <row r="1188" spans="1:59" x14ac:dyDescent="0.25">
      <c r="A1188" t="s">
        <v>1026</v>
      </c>
      <c r="B1188">
        <v>9941040071</v>
      </c>
      <c r="C1188" s="7">
        <v>30</v>
      </c>
      <c r="D1188" t="s">
        <v>9</v>
      </c>
      <c r="E1188" t="s">
        <v>10</v>
      </c>
      <c r="F1188" t="s">
        <v>43</v>
      </c>
      <c r="G1188" t="str">
        <f t="shared" si="875"/>
        <v>bachelor or above</v>
      </c>
      <c r="H1188" s="7">
        <f t="shared" si="833"/>
        <v>1</v>
      </c>
      <c r="I1188" t="s">
        <v>14</v>
      </c>
      <c r="J1188">
        <v>28</v>
      </c>
      <c r="K1188">
        <v>0.74794520547944998</v>
      </c>
      <c r="L1188">
        <v>2</v>
      </c>
      <c r="M1188" s="5">
        <f t="shared" si="834"/>
        <v>19</v>
      </c>
      <c r="N1188" s="5">
        <f>+IF(D1188="male",VLOOKUP(BG1188,'Key node cluster'!$L$3:$N$24,3,0),VLOOKUP(BG1188,'Key node cluster'!$R$3:$T$15,3,0))</f>
        <v>0</v>
      </c>
      <c r="O1188" s="1">
        <v>0</v>
      </c>
      <c r="P1188" s="1">
        <f t="shared" si="835"/>
        <v>1</v>
      </c>
      <c r="Q1188" s="1">
        <f t="shared" si="836"/>
        <v>17</v>
      </c>
      <c r="R1188" s="1">
        <f t="shared" si="837"/>
        <v>17</v>
      </c>
      <c r="S1188" s="1">
        <f t="shared" si="838"/>
        <v>17</v>
      </c>
      <c r="T1188" s="1">
        <f t="shared" si="839"/>
        <v>17</v>
      </c>
      <c r="U1188" s="1">
        <f t="shared" si="840"/>
        <v>17</v>
      </c>
      <c r="V1188" s="1">
        <f t="shared" si="841"/>
        <v>17</v>
      </c>
      <c r="W1188" s="1">
        <f t="shared" si="842"/>
        <v>17</v>
      </c>
      <c r="X1188" s="1">
        <f t="shared" si="843"/>
        <v>17</v>
      </c>
      <c r="Y1188" s="1">
        <f t="shared" si="844"/>
        <v>17</v>
      </c>
      <c r="Z1188" s="1">
        <f t="shared" si="845"/>
        <v>17</v>
      </c>
      <c r="AA1188" s="1">
        <f t="shared" si="846"/>
        <v>17</v>
      </c>
      <c r="AB1188" s="1">
        <f t="shared" si="847"/>
        <v>17</v>
      </c>
      <c r="AC1188" s="1">
        <f t="shared" si="848"/>
        <v>17</v>
      </c>
      <c r="AD1188" s="1">
        <f t="shared" si="849"/>
        <v>17</v>
      </c>
      <c r="AE1188" s="1">
        <f t="shared" si="850"/>
        <v>17</v>
      </c>
      <c r="AF1188" s="1">
        <f t="shared" si="851"/>
        <v>17</v>
      </c>
      <c r="AG1188" s="1">
        <f t="shared" si="852"/>
        <v>18</v>
      </c>
      <c r="AH1188" s="1">
        <f t="shared" si="853"/>
        <v>19</v>
      </c>
      <c r="AI1188" s="1">
        <f t="shared" si="854"/>
        <v>19</v>
      </c>
      <c r="AJ1188" s="1">
        <f t="shared" si="855"/>
        <v>19</v>
      </c>
      <c r="AK1188" s="1">
        <f t="shared" si="856"/>
        <v>19</v>
      </c>
      <c r="AL1188" s="1">
        <f t="shared" si="857"/>
        <v>19</v>
      </c>
      <c r="AM1188" s="1">
        <f t="shared" si="858"/>
        <v>19</v>
      </c>
      <c r="AN1188" s="1">
        <f t="shared" si="859"/>
        <v>19</v>
      </c>
      <c r="AO1188" s="1">
        <f t="shared" si="860"/>
        <v>19</v>
      </c>
      <c r="AP1188" s="7">
        <f t="shared" ref="AP1188:AP1251" si="876">IF($D1188="male",IF(P1188&lt;&gt;26,AO1188,IF(F1188="",AO1188,IF(F1188&lt;&gt;"amman",27,38))),AO1188)</f>
        <v>19</v>
      </c>
      <c r="AQ1188" s="7">
        <f t="shared" ref="AQ1188:AQ1251" si="877">IF($D1188="male",IF(AP1188&lt;&gt;27,AP1188,IF(F1188="",AP1188,IF(F1188&lt;&gt;"zarqa",28,33))),AP1188)</f>
        <v>19</v>
      </c>
      <c r="AR1188" s="1">
        <f t="shared" si="861"/>
        <v>19</v>
      </c>
      <c r="AS1188" s="7">
        <f t="shared" ref="AS1188:AS1251" si="878">IF($D1188="male",IF(AR1188&lt;&gt;29,AR1188,IF(C1188&lt;=25,30,31)),AR1188)</f>
        <v>19</v>
      </c>
      <c r="AT1188" s="1">
        <f t="shared" si="862"/>
        <v>19</v>
      </c>
      <c r="AU1188" s="1">
        <f t="shared" si="863"/>
        <v>19</v>
      </c>
      <c r="AV1188" s="1">
        <f t="shared" si="864"/>
        <v>19</v>
      </c>
      <c r="AW1188" s="1">
        <f t="shared" si="865"/>
        <v>19</v>
      </c>
      <c r="AX1188" s="1">
        <f t="shared" si="866"/>
        <v>19</v>
      </c>
      <c r="AY1188" s="1">
        <f t="shared" si="867"/>
        <v>19</v>
      </c>
      <c r="AZ1188" s="1">
        <f t="shared" si="868"/>
        <v>19</v>
      </c>
      <c r="BA1188" s="1">
        <f t="shared" si="869"/>
        <v>19</v>
      </c>
      <c r="BB1188" s="1">
        <f t="shared" si="870"/>
        <v>19</v>
      </c>
      <c r="BC1188" s="1">
        <f t="shared" si="871"/>
        <v>19</v>
      </c>
      <c r="BD1188" s="1">
        <f t="shared" si="872"/>
        <v>19</v>
      </c>
      <c r="BE1188" s="1">
        <f t="shared" si="873"/>
        <v>19</v>
      </c>
      <c r="BF1188" s="1">
        <f t="shared" si="874"/>
        <v>19</v>
      </c>
      <c r="BG1188" s="1">
        <f>+IF(D1188="male",VLOOKUP(M1188,'Key node cluster'!$A$3:$C$45,3,0),VLOOKUP(M1188,'Key node cluster'!$F$3:$H$27,3,0))</f>
        <v>19</v>
      </c>
    </row>
    <row r="1189" spans="1:59" x14ac:dyDescent="0.25">
      <c r="A1189" t="s">
        <v>1027</v>
      </c>
      <c r="B1189">
        <v>9941004737</v>
      </c>
      <c r="C1189" s="7">
        <v>30</v>
      </c>
      <c r="D1189" t="s">
        <v>9</v>
      </c>
      <c r="E1189" t="s">
        <v>10</v>
      </c>
      <c r="F1189" t="s">
        <v>11</v>
      </c>
      <c r="G1189" t="str">
        <f t="shared" si="875"/>
        <v>bachelor or above</v>
      </c>
      <c r="H1189" s="7">
        <f t="shared" si="833"/>
        <v>10</v>
      </c>
      <c r="I1189" t="s">
        <v>14</v>
      </c>
      <c r="J1189">
        <v>28</v>
      </c>
      <c r="K1189">
        <v>5.7753424657533996</v>
      </c>
      <c r="L1189">
        <v>3</v>
      </c>
      <c r="M1189" s="5">
        <f t="shared" si="834"/>
        <v>42</v>
      </c>
      <c r="N1189" s="5">
        <f>+IF(D1189="male",VLOOKUP(BG1189,'Key node cluster'!$L$3:$N$24,3,0),VLOOKUP(BG1189,'Key node cluster'!$R$3:$T$15,3,0))</f>
        <v>0</v>
      </c>
      <c r="O1189" s="1">
        <v>0</v>
      </c>
      <c r="P1189" s="1">
        <f t="shared" si="835"/>
        <v>26</v>
      </c>
      <c r="Q1189" s="1">
        <f t="shared" si="836"/>
        <v>26</v>
      </c>
      <c r="R1189" s="1">
        <f t="shared" si="837"/>
        <v>26</v>
      </c>
      <c r="S1189" s="1">
        <f t="shared" si="838"/>
        <v>26</v>
      </c>
      <c r="T1189" s="1">
        <f t="shared" si="839"/>
        <v>26</v>
      </c>
      <c r="U1189" s="1">
        <f t="shared" si="840"/>
        <v>26</v>
      </c>
      <c r="V1189" s="1">
        <f t="shared" si="841"/>
        <v>26</v>
      </c>
      <c r="W1189" s="1">
        <f t="shared" si="842"/>
        <v>26</v>
      </c>
      <c r="X1189" s="1">
        <f t="shared" si="843"/>
        <v>26</v>
      </c>
      <c r="Y1189" s="1">
        <f t="shared" si="844"/>
        <v>26</v>
      </c>
      <c r="Z1189" s="1">
        <f t="shared" si="845"/>
        <v>26</v>
      </c>
      <c r="AA1189" s="1">
        <f t="shared" si="846"/>
        <v>26</v>
      </c>
      <c r="AB1189" s="1">
        <f t="shared" si="847"/>
        <v>26</v>
      </c>
      <c r="AC1189" s="1">
        <f t="shared" si="848"/>
        <v>26</v>
      </c>
      <c r="AD1189" s="1">
        <f t="shared" si="849"/>
        <v>26</v>
      </c>
      <c r="AE1189" s="1">
        <f t="shared" si="850"/>
        <v>26</v>
      </c>
      <c r="AF1189" s="1">
        <f t="shared" si="851"/>
        <v>26</v>
      </c>
      <c r="AG1189" s="1">
        <f t="shared" si="852"/>
        <v>26</v>
      </c>
      <c r="AH1189" s="1">
        <f t="shared" si="853"/>
        <v>26</v>
      </c>
      <c r="AI1189" s="1">
        <f t="shared" si="854"/>
        <v>26</v>
      </c>
      <c r="AJ1189" s="1">
        <f t="shared" si="855"/>
        <v>26</v>
      </c>
      <c r="AK1189" s="1">
        <f t="shared" si="856"/>
        <v>26</v>
      </c>
      <c r="AL1189" s="1">
        <f t="shared" si="857"/>
        <v>26</v>
      </c>
      <c r="AM1189" s="1">
        <f t="shared" si="858"/>
        <v>26</v>
      </c>
      <c r="AN1189" s="1">
        <f t="shared" si="859"/>
        <v>26</v>
      </c>
      <c r="AO1189" s="1">
        <f t="shared" si="860"/>
        <v>26</v>
      </c>
      <c r="AP1189" s="7">
        <f t="shared" si="876"/>
        <v>38</v>
      </c>
      <c r="AQ1189" s="7">
        <f t="shared" si="877"/>
        <v>38</v>
      </c>
      <c r="AR1189" s="1">
        <f t="shared" si="861"/>
        <v>38</v>
      </c>
      <c r="AS1189" s="7">
        <f t="shared" si="878"/>
        <v>38</v>
      </c>
      <c r="AT1189" s="1">
        <f t="shared" si="862"/>
        <v>38</v>
      </c>
      <c r="AU1189" s="1">
        <f t="shared" si="863"/>
        <v>38</v>
      </c>
      <c r="AV1189" s="1">
        <f t="shared" si="864"/>
        <v>38</v>
      </c>
      <c r="AW1189" s="1">
        <f t="shared" si="865"/>
        <v>38</v>
      </c>
      <c r="AX1189" s="1">
        <f t="shared" si="866"/>
        <v>38</v>
      </c>
      <c r="AY1189" s="1">
        <f t="shared" si="867"/>
        <v>38</v>
      </c>
      <c r="AZ1189" s="1">
        <f t="shared" si="868"/>
        <v>38</v>
      </c>
      <c r="BA1189" s="1">
        <f t="shared" si="869"/>
        <v>38</v>
      </c>
      <c r="BB1189" s="1">
        <f t="shared" si="870"/>
        <v>40</v>
      </c>
      <c r="BC1189" s="1">
        <f t="shared" si="871"/>
        <v>40</v>
      </c>
      <c r="BD1189" s="1">
        <f t="shared" si="872"/>
        <v>42</v>
      </c>
      <c r="BE1189" s="1">
        <f t="shared" si="873"/>
        <v>42</v>
      </c>
      <c r="BF1189" s="1">
        <f t="shared" si="874"/>
        <v>42</v>
      </c>
      <c r="BG1189" s="1">
        <f>+IF(D1189="male",VLOOKUP(M1189,'Key node cluster'!$A$3:$C$45,3,0),VLOOKUP(M1189,'Key node cluster'!$F$3:$H$27,3,0))</f>
        <v>42</v>
      </c>
    </row>
    <row r="1190" spans="1:59" x14ac:dyDescent="0.25">
      <c r="A1190" t="s">
        <v>1028</v>
      </c>
      <c r="B1190">
        <v>9831000912</v>
      </c>
      <c r="C1190" s="7">
        <v>40</v>
      </c>
      <c r="D1190" t="s">
        <v>9</v>
      </c>
      <c r="E1190" t="s">
        <v>10</v>
      </c>
      <c r="F1190" t="s">
        <v>360</v>
      </c>
      <c r="G1190" t="str">
        <f t="shared" si="875"/>
        <v/>
      </c>
      <c r="H1190" s="7">
        <f t="shared" si="833"/>
        <v>10</v>
      </c>
      <c r="J1190">
        <v>38</v>
      </c>
      <c r="K1190">
        <v>9.4465753424658008</v>
      </c>
      <c r="L1190">
        <v>4</v>
      </c>
      <c r="M1190" s="5">
        <f t="shared" si="834"/>
        <v>32</v>
      </c>
      <c r="N1190" s="5">
        <f>+IF(D1190="male",VLOOKUP(BG1190,'Key node cluster'!$L$3:$N$24,3,0),VLOOKUP(BG1190,'Key node cluster'!$R$3:$T$15,3,0))</f>
        <v>0</v>
      </c>
      <c r="O1190" s="1">
        <v>0</v>
      </c>
      <c r="P1190" s="1">
        <f t="shared" si="835"/>
        <v>26</v>
      </c>
      <c r="Q1190" s="1">
        <f t="shared" si="836"/>
        <v>26</v>
      </c>
      <c r="R1190" s="1">
        <f t="shared" si="837"/>
        <v>26</v>
      </c>
      <c r="S1190" s="1">
        <f t="shared" si="838"/>
        <v>26</v>
      </c>
      <c r="T1190" s="1">
        <f t="shared" si="839"/>
        <v>26</v>
      </c>
      <c r="U1190" s="1">
        <f t="shared" si="840"/>
        <v>26</v>
      </c>
      <c r="V1190" s="1">
        <f t="shared" si="841"/>
        <v>26</v>
      </c>
      <c r="W1190" s="1">
        <f t="shared" si="842"/>
        <v>26</v>
      </c>
      <c r="X1190" s="1">
        <f t="shared" si="843"/>
        <v>26</v>
      </c>
      <c r="Y1190" s="1">
        <f t="shared" si="844"/>
        <v>26</v>
      </c>
      <c r="Z1190" s="1">
        <f t="shared" si="845"/>
        <v>26</v>
      </c>
      <c r="AA1190" s="1">
        <f t="shared" si="846"/>
        <v>26</v>
      </c>
      <c r="AB1190" s="1">
        <f t="shared" si="847"/>
        <v>26</v>
      </c>
      <c r="AC1190" s="1">
        <f t="shared" si="848"/>
        <v>26</v>
      </c>
      <c r="AD1190" s="1">
        <f t="shared" si="849"/>
        <v>26</v>
      </c>
      <c r="AE1190" s="1">
        <f t="shared" si="850"/>
        <v>26</v>
      </c>
      <c r="AF1190" s="1">
        <f t="shared" si="851"/>
        <v>26</v>
      </c>
      <c r="AG1190" s="1">
        <f t="shared" si="852"/>
        <v>26</v>
      </c>
      <c r="AH1190" s="1">
        <f t="shared" si="853"/>
        <v>26</v>
      </c>
      <c r="AI1190" s="1">
        <f t="shared" si="854"/>
        <v>26</v>
      </c>
      <c r="AJ1190" s="1">
        <f t="shared" si="855"/>
        <v>26</v>
      </c>
      <c r="AK1190" s="1">
        <f t="shared" si="856"/>
        <v>26</v>
      </c>
      <c r="AL1190" s="1">
        <f t="shared" si="857"/>
        <v>26</v>
      </c>
      <c r="AM1190" s="1">
        <f t="shared" si="858"/>
        <v>26</v>
      </c>
      <c r="AN1190" s="1">
        <f t="shared" si="859"/>
        <v>26</v>
      </c>
      <c r="AO1190" s="1">
        <f t="shared" si="860"/>
        <v>26</v>
      </c>
      <c r="AP1190" s="7">
        <f t="shared" si="876"/>
        <v>27</v>
      </c>
      <c r="AQ1190" s="7">
        <f t="shared" si="877"/>
        <v>28</v>
      </c>
      <c r="AR1190" s="1">
        <f t="shared" si="861"/>
        <v>32</v>
      </c>
      <c r="AS1190" s="7">
        <f t="shared" si="878"/>
        <v>32</v>
      </c>
      <c r="AT1190" s="1">
        <f t="shared" si="862"/>
        <v>32</v>
      </c>
      <c r="AU1190" s="1">
        <f t="shared" si="863"/>
        <v>32</v>
      </c>
      <c r="AV1190" s="1">
        <f t="shared" si="864"/>
        <v>32</v>
      </c>
      <c r="AW1190" s="1">
        <f t="shared" si="865"/>
        <v>32</v>
      </c>
      <c r="AX1190" s="1">
        <f t="shared" si="866"/>
        <v>32</v>
      </c>
      <c r="AY1190" s="1">
        <f t="shared" si="867"/>
        <v>32</v>
      </c>
      <c r="AZ1190" s="1">
        <f t="shared" si="868"/>
        <v>32</v>
      </c>
      <c r="BA1190" s="1">
        <f t="shared" si="869"/>
        <v>32</v>
      </c>
      <c r="BB1190" s="1">
        <f t="shared" si="870"/>
        <v>32</v>
      </c>
      <c r="BC1190" s="1">
        <f t="shared" si="871"/>
        <v>32</v>
      </c>
      <c r="BD1190" s="1">
        <f t="shared" si="872"/>
        <v>32</v>
      </c>
      <c r="BE1190" s="1">
        <f t="shared" si="873"/>
        <v>32</v>
      </c>
      <c r="BF1190" s="1">
        <f t="shared" si="874"/>
        <v>32</v>
      </c>
      <c r="BG1190" s="1">
        <f>+IF(D1190="male",VLOOKUP(M1190,'Key node cluster'!$A$3:$C$45,3,0),VLOOKUP(M1190,'Key node cluster'!$F$3:$H$27,3,0))</f>
        <v>32</v>
      </c>
    </row>
    <row r="1191" spans="1:59" x14ac:dyDescent="0.25">
      <c r="A1191" t="s">
        <v>1030</v>
      </c>
      <c r="B1191">
        <v>9991058275</v>
      </c>
      <c r="C1191" s="7">
        <v>20</v>
      </c>
      <c r="D1191" t="s">
        <v>9</v>
      </c>
      <c r="E1191" t="s">
        <v>10</v>
      </c>
      <c r="F1191" t="s">
        <v>28</v>
      </c>
      <c r="G1191" t="str">
        <f t="shared" si="875"/>
        <v>bachelor or above</v>
      </c>
      <c r="H1191" s="7">
        <f t="shared" si="833"/>
        <v>5</v>
      </c>
      <c r="I1191" t="s">
        <v>14</v>
      </c>
      <c r="J1191">
        <v>22</v>
      </c>
      <c r="K1191">
        <v>1.6027397260273999</v>
      </c>
      <c r="L1191">
        <v>2</v>
      </c>
      <c r="M1191" s="5">
        <f t="shared" si="834"/>
        <v>35</v>
      </c>
      <c r="N1191" s="5">
        <f>+IF(D1191="male",VLOOKUP(BG1191,'Key node cluster'!$L$3:$N$24,3,0),VLOOKUP(BG1191,'Key node cluster'!$R$3:$T$15,3,0))</f>
        <v>0</v>
      </c>
      <c r="O1191" s="1">
        <v>0</v>
      </c>
      <c r="P1191" s="1">
        <f t="shared" si="835"/>
        <v>26</v>
      </c>
      <c r="Q1191" s="1">
        <f t="shared" si="836"/>
        <v>26</v>
      </c>
      <c r="R1191" s="1">
        <f t="shared" si="837"/>
        <v>26</v>
      </c>
      <c r="S1191" s="1">
        <f t="shared" si="838"/>
        <v>26</v>
      </c>
      <c r="T1191" s="1">
        <f t="shared" si="839"/>
        <v>26</v>
      </c>
      <c r="U1191" s="1">
        <f t="shared" si="840"/>
        <v>26</v>
      </c>
      <c r="V1191" s="1">
        <f t="shared" si="841"/>
        <v>26</v>
      </c>
      <c r="W1191" s="1">
        <f t="shared" si="842"/>
        <v>26</v>
      </c>
      <c r="X1191" s="1">
        <f t="shared" si="843"/>
        <v>26</v>
      </c>
      <c r="Y1191" s="1">
        <f t="shared" si="844"/>
        <v>26</v>
      </c>
      <c r="Z1191" s="1">
        <f t="shared" si="845"/>
        <v>26</v>
      </c>
      <c r="AA1191" s="1">
        <f t="shared" si="846"/>
        <v>26</v>
      </c>
      <c r="AB1191" s="1">
        <f t="shared" si="847"/>
        <v>26</v>
      </c>
      <c r="AC1191" s="1">
        <f t="shared" si="848"/>
        <v>26</v>
      </c>
      <c r="AD1191" s="1">
        <f t="shared" si="849"/>
        <v>26</v>
      </c>
      <c r="AE1191" s="1">
        <f t="shared" si="850"/>
        <v>26</v>
      </c>
      <c r="AF1191" s="1">
        <f t="shared" si="851"/>
        <v>26</v>
      </c>
      <c r="AG1191" s="1">
        <f t="shared" si="852"/>
        <v>26</v>
      </c>
      <c r="AH1191" s="1">
        <f t="shared" si="853"/>
        <v>26</v>
      </c>
      <c r="AI1191" s="1">
        <f t="shared" si="854"/>
        <v>26</v>
      </c>
      <c r="AJ1191" s="1">
        <f t="shared" si="855"/>
        <v>26</v>
      </c>
      <c r="AK1191" s="1">
        <f t="shared" si="856"/>
        <v>26</v>
      </c>
      <c r="AL1191" s="1">
        <f t="shared" si="857"/>
        <v>26</v>
      </c>
      <c r="AM1191" s="1">
        <f t="shared" si="858"/>
        <v>26</v>
      </c>
      <c r="AN1191" s="1">
        <f t="shared" si="859"/>
        <v>26</v>
      </c>
      <c r="AO1191" s="1">
        <f t="shared" si="860"/>
        <v>26</v>
      </c>
      <c r="AP1191" s="7">
        <f t="shared" si="876"/>
        <v>27</v>
      </c>
      <c r="AQ1191" s="7">
        <f t="shared" si="877"/>
        <v>33</v>
      </c>
      <c r="AR1191" s="1">
        <f t="shared" si="861"/>
        <v>33</v>
      </c>
      <c r="AS1191" s="7">
        <f t="shared" si="878"/>
        <v>33</v>
      </c>
      <c r="AT1191" s="1">
        <f t="shared" si="862"/>
        <v>33</v>
      </c>
      <c r="AU1191" s="1">
        <f t="shared" si="863"/>
        <v>33</v>
      </c>
      <c r="AV1191" s="1">
        <f t="shared" si="864"/>
        <v>33</v>
      </c>
      <c r="AW1191" s="1">
        <f t="shared" si="865"/>
        <v>34</v>
      </c>
      <c r="AX1191" s="1">
        <f t="shared" si="866"/>
        <v>35</v>
      </c>
      <c r="AY1191" s="1">
        <f t="shared" si="867"/>
        <v>35</v>
      </c>
      <c r="AZ1191" s="1">
        <f t="shared" si="868"/>
        <v>35</v>
      </c>
      <c r="BA1191" s="1">
        <f t="shared" si="869"/>
        <v>35</v>
      </c>
      <c r="BB1191" s="1">
        <f t="shared" si="870"/>
        <v>35</v>
      </c>
      <c r="BC1191" s="1">
        <f t="shared" si="871"/>
        <v>35</v>
      </c>
      <c r="BD1191" s="1">
        <f t="shared" si="872"/>
        <v>35</v>
      </c>
      <c r="BE1191" s="1">
        <f t="shared" si="873"/>
        <v>35</v>
      </c>
      <c r="BF1191" s="1">
        <f t="shared" si="874"/>
        <v>35</v>
      </c>
      <c r="BG1191" s="1">
        <f>+IF(D1191="male",VLOOKUP(M1191,'Key node cluster'!$A$3:$C$45,3,0),VLOOKUP(M1191,'Key node cluster'!$F$3:$H$27,3,0))</f>
        <v>35</v>
      </c>
    </row>
    <row r="1192" spans="1:59" x14ac:dyDescent="0.25">
      <c r="A1192" t="s">
        <v>1035</v>
      </c>
      <c r="B1192">
        <v>9831011836</v>
      </c>
      <c r="C1192" s="7">
        <v>40</v>
      </c>
      <c r="D1192" t="s">
        <v>9</v>
      </c>
      <c r="E1192" t="s">
        <v>10</v>
      </c>
      <c r="F1192" t="s">
        <v>28</v>
      </c>
      <c r="G1192" t="str">
        <f t="shared" si="875"/>
        <v>secondary or below</v>
      </c>
      <c r="H1192" s="7">
        <f t="shared" si="833"/>
        <v>15</v>
      </c>
      <c r="I1192" t="s">
        <v>18</v>
      </c>
      <c r="J1192">
        <v>38</v>
      </c>
      <c r="K1192">
        <v>10.605479452055</v>
      </c>
      <c r="L1192">
        <v>9</v>
      </c>
      <c r="M1192" s="5">
        <f t="shared" si="834"/>
        <v>37</v>
      </c>
      <c r="N1192" s="5">
        <f>+IF(D1192="male",VLOOKUP(BG1192,'Key node cluster'!$L$3:$N$24,3,0),VLOOKUP(BG1192,'Key node cluster'!$R$3:$T$15,3,0))</f>
        <v>0</v>
      </c>
      <c r="O1192" s="1">
        <v>0</v>
      </c>
      <c r="P1192" s="1">
        <f t="shared" si="835"/>
        <v>26</v>
      </c>
      <c r="Q1192" s="1">
        <f t="shared" si="836"/>
        <v>26</v>
      </c>
      <c r="R1192" s="1">
        <f t="shared" si="837"/>
        <v>26</v>
      </c>
      <c r="S1192" s="1">
        <f t="shared" si="838"/>
        <v>26</v>
      </c>
      <c r="T1192" s="1">
        <f t="shared" si="839"/>
        <v>26</v>
      </c>
      <c r="U1192" s="1">
        <f t="shared" si="840"/>
        <v>26</v>
      </c>
      <c r="V1192" s="1">
        <f t="shared" si="841"/>
        <v>26</v>
      </c>
      <c r="W1192" s="1">
        <f t="shared" si="842"/>
        <v>26</v>
      </c>
      <c r="X1192" s="1">
        <f t="shared" si="843"/>
        <v>26</v>
      </c>
      <c r="Y1192" s="1">
        <f t="shared" si="844"/>
        <v>26</v>
      </c>
      <c r="Z1192" s="1">
        <f t="shared" si="845"/>
        <v>26</v>
      </c>
      <c r="AA1192" s="1">
        <f t="shared" si="846"/>
        <v>26</v>
      </c>
      <c r="AB1192" s="1">
        <f t="shared" si="847"/>
        <v>26</v>
      </c>
      <c r="AC1192" s="1">
        <f t="shared" si="848"/>
        <v>26</v>
      </c>
      <c r="AD1192" s="1">
        <f t="shared" si="849"/>
        <v>26</v>
      </c>
      <c r="AE1192" s="1">
        <f t="shared" si="850"/>
        <v>26</v>
      </c>
      <c r="AF1192" s="1">
        <f t="shared" si="851"/>
        <v>26</v>
      </c>
      <c r="AG1192" s="1">
        <f t="shared" si="852"/>
        <v>26</v>
      </c>
      <c r="AH1192" s="1">
        <f t="shared" si="853"/>
        <v>26</v>
      </c>
      <c r="AI1192" s="1">
        <f t="shared" si="854"/>
        <v>26</v>
      </c>
      <c r="AJ1192" s="1">
        <f t="shared" si="855"/>
        <v>26</v>
      </c>
      <c r="AK1192" s="1">
        <f t="shared" si="856"/>
        <v>26</v>
      </c>
      <c r="AL1192" s="1">
        <f t="shared" si="857"/>
        <v>26</v>
      </c>
      <c r="AM1192" s="1">
        <f t="shared" si="858"/>
        <v>26</v>
      </c>
      <c r="AN1192" s="1">
        <f t="shared" si="859"/>
        <v>26</v>
      </c>
      <c r="AO1192" s="1">
        <f t="shared" si="860"/>
        <v>26</v>
      </c>
      <c r="AP1192" s="7">
        <f t="shared" si="876"/>
        <v>27</v>
      </c>
      <c r="AQ1192" s="7">
        <f t="shared" si="877"/>
        <v>33</v>
      </c>
      <c r="AR1192" s="1">
        <f t="shared" si="861"/>
        <v>33</v>
      </c>
      <c r="AS1192" s="7">
        <f t="shared" si="878"/>
        <v>33</v>
      </c>
      <c r="AT1192" s="1">
        <f t="shared" si="862"/>
        <v>33</v>
      </c>
      <c r="AU1192" s="1">
        <f t="shared" si="863"/>
        <v>33</v>
      </c>
      <c r="AV1192" s="1">
        <f t="shared" si="864"/>
        <v>33</v>
      </c>
      <c r="AW1192" s="1">
        <f t="shared" si="865"/>
        <v>37</v>
      </c>
      <c r="AX1192" s="1">
        <f t="shared" si="866"/>
        <v>37</v>
      </c>
      <c r="AY1192" s="1">
        <f t="shared" si="867"/>
        <v>37</v>
      </c>
      <c r="AZ1192" s="1">
        <f t="shared" si="868"/>
        <v>37</v>
      </c>
      <c r="BA1192" s="1">
        <f t="shared" si="869"/>
        <v>37</v>
      </c>
      <c r="BB1192" s="1">
        <f t="shared" si="870"/>
        <v>37</v>
      </c>
      <c r="BC1192" s="1">
        <f t="shared" si="871"/>
        <v>37</v>
      </c>
      <c r="BD1192" s="1">
        <f t="shared" si="872"/>
        <v>37</v>
      </c>
      <c r="BE1192" s="1">
        <f t="shared" si="873"/>
        <v>37</v>
      </c>
      <c r="BF1192" s="1">
        <f t="shared" si="874"/>
        <v>37</v>
      </c>
      <c r="BG1192" s="1">
        <f>+IF(D1192="male",VLOOKUP(M1192,'Key node cluster'!$A$3:$C$45,3,0),VLOOKUP(M1192,'Key node cluster'!$F$3:$H$27,3,0))</f>
        <v>37</v>
      </c>
    </row>
    <row r="1193" spans="1:59" x14ac:dyDescent="0.25">
      <c r="A1193" t="s">
        <v>1038</v>
      </c>
      <c r="B1193">
        <v>9971071466</v>
      </c>
      <c r="C1193" s="7">
        <v>20</v>
      </c>
      <c r="D1193" t="s">
        <v>9</v>
      </c>
      <c r="E1193" t="s">
        <v>10</v>
      </c>
      <c r="F1193" t="s">
        <v>25</v>
      </c>
      <c r="G1193" t="str">
        <f t="shared" si="875"/>
        <v>tvet</v>
      </c>
      <c r="H1193" s="7">
        <f t="shared" si="833"/>
        <v>5</v>
      </c>
      <c r="I1193" t="s">
        <v>22</v>
      </c>
      <c r="J1193">
        <v>24</v>
      </c>
      <c r="K1193">
        <v>2.2520547945204998</v>
      </c>
      <c r="L1193">
        <v>2</v>
      </c>
      <c r="M1193" s="5">
        <f t="shared" si="834"/>
        <v>30</v>
      </c>
      <c r="N1193" s="5">
        <f>+IF(D1193="male",VLOOKUP(BG1193,'Key node cluster'!$L$3:$N$24,3,0),VLOOKUP(BG1193,'Key node cluster'!$R$3:$T$15,3,0))</f>
        <v>2</v>
      </c>
      <c r="O1193" s="1">
        <v>0</v>
      </c>
      <c r="P1193" s="1">
        <f t="shared" si="835"/>
        <v>26</v>
      </c>
      <c r="Q1193" s="1">
        <f t="shared" si="836"/>
        <v>26</v>
      </c>
      <c r="R1193" s="1">
        <f t="shared" si="837"/>
        <v>26</v>
      </c>
      <c r="S1193" s="1">
        <f t="shared" si="838"/>
        <v>26</v>
      </c>
      <c r="T1193" s="1">
        <f t="shared" si="839"/>
        <v>26</v>
      </c>
      <c r="U1193" s="1">
        <f t="shared" si="840"/>
        <v>26</v>
      </c>
      <c r="V1193" s="1">
        <f t="shared" si="841"/>
        <v>26</v>
      </c>
      <c r="W1193" s="1">
        <f t="shared" si="842"/>
        <v>26</v>
      </c>
      <c r="X1193" s="1">
        <f t="shared" si="843"/>
        <v>26</v>
      </c>
      <c r="Y1193" s="1">
        <f t="shared" si="844"/>
        <v>26</v>
      </c>
      <c r="Z1193" s="1">
        <f t="shared" si="845"/>
        <v>26</v>
      </c>
      <c r="AA1193" s="1">
        <f t="shared" si="846"/>
        <v>26</v>
      </c>
      <c r="AB1193" s="1">
        <f t="shared" si="847"/>
        <v>26</v>
      </c>
      <c r="AC1193" s="1">
        <f t="shared" si="848"/>
        <v>26</v>
      </c>
      <c r="AD1193" s="1">
        <f t="shared" si="849"/>
        <v>26</v>
      </c>
      <c r="AE1193" s="1">
        <f t="shared" si="850"/>
        <v>26</v>
      </c>
      <c r="AF1193" s="1">
        <f t="shared" si="851"/>
        <v>26</v>
      </c>
      <c r="AG1193" s="1">
        <f t="shared" si="852"/>
        <v>26</v>
      </c>
      <c r="AH1193" s="1">
        <f t="shared" si="853"/>
        <v>26</v>
      </c>
      <c r="AI1193" s="1">
        <f t="shared" si="854"/>
        <v>26</v>
      </c>
      <c r="AJ1193" s="1">
        <f t="shared" si="855"/>
        <v>26</v>
      </c>
      <c r="AK1193" s="1">
        <f t="shared" si="856"/>
        <v>26</v>
      </c>
      <c r="AL1193" s="1">
        <f t="shared" si="857"/>
        <v>26</v>
      </c>
      <c r="AM1193" s="1">
        <f t="shared" si="858"/>
        <v>26</v>
      </c>
      <c r="AN1193" s="1">
        <f t="shared" si="859"/>
        <v>26</v>
      </c>
      <c r="AO1193" s="1">
        <f t="shared" si="860"/>
        <v>26</v>
      </c>
      <c r="AP1193" s="7">
        <f t="shared" si="876"/>
        <v>27</v>
      </c>
      <c r="AQ1193" s="7">
        <f t="shared" si="877"/>
        <v>28</v>
      </c>
      <c r="AR1193" s="1">
        <f t="shared" si="861"/>
        <v>29</v>
      </c>
      <c r="AS1193" s="7">
        <f t="shared" si="878"/>
        <v>30</v>
      </c>
      <c r="AT1193" s="1">
        <f t="shared" si="862"/>
        <v>30</v>
      </c>
      <c r="AU1193" s="1">
        <f t="shared" si="863"/>
        <v>30</v>
      </c>
      <c r="AV1193" s="1">
        <f t="shared" si="864"/>
        <v>30</v>
      </c>
      <c r="AW1193" s="1">
        <f t="shared" si="865"/>
        <v>30</v>
      </c>
      <c r="AX1193" s="1">
        <f t="shared" si="866"/>
        <v>30</v>
      </c>
      <c r="AY1193" s="1">
        <f t="shared" si="867"/>
        <v>30</v>
      </c>
      <c r="AZ1193" s="1">
        <f t="shared" si="868"/>
        <v>30</v>
      </c>
      <c r="BA1193" s="1">
        <f t="shared" si="869"/>
        <v>30</v>
      </c>
      <c r="BB1193" s="1">
        <f t="shared" si="870"/>
        <v>30</v>
      </c>
      <c r="BC1193" s="1">
        <f t="shared" si="871"/>
        <v>30</v>
      </c>
      <c r="BD1193" s="1">
        <f t="shared" si="872"/>
        <v>30</v>
      </c>
      <c r="BE1193" s="1">
        <f t="shared" si="873"/>
        <v>30</v>
      </c>
      <c r="BF1193" s="1">
        <f t="shared" si="874"/>
        <v>30</v>
      </c>
      <c r="BG1193" s="1">
        <f>+IF(D1193="male",VLOOKUP(M1193,'Key node cluster'!$A$3:$C$45,3,0),VLOOKUP(M1193,'Key node cluster'!$F$3:$H$27,3,0))</f>
        <v>30</v>
      </c>
    </row>
    <row r="1194" spans="1:59" x14ac:dyDescent="0.25">
      <c r="A1194" t="s">
        <v>1039</v>
      </c>
      <c r="B1194">
        <v>9951020384</v>
      </c>
      <c r="C1194" s="7">
        <v>30</v>
      </c>
      <c r="D1194" t="s">
        <v>9</v>
      </c>
      <c r="E1194" t="s">
        <v>10</v>
      </c>
      <c r="F1194" t="s">
        <v>31</v>
      </c>
      <c r="G1194" t="str">
        <f t="shared" si="875"/>
        <v>bachelor or above</v>
      </c>
      <c r="H1194" s="7">
        <f t="shared" si="833"/>
        <v>1</v>
      </c>
      <c r="I1194" t="s">
        <v>14</v>
      </c>
      <c r="J1194">
        <v>27</v>
      </c>
      <c r="K1194">
        <v>0.66575342465752996</v>
      </c>
      <c r="L1194">
        <v>1</v>
      </c>
      <c r="M1194" s="5">
        <f t="shared" si="834"/>
        <v>19</v>
      </c>
      <c r="N1194" s="5">
        <f>+IF(D1194="male",VLOOKUP(BG1194,'Key node cluster'!$L$3:$N$24,3,0),VLOOKUP(BG1194,'Key node cluster'!$R$3:$T$15,3,0))</f>
        <v>0</v>
      </c>
      <c r="O1194" s="1">
        <v>0</v>
      </c>
      <c r="P1194" s="1">
        <f t="shared" si="835"/>
        <v>1</v>
      </c>
      <c r="Q1194" s="1">
        <f t="shared" si="836"/>
        <v>17</v>
      </c>
      <c r="R1194" s="1">
        <f t="shared" si="837"/>
        <v>17</v>
      </c>
      <c r="S1194" s="1">
        <f t="shared" si="838"/>
        <v>17</v>
      </c>
      <c r="T1194" s="1">
        <f t="shared" si="839"/>
        <v>17</v>
      </c>
      <c r="U1194" s="1">
        <f t="shared" si="840"/>
        <v>17</v>
      </c>
      <c r="V1194" s="1">
        <f t="shared" si="841"/>
        <v>17</v>
      </c>
      <c r="W1194" s="1">
        <f t="shared" si="842"/>
        <v>17</v>
      </c>
      <c r="X1194" s="1">
        <f t="shared" si="843"/>
        <v>17</v>
      </c>
      <c r="Y1194" s="1">
        <f t="shared" si="844"/>
        <v>17</v>
      </c>
      <c r="Z1194" s="1">
        <f t="shared" si="845"/>
        <v>17</v>
      </c>
      <c r="AA1194" s="1">
        <f t="shared" si="846"/>
        <v>17</v>
      </c>
      <c r="AB1194" s="1">
        <f t="shared" si="847"/>
        <v>17</v>
      </c>
      <c r="AC1194" s="1">
        <f t="shared" si="848"/>
        <v>17</v>
      </c>
      <c r="AD1194" s="1">
        <f t="shared" si="849"/>
        <v>17</v>
      </c>
      <c r="AE1194" s="1">
        <f t="shared" si="850"/>
        <v>17</v>
      </c>
      <c r="AF1194" s="1">
        <f t="shared" si="851"/>
        <v>17</v>
      </c>
      <c r="AG1194" s="1">
        <f t="shared" si="852"/>
        <v>18</v>
      </c>
      <c r="AH1194" s="1">
        <f t="shared" si="853"/>
        <v>19</v>
      </c>
      <c r="AI1194" s="1">
        <f t="shared" si="854"/>
        <v>19</v>
      </c>
      <c r="AJ1194" s="1">
        <f t="shared" si="855"/>
        <v>19</v>
      </c>
      <c r="AK1194" s="1">
        <f t="shared" si="856"/>
        <v>19</v>
      </c>
      <c r="AL1194" s="1">
        <f t="shared" si="857"/>
        <v>19</v>
      </c>
      <c r="AM1194" s="1">
        <f t="shared" si="858"/>
        <v>19</v>
      </c>
      <c r="AN1194" s="1">
        <f t="shared" si="859"/>
        <v>19</v>
      </c>
      <c r="AO1194" s="1">
        <f t="shared" si="860"/>
        <v>19</v>
      </c>
      <c r="AP1194" s="7">
        <f t="shared" si="876"/>
        <v>19</v>
      </c>
      <c r="AQ1194" s="7">
        <f t="shared" si="877"/>
        <v>19</v>
      </c>
      <c r="AR1194" s="1">
        <f t="shared" si="861"/>
        <v>19</v>
      </c>
      <c r="AS1194" s="7">
        <f t="shared" si="878"/>
        <v>19</v>
      </c>
      <c r="AT1194" s="1">
        <f t="shared" si="862"/>
        <v>19</v>
      </c>
      <c r="AU1194" s="1">
        <f t="shared" si="863"/>
        <v>19</v>
      </c>
      <c r="AV1194" s="1">
        <f t="shared" si="864"/>
        <v>19</v>
      </c>
      <c r="AW1194" s="1">
        <f t="shared" si="865"/>
        <v>19</v>
      </c>
      <c r="AX1194" s="1">
        <f t="shared" si="866"/>
        <v>19</v>
      </c>
      <c r="AY1194" s="1">
        <f t="shared" si="867"/>
        <v>19</v>
      </c>
      <c r="AZ1194" s="1">
        <f t="shared" si="868"/>
        <v>19</v>
      </c>
      <c r="BA1194" s="1">
        <f t="shared" si="869"/>
        <v>19</v>
      </c>
      <c r="BB1194" s="1">
        <f t="shared" si="870"/>
        <v>19</v>
      </c>
      <c r="BC1194" s="1">
        <f t="shared" si="871"/>
        <v>19</v>
      </c>
      <c r="BD1194" s="1">
        <f t="shared" si="872"/>
        <v>19</v>
      </c>
      <c r="BE1194" s="1">
        <f t="shared" si="873"/>
        <v>19</v>
      </c>
      <c r="BF1194" s="1">
        <f t="shared" si="874"/>
        <v>19</v>
      </c>
      <c r="BG1194" s="1">
        <f>+IF(D1194="male",VLOOKUP(M1194,'Key node cluster'!$A$3:$C$45,3,0),VLOOKUP(M1194,'Key node cluster'!$F$3:$H$27,3,0))</f>
        <v>19</v>
      </c>
    </row>
    <row r="1195" spans="1:59" x14ac:dyDescent="0.25">
      <c r="A1195" t="s">
        <v>1044</v>
      </c>
      <c r="B1195">
        <v>9621024761</v>
      </c>
      <c r="C1195" s="7">
        <v>60</v>
      </c>
      <c r="D1195" t="s">
        <v>9</v>
      </c>
      <c r="E1195" t="s">
        <v>10</v>
      </c>
      <c r="G1195" t="str">
        <f t="shared" si="875"/>
        <v/>
      </c>
      <c r="H1195" s="7">
        <f t="shared" si="833"/>
        <v>20</v>
      </c>
      <c r="J1195">
        <v>60</v>
      </c>
      <c r="K1195">
        <v>19.090410958903998</v>
      </c>
      <c r="L1195">
        <v>6</v>
      </c>
      <c r="M1195" s="5">
        <f t="shared" si="834"/>
        <v>26</v>
      </c>
      <c r="N1195" s="5">
        <f>+IF(D1195="male",VLOOKUP(BG1195,'Key node cluster'!$L$3:$N$24,3,0),VLOOKUP(BG1195,'Key node cluster'!$R$3:$T$15,3,0))</f>
        <v>1</v>
      </c>
      <c r="O1195" s="1">
        <v>0</v>
      </c>
      <c r="P1195" s="1">
        <f t="shared" si="835"/>
        <v>26</v>
      </c>
      <c r="Q1195" s="1">
        <f t="shared" si="836"/>
        <v>26</v>
      </c>
      <c r="R1195" s="1">
        <f t="shared" si="837"/>
        <v>26</v>
      </c>
      <c r="S1195" s="1">
        <f t="shared" si="838"/>
        <v>26</v>
      </c>
      <c r="T1195" s="1">
        <f t="shared" si="839"/>
        <v>26</v>
      </c>
      <c r="U1195" s="1">
        <f t="shared" si="840"/>
        <v>26</v>
      </c>
      <c r="V1195" s="1">
        <f t="shared" si="841"/>
        <v>26</v>
      </c>
      <c r="W1195" s="1">
        <f t="shared" si="842"/>
        <v>26</v>
      </c>
      <c r="X1195" s="1">
        <f t="shared" si="843"/>
        <v>26</v>
      </c>
      <c r="Y1195" s="1">
        <f t="shared" si="844"/>
        <v>26</v>
      </c>
      <c r="Z1195" s="1">
        <f t="shared" si="845"/>
        <v>26</v>
      </c>
      <c r="AA1195" s="1">
        <f t="shared" si="846"/>
        <v>26</v>
      </c>
      <c r="AB1195" s="1">
        <f t="shared" si="847"/>
        <v>26</v>
      </c>
      <c r="AC1195" s="1">
        <f t="shared" si="848"/>
        <v>26</v>
      </c>
      <c r="AD1195" s="1">
        <f t="shared" si="849"/>
        <v>26</v>
      </c>
      <c r="AE1195" s="1">
        <f t="shared" si="850"/>
        <v>26</v>
      </c>
      <c r="AF1195" s="1">
        <f t="shared" si="851"/>
        <v>26</v>
      </c>
      <c r="AG1195" s="1">
        <f t="shared" si="852"/>
        <v>26</v>
      </c>
      <c r="AH1195" s="1">
        <f t="shared" si="853"/>
        <v>26</v>
      </c>
      <c r="AI1195" s="1">
        <f t="shared" si="854"/>
        <v>26</v>
      </c>
      <c r="AJ1195" s="1">
        <f t="shared" si="855"/>
        <v>26</v>
      </c>
      <c r="AK1195" s="1">
        <f t="shared" si="856"/>
        <v>26</v>
      </c>
      <c r="AL1195" s="1">
        <f t="shared" si="857"/>
        <v>26</v>
      </c>
      <c r="AM1195" s="1">
        <f t="shared" si="858"/>
        <v>26</v>
      </c>
      <c r="AN1195" s="1">
        <f t="shared" si="859"/>
        <v>26</v>
      </c>
      <c r="AO1195" s="1">
        <f t="shared" si="860"/>
        <v>26</v>
      </c>
      <c r="AP1195" s="7">
        <f t="shared" si="876"/>
        <v>26</v>
      </c>
      <c r="AQ1195" s="7">
        <f t="shared" si="877"/>
        <v>26</v>
      </c>
      <c r="AR1195" s="1">
        <f t="shared" si="861"/>
        <v>26</v>
      </c>
      <c r="AS1195" s="7">
        <f t="shared" si="878"/>
        <v>26</v>
      </c>
      <c r="AT1195" s="1">
        <f t="shared" si="862"/>
        <v>26</v>
      </c>
      <c r="AU1195" s="1">
        <f t="shared" si="863"/>
        <v>26</v>
      </c>
      <c r="AV1195" s="1">
        <f t="shared" si="864"/>
        <v>26</v>
      </c>
      <c r="AW1195" s="1">
        <f t="shared" si="865"/>
        <v>26</v>
      </c>
      <c r="AX1195" s="1">
        <f t="shared" si="866"/>
        <v>26</v>
      </c>
      <c r="AY1195" s="1">
        <f t="shared" si="867"/>
        <v>26</v>
      </c>
      <c r="AZ1195" s="1">
        <f t="shared" si="868"/>
        <v>26</v>
      </c>
      <c r="BA1195" s="1">
        <f t="shared" si="869"/>
        <v>26</v>
      </c>
      <c r="BB1195" s="1">
        <f t="shared" si="870"/>
        <v>26</v>
      </c>
      <c r="BC1195" s="1">
        <f t="shared" si="871"/>
        <v>26</v>
      </c>
      <c r="BD1195" s="1">
        <f t="shared" si="872"/>
        <v>26</v>
      </c>
      <c r="BE1195" s="1">
        <f t="shared" si="873"/>
        <v>26</v>
      </c>
      <c r="BF1195" s="1">
        <f t="shared" si="874"/>
        <v>26</v>
      </c>
      <c r="BG1195" s="1">
        <f>+IF(D1195="male",VLOOKUP(M1195,'Key node cluster'!$A$3:$C$45,3,0),VLOOKUP(M1195,'Key node cluster'!$F$3:$H$27,3,0))</f>
        <v>31</v>
      </c>
    </row>
    <row r="1196" spans="1:59" x14ac:dyDescent="0.25">
      <c r="A1196" t="s">
        <v>1046</v>
      </c>
      <c r="B1196">
        <v>9891000208</v>
      </c>
      <c r="C1196" s="7">
        <v>30</v>
      </c>
      <c r="D1196" t="s">
        <v>9</v>
      </c>
      <c r="E1196" t="s">
        <v>10</v>
      </c>
      <c r="G1196" t="str">
        <f t="shared" si="875"/>
        <v>bachelor or above</v>
      </c>
      <c r="H1196" s="7">
        <f t="shared" si="833"/>
        <v>10</v>
      </c>
      <c r="I1196" t="s">
        <v>14</v>
      </c>
      <c r="J1196">
        <v>33</v>
      </c>
      <c r="K1196">
        <v>6.8602739726027</v>
      </c>
      <c r="L1196">
        <v>1</v>
      </c>
      <c r="M1196" s="5">
        <f t="shared" si="834"/>
        <v>26</v>
      </c>
      <c r="N1196" s="5">
        <f>+IF(D1196="male",VLOOKUP(BG1196,'Key node cluster'!$L$3:$N$24,3,0),VLOOKUP(BG1196,'Key node cluster'!$R$3:$T$15,3,0))</f>
        <v>1</v>
      </c>
      <c r="O1196" s="1">
        <v>0</v>
      </c>
      <c r="P1196" s="1">
        <f t="shared" si="835"/>
        <v>26</v>
      </c>
      <c r="Q1196" s="1">
        <f t="shared" si="836"/>
        <v>26</v>
      </c>
      <c r="R1196" s="1">
        <f t="shared" si="837"/>
        <v>26</v>
      </c>
      <c r="S1196" s="1">
        <f t="shared" si="838"/>
        <v>26</v>
      </c>
      <c r="T1196" s="1">
        <f t="shared" si="839"/>
        <v>26</v>
      </c>
      <c r="U1196" s="1">
        <f t="shared" si="840"/>
        <v>26</v>
      </c>
      <c r="V1196" s="1">
        <f t="shared" si="841"/>
        <v>26</v>
      </c>
      <c r="W1196" s="1">
        <f t="shared" si="842"/>
        <v>26</v>
      </c>
      <c r="X1196" s="1">
        <f t="shared" si="843"/>
        <v>26</v>
      </c>
      <c r="Y1196" s="1">
        <f t="shared" si="844"/>
        <v>26</v>
      </c>
      <c r="Z1196" s="1">
        <f t="shared" si="845"/>
        <v>26</v>
      </c>
      <c r="AA1196" s="1">
        <f t="shared" si="846"/>
        <v>26</v>
      </c>
      <c r="AB1196" s="1">
        <f t="shared" si="847"/>
        <v>26</v>
      </c>
      <c r="AC1196" s="1">
        <f t="shared" si="848"/>
        <v>26</v>
      </c>
      <c r="AD1196" s="1">
        <f t="shared" si="849"/>
        <v>26</v>
      </c>
      <c r="AE1196" s="1">
        <f t="shared" si="850"/>
        <v>26</v>
      </c>
      <c r="AF1196" s="1">
        <f t="shared" si="851"/>
        <v>26</v>
      </c>
      <c r="AG1196" s="1">
        <f t="shared" si="852"/>
        <v>26</v>
      </c>
      <c r="AH1196" s="1">
        <f t="shared" si="853"/>
        <v>26</v>
      </c>
      <c r="AI1196" s="1">
        <f t="shared" si="854"/>
        <v>26</v>
      </c>
      <c r="AJ1196" s="1">
        <f t="shared" si="855"/>
        <v>26</v>
      </c>
      <c r="AK1196" s="1">
        <f t="shared" si="856"/>
        <v>26</v>
      </c>
      <c r="AL1196" s="1">
        <f t="shared" si="857"/>
        <v>26</v>
      </c>
      <c r="AM1196" s="1">
        <f t="shared" si="858"/>
        <v>26</v>
      </c>
      <c r="AN1196" s="1">
        <f t="shared" si="859"/>
        <v>26</v>
      </c>
      <c r="AO1196" s="1">
        <f t="shared" si="860"/>
        <v>26</v>
      </c>
      <c r="AP1196" s="7">
        <f t="shared" si="876"/>
        <v>26</v>
      </c>
      <c r="AQ1196" s="7">
        <f t="shared" si="877"/>
        <v>26</v>
      </c>
      <c r="AR1196" s="1">
        <f t="shared" si="861"/>
        <v>26</v>
      </c>
      <c r="AS1196" s="7">
        <f t="shared" si="878"/>
        <v>26</v>
      </c>
      <c r="AT1196" s="1">
        <f t="shared" si="862"/>
        <v>26</v>
      </c>
      <c r="AU1196" s="1">
        <f t="shared" si="863"/>
        <v>26</v>
      </c>
      <c r="AV1196" s="1">
        <f t="shared" si="864"/>
        <v>26</v>
      </c>
      <c r="AW1196" s="1">
        <f t="shared" si="865"/>
        <v>26</v>
      </c>
      <c r="AX1196" s="1">
        <f t="shared" si="866"/>
        <v>26</v>
      </c>
      <c r="AY1196" s="1">
        <f t="shared" si="867"/>
        <v>26</v>
      </c>
      <c r="AZ1196" s="1">
        <f t="shared" si="868"/>
        <v>26</v>
      </c>
      <c r="BA1196" s="1">
        <f t="shared" si="869"/>
        <v>26</v>
      </c>
      <c r="BB1196" s="1">
        <f t="shared" si="870"/>
        <v>26</v>
      </c>
      <c r="BC1196" s="1">
        <f t="shared" si="871"/>
        <v>26</v>
      </c>
      <c r="BD1196" s="1">
        <f t="shared" si="872"/>
        <v>26</v>
      </c>
      <c r="BE1196" s="1">
        <f t="shared" si="873"/>
        <v>26</v>
      </c>
      <c r="BF1196" s="1">
        <f t="shared" si="874"/>
        <v>26</v>
      </c>
      <c r="BG1196" s="1">
        <f>+IF(D1196="male",VLOOKUP(M1196,'Key node cluster'!$A$3:$C$45,3,0),VLOOKUP(M1196,'Key node cluster'!$F$3:$H$27,3,0))</f>
        <v>31</v>
      </c>
    </row>
    <row r="1197" spans="1:59" x14ac:dyDescent="0.25">
      <c r="A1197" t="s">
        <v>1048</v>
      </c>
      <c r="B1197">
        <v>2000049594</v>
      </c>
      <c r="C1197" s="7">
        <v>20</v>
      </c>
      <c r="D1197" t="s">
        <v>9</v>
      </c>
      <c r="E1197" t="s">
        <v>10</v>
      </c>
      <c r="F1197" t="s">
        <v>43</v>
      </c>
      <c r="G1197" t="str">
        <f t="shared" si="875"/>
        <v>bachelor or above</v>
      </c>
      <c r="H1197" s="7">
        <f t="shared" si="833"/>
        <v>5</v>
      </c>
      <c r="I1197" t="s">
        <v>14</v>
      </c>
      <c r="J1197">
        <v>22</v>
      </c>
      <c r="K1197">
        <v>2.7698630136986</v>
      </c>
      <c r="L1197">
        <v>16</v>
      </c>
      <c r="M1197" s="5">
        <f t="shared" si="834"/>
        <v>30</v>
      </c>
      <c r="N1197" s="5">
        <f>+IF(D1197="male",VLOOKUP(BG1197,'Key node cluster'!$L$3:$N$24,3,0),VLOOKUP(BG1197,'Key node cluster'!$R$3:$T$15,3,0))</f>
        <v>2</v>
      </c>
      <c r="O1197" s="1">
        <v>0</v>
      </c>
      <c r="P1197" s="1">
        <f t="shared" si="835"/>
        <v>26</v>
      </c>
      <c r="Q1197" s="1">
        <f t="shared" si="836"/>
        <v>26</v>
      </c>
      <c r="R1197" s="1">
        <f t="shared" si="837"/>
        <v>26</v>
      </c>
      <c r="S1197" s="1">
        <f t="shared" si="838"/>
        <v>26</v>
      </c>
      <c r="T1197" s="1">
        <f t="shared" si="839"/>
        <v>26</v>
      </c>
      <c r="U1197" s="1">
        <f t="shared" si="840"/>
        <v>26</v>
      </c>
      <c r="V1197" s="1">
        <f t="shared" si="841"/>
        <v>26</v>
      </c>
      <c r="W1197" s="1">
        <f t="shared" si="842"/>
        <v>26</v>
      </c>
      <c r="X1197" s="1">
        <f t="shared" si="843"/>
        <v>26</v>
      </c>
      <c r="Y1197" s="1">
        <f t="shared" si="844"/>
        <v>26</v>
      </c>
      <c r="Z1197" s="1">
        <f t="shared" si="845"/>
        <v>26</v>
      </c>
      <c r="AA1197" s="1">
        <f t="shared" si="846"/>
        <v>26</v>
      </c>
      <c r="AB1197" s="1">
        <f t="shared" si="847"/>
        <v>26</v>
      </c>
      <c r="AC1197" s="1">
        <f t="shared" si="848"/>
        <v>26</v>
      </c>
      <c r="AD1197" s="1">
        <f t="shared" si="849"/>
        <v>26</v>
      </c>
      <c r="AE1197" s="1">
        <f t="shared" si="850"/>
        <v>26</v>
      </c>
      <c r="AF1197" s="1">
        <f t="shared" si="851"/>
        <v>26</v>
      </c>
      <c r="AG1197" s="1">
        <f t="shared" si="852"/>
        <v>26</v>
      </c>
      <c r="AH1197" s="1">
        <f t="shared" si="853"/>
        <v>26</v>
      </c>
      <c r="AI1197" s="1">
        <f t="shared" si="854"/>
        <v>26</v>
      </c>
      <c r="AJ1197" s="1">
        <f t="shared" si="855"/>
        <v>26</v>
      </c>
      <c r="AK1197" s="1">
        <f t="shared" si="856"/>
        <v>26</v>
      </c>
      <c r="AL1197" s="1">
        <f t="shared" si="857"/>
        <v>26</v>
      </c>
      <c r="AM1197" s="1">
        <f t="shared" si="858"/>
        <v>26</v>
      </c>
      <c r="AN1197" s="1">
        <f t="shared" si="859"/>
        <v>26</v>
      </c>
      <c r="AO1197" s="1">
        <f t="shared" si="860"/>
        <v>26</v>
      </c>
      <c r="AP1197" s="7">
        <f t="shared" si="876"/>
        <v>27</v>
      </c>
      <c r="AQ1197" s="7">
        <f t="shared" si="877"/>
        <v>28</v>
      </c>
      <c r="AR1197" s="1">
        <f t="shared" si="861"/>
        <v>29</v>
      </c>
      <c r="AS1197" s="7">
        <f t="shared" si="878"/>
        <v>30</v>
      </c>
      <c r="AT1197" s="1">
        <f t="shared" si="862"/>
        <v>30</v>
      </c>
      <c r="AU1197" s="1">
        <f t="shared" si="863"/>
        <v>30</v>
      </c>
      <c r="AV1197" s="1">
        <f t="shared" si="864"/>
        <v>30</v>
      </c>
      <c r="AW1197" s="1">
        <f t="shared" si="865"/>
        <v>30</v>
      </c>
      <c r="AX1197" s="1">
        <f t="shared" si="866"/>
        <v>30</v>
      </c>
      <c r="AY1197" s="1">
        <f t="shared" si="867"/>
        <v>30</v>
      </c>
      <c r="AZ1197" s="1">
        <f t="shared" si="868"/>
        <v>30</v>
      </c>
      <c r="BA1197" s="1">
        <f t="shared" si="869"/>
        <v>30</v>
      </c>
      <c r="BB1197" s="1">
        <f t="shared" si="870"/>
        <v>30</v>
      </c>
      <c r="BC1197" s="1">
        <f t="shared" si="871"/>
        <v>30</v>
      </c>
      <c r="BD1197" s="1">
        <f t="shared" si="872"/>
        <v>30</v>
      </c>
      <c r="BE1197" s="1">
        <f t="shared" si="873"/>
        <v>30</v>
      </c>
      <c r="BF1197" s="1">
        <f t="shared" si="874"/>
        <v>30</v>
      </c>
      <c r="BG1197" s="1">
        <f>+IF(D1197="male",VLOOKUP(M1197,'Key node cluster'!$A$3:$C$45,3,0),VLOOKUP(M1197,'Key node cluster'!$F$3:$H$27,3,0))</f>
        <v>30</v>
      </c>
    </row>
    <row r="1198" spans="1:59" x14ac:dyDescent="0.25">
      <c r="A1198" t="s">
        <v>1049</v>
      </c>
      <c r="B1198">
        <v>9911047103</v>
      </c>
      <c r="C1198" s="7">
        <v>30</v>
      </c>
      <c r="D1198" t="s">
        <v>9</v>
      </c>
      <c r="E1198" t="s">
        <v>10</v>
      </c>
      <c r="F1198" t="s">
        <v>25</v>
      </c>
      <c r="G1198" t="str">
        <f t="shared" si="875"/>
        <v>bachelor or above</v>
      </c>
      <c r="H1198" s="7">
        <f t="shared" si="833"/>
        <v>10</v>
      </c>
      <c r="I1198" t="s">
        <v>14</v>
      </c>
      <c r="J1198">
        <v>30</v>
      </c>
      <c r="K1198">
        <v>7.1068493150684997</v>
      </c>
      <c r="L1198">
        <v>4</v>
      </c>
      <c r="M1198" s="5">
        <f t="shared" si="834"/>
        <v>31</v>
      </c>
      <c r="N1198" s="5">
        <f>+IF(D1198="male",VLOOKUP(BG1198,'Key node cluster'!$L$3:$N$24,3,0),VLOOKUP(BG1198,'Key node cluster'!$R$3:$T$15,3,0))</f>
        <v>1</v>
      </c>
      <c r="O1198" s="1">
        <v>0</v>
      </c>
      <c r="P1198" s="1">
        <f t="shared" si="835"/>
        <v>26</v>
      </c>
      <c r="Q1198" s="1">
        <f t="shared" si="836"/>
        <v>26</v>
      </c>
      <c r="R1198" s="1">
        <f t="shared" si="837"/>
        <v>26</v>
      </c>
      <c r="S1198" s="1">
        <f t="shared" si="838"/>
        <v>26</v>
      </c>
      <c r="T1198" s="1">
        <f t="shared" si="839"/>
        <v>26</v>
      </c>
      <c r="U1198" s="1">
        <f t="shared" si="840"/>
        <v>26</v>
      </c>
      <c r="V1198" s="1">
        <f t="shared" si="841"/>
        <v>26</v>
      </c>
      <c r="W1198" s="1">
        <f t="shared" si="842"/>
        <v>26</v>
      </c>
      <c r="X1198" s="1">
        <f t="shared" si="843"/>
        <v>26</v>
      </c>
      <c r="Y1198" s="1">
        <f t="shared" si="844"/>
        <v>26</v>
      </c>
      <c r="Z1198" s="1">
        <f t="shared" si="845"/>
        <v>26</v>
      </c>
      <c r="AA1198" s="1">
        <f t="shared" si="846"/>
        <v>26</v>
      </c>
      <c r="AB1198" s="1">
        <f t="shared" si="847"/>
        <v>26</v>
      </c>
      <c r="AC1198" s="1">
        <f t="shared" si="848"/>
        <v>26</v>
      </c>
      <c r="AD1198" s="1">
        <f t="shared" si="849"/>
        <v>26</v>
      </c>
      <c r="AE1198" s="1">
        <f t="shared" si="850"/>
        <v>26</v>
      </c>
      <c r="AF1198" s="1">
        <f t="shared" si="851"/>
        <v>26</v>
      </c>
      <c r="AG1198" s="1">
        <f t="shared" si="852"/>
        <v>26</v>
      </c>
      <c r="AH1198" s="1">
        <f t="shared" si="853"/>
        <v>26</v>
      </c>
      <c r="AI1198" s="1">
        <f t="shared" si="854"/>
        <v>26</v>
      </c>
      <c r="AJ1198" s="1">
        <f t="shared" si="855"/>
        <v>26</v>
      </c>
      <c r="AK1198" s="1">
        <f t="shared" si="856"/>
        <v>26</v>
      </c>
      <c r="AL1198" s="1">
        <f t="shared" si="857"/>
        <v>26</v>
      </c>
      <c r="AM1198" s="1">
        <f t="shared" si="858"/>
        <v>26</v>
      </c>
      <c r="AN1198" s="1">
        <f t="shared" si="859"/>
        <v>26</v>
      </c>
      <c r="AO1198" s="1">
        <f t="shared" si="860"/>
        <v>26</v>
      </c>
      <c r="AP1198" s="7">
        <f t="shared" si="876"/>
        <v>27</v>
      </c>
      <c r="AQ1198" s="7">
        <f t="shared" si="877"/>
        <v>28</v>
      </c>
      <c r="AR1198" s="1">
        <f t="shared" si="861"/>
        <v>29</v>
      </c>
      <c r="AS1198" s="7">
        <f t="shared" si="878"/>
        <v>31</v>
      </c>
      <c r="AT1198" s="1">
        <f t="shared" si="862"/>
        <v>31</v>
      </c>
      <c r="AU1198" s="1">
        <f t="shared" si="863"/>
        <v>31</v>
      </c>
      <c r="AV1198" s="1">
        <f t="shared" si="864"/>
        <v>31</v>
      </c>
      <c r="AW1198" s="1">
        <f t="shared" si="865"/>
        <v>31</v>
      </c>
      <c r="AX1198" s="1">
        <f t="shared" si="866"/>
        <v>31</v>
      </c>
      <c r="AY1198" s="1">
        <f t="shared" si="867"/>
        <v>31</v>
      </c>
      <c r="AZ1198" s="1">
        <f t="shared" si="868"/>
        <v>31</v>
      </c>
      <c r="BA1198" s="1">
        <f t="shared" si="869"/>
        <v>31</v>
      </c>
      <c r="BB1198" s="1">
        <f t="shared" si="870"/>
        <v>31</v>
      </c>
      <c r="BC1198" s="1">
        <f t="shared" si="871"/>
        <v>31</v>
      </c>
      <c r="BD1198" s="1">
        <f t="shared" si="872"/>
        <v>31</v>
      </c>
      <c r="BE1198" s="1">
        <f t="shared" si="873"/>
        <v>31</v>
      </c>
      <c r="BF1198" s="1">
        <f t="shared" si="874"/>
        <v>31</v>
      </c>
      <c r="BG1198" s="1">
        <f>+IF(D1198="male",VLOOKUP(M1198,'Key node cluster'!$A$3:$C$45,3,0),VLOOKUP(M1198,'Key node cluster'!$F$3:$H$27,3,0))</f>
        <v>31</v>
      </c>
    </row>
    <row r="1199" spans="1:59" x14ac:dyDescent="0.25">
      <c r="A1199" t="s">
        <v>1051</v>
      </c>
      <c r="B1199">
        <v>9891034581</v>
      </c>
      <c r="C1199" s="7">
        <v>30</v>
      </c>
      <c r="D1199" t="s">
        <v>9</v>
      </c>
      <c r="E1199" t="s">
        <v>10</v>
      </c>
      <c r="G1199" t="str">
        <f t="shared" si="875"/>
        <v/>
      </c>
      <c r="H1199" s="7">
        <f t="shared" si="833"/>
        <v>10</v>
      </c>
      <c r="J1199">
        <v>33</v>
      </c>
      <c r="K1199">
        <v>5.1726027397259999</v>
      </c>
      <c r="L1199">
        <v>2</v>
      </c>
      <c r="M1199" s="5">
        <f t="shared" si="834"/>
        <v>26</v>
      </c>
      <c r="N1199" s="5">
        <f>+IF(D1199="male",VLOOKUP(BG1199,'Key node cluster'!$L$3:$N$24,3,0),VLOOKUP(BG1199,'Key node cluster'!$R$3:$T$15,3,0))</f>
        <v>1</v>
      </c>
      <c r="O1199" s="1">
        <v>0</v>
      </c>
      <c r="P1199" s="1">
        <f t="shared" si="835"/>
        <v>26</v>
      </c>
      <c r="Q1199" s="1">
        <f t="shared" si="836"/>
        <v>26</v>
      </c>
      <c r="R1199" s="1">
        <f t="shared" si="837"/>
        <v>26</v>
      </c>
      <c r="S1199" s="1">
        <f t="shared" si="838"/>
        <v>26</v>
      </c>
      <c r="T1199" s="1">
        <f t="shared" si="839"/>
        <v>26</v>
      </c>
      <c r="U1199" s="1">
        <f t="shared" si="840"/>
        <v>26</v>
      </c>
      <c r="V1199" s="1">
        <f t="shared" si="841"/>
        <v>26</v>
      </c>
      <c r="W1199" s="1">
        <f t="shared" si="842"/>
        <v>26</v>
      </c>
      <c r="X1199" s="1">
        <f t="shared" si="843"/>
        <v>26</v>
      </c>
      <c r="Y1199" s="1">
        <f t="shared" si="844"/>
        <v>26</v>
      </c>
      <c r="Z1199" s="1">
        <f t="shared" si="845"/>
        <v>26</v>
      </c>
      <c r="AA1199" s="1">
        <f t="shared" si="846"/>
        <v>26</v>
      </c>
      <c r="AB1199" s="1">
        <f t="shared" si="847"/>
        <v>26</v>
      </c>
      <c r="AC1199" s="1">
        <f t="shared" si="848"/>
        <v>26</v>
      </c>
      <c r="AD1199" s="1">
        <f t="shared" si="849"/>
        <v>26</v>
      </c>
      <c r="AE1199" s="1">
        <f t="shared" si="850"/>
        <v>26</v>
      </c>
      <c r="AF1199" s="1">
        <f t="shared" si="851"/>
        <v>26</v>
      </c>
      <c r="AG1199" s="1">
        <f t="shared" si="852"/>
        <v>26</v>
      </c>
      <c r="AH1199" s="1">
        <f t="shared" si="853"/>
        <v>26</v>
      </c>
      <c r="AI1199" s="1">
        <f t="shared" si="854"/>
        <v>26</v>
      </c>
      <c r="AJ1199" s="1">
        <f t="shared" si="855"/>
        <v>26</v>
      </c>
      <c r="AK1199" s="1">
        <f t="shared" si="856"/>
        <v>26</v>
      </c>
      <c r="AL1199" s="1">
        <f t="shared" si="857"/>
        <v>26</v>
      </c>
      <c r="AM1199" s="1">
        <f t="shared" si="858"/>
        <v>26</v>
      </c>
      <c r="AN1199" s="1">
        <f t="shared" si="859"/>
        <v>26</v>
      </c>
      <c r="AO1199" s="1">
        <f t="shared" si="860"/>
        <v>26</v>
      </c>
      <c r="AP1199" s="7">
        <f t="shared" si="876"/>
        <v>26</v>
      </c>
      <c r="AQ1199" s="7">
        <f t="shared" si="877"/>
        <v>26</v>
      </c>
      <c r="AR1199" s="1">
        <f t="shared" si="861"/>
        <v>26</v>
      </c>
      <c r="AS1199" s="7">
        <f t="shared" si="878"/>
        <v>26</v>
      </c>
      <c r="AT1199" s="1">
        <f t="shared" si="862"/>
        <v>26</v>
      </c>
      <c r="AU1199" s="1">
        <f t="shared" si="863"/>
        <v>26</v>
      </c>
      <c r="AV1199" s="1">
        <f t="shared" si="864"/>
        <v>26</v>
      </c>
      <c r="AW1199" s="1">
        <f t="shared" si="865"/>
        <v>26</v>
      </c>
      <c r="AX1199" s="1">
        <f t="shared" si="866"/>
        <v>26</v>
      </c>
      <c r="AY1199" s="1">
        <f t="shared" si="867"/>
        <v>26</v>
      </c>
      <c r="AZ1199" s="1">
        <f t="shared" si="868"/>
        <v>26</v>
      </c>
      <c r="BA1199" s="1">
        <f t="shared" si="869"/>
        <v>26</v>
      </c>
      <c r="BB1199" s="1">
        <f t="shared" si="870"/>
        <v>26</v>
      </c>
      <c r="BC1199" s="1">
        <f t="shared" si="871"/>
        <v>26</v>
      </c>
      <c r="BD1199" s="1">
        <f t="shared" si="872"/>
        <v>26</v>
      </c>
      <c r="BE1199" s="1">
        <f t="shared" si="873"/>
        <v>26</v>
      </c>
      <c r="BF1199" s="1">
        <f t="shared" si="874"/>
        <v>26</v>
      </c>
      <c r="BG1199" s="1">
        <f>+IF(D1199="male",VLOOKUP(M1199,'Key node cluster'!$A$3:$C$45,3,0),VLOOKUP(M1199,'Key node cluster'!$F$3:$H$27,3,0))</f>
        <v>31</v>
      </c>
    </row>
    <row r="1200" spans="1:59" x14ac:dyDescent="0.25">
      <c r="A1200" t="s">
        <v>1053</v>
      </c>
      <c r="B1200">
        <v>9951039827</v>
      </c>
      <c r="C1200" s="7">
        <v>30</v>
      </c>
      <c r="D1200" t="s">
        <v>9</v>
      </c>
      <c r="E1200" t="s">
        <v>10</v>
      </c>
      <c r="F1200" t="s">
        <v>11</v>
      </c>
      <c r="G1200" t="str">
        <f t="shared" si="875"/>
        <v>bachelor or above</v>
      </c>
      <c r="H1200" s="7">
        <f t="shared" si="833"/>
        <v>10</v>
      </c>
      <c r="I1200" t="s">
        <v>14</v>
      </c>
      <c r="J1200">
        <v>26</v>
      </c>
      <c r="K1200">
        <v>5.6904109589041001</v>
      </c>
      <c r="L1200">
        <v>18</v>
      </c>
      <c r="M1200" s="5">
        <f t="shared" si="834"/>
        <v>42</v>
      </c>
      <c r="N1200" s="5">
        <f>+IF(D1200="male",VLOOKUP(BG1200,'Key node cluster'!$L$3:$N$24,3,0),VLOOKUP(BG1200,'Key node cluster'!$R$3:$T$15,3,0))</f>
        <v>0</v>
      </c>
      <c r="O1200" s="1">
        <v>0</v>
      </c>
      <c r="P1200" s="1">
        <f t="shared" si="835"/>
        <v>26</v>
      </c>
      <c r="Q1200" s="1">
        <f t="shared" si="836"/>
        <v>26</v>
      </c>
      <c r="R1200" s="1">
        <f t="shared" si="837"/>
        <v>26</v>
      </c>
      <c r="S1200" s="1">
        <f t="shared" si="838"/>
        <v>26</v>
      </c>
      <c r="T1200" s="1">
        <f t="shared" si="839"/>
        <v>26</v>
      </c>
      <c r="U1200" s="1">
        <f t="shared" si="840"/>
        <v>26</v>
      </c>
      <c r="V1200" s="1">
        <f t="shared" si="841"/>
        <v>26</v>
      </c>
      <c r="W1200" s="1">
        <f t="shared" si="842"/>
        <v>26</v>
      </c>
      <c r="X1200" s="1">
        <f t="shared" si="843"/>
        <v>26</v>
      </c>
      <c r="Y1200" s="1">
        <f t="shared" si="844"/>
        <v>26</v>
      </c>
      <c r="Z1200" s="1">
        <f t="shared" si="845"/>
        <v>26</v>
      </c>
      <c r="AA1200" s="1">
        <f t="shared" si="846"/>
        <v>26</v>
      </c>
      <c r="AB1200" s="1">
        <f t="shared" si="847"/>
        <v>26</v>
      </c>
      <c r="AC1200" s="1">
        <f t="shared" si="848"/>
        <v>26</v>
      </c>
      <c r="AD1200" s="1">
        <f t="shared" si="849"/>
        <v>26</v>
      </c>
      <c r="AE1200" s="1">
        <f t="shared" si="850"/>
        <v>26</v>
      </c>
      <c r="AF1200" s="1">
        <f t="shared" si="851"/>
        <v>26</v>
      </c>
      <c r="AG1200" s="1">
        <f t="shared" si="852"/>
        <v>26</v>
      </c>
      <c r="AH1200" s="1">
        <f t="shared" si="853"/>
        <v>26</v>
      </c>
      <c r="AI1200" s="1">
        <f t="shared" si="854"/>
        <v>26</v>
      </c>
      <c r="AJ1200" s="1">
        <f t="shared" si="855"/>
        <v>26</v>
      </c>
      <c r="AK1200" s="1">
        <f t="shared" si="856"/>
        <v>26</v>
      </c>
      <c r="AL1200" s="1">
        <f t="shared" si="857"/>
        <v>26</v>
      </c>
      <c r="AM1200" s="1">
        <f t="shared" si="858"/>
        <v>26</v>
      </c>
      <c r="AN1200" s="1">
        <f t="shared" si="859"/>
        <v>26</v>
      </c>
      <c r="AO1200" s="1">
        <f t="shared" si="860"/>
        <v>26</v>
      </c>
      <c r="AP1200" s="7">
        <f t="shared" si="876"/>
        <v>38</v>
      </c>
      <c r="AQ1200" s="7">
        <f t="shared" si="877"/>
        <v>38</v>
      </c>
      <c r="AR1200" s="1">
        <f t="shared" si="861"/>
        <v>38</v>
      </c>
      <c r="AS1200" s="7">
        <f t="shared" si="878"/>
        <v>38</v>
      </c>
      <c r="AT1200" s="1">
        <f t="shared" si="862"/>
        <v>38</v>
      </c>
      <c r="AU1200" s="1">
        <f t="shared" si="863"/>
        <v>38</v>
      </c>
      <c r="AV1200" s="1">
        <f t="shared" si="864"/>
        <v>38</v>
      </c>
      <c r="AW1200" s="1">
        <f t="shared" si="865"/>
        <v>38</v>
      </c>
      <c r="AX1200" s="1">
        <f t="shared" si="866"/>
        <v>38</v>
      </c>
      <c r="AY1200" s="1">
        <f t="shared" si="867"/>
        <v>38</v>
      </c>
      <c r="AZ1200" s="1">
        <f t="shared" si="868"/>
        <v>38</v>
      </c>
      <c r="BA1200" s="1">
        <f t="shared" si="869"/>
        <v>38</v>
      </c>
      <c r="BB1200" s="1">
        <f t="shared" si="870"/>
        <v>40</v>
      </c>
      <c r="BC1200" s="1">
        <f t="shared" si="871"/>
        <v>40</v>
      </c>
      <c r="BD1200" s="1">
        <f t="shared" si="872"/>
        <v>42</v>
      </c>
      <c r="BE1200" s="1">
        <f t="shared" si="873"/>
        <v>42</v>
      </c>
      <c r="BF1200" s="1">
        <f t="shared" si="874"/>
        <v>42</v>
      </c>
      <c r="BG1200" s="1">
        <f>+IF(D1200="male",VLOOKUP(M1200,'Key node cluster'!$A$3:$C$45,3,0),VLOOKUP(M1200,'Key node cluster'!$F$3:$H$27,3,0))</f>
        <v>42</v>
      </c>
    </row>
    <row r="1201" spans="1:59" x14ac:dyDescent="0.25">
      <c r="A1201" t="s">
        <v>1054</v>
      </c>
      <c r="B1201">
        <v>9921037041</v>
      </c>
      <c r="C1201" s="7">
        <v>30</v>
      </c>
      <c r="D1201" t="s">
        <v>9</v>
      </c>
      <c r="E1201" t="s">
        <v>10</v>
      </c>
      <c r="G1201" t="str">
        <f t="shared" si="875"/>
        <v/>
      </c>
      <c r="H1201" s="7">
        <f t="shared" si="833"/>
        <v>10</v>
      </c>
      <c r="J1201">
        <v>30</v>
      </c>
      <c r="K1201">
        <v>6.5260273972603002</v>
      </c>
      <c r="L1201">
        <v>18</v>
      </c>
      <c r="M1201" s="5">
        <f t="shared" si="834"/>
        <v>26</v>
      </c>
      <c r="N1201" s="5">
        <f>+IF(D1201="male",VLOOKUP(BG1201,'Key node cluster'!$L$3:$N$24,3,0),VLOOKUP(BG1201,'Key node cluster'!$R$3:$T$15,3,0))</f>
        <v>1</v>
      </c>
      <c r="O1201" s="1">
        <v>0</v>
      </c>
      <c r="P1201" s="1">
        <f t="shared" si="835"/>
        <v>26</v>
      </c>
      <c r="Q1201" s="1">
        <f t="shared" si="836"/>
        <v>26</v>
      </c>
      <c r="R1201" s="1">
        <f t="shared" si="837"/>
        <v>26</v>
      </c>
      <c r="S1201" s="1">
        <f t="shared" si="838"/>
        <v>26</v>
      </c>
      <c r="T1201" s="1">
        <f t="shared" si="839"/>
        <v>26</v>
      </c>
      <c r="U1201" s="1">
        <f t="shared" si="840"/>
        <v>26</v>
      </c>
      <c r="V1201" s="1">
        <f t="shared" si="841"/>
        <v>26</v>
      </c>
      <c r="W1201" s="1">
        <f t="shared" si="842"/>
        <v>26</v>
      </c>
      <c r="X1201" s="1">
        <f t="shared" si="843"/>
        <v>26</v>
      </c>
      <c r="Y1201" s="1">
        <f t="shared" si="844"/>
        <v>26</v>
      </c>
      <c r="Z1201" s="1">
        <f t="shared" si="845"/>
        <v>26</v>
      </c>
      <c r="AA1201" s="1">
        <f t="shared" si="846"/>
        <v>26</v>
      </c>
      <c r="AB1201" s="1">
        <f t="shared" si="847"/>
        <v>26</v>
      </c>
      <c r="AC1201" s="1">
        <f t="shared" si="848"/>
        <v>26</v>
      </c>
      <c r="AD1201" s="1">
        <f t="shared" si="849"/>
        <v>26</v>
      </c>
      <c r="AE1201" s="1">
        <f t="shared" si="850"/>
        <v>26</v>
      </c>
      <c r="AF1201" s="1">
        <f t="shared" si="851"/>
        <v>26</v>
      </c>
      <c r="AG1201" s="1">
        <f t="shared" si="852"/>
        <v>26</v>
      </c>
      <c r="AH1201" s="1">
        <f t="shared" si="853"/>
        <v>26</v>
      </c>
      <c r="AI1201" s="1">
        <f t="shared" si="854"/>
        <v>26</v>
      </c>
      <c r="AJ1201" s="1">
        <f t="shared" si="855"/>
        <v>26</v>
      </c>
      <c r="AK1201" s="1">
        <f t="shared" si="856"/>
        <v>26</v>
      </c>
      <c r="AL1201" s="1">
        <f t="shared" si="857"/>
        <v>26</v>
      </c>
      <c r="AM1201" s="1">
        <f t="shared" si="858"/>
        <v>26</v>
      </c>
      <c r="AN1201" s="1">
        <f t="shared" si="859"/>
        <v>26</v>
      </c>
      <c r="AO1201" s="1">
        <f t="shared" si="860"/>
        <v>26</v>
      </c>
      <c r="AP1201" s="7">
        <f t="shared" si="876"/>
        <v>26</v>
      </c>
      <c r="AQ1201" s="7">
        <f t="shared" si="877"/>
        <v>26</v>
      </c>
      <c r="AR1201" s="1">
        <f t="shared" si="861"/>
        <v>26</v>
      </c>
      <c r="AS1201" s="7">
        <f t="shared" si="878"/>
        <v>26</v>
      </c>
      <c r="AT1201" s="1">
        <f t="shared" si="862"/>
        <v>26</v>
      </c>
      <c r="AU1201" s="1">
        <f t="shared" si="863"/>
        <v>26</v>
      </c>
      <c r="AV1201" s="1">
        <f t="shared" si="864"/>
        <v>26</v>
      </c>
      <c r="AW1201" s="1">
        <f t="shared" si="865"/>
        <v>26</v>
      </c>
      <c r="AX1201" s="1">
        <f t="shared" si="866"/>
        <v>26</v>
      </c>
      <c r="AY1201" s="1">
        <f t="shared" si="867"/>
        <v>26</v>
      </c>
      <c r="AZ1201" s="1">
        <f t="shared" si="868"/>
        <v>26</v>
      </c>
      <c r="BA1201" s="1">
        <f t="shared" si="869"/>
        <v>26</v>
      </c>
      <c r="BB1201" s="1">
        <f t="shared" si="870"/>
        <v>26</v>
      </c>
      <c r="BC1201" s="1">
        <f t="shared" si="871"/>
        <v>26</v>
      </c>
      <c r="BD1201" s="1">
        <f t="shared" si="872"/>
        <v>26</v>
      </c>
      <c r="BE1201" s="1">
        <f t="shared" si="873"/>
        <v>26</v>
      </c>
      <c r="BF1201" s="1">
        <f t="shared" si="874"/>
        <v>26</v>
      </c>
      <c r="BG1201" s="1">
        <f>+IF(D1201="male",VLOOKUP(M1201,'Key node cluster'!$A$3:$C$45,3,0),VLOOKUP(M1201,'Key node cluster'!$F$3:$H$27,3,0))</f>
        <v>31</v>
      </c>
    </row>
    <row r="1202" spans="1:59" x14ac:dyDescent="0.25">
      <c r="A1202" t="s">
        <v>1055</v>
      </c>
      <c r="B1202">
        <v>9921029806</v>
      </c>
      <c r="C1202" s="7">
        <v>30</v>
      </c>
      <c r="D1202" t="s">
        <v>9</v>
      </c>
      <c r="E1202" t="s">
        <v>10</v>
      </c>
      <c r="G1202" t="str">
        <f t="shared" si="875"/>
        <v>secondary or below</v>
      </c>
      <c r="H1202" s="7">
        <f t="shared" si="833"/>
        <v>5</v>
      </c>
      <c r="I1202" t="s">
        <v>12</v>
      </c>
      <c r="J1202">
        <v>29</v>
      </c>
      <c r="K1202">
        <v>4.6876712328767001</v>
      </c>
      <c r="L1202">
        <v>18</v>
      </c>
      <c r="M1202" s="5">
        <f t="shared" si="834"/>
        <v>26</v>
      </c>
      <c r="N1202" s="5">
        <f>+IF(D1202="male",VLOOKUP(BG1202,'Key node cluster'!$L$3:$N$24,3,0),VLOOKUP(BG1202,'Key node cluster'!$R$3:$T$15,3,0))</f>
        <v>1</v>
      </c>
      <c r="O1202" s="1">
        <v>0</v>
      </c>
      <c r="P1202" s="1">
        <f t="shared" si="835"/>
        <v>26</v>
      </c>
      <c r="Q1202" s="1">
        <f t="shared" si="836"/>
        <v>26</v>
      </c>
      <c r="R1202" s="1">
        <f t="shared" si="837"/>
        <v>26</v>
      </c>
      <c r="S1202" s="1">
        <f t="shared" si="838"/>
        <v>26</v>
      </c>
      <c r="T1202" s="1">
        <f t="shared" si="839"/>
        <v>26</v>
      </c>
      <c r="U1202" s="1">
        <f t="shared" si="840"/>
        <v>26</v>
      </c>
      <c r="V1202" s="1">
        <f t="shared" si="841"/>
        <v>26</v>
      </c>
      <c r="W1202" s="1">
        <f t="shared" si="842"/>
        <v>26</v>
      </c>
      <c r="X1202" s="1">
        <f t="shared" si="843"/>
        <v>26</v>
      </c>
      <c r="Y1202" s="1">
        <f t="shared" si="844"/>
        <v>26</v>
      </c>
      <c r="Z1202" s="1">
        <f t="shared" si="845"/>
        <v>26</v>
      </c>
      <c r="AA1202" s="1">
        <f t="shared" si="846"/>
        <v>26</v>
      </c>
      <c r="AB1202" s="1">
        <f t="shared" si="847"/>
        <v>26</v>
      </c>
      <c r="AC1202" s="1">
        <f t="shared" si="848"/>
        <v>26</v>
      </c>
      <c r="AD1202" s="1">
        <f t="shared" si="849"/>
        <v>26</v>
      </c>
      <c r="AE1202" s="1">
        <f t="shared" si="850"/>
        <v>26</v>
      </c>
      <c r="AF1202" s="1">
        <f t="shared" si="851"/>
        <v>26</v>
      </c>
      <c r="AG1202" s="1">
        <f t="shared" si="852"/>
        <v>26</v>
      </c>
      <c r="AH1202" s="1">
        <f t="shared" si="853"/>
        <v>26</v>
      </c>
      <c r="AI1202" s="1">
        <f t="shared" si="854"/>
        <v>26</v>
      </c>
      <c r="AJ1202" s="1">
        <f t="shared" si="855"/>
        <v>26</v>
      </c>
      <c r="AK1202" s="1">
        <f t="shared" si="856"/>
        <v>26</v>
      </c>
      <c r="AL1202" s="1">
        <f t="shared" si="857"/>
        <v>26</v>
      </c>
      <c r="AM1202" s="1">
        <f t="shared" si="858"/>
        <v>26</v>
      </c>
      <c r="AN1202" s="1">
        <f t="shared" si="859"/>
        <v>26</v>
      </c>
      <c r="AO1202" s="1">
        <f t="shared" si="860"/>
        <v>26</v>
      </c>
      <c r="AP1202" s="7">
        <f t="shared" si="876"/>
        <v>26</v>
      </c>
      <c r="AQ1202" s="7">
        <f t="shared" si="877"/>
        <v>26</v>
      </c>
      <c r="AR1202" s="1">
        <f t="shared" si="861"/>
        <v>26</v>
      </c>
      <c r="AS1202" s="7">
        <f t="shared" si="878"/>
        <v>26</v>
      </c>
      <c r="AT1202" s="1">
        <f t="shared" si="862"/>
        <v>26</v>
      </c>
      <c r="AU1202" s="1">
        <f t="shared" si="863"/>
        <v>26</v>
      </c>
      <c r="AV1202" s="1">
        <f t="shared" si="864"/>
        <v>26</v>
      </c>
      <c r="AW1202" s="1">
        <f t="shared" si="865"/>
        <v>26</v>
      </c>
      <c r="AX1202" s="1">
        <f t="shared" si="866"/>
        <v>26</v>
      </c>
      <c r="AY1202" s="1">
        <f t="shared" si="867"/>
        <v>26</v>
      </c>
      <c r="AZ1202" s="1">
        <f t="shared" si="868"/>
        <v>26</v>
      </c>
      <c r="BA1202" s="1">
        <f t="shared" si="869"/>
        <v>26</v>
      </c>
      <c r="BB1202" s="1">
        <f t="shared" si="870"/>
        <v>26</v>
      </c>
      <c r="BC1202" s="1">
        <f t="shared" si="871"/>
        <v>26</v>
      </c>
      <c r="BD1202" s="1">
        <f t="shared" si="872"/>
        <v>26</v>
      </c>
      <c r="BE1202" s="1">
        <f t="shared" si="873"/>
        <v>26</v>
      </c>
      <c r="BF1202" s="1">
        <f t="shared" si="874"/>
        <v>26</v>
      </c>
      <c r="BG1202" s="1">
        <f>+IF(D1202="male",VLOOKUP(M1202,'Key node cluster'!$A$3:$C$45,3,0),VLOOKUP(M1202,'Key node cluster'!$F$3:$H$27,3,0))</f>
        <v>31</v>
      </c>
    </row>
    <row r="1203" spans="1:59" x14ac:dyDescent="0.25">
      <c r="A1203" t="s">
        <v>1056</v>
      </c>
      <c r="B1203">
        <v>9651019518</v>
      </c>
      <c r="C1203" s="7">
        <v>60</v>
      </c>
      <c r="D1203" t="s">
        <v>9</v>
      </c>
      <c r="E1203" t="s">
        <v>10</v>
      </c>
      <c r="G1203" t="str">
        <f t="shared" si="875"/>
        <v/>
      </c>
      <c r="H1203" s="7">
        <f t="shared" si="833"/>
        <v>20</v>
      </c>
      <c r="J1203">
        <v>56</v>
      </c>
      <c r="K1203">
        <v>19.013698630137</v>
      </c>
      <c r="L1203">
        <v>2</v>
      </c>
      <c r="M1203" s="5">
        <f t="shared" si="834"/>
        <v>26</v>
      </c>
      <c r="N1203" s="5">
        <f>+IF(D1203="male",VLOOKUP(BG1203,'Key node cluster'!$L$3:$N$24,3,0),VLOOKUP(BG1203,'Key node cluster'!$R$3:$T$15,3,0))</f>
        <v>1</v>
      </c>
      <c r="O1203" s="1">
        <v>0</v>
      </c>
      <c r="P1203" s="1">
        <f t="shared" si="835"/>
        <v>26</v>
      </c>
      <c r="Q1203" s="1">
        <f t="shared" si="836"/>
        <v>26</v>
      </c>
      <c r="R1203" s="1">
        <f t="shared" si="837"/>
        <v>26</v>
      </c>
      <c r="S1203" s="1">
        <f t="shared" si="838"/>
        <v>26</v>
      </c>
      <c r="T1203" s="1">
        <f t="shared" si="839"/>
        <v>26</v>
      </c>
      <c r="U1203" s="1">
        <f t="shared" si="840"/>
        <v>26</v>
      </c>
      <c r="V1203" s="1">
        <f t="shared" si="841"/>
        <v>26</v>
      </c>
      <c r="W1203" s="1">
        <f t="shared" si="842"/>
        <v>26</v>
      </c>
      <c r="X1203" s="1">
        <f t="shared" si="843"/>
        <v>26</v>
      </c>
      <c r="Y1203" s="1">
        <f t="shared" si="844"/>
        <v>26</v>
      </c>
      <c r="Z1203" s="1">
        <f t="shared" si="845"/>
        <v>26</v>
      </c>
      <c r="AA1203" s="1">
        <f t="shared" si="846"/>
        <v>26</v>
      </c>
      <c r="AB1203" s="1">
        <f t="shared" si="847"/>
        <v>26</v>
      </c>
      <c r="AC1203" s="1">
        <f t="shared" si="848"/>
        <v>26</v>
      </c>
      <c r="AD1203" s="1">
        <f t="shared" si="849"/>
        <v>26</v>
      </c>
      <c r="AE1203" s="1">
        <f t="shared" si="850"/>
        <v>26</v>
      </c>
      <c r="AF1203" s="1">
        <f t="shared" si="851"/>
        <v>26</v>
      </c>
      <c r="AG1203" s="1">
        <f t="shared" si="852"/>
        <v>26</v>
      </c>
      <c r="AH1203" s="1">
        <f t="shared" si="853"/>
        <v>26</v>
      </c>
      <c r="AI1203" s="1">
        <f t="shared" si="854"/>
        <v>26</v>
      </c>
      <c r="AJ1203" s="1">
        <f t="shared" si="855"/>
        <v>26</v>
      </c>
      <c r="AK1203" s="1">
        <f t="shared" si="856"/>
        <v>26</v>
      </c>
      <c r="AL1203" s="1">
        <f t="shared" si="857"/>
        <v>26</v>
      </c>
      <c r="AM1203" s="1">
        <f t="shared" si="858"/>
        <v>26</v>
      </c>
      <c r="AN1203" s="1">
        <f t="shared" si="859"/>
        <v>26</v>
      </c>
      <c r="AO1203" s="1">
        <f t="shared" si="860"/>
        <v>26</v>
      </c>
      <c r="AP1203" s="7">
        <f t="shared" si="876"/>
        <v>26</v>
      </c>
      <c r="AQ1203" s="7">
        <f t="shared" si="877"/>
        <v>26</v>
      </c>
      <c r="AR1203" s="1">
        <f t="shared" si="861"/>
        <v>26</v>
      </c>
      <c r="AS1203" s="7">
        <f t="shared" si="878"/>
        <v>26</v>
      </c>
      <c r="AT1203" s="1">
        <f t="shared" si="862"/>
        <v>26</v>
      </c>
      <c r="AU1203" s="1">
        <f t="shared" si="863"/>
        <v>26</v>
      </c>
      <c r="AV1203" s="1">
        <f t="shared" si="864"/>
        <v>26</v>
      </c>
      <c r="AW1203" s="1">
        <f t="shared" si="865"/>
        <v>26</v>
      </c>
      <c r="AX1203" s="1">
        <f t="shared" si="866"/>
        <v>26</v>
      </c>
      <c r="AY1203" s="1">
        <f t="shared" si="867"/>
        <v>26</v>
      </c>
      <c r="AZ1203" s="1">
        <f t="shared" si="868"/>
        <v>26</v>
      </c>
      <c r="BA1203" s="1">
        <f t="shared" si="869"/>
        <v>26</v>
      </c>
      <c r="BB1203" s="1">
        <f t="shared" si="870"/>
        <v>26</v>
      </c>
      <c r="BC1203" s="1">
        <f t="shared" si="871"/>
        <v>26</v>
      </c>
      <c r="BD1203" s="1">
        <f t="shared" si="872"/>
        <v>26</v>
      </c>
      <c r="BE1203" s="1">
        <f t="shared" si="873"/>
        <v>26</v>
      </c>
      <c r="BF1203" s="1">
        <f t="shared" si="874"/>
        <v>26</v>
      </c>
      <c r="BG1203" s="1">
        <f>+IF(D1203="male",VLOOKUP(M1203,'Key node cluster'!$A$3:$C$45,3,0),VLOOKUP(M1203,'Key node cluster'!$F$3:$H$27,3,0))</f>
        <v>31</v>
      </c>
    </row>
    <row r="1204" spans="1:59" x14ac:dyDescent="0.25">
      <c r="A1204" t="s">
        <v>1061</v>
      </c>
      <c r="B1204">
        <v>9881041832</v>
      </c>
      <c r="C1204" s="7">
        <v>30</v>
      </c>
      <c r="D1204" t="s">
        <v>9</v>
      </c>
      <c r="E1204" t="s">
        <v>10</v>
      </c>
      <c r="F1204" t="s">
        <v>360</v>
      </c>
      <c r="G1204" t="str">
        <f t="shared" si="875"/>
        <v>tvet</v>
      </c>
      <c r="H1204" s="7">
        <f t="shared" si="833"/>
        <v>1</v>
      </c>
      <c r="I1204" t="s">
        <v>193</v>
      </c>
      <c r="J1204">
        <v>33</v>
      </c>
      <c r="K1204">
        <v>0.91780821917807998</v>
      </c>
      <c r="L1204">
        <v>2</v>
      </c>
      <c r="M1204" s="5">
        <f t="shared" si="834"/>
        <v>19</v>
      </c>
      <c r="N1204" s="5">
        <f>+IF(D1204="male",VLOOKUP(BG1204,'Key node cluster'!$L$3:$N$24,3,0),VLOOKUP(BG1204,'Key node cluster'!$R$3:$T$15,3,0))</f>
        <v>0</v>
      </c>
      <c r="O1204" s="1">
        <v>0</v>
      </c>
      <c r="P1204" s="1">
        <f t="shared" si="835"/>
        <v>1</v>
      </c>
      <c r="Q1204" s="1">
        <f t="shared" si="836"/>
        <v>17</v>
      </c>
      <c r="R1204" s="1">
        <f t="shared" si="837"/>
        <v>17</v>
      </c>
      <c r="S1204" s="1">
        <f t="shared" si="838"/>
        <v>17</v>
      </c>
      <c r="T1204" s="1">
        <f t="shared" si="839"/>
        <v>17</v>
      </c>
      <c r="U1204" s="1">
        <f t="shared" si="840"/>
        <v>17</v>
      </c>
      <c r="V1204" s="1">
        <f t="shared" si="841"/>
        <v>17</v>
      </c>
      <c r="W1204" s="1">
        <f t="shared" si="842"/>
        <v>17</v>
      </c>
      <c r="X1204" s="1">
        <f t="shared" si="843"/>
        <v>17</v>
      </c>
      <c r="Y1204" s="1">
        <f t="shared" si="844"/>
        <v>17</v>
      </c>
      <c r="Z1204" s="1">
        <f t="shared" si="845"/>
        <v>17</v>
      </c>
      <c r="AA1204" s="1">
        <f t="shared" si="846"/>
        <v>17</v>
      </c>
      <c r="AB1204" s="1">
        <f t="shared" si="847"/>
        <v>17</v>
      </c>
      <c r="AC1204" s="1">
        <f t="shared" si="848"/>
        <v>17</v>
      </c>
      <c r="AD1204" s="1">
        <f t="shared" si="849"/>
        <v>17</v>
      </c>
      <c r="AE1204" s="1">
        <f t="shared" si="850"/>
        <v>17</v>
      </c>
      <c r="AF1204" s="1">
        <f t="shared" si="851"/>
        <v>17</v>
      </c>
      <c r="AG1204" s="1">
        <f t="shared" si="852"/>
        <v>18</v>
      </c>
      <c r="AH1204" s="1">
        <f t="shared" si="853"/>
        <v>19</v>
      </c>
      <c r="AI1204" s="1">
        <f t="shared" si="854"/>
        <v>19</v>
      </c>
      <c r="AJ1204" s="1">
        <f t="shared" si="855"/>
        <v>19</v>
      </c>
      <c r="AK1204" s="1">
        <f t="shared" si="856"/>
        <v>19</v>
      </c>
      <c r="AL1204" s="1">
        <f t="shared" si="857"/>
        <v>19</v>
      </c>
      <c r="AM1204" s="1">
        <f t="shared" si="858"/>
        <v>19</v>
      </c>
      <c r="AN1204" s="1">
        <f t="shared" si="859"/>
        <v>19</v>
      </c>
      <c r="AO1204" s="1">
        <f t="shared" si="860"/>
        <v>19</v>
      </c>
      <c r="AP1204" s="7">
        <f t="shared" si="876"/>
        <v>19</v>
      </c>
      <c r="AQ1204" s="7">
        <f t="shared" si="877"/>
        <v>19</v>
      </c>
      <c r="AR1204" s="1">
        <f t="shared" si="861"/>
        <v>19</v>
      </c>
      <c r="AS1204" s="7">
        <f t="shared" si="878"/>
        <v>19</v>
      </c>
      <c r="AT1204" s="1">
        <f t="shared" si="862"/>
        <v>19</v>
      </c>
      <c r="AU1204" s="1">
        <f t="shared" si="863"/>
        <v>19</v>
      </c>
      <c r="AV1204" s="1">
        <f t="shared" si="864"/>
        <v>19</v>
      </c>
      <c r="AW1204" s="1">
        <f t="shared" si="865"/>
        <v>19</v>
      </c>
      <c r="AX1204" s="1">
        <f t="shared" si="866"/>
        <v>19</v>
      </c>
      <c r="AY1204" s="1">
        <f t="shared" si="867"/>
        <v>19</v>
      </c>
      <c r="AZ1204" s="1">
        <f t="shared" si="868"/>
        <v>19</v>
      </c>
      <c r="BA1204" s="1">
        <f t="shared" si="869"/>
        <v>19</v>
      </c>
      <c r="BB1204" s="1">
        <f t="shared" si="870"/>
        <v>19</v>
      </c>
      <c r="BC1204" s="1">
        <f t="shared" si="871"/>
        <v>19</v>
      </c>
      <c r="BD1204" s="1">
        <f t="shared" si="872"/>
        <v>19</v>
      </c>
      <c r="BE1204" s="1">
        <f t="shared" si="873"/>
        <v>19</v>
      </c>
      <c r="BF1204" s="1">
        <f t="shared" si="874"/>
        <v>19</v>
      </c>
      <c r="BG1204" s="1">
        <f>+IF(D1204="male",VLOOKUP(M1204,'Key node cluster'!$A$3:$C$45,3,0),VLOOKUP(M1204,'Key node cluster'!$F$3:$H$27,3,0))</f>
        <v>19</v>
      </c>
    </row>
    <row r="1205" spans="1:59" x14ac:dyDescent="0.25">
      <c r="A1205" t="s">
        <v>1062</v>
      </c>
      <c r="B1205">
        <v>9851042928</v>
      </c>
      <c r="C1205" s="7">
        <v>40</v>
      </c>
      <c r="D1205" t="s">
        <v>9</v>
      </c>
      <c r="E1205" t="s">
        <v>10</v>
      </c>
      <c r="F1205" t="s">
        <v>11</v>
      </c>
      <c r="G1205" t="str">
        <f t="shared" si="875"/>
        <v>tvet</v>
      </c>
      <c r="H1205" s="7">
        <f t="shared" si="833"/>
        <v>15</v>
      </c>
      <c r="I1205" t="s">
        <v>22</v>
      </c>
      <c r="J1205">
        <v>37</v>
      </c>
      <c r="K1205">
        <v>14.534246575341999</v>
      </c>
      <c r="L1205">
        <v>4</v>
      </c>
      <c r="M1205" s="5">
        <f t="shared" si="834"/>
        <v>42</v>
      </c>
      <c r="N1205" s="5">
        <f>+IF(D1205="male",VLOOKUP(BG1205,'Key node cluster'!$L$3:$N$24,3,0),VLOOKUP(BG1205,'Key node cluster'!$R$3:$T$15,3,0))</f>
        <v>0</v>
      </c>
      <c r="O1205" s="1">
        <v>0</v>
      </c>
      <c r="P1205" s="1">
        <f t="shared" si="835"/>
        <v>26</v>
      </c>
      <c r="Q1205" s="1">
        <f t="shared" si="836"/>
        <v>26</v>
      </c>
      <c r="R1205" s="1">
        <f t="shared" si="837"/>
        <v>26</v>
      </c>
      <c r="S1205" s="1">
        <f t="shared" si="838"/>
        <v>26</v>
      </c>
      <c r="T1205" s="1">
        <f t="shared" si="839"/>
        <v>26</v>
      </c>
      <c r="U1205" s="1">
        <f t="shared" si="840"/>
        <v>26</v>
      </c>
      <c r="V1205" s="1">
        <f t="shared" si="841"/>
        <v>26</v>
      </c>
      <c r="W1205" s="1">
        <f t="shared" si="842"/>
        <v>26</v>
      </c>
      <c r="X1205" s="1">
        <f t="shared" si="843"/>
        <v>26</v>
      </c>
      <c r="Y1205" s="1">
        <f t="shared" si="844"/>
        <v>26</v>
      </c>
      <c r="Z1205" s="1">
        <f t="shared" si="845"/>
        <v>26</v>
      </c>
      <c r="AA1205" s="1">
        <f t="shared" si="846"/>
        <v>26</v>
      </c>
      <c r="AB1205" s="1">
        <f t="shared" si="847"/>
        <v>26</v>
      </c>
      <c r="AC1205" s="1">
        <f t="shared" si="848"/>
        <v>26</v>
      </c>
      <c r="AD1205" s="1">
        <f t="shared" si="849"/>
        <v>26</v>
      </c>
      <c r="AE1205" s="1">
        <f t="shared" si="850"/>
        <v>26</v>
      </c>
      <c r="AF1205" s="1">
        <f t="shared" si="851"/>
        <v>26</v>
      </c>
      <c r="AG1205" s="1">
        <f t="shared" si="852"/>
        <v>26</v>
      </c>
      <c r="AH1205" s="1">
        <f t="shared" si="853"/>
        <v>26</v>
      </c>
      <c r="AI1205" s="1">
        <f t="shared" si="854"/>
        <v>26</v>
      </c>
      <c r="AJ1205" s="1">
        <f t="shared" si="855"/>
        <v>26</v>
      </c>
      <c r="AK1205" s="1">
        <f t="shared" si="856"/>
        <v>26</v>
      </c>
      <c r="AL1205" s="1">
        <f t="shared" si="857"/>
        <v>26</v>
      </c>
      <c r="AM1205" s="1">
        <f t="shared" si="858"/>
        <v>26</v>
      </c>
      <c r="AN1205" s="1">
        <f t="shared" si="859"/>
        <v>26</v>
      </c>
      <c r="AO1205" s="1">
        <f t="shared" si="860"/>
        <v>26</v>
      </c>
      <c r="AP1205" s="7">
        <f t="shared" si="876"/>
        <v>38</v>
      </c>
      <c r="AQ1205" s="7">
        <f t="shared" si="877"/>
        <v>38</v>
      </c>
      <c r="AR1205" s="1">
        <f t="shared" si="861"/>
        <v>38</v>
      </c>
      <c r="AS1205" s="7">
        <f t="shared" si="878"/>
        <v>38</v>
      </c>
      <c r="AT1205" s="1">
        <f t="shared" si="862"/>
        <v>38</v>
      </c>
      <c r="AU1205" s="1">
        <f t="shared" si="863"/>
        <v>38</v>
      </c>
      <c r="AV1205" s="1">
        <f t="shared" si="864"/>
        <v>38</v>
      </c>
      <c r="AW1205" s="1">
        <f t="shared" si="865"/>
        <v>38</v>
      </c>
      <c r="AX1205" s="1">
        <f t="shared" si="866"/>
        <v>38</v>
      </c>
      <c r="AY1205" s="1">
        <f t="shared" si="867"/>
        <v>38</v>
      </c>
      <c r="AZ1205" s="1">
        <f t="shared" si="868"/>
        <v>38</v>
      </c>
      <c r="BA1205" s="1">
        <f t="shared" si="869"/>
        <v>38</v>
      </c>
      <c r="BB1205" s="1">
        <f t="shared" si="870"/>
        <v>40</v>
      </c>
      <c r="BC1205" s="1">
        <f t="shared" si="871"/>
        <v>40</v>
      </c>
      <c r="BD1205" s="1">
        <f t="shared" si="872"/>
        <v>42</v>
      </c>
      <c r="BE1205" s="1">
        <f t="shared" si="873"/>
        <v>42</v>
      </c>
      <c r="BF1205" s="1">
        <f t="shared" si="874"/>
        <v>42</v>
      </c>
      <c r="BG1205" s="1">
        <f>+IF(D1205="male",VLOOKUP(M1205,'Key node cluster'!$A$3:$C$45,3,0),VLOOKUP(M1205,'Key node cluster'!$F$3:$H$27,3,0))</f>
        <v>42</v>
      </c>
    </row>
    <row r="1206" spans="1:59" x14ac:dyDescent="0.25">
      <c r="A1206" t="s">
        <v>1063</v>
      </c>
      <c r="B1206">
        <v>9911019252</v>
      </c>
      <c r="C1206" s="7">
        <v>30</v>
      </c>
      <c r="D1206" t="s">
        <v>9</v>
      </c>
      <c r="E1206" t="s">
        <v>10</v>
      </c>
      <c r="G1206" t="str">
        <f t="shared" si="875"/>
        <v>tvet</v>
      </c>
      <c r="H1206" s="7">
        <f t="shared" si="833"/>
        <v>10</v>
      </c>
      <c r="I1206" t="s">
        <v>22</v>
      </c>
      <c r="J1206">
        <v>31</v>
      </c>
      <c r="K1206">
        <v>8.3561643835616</v>
      </c>
      <c r="L1206">
        <v>3</v>
      </c>
      <c r="M1206" s="5">
        <f t="shared" si="834"/>
        <v>26</v>
      </c>
      <c r="N1206" s="5">
        <f>+IF(D1206="male",VLOOKUP(BG1206,'Key node cluster'!$L$3:$N$24,3,0),VLOOKUP(BG1206,'Key node cluster'!$R$3:$T$15,3,0))</f>
        <v>1</v>
      </c>
      <c r="O1206" s="1">
        <v>0</v>
      </c>
      <c r="P1206" s="1">
        <f t="shared" si="835"/>
        <v>26</v>
      </c>
      <c r="Q1206" s="1">
        <f t="shared" si="836"/>
        <v>26</v>
      </c>
      <c r="R1206" s="1">
        <f t="shared" si="837"/>
        <v>26</v>
      </c>
      <c r="S1206" s="1">
        <f t="shared" si="838"/>
        <v>26</v>
      </c>
      <c r="T1206" s="1">
        <f t="shared" si="839"/>
        <v>26</v>
      </c>
      <c r="U1206" s="1">
        <f t="shared" si="840"/>
        <v>26</v>
      </c>
      <c r="V1206" s="1">
        <f t="shared" si="841"/>
        <v>26</v>
      </c>
      <c r="W1206" s="1">
        <f t="shared" si="842"/>
        <v>26</v>
      </c>
      <c r="X1206" s="1">
        <f t="shared" si="843"/>
        <v>26</v>
      </c>
      <c r="Y1206" s="1">
        <f t="shared" si="844"/>
        <v>26</v>
      </c>
      <c r="Z1206" s="1">
        <f t="shared" si="845"/>
        <v>26</v>
      </c>
      <c r="AA1206" s="1">
        <f t="shared" si="846"/>
        <v>26</v>
      </c>
      <c r="AB1206" s="1">
        <f t="shared" si="847"/>
        <v>26</v>
      </c>
      <c r="AC1206" s="1">
        <f t="shared" si="848"/>
        <v>26</v>
      </c>
      <c r="AD1206" s="1">
        <f t="shared" si="849"/>
        <v>26</v>
      </c>
      <c r="AE1206" s="1">
        <f t="shared" si="850"/>
        <v>26</v>
      </c>
      <c r="AF1206" s="1">
        <f t="shared" si="851"/>
        <v>26</v>
      </c>
      <c r="AG1206" s="1">
        <f t="shared" si="852"/>
        <v>26</v>
      </c>
      <c r="AH1206" s="1">
        <f t="shared" si="853"/>
        <v>26</v>
      </c>
      <c r="AI1206" s="1">
        <f t="shared" si="854"/>
        <v>26</v>
      </c>
      <c r="AJ1206" s="1">
        <f t="shared" si="855"/>
        <v>26</v>
      </c>
      <c r="AK1206" s="1">
        <f t="shared" si="856"/>
        <v>26</v>
      </c>
      <c r="AL1206" s="1">
        <f t="shared" si="857"/>
        <v>26</v>
      </c>
      <c r="AM1206" s="1">
        <f t="shared" si="858"/>
        <v>26</v>
      </c>
      <c r="AN1206" s="1">
        <f t="shared" si="859"/>
        <v>26</v>
      </c>
      <c r="AO1206" s="1">
        <f t="shared" si="860"/>
        <v>26</v>
      </c>
      <c r="AP1206" s="7">
        <f t="shared" si="876"/>
        <v>26</v>
      </c>
      <c r="AQ1206" s="7">
        <f t="shared" si="877"/>
        <v>26</v>
      </c>
      <c r="AR1206" s="1">
        <f t="shared" si="861"/>
        <v>26</v>
      </c>
      <c r="AS1206" s="7">
        <f t="shared" si="878"/>
        <v>26</v>
      </c>
      <c r="AT1206" s="1">
        <f t="shared" si="862"/>
        <v>26</v>
      </c>
      <c r="AU1206" s="1">
        <f t="shared" si="863"/>
        <v>26</v>
      </c>
      <c r="AV1206" s="1">
        <f t="shared" si="864"/>
        <v>26</v>
      </c>
      <c r="AW1206" s="1">
        <f t="shared" si="865"/>
        <v>26</v>
      </c>
      <c r="AX1206" s="1">
        <f t="shared" si="866"/>
        <v>26</v>
      </c>
      <c r="AY1206" s="1">
        <f t="shared" si="867"/>
        <v>26</v>
      </c>
      <c r="AZ1206" s="1">
        <f t="shared" si="868"/>
        <v>26</v>
      </c>
      <c r="BA1206" s="1">
        <f t="shared" si="869"/>
        <v>26</v>
      </c>
      <c r="BB1206" s="1">
        <f t="shared" si="870"/>
        <v>26</v>
      </c>
      <c r="BC1206" s="1">
        <f t="shared" si="871"/>
        <v>26</v>
      </c>
      <c r="BD1206" s="1">
        <f t="shared" si="872"/>
        <v>26</v>
      </c>
      <c r="BE1206" s="1">
        <f t="shared" si="873"/>
        <v>26</v>
      </c>
      <c r="BF1206" s="1">
        <f t="shared" si="874"/>
        <v>26</v>
      </c>
      <c r="BG1206" s="1">
        <f>+IF(D1206="male",VLOOKUP(M1206,'Key node cluster'!$A$3:$C$45,3,0),VLOOKUP(M1206,'Key node cluster'!$F$3:$H$27,3,0))</f>
        <v>31</v>
      </c>
    </row>
    <row r="1207" spans="1:59" x14ac:dyDescent="0.25">
      <c r="A1207" t="s">
        <v>1064</v>
      </c>
      <c r="B1207">
        <v>9741034726</v>
      </c>
      <c r="C1207" s="7">
        <v>50</v>
      </c>
      <c r="D1207" t="s">
        <v>9</v>
      </c>
      <c r="E1207" t="s">
        <v>10</v>
      </c>
      <c r="G1207" t="str">
        <f t="shared" si="875"/>
        <v/>
      </c>
      <c r="H1207" s="7">
        <f t="shared" si="833"/>
        <v>20</v>
      </c>
      <c r="J1207">
        <v>48</v>
      </c>
      <c r="K1207">
        <v>25.786301369863001</v>
      </c>
      <c r="L1207">
        <v>1</v>
      </c>
      <c r="M1207" s="5">
        <f t="shared" si="834"/>
        <v>26</v>
      </c>
      <c r="N1207" s="5">
        <f>+IF(D1207="male",VLOOKUP(BG1207,'Key node cluster'!$L$3:$N$24,3,0),VLOOKUP(BG1207,'Key node cluster'!$R$3:$T$15,3,0))</f>
        <v>1</v>
      </c>
      <c r="O1207" s="1">
        <v>0</v>
      </c>
      <c r="P1207" s="1">
        <f t="shared" si="835"/>
        <v>26</v>
      </c>
      <c r="Q1207" s="1">
        <f t="shared" si="836"/>
        <v>26</v>
      </c>
      <c r="R1207" s="1">
        <f t="shared" si="837"/>
        <v>26</v>
      </c>
      <c r="S1207" s="1">
        <f t="shared" si="838"/>
        <v>26</v>
      </c>
      <c r="T1207" s="1">
        <f t="shared" si="839"/>
        <v>26</v>
      </c>
      <c r="U1207" s="1">
        <f t="shared" si="840"/>
        <v>26</v>
      </c>
      <c r="V1207" s="1">
        <f t="shared" si="841"/>
        <v>26</v>
      </c>
      <c r="W1207" s="1">
        <f t="shared" si="842"/>
        <v>26</v>
      </c>
      <c r="X1207" s="1">
        <f t="shared" si="843"/>
        <v>26</v>
      </c>
      <c r="Y1207" s="1">
        <f t="shared" si="844"/>
        <v>26</v>
      </c>
      <c r="Z1207" s="1">
        <f t="shared" si="845"/>
        <v>26</v>
      </c>
      <c r="AA1207" s="1">
        <f t="shared" si="846"/>
        <v>26</v>
      </c>
      <c r="AB1207" s="1">
        <f t="shared" si="847"/>
        <v>26</v>
      </c>
      <c r="AC1207" s="1">
        <f t="shared" si="848"/>
        <v>26</v>
      </c>
      <c r="AD1207" s="1">
        <f t="shared" si="849"/>
        <v>26</v>
      </c>
      <c r="AE1207" s="1">
        <f t="shared" si="850"/>
        <v>26</v>
      </c>
      <c r="AF1207" s="1">
        <f t="shared" si="851"/>
        <v>26</v>
      </c>
      <c r="AG1207" s="1">
        <f t="shared" si="852"/>
        <v>26</v>
      </c>
      <c r="AH1207" s="1">
        <f t="shared" si="853"/>
        <v>26</v>
      </c>
      <c r="AI1207" s="1">
        <f t="shared" si="854"/>
        <v>26</v>
      </c>
      <c r="AJ1207" s="1">
        <f t="shared" si="855"/>
        <v>26</v>
      </c>
      <c r="AK1207" s="1">
        <f t="shared" si="856"/>
        <v>26</v>
      </c>
      <c r="AL1207" s="1">
        <f t="shared" si="857"/>
        <v>26</v>
      </c>
      <c r="AM1207" s="1">
        <f t="shared" si="858"/>
        <v>26</v>
      </c>
      <c r="AN1207" s="1">
        <f t="shared" si="859"/>
        <v>26</v>
      </c>
      <c r="AO1207" s="1">
        <f t="shared" si="860"/>
        <v>26</v>
      </c>
      <c r="AP1207" s="7">
        <f t="shared" si="876"/>
        <v>26</v>
      </c>
      <c r="AQ1207" s="7">
        <f t="shared" si="877"/>
        <v>26</v>
      </c>
      <c r="AR1207" s="1">
        <f t="shared" si="861"/>
        <v>26</v>
      </c>
      <c r="AS1207" s="7">
        <f t="shared" si="878"/>
        <v>26</v>
      </c>
      <c r="AT1207" s="1">
        <f t="shared" si="862"/>
        <v>26</v>
      </c>
      <c r="AU1207" s="1">
        <f t="shared" si="863"/>
        <v>26</v>
      </c>
      <c r="AV1207" s="1">
        <f t="shared" si="864"/>
        <v>26</v>
      </c>
      <c r="AW1207" s="1">
        <f t="shared" si="865"/>
        <v>26</v>
      </c>
      <c r="AX1207" s="1">
        <f t="shared" si="866"/>
        <v>26</v>
      </c>
      <c r="AY1207" s="1">
        <f t="shared" si="867"/>
        <v>26</v>
      </c>
      <c r="AZ1207" s="1">
        <f t="shared" si="868"/>
        <v>26</v>
      </c>
      <c r="BA1207" s="1">
        <f t="shared" si="869"/>
        <v>26</v>
      </c>
      <c r="BB1207" s="1">
        <f t="shared" si="870"/>
        <v>26</v>
      </c>
      <c r="BC1207" s="1">
        <f t="shared" si="871"/>
        <v>26</v>
      </c>
      <c r="BD1207" s="1">
        <f t="shared" si="872"/>
        <v>26</v>
      </c>
      <c r="BE1207" s="1">
        <f t="shared" si="873"/>
        <v>26</v>
      </c>
      <c r="BF1207" s="1">
        <f t="shared" si="874"/>
        <v>26</v>
      </c>
      <c r="BG1207" s="1">
        <f>+IF(D1207="male",VLOOKUP(M1207,'Key node cluster'!$A$3:$C$45,3,0),VLOOKUP(M1207,'Key node cluster'!$F$3:$H$27,3,0))</f>
        <v>31</v>
      </c>
    </row>
    <row r="1208" spans="1:59" x14ac:dyDescent="0.25">
      <c r="A1208" t="s">
        <v>1065</v>
      </c>
      <c r="B1208">
        <v>9931064196</v>
      </c>
      <c r="C1208" s="7">
        <v>30</v>
      </c>
      <c r="D1208" t="s">
        <v>9</v>
      </c>
      <c r="E1208" t="s">
        <v>10</v>
      </c>
      <c r="G1208" t="str">
        <f t="shared" si="875"/>
        <v/>
      </c>
      <c r="H1208" s="7">
        <f t="shared" si="833"/>
        <v>10</v>
      </c>
      <c r="J1208">
        <v>28</v>
      </c>
      <c r="K1208">
        <v>5.5205479452055002</v>
      </c>
      <c r="L1208">
        <v>2</v>
      </c>
      <c r="M1208" s="5">
        <f t="shared" si="834"/>
        <v>26</v>
      </c>
      <c r="N1208" s="5">
        <f>+IF(D1208="male",VLOOKUP(BG1208,'Key node cluster'!$L$3:$N$24,3,0),VLOOKUP(BG1208,'Key node cluster'!$R$3:$T$15,3,0))</f>
        <v>1</v>
      </c>
      <c r="O1208" s="1">
        <v>0</v>
      </c>
      <c r="P1208" s="1">
        <f t="shared" si="835"/>
        <v>26</v>
      </c>
      <c r="Q1208" s="1">
        <f t="shared" si="836"/>
        <v>26</v>
      </c>
      <c r="R1208" s="1">
        <f t="shared" si="837"/>
        <v>26</v>
      </c>
      <c r="S1208" s="1">
        <f t="shared" si="838"/>
        <v>26</v>
      </c>
      <c r="T1208" s="1">
        <f t="shared" si="839"/>
        <v>26</v>
      </c>
      <c r="U1208" s="1">
        <f t="shared" si="840"/>
        <v>26</v>
      </c>
      <c r="V1208" s="1">
        <f t="shared" si="841"/>
        <v>26</v>
      </c>
      <c r="W1208" s="1">
        <f t="shared" si="842"/>
        <v>26</v>
      </c>
      <c r="X1208" s="1">
        <f t="shared" si="843"/>
        <v>26</v>
      </c>
      <c r="Y1208" s="1">
        <f t="shared" si="844"/>
        <v>26</v>
      </c>
      <c r="Z1208" s="1">
        <f t="shared" si="845"/>
        <v>26</v>
      </c>
      <c r="AA1208" s="1">
        <f t="shared" si="846"/>
        <v>26</v>
      </c>
      <c r="AB1208" s="1">
        <f t="shared" si="847"/>
        <v>26</v>
      </c>
      <c r="AC1208" s="1">
        <f t="shared" si="848"/>
        <v>26</v>
      </c>
      <c r="AD1208" s="1">
        <f t="shared" si="849"/>
        <v>26</v>
      </c>
      <c r="AE1208" s="1">
        <f t="shared" si="850"/>
        <v>26</v>
      </c>
      <c r="AF1208" s="1">
        <f t="shared" si="851"/>
        <v>26</v>
      </c>
      <c r="AG1208" s="1">
        <f t="shared" si="852"/>
        <v>26</v>
      </c>
      <c r="AH1208" s="1">
        <f t="shared" si="853"/>
        <v>26</v>
      </c>
      <c r="AI1208" s="1">
        <f t="shared" si="854"/>
        <v>26</v>
      </c>
      <c r="AJ1208" s="1">
        <f t="shared" si="855"/>
        <v>26</v>
      </c>
      <c r="AK1208" s="1">
        <f t="shared" si="856"/>
        <v>26</v>
      </c>
      <c r="AL1208" s="1">
        <f t="shared" si="857"/>
        <v>26</v>
      </c>
      <c r="AM1208" s="1">
        <f t="shared" si="858"/>
        <v>26</v>
      </c>
      <c r="AN1208" s="1">
        <f t="shared" si="859"/>
        <v>26</v>
      </c>
      <c r="AO1208" s="1">
        <f t="shared" si="860"/>
        <v>26</v>
      </c>
      <c r="AP1208" s="7">
        <f t="shared" si="876"/>
        <v>26</v>
      </c>
      <c r="AQ1208" s="7">
        <f t="shared" si="877"/>
        <v>26</v>
      </c>
      <c r="AR1208" s="1">
        <f t="shared" si="861"/>
        <v>26</v>
      </c>
      <c r="AS1208" s="7">
        <f t="shared" si="878"/>
        <v>26</v>
      </c>
      <c r="AT1208" s="1">
        <f t="shared" si="862"/>
        <v>26</v>
      </c>
      <c r="AU1208" s="1">
        <f t="shared" si="863"/>
        <v>26</v>
      </c>
      <c r="AV1208" s="1">
        <f t="shared" si="864"/>
        <v>26</v>
      </c>
      <c r="AW1208" s="1">
        <f t="shared" si="865"/>
        <v>26</v>
      </c>
      <c r="AX1208" s="1">
        <f t="shared" si="866"/>
        <v>26</v>
      </c>
      <c r="AY1208" s="1">
        <f t="shared" si="867"/>
        <v>26</v>
      </c>
      <c r="AZ1208" s="1">
        <f t="shared" si="868"/>
        <v>26</v>
      </c>
      <c r="BA1208" s="1">
        <f t="shared" si="869"/>
        <v>26</v>
      </c>
      <c r="BB1208" s="1">
        <f t="shared" si="870"/>
        <v>26</v>
      </c>
      <c r="BC1208" s="1">
        <f t="shared" si="871"/>
        <v>26</v>
      </c>
      <c r="BD1208" s="1">
        <f t="shared" si="872"/>
        <v>26</v>
      </c>
      <c r="BE1208" s="1">
        <f t="shared" si="873"/>
        <v>26</v>
      </c>
      <c r="BF1208" s="1">
        <f t="shared" si="874"/>
        <v>26</v>
      </c>
      <c r="BG1208" s="1">
        <f>+IF(D1208="male",VLOOKUP(M1208,'Key node cluster'!$A$3:$C$45,3,0),VLOOKUP(M1208,'Key node cluster'!$F$3:$H$27,3,0))</f>
        <v>31</v>
      </c>
    </row>
    <row r="1209" spans="1:59" x14ac:dyDescent="0.25">
      <c r="A1209" t="s">
        <v>1066</v>
      </c>
      <c r="B1209">
        <v>9801008933</v>
      </c>
      <c r="C1209" s="7">
        <v>40</v>
      </c>
      <c r="D1209" t="s">
        <v>9</v>
      </c>
      <c r="E1209" t="s">
        <v>10</v>
      </c>
      <c r="G1209" t="str">
        <f t="shared" si="875"/>
        <v/>
      </c>
      <c r="H1209" s="7">
        <f t="shared" si="833"/>
        <v>15</v>
      </c>
      <c r="J1209">
        <v>42</v>
      </c>
      <c r="K1209">
        <v>11.767123287671</v>
      </c>
      <c r="L1209">
        <v>4</v>
      </c>
      <c r="M1209" s="5">
        <f t="shared" si="834"/>
        <v>26</v>
      </c>
      <c r="N1209" s="5">
        <f>+IF(D1209="male",VLOOKUP(BG1209,'Key node cluster'!$L$3:$N$24,3,0),VLOOKUP(BG1209,'Key node cluster'!$R$3:$T$15,3,0))</f>
        <v>1</v>
      </c>
      <c r="O1209" s="1">
        <v>0</v>
      </c>
      <c r="P1209" s="1">
        <f t="shared" si="835"/>
        <v>26</v>
      </c>
      <c r="Q1209" s="1">
        <f t="shared" si="836"/>
        <v>26</v>
      </c>
      <c r="R1209" s="1">
        <f t="shared" si="837"/>
        <v>26</v>
      </c>
      <c r="S1209" s="1">
        <f t="shared" si="838"/>
        <v>26</v>
      </c>
      <c r="T1209" s="1">
        <f t="shared" si="839"/>
        <v>26</v>
      </c>
      <c r="U1209" s="1">
        <f t="shared" si="840"/>
        <v>26</v>
      </c>
      <c r="V1209" s="1">
        <f t="shared" si="841"/>
        <v>26</v>
      </c>
      <c r="W1209" s="1">
        <f t="shared" si="842"/>
        <v>26</v>
      </c>
      <c r="X1209" s="1">
        <f t="shared" si="843"/>
        <v>26</v>
      </c>
      <c r="Y1209" s="1">
        <f t="shared" si="844"/>
        <v>26</v>
      </c>
      <c r="Z1209" s="1">
        <f t="shared" si="845"/>
        <v>26</v>
      </c>
      <c r="AA1209" s="1">
        <f t="shared" si="846"/>
        <v>26</v>
      </c>
      <c r="AB1209" s="1">
        <f t="shared" si="847"/>
        <v>26</v>
      </c>
      <c r="AC1209" s="1">
        <f t="shared" si="848"/>
        <v>26</v>
      </c>
      <c r="AD1209" s="1">
        <f t="shared" si="849"/>
        <v>26</v>
      </c>
      <c r="AE1209" s="1">
        <f t="shared" si="850"/>
        <v>26</v>
      </c>
      <c r="AF1209" s="1">
        <f t="shared" si="851"/>
        <v>26</v>
      </c>
      <c r="AG1209" s="1">
        <f t="shared" si="852"/>
        <v>26</v>
      </c>
      <c r="AH1209" s="1">
        <f t="shared" si="853"/>
        <v>26</v>
      </c>
      <c r="AI1209" s="1">
        <f t="shared" si="854"/>
        <v>26</v>
      </c>
      <c r="AJ1209" s="1">
        <f t="shared" si="855"/>
        <v>26</v>
      </c>
      <c r="AK1209" s="1">
        <f t="shared" si="856"/>
        <v>26</v>
      </c>
      <c r="AL1209" s="1">
        <f t="shared" si="857"/>
        <v>26</v>
      </c>
      <c r="AM1209" s="1">
        <f t="shared" si="858"/>
        <v>26</v>
      </c>
      <c r="AN1209" s="1">
        <f t="shared" si="859"/>
        <v>26</v>
      </c>
      <c r="AO1209" s="1">
        <f t="shared" si="860"/>
        <v>26</v>
      </c>
      <c r="AP1209" s="7">
        <f t="shared" si="876"/>
        <v>26</v>
      </c>
      <c r="AQ1209" s="7">
        <f t="shared" si="877"/>
        <v>26</v>
      </c>
      <c r="AR1209" s="1">
        <f t="shared" si="861"/>
        <v>26</v>
      </c>
      <c r="AS1209" s="7">
        <f t="shared" si="878"/>
        <v>26</v>
      </c>
      <c r="AT1209" s="1">
        <f t="shared" si="862"/>
        <v>26</v>
      </c>
      <c r="AU1209" s="1">
        <f t="shared" si="863"/>
        <v>26</v>
      </c>
      <c r="AV1209" s="1">
        <f t="shared" si="864"/>
        <v>26</v>
      </c>
      <c r="AW1209" s="1">
        <f t="shared" si="865"/>
        <v>26</v>
      </c>
      <c r="AX1209" s="1">
        <f t="shared" si="866"/>
        <v>26</v>
      </c>
      <c r="AY1209" s="1">
        <f t="shared" si="867"/>
        <v>26</v>
      </c>
      <c r="AZ1209" s="1">
        <f t="shared" si="868"/>
        <v>26</v>
      </c>
      <c r="BA1209" s="1">
        <f t="shared" si="869"/>
        <v>26</v>
      </c>
      <c r="BB1209" s="1">
        <f t="shared" si="870"/>
        <v>26</v>
      </c>
      <c r="BC1209" s="1">
        <f t="shared" si="871"/>
        <v>26</v>
      </c>
      <c r="BD1209" s="1">
        <f t="shared" si="872"/>
        <v>26</v>
      </c>
      <c r="BE1209" s="1">
        <f t="shared" si="873"/>
        <v>26</v>
      </c>
      <c r="BF1209" s="1">
        <f t="shared" si="874"/>
        <v>26</v>
      </c>
      <c r="BG1209" s="1">
        <f>+IF(D1209="male",VLOOKUP(M1209,'Key node cluster'!$A$3:$C$45,3,0),VLOOKUP(M1209,'Key node cluster'!$F$3:$H$27,3,0))</f>
        <v>31</v>
      </c>
    </row>
    <row r="1210" spans="1:59" x14ac:dyDescent="0.25">
      <c r="A1210" t="s">
        <v>1068</v>
      </c>
      <c r="B1210">
        <v>9761021416</v>
      </c>
      <c r="C1210" s="7">
        <v>50</v>
      </c>
      <c r="D1210" t="s">
        <v>9</v>
      </c>
      <c r="E1210" t="s">
        <v>10</v>
      </c>
      <c r="F1210" t="s">
        <v>28</v>
      </c>
      <c r="G1210" t="str">
        <f t="shared" si="875"/>
        <v>secondary or below</v>
      </c>
      <c r="H1210" s="7">
        <f t="shared" si="833"/>
        <v>20</v>
      </c>
      <c r="I1210" t="s">
        <v>12</v>
      </c>
      <c r="J1210">
        <v>46</v>
      </c>
      <c r="K1210">
        <v>18.449315068493</v>
      </c>
      <c r="L1210">
        <v>18</v>
      </c>
      <c r="M1210" s="5">
        <f t="shared" si="834"/>
        <v>37</v>
      </c>
      <c r="N1210" s="5">
        <f>+IF(D1210="male",VLOOKUP(BG1210,'Key node cluster'!$L$3:$N$24,3,0),VLOOKUP(BG1210,'Key node cluster'!$R$3:$T$15,3,0))</f>
        <v>0</v>
      </c>
      <c r="O1210" s="1">
        <v>0</v>
      </c>
      <c r="P1210" s="1">
        <f t="shared" si="835"/>
        <v>26</v>
      </c>
      <c r="Q1210" s="1">
        <f t="shared" si="836"/>
        <v>26</v>
      </c>
      <c r="R1210" s="1">
        <f t="shared" si="837"/>
        <v>26</v>
      </c>
      <c r="S1210" s="1">
        <f t="shared" si="838"/>
        <v>26</v>
      </c>
      <c r="T1210" s="1">
        <f t="shared" si="839"/>
        <v>26</v>
      </c>
      <c r="U1210" s="1">
        <f t="shared" si="840"/>
        <v>26</v>
      </c>
      <c r="V1210" s="1">
        <f t="shared" si="841"/>
        <v>26</v>
      </c>
      <c r="W1210" s="1">
        <f t="shared" si="842"/>
        <v>26</v>
      </c>
      <c r="X1210" s="1">
        <f t="shared" si="843"/>
        <v>26</v>
      </c>
      <c r="Y1210" s="1">
        <f t="shared" si="844"/>
        <v>26</v>
      </c>
      <c r="Z1210" s="1">
        <f t="shared" si="845"/>
        <v>26</v>
      </c>
      <c r="AA1210" s="1">
        <f t="shared" si="846"/>
        <v>26</v>
      </c>
      <c r="AB1210" s="1">
        <f t="shared" si="847"/>
        <v>26</v>
      </c>
      <c r="AC1210" s="1">
        <f t="shared" si="848"/>
        <v>26</v>
      </c>
      <c r="AD1210" s="1">
        <f t="shared" si="849"/>
        <v>26</v>
      </c>
      <c r="AE1210" s="1">
        <f t="shared" si="850"/>
        <v>26</v>
      </c>
      <c r="AF1210" s="1">
        <f t="shared" si="851"/>
        <v>26</v>
      </c>
      <c r="AG1210" s="1">
        <f t="shared" si="852"/>
        <v>26</v>
      </c>
      <c r="AH1210" s="1">
        <f t="shared" si="853"/>
        <v>26</v>
      </c>
      <c r="AI1210" s="1">
        <f t="shared" si="854"/>
        <v>26</v>
      </c>
      <c r="AJ1210" s="1">
        <f t="shared" si="855"/>
        <v>26</v>
      </c>
      <c r="AK1210" s="1">
        <f t="shared" si="856"/>
        <v>26</v>
      </c>
      <c r="AL1210" s="1">
        <f t="shared" si="857"/>
        <v>26</v>
      </c>
      <c r="AM1210" s="1">
        <f t="shared" si="858"/>
        <v>26</v>
      </c>
      <c r="AN1210" s="1">
        <f t="shared" si="859"/>
        <v>26</v>
      </c>
      <c r="AO1210" s="1">
        <f t="shared" si="860"/>
        <v>26</v>
      </c>
      <c r="AP1210" s="7">
        <f t="shared" si="876"/>
        <v>27</v>
      </c>
      <c r="AQ1210" s="7">
        <f t="shared" si="877"/>
        <v>33</v>
      </c>
      <c r="AR1210" s="1">
        <f t="shared" si="861"/>
        <v>33</v>
      </c>
      <c r="AS1210" s="7">
        <f t="shared" si="878"/>
        <v>33</v>
      </c>
      <c r="AT1210" s="1">
        <f t="shared" si="862"/>
        <v>33</v>
      </c>
      <c r="AU1210" s="1">
        <f t="shared" si="863"/>
        <v>33</v>
      </c>
      <c r="AV1210" s="1">
        <f t="shared" si="864"/>
        <v>33</v>
      </c>
      <c r="AW1210" s="1">
        <f t="shared" si="865"/>
        <v>37</v>
      </c>
      <c r="AX1210" s="1">
        <f t="shared" si="866"/>
        <v>37</v>
      </c>
      <c r="AY1210" s="1">
        <f t="shared" si="867"/>
        <v>37</v>
      </c>
      <c r="AZ1210" s="1">
        <f t="shared" si="868"/>
        <v>37</v>
      </c>
      <c r="BA1210" s="1">
        <f t="shared" si="869"/>
        <v>37</v>
      </c>
      <c r="BB1210" s="1">
        <f t="shared" si="870"/>
        <v>37</v>
      </c>
      <c r="BC1210" s="1">
        <f t="shared" si="871"/>
        <v>37</v>
      </c>
      <c r="BD1210" s="1">
        <f t="shared" si="872"/>
        <v>37</v>
      </c>
      <c r="BE1210" s="1">
        <f t="shared" si="873"/>
        <v>37</v>
      </c>
      <c r="BF1210" s="1">
        <f t="shared" si="874"/>
        <v>37</v>
      </c>
      <c r="BG1210" s="1">
        <f>+IF(D1210="male",VLOOKUP(M1210,'Key node cluster'!$A$3:$C$45,3,0),VLOOKUP(M1210,'Key node cluster'!$F$3:$H$27,3,0))</f>
        <v>37</v>
      </c>
    </row>
    <row r="1211" spans="1:59" x14ac:dyDescent="0.25">
      <c r="A1211" t="s">
        <v>1069</v>
      </c>
      <c r="B1211">
        <v>9901032848</v>
      </c>
      <c r="C1211" s="7">
        <v>30</v>
      </c>
      <c r="D1211" t="s">
        <v>9</v>
      </c>
      <c r="E1211" t="s">
        <v>10</v>
      </c>
      <c r="F1211" t="s">
        <v>28</v>
      </c>
      <c r="G1211" t="str">
        <f t="shared" si="875"/>
        <v>bachelor or above</v>
      </c>
      <c r="H1211" s="7">
        <f t="shared" si="833"/>
        <v>5</v>
      </c>
      <c r="I1211" t="s">
        <v>14</v>
      </c>
      <c r="J1211">
        <v>31</v>
      </c>
      <c r="K1211">
        <v>3.0054794520548</v>
      </c>
      <c r="L1211">
        <v>5</v>
      </c>
      <c r="M1211" s="5">
        <f t="shared" si="834"/>
        <v>36</v>
      </c>
      <c r="N1211" s="5">
        <f>+IF(D1211="male",VLOOKUP(BG1211,'Key node cluster'!$L$3:$N$24,3,0),VLOOKUP(BG1211,'Key node cluster'!$R$3:$T$15,3,0))</f>
        <v>1</v>
      </c>
      <c r="O1211" s="1">
        <v>0</v>
      </c>
      <c r="P1211" s="1">
        <f t="shared" si="835"/>
        <v>26</v>
      </c>
      <c r="Q1211" s="1">
        <f t="shared" si="836"/>
        <v>26</v>
      </c>
      <c r="R1211" s="1">
        <f t="shared" si="837"/>
        <v>26</v>
      </c>
      <c r="S1211" s="1">
        <f t="shared" si="838"/>
        <v>26</v>
      </c>
      <c r="T1211" s="1">
        <f t="shared" si="839"/>
        <v>26</v>
      </c>
      <c r="U1211" s="1">
        <f t="shared" si="840"/>
        <v>26</v>
      </c>
      <c r="V1211" s="1">
        <f t="shared" si="841"/>
        <v>26</v>
      </c>
      <c r="W1211" s="1">
        <f t="shared" si="842"/>
        <v>26</v>
      </c>
      <c r="X1211" s="1">
        <f t="shared" si="843"/>
        <v>26</v>
      </c>
      <c r="Y1211" s="1">
        <f t="shared" si="844"/>
        <v>26</v>
      </c>
      <c r="Z1211" s="1">
        <f t="shared" si="845"/>
        <v>26</v>
      </c>
      <c r="AA1211" s="1">
        <f t="shared" si="846"/>
        <v>26</v>
      </c>
      <c r="AB1211" s="1">
        <f t="shared" si="847"/>
        <v>26</v>
      </c>
      <c r="AC1211" s="1">
        <f t="shared" si="848"/>
        <v>26</v>
      </c>
      <c r="AD1211" s="1">
        <f t="shared" si="849"/>
        <v>26</v>
      </c>
      <c r="AE1211" s="1">
        <f t="shared" si="850"/>
        <v>26</v>
      </c>
      <c r="AF1211" s="1">
        <f t="shared" si="851"/>
        <v>26</v>
      </c>
      <c r="AG1211" s="1">
        <f t="shared" si="852"/>
        <v>26</v>
      </c>
      <c r="AH1211" s="1">
        <f t="shared" si="853"/>
        <v>26</v>
      </c>
      <c r="AI1211" s="1">
        <f t="shared" si="854"/>
        <v>26</v>
      </c>
      <c r="AJ1211" s="1">
        <f t="shared" si="855"/>
        <v>26</v>
      </c>
      <c r="AK1211" s="1">
        <f t="shared" si="856"/>
        <v>26</v>
      </c>
      <c r="AL1211" s="1">
        <f t="shared" si="857"/>
        <v>26</v>
      </c>
      <c r="AM1211" s="1">
        <f t="shared" si="858"/>
        <v>26</v>
      </c>
      <c r="AN1211" s="1">
        <f t="shared" si="859"/>
        <v>26</v>
      </c>
      <c r="AO1211" s="1">
        <f t="shared" si="860"/>
        <v>26</v>
      </c>
      <c r="AP1211" s="7">
        <f t="shared" si="876"/>
        <v>27</v>
      </c>
      <c r="AQ1211" s="7">
        <f t="shared" si="877"/>
        <v>33</v>
      </c>
      <c r="AR1211" s="1">
        <f t="shared" si="861"/>
        <v>33</v>
      </c>
      <c r="AS1211" s="7">
        <f t="shared" si="878"/>
        <v>33</v>
      </c>
      <c r="AT1211" s="1">
        <f t="shared" si="862"/>
        <v>33</v>
      </c>
      <c r="AU1211" s="1">
        <f t="shared" si="863"/>
        <v>33</v>
      </c>
      <c r="AV1211" s="1">
        <f t="shared" si="864"/>
        <v>33</v>
      </c>
      <c r="AW1211" s="1">
        <f t="shared" si="865"/>
        <v>34</v>
      </c>
      <c r="AX1211" s="1">
        <f t="shared" si="866"/>
        <v>36</v>
      </c>
      <c r="AY1211" s="1">
        <f t="shared" si="867"/>
        <v>36</v>
      </c>
      <c r="AZ1211" s="1">
        <f t="shared" si="868"/>
        <v>36</v>
      </c>
      <c r="BA1211" s="1">
        <f t="shared" si="869"/>
        <v>36</v>
      </c>
      <c r="BB1211" s="1">
        <f t="shared" si="870"/>
        <v>36</v>
      </c>
      <c r="BC1211" s="1">
        <f t="shared" si="871"/>
        <v>36</v>
      </c>
      <c r="BD1211" s="1">
        <f t="shared" si="872"/>
        <v>36</v>
      </c>
      <c r="BE1211" s="1">
        <f t="shared" si="873"/>
        <v>36</v>
      </c>
      <c r="BF1211" s="1">
        <f t="shared" si="874"/>
        <v>36</v>
      </c>
      <c r="BG1211" s="1">
        <f>+IF(D1211="male",VLOOKUP(M1211,'Key node cluster'!$A$3:$C$45,3,0),VLOOKUP(M1211,'Key node cluster'!$F$3:$H$27,3,0))</f>
        <v>36</v>
      </c>
    </row>
    <row r="1212" spans="1:59" x14ac:dyDescent="0.25">
      <c r="A1212" t="s">
        <v>1070</v>
      </c>
      <c r="B1212">
        <v>9861049093</v>
      </c>
      <c r="C1212" s="7">
        <v>40</v>
      </c>
      <c r="D1212" t="s">
        <v>9</v>
      </c>
      <c r="E1212" t="s">
        <v>10</v>
      </c>
      <c r="F1212" t="s">
        <v>11</v>
      </c>
      <c r="G1212" t="str">
        <f t="shared" si="875"/>
        <v/>
      </c>
      <c r="H1212" s="7">
        <f t="shared" si="833"/>
        <v>15</v>
      </c>
      <c r="J1212">
        <v>36</v>
      </c>
      <c r="K1212">
        <v>12.695890410959001</v>
      </c>
      <c r="L1212">
        <v>2</v>
      </c>
      <c r="M1212" s="5">
        <f t="shared" si="834"/>
        <v>42</v>
      </c>
      <c r="N1212" s="5">
        <f>+IF(D1212="male",VLOOKUP(BG1212,'Key node cluster'!$L$3:$N$24,3,0),VLOOKUP(BG1212,'Key node cluster'!$R$3:$T$15,3,0))</f>
        <v>0</v>
      </c>
      <c r="O1212" s="1">
        <v>0</v>
      </c>
      <c r="P1212" s="1">
        <f t="shared" si="835"/>
        <v>26</v>
      </c>
      <c r="Q1212" s="1">
        <f t="shared" si="836"/>
        <v>26</v>
      </c>
      <c r="R1212" s="1">
        <f t="shared" si="837"/>
        <v>26</v>
      </c>
      <c r="S1212" s="1">
        <f t="shared" si="838"/>
        <v>26</v>
      </c>
      <c r="T1212" s="1">
        <f t="shared" si="839"/>
        <v>26</v>
      </c>
      <c r="U1212" s="1">
        <f t="shared" si="840"/>
        <v>26</v>
      </c>
      <c r="V1212" s="1">
        <f t="shared" si="841"/>
        <v>26</v>
      </c>
      <c r="W1212" s="1">
        <f t="shared" si="842"/>
        <v>26</v>
      </c>
      <c r="X1212" s="1">
        <f t="shared" si="843"/>
        <v>26</v>
      </c>
      <c r="Y1212" s="1">
        <f t="shared" si="844"/>
        <v>26</v>
      </c>
      <c r="Z1212" s="1">
        <f t="shared" si="845"/>
        <v>26</v>
      </c>
      <c r="AA1212" s="1">
        <f t="shared" si="846"/>
        <v>26</v>
      </c>
      <c r="AB1212" s="1">
        <f t="shared" si="847"/>
        <v>26</v>
      </c>
      <c r="AC1212" s="1">
        <f t="shared" si="848"/>
        <v>26</v>
      </c>
      <c r="AD1212" s="1">
        <f t="shared" si="849"/>
        <v>26</v>
      </c>
      <c r="AE1212" s="1">
        <f t="shared" si="850"/>
        <v>26</v>
      </c>
      <c r="AF1212" s="1">
        <f t="shared" si="851"/>
        <v>26</v>
      </c>
      <c r="AG1212" s="1">
        <f t="shared" si="852"/>
        <v>26</v>
      </c>
      <c r="AH1212" s="1">
        <f t="shared" si="853"/>
        <v>26</v>
      </c>
      <c r="AI1212" s="1">
        <f t="shared" si="854"/>
        <v>26</v>
      </c>
      <c r="AJ1212" s="1">
        <f t="shared" si="855"/>
        <v>26</v>
      </c>
      <c r="AK1212" s="1">
        <f t="shared" si="856"/>
        <v>26</v>
      </c>
      <c r="AL1212" s="1">
        <f t="shared" si="857"/>
        <v>26</v>
      </c>
      <c r="AM1212" s="1">
        <f t="shared" si="858"/>
        <v>26</v>
      </c>
      <c r="AN1212" s="1">
        <f t="shared" si="859"/>
        <v>26</v>
      </c>
      <c r="AO1212" s="1">
        <f t="shared" si="860"/>
        <v>26</v>
      </c>
      <c r="AP1212" s="7">
        <f t="shared" si="876"/>
        <v>38</v>
      </c>
      <c r="AQ1212" s="7">
        <f t="shared" si="877"/>
        <v>38</v>
      </c>
      <c r="AR1212" s="1">
        <f t="shared" si="861"/>
        <v>38</v>
      </c>
      <c r="AS1212" s="7">
        <f t="shared" si="878"/>
        <v>38</v>
      </c>
      <c r="AT1212" s="1">
        <f t="shared" si="862"/>
        <v>38</v>
      </c>
      <c r="AU1212" s="1">
        <f t="shared" si="863"/>
        <v>38</v>
      </c>
      <c r="AV1212" s="1">
        <f t="shared" si="864"/>
        <v>38</v>
      </c>
      <c r="AW1212" s="1">
        <f t="shared" si="865"/>
        <v>38</v>
      </c>
      <c r="AX1212" s="1">
        <f t="shared" si="866"/>
        <v>38</v>
      </c>
      <c r="AY1212" s="1">
        <f t="shared" si="867"/>
        <v>38</v>
      </c>
      <c r="AZ1212" s="1">
        <f t="shared" si="868"/>
        <v>38</v>
      </c>
      <c r="BA1212" s="1">
        <f t="shared" si="869"/>
        <v>38</v>
      </c>
      <c r="BB1212" s="1">
        <f t="shared" si="870"/>
        <v>40</v>
      </c>
      <c r="BC1212" s="1">
        <f t="shared" si="871"/>
        <v>40</v>
      </c>
      <c r="BD1212" s="1">
        <f t="shared" si="872"/>
        <v>42</v>
      </c>
      <c r="BE1212" s="1">
        <f t="shared" si="873"/>
        <v>42</v>
      </c>
      <c r="BF1212" s="1">
        <f t="shared" si="874"/>
        <v>42</v>
      </c>
      <c r="BG1212" s="1">
        <f>+IF(D1212="male",VLOOKUP(M1212,'Key node cluster'!$A$3:$C$45,3,0),VLOOKUP(M1212,'Key node cluster'!$F$3:$H$27,3,0))</f>
        <v>42</v>
      </c>
    </row>
    <row r="1213" spans="1:59" x14ac:dyDescent="0.25">
      <c r="A1213" t="s">
        <v>1071</v>
      </c>
      <c r="B1213">
        <v>9781001770</v>
      </c>
      <c r="C1213" s="7">
        <v>40</v>
      </c>
      <c r="D1213" t="s">
        <v>9</v>
      </c>
      <c r="E1213" t="s">
        <v>10</v>
      </c>
      <c r="F1213" t="s">
        <v>11</v>
      </c>
      <c r="G1213" t="str">
        <f t="shared" si="875"/>
        <v>bachelor or above</v>
      </c>
      <c r="H1213" s="7">
        <f t="shared" si="833"/>
        <v>20</v>
      </c>
      <c r="I1213" t="s">
        <v>14</v>
      </c>
      <c r="J1213">
        <v>44</v>
      </c>
      <c r="K1213">
        <v>18.539726027396998</v>
      </c>
      <c r="L1213">
        <v>9</v>
      </c>
      <c r="M1213" s="5">
        <f t="shared" si="834"/>
        <v>42</v>
      </c>
      <c r="N1213" s="5">
        <f>+IF(D1213="male",VLOOKUP(BG1213,'Key node cluster'!$L$3:$N$24,3,0),VLOOKUP(BG1213,'Key node cluster'!$R$3:$T$15,3,0))</f>
        <v>0</v>
      </c>
      <c r="O1213" s="1">
        <v>0</v>
      </c>
      <c r="P1213" s="1">
        <f t="shared" si="835"/>
        <v>26</v>
      </c>
      <c r="Q1213" s="1">
        <f t="shared" si="836"/>
        <v>26</v>
      </c>
      <c r="R1213" s="1">
        <f t="shared" si="837"/>
        <v>26</v>
      </c>
      <c r="S1213" s="1">
        <f t="shared" si="838"/>
        <v>26</v>
      </c>
      <c r="T1213" s="1">
        <f t="shared" si="839"/>
        <v>26</v>
      </c>
      <c r="U1213" s="1">
        <f t="shared" si="840"/>
        <v>26</v>
      </c>
      <c r="V1213" s="1">
        <f t="shared" si="841"/>
        <v>26</v>
      </c>
      <c r="W1213" s="1">
        <f t="shared" si="842"/>
        <v>26</v>
      </c>
      <c r="X1213" s="1">
        <f t="shared" si="843"/>
        <v>26</v>
      </c>
      <c r="Y1213" s="1">
        <f t="shared" si="844"/>
        <v>26</v>
      </c>
      <c r="Z1213" s="1">
        <f t="shared" si="845"/>
        <v>26</v>
      </c>
      <c r="AA1213" s="1">
        <f t="shared" si="846"/>
        <v>26</v>
      </c>
      <c r="AB1213" s="1">
        <f t="shared" si="847"/>
        <v>26</v>
      </c>
      <c r="AC1213" s="1">
        <f t="shared" si="848"/>
        <v>26</v>
      </c>
      <c r="AD1213" s="1">
        <f t="shared" si="849"/>
        <v>26</v>
      </c>
      <c r="AE1213" s="1">
        <f t="shared" si="850"/>
        <v>26</v>
      </c>
      <c r="AF1213" s="1">
        <f t="shared" si="851"/>
        <v>26</v>
      </c>
      <c r="AG1213" s="1">
        <f t="shared" si="852"/>
        <v>26</v>
      </c>
      <c r="AH1213" s="1">
        <f t="shared" si="853"/>
        <v>26</v>
      </c>
      <c r="AI1213" s="1">
        <f t="shared" si="854"/>
        <v>26</v>
      </c>
      <c r="AJ1213" s="1">
        <f t="shared" si="855"/>
        <v>26</v>
      </c>
      <c r="AK1213" s="1">
        <f t="shared" si="856"/>
        <v>26</v>
      </c>
      <c r="AL1213" s="1">
        <f t="shared" si="857"/>
        <v>26</v>
      </c>
      <c r="AM1213" s="1">
        <f t="shared" si="858"/>
        <v>26</v>
      </c>
      <c r="AN1213" s="1">
        <f t="shared" si="859"/>
        <v>26</v>
      </c>
      <c r="AO1213" s="1">
        <f t="shared" si="860"/>
        <v>26</v>
      </c>
      <c r="AP1213" s="7">
        <f t="shared" si="876"/>
        <v>38</v>
      </c>
      <c r="AQ1213" s="7">
        <f t="shared" si="877"/>
        <v>38</v>
      </c>
      <c r="AR1213" s="1">
        <f t="shared" si="861"/>
        <v>38</v>
      </c>
      <c r="AS1213" s="7">
        <f t="shared" si="878"/>
        <v>38</v>
      </c>
      <c r="AT1213" s="1">
        <f t="shared" si="862"/>
        <v>38</v>
      </c>
      <c r="AU1213" s="1">
        <f t="shared" si="863"/>
        <v>38</v>
      </c>
      <c r="AV1213" s="1">
        <f t="shared" si="864"/>
        <v>38</v>
      </c>
      <c r="AW1213" s="1">
        <f t="shared" si="865"/>
        <v>38</v>
      </c>
      <c r="AX1213" s="1">
        <f t="shared" si="866"/>
        <v>38</v>
      </c>
      <c r="AY1213" s="1">
        <f t="shared" si="867"/>
        <v>38</v>
      </c>
      <c r="AZ1213" s="1">
        <f t="shared" si="868"/>
        <v>38</v>
      </c>
      <c r="BA1213" s="1">
        <f t="shared" si="869"/>
        <v>38</v>
      </c>
      <c r="BB1213" s="1">
        <f t="shared" si="870"/>
        <v>40</v>
      </c>
      <c r="BC1213" s="1">
        <f t="shared" si="871"/>
        <v>40</v>
      </c>
      <c r="BD1213" s="1">
        <f t="shared" si="872"/>
        <v>42</v>
      </c>
      <c r="BE1213" s="1">
        <f t="shared" si="873"/>
        <v>42</v>
      </c>
      <c r="BF1213" s="1">
        <f t="shared" si="874"/>
        <v>42</v>
      </c>
      <c r="BG1213" s="1">
        <f>+IF(D1213="male",VLOOKUP(M1213,'Key node cluster'!$A$3:$C$45,3,0),VLOOKUP(M1213,'Key node cluster'!$F$3:$H$27,3,0))</f>
        <v>42</v>
      </c>
    </row>
    <row r="1214" spans="1:59" x14ac:dyDescent="0.25">
      <c r="A1214" t="s">
        <v>1072</v>
      </c>
      <c r="B1214">
        <v>9941040579</v>
      </c>
      <c r="C1214" s="7">
        <v>30</v>
      </c>
      <c r="D1214" t="s">
        <v>9</v>
      </c>
      <c r="E1214" t="s">
        <v>10</v>
      </c>
      <c r="F1214" t="s">
        <v>11</v>
      </c>
      <c r="G1214" t="str">
        <f t="shared" si="875"/>
        <v/>
      </c>
      <c r="H1214" s="7">
        <f t="shared" si="833"/>
        <v>5</v>
      </c>
      <c r="J1214">
        <v>27</v>
      </c>
      <c r="K1214">
        <v>3.6054794520548001</v>
      </c>
      <c r="L1214">
        <v>4</v>
      </c>
      <c r="M1214" s="5">
        <f t="shared" si="834"/>
        <v>41</v>
      </c>
      <c r="N1214" s="5">
        <f>+IF(D1214="male",VLOOKUP(BG1214,'Key node cluster'!$L$3:$N$24,3,0),VLOOKUP(BG1214,'Key node cluster'!$R$3:$T$15,3,0))</f>
        <v>1</v>
      </c>
      <c r="O1214" s="1">
        <v>0</v>
      </c>
      <c r="P1214" s="1">
        <f t="shared" si="835"/>
        <v>26</v>
      </c>
      <c r="Q1214" s="1">
        <f t="shared" si="836"/>
        <v>26</v>
      </c>
      <c r="R1214" s="1">
        <f t="shared" si="837"/>
        <v>26</v>
      </c>
      <c r="S1214" s="1">
        <f t="shared" si="838"/>
        <v>26</v>
      </c>
      <c r="T1214" s="1">
        <f t="shared" si="839"/>
        <v>26</v>
      </c>
      <c r="U1214" s="1">
        <f t="shared" si="840"/>
        <v>26</v>
      </c>
      <c r="V1214" s="1">
        <f t="shared" si="841"/>
        <v>26</v>
      </c>
      <c r="W1214" s="1">
        <f t="shared" si="842"/>
        <v>26</v>
      </c>
      <c r="X1214" s="1">
        <f t="shared" si="843"/>
        <v>26</v>
      </c>
      <c r="Y1214" s="1">
        <f t="shared" si="844"/>
        <v>26</v>
      </c>
      <c r="Z1214" s="1">
        <f t="shared" si="845"/>
        <v>26</v>
      </c>
      <c r="AA1214" s="1">
        <f t="shared" si="846"/>
        <v>26</v>
      </c>
      <c r="AB1214" s="1">
        <f t="shared" si="847"/>
        <v>26</v>
      </c>
      <c r="AC1214" s="1">
        <f t="shared" si="848"/>
        <v>26</v>
      </c>
      <c r="AD1214" s="1">
        <f t="shared" si="849"/>
        <v>26</v>
      </c>
      <c r="AE1214" s="1">
        <f t="shared" si="850"/>
        <v>26</v>
      </c>
      <c r="AF1214" s="1">
        <f t="shared" si="851"/>
        <v>26</v>
      </c>
      <c r="AG1214" s="1">
        <f t="shared" si="852"/>
        <v>26</v>
      </c>
      <c r="AH1214" s="1">
        <f t="shared" si="853"/>
        <v>26</v>
      </c>
      <c r="AI1214" s="1">
        <f t="shared" si="854"/>
        <v>26</v>
      </c>
      <c r="AJ1214" s="1">
        <f t="shared" si="855"/>
        <v>26</v>
      </c>
      <c r="AK1214" s="1">
        <f t="shared" si="856"/>
        <v>26</v>
      </c>
      <c r="AL1214" s="1">
        <f t="shared" si="857"/>
        <v>26</v>
      </c>
      <c r="AM1214" s="1">
        <f t="shared" si="858"/>
        <v>26</v>
      </c>
      <c r="AN1214" s="1">
        <f t="shared" si="859"/>
        <v>26</v>
      </c>
      <c r="AO1214" s="1">
        <f t="shared" si="860"/>
        <v>26</v>
      </c>
      <c r="AP1214" s="7">
        <f t="shared" si="876"/>
        <v>38</v>
      </c>
      <c r="AQ1214" s="7">
        <f t="shared" si="877"/>
        <v>38</v>
      </c>
      <c r="AR1214" s="1">
        <f t="shared" si="861"/>
        <v>38</v>
      </c>
      <c r="AS1214" s="7">
        <f t="shared" si="878"/>
        <v>38</v>
      </c>
      <c r="AT1214" s="1">
        <f t="shared" si="862"/>
        <v>38</v>
      </c>
      <c r="AU1214" s="1">
        <f t="shared" si="863"/>
        <v>38</v>
      </c>
      <c r="AV1214" s="1">
        <f t="shared" si="864"/>
        <v>38</v>
      </c>
      <c r="AW1214" s="1">
        <f t="shared" si="865"/>
        <v>38</v>
      </c>
      <c r="AX1214" s="1">
        <f t="shared" si="866"/>
        <v>38</v>
      </c>
      <c r="AY1214" s="1">
        <f t="shared" si="867"/>
        <v>38</v>
      </c>
      <c r="AZ1214" s="1">
        <f t="shared" si="868"/>
        <v>38</v>
      </c>
      <c r="BA1214" s="1">
        <f t="shared" si="869"/>
        <v>38</v>
      </c>
      <c r="BB1214" s="1">
        <f t="shared" si="870"/>
        <v>40</v>
      </c>
      <c r="BC1214" s="1">
        <f t="shared" si="871"/>
        <v>40</v>
      </c>
      <c r="BD1214" s="1">
        <f t="shared" si="872"/>
        <v>41</v>
      </c>
      <c r="BE1214" s="1">
        <f t="shared" si="873"/>
        <v>41</v>
      </c>
      <c r="BF1214" s="1">
        <f t="shared" si="874"/>
        <v>41</v>
      </c>
      <c r="BG1214" s="1">
        <f>+IF(D1214="male",VLOOKUP(M1214,'Key node cluster'!$A$3:$C$45,3,0),VLOOKUP(M1214,'Key node cluster'!$F$3:$H$27,3,0))</f>
        <v>41</v>
      </c>
    </row>
    <row r="1215" spans="1:59" x14ac:dyDescent="0.25">
      <c r="A1215" t="s">
        <v>1076</v>
      </c>
      <c r="B1215">
        <v>9921031568</v>
      </c>
      <c r="C1215" s="7">
        <v>30</v>
      </c>
      <c r="D1215" t="s">
        <v>9</v>
      </c>
      <c r="E1215" t="s">
        <v>10</v>
      </c>
      <c r="F1215" t="s">
        <v>25</v>
      </c>
      <c r="G1215" t="str">
        <f t="shared" si="875"/>
        <v>bachelor or above</v>
      </c>
      <c r="H1215" s="7">
        <f t="shared" si="833"/>
        <v>10</v>
      </c>
      <c r="I1215" t="s">
        <v>46</v>
      </c>
      <c r="J1215">
        <v>30</v>
      </c>
      <c r="K1215">
        <v>6.6931506849315001</v>
      </c>
      <c r="L1215">
        <v>1</v>
      </c>
      <c r="M1215" s="5">
        <f t="shared" si="834"/>
        <v>31</v>
      </c>
      <c r="N1215" s="5">
        <f>+IF(D1215="male",VLOOKUP(BG1215,'Key node cluster'!$L$3:$N$24,3,0),VLOOKUP(BG1215,'Key node cluster'!$R$3:$T$15,3,0))</f>
        <v>1</v>
      </c>
      <c r="O1215" s="1">
        <v>0</v>
      </c>
      <c r="P1215" s="1">
        <f t="shared" si="835"/>
        <v>26</v>
      </c>
      <c r="Q1215" s="1">
        <f t="shared" si="836"/>
        <v>26</v>
      </c>
      <c r="R1215" s="1">
        <f t="shared" si="837"/>
        <v>26</v>
      </c>
      <c r="S1215" s="1">
        <f t="shared" si="838"/>
        <v>26</v>
      </c>
      <c r="T1215" s="1">
        <f t="shared" si="839"/>
        <v>26</v>
      </c>
      <c r="U1215" s="1">
        <f t="shared" si="840"/>
        <v>26</v>
      </c>
      <c r="V1215" s="1">
        <f t="shared" si="841"/>
        <v>26</v>
      </c>
      <c r="W1215" s="1">
        <f t="shared" si="842"/>
        <v>26</v>
      </c>
      <c r="X1215" s="1">
        <f t="shared" si="843"/>
        <v>26</v>
      </c>
      <c r="Y1215" s="1">
        <f t="shared" si="844"/>
        <v>26</v>
      </c>
      <c r="Z1215" s="1">
        <f t="shared" si="845"/>
        <v>26</v>
      </c>
      <c r="AA1215" s="1">
        <f t="shared" si="846"/>
        <v>26</v>
      </c>
      <c r="AB1215" s="1">
        <f t="shared" si="847"/>
        <v>26</v>
      </c>
      <c r="AC1215" s="1">
        <f t="shared" si="848"/>
        <v>26</v>
      </c>
      <c r="AD1215" s="1">
        <f t="shared" si="849"/>
        <v>26</v>
      </c>
      <c r="AE1215" s="1">
        <f t="shared" si="850"/>
        <v>26</v>
      </c>
      <c r="AF1215" s="1">
        <f t="shared" si="851"/>
        <v>26</v>
      </c>
      <c r="AG1215" s="1">
        <f t="shared" si="852"/>
        <v>26</v>
      </c>
      <c r="AH1215" s="1">
        <f t="shared" si="853"/>
        <v>26</v>
      </c>
      <c r="AI1215" s="1">
        <f t="shared" si="854"/>
        <v>26</v>
      </c>
      <c r="AJ1215" s="1">
        <f t="shared" si="855"/>
        <v>26</v>
      </c>
      <c r="AK1215" s="1">
        <f t="shared" si="856"/>
        <v>26</v>
      </c>
      <c r="AL1215" s="1">
        <f t="shared" si="857"/>
        <v>26</v>
      </c>
      <c r="AM1215" s="1">
        <f t="shared" si="858"/>
        <v>26</v>
      </c>
      <c r="AN1215" s="1">
        <f t="shared" si="859"/>
        <v>26</v>
      </c>
      <c r="AO1215" s="1">
        <f t="shared" si="860"/>
        <v>26</v>
      </c>
      <c r="AP1215" s="7">
        <f t="shared" si="876"/>
        <v>27</v>
      </c>
      <c r="AQ1215" s="7">
        <f t="shared" si="877"/>
        <v>28</v>
      </c>
      <c r="AR1215" s="1">
        <f t="shared" si="861"/>
        <v>29</v>
      </c>
      <c r="AS1215" s="7">
        <f t="shared" si="878"/>
        <v>31</v>
      </c>
      <c r="AT1215" s="1">
        <f t="shared" si="862"/>
        <v>31</v>
      </c>
      <c r="AU1215" s="1">
        <f t="shared" si="863"/>
        <v>31</v>
      </c>
      <c r="AV1215" s="1">
        <f t="shared" si="864"/>
        <v>31</v>
      </c>
      <c r="AW1215" s="1">
        <f t="shared" si="865"/>
        <v>31</v>
      </c>
      <c r="AX1215" s="1">
        <f t="shared" si="866"/>
        <v>31</v>
      </c>
      <c r="AY1215" s="1">
        <f t="shared" si="867"/>
        <v>31</v>
      </c>
      <c r="AZ1215" s="1">
        <f t="shared" si="868"/>
        <v>31</v>
      </c>
      <c r="BA1215" s="1">
        <f t="shared" si="869"/>
        <v>31</v>
      </c>
      <c r="BB1215" s="1">
        <f t="shared" si="870"/>
        <v>31</v>
      </c>
      <c r="BC1215" s="1">
        <f t="shared" si="871"/>
        <v>31</v>
      </c>
      <c r="BD1215" s="1">
        <f t="shared" si="872"/>
        <v>31</v>
      </c>
      <c r="BE1215" s="1">
        <f t="shared" si="873"/>
        <v>31</v>
      </c>
      <c r="BF1215" s="1">
        <f t="shared" si="874"/>
        <v>31</v>
      </c>
      <c r="BG1215" s="1">
        <f>+IF(D1215="male",VLOOKUP(M1215,'Key node cluster'!$A$3:$C$45,3,0),VLOOKUP(M1215,'Key node cluster'!$F$3:$H$27,3,0))</f>
        <v>31</v>
      </c>
    </row>
    <row r="1216" spans="1:59" x14ac:dyDescent="0.25">
      <c r="A1216" t="s">
        <v>1078</v>
      </c>
      <c r="B1216">
        <v>9951068256</v>
      </c>
      <c r="C1216" s="7">
        <v>30</v>
      </c>
      <c r="D1216" t="s">
        <v>9</v>
      </c>
      <c r="E1216" t="s">
        <v>10</v>
      </c>
      <c r="F1216" t="s">
        <v>206</v>
      </c>
      <c r="G1216" t="str">
        <f t="shared" si="875"/>
        <v>bachelor or above</v>
      </c>
      <c r="H1216" s="7">
        <f t="shared" si="833"/>
        <v>5</v>
      </c>
      <c r="I1216" t="s">
        <v>14</v>
      </c>
      <c r="J1216">
        <v>26</v>
      </c>
      <c r="K1216">
        <v>1.5041095890411</v>
      </c>
      <c r="L1216">
        <v>1</v>
      </c>
      <c r="M1216" s="5">
        <f t="shared" si="834"/>
        <v>31</v>
      </c>
      <c r="N1216" s="5">
        <f>+IF(D1216="male",VLOOKUP(BG1216,'Key node cluster'!$L$3:$N$24,3,0),VLOOKUP(BG1216,'Key node cluster'!$R$3:$T$15,3,0))</f>
        <v>1</v>
      </c>
      <c r="O1216" s="1">
        <v>0</v>
      </c>
      <c r="P1216" s="1">
        <f t="shared" si="835"/>
        <v>26</v>
      </c>
      <c r="Q1216" s="1">
        <f t="shared" si="836"/>
        <v>26</v>
      </c>
      <c r="R1216" s="1">
        <f t="shared" si="837"/>
        <v>26</v>
      </c>
      <c r="S1216" s="1">
        <f t="shared" si="838"/>
        <v>26</v>
      </c>
      <c r="T1216" s="1">
        <f t="shared" si="839"/>
        <v>26</v>
      </c>
      <c r="U1216" s="1">
        <f t="shared" si="840"/>
        <v>26</v>
      </c>
      <c r="V1216" s="1">
        <f t="shared" si="841"/>
        <v>26</v>
      </c>
      <c r="W1216" s="1">
        <f t="shared" si="842"/>
        <v>26</v>
      </c>
      <c r="X1216" s="1">
        <f t="shared" si="843"/>
        <v>26</v>
      </c>
      <c r="Y1216" s="1">
        <f t="shared" si="844"/>
        <v>26</v>
      </c>
      <c r="Z1216" s="1">
        <f t="shared" si="845"/>
        <v>26</v>
      </c>
      <c r="AA1216" s="1">
        <f t="shared" si="846"/>
        <v>26</v>
      </c>
      <c r="AB1216" s="1">
        <f t="shared" si="847"/>
        <v>26</v>
      </c>
      <c r="AC1216" s="1">
        <f t="shared" si="848"/>
        <v>26</v>
      </c>
      <c r="AD1216" s="1">
        <f t="shared" si="849"/>
        <v>26</v>
      </c>
      <c r="AE1216" s="1">
        <f t="shared" si="850"/>
        <v>26</v>
      </c>
      <c r="AF1216" s="1">
        <f t="shared" si="851"/>
        <v>26</v>
      </c>
      <c r="AG1216" s="1">
        <f t="shared" si="852"/>
        <v>26</v>
      </c>
      <c r="AH1216" s="1">
        <f t="shared" si="853"/>
        <v>26</v>
      </c>
      <c r="AI1216" s="1">
        <f t="shared" si="854"/>
        <v>26</v>
      </c>
      <c r="AJ1216" s="1">
        <f t="shared" si="855"/>
        <v>26</v>
      </c>
      <c r="AK1216" s="1">
        <f t="shared" si="856"/>
        <v>26</v>
      </c>
      <c r="AL1216" s="1">
        <f t="shared" si="857"/>
        <v>26</v>
      </c>
      <c r="AM1216" s="1">
        <f t="shared" si="858"/>
        <v>26</v>
      </c>
      <c r="AN1216" s="1">
        <f t="shared" si="859"/>
        <v>26</v>
      </c>
      <c r="AO1216" s="1">
        <f t="shared" si="860"/>
        <v>26</v>
      </c>
      <c r="AP1216" s="7">
        <f t="shared" si="876"/>
        <v>27</v>
      </c>
      <c r="AQ1216" s="7">
        <f t="shared" si="877"/>
        <v>28</v>
      </c>
      <c r="AR1216" s="1">
        <f t="shared" si="861"/>
        <v>29</v>
      </c>
      <c r="AS1216" s="7">
        <f t="shared" si="878"/>
        <v>31</v>
      </c>
      <c r="AT1216" s="1">
        <f t="shared" si="862"/>
        <v>31</v>
      </c>
      <c r="AU1216" s="1">
        <f t="shared" si="863"/>
        <v>31</v>
      </c>
      <c r="AV1216" s="1">
        <f t="shared" si="864"/>
        <v>31</v>
      </c>
      <c r="AW1216" s="1">
        <f t="shared" si="865"/>
        <v>31</v>
      </c>
      <c r="AX1216" s="1">
        <f t="shared" si="866"/>
        <v>31</v>
      </c>
      <c r="AY1216" s="1">
        <f t="shared" si="867"/>
        <v>31</v>
      </c>
      <c r="AZ1216" s="1">
        <f t="shared" si="868"/>
        <v>31</v>
      </c>
      <c r="BA1216" s="1">
        <f t="shared" si="869"/>
        <v>31</v>
      </c>
      <c r="BB1216" s="1">
        <f t="shared" si="870"/>
        <v>31</v>
      </c>
      <c r="BC1216" s="1">
        <f t="shared" si="871"/>
        <v>31</v>
      </c>
      <c r="BD1216" s="1">
        <f t="shared" si="872"/>
        <v>31</v>
      </c>
      <c r="BE1216" s="1">
        <f t="shared" si="873"/>
        <v>31</v>
      </c>
      <c r="BF1216" s="1">
        <f t="shared" si="874"/>
        <v>31</v>
      </c>
      <c r="BG1216" s="1">
        <f>+IF(D1216="male",VLOOKUP(M1216,'Key node cluster'!$A$3:$C$45,3,0),VLOOKUP(M1216,'Key node cluster'!$F$3:$H$27,3,0))</f>
        <v>31</v>
      </c>
    </row>
    <row r="1217" spans="1:59" x14ac:dyDescent="0.25">
      <c r="A1217" t="s">
        <v>1079</v>
      </c>
      <c r="B1217">
        <v>9961041812</v>
      </c>
      <c r="C1217" s="7">
        <v>30</v>
      </c>
      <c r="D1217" t="s">
        <v>9</v>
      </c>
      <c r="E1217" t="s">
        <v>10</v>
      </c>
      <c r="G1217" t="str">
        <f t="shared" si="875"/>
        <v/>
      </c>
      <c r="H1217" s="7">
        <f t="shared" si="833"/>
        <v>10</v>
      </c>
      <c r="J1217">
        <v>26</v>
      </c>
      <c r="K1217">
        <v>5.6657534246574999</v>
      </c>
      <c r="L1217">
        <v>10</v>
      </c>
      <c r="M1217" s="5">
        <f t="shared" si="834"/>
        <v>26</v>
      </c>
      <c r="N1217" s="5">
        <f>+IF(D1217="male",VLOOKUP(BG1217,'Key node cluster'!$L$3:$N$24,3,0),VLOOKUP(BG1217,'Key node cluster'!$R$3:$T$15,3,0))</f>
        <v>1</v>
      </c>
      <c r="O1217" s="1">
        <v>0</v>
      </c>
      <c r="P1217" s="1">
        <f t="shared" si="835"/>
        <v>26</v>
      </c>
      <c r="Q1217" s="1">
        <f t="shared" si="836"/>
        <v>26</v>
      </c>
      <c r="R1217" s="1">
        <f t="shared" si="837"/>
        <v>26</v>
      </c>
      <c r="S1217" s="1">
        <f t="shared" si="838"/>
        <v>26</v>
      </c>
      <c r="T1217" s="1">
        <f t="shared" si="839"/>
        <v>26</v>
      </c>
      <c r="U1217" s="1">
        <f t="shared" si="840"/>
        <v>26</v>
      </c>
      <c r="V1217" s="1">
        <f t="shared" si="841"/>
        <v>26</v>
      </c>
      <c r="W1217" s="1">
        <f t="shared" si="842"/>
        <v>26</v>
      </c>
      <c r="X1217" s="1">
        <f t="shared" si="843"/>
        <v>26</v>
      </c>
      <c r="Y1217" s="1">
        <f t="shared" si="844"/>
        <v>26</v>
      </c>
      <c r="Z1217" s="1">
        <f t="shared" si="845"/>
        <v>26</v>
      </c>
      <c r="AA1217" s="1">
        <f t="shared" si="846"/>
        <v>26</v>
      </c>
      <c r="AB1217" s="1">
        <f t="shared" si="847"/>
        <v>26</v>
      </c>
      <c r="AC1217" s="1">
        <f t="shared" si="848"/>
        <v>26</v>
      </c>
      <c r="AD1217" s="1">
        <f t="shared" si="849"/>
        <v>26</v>
      </c>
      <c r="AE1217" s="1">
        <f t="shared" si="850"/>
        <v>26</v>
      </c>
      <c r="AF1217" s="1">
        <f t="shared" si="851"/>
        <v>26</v>
      </c>
      <c r="AG1217" s="1">
        <f t="shared" si="852"/>
        <v>26</v>
      </c>
      <c r="AH1217" s="1">
        <f t="shared" si="853"/>
        <v>26</v>
      </c>
      <c r="AI1217" s="1">
        <f t="shared" si="854"/>
        <v>26</v>
      </c>
      <c r="AJ1217" s="1">
        <f t="shared" si="855"/>
        <v>26</v>
      </c>
      <c r="AK1217" s="1">
        <f t="shared" si="856"/>
        <v>26</v>
      </c>
      <c r="AL1217" s="1">
        <f t="shared" si="857"/>
        <v>26</v>
      </c>
      <c r="AM1217" s="1">
        <f t="shared" si="858"/>
        <v>26</v>
      </c>
      <c r="AN1217" s="1">
        <f t="shared" si="859"/>
        <v>26</v>
      </c>
      <c r="AO1217" s="1">
        <f t="shared" si="860"/>
        <v>26</v>
      </c>
      <c r="AP1217" s="7">
        <f t="shared" si="876"/>
        <v>26</v>
      </c>
      <c r="AQ1217" s="7">
        <f t="shared" si="877"/>
        <v>26</v>
      </c>
      <c r="AR1217" s="1">
        <f t="shared" si="861"/>
        <v>26</v>
      </c>
      <c r="AS1217" s="7">
        <f t="shared" si="878"/>
        <v>26</v>
      </c>
      <c r="AT1217" s="1">
        <f t="shared" si="862"/>
        <v>26</v>
      </c>
      <c r="AU1217" s="1">
        <f t="shared" si="863"/>
        <v>26</v>
      </c>
      <c r="AV1217" s="1">
        <f t="shared" si="864"/>
        <v>26</v>
      </c>
      <c r="AW1217" s="1">
        <f t="shared" si="865"/>
        <v>26</v>
      </c>
      <c r="AX1217" s="1">
        <f t="shared" si="866"/>
        <v>26</v>
      </c>
      <c r="AY1217" s="1">
        <f t="shared" si="867"/>
        <v>26</v>
      </c>
      <c r="AZ1217" s="1">
        <f t="shared" si="868"/>
        <v>26</v>
      </c>
      <c r="BA1217" s="1">
        <f t="shared" si="869"/>
        <v>26</v>
      </c>
      <c r="BB1217" s="1">
        <f t="shared" si="870"/>
        <v>26</v>
      </c>
      <c r="BC1217" s="1">
        <f t="shared" si="871"/>
        <v>26</v>
      </c>
      <c r="BD1217" s="1">
        <f t="shared" si="872"/>
        <v>26</v>
      </c>
      <c r="BE1217" s="1">
        <f t="shared" si="873"/>
        <v>26</v>
      </c>
      <c r="BF1217" s="1">
        <f t="shared" si="874"/>
        <v>26</v>
      </c>
      <c r="BG1217" s="1">
        <f>+IF(D1217="male",VLOOKUP(M1217,'Key node cluster'!$A$3:$C$45,3,0),VLOOKUP(M1217,'Key node cluster'!$F$3:$H$27,3,0))</f>
        <v>31</v>
      </c>
    </row>
    <row r="1218" spans="1:59" x14ac:dyDescent="0.25">
      <c r="A1218" t="s">
        <v>1081</v>
      </c>
      <c r="B1218">
        <v>9921064087</v>
      </c>
      <c r="C1218" s="7">
        <v>30</v>
      </c>
      <c r="D1218" t="s">
        <v>9</v>
      </c>
      <c r="E1218" t="s">
        <v>10</v>
      </c>
      <c r="F1218" t="s">
        <v>11</v>
      </c>
      <c r="G1218" t="str">
        <f t="shared" si="875"/>
        <v>bachelor or above</v>
      </c>
      <c r="H1218" s="7">
        <f t="shared" ref="H1218:H1281" si="879">IF(K1218 &gt; 15, 20, IF(K1218 &gt; 10, 15, IF(K1218 &gt; 5, 10, IF(K1218 &gt; 1, 5, IF(K1218 &gt; 0, 1, 0)))))</f>
        <v>15</v>
      </c>
      <c r="I1218" t="s">
        <v>14</v>
      </c>
      <c r="J1218">
        <v>30</v>
      </c>
      <c r="K1218">
        <v>13.054794520548</v>
      </c>
      <c r="L1218">
        <v>20</v>
      </c>
      <c r="M1218" s="5">
        <f t="shared" ref="M1218:M1281" si="880">+BF1218</f>
        <v>42</v>
      </c>
      <c r="N1218" s="5">
        <f>+IF(D1218="male",VLOOKUP(BG1218,'Key node cluster'!$L$3:$N$24,3,0),VLOOKUP(BG1218,'Key node cluster'!$R$3:$T$15,3,0))</f>
        <v>0</v>
      </c>
      <c r="O1218" s="1">
        <v>0</v>
      </c>
      <c r="P1218" s="1">
        <f t="shared" ref="P1218:P1281" si="881">+IF($D1218="male",IF(H1218="",O1218,IF(H1218&lt;=3,1,26)),IF($D1218="female",IF(H1218="",O1218,IF(H1218&lt;=0.5,1,12)),O1218))</f>
        <v>26</v>
      </c>
      <c r="Q1218" s="1">
        <f t="shared" ref="Q1218:Q1281" si="882">IF($D1218="male",IF(P1218&lt;&gt;1,P1218,IF(H1218="",P1218,IF(H1218&lt;=0.5,2,17))),IF($D1218="female",IF(P1218&lt;&gt;1,P1218,IF(F1218="",P1218,IF(F1218&lt;&gt;"amman",2,11))),P1218))</f>
        <v>26</v>
      </c>
      <c r="R1218" s="1">
        <f t="shared" ref="R1218:R1281" si="883">IF($D1218="male",IF(Q1218&lt;&gt;2,Q1218,IF(F1218="",Q1218,IF(F1218&lt;&gt;"irbed",3,14))),IF($D1218="female",IF(Q1218&lt;&gt;2,Q1218,IF(C1218="",Q1218,IF(C1218&lt;=25,3,8))),Q1218))</f>
        <v>26</v>
      </c>
      <c r="S1218" s="1">
        <f t="shared" ref="S1218:S1281" si="884">IF($D1218="male",IF(R1218&lt;&gt;3,R1218,IF(F1218="",R1218,IF(F1218&lt;&gt;"amman",4,11))),IF($D1218="female",IF(R1218&lt;&gt;3,R1218,IF(F1218="",R1218,IF(F1218&lt;&gt;"irbed",4,7))),R1218))</f>
        <v>26</v>
      </c>
      <c r="T1218" s="1">
        <f t="shared" ref="T1218:T1281" si="885">IF($D1218="male",IF(S1218&lt;&gt;4,S1218,IF(C1218="",S1218,IF(C1218&lt;=25,5,10))),IF($D1218="female",IF(S1218&lt;&gt;4,S1218,IF(C1218="",S1218,IF(G1218&lt;&gt;"secondary or below",5,6))),R1218))</f>
        <v>26</v>
      </c>
      <c r="U1218" s="1">
        <f t="shared" ref="U1218:U1281" si="886">IF($D1218="male",IF(T1218&lt;&gt;5,T1218,IF(F1218="",T1218,IF(F1218&lt;&gt;"zarqa",6,9))),IF($D1218="female",IF(T1218&lt;&gt;5,T1218,5),T1218))</f>
        <v>26</v>
      </c>
      <c r="V1218" s="1">
        <f t="shared" ref="V1218:V1281" si="887">IF($D1218="male",IF(U1218&lt;&gt;6,U1218,IF(G1218="",U1218,IF(G1218&lt;&gt;"secondary or below",7,8))),IF($D1218="female",IF(T1218&lt;&gt;6,U1218,6),U1218))</f>
        <v>26</v>
      </c>
      <c r="W1218" s="1">
        <f t="shared" ref="W1218:W1281" si="888">IF($D1218="male",IF(V1218&lt;&gt;7,V1218,7),IF($D1218="female",IF(S1218&lt;&gt;7,V1218,7),V1218))</f>
        <v>26</v>
      </c>
      <c r="X1218" s="1">
        <f t="shared" ref="X1218:X1281" si="889">IF($D1218="male",IF(V1218&lt;&gt;8,W1218,8),IF($D1218="female",IF(R1218&lt;&gt;8,R1218,IF(G1218="",W1218,IF(G1218&lt;&gt;"bachelor or above",9,10)))))</f>
        <v>26</v>
      </c>
      <c r="Y1218" s="1">
        <f t="shared" ref="Y1218:Y1281" si="890">IF($D1218="male",IF(U1218&lt;&gt;9,X1218,9),IF($D1218="female",IF(X1218&lt;&gt;9,X1218,9),X1218))</f>
        <v>26</v>
      </c>
      <c r="Z1218" s="1">
        <f t="shared" ref="Z1218:Z1281" si="891">IF($D1218="male",IF(T1218&lt;&gt;10,Y1218,10),IF($D1218="female",IF(X1218&lt;&gt;10,Y1218,10),Y1218))</f>
        <v>26</v>
      </c>
      <c r="AA1218" s="1">
        <f t="shared" ref="AA1218:AA1281" si="892">IF($D1218="male",IF(S1218&lt;&gt;11,Z1218,IF(G1218="",Z1218,IF(G1218&lt;&gt;"secondary or below",12,13))),IF($D1218="female",IF(Q1218&lt;&gt;11,Z1218,11),Z1218))</f>
        <v>26</v>
      </c>
      <c r="AB1218" s="1">
        <f t="shared" ref="AB1218:AB1281" si="893">IF($D1218="male",IF(AA1218&lt;&gt;12,AA1218,12),IF($D1218="female",IF(P1218&lt;&gt;12,P1218,IF(G1218="",AA1218,IF(G1218&lt;&gt;"bachelor or above",13,20)))))</f>
        <v>26</v>
      </c>
      <c r="AC1218" s="1">
        <f t="shared" ref="AC1218:AC1281" si="894">IF($D1218="male",IF(AA1218&lt;&gt;13,AB1218,13),IF($D1218="female",IF(AB1218&lt;&gt;13,AB1218,IF(H1218&lt;=3,14,17))))</f>
        <v>26</v>
      </c>
      <c r="AD1218" s="1">
        <f t="shared" ref="AD1218:AD1281" si="895">IF($D1218="male",IF(R1218&lt;&gt;14,AC1218,IF(G1218="",AC1218,IF(G1218&lt;&gt;"bachelor or above",15,16))),IF($D1218="female",IF(AC1218&lt;&gt;14,AC1218,IF(C1218="",AC1218,IF(C1218&lt;=25,15,16))),AC1218))</f>
        <v>26</v>
      </c>
      <c r="AE1218" s="1">
        <f t="shared" ref="AE1218:AE1281" si="896">IF($D1218="male",IF(AD1218&lt;&gt;15,AD1218,15),IF($D1218="female",IF(AD1218&lt;&gt;15,AD1218,15),AD1218))</f>
        <v>26</v>
      </c>
      <c r="AF1218" s="1">
        <f t="shared" ref="AF1218:AF1281" si="897">IF($D1218="male",IF(AD1218&lt;&gt;16,AE1218,16),IF($D1218="female",IF(AD1218&lt;&gt;16,AE1218,16),AE1218))</f>
        <v>26</v>
      </c>
      <c r="AG1218" s="1">
        <f t="shared" ref="AG1218:AG1281" si="898">IF($D1218="male",IF(Q1218&lt;&gt;17,AF1218,IF(F1218="",AF1218,IF(F1218&lt;&gt;"amman",18,25))),IF($D1218="female",IF(AC1218&lt;&gt;17,AF1218,IF(F1218="",AF1218,IF(F1218&lt;&gt;"irbed",18,19))),AF1218))</f>
        <v>26</v>
      </c>
      <c r="AH1218" s="1">
        <f t="shared" ref="AH1218:AH1281" si="899">IF($D1218="male",IF(AG1218&lt;&gt;18,AG1218,IF(G1218="",AG1218,IF(G1218&lt;&gt;"secondary or below",19,20))),IF($D1218="female",IF(AG1218&lt;&gt;18,AG1218,18),AG1218))</f>
        <v>26</v>
      </c>
      <c r="AI1218" s="1">
        <f t="shared" ref="AI1218:AI1281" si="900">IF($D1218="male",IF(AH1218&lt;&gt;19,AH1218,19),IF($D1218="female",IF(AG1218&lt;&gt;19,AH1218,19),AH1218))</f>
        <v>26</v>
      </c>
      <c r="AJ1218" s="1">
        <f t="shared" ref="AJ1218:AJ1281" si="901">IF($D1218="male",IF(AH1218&lt;&gt;20,AI1218,IF(F1218="",AI1218,IF(F1218&lt;&gt;"irbed",21,24))),IF($D1218="female",IF(AB1218&lt;&gt;20,AI1218,IF(H1218&lt;=3,21,24))))</f>
        <v>26</v>
      </c>
      <c r="AK1218" s="1">
        <f t="shared" ref="AK1218:AK1281" si="902">IF($D1218="male",IF(AJ1218&lt;&gt;21,AJ1218,IF(F1218="",AJ1218,IF(F1218&lt;&gt;"zarqa",22,23))),IF($D1218="female",IF(AJ1218&lt;&gt;21,AJ1218,IF(C1218&lt;=25,22,23))))</f>
        <v>26</v>
      </c>
      <c r="AL1218" s="1">
        <f t="shared" ref="AL1218:AL1281" si="903">IF($D1218="male",IF(AK1218&lt;&gt;22,AK1218,22),IF($D1218="female",IF(AK1218&lt;&gt;22,AK1218,22),AK1218))</f>
        <v>26</v>
      </c>
      <c r="AM1218" s="1">
        <f t="shared" ref="AM1218:AM1281" si="904">IF($D1218="male",IF(AK1218&lt;&gt;23,AL1218,23),IF($D1218="female",IF(AK1218&lt;&gt;23,AL1218,23),AL1218))</f>
        <v>26</v>
      </c>
      <c r="AN1218" s="1">
        <f t="shared" ref="AN1218:AN1281" si="905">IF($D1218="male",IF(AJ1218&lt;&gt;24,AM1218,24),IF($D1218="female",IF(AJ1218&lt;&gt;24,AM1218,24),AM1218))</f>
        <v>26</v>
      </c>
      <c r="AO1218" s="1">
        <f t="shared" ref="AO1218:AO1281" si="906">IF($D1218="male",IF(AG1218&lt;&gt;25,AN1218,25),AN1218)</f>
        <v>26</v>
      </c>
      <c r="AP1218" s="7">
        <f t="shared" si="876"/>
        <v>38</v>
      </c>
      <c r="AQ1218" s="7">
        <f t="shared" si="877"/>
        <v>38</v>
      </c>
      <c r="AR1218" s="1">
        <f t="shared" ref="AR1218:AR1281" si="907">IF($D1218="male",IF(AQ1218&lt;&gt;28,AQ1218,IF(C1218&lt;=35,29,32)),AQ1218)</f>
        <v>38</v>
      </c>
      <c r="AS1218" s="7">
        <f t="shared" si="878"/>
        <v>38</v>
      </c>
      <c r="AT1218" s="1">
        <f t="shared" ref="AT1218:AT1281" si="908">IF($D1218="male",IF(AS1218&lt;&gt;30,AS1218,30),AS1218)</f>
        <v>38</v>
      </c>
      <c r="AU1218" s="1">
        <f t="shared" ref="AU1218:AU1281" si="909">IF($D1218="male",IF(AS1218&lt;&gt;31,AT1218,31),AT1218)</f>
        <v>38</v>
      </c>
      <c r="AV1218" s="1">
        <f t="shared" ref="AV1218:AV1281" si="910">IF($D1218="male",IF(AR1218&lt;&gt;32,AU1218,32),AU1218)</f>
        <v>38</v>
      </c>
      <c r="AW1218" s="1">
        <f t="shared" ref="AW1218:AW1281" si="911">IF($D1218="male",IF(AQ1218&lt;&gt;33,AV1218,IF(H1218="",AV1218,IF(H1218&lt;=7.5,34,37))),AV1218)</f>
        <v>38</v>
      </c>
      <c r="AX1218" s="1">
        <f t="shared" ref="AX1218:AX1281" si="912">IF($D1218="male",IF(AW1218&lt;&gt;34,AW1218,IF(C1218&lt;=25,35,36)),AW1218)</f>
        <v>38</v>
      </c>
      <c r="AY1218" s="1">
        <f t="shared" ref="AY1218:AY1281" si="913">IF($D1218="male",IF(AX1218&lt;&gt;35,AX1218,35),AX1218)</f>
        <v>38</v>
      </c>
      <c r="AZ1218" s="1">
        <f t="shared" ref="AZ1218:AZ1281" si="914">IF($D1218="male",IF(AX1218&lt;&gt;36,AY1218,36),AY1218)</f>
        <v>38</v>
      </c>
      <c r="BA1218" s="1">
        <f t="shared" ref="BA1218:BA1281" si="915">IF($D1218="male",IF(AW1218&lt;&gt;37,AZ1218,37),AZ1218)</f>
        <v>38</v>
      </c>
      <c r="BB1218" s="1">
        <f t="shared" ref="BB1218:BB1281" si="916">IF($D1218="male",IF(AP1218&lt;&gt;38,BA1218,IF(C1218&lt;=25,39,40)),BA1218)</f>
        <v>40</v>
      </c>
      <c r="BC1218" s="1">
        <f t="shared" ref="BC1218:BC1281" si="917">IF($D1218="male",IF(BB1218&lt;&gt;39,BB1218,39),BB1218)</f>
        <v>40</v>
      </c>
      <c r="BD1218" s="1">
        <f t="shared" ref="BD1218:BD1281" si="918">IF($D1218="male",IF(BB1218&lt;&gt;40,BC1218,IF(H1218="",BC1218,IF(H1218&lt;=7.5,41,42))),BC1218)</f>
        <v>42</v>
      </c>
      <c r="BE1218" s="1">
        <f t="shared" ref="BE1218:BE1281" si="919">IF($D1218="male",IF(BD1218&lt;&gt;41,BD1218,41),BD1218)</f>
        <v>42</v>
      </c>
      <c r="BF1218" s="1">
        <f t="shared" ref="BF1218:BF1281" si="920">IF($D1218="male",IF(BD1218&lt;&gt;42,BE1218,42),BE1218)</f>
        <v>42</v>
      </c>
      <c r="BG1218" s="1">
        <f>+IF(D1218="male",VLOOKUP(M1218,'Key node cluster'!$A$3:$C$45,3,0),VLOOKUP(M1218,'Key node cluster'!$F$3:$H$27,3,0))</f>
        <v>42</v>
      </c>
    </row>
    <row r="1219" spans="1:59" x14ac:dyDescent="0.25">
      <c r="A1219" t="s">
        <v>1087</v>
      </c>
      <c r="B1219">
        <v>9911049147</v>
      </c>
      <c r="C1219" s="7">
        <v>30</v>
      </c>
      <c r="D1219" t="s">
        <v>9</v>
      </c>
      <c r="E1219" t="s">
        <v>10</v>
      </c>
      <c r="F1219" t="s">
        <v>45</v>
      </c>
      <c r="G1219" t="str">
        <f t="shared" si="875"/>
        <v>tvet</v>
      </c>
      <c r="H1219" s="7">
        <f t="shared" si="879"/>
        <v>5</v>
      </c>
      <c r="I1219" t="s">
        <v>193</v>
      </c>
      <c r="J1219">
        <v>30</v>
      </c>
      <c r="K1219">
        <v>2.4164383561644001</v>
      </c>
      <c r="L1219">
        <v>3</v>
      </c>
      <c r="M1219" s="5">
        <f t="shared" si="880"/>
        <v>31</v>
      </c>
      <c r="N1219" s="5">
        <f>+IF(D1219="male",VLOOKUP(BG1219,'Key node cluster'!$L$3:$N$24,3,0),VLOOKUP(BG1219,'Key node cluster'!$R$3:$T$15,3,0))</f>
        <v>1</v>
      </c>
      <c r="O1219" s="1">
        <v>0</v>
      </c>
      <c r="P1219" s="1">
        <f t="shared" si="881"/>
        <v>26</v>
      </c>
      <c r="Q1219" s="1">
        <f t="shared" si="882"/>
        <v>26</v>
      </c>
      <c r="R1219" s="1">
        <f t="shared" si="883"/>
        <v>26</v>
      </c>
      <c r="S1219" s="1">
        <f t="shared" si="884"/>
        <v>26</v>
      </c>
      <c r="T1219" s="1">
        <f t="shared" si="885"/>
        <v>26</v>
      </c>
      <c r="U1219" s="1">
        <f t="shared" si="886"/>
        <v>26</v>
      </c>
      <c r="V1219" s="1">
        <f t="shared" si="887"/>
        <v>26</v>
      </c>
      <c r="W1219" s="1">
        <f t="shared" si="888"/>
        <v>26</v>
      </c>
      <c r="X1219" s="1">
        <f t="shared" si="889"/>
        <v>26</v>
      </c>
      <c r="Y1219" s="1">
        <f t="shared" si="890"/>
        <v>26</v>
      </c>
      <c r="Z1219" s="1">
        <f t="shared" si="891"/>
        <v>26</v>
      </c>
      <c r="AA1219" s="1">
        <f t="shared" si="892"/>
        <v>26</v>
      </c>
      <c r="AB1219" s="1">
        <f t="shared" si="893"/>
        <v>26</v>
      </c>
      <c r="AC1219" s="1">
        <f t="shared" si="894"/>
        <v>26</v>
      </c>
      <c r="AD1219" s="1">
        <f t="shared" si="895"/>
        <v>26</v>
      </c>
      <c r="AE1219" s="1">
        <f t="shared" si="896"/>
        <v>26</v>
      </c>
      <c r="AF1219" s="1">
        <f t="shared" si="897"/>
        <v>26</v>
      </c>
      <c r="AG1219" s="1">
        <f t="shared" si="898"/>
        <v>26</v>
      </c>
      <c r="AH1219" s="1">
        <f t="shared" si="899"/>
        <v>26</v>
      </c>
      <c r="AI1219" s="1">
        <f t="shared" si="900"/>
        <v>26</v>
      </c>
      <c r="AJ1219" s="1">
        <f t="shared" si="901"/>
        <v>26</v>
      </c>
      <c r="AK1219" s="1">
        <f t="shared" si="902"/>
        <v>26</v>
      </c>
      <c r="AL1219" s="1">
        <f t="shared" si="903"/>
        <v>26</v>
      </c>
      <c r="AM1219" s="1">
        <f t="shared" si="904"/>
        <v>26</v>
      </c>
      <c r="AN1219" s="1">
        <f t="shared" si="905"/>
        <v>26</v>
      </c>
      <c r="AO1219" s="1">
        <f t="shared" si="906"/>
        <v>26</v>
      </c>
      <c r="AP1219" s="7">
        <f t="shared" si="876"/>
        <v>27</v>
      </c>
      <c r="AQ1219" s="7">
        <f t="shared" si="877"/>
        <v>28</v>
      </c>
      <c r="AR1219" s="1">
        <f t="shared" si="907"/>
        <v>29</v>
      </c>
      <c r="AS1219" s="7">
        <f t="shared" si="878"/>
        <v>31</v>
      </c>
      <c r="AT1219" s="1">
        <f t="shared" si="908"/>
        <v>31</v>
      </c>
      <c r="AU1219" s="1">
        <f t="shared" si="909"/>
        <v>31</v>
      </c>
      <c r="AV1219" s="1">
        <f t="shared" si="910"/>
        <v>31</v>
      </c>
      <c r="AW1219" s="1">
        <f t="shared" si="911"/>
        <v>31</v>
      </c>
      <c r="AX1219" s="1">
        <f t="shared" si="912"/>
        <v>31</v>
      </c>
      <c r="AY1219" s="1">
        <f t="shared" si="913"/>
        <v>31</v>
      </c>
      <c r="AZ1219" s="1">
        <f t="shared" si="914"/>
        <v>31</v>
      </c>
      <c r="BA1219" s="1">
        <f t="shared" si="915"/>
        <v>31</v>
      </c>
      <c r="BB1219" s="1">
        <f t="shared" si="916"/>
        <v>31</v>
      </c>
      <c r="BC1219" s="1">
        <f t="shared" si="917"/>
        <v>31</v>
      </c>
      <c r="BD1219" s="1">
        <f t="shared" si="918"/>
        <v>31</v>
      </c>
      <c r="BE1219" s="1">
        <f t="shared" si="919"/>
        <v>31</v>
      </c>
      <c r="BF1219" s="1">
        <f t="shared" si="920"/>
        <v>31</v>
      </c>
      <c r="BG1219" s="1">
        <f>+IF(D1219="male",VLOOKUP(M1219,'Key node cluster'!$A$3:$C$45,3,0),VLOOKUP(M1219,'Key node cluster'!$F$3:$H$27,3,0))</f>
        <v>31</v>
      </c>
    </row>
    <row r="1220" spans="1:59" x14ac:dyDescent="0.25">
      <c r="A1220" t="s">
        <v>1088</v>
      </c>
      <c r="B1220">
        <v>9921003046</v>
      </c>
      <c r="C1220" s="7">
        <v>30</v>
      </c>
      <c r="D1220" t="s">
        <v>9</v>
      </c>
      <c r="E1220" t="s">
        <v>10</v>
      </c>
      <c r="F1220" t="s">
        <v>25</v>
      </c>
      <c r="G1220" t="str">
        <f t="shared" si="875"/>
        <v>bachelor or above</v>
      </c>
      <c r="H1220" s="7">
        <f t="shared" si="879"/>
        <v>5</v>
      </c>
      <c r="I1220" t="s">
        <v>14</v>
      </c>
      <c r="J1220">
        <v>29</v>
      </c>
      <c r="K1220">
        <v>2.6684931506848999</v>
      </c>
      <c r="L1220">
        <v>1</v>
      </c>
      <c r="M1220" s="5">
        <f t="shared" si="880"/>
        <v>31</v>
      </c>
      <c r="N1220" s="5">
        <f>+IF(D1220="male",VLOOKUP(BG1220,'Key node cluster'!$L$3:$N$24,3,0),VLOOKUP(BG1220,'Key node cluster'!$R$3:$T$15,3,0))</f>
        <v>1</v>
      </c>
      <c r="O1220" s="1">
        <v>0</v>
      </c>
      <c r="P1220" s="1">
        <f t="shared" si="881"/>
        <v>26</v>
      </c>
      <c r="Q1220" s="1">
        <f t="shared" si="882"/>
        <v>26</v>
      </c>
      <c r="R1220" s="1">
        <f t="shared" si="883"/>
        <v>26</v>
      </c>
      <c r="S1220" s="1">
        <f t="shared" si="884"/>
        <v>26</v>
      </c>
      <c r="T1220" s="1">
        <f t="shared" si="885"/>
        <v>26</v>
      </c>
      <c r="U1220" s="1">
        <f t="shared" si="886"/>
        <v>26</v>
      </c>
      <c r="V1220" s="1">
        <f t="shared" si="887"/>
        <v>26</v>
      </c>
      <c r="W1220" s="1">
        <f t="shared" si="888"/>
        <v>26</v>
      </c>
      <c r="X1220" s="1">
        <f t="shared" si="889"/>
        <v>26</v>
      </c>
      <c r="Y1220" s="1">
        <f t="shared" si="890"/>
        <v>26</v>
      </c>
      <c r="Z1220" s="1">
        <f t="shared" si="891"/>
        <v>26</v>
      </c>
      <c r="AA1220" s="1">
        <f t="shared" si="892"/>
        <v>26</v>
      </c>
      <c r="AB1220" s="1">
        <f t="shared" si="893"/>
        <v>26</v>
      </c>
      <c r="AC1220" s="1">
        <f t="shared" si="894"/>
        <v>26</v>
      </c>
      <c r="AD1220" s="1">
        <f t="shared" si="895"/>
        <v>26</v>
      </c>
      <c r="AE1220" s="1">
        <f t="shared" si="896"/>
        <v>26</v>
      </c>
      <c r="AF1220" s="1">
        <f t="shared" si="897"/>
        <v>26</v>
      </c>
      <c r="AG1220" s="1">
        <f t="shared" si="898"/>
        <v>26</v>
      </c>
      <c r="AH1220" s="1">
        <f t="shared" si="899"/>
        <v>26</v>
      </c>
      <c r="AI1220" s="1">
        <f t="shared" si="900"/>
        <v>26</v>
      </c>
      <c r="AJ1220" s="1">
        <f t="shared" si="901"/>
        <v>26</v>
      </c>
      <c r="AK1220" s="1">
        <f t="shared" si="902"/>
        <v>26</v>
      </c>
      <c r="AL1220" s="1">
        <f t="shared" si="903"/>
        <v>26</v>
      </c>
      <c r="AM1220" s="1">
        <f t="shared" si="904"/>
        <v>26</v>
      </c>
      <c r="AN1220" s="1">
        <f t="shared" si="905"/>
        <v>26</v>
      </c>
      <c r="AO1220" s="1">
        <f t="shared" si="906"/>
        <v>26</v>
      </c>
      <c r="AP1220" s="7">
        <f t="shared" si="876"/>
        <v>27</v>
      </c>
      <c r="AQ1220" s="7">
        <f t="shared" si="877"/>
        <v>28</v>
      </c>
      <c r="AR1220" s="1">
        <f t="shared" si="907"/>
        <v>29</v>
      </c>
      <c r="AS1220" s="7">
        <f t="shared" si="878"/>
        <v>31</v>
      </c>
      <c r="AT1220" s="1">
        <f t="shared" si="908"/>
        <v>31</v>
      </c>
      <c r="AU1220" s="1">
        <f t="shared" si="909"/>
        <v>31</v>
      </c>
      <c r="AV1220" s="1">
        <f t="shared" si="910"/>
        <v>31</v>
      </c>
      <c r="AW1220" s="1">
        <f t="shared" si="911"/>
        <v>31</v>
      </c>
      <c r="AX1220" s="1">
        <f t="shared" si="912"/>
        <v>31</v>
      </c>
      <c r="AY1220" s="1">
        <f t="shared" si="913"/>
        <v>31</v>
      </c>
      <c r="AZ1220" s="1">
        <f t="shared" si="914"/>
        <v>31</v>
      </c>
      <c r="BA1220" s="1">
        <f t="shared" si="915"/>
        <v>31</v>
      </c>
      <c r="BB1220" s="1">
        <f t="shared" si="916"/>
        <v>31</v>
      </c>
      <c r="BC1220" s="1">
        <f t="shared" si="917"/>
        <v>31</v>
      </c>
      <c r="BD1220" s="1">
        <f t="shared" si="918"/>
        <v>31</v>
      </c>
      <c r="BE1220" s="1">
        <f t="shared" si="919"/>
        <v>31</v>
      </c>
      <c r="BF1220" s="1">
        <f t="shared" si="920"/>
        <v>31</v>
      </c>
      <c r="BG1220" s="1">
        <f>+IF(D1220="male",VLOOKUP(M1220,'Key node cluster'!$A$3:$C$45,3,0),VLOOKUP(M1220,'Key node cluster'!$F$3:$H$27,3,0))</f>
        <v>31</v>
      </c>
    </row>
    <row r="1221" spans="1:59" x14ac:dyDescent="0.25">
      <c r="A1221" t="s">
        <v>1091</v>
      </c>
      <c r="B1221">
        <v>9911056687</v>
      </c>
      <c r="C1221" s="7">
        <v>30</v>
      </c>
      <c r="D1221" t="s">
        <v>9</v>
      </c>
      <c r="E1221" t="s">
        <v>10</v>
      </c>
      <c r="F1221" t="s">
        <v>266</v>
      </c>
      <c r="G1221" t="str">
        <f t="shared" si="875"/>
        <v>bachelor or above</v>
      </c>
      <c r="H1221" s="7">
        <f t="shared" si="879"/>
        <v>10</v>
      </c>
      <c r="I1221" t="s">
        <v>14</v>
      </c>
      <c r="J1221">
        <v>30</v>
      </c>
      <c r="K1221">
        <v>7.0904109589040996</v>
      </c>
      <c r="L1221">
        <v>4</v>
      </c>
      <c r="M1221" s="5">
        <f t="shared" si="880"/>
        <v>31</v>
      </c>
      <c r="N1221" s="5">
        <f>+IF(D1221="male",VLOOKUP(BG1221,'Key node cluster'!$L$3:$N$24,3,0),VLOOKUP(BG1221,'Key node cluster'!$R$3:$T$15,3,0))</f>
        <v>1</v>
      </c>
      <c r="O1221" s="1">
        <v>0</v>
      </c>
      <c r="P1221" s="1">
        <f t="shared" si="881"/>
        <v>26</v>
      </c>
      <c r="Q1221" s="1">
        <f t="shared" si="882"/>
        <v>26</v>
      </c>
      <c r="R1221" s="1">
        <f t="shared" si="883"/>
        <v>26</v>
      </c>
      <c r="S1221" s="1">
        <f t="shared" si="884"/>
        <v>26</v>
      </c>
      <c r="T1221" s="1">
        <f t="shared" si="885"/>
        <v>26</v>
      </c>
      <c r="U1221" s="1">
        <f t="shared" si="886"/>
        <v>26</v>
      </c>
      <c r="V1221" s="1">
        <f t="shared" si="887"/>
        <v>26</v>
      </c>
      <c r="W1221" s="1">
        <f t="shared" si="888"/>
        <v>26</v>
      </c>
      <c r="X1221" s="1">
        <f t="shared" si="889"/>
        <v>26</v>
      </c>
      <c r="Y1221" s="1">
        <f t="shared" si="890"/>
        <v>26</v>
      </c>
      <c r="Z1221" s="1">
        <f t="shared" si="891"/>
        <v>26</v>
      </c>
      <c r="AA1221" s="1">
        <f t="shared" si="892"/>
        <v>26</v>
      </c>
      <c r="AB1221" s="1">
        <f t="shared" si="893"/>
        <v>26</v>
      </c>
      <c r="AC1221" s="1">
        <f t="shared" si="894"/>
        <v>26</v>
      </c>
      <c r="AD1221" s="1">
        <f t="shared" si="895"/>
        <v>26</v>
      </c>
      <c r="AE1221" s="1">
        <f t="shared" si="896"/>
        <v>26</v>
      </c>
      <c r="AF1221" s="1">
        <f t="shared" si="897"/>
        <v>26</v>
      </c>
      <c r="AG1221" s="1">
        <f t="shared" si="898"/>
        <v>26</v>
      </c>
      <c r="AH1221" s="1">
        <f t="shared" si="899"/>
        <v>26</v>
      </c>
      <c r="AI1221" s="1">
        <f t="shared" si="900"/>
        <v>26</v>
      </c>
      <c r="AJ1221" s="1">
        <f t="shared" si="901"/>
        <v>26</v>
      </c>
      <c r="AK1221" s="1">
        <f t="shared" si="902"/>
        <v>26</v>
      </c>
      <c r="AL1221" s="1">
        <f t="shared" si="903"/>
        <v>26</v>
      </c>
      <c r="AM1221" s="1">
        <f t="shared" si="904"/>
        <v>26</v>
      </c>
      <c r="AN1221" s="1">
        <f t="shared" si="905"/>
        <v>26</v>
      </c>
      <c r="AO1221" s="1">
        <f t="shared" si="906"/>
        <v>26</v>
      </c>
      <c r="AP1221" s="7">
        <f t="shared" si="876"/>
        <v>27</v>
      </c>
      <c r="AQ1221" s="7">
        <f t="shared" si="877"/>
        <v>28</v>
      </c>
      <c r="AR1221" s="1">
        <f t="shared" si="907"/>
        <v>29</v>
      </c>
      <c r="AS1221" s="7">
        <f t="shared" si="878"/>
        <v>31</v>
      </c>
      <c r="AT1221" s="1">
        <f t="shared" si="908"/>
        <v>31</v>
      </c>
      <c r="AU1221" s="1">
        <f t="shared" si="909"/>
        <v>31</v>
      </c>
      <c r="AV1221" s="1">
        <f t="shared" si="910"/>
        <v>31</v>
      </c>
      <c r="AW1221" s="1">
        <f t="shared" si="911"/>
        <v>31</v>
      </c>
      <c r="AX1221" s="1">
        <f t="shared" si="912"/>
        <v>31</v>
      </c>
      <c r="AY1221" s="1">
        <f t="shared" si="913"/>
        <v>31</v>
      </c>
      <c r="AZ1221" s="1">
        <f t="shared" si="914"/>
        <v>31</v>
      </c>
      <c r="BA1221" s="1">
        <f t="shared" si="915"/>
        <v>31</v>
      </c>
      <c r="BB1221" s="1">
        <f t="shared" si="916"/>
        <v>31</v>
      </c>
      <c r="BC1221" s="1">
        <f t="shared" si="917"/>
        <v>31</v>
      </c>
      <c r="BD1221" s="1">
        <f t="shared" si="918"/>
        <v>31</v>
      </c>
      <c r="BE1221" s="1">
        <f t="shared" si="919"/>
        <v>31</v>
      </c>
      <c r="BF1221" s="1">
        <f t="shared" si="920"/>
        <v>31</v>
      </c>
      <c r="BG1221" s="1">
        <f>+IF(D1221="male",VLOOKUP(M1221,'Key node cluster'!$A$3:$C$45,3,0),VLOOKUP(M1221,'Key node cluster'!$F$3:$H$27,3,0))</f>
        <v>31</v>
      </c>
    </row>
    <row r="1222" spans="1:59" x14ac:dyDescent="0.25">
      <c r="A1222" t="s">
        <v>1092</v>
      </c>
      <c r="B1222">
        <v>9911042310</v>
      </c>
      <c r="C1222" s="7">
        <v>30</v>
      </c>
      <c r="D1222" t="s">
        <v>9</v>
      </c>
      <c r="E1222" t="s">
        <v>10</v>
      </c>
      <c r="G1222" t="str">
        <f t="shared" si="875"/>
        <v>bachelor or above</v>
      </c>
      <c r="H1222" s="7">
        <f t="shared" si="879"/>
        <v>10</v>
      </c>
      <c r="I1222" t="s">
        <v>14</v>
      </c>
      <c r="J1222">
        <v>30</v>
      </c>
      <c r="K1222">
        <v>6.5863013698630004</v>
      </c>
      <c r="L1222">
        <v>18</v>
      </c>
      <c r="M1222" s="5">
        <f t="shared" si="880"/>
        <v>26</v>
      </c>
      <c r="N1222" s="5">
        <f>+IF(D1222="male",VLOOKUP(BG1222,'Key node cluster'!$L$3:$N$24,3,0),VLOOKUP(BG1222,'Key node cluster'!$R$3:$T$15,3,0))</f>
        <v>1</v>
      </c>
      <c r="O1222" s="1">
        <v>0</v>
      </c>
      <c r="P1222" s="1">
        <f t="shared" si="881"/>
        <v>26</v>
      </c>
      <c r="Q1222" s="1">
        <f t="shared" si="882"/>
        <v>26</v>
      </c>
      <c r="R1222" s="1">
        <f t="shared" si="883"/>
        <v>26</v>
      </c>
      <c r="S1222" s="1">
        <f t="shared" si="884"/>
        <v>26</v>
      </c>
      <c r="T1222" s="1">
        <f t="shared" si="885"/>
        <v>26</v>
      </c>
      <c r="U1222" s="1">
        <f t="shared" si="886"/>
        <v>26</v>
      </c>
      <c r="V1222" s="1">
        <f t="shared" si="887"/>
        <v>26</v>
      </c>
      <c r="W1222" s="1">
        <f t="shared" si="888"/>
        <v>26</v>
      </c>
      <c r="X1222" s="1">
        <f t="shared" si="889"/>
        <v>26</v>
      </c>
      <c r="Y1222" s="1">
        <f t="shared" si="890"/>
        <v>26</v>
      </c>
      <c r="Z1222" s="1">
        <f t="shared" si="891"/>
        <v>26</v>
      </c>
      <c r="AA1222" s="1">
        <f t="shared" si="892"/>
        <v>26</v>
      </c>
      <c r="AB1222" s="1">
        <f t="shared" si="893"/>
        <v>26</v>
      </c>
      <c r="AC1222" s="1">
        <f t="shared" si="894"/>
        <v>26</v>
      </c>
      <c r="AD1222" s="1">
        <f t="shared" si="895"/>
        <v>26</v>
      </c>
      <c r="AE1222" s="1">
        <f t="shared" si="896"/>
        <v>26</v>
      </c>
      <c r="AF1222" s="1">
        <f t="shared" si="897"/>
        <v>26</v>
      </c>
      <c r="AG1222" s="1">
        <f t="shared" si="898"/>
        <v>26</v>
      </c>
      <c r="AH1222" s="1">
        <f t="shared" si="899"/>
        <v>26</v>
      </c>
      <c r="AI1222" s="1">
        <f t="shared" si="900"/>
        <v>26</v>
      </c>
      <c r="AJ1222" s="1">
        <f t="shared" si="901"/>
        <v>26</v>
      </c>
      <c r="AK1222" s="1">
        <f t="shared" si="902"/>
        <v>26</v>
      </c>
      <c r="AL1222" s="1">
        <f t="shared" si="903"/>
        <v>26</v>
      </c>
      <c r="AM1222" s="1">
        <f t="shared" si="904"/>
        <v>26</v>
      </c>
      <c r="AN1222" s="1">
        <f t="shared" si="905"/>
        <v>26</v>
      </c>
      <c r="AO1222" s="1">
        <f t="shared" si="906"/>
        <v>26</v>
      </c>
      <c r="AP1222" s="7">
        <f t="shared" si="876"/>
        <v>26</v>
      </c>
      <c r="AQ1222" s="7">
        <f t="shared" si="877"/>
        <v>26</v>
      </c>
      <c r="AR1222" s="1">
        <f t="shared" si="907"/>
        <v>26</v>
      </c>
      <c r="AS1222" s="7">
        <f t="shared" si="878"/>
        <v>26</v>
      </c>
      <c r="AT1222" s="1">
        <f t="shared" si="908"/>
        <v>26</v>
      </c>
      <c r="AU1222" s="1">
        <f t="shared" si="909"/>
        <v>26</v>
      </c>
      <c r="AV1222" s="1">
        <f t="shared" si="910"/>
        <v>26</v>
      </c>
      <c r="AW1222" s="1">
        <f t="shared" si="911"/>
        <v>26</v>
      </c>
      <c r="AX1222" s="1">
        <f t="shared" si="912"/>
        <v>26</v>
      </c>
      <c r="AY1222" s="1">
        <f t="shared" si="913"/>
        <v>26</v>
      </c>
      <c r="AZ1222" s="1">
        <f t="shared" si="914"/>
        <v>26</v>
      </c>
      <c r="BA1222" s="1">
        <f t="shared" si="915"/>
        <v>26</v>
      </c>
      <c r="BB1222" s="1">
        <f t="shared" si="916"/>
        <v>26</v>
      </c>
      <c r="BC1222" s="1">
        <f t="shared" si="917"/>
        <v>26</v>
      </c>
      <c r="BD1222" s="1">
        <f t="shared" si="918"/>
        <v>26</v>
      </c>
      <c r="BE1222" s="1">
        <f t="shared" si="919"/>
        <v>26</v>
      </c>
      <c r="BF1222" s="1">
        <f t="shared" si="920"/>
        <v>26</v>
      </c>
      <c r="BG1222" s="1">
        <f>+IF(D1222="male",VLOOKUP(M1222,'Key node cluster'!$A$3:$C$45,3,0),VLOOKUP(M1222,'Key node cluster'!$F$3:$H$27,3,0))</f>
        <v>31</v>
      </c>
    </row>
    <row r="1223" spans="1:59" x14ac:dyDescent="0.25">
      <c r="A1223" t="s">
        <v>1093</v>
      </c>
      <c r="B1223">
        <v>9871042747</v>
      </c>
      <c r="C1223" s="7">
        <v>30</v>
      </c>
      <c r="D1223" t="s">
        <v>9</v>
      </c>
      <c r="E1223" t="s">
        <v>10</v>
      </c>
      <c r="F1223" t="s">
        <v>780</v>
      </c>
      <c r="G1223" t="str">
        <f t="shared" si="875"/>
        <v>tvet</v>
      </c>
      <c r="H1223" s="7">
        <f t="shared" si="879"/>
        <v>15</v>
      </c>
      <c r="I1223" t="s">
        <v>316</v>
      </c>
      <c r="J1223">
        <v>35</v>
      </c>
      <c r="K1223">
        <v>12.112328767123</v>
      </c>
      <c r="L1223">
        <v>5</v>
      </c>
      <c r="M1223" s="5">
        <f t="shared" si="880"/>
        <v>31</v>
      </c>
      <c r="N1223" s="5">
        <f>+IF(D1223="male",VLOOKUP(BG1223,'Key node cluster'!$L$3:$N$24,3,0),VLOOKUP(BG1223,'Key node cluster'!$R$3:$T$15,3,0))</f>
        <v>1</v>
      </c>
      <c r="O1223" s="1">
        <v>0</v>
      </c>
      <c r="P1223" s="1">
        <f t="shared" si="881"/>
        <v>26</v>
      </c>
      <c r="Q1223" s="1">
        <f t="shared" si="882"/>
        <v>26</v>
      </c>
      <c r="R1223" s="1">
        <f t="shared" si="883"/>
        <v>26</v>
      </c>
      <c r="S1223" s="1">
        <f t="shared" si="884"/>
        <v>26</v>
      </c>
      <c r="T1223" s="1">
        <f t="shared" si="885"/>
        <v>26</v>
      </c>
      <c r="U1223" s="1">
        <f t="shared" si="886"/>
        <v>26</v>
      </c>
      <c r="V1223" s="1">
        <f t="shared" si="887"/>
        <v>26</v>
      </c>
      <c r="W1223" s="1">
        <f t="shared" si="888"/>
        <v>26</v>
      </c>
      <c r="X1223" s="1">
        <f t="shared" si="889"/>
        <v>26</v>
      </c>
      <c r="Y1223" s="1">
        <f t="shared" si="890"/>
        <v>26</v>
      </c>
      <c r="Z1223" s="1">
        <f t="shared" si="891"/>
        <v>26</v>
      </c>
      <c r="AA1223" s="1">
        <f t="shared" si="892"/>
        <v>26</v>
      </c>
      <c r="AB1223" s="1">
        <f t="shared" si="893"/>
        <v>26</v>
      </c>
      <c r="AC1223" s="1">
        <f t="shared" si="894"/>
        <v>26</v>
      </c>
      <c r="AD1223" s="1">
        <f t="shared" si="895"/>
        <v>26</v>
      </c>
      <c r="AE1223" s="1">
        <f t="shared" si="896"/>
        <v>26</v>
      </c>
      <c r="AF1223" s="1">
        <f t="shared" si="897"/>
        <v>26</v>
      </c>
      <c r="AG1223" s="1">
        <f t="shared" si="898"/>
        <v>26</v>
      </c>
      <c r="AH1223" s="1">
        <f t="shared" si="899"/>
        <v>26</v>
      </c>
      <c r="AI1223" s="1">
        <f t="shared" si="900"/>
        <v>26</v>
      </c>
      <c r="AJ1223" s="1">
        <f t="shared" si="901"/>
        <v>26</v>
      </c>
      <c r="AK1223" s="1">
        <f t="shared" si="902"/>
        <v>26</v>
      </c>
      <c r="AL1223" s="1">
        <f t="shared" si="903"/>
        <v>26</v>
      </c>
      <c r="AM1223" s="1">
        <f t="shared" si="904"/>
        <v>26</v>
      </c>
      <c r="AN1223" s="1">
        <f t="shared" si="905"/>
        <v>26</v>
      </c>
      <c r="AO1223" s="1">
        <f t="shared" si="906"/>
        <v>26</v>
      </c>
      <c r="AP1223" s="7">
        <f t="shared" si="876"/>
        <v>27</v>
      </c>
      <c r="AQ1223" s="7">
        <f t="shared" si="877"/>
        <v>28</v>
      </c>
      <c r="AR1223" s="1">
        <f t="shared" si="907"/>
        <v>29</v>
      </c>
      <c r="AS1223" s="7">
        <f t="shared" si="878"/>
        <v>31</v>
      </c>
      <c r="AT1223" s="1">
        <f t="shared" si="908"/>
        <v>31</v>
      </c>
      <c r="AU1223" s="1">
        <f t="shared" si="909"/>
        <v>31</v>
      </c>
      <c r="AV1223" s="1">
        <f t="shared" si="910"/>
        <v>31</v>
      </c>
      <c r="AW1223" s="1">
        <f t="shared" si="911"/>
        <v>31</v>
      </c>
      <c r="AX1223" s="1">
        <f t="shared" si="912"/>
        <v>31</v>
      </c>
      <c r="AY1223" s="1">
        <f t="shared" si="913"/>
        <v>31</v>
      </c>
      <c r="AZ1223" s="1">
        <f t="shared" si="914"/>
        <v>31</v>
      </c>
      <c r="BA1223" s="1">
        <f t="shared" si="915"/>
        <v>31</v>
      </c>
      <c r="BB1223" s="1">
        <f t="shared" si="916"/>
        <v>31</v>
      </c>
      <c r="BC1223" s="1">
        <f t="shared" si="917"/>
        <v>31</v>
      </c>
      <c r="BD1223" s="1">
        <f t="shared" si="918"/>
        <v>31</v>
      </c>
      <c r="BE1223" s="1">
        <f t="shared" si="919"/>
        <v>31</v>
      </c>
      <c r="BF1223" s="1">
        <f t="shared" si="920"/>
        <v>31</v>
      </c>
      <c r="BG1223" s="1">
        <f>+IF(D1223="male",VLOOKUP(M1223,'Key node cluster'!$A$3:$C$45,3,0),VLOOKUP(M1223,'Key node cluster'!$F$3:$H$27,3,0))</f>
        <v>31</v>
      </c>
    </row>
    <row r="1224" spans="1:59" x14ac:dyDescent="0.25">
      <c r="A1224" t="s">
        <v>1094</v>
      </c>
      <c r="B1224">
        <v>9791040313</v>
      </c>
      <c r="C1224" s="7">
        <v>40</v>
      </c>
      <c r="D1224" t="s">
        <v>9</v>
      </c>
      <c r="E1224" t="s">
        <v>10</v>
      </c>
      <c r="F1224" t="s">
        <v>11</v>
      </c>
      <c r="G1224" t="str">
        <f t="shared" si="875"/>
        <v>tvet</v>
      </c>
      <c r="H1224" s="7">
        <f t="shared" si="879"/>
        <v>15</v>
      </c>
      <c r="I1224" t="s">
        <v>22</v>
      </c>
      <c r="J1224">
        <v>42</v>
      </c>
      <c r="K1224">
        <v>11.076712328767</v>
      </c>
      <c r="L1224">
        <v>14</v>
      </c>
      <c r="M1224" s="5">
        <f t="shared" si="880"/>
        <v>42</v>
      </c>
      <c r="N1224" s="5">
        <f>+IF(D1224="male",VLOOKUP(BG1224,'Key node cluster'!$L$3:$N$24,3,0),VLOOKUP(BG1224,'Key node cluster'!$R$3:$T$15,3,0))</f>
        <v>0</v>
      </c>
      <c r="O1224" s="1">
        <v>0</v>
      </c>
      <c r="P1224" s="1">
        <f t="shared" si="881"/>
        <v>26</v>
      </c>
      <c r="Q1224" s="1">
        <f t="shared" si="882"/>
        <v>26</v>
      </c>
      <c r="R1224" s="1">
        <f t="shared" si="883"/>
        <v>26</v>
      </c>
      <c r="S1224" s="1">
        <f t="shared" si="884"/>
        <v>26</v>
      </c>
      <c r="T1224" s="1">
        <f t="shared" si="885"/>
        <v>26</v>
      </c>
      <c r="U1224" s="1">
        <f t="shared" si="886"/>
        <v>26</v>
      </c>
      <c r="V1224" s="1">
        <f t="shared" si="887"/>
        <v>26</v>
      </c>
      <c r="W1224" s="1">
        <f t="shared" si="888"/>
        <v>26</v>
      </c>
      <c r="X1224" s="1">
        <f t="shared" si="889"/>
        <v>26</v>
      </c>
      <c r="Y1224" s="1">
        <f t="shared" si="890"/>
        <v>26</v>
      </c>
      <c r="Z1224" s="1">
        <f t="shared" si="891"/>
        <v>26</v>
      </c>
      <c r="AA1224" s="1">
        <f t="shared" si="892"/>
        <v>26</v>
      </c>
      <c r="AB1224" s="1">
        <f t="shared" si="893"/>
        <v>26</v>
      </c>
      <c r="AC1224" s="1">
        <f t="shared" si="894"/>
        <v>26</v>
      </c>
      <c r="AD1224" s="1">
        <f t="shared" si="895"/>
        <v>26</v>
      </c>
      <c r="AE1224" s="1">
        <f t="shared" si="896"/>
        <v>26</v>
      </c>
      <c r="AF1224" s="1">
        <f t="shared" si="897"/>
        <v>26</v>
      </c>
      <c r="AG1224" s="1">
        <f t="shared" si="898"/>
        <v>26</v>
      </c>
      <c r="AH1224" s="1">
        <f t="shared" si="899"/>
        <v>26</v>
      </c>
      <c r="AI1224" s="1">
        <f t="shared" si="900"/>
        <v>26</v>
      </c>
      <c r="AJ1224" s="1">
        <f t="shared" si="901"/>
        <v>26</v>
      </c>
      <c r="AK1224" s="1">
        <f t="shared" si="902"/>
        <v>26</v>
      </c>
      <c r="AL1224" s="1">
        <f t="shared" si="903"/>
        <v>26</v>
      </c>
      <c r="AM1224" s="1">
        <f t="shared" si="904"/>
        <v>26</v>
      </c>
      <c r="AN1224" s="1">
        <f t="shared" si="905"/>
        <v>26</v>
      </c>
      <c r="AO1224" s="1">
        <f t="shared" si="906"/>
        <v>26</v>
      </c>
      <c r="AP1224" s="7">
        <f t="shared" si="876"/>
        <v>38</v>
      </c>
      <c r="AQ1224" s="7">
        <f t="shared" si="877"/>
        <v>38</v>
      </c>
      <c r="AR1224" s="1">
        <f t="shared" si="907"/>
        <v>38</v>
      </c>
      <c r="AS1224" s="7">
        <f t="shared" si="878"/>
        <v>38</v>
      </c>
      <c r="AT1224" s="1">
        <f t="shared" si="908"/>
        <v>38</v>
      </c>
      <c r="AU1224" s="1">
        <f t="shared" si="909"/>
        <v>38</v>
      </c>
      <c r="AV1224" s="1">
        <f t="shared" si="910"/>
        <v>38</v>
      </c>
      <c r="AW1224" s="1">
        <f t="shared" si="911"/>
        <v>38</v>
      </c>
      <c r="AX1224" s="1">
        <f t="shared" si="912"/>
        <v>38</v>
      </c>
      <c r="AY1224" s="1">
        <f t="shared" si="913"/>
        <v>38</v>
      </c>
      <c r="AZ1224" s="1">
        <f t="shared" si="914"/>
        <v>38</v>
      </c>
      <c r="BA1224" s="1">
        <f t="shared" si="915"/>
        <v>38</v>
      </c>
      <c r="BB1224" s="1">
        <f t="shared" si="916"/>
        <v>40</v>
      </c>
      <c r="BC1224" s="1">
        <f t="shared" si="917"/>
        <v>40</v>
      </c>
      <c r="BD1224" s="1">
        <f t="shared" si="918"/>
        <v>42</v>
      </c>
      <c r="BE1224" s="1">
        <f t="shared" si="919"/>
        <v>42</v>
      </c>
      <c r="BF1224" s="1">
        <f t="shared" si="920"/>
        <v>42</v>
      </c>
      <c r="BG1224" s="1">
        <f>+IF(D1224="male",VLOOKUP(M1224,'Key node cluster'!$A$3:$C$45,3,0),VLOOKUP(M1224,'Key node cluster'!$F$3:$H$27,3,0))</f>
        <v>42</v>
      </c>
    </row>
    <row r="1225" spans="1:59" x14ac:dyDescent="0.25">
      <c r="A1225" t="s">
        <v>1097</v>
      </c>
      <c r="B1225">
        <v>9981022233</v>
      </c>
      <c r="C1225" s="7">
        <v>20</v>
      </c>
      <c r="D1225" t="s">
        <v>9</v>
      </c>
      <c r="E1225" t="s">
        <v>10</v>
      </c>
      <c r="F1225" t="s">
        <v>28</v>
      </c>
      <c r="G1225" t="str">
        <f t="shared" si="875"/>
        <v>secondary or below</v>
      </c>
      <c r="H1225" s="7">
        <f t="shared" si="879"/>
        <v>1</v>
      </c>
      <c r="I1225" t="s">
        <v>12</v>
      </c>
      <c r="J1225">
        <v>24</v>
      </c>
      <c r="K1225">
        <v>0.52054794520547998</v>
      </c>
      <c r="L1225">
        <v>1</v>
      </c>
      <c r="M1225" s="5">
        <f t="shared" si="880"/>
        <v>23</v>
      </c>
      <c r="N1225" s="5">
        <f>+IF(D1225="male",VLOOKUP(BG1225,'Key node cluster'!$L$3:$N$24,3,0),VLOOKUP(BG1225,'Key node cluster'!$R$3:$T$15,3,0))</f>
        <v>1</v>
      </c>
      <c r="O1225" s="1">
        <v>0</v>
      </c>
      <c r="P1225" s="1">
        <f t="shared" si="881"/>
        <v>1</v>
      </c>
      <c r="Q1225" s="1">
        <f t="shared" si="882"/>
        <v>17</v>
      </c>
      <c r="R1225" s="1">
        <f t="shared" si="883"/>
        <v>17</v>
      </c>
      <c r="S1225" s="1">
        <f t="shared" si="884"/>
        <v>17</v>
      </c>
      <c r="T1225" s="1">
        <f t="shared" si="885"/>
        <v>17</v>
      </c>
      <c r="U1225" s="1">
        <f t="shared" si="886"/>
        <v>17</v>
      </c>
      <c r="V1225" s="1">
        <f t="shared" si="887"/>
        <v>17</v>
      </c>
      <c r="W1225" s="1">
        <f t="shared" si="888"/>
        <v>17</v>
      </c>
      <c r="X1225" s="1">
        <f t="shared" si="889"/>
        <v>17</v>
      </c>
      <c r="Y1225" s="1">
        <f t="shared" si="890"/>
        <v>17</v>
      </c>
      <c r="Z1225" s="1">
        <f t="shared" si="891"/>
        <v>17</v>
      </c>
      <c r="AA1225" s="1">
        <f t="shared" si="892"/>
        <v>17</v>
      </c>
      <c r="AB1225" s="1">
        <f t="shared" si="893"/>
        <v>17</v>
      </c>
      <c r="AC1225" s="1">
        <f t="shared" si="894"/>
        <v>17</v>
      </c>
      <c r="AD1225" s="1">
        <f t="shared" si="895"/>
        <v>17</v>
      </c>
      <c r="AE1225" s="1">
        <f t="shared" si="896"/>
        <v>17</v>
      </c>
      <c r="AF1225" s="1">
        <f t="shared" si="897"/>
        <v>17</v>
      </c>
      <c r="AG1225" s="1">
        <f t="shared" si="898"/>
        <v>18</v>
      </c>
      <c r="AH1225" s="1">
        <f t="shared" si="899"/>
        <v>20</v>
      </c>
      <c r="AI1225" s="1">
        <f t="shared" si="900"/>
        <v>20</v>
      </c>
      <c r="AJ1225" s="1">
        <f t="shared" si="901"/>
        <v>21</v>
      </c>
      <c r="AK1225" s="1">
        <f t="shared" si="902"/>
        <v>23</v>
      </c>
      <c r="AL1225" s="1">
        <f t="shared" si="903"/>
        <v>23</v>
      </c>
      <c r="AM1225" s="1">
        <f t="shared" si="904"/>
        <v>23</v>
      </c>
      <c r="AN1225" s="1">
        <f t="shared" si="905"/>
        <v>23</v>
      </c>
      <c r="AO1225" s="1">
        <f t="shared" si="906"/>
        <v>23</v>
      </c>
      <c r="AP1225" s="7">
        <f t="shared" si="876"/>
        <v>23</v>
      </c>
      <c r="AQ1225" s="7">
        <f t="shared" si="877"/>
        <v>23</v>
      </c>
      <c r="AR1225" s="1">
        <f t="shared" si="907"/>
        <v>23</v>
      </c>
      <c r="AS1225" s="7">
        <f t="shared" si="878"/>
        <v>23</v>
      </c>
      <c r="AT1225" s="1">
        <f t="shared" si="908"/>
        <v>23</v>
      </c>
      <c r="AU1225" s="1">
        <f t="shared" si="909"/>
        <v>23</v>
      </c>
      <c r="AV1225" s="1">
        <f t="shared" si="910"/>
        <v>23</v>
      </c>
      <c r="AW1225" s="1">
        <f t="shared" si="911"/>
        <v>23</v>
      </c>
      <c r="AX1225" s="1">
        <f t="shared" si="912"/>
        <v>23</v>
      </c>
      <c r="AY1225" s="1">
        <f t="shared" si="913"/>
        <v>23</v>
      </c>
      <c r="AZ1225" s="1">
        <f t="shared" si="914"/>
        <v>23</v>
      </c>
      <c r="BA1225" s="1">
        <f t="shared" si="915"/>
        <v>23</v>
      </c>
      <c r="BB1225" s="1">
        <f t="shared" si="916"/>
        <v>23</v>
      </c>
      <c r="BC1225" s="1">
        <f t="shared" si="917"/>
        <v>23</v>
      </c>
      <c r="BD1225" s="1">
        <f t="shared" si="918"/>
        <v>23</v>
      </c>
      <c r="BE1225" s="1">
        <f t="shared" si="919"/>
        <v>23</v>
      </c>
      <c r="BF1225" s="1">
        <f t="shared" si="920"/>
        <v>23</v>
      </c>
      <c r="BG1225" s="1">
        <f>+IF(D1225="male",VLOOKUP(M1225,'Key node cluster'!$A$3:$C$45,3,0),VLOOKUP(M1225,'Key node cluster'!$F$3:$H$27,3,0))</f>
        <v>23</v>
      </c>
    </row>
    <row r="1226" spans="1:59" x14ac:dyDescent="0.25">
      <c r="A1226" t="s">
        <v>1098</v>
      </c>
      <c r="B1226">
        <v>9781032360</v>
      </c>
      <c r="C1226" s="7">
        <v>40</v>
      </c>
      <c r="D1226" t="s">
        <v>9</v>
      </c>
      <c r="E1226" t="s">
        <v>10</v>
      </c>
      <c r="F1226" t="s">
        <v>11</v>
      </c>
      <c r="G1226" t="str">
        <f t="shared" si="875"/>
        <v>bachelor or above</v>
      </c>
      <c r="H1226" s="7">
        <f t="shared" si="879"/>
        <v>20</v>
      </c>
      <c r="I1226" t="s">
        <v>14</v>
      </c>
      <c r="J1226">
        <v>43</v>
      </c>
      <c r="K1226">
        <v>18.032876712328999</v>
      </c>
      <c r="L1226">
        <v>3</v>
      </c>
      <c r="M1226" s="5">
        <f t="shared" si="880"/>
        <v>42</v>
      </c>
      <c r="N1226" s="5">
        <f>+IF(D1226="male",VLOOKUP(BG1226,'Key node cluster'!$L$3:$N$24,3,0),VLOOKUP(BG1226,'Key node cluster'!$R$3:$T$15,3,0))</f>
        <v>0</v>
      </c>
      <c r="O1226" s="1">
        <v>0</v>
      </c>
      <c r="P1226" s="1">
        <f t="shared" si="881"/>
        <v>26</v>
      </c>
      <c r="Q1226" s="1">
        <f t="shared" si="882"/>
        <v>26</v>
      </c>
      <c r="R1226" s="1">
        <f t="shared" si="883"/>
        <v>26</v>
      </c>
      <c r="S1226" s="1">
        <f t="shared" si="884"/>
        <v>26</v>
      </c>
      <c r="T1226" s="1">
        <f t="shared" si="885"/>
        <v>26</v>
      </c>
      <c r="U1226" s="1">
        <f t="shared" si="886"/>
        <v>26</v>
      </c>
      <c r="V1226" s="1">
        <f t="shared" si="887"/>
        <v>26</v>
      </c>
      <c r="W1226" s="1">
        <f t="shared" si="888"/>
        <v>26</v>
      </c>
      <c r="X1226" s="1">
        <f t="shared" si="889"/>
        <v>26</v>
      </c>
      <c r="Y1226" s="1">
        <f t="shared" si="890"/>
        <v>26</v>
      </c>
      <c r="Z1226" s="1">
        <f t="shared" si="891"/>
        <v>26</v>
      </c>
      <c r="AA1226" s="1">
        <f t="shared" si="892"/>
        <v>26</v>
      </c>
      <c r="AB1226" s="1">
        <f t="shared" si="893"/>
        <v>26</v>
      </c>
      <c r="AC1226" s="1">
        <f t="shared" si="894"/>
        <v>26</v>
      </c>
      <c r="AD1226" s="1">
        <f t="shared" si="895"/>
        <v>26</v>
      </c>
      <c r="AE1226" s="1">
        <f t="shared" si="896"/>
        <v>26</v>
      </c>
      <c r="AF1226" s="1">
        <f t="shared" si="897"/>
        <v>26</v>
      </c>
      <c r="AG1226" s="1">
        <f t="shared" si="898"/>
        <v>26</v>
      </c>
      <c r="AH1226" s="1">
        <f t="shared" si="899"/>
        <v>26</v>
      </c>
      <c r="AI1226" s="1">
        <f t="shared" si="900"/>
        <v>26</v>
      </c>
      <c r="AJ1226" s="1">
        <f t="shared" si="901"/>
        <v>26</v>
      </c>
      <c r="AK1226" s="1">
        <f t="shared" si="902"/>
        <v>26</v>
      </c>
      <c r="AL1226" s="1">
        <f t="shared" si="903"/>
        <v>26</v>
      </c>
      <c r="AM1226" s="1">
        <f t="shared" si="904"/>
        <v>26</v>
      </c>
      <c r="AN1226" s="1">
        <f t="shared" si="905"/>
        <v>26</v>
      </c>
      <c r="AO1226" s="1">
        <f t="shared" si="906"/>
        <v>26</v>
      </c>
      <c r="AP1226" s="7">
        <f t="shared" si="876"/>
        <v>38</v>
      </c>
      <c r="AQ1226" s="7">
        <f t="shared" si="877"/>
        <v>38</v>
      </c>
      <c r="AR1226" s="1">
        <f t="shared" si="907"/>
        <v>38</v>
      </c>
      <c r="AS1226" s="7">
        <f t="shared" si="878"/>
        <v>38</v>
      </c>
      <c r="AT1226" s="1">
        <f t="shared" si="908"/>
        <v>38</v>
      </c>
      <c r="AU1226" s="1">
        <f t="shared" si="909"/>
        <v>38</v>
      </c>
      <c r="AV1226" s="1">
        <f t="shared" si="910"/>
        <v>38</v>
      </c>
      <c r="AW1226" s="1">
        <f t="shared" si="911"/>
        <v>38</v>
      </c>
      <c r="AX1226" s="1">
        <f t="shared" si="912"/>
        <v>38</v>
      </c>
      <c r="AY1226" s="1">
        <f t="shared" si="913"/>
        <v>38</v>
      </c>
      <c r="AZ1226" s="1">
        <f t="shared" si="914"/>
        <v>38</v>
      </c>
      <c r="BA1226" s="1">
        <f t="shared" si="915"/>
        <v>38</v>
      </c>
      <c r="BB1226" s="1">
        <f t="shared" si="916"/>
        <v>40</v>
      </c>
      <c r="BC1226" s="1">
        <f t="shared" si="917"/>
        <v>40</v>
      </c>
      <c r="BD1226" s="1">
        <f t="shared" si="918"/>
        <v>42</v>
      </c>
      <c r="BE1226" s="1">
        <f t="shared" si="919"/>
        <v>42</v>
      </c>
      <c r="BF1226" s="1">
        <f t="shared" si="920"/>
        <v>42</v>
      </c>
      <c r="BG1226" s="1">
        <f>+IF(D1226="male",VLOOKUP(M1226,'Key node cluster'!$A$3:$C$45,3,0),VLOOKUP(M1226,'Key node cluster'!$F$3:$H$27,3,0))</f>
        <v>42</v>
      </c>
    </row>
    <row r="1227" spans="1:59" x14ac:dyDescent="0.25">
      <c r="A1227" t="s">
        <v>1099</v>
      </c>
      <c r="B1227">
        <v>9821009527</v>
      </c>
      <c r="C1227" s="7">
        <v>40</v>
      </c>
      <c r="D1227" t="s">
        <v>9</v>
      </c>
      <c r="E1227" t="s">
        <v>10</v>
      </c>
      <c r="G1227" t="str">
        <f t="shared" si="875"/>
        <v>tvet</v>
      </c>
      <c r="H1227" s="7">
        <f t="shared" si="879"/>
        <v>15</v>
      </c>
      <c r="I1227" t="s">
        <v>22</v>
      </c>
      <c r="J1227">
        <v>39</v>
      </c>
      <c r="K1227">
        <v>10.594520547945001</v>
      </c>
      <c r="L1227">
        <v>1</v>
      </c>
      <c r="M1227" s="5">
        <f t="shared" si="880"/>
        <v>26</v>
      </c>
      <c r="N1227" s="5">
        <f>+IF(D1227="male",VLOOKUP(BG1227,'Key node cluster'!$L$3:$N$24,3,0),VLOOKUP(BG1227,'Key node cluster'!$R$3:$T$15,3,0))</f>
        <v>1</v>
      </c>
      <c r="O1227" s="1">
        <v>0</v>
      </c>
      <c r="P1227" s="1">
        <f t="shared" si="881"/>
        <v>26</v>
      </c>
      <c r="Q1227" s="1">
        <f t="shared" si="882"/>
        <v>26</v>
      </c>
      <c r="R1227" s="1">
        <f t="shared" si="883"/>
        <v>26</v>
      </c>
      <c r="S1227" s="1">
        <f t="shared" si="884"/>
        <v>26</v>
      </c>
      <c r="T1227" s="1">
        <f t="shared" si="885"/>
        <v>26</v>
      </c>
      <c r="U1227" s="1">
        <f t="shared" si="886"/>
        <v>26</v>
      </c>
      <c r="V1227" s="1">
        <f t="shared" si="887"/>
        <v>26</v>
      </c>
      <c r="W1227" s="1">
        <f t="shared" si="888"/>
        <v>26</v>
      </c>
      <c r="X1227" s="1">
        <f t="shared" si="889"/>
        <v>26</v>
      </c>
      <c r="Y1227" s="1">
        <f t="shared" si="890"/>
        <v>26</v>
      </c>
      <c r="Z1227" s="1">
        <f t="shared" si="891"/>
        <v>26</v>
      </c>
      <c r="AA1227" s="1">
        <f t="shared" si="892"/>
        <v>26</v>
      </c>
      <c r="AB1227" s="1">
        <f t="shared" si="893"/>
        <v>26</v>
      </c>
      <c r="AC1227" s="1">
        <f t="shared" si="894"/>
        <v>26</v>
      </c>
      <c r="AD1227" s="1">
        <f t="shared" si="895"/>
        <v>26</v>
      </c>
      <c r="AE1227" s="1">
        <f t="shared" si="896"/>
        <v>26</v>
      </c>
      <c r="AF1227" s="1">
        <f t="shared" si="897"/>
        <v>26</v>
      </c>
      <c r="AG1227" s="1">
        <f t="shared" si="898"/>
        <v>26</v>
      </c>
      <c r="AH1227" s="1">
        <f t="shared" si="899"/>
        <v>26</v>
      </c>
      <c r="AI1227" s="1">
        <f t="shared" si="900"/>
        <v>26</v>
      </c>
      <c r="AJ1227" s="1">
        <f t="shared" si="901"/>
        <v>26</v>
      </c>
      <c r="AK1227" s="1">
        <f t="shared" si="902"/>
        <v>26</v>
      </c>
      <c r="AL1227" s="1">
        <f t="shared" si="903"/>
        <v>26</v>
      </c>
      <c r="AM1227" s="1">
        <f t="shared" si="904"/>
        <v>26</v>
      </c>
      <c r="AN1227" s="1">
        <f t="shared" si="905"/>
        <v>26</v>
      </c>
      <c r="AO1227" s="1">
        <f t="shared" si="906"/>
        <v>26</v>
      </c>
      <c r="AP1227" s="7">
        <f t="shared" si="876"/>
        <v>26</v>
      </c>
      <c r="AQ1227" s="7">
        <f t="shared" si="877"/>
        <v>26</v>
      </c>
      <c r="AR1227" s="1">
        <f t="shared" si="907"/>
        <v>26</v>
      </c>
      <c r="AS1227" s="7">
        <f t="shared" si="878"/>
        <v>26</v>
      </c>
      <c r="AT1227" s="1">
        <f t="shared" si="908"/>
        <v>26</v>
      </c>
      <c r="AU1227" s="1">
        <f t="shared" si="909"/>
        <v>26</v>
      </c>
      <c r="AV1227" s="1">
        <f t="shared" si="910"/>
        <v>26</v>
      </c>
      <c r="AW1227" s="1">
        <f t="shared" si="911"/>
        <v>26</v>
      </c>
      <c r="AX1227" s="1">
        <f t="shared" si="912"/>
        <v>26</v>
      </c>
      <c r="AY1227" s="1">
        <f t="shared" si="913"/>
        <v>26</v>
      </c>
      <c r="AZ1227" s="1">
        <f t="shared" si="914"/>
        <v>26</v>
      </c>
      <c r="BA1227" s="1">
        <f t="shared" si="915"/>
        <v>26</v>
      </c>
      <c r="BB1227" s="1">
        <f t="shared" si="916"/>
        <v>26</v>
      </c>
      <c r="BC1227" s="1">
        <f t="shared" si="917"/>
        <v>26</v>
      </c>
      <c r="BD1227" s="1">
        <f t="shared" si="918"/>
        <v>26</v>
      </c>
      <c r="BE1227" s="1">
        <f t="shared" si="919"/>
        <v>26</v>
      </c>
      <c r="BF1227" s="1">
        <f t="shared" si="920"/>
        <v>26</v>
      </c>
      <c r="BG1227" s="1">
        <f>+IF(D1227="male",VLOOKUP(M1227,'Key node cluster'!$A$3:$C$45,3,0),VLOOKUP(M1227,'Key node cluster'!$F$3:$H$27,3,0))</f>
        <v>31</v>
      </c>
    </row>
    <row r="1228" spans="1:59" x14ac:dyDescent="0.25">
      <c r="A1228" t="s">
        <v>1100</v>
      </c>
      <c r="B1228">
        <v>9691015760</v>
      </c>
      <c r="C1228" s="7">
        <v>50</v>
      </c>
      <c r="D1228" t="s">
        <v>9</v>
      </c>
      <c r="E1228" t="s">
        <v>10</v>
      </c>
      <c r="G1228" t="str">
        <f t="shared" si="875"/>
        <v>tvet</v>
      </c>
      <c r="H1228" s="7">
        <f t="shared" si="879"/>
        <v>20</v>
      </c>
      <c r="I1228" t="s">
        <v>22</v>
      </c>
      <c r="J1228">
        <v>52</v>
      </c>
      <c r="K1228">
        <v>19.016438356163999</v>
      </c>
      <c r="L1228">
        <v>9</v>
      </c>
      <c r="M1228" s="5">
        <f t="shared" si="880"/>
        <v>26</v>
      </c>
      <c r="N1228" s="5">
        <f>+IF(D1228="male",VLOOKUP(BG1228,'Key node cluster'!$L$3:$N$24,3,0),VLOOKUP(BG1228,'Key node cluster'!$R$3:$T$15,3,0))</f>
        <v>1</v>
      </c>
      <c r="O1228" s="1">
        <v>0</v>
      </c>
      <c r="P1228" s="1">
        <f t="shared" si="881"/>
        <v>26</v>
      </c>
      <c r="Q1228" s="1">
        <f t="shared" si="882"/>
        <v>26</v>
      </c>
      <c r="R1228" s="1">
        <f t="shared" si="883"/>
        <v>26</v>
      </c>
      <c r="S1228" s="1">
        <f t="shared" si="884"/>
        <v>26</v>
      </c>
      <c r="T1228" s="1">
        <f t="shared" si="885"/>
        <v>26</v>
      </c>
      <c r="U1228" s="1">
        <f t="shared" si="886"/>
        <v>26</v>
      </c>
      <c r="V1228" s="1">
        <f t="shared" si="887"/>
        <v>26</v>
      </c>
      <c r="W1228" s="1">
        <f t="shared" si="888"/>
        <v>26</v>
      </c>
      <c r="X1228" s="1">
        <f t="shared" si="889"/>
        <v>26</v>
      </c>
      <c r="Y1228" s="1">
        <f t="shared" si="890"/>
        <v>26</v>
      </c>
      <c r="Z1228" s="1">
        <f t="shared" si="891"/>
        <v>26</v>
      </c>
      <c r="AA1228" s="1">
        <f t="shared" si="892"/>
        <v>26</v>
      </c>
      <c r="AB1228" s="1">
        <f t="shared" si="893"/>
        <v>26</v>
      </c>
      <c r="AC1228" s="1">
        <f t="shared" si="894"/>
        <v>26</v>
      </c>
      <c r="AD1228" s="1">
        <f t="shared" si="895"/>
        <v>26</v>
      </c>
      <c r="AE1228" s="1">
        <f t="shared" si="896"/>
        <v>26</v>
      </c>
      <c r="AF1228" s="1">
        <f t="shared" si="897"/>
        <v>26</v>
      </c>
      <c r="AG1228" s="1">
        <f t="shared" si="898"/>
        <v>26</v>
      </c>
      <c r="AH1228" s="1">
        <f t="shared" si="899"/>
        <v>26</v>
      </c>
      <c r="AI1228" s="1">
        <f t="shared" si="900"/>
        <v>26</v>
      </c>
      <c r="AJ1228" s="1">
        <f t="shared" si="901"/>
        <v>26</v>
      </c>
      <c r="AK1228" s="1">
        <f t="shared" si="902"/>
        <v>26</v>
      </c>
      <c r="AL1228" s="1">
        <f t="shared" si="903"/>
        <v>26</v>
      </c>
      <c r="AM1228" s="1">
        <f t="shared" si="904"/>
        <v>26</v>
      </c>
      <c r="AN1228" s="1">
        <f t="shared" si="905"/>
        <v>26</v>
      </c>
      <c r="AO1228" s="1">
        <f t="shared" si="906"/>
        <v>26</v>
      </c>
      <c r="AP1228" s="7">
        <f t="shared" si="876"/>
        <v>26</v>
      </c>
      <c r="AQ1228" s="7">
        <f t="shared" si="877"/>
        <v>26</v>
      </c>
      <c r="AR1228" s="1">
        <f t="shared" si="907"/>
        <v>26</v>
      </c>
      <c r="AS1228" s="7">
        <f t="shared" si="878"/>
        <v>26</v>
      </c>
      <c r="AT1228" s="1">
        <f t="shared" si="908"/>
        <v>26</v>
      </c>
      <c r="AU1228" s="1">
        <f t="shared" si="909"/>
        <v>26</v>
      </c>
      <c r="AV1228" s="1">
        <f t="shared" si="910"/>
        <v>26</v>
      </c>
      <c r="AW1228" s="1">
        <f t="shared" si="911"/>
        <v>26</v>
      </c>
      <c r="AX1228" s="1">
        <f t="shared" si="912"/>
        <v>26</v>
      </c>
      <c r="AY1228" s="1">
        <f t="shared" si="913"/>
        <v>26</v>
      </c>
      <c r="AZ1228" s="1">
        <f t="shared" si="914"/>
        <v>26</v>
      </c>
      <c r="BA1228" s="1">
        <f t="shared" si="915"/>
        <v>26</v>
      </c>
      <c r="BB1228" s="1">
        <f t="shared" si="916"/>
        <v>26</v>
      </c>
      <c r="BC1228" s="1">
        <f t="shared" si="917"/>
        <v>26</v>
      </c>
      <c r="BD1228" s="1">
        <f t="shared" si="918"/>
        <v>26</v>
      </c>
      <c r="BE1228" s="1">
        <f t="shared" si="919"/>
        <v>26</v>
      </c>
      <c r="BF1228" s="1">
        <f t="shared" si="920"/>
        <v>26</v>
      </c>
      <c r="BG1228" s="1">
        <f>+IF(D1228="male",VLOOKUP(M1228,'Key node cluster'!$A$3:$C$45,3,0),VLOOKUP(M1228,'Key node cluster'!$F$3:$H$27,3,0))</f>
        <v>31</v>
      </c>
    </row>
    <row r="1229" spans="1:59" x14ac:dyDescent="0.25">
      <c r="A1229" t="s">
        <v>1103</v>
      </c>
      <c r="B1229">
        <v>9761026697</v>
      </c>
      <c r="C1229" s="7">
        <v>50</v>
      </c>
      <c r="D1229" t="s">
        <v>9</v>
      </c>
      <c r="E1229" t="s">
        <v>10</v>
      </c>
      <c r="G1229" t="str">
        <f t="shared" si="875"/>
        <v/>
      </c>
      <c r="H1229" s="7">
        <f t="shared" si="879"/>
        <v>10</v>
      </c>
      <c r="J1229">
        <v>46</v>
      </c>
      <c r="K1229">
        <v>5.8465753424658002</v>
      </c>
      <c r="L1229">
        <v>9</v>
      </c>
      <c r="M1229" s="5">
        <f t="shared" si="880"/>
        <v>26</v>
      </c>
      <c r="N1229" s="5">
        <f>+IF(D1229="male",VLOOKUP(BG1229,'Key node cluster'!$L$3:$N$24,3,0),VLOOKUP(BG1229,'Key node cluster'!$R$3:$T$15,3,0))</f>
        <v>1</v>
      </c>
      <c r="O1229" s="1">
        <v>0</v>
      </c>
      <c r="P1229" s="1">
        <f t="shared" si="881"/>
        <v>26</v>
      </c>
      <c r="Q1229" s="1">
        <f t="shared" si="882"/>
        <v>26</v>
      </c>
      <c r="R1229" s="1">
        <f t="shared" si="883"/>
        <v>26</v>
      </c>
      <c r="S1229" s="1">
        <f t="shared" si="884"/>
        <v>26</v>
      </c>
      <c r="T1229" s="1">
        <f t="shared" si="885"/>
        <v>26</v>
      </c>
      <c r="U1229" s="1">
        <f t="shared" si="886"/>
        <v>26</v>
      </c>
      <c r="V1229" s="1">
        <f t="shared" si="887"/>
        <v>26</v>
      </c>
      <c r="W1229" s="1">
        <f t="shared" si="888"/>
        <v>26</v>
      </c>
      <c r="X1229" s="1">
        <f t="shared" si="889"/>
        <v>26</v>
      </c>
      <c r="Y1229" s="1">
        <f t="shared" si="890"/>
        <v>26</v>
      </c>
      <c r="Z1229" s="1">
        <f t="shared" si="891"/>
        <v>26</v>
      </c>
      <c r="AA1229" s="1">
        <f t="shared" si="892"/>
        <v>26</v>
      </c>
      <c r="AB1229" s="1">
        <f t="shared" si="893"/>
        <v>26</v>
      </c>
      <c r="AC1229" s="1">
        <f t="shared" si="894"/>
        <v>26</v>
      </c>
      <c r="AD1229" s="1">
        <f t="shared" si="895"/>
        <v>26</v>
      </c>
      <c r="AE1229" s="1">
        <f t="shared" si="896"/>
        <v>26</v>
      </c>
      <c r="AF1229" s="1">
        <f t="shared" si="897"/>
        <v>26</v>
      </c>
      <c r="AG1229" s="1">
        <f t="shared" si="898"/>
        <v>26</v>
      </c>
      <c r="AH1229" s="1">
        <f t="shared" si="899"/>
        <v>26</v>
      </c>
      <c r="AI1229" s="1">
        <f t="shared" si="900"/>
        <v>26</v>
      </c>
      <c r="AJ1229" s="1">
        <f t="shared" si="901"/>
        <v>26</v>
      </c>
      <c r="AK1229" s="1">
        <f t="shared" si="902"/>
        <v>26</v>
      </c>
      <c r="AL1229" s="1">
        <f t="shared" si="903"/>
        <v>26</v>
      </c>
      <c r="AM1229" s="1">
        <f t="shared" si="904"/>
        <v>26</v>
      </c>
      <c r="AN1229" s="1">
        <f t="shared" si="905"/>
        <v>26</v>
      </c>
      <c r="AO1229" s="1">
        <f t="shared" si="906"/>
        <v>26</v>
      </c>
      <c r="AP1229" s="7">
        <f t="shared" si="876"/>
        <v>26</v>
      </c>
      <c r="AQ1229" s="7">
        <f t="shared" si="877"/>
        <v>26</v>
      </c>
      <c r="AR1229" s="1">
        <f t="shared" si="907"/>
        <v>26</v>
      </c>
      <c r="AS1229" s="7">
        <f t="shared" si="878"/>
        <v>26</v>
      </c>
      <c r="AT1229" s="1">
        <f t="shared" si="908"/>
        <v>26</v>
      </c>
      <c r="AU1229" s="1">
        <f t="shared" si="909"/>
        <v>26</v>
      </c>
      <c r="AV1229" s="1">
        <f t="shared" si="910"/>
        <v>26</v>
      </c>
      <c r="AW1229" s="1">
        <f t="shared" si="911"/>
        <v>26</v>
      </c>
      <c r="AX1229" s="1">
        <f t="shared" si="912"/>
        <v>26</v>
      </c>
      <c r="AY1229" s="1">
        <f t="shared" si="913"/>
        <v>26</v>
      </c>
      <c r="AZ1229" s="1">
        <f t="shared" si="914"/>
        <v>26</v>
      </c>
      <c r="BA1229" s="1">
        <f t="shared" si="915"/>
        <v>26</v>
      </c>
      <c r="BB1229" s="1">
        <f t="shared" si="916"/>
        <v>26</v>
      </c>
      <c r="BC1229" s="1">
        <f t="shared" si="917"/>
        <v>26</v>
      </c>
      <c r="BD1229" s="1">
        <f t="shared" si="918"/>
        <v>26</v>
      </c>
      <c r="BE1229" s="1">
        <f t="shared" si="919"/>
        <v>26</v>
      </c>
      <c r="BF1229" s="1">
        <f t="shared" si="920"/>
        <v>26</v>
      </c>
      <c r="BG1229" s="1">
        <f>+IF(D1229="male",VLOOKUP(M1229,'Key node cluster'!$A$3:$C$45,3,0),VLOOKUP(M1229,'Key node cluster'!$F$3:$H$27,3,0))</f>
        <v>31</v>
      </c>
    </row>
    <row r="1230" spans="1:59" x14ac:dyDescent="0.25">
      <c r="A1230" t="s">
        <v>1105</v>
      </c>
      <c r="B1230">
        <v>9761032472</v>
      </c>
      <c r="C1230" s="7">
        <v>50</v>
      </c>
      <c r="D1230" t="s">
        <v>9</v>
      </c>
      <c r="E1230" t="s">
        <v>10</v>
      </c>
      <c r="G1230" t="str">
        <f t="shared" si="875"/>
        <v>tvet</v>
      </c>
      <c r="H1230" s="7">
        <f t="shared" si="879"/>
        <v>20</v>
      </c>
      <c r="I1230" t="s">
        <v>193</v>
      </c>
      <c r="J1230">
        <v>46</v>
      </c>
      <c r="K1230">
        <v>22.786301369863001</v>
      </c>
      <c r="L1230">
        <v>12</v>
      </c>
      <c r="M1230" s="5">
        <f t="shared" si="880"/>
        <v>26</v>
      </c>
      <c r="N1230" s="5">
        <f>+IF(D1230="male",VLOOKUP(BG1230,'Key node cluster'!$L$3:$N$24,3,0),VLOOKUP(BG1230,'Key node cluster'!$R$3:$T$15,3,0))</f>
        <v>1</v>
      </c>
      <c r="O1230" s="1">
        <v>0</v>
      </c>
      <c r="P1230" s="1">
        <f t="shared" si="881"/>
        <v>26</v>
      </c>
      <c r="Q1230" s="1">
        <f t="shared" si="882"/>
        <v>26</v>
      </c>
      <c r="R1230" s="1">
        <f t="shared" si="883"/>
        <v>26</v>
      </c>
      <c r="S1230" s="1">
        <f t="shared" si="884"/>
        <v>26</v>
      </c>
      <c r="T1230" s="1">
        <f t="shared" si="885"/>
        <v>26</v>
      </c>
      <c r="U1230" s="1">
        <f t="shared" si="886"/>
        <v>26</v>
      </c>
      <c r="V1230" s="1">
        <f t="shared" si="887"/>
        <v>26</v>
      </c>
      <c r="W1230" s="1">
        <f t="shared" si="888"/>
        <v>26</v>
      </c>
      <c r="X1230" s="1">
        <f t="shared" si="889"/>
        <v>26</v>
      </c>
      <c r="Y1230" s="1">
        <f t="shared" si="890"/>
        <v>26</v>
      </c>
      <c r="Z1230" s="1">
        <f t="shared" si="891"/>
        <v>26</v>
      </c>
      <c r="AA1230" s="1">
        <f t="shared" si="892"/>
        <v>26</v>
      </c>
      <c r="AB1230" s="1">
        <f t="shared" si="893"/>
        <v>26</v>
      </c>
      <c r="AC1230" s="1">
        <f t="shared" si="894"/>
        <v>26</v>
      </c>
      <c r="AD1230" s="1">
        <f t="shared" si="895"/>
        <v>26</v>
      </c>
      <c r="AE1230" s="1">
        <f t="shared" si="896"/>
        <v>26</v>
      </c>
      <c r="AF1230" s="1">
        <f t="shared" si="897"/>
        <v>26</v>
      </c>
      <c r="AG1230" s="1">
        <f t="shared" si="898"/>
        <v>26</v>
      </c>
      <c r="AH1230" s="1">
        <f t="shared" si="899"/>
        <v>26</v>
      </c>
      <c r="AI1230" s="1">
        <f t="shared" si="900"/>
        <v>26</v>
      </c>
      <c r="AJ1230" s="1">
        <f t="shared" si="901"/>
        <v>26</v>
      </c>
      <c r="AK1230" s="1">
        <f t="shared" si="902"/>
        <v>26</v>
      </c>
      <c r="AL1230" s="1">
        <f t="shared" si="903"/>
        <v>26</v>
      </c>
      <c r="AM1230" s="1">
        <f t="shared" si="904"/>
        <v>26</v>
      </c>
      <c r="AN1230" s="1">
        <f t="shared" si="905"/>
        <v>26</v>
      </c>
      <c r="AO1230" s="1">
        <f t="shared" si="906"/>
        <v>26</v>
      </c>
      <c r="AP1230" s="7">
        <f t="shared" si="876"/>
        <v>26</v>
      </c>
      <c r="AQ1230" s="7">
        <f t="shared" si="877"/>
        <v>26</v>
      </c>
      <c r="AR1230" s="1">
        <f t="shared" si="907"/>
        <v>26</v>
      </c>
      <c r="AS1230" s="7">
        <f t="shared" si="878"/>
        <v>26</v>
      </c>
      <c r="AT1230" s="1">
        <f t="shared" si="908"/>
        <v>26</v>
      </c>
      <c r="AU1230" s="1">
        <f t="shared" si="909"/>
        <v>26</v>
      </c>
      <c r="AV1230" s="1">
        <f t="shared" si="910"/>
        <v>26</v>
      </c>
      <c r="AW1230" s="1">
        <f t="shared" si="911"/>
        <v>26</v>
      </c>
      <c r="AX1230" s="1">
        <f t="shared" si="912"/>
        <v>26</v>
      </c>
      <c r="AY1230" s="1">
        <f t="shared" si="913"/>
        <v>26</v>
      </c>
      <c r="AZ1230" s="1">
        <f t="shared" si="914"/>
        <v>26</v>
      </c>
      <c r="BA1230" s="1">
        <f t="shared" si="915"/>
        <v>26</v>
      </c>
      <c r="BB1230" s="1">
        <f t="shared" si="916"/>
        <v>26</v>
      </c>
      <c r="BC1230" s="1">
        <f t="shared" si="917"/>
        <v>26</v>
      </c>
      <c r="BD1230" s="1">
        <f t="shared" si="918"/>
        <v>26</v>
      </c>
      <c r="BE1230" s="1">
        <f t="shared" si="919"/>
        <v>26</v>
      </c>
      <c r="BF1230" s="1">
        <f t="shared" si="920"/>
        <v>26</v>
      </c>
      <c r="BG1230" s="1">
        <f>+IF(D1230="male",VLOOKUP(M1230,'Key node cluster'!$A$3:$C$45,3,0),VLOOKUP(M1230,'Key node cluster'!$F$3:$H$27,3,0))</f>
        <v>31</v>
      </c>
    </row>
    <row r="1231" spans="1:59" x14ac:dyDescent="0.25">
      <c r="A1231" t="s">
        <v>1106</v>
      </c>
      <c r="B1231">
        <v>9801045992</v>
      </c>
      <c r="C1231" s="7">
        <v>40</v>
      </c>
      <c r="D1231" t="s">
        <v>9</v>
      </c>
      <c r="E1231" t="s">
        <v>10</v>
      </c>
      <c r="F1231" t="s">
        <v>28</v>
      </c>
      <c r="G1231" t="str">
        <f t="shared" si="875"/>
        <v>bachelor or above</v>
      </c>
      <c r="H1231" s="7">
        <f t="shared" si="879"/>
        <v>20</v>
      </c>
      <c r="I1231" t="s">
        <v>14</v>
      </c>
      <c r="J1231">
        <v>42</v>
      </c>
      <c r="K1231">
        <v>20.693150684932</v>
      </c>
      <c r="L1231">
        <v>5</v>
      </c>
      <c r="M1231" s="5">
        <f t="shared" si="880"/>
        <v>37</v>
      </c>
      <c r="N1231" s="5">
        <f>+IF(D1231="male",VLOOKUP(BG1231,'Key node cluster'!$L$3:$N$24,3,0),VLOOKUP(BG1231,'Key node cluster'!$R$3:$T$15,3,0))</f>
        <v>0</v>
      </c>
      <c r="O1231" s="1">
        <v>0</v>
      </c>
      <c r="P1231" s="1">
        <f t="shared" si="881"/>
        <v>26</v>
      </c>
      <c r="Q1231" s="1">
        <f t="shared" si="882"/>
        <v>26</v>
      </c>
      <c r="R1231" s="1">
        <f t="shared" si="883"/>
        <v>26</v>
      </c>
      <c r="S1231" s="1">
        <f t="shared" si="884"/>
        <v>26</v>
      </c>
      <c r="T1231" s="1">
        <f t="shared" si="885"/>
        <v>26</v>
      </c>
      <c r="U1231" s="1">
        <f t="shared" si="886"/>
        <v>26</v>
      </c>
      <c r="V1231" s="1">
        <f t="shared" si="887"/>
        <v>26</v>
      </c>
      <c r="W1231" s="1">
        <f t="shared" si="888"/>
        <v>26</v>
      </c>
      <c r="X1231" s="1">
        <f t="shared" si="889"/>
        <v>26</v>
      </c>
      <c r="Y1231" s="1">
        <f t="shared" si="890"/>
        <v>26</v>
      </c>
      <c r="Z1231" s="1">
        <f t="shared" si="891"/>
        <v>26</v>
      </c>
      <c r="AA1231" s="1">
        <f t="shared" si="892"/>
        <v>26</v>
      </c>
      <c r="AB1231" s="1">
        <f t="shared" si="893"/>
        <v>26</v>
      </c>
      <c r="AC1231" s="1">
        <f t="shared" si="894"/>
        <v>26</v>
      </c>
      <c r="AD1231" s="1">
        <f t="shared" si="895"/>
        <v>26</v>
      </c>
      <c r="AE1231" s="1">
        <f t="shared" si="896"/>
        <v>26</v>
      </c>
      <c r="AF1231" s="1">
        <f t="shared" si="897"/>
        <v>26</v>
      </c>
      <c r="AG1231" s="1">
        <f t="shared" si="898"/>
        <v>26</v>
      </c>
      <c r="AH1231" s="1">
        <f t="shared" si="899"/>
        <v>26</v>
      </c>
      <c r="AI1231" s="1">
        <f t="shared" si="900"/>
        <v>26</v>
      </c>
      <c r="AJ1231" s="1">
        <f t="shared" si="901"/>
        <v>26</v>
      </c>
      <c r="AK1231" s="1">
        <f t="shared" si="902"/>
        <v>26</v>
      </c>
      <c r="AL1231" s="1">
        <f t="shared" si="903"/>
        <v>26</v>
      </c>
      <c r="AM1231" s="1">
        <f t="shared" si="904"/>
        <v>26</v>
      </c>
      <c r="AN1231" s="1">
        <f t="shared" si="905"/>
        <v>26</v>
      </c>
      <c r="AO1231" s="1">
        <f t="shared" si="906"/>
        <v>26</v>
      </c>
      <c r="AP1231" s="7">
        <f t="shared" si="876"/>
        <v>27</v>
      </c>
      <c r="AQ1231" s="7">
        <f t="shared" si="877"/>
        <v>33</v>
      </c>
      <c r="AR1231" s="1">
        <f t="shared" si="907"/>
        <v>33</v>
      </c>
      <c r="AS1231" s="7">
        <f t="shared" si="878"/>
        <v>33</v>
      </c>
      <c r="AT1231" s="1">
        <f t="shared" si="908"/>
        <v>33</v>
      </c>
      <c r="AU1231" s="1">
        <f t="shared" si="909"/>
        <v>33</v>
      </c>
      <c r="AV1231" s="1">
        <f t="shared" si="910"/>
        <v>33</v>
      </c>
      <c r="AW1231" s="1">
        <f t="shared" si="911"/>
        <v>37</v>
      </c>
      <c r="AX1231" s="1">
        <f t="shared" si="912"/>
        <v>37</v>
      </c>
      <c r="AY1231" s="1">
        <f t="shared" si="913"/>
        <v>37</v>
      </c>
      <c r="AZ1231" s="1">
        <f t="shared" si="914"/>
        <v>37</v>
      </c>
      <c r="BA1231" s="1">
        <f t="shared" si="915"/>
        <v>37</v>
      </c>
      <c r="BB1231" s="1">
        <f t="shared" si="916"/>
        <v>37</v>
      </c>
      <c r="BC1231" s="1">
        <f t="shared" si="917"/>
        <v>37</v>
      </c>
      <c r="BD1231" s="1">
        <f t="shared" si="918"/>
        <v>37</v>
      </c>
      <c r="BE1231" s="1">
        <f t="shared" si="919"/>
        <v>37</v>
      </c>
      <c r="BF1231" s="1">
        <f t="shared" si="920"/>
        <v>37</v>
      </c>
      <c r="BG1231" s="1">
        <f>+IF(D1231="male",VLOOKUP(M1231,'Key node cluster'!$A$3:$C$45,3,0),VLOOKUP(M1231,'Key node cluster'!$F$3:$H$27,3,0))</f>
        <v>37</v>
      </c>
    </row>
    <row r="1232" spans="1:59" x14ac:dyDescent="0.25">
      <c r="A1232" t="s">
        <v>1107</v>
      </c>
      <c r="B1232">
        <v>9841035919</v>
      </c>
      <c r="C1232" s="7">
        <v>40</v>
      </c>
      <c r="D1232" t="s">
        <v>9</v>
      </c>
      <c r="E1232" t="s">
        <v>10</v>
      </c>
      <c r="G1232" t="str">
        <f t="shared" si="875"/>
        <v>tvet</v>
      </c>
      <c r="H1232" s="7">
        <f t="shared" si="879"/>
        <v>15</v>
      </c>
      <c r="I1232" t="s">
        <v>22</v>
      </c>
      <c r="J1232">
        <v>37</v>
      </c>
      <c r="K1232">
        <v>11.753424657534</v>
      </c>
      <c r="L1232">
        <v>5</v>
      </c>
      <c r="M1232" s="5">
        <f t="shared" si="880"/>
        <v>26</v>
      </c>
      <c r="N1232" s="5">
        <f>+IF(D1232="male",VLOOKUP(BG1232,'Key node cluster'!$L$3:$N$24,3,0),VLOOKUP(BG1232,'Key node cluster'!$R$3:$T$15,3,0))</f>
        <v>1</v>
      </c>
      <c r="O1232" s="1">
        <v>0</v>
      </c>
      <c r="P1232" s="1">
        <f t="shared" si="881"/>
        <v>26</v>
      </c>
      <c r="Q1232" s="1">
        <f t="shared" si="882"/>
        <v>26</v>
      </c>
      <c r="R1232" s="1">
        <f t="shared" si="883"/>
        <v>26</v>
      </c>
      <c r="S1232" s="1">
        <f t="shared" si="884"/>
        <v>26</v>
      </c>
      <c r="T1232" s="1">
        <f t="shared" si="885"/>
        <v>26</v>
      </c>
      <c r="U1232" s="1">
        <f t="shared" si="886"/>
        <v>26</v>
      </c>
      <c r="V1232" s="1">
        <f t="shared" si="887"/>
        <v>26</v>
      </c>
      <c r="W1232" s="1">
        <f t="shared" si="888"/>
        <v>26</v>
      </c>
      <c r="X1232" s="1">
        <f t="shared" si="889"/>
        <v>26</v>
      </c>
      <c r="Y1232" s="1">
        <f t="shared" si="890"/>
        <v>26</v>
      </c>
      <c r="Z1232" s="1">
        <f t="shared" si="891"/>
        <v>26</v>
      </c>
      <c r="AA1232" s="1">
        <f t="shared" si="892"/>
        <v>26</v>
      </c>
      <c r="AB1232" s="1">
        <f t="shared" si="893"/>
        <v>26</v>
      </c>
      <c r="AC1232" s="1">
        <f t="shared" si="894"/>
        <v>26</v>
      </c>
      <c r="AD1232" s="1">
        <f t="shared" si="895"/>
        <v>26</v>
      </c>
      <c r="AE1232" s="1">
        <f t="shared" si="896"/>
        <v>26</v>
      </c>
      <c r="AF1232" s="1">
        <f t="shared" si="897"/>
        <v>26</v>
      </c>
      <c r="AG1232" s="1">
        <f t="shared" si="898"/>
        <v>26</v>
      </c>
      <c r="AH1232" s="1">
        <f t="shared" si="899"/>
        <v>26</v>
      </c>
      <c r="AI1232" s="1">
        <f t="shared" si="900"/>
        <v>26</v>
      </c>
      <c r="AJ1232" s="1">
        <f t="shared" si="901"/>
        <v>26</v>
      </c>
      <c r="AK1232" s="1">
        <f t="shared" si="902"/>
        <v>26</v>
      </c>
      <c r="AL1232" s="1">
        <f t="shared" si="903"/>
        <v>26</v>
      </c>
      <c r="AM1232" s="1">
        <f t="shared" si="904"/>
        <v>26</v>
      </c>
      <c r="AN1232" s="1">
        <f t="shared" si="905"/>
        <v>26</v>
      </c>
      <c r="AO1232" s="1">
        <f t="shared" si="906"/>
        <v>26</v>
      </c>
      <c r="AP1232" s="7">
        <f t="shared" si="876"/>
        <v>26</v>
      </c>
      <c r="AQ1232" s="7">
        <f t="shared" si="877"/>
        <v>26</v>
      </c>
      <c r="AR1232" s="1">
        <f t="shared" si="907"/>
        <v>26</v>
      </c>
      <c r="AS1232" s="7">
        <f t="shared" si="878"/>
        <v>26</v>
      </c>
      <c r="AT1232" s="1">
        <f t="shared" si="908"/>
        <v>26</v>
      </c>
      <c r="AU1232" s="1">
        <f t="shared" si="909"/>
        <v>26</v>
      </c>
      <c r="AV1232" s="1">
        <f t="shared" si="910"/>
        <v>26</v>
      </c>
      <c r="AW1232" s="1">
        <f t="shared" si="911"/>
        <v>26</v>
      </c>
      <c r="AX1232" s="1">
        <f t="shared" si="912"/>
        <v>26</v>
      </c>
      <c r="AY1232" s="1">
        <f t="shared" si="913"/>
        <v>26</v>
      </c>
      <c r="AZ1232" s="1">
        <f t="shared" si="914"/>
        <v>26</v>
      </c>
      <c r="BA1232" s="1">
        <f t="shared" si="915"/>
        <v>26</v>
      </c>
      <c r="BB1232" s="1">
        <f t="shared" si="916"/>
        <v>26</v>
      </c>
      <c r="BC1232" s="1">
        <f t="shared" si="917"/>
        <v>26</v>
      </c>
      <c r="BD1232" s="1">
        <f t="shared" si="918"/>
        <v>26</v>
      </c>
      <c r="BE1232" s="1">
        <f t="shared" si="919"/>
        <v>26</v>
      </c>
      <c r="BF1232" s="1">
        <f t="shared" si="920"/>
        <v>26</v>
      </c>
      <c r="BG1232" s="1">
        <f>+IF(D1232="male",VLOOKUP(M1232,'Key node cluster'!$A$3:$C$45,3,0),VLOOKUP(M1232,'Key node cluster'!$F$3:$H$27,3,0))</f>
        <v>31</v>
      </c>
    </row>
    <row r="1233" spans="1:59" x14ac:dyDescent="0.25">
      <c r="A1233" t="s">
        <v>1110</v>
      </c>
      <c r="B1233">
        <v>9911037830</v>
      </c>
      <c r="C1233" s="7">
        <v>30</v>
      </c>
      <c r="D1233" t="s">
        <v>9</v>
      </c>
      <c r="E1233" t="s">
        <v>10</v>
      </c>
      <c r="F1233" t="s">
        <v>11</v>
      </c>
      <c r="G1233" t="str">
        <f t="shared" si="875"/>
        <v>bachelor or above</v>
      </c>
      <c r="H1233" s="7">
        <f t="shared" si="879"/>
        <v>5</v>
      </c>
      <c r="I1233" t="s">
        <v>14</v>
      </c>
      <c r="J1233">
        <v>30</v>
      </c>
      <c r="K1233">
        <v>4.9397260273972998</v>
      </c>
      <c r="L1233">
        <v>19</v>
      </c>
      <c r="M1233" s="5">
        <f t="shared" si="880"/>
        <v>41</v>
      </c>
      <c r="N1233" s="5">
        <f>+IF(D1233="male",VLOOKUP(BG1233,'Key node cluster'!$L$3:$N$24,3,0),VLOOKUP(BG1233,'Key node cluster'!$R$3:$T$15,3,0))</f>
        <v>1</v>
      </c>
      <c r="O1233" s="1">
        <v>0</v>
      </c>
      <c r="P1233" s="1">
        <f t="shared" si="881"/>
        <v>26</v>
      </c>
      <c r="Q1233" s="1">
        <f t="shared" si="882"/>
        <v>26</v>
      </c>
      <c r="R1233" s="1">
        <f t="shared" si="883"/>
        <v>26</v>
      </c>
      <c r="S1233" s="1">
        <f t="shared" si="884"/>
        <v>26</v>
      </c>
      <c r="T1233" s="1">
        <f t="shared" si="885"/>
        <v>26</v>
      </c>
      <c r="U1233" s="1">
        <f t="shared" si="886"/>
        <v>26</v>
      </c>
      <c r="V1233" s="1">
        <f t="shared" si="887"/>
        <v>26</v>
      </c>
      <c r="W1233" s="1">
        <f t="shared" si="888"/>
        <v>26</v>
      </c>
      <c r="X1233" s="1">
        <f t="shared" si="889"/>
        <v>26</v>
      </c>
      <c r="Y1233" s="1">
        <f t="shared" si="890"/>
        <v>26</v>
      </c>
      <c r="Z1233" s="1">
        <f t="shared" si="891"/>
        <v>26</v>
      </c>
      <c r="AA1233" s="1">
        <f t="shared" si="892"/>
        <v>26</v>
      </c>
      <c r="AB1233" s="1">
        <f t="shared" si="893"/>
        <v>26</v>
      </c>
      <c r="AC1233" s="1">
        <f t="shared" si="894"/>
        <v>26</v>
      </c>
      <c r="AD1233" s="1">
        <f t="shared" si="895"/>
        <v>26</v>
      </c>
      <c r="AE1233" s="1">
        <f t="shared" si="896"/>
        <v>26</v>
      </c>
      <c r="AF1233" s="1">
        <f t="shared" si="897"/>
        <v>26</v>
      </c>
      <c r="AG1233" s="1">
        <f t="shared" si="898"/>
        <v>26</v>
      </c>
      <c r="AH1233" s="1">
        <f t="shared" si="899"/>
        <v>26</v>
      </c>
      <c r="AI1233" s="1">
        <f t="shared" si="900"/>
        <v>26</v>
      </c>
      <c r="AJ1233" s="1">
        <f t="shared" si="901"/>
        <v>26</v>
      </c>
      <c r="AK1233" s="1">
        <f t="shared" si="902"/>
        <v>26</v>
      </c>
      <c r="AL1233" s="1">
        <f t="shared" si="903"/>
        <v>26</v>
      </c>
      <c r="AM1233" s="1">
        <f t="shared" si="904"/>
        <v>26</v>
      </c>
      <c r="AN1233" s="1">
        <f t="shared" si="905"/>
        <v>26</v>
      </c>
      <c r="AO1233" s="1">
        <f t="shared" si="906"/>
        <v>26</v>
      </c>
      <c r="AP1233" s="7">
        <f t="shared" si="876"/>
        <v>38</v>
      </c>
      <c r="AQ1233" s="7">
        <f t="shared" si="877"/>
        <v>38</v>
      </c>
      <c r="AR1233" s="1">
        <f t="shared" si="907"/>
        <v>38</v>
      </c>
      <c r="AS1233" s="7">
        <f t="shared" si="878"/>
        <v>38</v>
      </c>
      <c r="AT1233" s="1">
        <f t="shared" si="908"/>
        <v>38</v>
      </c>
      <c r="AU1233" s="1">
        <f t="shared" si="909"/>
        <v>38</v>
      </c>
      <c r="AV1233" s="1">
        <f t="shared" si="910"/>
        <v>38</v>
      </c>
      <c r="AW1233" s="1">
        <f t="shared" si="911"/>
        <v>38</v>
      </c>
      <c r="AX1233" s="1">
        <f t="shared" si="912"/>
        <v>38</v>
      </c>
      <c r="AY1233" s="1">
        <f t="shared" si="913"/>
        <v>38</v>
      </c>
      <c r="AZ1233" s="1">
        <f t="shared" si="914"/>
        <v>38</v>
      </c>
      <c r="BA1233" s="1">
        <f t="shared" si="915"/>
        <v>38</v>
      </c>
      <c r="BB1233" s="1">
        <f t="shared" si="916"/>
        <v>40</v>
      </c>
      <c r="BC1233" s="1">
        <f t="shared" si="917"/>
        <v>40</v>
      </c>
      <c r="BD1233" s="1">
        <f t="shared" si="918"/>
        <v>41</v>
      </c>
      <c r="BE1233" s="1">
        <f t="shared" si="919"/>
        <v>41</v>
      </c>
      <c r="BF1233" s="1">
        <f t="shared" si="920"/>
        <v>41</v>
      </c>
      <c r="BG1233" s="1">
        <f>+IF(D1233="male",VLOOKUP(M1233,'Key node cluster'!$A$3:$C$45,3,0),VLOOKUP(M1233,'Key node cluster'!$F$3:$H$27,3,0))</f>
        <v>41</v>
      </c>
    </row>
    <row r="1234" spans="1:59" x14ac:dyDescent="0.25">
      <c r="A1234" t="s">
        <v>1111</v>
      </c>
      <c r="B1234">
        <v>9751013188</v>
      </c>
      <c r="C1234" s="7">
        <v>50</v>
      </c>
      <c r="D1234" t="s">
        <v>9</v>
      </c>
      <c r="E1234" t="s">
        <v>10</v>
      </c>
      <c r="G1234" t="str">
        <f t="shared" si="875"/>
        <v>tvet</v>
      </c>
      <c r="H1234" s="7">
        <f t="shared" si="879"/>
        <v>20</v>
      </c>
      <c r="I1234" t="s">
        <v>22</v>
      </c>
      <c r="J1234">
        <v>47</v>
      </c>
      <c r="K1234">
        <v>20.945205479452</v>
      </c>
      <c r="L1234">
        <v>29</v>
      </c>
      <c r="M1234" s="5">
        <f t="shared" si="880"/>
        <v>26</v>
      </c>
      <c r="N1234" s="5">
        <f>+IF(D1234="male",VLOOKUP(BG1234,'Key node cluster'!$L$3:$N$24,3,0),VLOOKUP(BG1234,'Key node cluster'!$R$3:$T$15,3,0))</f>
        <v>1</v>
      </c>
      <c r="O1234" s="1">
        <v>0</v>
      </c>
      <c r="P1234" s="1">
        <f t="shared" si="881"/>
        <v>26</v>
      </c>
      <c r="Q1234" s="1">
        <f t="shared" si="882"/>
        <v>26</v>
      </c>
      <c r="R1234" s="1">
        <f t="shared" si="883"/>
        <v>26</v>
      </c>
      <c r="S1234" s="1">
        <f t="shared" si="884"/>
        <v>26</v>
      </c>
      <c r="T1234" s="1">
        <f t="shared" si="885"/>
        <v>26</v>
      </c>
      <c r="U1234" s="1">
        <f t="shared" si="886"/>
        <v>26</v>
      </c>
      <c r="V1234" s="1">
        <f t="shared" si="887"/>
        <v>26</v>
      </c>
      <c r="W1234" s="1">
        <f t="shared" si="888"/>
        <v>26</v>
      </c>
      <c r="X1234" s="1">
        <f t="shared" si="889"/>
        <v>26</v>
      </c>
      <c r="Y1234" s="1">
        <f t="shared" si="890"/>
        <v>26</v>
      </c>
      <c r="Z1234" s="1">
        <f t="shared" si="891"/>
        <v>26</v>
      </c>
      <c r="AA1234" s="1">
        <f t="shared" si="892"/>
        <v>26</v>
      </c>
      <c r="AB1234" s="1">
        <f t="shared" si="893"/>
        <v>26</v>
      </c>
      <c r="AC1234" s="1">
        <f t="shared" si="894"/>
        <v>26</v>
      </c>
      <c r="AD1234" s="1">
        <f t="shared" si="895"/>
        <v>26</v>
      </c>
      <c r="AE1234" s="1">
        <f t="shared" si="896"/>
        <v>26</v>
      </c>
      <c r="AF1234" s="1">
        <f t="shared" si="897"/>
        <v>26</v>
      </c>
      <c r="AG1234" s="1">
        <f t="shared" si="898"/>
        <v>26</v>
      </c>
      <c r="AH1234" s="1">
        <f t="shared" si="899"/>
        <v>26</v>
      </c>
      <c r="AI1234" s="1">
        <f t="shared" si="900"/>
        <v>26</v>
      </c>
      <c r="AJ1234" s="1">
        <f t="shared" si="901"/>
        <v>26</v>
      </c>
      <c r="AK1234" s="1">
        <f t="shared" si="902"/>
        <v>26</v>
      </c>
      <c r="AL1234" s="1">
        <f t="shared" si="903"/>
        <v>26</v>
      </c>
      <c r="AM1234" s="1">
        <f t="shared" si="904"/>
        <v>26</v>
      </c>
      <c r="AN1234" s="1">
        <f t="shared" si="905"/>
        <v>26</v>
      </c>
      <c r="AO1234" s="1">
        <f t="shared" si="906"/>
        <v>26</v>
      </c>
      <c r="AP1234" s="7">
        <f t="shared" si="876"/>
        <v>26</v>
      </c>
      <c r="AQ1234" s="7">
        <f t="shared" si="877"/>
        <v>26</v>
      </c>
      <c r="AR1234" s="1">
        <f t="shared" si="907"/>
        <v>26</v>
      </c>
      <c r="AS1234" s="7">
        <f t="shared" si="878"/>
        <v>26</v>
      </c>
      <c r="AT1234" s="1">
        <f t="shared" si="908"/>
        <v>26</v>
      </c>
      <c r="AU1234" s="1">
        <f t="shared" si="909"/>
        <v>26</v>
      </c>
      <c r="AV1234" s="1">
        <f t="shared" si="910"/>
        <v>26</v>
      </c>
      <c r="AW1234" s="1">
        <f t="shared" si="911"/>
        <v>26</v>
      </c>
      <c r="AX1234" s="1">
        <f t="shared" si="912"/>
        <v>26</v>
      </c>
      <c r="AY1234" s="1">
        <f t="shared" si="913"/>
        <v>26</v>
      </c>
      <c r="AZ1234" s="1">
        <f t="shared" si="914"/>
        <v>26</v>
      </c>
      <c r="BA1234" s="1">
        <f t="shared" si="915"/>
        <v>26</v>
      </c>
      <c r="BB1234" s="1">
        <f t="shared" si="916"/>
        <v>26</v>
      </c>
      <c r="BC1234" s="1">
        <f t="shared" si="917"/>
        <v>26</v>
      </c>
      <c r="BD1234" s="1">
        <f t="shared" si="918"/>
        <v>26</v>
      </c>
      <c r="BE1234" s="1">
        <f t="shared" si="919"/>
        <v>26</v>
      </c>
      <c r="BF1234" s="1">
        <f t="shared" si="920"/>
        <v>26</v>
      </c>
      <c r="BG1234" s="1">
        <f>+IF(D1234="male",VLOOKUP(M1234,'Key node cluster'!$A$3:$C$45,3,0),VLOOKUP(M1234,'Key node cluster'!$F$3:$H$27,3,0))</f>
        <v>31</v>
      </c>
    </row>
    <row r="1235" spans="1:59" x14ac:dyDescent="0.25">
      <c r="A1235" t="s">
        <v>1112</v>
      </c>
      <c r="B1235">
        <v>9961057902</v>
      </c>
      <c r="C1235" s="7">
        <v>20</v>
      </c>
      <c r="D1235" t="s">
        <v>9</v>
      </c>
      <c r="E1235" t="s">
        <v>10</v>
      </c>
      <c r="F1235" t="s">
        <v>352</v>
      </c>
      <c r="G1235" t="str">
        <f t="shared" si="875"/>
        <v>bachelor or above</v>
      </c>
      <c r="H1235" s="7">
        <f t="shared" si="879"/>
        <v>5</v>
      </c>
      <c r="I1235" t="s">
        <v>14</v>
      </c>
      <c r="J1235">
        <v>25</v>
      </c>
      <c r="K1235">
        <v>1.0876712328767</v>
      </c>
      <c r="L1235">
        <v>1</v>
      </c>
      <c r="M1235" s="5">
        <f t="shared" si="880"/>
        <v>30</v>
      </c>
      <c r="N1235" s="5">
        <f>+IF(D1235="male",VLOOKUP(BG1235,'Key node cluster'!$L$3:$N$24,3,0),VLOOKUP(BG1235,'Key node cluster'!$R$3:$T$15,3,0))</f>
        <v>2</v>
      </c>
      <c r="O1235" s="1">
        <v>0</v>
      </c>
      <c r="P1235" s="1">
        <f t="shared" si="881"/>
        <v>26</v>
      </c>
      <c r="Q1235" s="1">
        <f t="shared" si="882"/>
        <v>26</v>
      </c>
      <c r="R1235" s="1">
        <f t="shared" si="883"/>
        <v>26</v>
      </c>
      <c r="S1235" s="1">
        <f t="shared" si="884"/>
        <v>26</v>
      </c>
      <c r="T1235" s="1">
        <f t="shared" si="885"/>
        <v>26</v>
      </c>
      <c r="U1235" s="1">
        <f t="shared" si="886"/>
        <v>26</v>
      </c>
      <c r="V1235" s="1">
        <f t="shared" si="887"/>
        <v>26</v>
      </c>
      <c r="W1235" s="1">
        <f t="shared" si="888"/>
        <v>26</v>
      </c>
      <c r="X1235" s="1">
        <f t="shared" si="889"/>
        <v>26</v>
      </c>
      <c r="Y1235" s="1">
        <f t="shared" si="890"/>
        <v>26</v>
      </c>
      <c r="Z1235" s="1">
        <f t="shared" si="891"/>
        <v>26</v>
      </c>
      <c r="AA1235" s="1">
        <f t="shared" si="892"/>
        <v>26</v>
      </c>
      <c r="AB1235" s="1">
        <f t="shared" si="893"/>
        <v>26</v>
      </c>
      <c r="AC1235" s="1">
        <f t="shared" si="894"/>
        <v>26</v>
      </c>
      <c r="AD1235" s="1">
        <f t="shared" si="895"/>
        <v>26</v>
      </c>
      <c r="AE1235" s="1">
        <f t="shared" si="896"/>
        <v>26</v>
      </c>
      <c r="AF1235" s="1">
        <f t="shared" si="897"/>
        <v>26</v>
      </c>
      <c r="AG1235" s="1">
        <f t="shared" si="898"/>
        <v>26</v>
      </c>
      <c r="AH1235" s="1">
        <f t="shared" si="899"/>
        <v>26</v>
      </c>
      <c r="AI1235" s="1">
        <f t="shared" si="900"/>
        <v>26</v>
      </c>
      <c r="AJ1235" s="1">
        <f t="shared" si="901"/>
        <v>26</v>
      </c>
      <c r="AK1235" s="1">
        <f t="shared" si="902"/>
        <v>26</v>
      </c>
      <c r="AL1235" s="1">
        <f t="shared" si="903"/>
        <v>26</v>
      </c>
      <c r="AM1235" s="1">
        <f t="shared" si="904"/>
        <v>26</v>
      </c>
      <c r="AN1235" s="1">
        <f t="shared" si="905"/>
        <v>26</v>
      </c>
      <c r="AO1235" s="1">
        <f t="shared" si="906"/>
        <v>26</v>
      </c>
      <c r="AP1235" s="7">
        <f t="shared" si="876"/>
        <v>27</v>
      </c>
      <c r="AQ1235" s="7">
        <f t="shared" si="877"/>
        <v>28</v>
      </c>
      <c r="AR1235" s="1">
        <f t="shared" si="907"/>
        <v>29</v>
      </c>
      <c r="AS1235" s="7">
        <f t="shared" si="878"/>
        <v>30</v>
      </c>
      <c r="AT1235" s="1">
        <f t="shared" si="908"/>
        <v>30</v>
      </c>
      <c r="AU1235" s="1">
        <f t="shared" si="909"/>
        <v>30</v>
      </c>
      <c r="AV1235" s="1">
        <f t="shared" si="910"/>
        <v>30</v>
      </c>
      <c r="AW1235" s="1">
        <f t="shared" si="911"/>
        <v>30</v>
      </c>
      <c r="AX1235" s="1">
        <f t="shared" si="912"/>
        <v>30</v>
      </c>
      <c r="AY1235" s="1">
        <f t="shared" si="913"/>
        <v>30</v>
      </c>
      <c r="AZ1235" s="1">
        <f t="shared" si="914"/>
        <v>30</v>
      </c>
      <c r="BA1235" s="1">
        <f t="shared" si="915"/>
        <v>30</v>
      </c>
      <c r="BB1235" s="1">
        <f t="shared" si="916"/>
        <v>30</v>
      </c>
      <c r="BC1235" s="1">
        <f t="shared" si="917"/>
        <v>30</v>
      </c>
      <c r="BD1235" s="1">
        <f t="shared" si="918"/>
        <v>30</v>
      </c>
      <c r="BE1235" s="1">
        <f t="shared" si="919"/>
        <v>30</v>
      </c>
      <c r="BF1235" s="1">
        <f t="shared" si="920"/>
        <v>30</v>
      </c>
      <c r="BG1235" s="1">
        <f>+IF(D1235="male",VLOOKUP(M1235,'Key node cluster'!$A$3:$C$45,3,0),VLOOKUP(M1235,'Key node cluster'!$F$3:$H$27,3,0))</f>
        <v>30</v>
      </c>
    </row>
    <row r="1236" spans="1:59" x14ac:dyDescent="0.25">
      <c r="A1236" t="s">
        <v>1114</v>
      </c>
      <c r="B1236">
        <v>9791033347</v>
      </c>
      <c r="C1236" s="7">
        <v>40</v>
      </c>
      <c r="D1236" t="s">
        <v>9</v>
      </c>
      <c r="E1236" t="s">
        <v>10</v>
      </c>
      <c r="G1236" t="str">
        <f t="shared" si="875"/>
        <v>secondary or below</v>
      </c>
      <c r="H1236" s="7">
        <f t="shared" si="879"/>
        <v>10</v>
      </c>
      <c r="I1236" t="s">
        <v>12</v>
      </c>
      <c r="J1236">
        <v>42</v>
      </c>
      <c r="K1236">
        <v>8.1643835616438007</v>
      </c>
      <c r="L1236">
        <v>4</v>
      </c>
      <c r="M1236" s="5">
        <f t="shared" si="880"/>
        <v>26</v>
      </c>
      <c r="N1236" s="5">
        <f>+IF(D1236="male",VLOOKUP(BG1236,'Key node cluster'!$L$3:$N$24,3,0),VLOOKUP(BG1236,'Key node cluster'!$R$3:$T$15,3,0))</f>
        <v>1</v>
      </c>
      <c r="O1236" s="1">
        <v>0</v>
      </c>
      <c r="P1236" s="1">
        <f t="shared" si="881"/>
        <v>26</v>
      </c>
      <c r="Q1236" s="1">
        <f t="shared" si="882"/>
        <v>26</v>
      </c>
      <c r="R1236" s="1">
        <f t="shared" si="883"/>
        <v>26</v>
      </c>
      <c r="S1236" s="1">
        <f t="shared" si="884"/>
        <v>26</v>
      </c>
      <c r="T1236" s="1">
        <f t="shared" si="885"/>
        <v>26</v>
      </c>
      <c r="U1236" s="1">
        <f t="shared" si="886"/>
        <v>26</v>
      </c>
      <c r="V1236" s="1">
        <f t="shared" si="887"/>
        <v>26</v>
      </c>
      <c r="W1236" s="1">
        <f t="shared" si="888"/>
        <v>26</v>
      </c>
      <c r="X1236" s="1">
        <f t="shared" si="889"/>
        <v>26</v>
      </c>
      <c r="Y1236" s="1">
        <f t="shared" si="890"/>
        <v>26</v>
      </c>
      <c r="Z1236" s="1">
        <f t="shared" si="891"/>
        <v>26</v>
      </c>
      <c r="AA1236" s="1">
        <f t="shared" si="892"/>
        <v>26</v>
      </c>
      <c r="AB1236" s="1">
        <f t="shared" si="893"/>
        <v>26</v>
      </c>
      <c r="AC1236" s="1">
        <f t="shared" si="894"/>
        <v>26</v>
      </c>
      <c r="AD1236" s="1">
        <f t="shared" si="895"/>
        <v>26</v>
      </c>
      <c r="AE1236" s="1">
        <f t="shared" si="896"/>
        <v>26</v>
      </c>
      <c r="AF1236" s="1">
        <f t="shared" si="897"/>
        <v>26</v>
      </c>
      <c r="AG1236" s="1">
        <f t="shared" si="898"/>
        <v>26</v>
      </c>
      <c r="AH1236" s="1">
        <f t="shared" si="899"/>
        <v>26</v>
      </c>
      <c r="AI1236" s="1">
        <f t="shared" si="900"/>
        <v>26</v>
      </c>
      <c r="AJ1236" s="1">
        <f t="shared" si="901"/>
        <v>26</v>
      </c>
      <c r="AK1236" s="1">
        <f t="shared" si="902"/>
        <v>26</v>
      </c>
      <c r="AL1236" s="1">
        <f t="shared" si="903"/>
        <v>26</v>
      </c>
      <c r="AM1236" s="1">
        <f t="shared" si="904"/>
        <v>26</v>
      </c>
      <c r="AN1236" s="1">
        <f t="shared" si="905"/>
        <v>26</v>
      </c>
      <c r="AO1236" s="1">
        <f t="shared" si="906"/>
        <v>26</v>
      </c>
      <c r="AP1236" s="7">
        <f t="shared" si="876"/>
        <v>26</v>
      </c>
      <c r="AQ1236" s="7">
        <f t="shared" si="877"/>
        <v>26</v>
      </c>
      <c r="AR1236" s="1">
        <f t="shared" si="907"/>
        <v>26</v>
      </c>
      <c r="AS1236" s="7">
        <f t="shared" si="878"/>
        <v>26</v>
      </c>
      <c r="AT1236" s="1">
        <f t="shared" si="908"/>
        <v>26</v>
      </c>
      <c r="AU1236" s="1">
        <f t="shared" si="909"/>
        <v>26</v>
      </c>
      <c r="AV1236" s="1">
        <f t="shared" si="910"/>
        <v>26</v>
      </c>
      <c r="AW1236" s="1">
        <f t="shared" si="911"/>
        <v>26</v>
      </c>
      <c r="AX1236" s="1">
        <f t="shared" si="912"/>
        <v>26</v>
      </c>
      <c r="AY1236" s="1">
        <f t="shared" si="913"/>
        <v>26</v>
      </c>
      <c r="AZ1236" s="1">
        <f t="shared" si="914"/>
        <v>26</v>
      </c>
      <c r="BA1236" s="1">
        <f t="shared" si="915"/>
        <v>26</v>
      </c>
      <c r="BB1236" s="1">
        <f t="shared" si="916"/>
        <v>26</v>
      </c>
      <c r="BC1236" s="1">
        <f t="shared" si="917"/>
        <v>26</v>
      </c>
      <c r="BD1236" s="1">
        <f t="shared" si="918"/>
        <v>26</v>
      </c>
      <c r="BE1236" s="1">
        <f t="shared" si="919"/>
        <v>26</v>
      </c>
      <c r="BF1236" s="1">
        <f t="shared" si="920"/>
        <v>26</v>
      </c>
      <c r="BG1236" s="1">
        <f>+IF(D1236="male",VLOOKUP(M1236,'Key node cluster'!$A$3:$C$45,3,0),VLOOKUP(M1236,'Key node cluster'!$F$3:$H$27,3,0))</f>
        <v>31</v>
      </c>
    </row>
    <row r="1237" spans="1:59" x14ac:dyDescent="0.25">
      <c r="A1237" t="s">
        <v>1116</v>
      </c>
      <c r="B1237">
        <v>9751038882</v>
      </c>
      <c r="C1237" s="7">
        <v>50</v>
      </c>
      <c r="D1237" t="s">
        <v>9</v>
      </c>
      <c r="E1237" t="s">
        <v>10</v>
      </c>
      <c r="G1237" t="str">
        <f t="shared" si="875"/>
        <v>bachelor or above</v>
      </c>
      <c r="H1237" s="7">
        <f t="shared" si="879"/>
        <v>15</v>
      </c>
      <c r="I1237" t="s">
        <v>14</v>
      </c>
      <c r="J1237">
        <v>46</v>
      </c>
      <c r="K1237">
        <v>14.452054794521001</v>
      </c>
      <c r="L1237">
        <v>7</v>
      </c>
      <c r="M1237" s="5">
        <f t="shared" si="880"/>
        <v>26</v>
      </c>
      <c r="N1237" s="5">
        <f>+IF(D1237="male",VLOOKUP(BG1237,'Key node cluster'!$L$3:$N$24,3,0),VLOOKUP(BG1237,'Key node cluster'!$R$3:$T$15,3,0))</f>
        <v>1</v>
      </c>
      <c r="O1237" s="1">
        <v>0</v>
      </c>
      <c r="P1237" s="1">
        <f t="shared" si="881"/>
        <v>26</v>
      </c>
      <c r="Q1237" s="1">
        <f t="shared" si="882"/>
        <v>26</v>
      </c>
      <c r="R1237" s="1">
        <f t="shared" si="883"/>
        <v>26</v>
      </c>
      <c r="S1237" s="1">
        <f t="shared" si="884"/>
        <v>26</v>
      </c>
      <c r="T1237" s="1">
        <f t="shared" si="885"/>
        <v>26</v>
      </c>
      <c r="U1237" s="1">
        <f t="shared" si="886"/>
        <v>26</v>
      </c>
      <c r="V1237" s="1">
        <f t="shared" si="887"/>
        <v>26</v>
      </c>
      <c r="W1237" s="1">
        <f t="shared" si="888"/>
        <v>26</v>
      </c>
      <c r="X1237" s="1">
        <f t="shared" si="889"/>
        <v>26</v>
      </c>
      <c r="Y1237" s="1">
        <f t="shared" si="890"/>
        <v>26</v>
      </c>
      <c r="Z1237" s="1">
        <f t="shared" si="891"/>
        <v>26</v>
      </c>
      <c r="AA1237" s="1">
        <f t="shared" si="892"/>
        <v>26</v>
      </c>
      <c r="AB1237" s="1">
        <f t="shared" si="893"/>
        <v>26</v>
      </c>
      <c r="AC1237" s="1">
        <f t="shared" si="894"/>
        <v>26</v>
      </c>
      <c r="AD1237" s="1">
        <f t="shared" si="895"/>
        <v>26</v>
      </c>
      <c r="AE1237" s="1">
        <f t="shared" si="896"/>
        <v>26</v>
      </c>
      <c r="AF1237" s="1">
        <f t="shared" si="897"/>
        <v>26</v>
      </c>
      <c r="AG1237" s="1">
        <f t="shared" si="898"/>
        <v>26</v>
      </c>
      <c r="AH1237" s="1">
        <f t="shared" si="899"/>
        <v>26</v>
      </c>
      <c r="AI1237" s="1">
        <f t="shared" si="900"/>
        <v>26</v>
      </c>
      <c r="AJ1237" s="1">
        <f t="shared" si="901"/>
        <v>26</v>
      </c>
      <c r="AK1237" s="1">
        <f t="shared" si="902"/>
        <v>26</v>
      </c>
      <c r="AL1237" s="1">
        <f t="shared" si="903"/>
        <v>26</v>
      </c>
      <c r="AM1237" s="1">
        <f t="shared" si="904"/>
        <v>26</v>
      </c>
      <c r="AN1237" s="1">
        <f t="shared" si="905"/>
        <v>26</v>
      </c>
      <c r="AO1237" s="1">
        <f t="shared" si="906"/>
        <v>26</v>
      </c>
      <c r="AP1237" s="7">
        <f t="shared" si="876"/>
        <v>26</v>
      </c>
      <c r="AQ1237" s="7">
        <f t="shared" si="877"/>
        <v>26</v>
      </c>
      <c r="AR1237" s="1">
        <f t="shared" si="907"/>
        <v>26</v>
      </c>
      <c r="AS1237" s="7">
        <f t="shared" si="878"/>
        <v>26</v>
      </c>
      <c r="AT1237" s="1">
        <f t="shared" si="908"/>
        <v>26</v>
      </c>
      <c r="AU1237" s="1">
        <f t="shared" si="909"/>
        <v>26</v>
      </c>
      <c r="AV1237" s="1">
        <f t="shared" si="910"/>
        <v>26</v>
      </c>
      <c r="AW1237" s="1">
        <f t="shared" si="911"/>
        <v>26</v>
      </c>
      <c r="AX1237" s="1">
        <f t="shared" si="912"/>
        <v>26</v>
      </c>
      <c r="AY1237" s="1">
        <f t="shared" si="913"/>
        <v>26</v>
      </c>
      <c r="AZ1237" s="1">
        <f t="shared" si="914"/>
        <v>26</v>
      </c>
      <c r="BA1237" s="1">
        <f t="shared" si="915"/>
        <v>26</v>
      </c>
      <c r="BB1237" s="1">
        <f t="shared" si="916"/>
        <v>26</v>
      </c>
      <c r="BC1237" s="1">
        <f t="shared" si="917"/>
        <v>26</v>
      </c>
      <c r="BD1237" s="1">
        <f t="shared" si="918"/>
        <v>26</v>
      </c>
      <c r="BE1237" s="1">
        <f t="shared" si="919"/>
        <v>26</v>
      </c>
      <c r="BF1237" s="1">
        <f t="shared" si="920"/>
        <v>26</v>
      </c>
      <c r="BG1237" s="1">
        <f>+IF(D1237="male",VLOOKUP(M1237,'Key node cluster'!$A$3:$C$45,3,0),VLOOKUP(M1237,'Key node cluster'!$F$3:$H$27,3,0))</f>
        <v>31</v>
      </c>
    </row>
    <row r="1238" spans="1:59" x14ac:dyDescent="0.25">
      <c r="A1238" t="s">
        <v>1117</v>
      </c>
      <c r="B1238">
        <v>9981050665</v>
      </c>
      <c r="C1238" s="7">
        <v>20</v>
      </c>
      <c r="D1238" t="s">
        <v>9</v>
      </c>
      <c r="E1238" t="s">
        <v>10</v>
      </c>
      <c r="F1238" t="s">
        <v>352</v>
      </c>
      <c r="G1238" t="str">
        <f t="shared" si="875"/>
        <v>bachelor or above</v>
      </c>
      <c r="H1238" s="7">
        <f t="shared" si="879"/>
        <v>1</v>
      </c>
      <c r="I1238" t="s">
        <v>14</v>
      </c>
      <c r="J1238">
        <v>23</v>
      </c>
      <c r="K1238">
        <v>0.6027397260274</v>
      </c>
      <c r="L1238">
        <v>1</v>
      </c>
      <c r="M1238" s="5">
        <f t="shared" si="880"/>
        <v>19</v>
      </c>
      <c r="N1238" s="5">
        <f>+IF(D1238="male",VLOOKUP(BG1238,'Key node cluster'!$L$3:$N$24,3,0),VLOOKUP(BG1238,'Key node cluster'!$R$3:$T$15,3,0))</f>
        <v>0</v>
      </c>
      <c r="O1238" s="1">
        <v>0</v>
      </c>
      <c r="P1238" s="1">
        <f t="shared" si="881"/>
        <v>1</v>
      </c>
      <c r="Q1238" s="1">
        <f t="shared" si="882"/>
        <v>17</v>
      </c>
      <c r="R1238" s="1">
        <f t="shared" si="883"/>
        <v>17</v>
      </c>
      <c r="S1238" s="1">
        <f t="shared" si="884"/>
        <v>17</v>
      </c>
      <c r="T1238" s="1">
        <f t="shared" si="885"/>
        <v>17</v>
      </c>
      <c r="U1238" s="1">
        <f t="shared" si="886"/>
        <v>17</v>
      </c>
      <c r="V1238" s="1">
        <f t="shared" si="887"/>
        <v>17</v>
      </c>
      <c r="W1238" s="1">
        <f t="shared" si="888"/>
        <v>17</v>
      </c>
      <c r="X1238" s="1">
        <f t="shared" si="889"/>
        <v>17</v>
      </c>
      <c r="Y1238" s="1">
        <f t="shared" si="890"/>
        <v>17</v>
      </c>
      <c r="Z1238" s="1">
        <f t="shared" si="891"/>
        <v>17</v>
      </c>
      <c r="AA1238" s="1">
        <f t="shared" si="892"/>
        <v>17</v>
      </c>
      <c r="AB1238" s="1">
        <f t="shared" si="893"/>
        <v>17</v>
      </c>
      <c r="AC1238" s="1">
        <f t="shared" si="894"/>
        <v>17</v>
      </c>
      <c r="AD1238" s="1">
        <f t="shared" si="895"/>
        <v>17</v>
      </c>
      <c r="AE1238" s="1">
        <f t="shared" si="896"/>
        <v>17</v>
      </c>
      <c r="AF1238" s="1">
        <f t="shared" si="897"/>
        <v>17</v>
      </c>
      <c r="AG1238" s="1">
        <f t="shared" si="898"/>
        <v>18</v>
      </c>
      <c r="AH1238" s="1">
        <f t="shared" si="899"/>
        <v>19</v>
      </c>
      <c r="AI1238" s="1">
        <f t="shared" si="900"/>
        <v>19</v>
      </c>
      <c r="AJ1238" s="1">
        <f t="shared" si="901"/>
        <v>19</v>
      </c>
      <c r="AK1238" s="1">
        <f t="shared" si="902"/>
        <v>19</v>
      </c>
      <c r="AL1238" s="1">
        <f t="shared" si="903"/>
        <v>19</v>
      </c>
      <c r="AM1238" s="1">
        <f t="shared" si="904"/>
        <v>19</v>
      </c>
      <c r="AN1238" s="1">
        <f t="shared" si="905"/>
        <v>19</v>
      </c>
      <c r="AO1238" s="1">
        <f t="shared" si="906"/>
        <v>19</v>
      </c>
      <c r="AP1238" s="7">
        <f t="shared" si="876"/>
        <v>19</v>
      </c>
      <c r="AQ1238" s="7">
        <f t="shared" si="877"/>
        <v>19</v>
      </c>
      <c r="AR1238" s="1">
        <f t="shared" si="907"/>
        <v>19</v>
      </c>
      <c r="AS1238" s="7">
        <f t="shared" si="878"/>
        <v>19</v>
      </c>
      <c r="AT1238" s="1">
        <f t="shared" si="908"/>
        <v>19</v>
      </c>
      <c r="AU1238" s="1">
        <f t="shared" si="909"/>
        <v>19</v>
      </c>
      <c r="AV1238" s="1">
        <f t="shared" si="910"/>
        <v>19</v>
      </c>
      <c r="AW1238" s="1">
        <f t="shared" si="911"/>
        <v>19</v>
      </c>
      <c r="AX1238" s="1">
        <f t="shared" si="912"/>
        <v>19</v>
      </c>
      <c r="AY1238" s="1">
        <f t="shared" si="913"/>
        <v>19</v>
      </c>
      <c r="AZ1238" s="1">
        <f t="shared" si="914"/>
        <v>19</v>
      </c>
      <c r="BA1238" s="1">
        <f t="shared" si="915"/>
        <v>19</v>
      </c>
      <c r="BB1238" s="1">
        <f t="shared" si="916"/>
        <v>19</v>
      </c>
      <c r="BC1238" s="1">
        <f t="shared" si="917"/>
        <v>19</v>
      </c>
      <c r="BD1238" s="1">
        <f t="shared" si="918"/>
        <v>19</v>
      </c>
      <c r="BE1238" s="1">
        <f t="shared" si="919"/>
        <v>19</v>
      </c>
      <c r="BF1238" s="1">
        <f t="shared" si="920"/>
        <v>19</v>
      </c>
      <c r="BG1238" s="1">
        <f>+IF(D1238="male",VLOOKUP(M1238,'Key node cluster'!$A$3:$C$45,3,0),VLOOKUP(M1238,'Key node cluster'!$F$3:$H$27,3,0))</f>
        <v>19</v>
      </c>
    </row>
    <row r="1239" spans="1:59" x14ac:dyDescent="0.25">
      <c r="A1239" t="s">
        <v>1119</v>
      </c>
      <c r="B1239">
        <v>9931031375</v>
      </c>
      <c r="C1239" s="7">
        <v>30</v>
      </c>
      <c r="D1239" t="s">
        <v>9</v>
      </c>
      <c r="E1239" t="s">
        <v>10</v>
      </c>
      <c r="F1239" t="s">
        <v>28</v>
      </c>
      <c r="G1239" t="str">
        <f t="shared" si="875"/>
        <v>tvet</v>
      </c>
      <c r="H1239" s="7">
        <f t="shared" si="879"/>
        <v>10</v>
      </c>
      <c r="I1239" t="s">
        <v>22</v>
      </c>
      <c r="J1239">
        <v>28</v>
      </c>
      <c r="K1239">
        <v>7.7753424657533996</v>
      </c>
      <c r="L1239">
        <v>3</v>
      </c>
      <c r="M1239" s="5">
        <f t="shared" si="880"/>
        <v>37</v>
      </c>
      <c r="N1239" s="5">
        <f>+IF(D1239="male",VLOOKUP(BG1239,'Key node cluster'!$L$3:$N$24,3,0),VLOOKUP(BG1239,'Key node cluster'!$R$3:$T$15,3,0))</f>
        <v>0</v>
      </c>
      <c r="O1239" s="1">
        <v>0</v>
      </c>
      <c r="P1239" s="1">
        <f t="shared" si="881"/>
        <v>26</v>
      </c>
      <c r="Q1239" s="1">
        <f t="shared" si="882"/>
        <v>26</v>
      </c>
      <c r="R1239" s="1">
        <f t="shared" si="883"/>
        <v>26</v>
      </c>
      <c r="S1239" s="1">
        <f t="shared" si="884"/>
        <v>26</v>
      </c>
      <c r="T1239" s="1">
        <f t="shared" si="885"/>
        <v>26</v>
      </c>
      <c r="U1239" s="1">
        <f t="shared" si="886"/>
        <v>26</v>
      </c>
      <c r="V1239" s="1">
        <f t="shared" si="887"/>
        <v>26</v>
      </c>
      <c r="W1239" s="1">
        <f t="shared" si="888"/>
        <v>26</v>
      </c>
      <c r="X1239" s="1">
        <f t="shared" si="889"/>
        <v>26</v>
      </c>
      <c r="Y1239" s="1">
        <f t="shared" si="890"/>
        <v>26</v>
      </c>
      <c r="Z1239" s="1">
        <f t="shared" si="891"/>
        <v>26</v>
      </c>
      <c r="AA1239" s="1">
        <f t="shared" si="892"/>
        <v>26</v>
      </c>
      <c r="AB1239" s="1">
        <f t="shared" si="893"/>
        <v>26</v>
      </c>
      <c r="AC1239" s="1">
        <f t="shared" si="894"/>
        <v>26</v>
      </c>
      <c r="AD1239" s="1">
        <f t="shared" si="895"/>
        <v>26</v>
      </c>
      <c r="AE1239" s="1">
        <f t="shared" si="896"/>
        <v>26</v>
      </c>
      <c r="AF1239" s="1">
        <f t="shared" si="897"/>
        <v>26</v>
      </c>
      <c r="AG1239" s="1">
        <f t="shared" si="898"/>
        <v>26</v>
      </c>
      <c r="AH1239" s="1">
        <f t="shared" si="899"/>
        <v>26</v>
      </c>
      <c r="AI1239" s="1">
        <f t="shared" si="900"/>
        <v>26</v>
      </c>
      <c r="AJ1239" s="1">
        <f t="shared" si="901"/>
        <v>26</v>
      </c>
      <c r="AK1239" s="1">
        <f t="shared" si="902"/>
        <v>26</v>
      </c>
      <c r="AL1239" s="1">
        <f t="shared" si="903"/>
        <v>26</v>
      </c>
      <c r="AM1239" s="1">
        <f t="shared" si="904"/>
        <v>26</v>
      </c>
      <c r="AN1239" s="1">
        <f t="shared" si="905"/>
        <v>26</v>
      </c>
      <c r="AO1239" s="1">
        <f t="shared" si="906"/>
        <v>26</v>
      </c>
      <c r="AP1239" s="7">
        <f t="shared" si="876"/>
        <v>27</v>
      </c>
      <c r="AQ1239" s="7">
        <f t="shared" si="877"/>
        <v>33</v>
      </c>
      <c r="AR1239" s="1">
        <f t="shared" si="907"/>
        <v>33</v>
      </c>
      <c r="AS1239" s="7">
        <f t="shared" si="878"/>
        <v>33</v>
      </c>
      <c r="AT1239" s="1">
        <f t="shared" si="908"/>
        <v>33</v>
      </c>
      <c r="AU1239" s="1">
        <f t="shared" si="909"/>
        <v>33</v>
      </c>
      <c r="AV1239" s="1">
        <f t="shared" si="910"/>
        <v>33</v>
      </c>
      <c r="AW1239" s="1">
        <f t="shared" si="911"/>
        <v>37</v>
      </c>
      <c r="AX1239" s="1">
        <f t="shared" si="912"/>
        <v>37</v>
      </c>
      <c r="AY1239" s="1">
        <f t="shared" si="913"/>
        <v>37</v>
      </c>
      <c r="AZ1239" s="1">
        <f t="shared" si="914"/>
        <v>37</v>
      </c>
      <c r="BA1239" s="1">
        <f t="shared" si="915"/>
        <v>37</v>
      </c>
      <c r="BB1239" s="1">
        <f t="shared" si="916"/>
        <v>37</v>
      </c>
      <c r="BC1239" s="1">
        <f t="shared" si="917"/>
        <v>37</v>
      </c>
      <c r="BD1239" s="1">
        <f t="shared" si="918"/>
        <v>37</v>
      </c>
      <c r="BE1239" s="1">
        <f t="shared" si="919"/>
        <v>37</v>
      </c>
      <c r="BF1239" s="1">
        <f t="shared" si="920"/>
        <v>37</v>
      </c>
      <c r="BG1239" s="1">
        <f>+IF(D1239="male",VLOOKUP(M1239,'Key node cluster'!$A$3:$C$45,3,0),VLOOKUP(M1239,'Key node cluster'!$F$3:$H$27,3,0))</f>
        <v>37</v>
      </c>
    </row>
    <row r="1240" spans="1:59" x14ac:dyDescent="0.25">
      <c r="A1240" t="s">
        <v>1120</v>
      </c>
      <c r="B1240">
        <v>9871012260</v>
      </c>
      <c r="C1240" s="7">
        <v>30</v>
      </c>
      <c r="D1240" t="s">
        <v>9</v>
      </c>
      <c r="E1240" t="s">
        <v>10</v>
      </c>
      <c r="F1240" t="s">
        <v>11</v>
      </c>
      <c r="G1240" t="str">
        <f t="shared" si="875"/>
        <v>tvet</v>
      </c>
      <c r="H1240" s="7">
        <f t="shared" si="879"/>
        <v>15</v>
      </c>
      <c r="I1240" t="s">
        <v>22</v>
      </c>
      <c r="J1240">
        <v>34</v>
      </c>
      <c r="K1240">
        <v>10.778082191780999</v>
      </c>
      <c r="L1240">
        <v>1</v>
      </c>
      <c r="M1240" s="5">
        <f t="shared" si="880"/>
        <v>42</v>
      </c>
      <c r="N1240" s="5">
        <f>+IF(D1240="male",VLOOKUP(BG1240,'Key node cluster'!$L$3:$N$24,3,0),VLOOKUP(BG1240,'Key node cluster'!$R$3:$T$15,3,0))</f>
        <v>0</v>
      </c>
      <c r="O1240" s="1">
        <v>0</v>
      </c>
      <c r="P1240" s="1">
        <f t="shared" si="881"/>
        <v>26</v>
      </c>
      <c r="Q1240" s="1">
        <f t="shared" si="882"/>
        <v>26</v>
      </c>
      <c r="R1240" s="1">
        <f t="shared" si="883"/>
        <v>26</v>
      </c>
      <c r="S1240" s="1">
        <f t="shared" si="884"/>
        <v>26</v>
      </c>
      <c r="T1240" s="1">
        <f t="shared" si="885"/>
        <v>26</v>
      </c>
      <c r="U1240" s="1">
        <f t="shared" si="886"/>
        <v>26</v>
      </c>
      <c r="V1240" s="1">
        <f t="shared" si="887"/>
        <v>26</v>
      </c>
      <c r="W1240" s="1">
        <f t="shared" si="888"/>
        <v>26</v>
      </c>
      <c r="X1240" s="1">
        <f t="shared" si="889"/>
        <v>26</v>
      </c>
      <c r="Y1240" s="1">
        <f t="shared" si="890"/>
        <v>26</v>
      </c>
      <c r="Z1240" s="1">
        <f t="shared" si="891"/>
        <v>26</v>
      </c>
      <c r="AA1240" s="1">
        <f t="shared" si="892"/>
        <v>26</v>
      </c>
      <c r="AB1240" s="1">
        <f t="shared" si="893"/>
        <v>26</v>
      </c>
      <c r="AC1240" s="1">
        <f t="shared" si="894"/>
        <v>26</v>
      </c>
      <c r="AD1240" s="1">
        <f t="shared" si="895"/>
        <v>26</v>
      </c>
      <c r="AE1240" s="1">
        <f t="shared" si="896"/>
        <v>26</v>
      </c>
      <c r="AF1240" s="1">
        <f t="shared" si="897"/>
        <v>26</v>
      </c>
      <c r="AG1240" s="1">
        <f t="shared" si="898"/>
        <v>26</v>
      </c>
      <c r="AH1240" s="1">
        <f t="shared" si="899"/>
        <v>26</v>
      </c>
      <c r="AI1240" s="1">
        <f t="shared" si="900"/>
        <v>26</v>
      </c>
      <c r="AJ1240" s="1">
        <f t="shared" si="901"/>
        <v>26</v>
      </c>
      <c r="AK1240" s="1">
        <f t="shared" si="902"/>
        <v>26</v>
      </c>
      <c r="AL1240" s="1">
        <f t="shared" si="903"/>
        <v>26</v>
      </c>
      <c r="AM1240" s="1">
        <f t="shared" si="904"/>
        <v>26</v>
      </c>
      <c r="AN1240" s="1">
        <f t="shared" si="905"/>
        <v>26</v>
      </c>
      <c r="AO1240" s="1">
        <f t="shared" si="906"/>
        <v>26</v>
      </c>
      <c r="AP1240" s="7">
        <f t="shared" si="876"/>
        <v>38</v>
      </c>
      <c r="AQ1240" s="7">
        <f t="shared" si="877"/>
        <v>38</v>
      </c>
      <c r="AR1240" s="1">
        <f t="shared" si="907"/>
        <v>38</v>
      </c>
      <c r="AS1240" s="7">
        <f t="shared" si="878"/>
        <v>38</v>
      </c>
      <c r="AT1240" s="1">
        <f t="shared" si="908"/>
        <v>38</v>
      </c>
      <c r="AU1240" s="1">
        <f t="shared" si="909"/>
        <v>38</v>
      </c>
      <c r="AV1240" s="1">
        <f t="shared" si="910"/>
        <v>38</v>
      </c>
      <c r="AW1240" s="1">
        <f t="shared" si="911"/>
        <v>38</v>
      </c>
      <c r="AX1240" s="1">
        <f t="shared" si="912"/>
        <v>38</v>
      </c>
      <c r="AY1240" s="1">
        <f t="shared" si="913"/>
        <v>38</v>
      </c>
      <c r="AZ1240" s="1">
        <f t="shared" si="914"/>
        <v>38</v>
      </c>
      <c r="BA1240" s="1">
        <f t="shared" si="915"/>
        <v>38</v>
      </c>
      <c r="BB1240" s="1">
        <f t="shared" si="916"/>
        <v>40</v>
      </c>
      <c r="BC1240" s="1">
        <f t="shared" si="917"/>
        <v>40</v>
      </c>
      <c r="BD1240" s="1">
        <f t="shared" si="918"/>
        <v>42</v>
      </c>
      <c r="BE1240" s="1">
        <f t="shared" si="919"/>
        <v>42</v>
      </c>
      <c r="BF1240" s="1">
        <f t="shared" si="920"/>
        <v>42</v>
      </c>
      <c r="BG1240" s="1">
        <f>+IF(D1240="male",VLOOKUP(M1240,'Key node cluster'!$A$3:$C$45,3,0),VLOOKUP(M1240,'Key node cluster'!$F$3:$H$27,3,0))</f>
        <v>42</v>
      </c>
    </row>
    <row r="1241" spans="1:59" x14ac:dyDescent="0.25">
      <c r="A1241" t="s">
        <v>1121</v>
      </c>
      <c r="B1241">
        <v>9911043611</v>
      </c>
      <c r="C1241" s="7">
        <v>30</v>
      </c>
      <c r="D1241" t="s">
        <v>9</v>
      </c>
      <c r="E1241" t="s">
        <v>10</v>
      </c>
      <c r="G1241" t="str">
        <f t="shared" si="875"/>
        <v>bachelor or above</v>
      </c>
      <c r="H1241" s="7">
        <f t="shared" si="879"/>
        <v>10</v>
      </c>
      <c r="I1241" t="s">
        <v>14</v>
      </c>
      <c r="J1241">
        <v>30</v>
      </c>
      <c r="K1241">
        <v>7.5315068493151003</v>
      </c>
      <c r="L1241">
        <v>16</v>
      </c>
      <c r="M1241" s="5">
        <f t="shared" si="880"/>
        <v>26</v>
      </c>
      <c r="N1241" s="5">
        <f>+IF(D1241="male",VLOOKUP(BG1241,'Key node cluster'!$L$3:$N$24,3,0),VLOOKUP(BG1241,'Key node cluster'!$R$3:$T$15,3,0))</f>
        <v>1</v>
      </c>
      <c r="O1241" s="1">
        <v>0</v>
      </c>
      <c r="P1241" s="1">
        <f t="shared" si="881"/>
        <v>26</v>
      </c>
      <c r="Q1241" s="1">
        <f t="shared" si="882"/>
        <v>26</v>
      </c>
      <c r="R1241" s="1">
        <f t="shared" si="883"/>
        <v>26</v>
      </c>
      <c r="S1241" s="1">
        <f t="shared" si="884"/>
        <v>26</v>
      </c>
      <c r="T1241" s="1">
        <f t="shared" si="885"/>
        <v>26</v>
      </c>
      <c r="U1241" s="1">
        <f t="shared" si="886"/>
        <v>26</v>
      </c>
      <c r="V1241" s="1">
        <f t="shared" si="887"/>
        <v>26</v>
      </c>
      <c r="W1241" s="1">
        <f t="shared" si="888"/>
        <v>26</v>
      </c>
      <c r="X1241" s="1">
        <f t="shared" si="889"/>
        <v>26</v>
      </c>
      <c r="Y1241" s="1">
        <f t="shared" si="890"/>
        <v>26</v>
      </c>
      <c r="Z1241" s="1">
        <f t="shared" si="891"/>
        <v>26</v>
      </c>
      <c r="AA1241" s="1">
        <f t="shared" si="892"/>
        <v>26</v>
      </c>
      <c r="AB1241" s="1">
        <f t="shared" si="893"/>
        <v>26</v>
      </c>
      <c r="AC1241" s="1">
        <f t="shared" si="894"/>
        <v>26</v>
      </c>
      <c r="AD1241" s="1">
        <f t="shared" si="895"/>
        <v>26</v>
      </c>
      <c r="AE1241" s="1">
        <f t="shared" si="896"/>
        <v>26</v>
      </c>
      <c r="AF1241" s="1">
        <f t="shared" si="897"/>
        <v>26</v>
      </c>
      <c r="AG1241" s="1">
        <f t="shared" si="898"/>
        <v>26</v>
      </c>
      <c r="AH1241" s="1">
        <f t="shared" si="899"/>
        <v>26</v>
      </c>
      <c r="AI1241" s="1">
        <f t="shared" si="900"/>
        <v>26</v>
      </c>
      <c r="AJ1241" s="1">
        <f t="shared" si="901"/>
        <v>26</v>
      </c>
      <c r="AK1241" s="1">
        <f t="shared" si="902"/>
        <v>26</v>
      </c>
      <c r="AL1241" s="1">
        <f t="shared" si="903"/>
        <v>26</v>
      </c>
      <c r="AM1241" s="1">
        <f t="shared" si="904"/>
        <v>26</v>
      </c>
      <c r="AN1241" s="1">
        <f t="shared" si="905"/>
        <v>26</v>
      </c>
      <c r="AO1241" s="1">
        <f t="shared" si="906"/>
        <v>26</v>
      </c>
      <c r="AP1241" s="7">
        <f t="shared" si="876"/>
        <v>26</v>
      </c>
      <c r="AQ1241" s="7">
        <f t="shared" si="877"/>
        <v>26</v>
      </c>
      <c r="AR1241" s="1">
        <f t="shared" si="907"/>
        <v>26</v>
      </c>
      <c r="AS1241" s="7">
        <f t="shared" si="878"/>
        <v>26</v>
      </c>
      <c r="AT1241" s="1">
        <f t="shared" si="908"/>
        <v>26</v>
      </c>
      <c r="AU1241" s="1">
        <f t="shared" si="909"/>
        <v>26</v>
      </c>
      <c r="AV1241" s="1">
        <f t="shared" si="910"/>
        <v>26</v>
      </c>
      <c r="AW1241" s="1">
        <f t="shared" si="911"/>
        <v>26</v>
      </c>
      <c r="AX1241" s="1">
        <f t="shared" si="912"/>
        <v>26</v>
      </c>
      <c r="AY1241" s="1">
        <f t="shared" si="913"/>
        <v>26</v>
      </c>
      <c r="AZ1241" s="1">
        <f t="shared" si="914"/>
        <v>26</v>
      </c>
      <c r="BA1241" s="1">
        <f t="shared" si="915"/>
        <v>26</v>
      </c>
      <c r="BB1241" s="1">
        <f t="shared" si="916"/>
        <v>26</v>
      </c>
      <c r="BC1241" s="1">
        <f t="shared" si="917"/>
        <v>26</v>
      </c>
      <c r="BD1241" s="1">
        <f t="shared" si="918"/>
        <v>26</v>
      </c>
      <c r="BE1241" s="1">
        <f t="shared" si="919"/>
        <v>26</v>
      </c>
      <c r="BF1241" s="1">
        <f t="shared" si="920"/>
        <v>26</v>
      </c>
      <c r="BG1241" s="1">
        <f>+IF(D1241="male",VLOOKUP(M1241,'Key node cluster'!$A$3:$C$45,3,0),VLOOKUP(M1241,'Key node cluster'!$F$3:$H$27,3,0))</f>
        <v>31</v>
      </c>
    </row>
    <row r="1242" spans="1:59" x14ac:dyDescent="0.25">
      <c r="A1242" t="s">
        <v>1122</v>
      </c>
      <c r="B1242">
        <v>9951008043</v>
      </c>
      <c r="C1242" s="7">
        <v>30</v>
      </c>
      <c r="D1242" t="s">
        <v>9</v>
      </c>
      <c r="E1242" t="s">
        <v>10</v>
      </c>
      <c r="G1242" t="str">
        <f t="shared" si="875"/>
        <v>bachelor or above</v>
      </c>
      <c r="H1242" s="7">
        <f t="shared" si="879"/>
        <v>10</v>
      </c>
      <c r="I1242" t="s">
        <v>14</v>
      </c>
      <c r="J1242">
        <v>27</v>
      </c>
      <c r="K1242">
        <v>7.0273972602740002</v>
      </c>
      <c r="L1242">
        <v>3</v>
      </c>
      <c r="M1242" s="5">
        <f t="shared" si="880"/>
        <v>26</v>
      </c>
      <c r="N1242" s="5">
        <f>+IF(D1242="male",VLOOKUP(BG1242,'Key node cluster'!$L$3:$N$24,3,0),VLOOKUP(BG1242,'Key node cluster'!$R$3:$T$15,3,0))</f>
        <v>1</v>
      </c>
      <c r="O1242" s="1">
        <v>0</v>
      </c>
      <c r="P1242" s="1">
        <f t="shared" si="881"/>
        <v>26</v>
      </c>
      <c r="Q1242" s="1">
        <f t="shared" si="882"/>
        <v>26</v>
      </c>
      <c r="R1242" s="1">
        <f t="shared" si="883"/>
        <v>26</v>
      </c>
      <c r="S1242" s="1">
        <f t="shared" si="884"/>
        <v>26</v>
      </c>
      <c r="T1242" s="1">
        <f t="shared" si="885"/>
        <v>26</v>
      </c>
      <c r="U1242" s="1">
        <f t="shared" si="886"/>
        <v>26</v>
      </c>
      <c r="V1242" s="1">
        <f t="shared" si="887"/>
        <v>26</v>
      </c>
      <c r="W1242" s="1">
        <f t="shared" si="888"/>
        <v>26</v>
      </c>
      <c r="X1242" s="1">
        <f t="shared" si="889"/>
        <v>26</v>
      </c>
      <c r="Y1242" s="1">
        <f t="shared" si="890"/>
        <v>26</v>
      </c>
      <c r="Z1242" s="1">
        <f t="shared" si="891"/>
        <v>26</v>
      </c>
      <c r="AA1242" s="1">
        <f t="shared" si="892"/>
        <v>26</v>
      </c>
      <c r="AB1242" s="1">
        <f t="shared" si="893"/>
        <v>26</v>
      </c>
      <c r="AC1242" s="1">
        <f t="shared" si="894"/>
        <v>26</v>
      </c>
      <c r="AD1242" s="1">
        <f t="shared" si="895"/>
        <v>26</v>
      </c>
      <c r="AE1242" s="1">
        <f t="shared" si="896"/>
        <v>26</v>
      </c>
      <c r="AF1242" s="1">
        <f t="shared" si="897"/>
        <v>26</v>
      </c>
      <c r="AG1242" s="1">
        <f t="shared" si="898"/>
        <v>26</v>
      </c>
      <c r="AH1242" s="1">
        <f t="shared" si="899"/>
        <v>26</v>
      </c>
      <c r="AI1242" s="1">
        <f t="shared" si="900"/>
        <v>26</v>
      </c>
      <c r="AJ1242" s="1">
        <f t="shared" si="901"/>
        <v>26</v>
      </c>
      <c r="AK1242" s="1">
        <f t="shared" si="902"/>
        <v>26</v>
      </c>
      <c r="AL1242" s="1">
        <f t="shared" si="903"/>
        <v>26</v>
      </c>
      <c r="AM1242" s="1">
        <f t="shared" si="904"/>
        <v>26</v>
      </c>
      <c r="AN1242" s="1">
        <f t="shared" si="905"/>
        <v>26</v>
      </c>
      <c r="AO1242" s="1">
        <f t="shared" si="906"/>
        <v>26</v>
      </c>
      <c r="AP1242" s="7">
        <f t="shared" si="876"/>
        <v>26</v>
      </c>
      <c r="AQ1242" s="7">
        <f t="shared" si="877"/>
        <v>26</v>
      </c>
      <c r="AR1242" s="1">
        <f t="shared" si="907"/>
        <v>26</v>
      </c>
      <c r="AS1242" s="7">
        <f t="shared" si="878"/>
        <v>26</v>
      </c>
      <c r="AT1242" s="1">
        <f t="shared" si="908"/>
        <v>26</v>
      </c>
      <c r="AU1242" s="1">
        <f t="shared" si="909"/>
        <v>26</v>
      </c>
      <c r="AV1242" s="1">
        <f t="shared" si="910"/>
        <v>26</v>
      </c>
      <c r="AW1242" s="1">
        <f t="shared" si="911"/>
        <v>26</v>
      </c>
      <c r="AX1242" s="1">
        <f t="shared" si="912"/>
        <v>26</v>
      </c>
      <c r="AY1242" s="1">
        <f t="shared" si="913"/>
        <v>26</v>
      </c>
      <c r="AZ1242" s="1">
        <f t="shared" si="914"/>
        <v>26</v>
      </c>
      <c r="BA1242" s="1">
        <f t="shared" si="915"/>
        <v>26</v>
      </c>
      <c r="BB1242" s="1">
        <f t="shared" si="916"/>
        <v>26</v>
      </c>
      <c r="BC1242" s="1">
        <f t="shared" si="917"/>
        <v>26</v>
      </c>
      <c r="BD1242" s="1">
        <f t="shared" si="918"/>
        <v>26</v>
      </c>
      <c r="BE1242" s="1">
        <f t="shared" si="919"/>
        <v>26</v>
      </c>
      <c r="BF1242" s="1">
        <f t="shared" si="920"/>
        <v>26</v>
      </c>
      <c r="BG1242" s="1">
        <f>+IF(D1242="male",VLOOKUP(M1242,'Key node cluster'!$A$3:$C$45,3,0),VLOOKUP(M1242,'Key node cluster'!$F$3:$H$27,3,0))</f>
        <v>31</v>
      </c>
    </row>
    <row r="1243" spans="1:59" x14ac:dyDescent="0.25">
      <c r="A1243" t="s">
        <v>1123</v>
      </c>
      <c r="B1243">
        <v>9941053468</v>
      </c>
      <c r="C1243" s="7">
        <v>30</v>
      </c>
      <c r="D1243" t="s">
        <v>9</v>
      </c>
      <c r="E1243" t="s">
        <v>10</v>
      </c>
      <c r="F1243" t="s">
        <v>25</v>
      </c>
      <c r="G1243" t="str">
        <f t="shared" si="875"/>
        <v>bachelor or above</v>
      </c>
      <c r="H1243" s="7">
        <f t="shared" si="879"/>
        <v>10</v>
      </c>
      <c r="I1243" t="s">
        <v>14</v>
      </c>
      <c r="J1243">
        <v>27</v>
      </c>
      <c r="K1243">
        <v>5.1917808219178001</v>
      </c>
      <c r="L1243">
        <v>2</v>
      </c>
      <c r="M1243" s="5">
        <f t="shared" si="880"/>
        <v>31</v>
      </c>
      <c r="N1243" s="5">
        <f>+IF(D1243="male",VLOOKUP(BG1243,'Key node cluster'!$L$3:$N$24,3,0),VLOOKUP(BG1243,'Key node cluster'!$R$3:$T$15,3,0))</f>
        <v>1</v>
      </c>
      <c r="O1243" s="1">
        <v>0</v>
      </c>
      <c r="P1243" s="1">
        <f t="shared" si="881"/>
        <v>26</v>
      </c>
      <c r="Q1243" s="1">
        <f t="shared" si="882"/>
        <v>26</v>
      </c>
      <c r="R1243" s="1">
        <f t="shared" si="883"/>
        <v>26</v>
      </c>
      <c r="S1243" s="1">
        <f t="shared" si="884"/>
        <v>26</v>
      </c>
      <c r="T1243" s="1">
        <f t="shared" si="885"/>
        <v>26</v>
      </c>
      <c r="U1243" s="1">
        <f t="shared" si="886"/>
        <v>26</v>
      </c>
      <c r="V1243" s="1">
        <f t="shared" si="887"/>
        <v>26</v>
      </c>
      <c r="W1243" s="1">
        <f t="shared" si="888"/>
        <v>26</v>
      </c>
      <c r="X1243" s="1">
        <f t="shared" si="889"/>
        <v>26</v>
      </c>
      <c r="Y1243" s="1">
        <f t="shared" si="890"/>
        <v>26</v>
      </c>
      <c r="Z1243" s="1">
        <f t="shared" si="891"/>
        <v>26</v>
      </c>
      <c r="AA1243" s="1">
        <f t="shared" si="892"/>
        <v>26</v>
      </c>
      <c r="AB1243" s="1">
        <f t="shared" si="893"/>
        <v>26</v>
      </c>
      <c r="AC1243" s="1">
        <f t="shared" si="894"/>
        <v>26</v>
      </c>
      <c r="AD1243" s="1">
        <f t="shared" si="895"/>
        <v>26</v>
      </c>
      <c r="AE1243" s="1">
        <f t="shared" si="896"/>
        <v>26</v>
      </c>
      <c r="AF1243" s="1">
        <f t="shared" si="897"/>
        <v>26</v>
      </c>
      <c r="AG1243" s="1">
        <f t="shared" si="898"/>
        <v>26</v>
      </c>
      <c r="AH1243" s="1">
        <f t="shared" si="899"/>
        <v>26</v>
      </c>
      <c r="AI1243" s="1">
        <f t="shared" si="900"/>
        <v>26</v>
      </c>
      <c r="AJ1243" s="1">
        <f t="shared" si="901"/>
        <v>26</v>
      </c>
      <c r="AK1243" s="1">
        <f t="shared" si="902"/>
        <v>26</v>
      </c>
      <c r="AL1243" s="1">
        <f t="shared" si="903"/>
        <v>26</v>
      </c>
      <c r="AM1243" s="1">
        <f t="shared" si="904"/>
        <v>26</v>
      </c>
      <c r="AN1243" s="1">
        <f t="shared" si="905"/>
        <v>26</v>
      </c>
      <c r="AO1243" s="1">
        <f t="shared" si="906"/>
        <v>26</v>
      </c>
      <c r="AP1243" s="7">
        <f t="shared" si="876"/>
        <v>27</v>
      </c>
      <c r="AQ1243" s="7">
        <f t="shared" si="877"/>
        <v>28</v>
      </c>
      <c r="AR1243" s="1">
        <f t="shared" si="907"/>
        <v>29</v>
      </c>
      <c r="AS1243" s="7">
        <f t="shared" si="878"/>
        <v>31</v>
      </c>
      <c r="AT1243" s="1">
        <f t="shared" si="908"/>
        <v>31</v>
      </c>
      <c r="AU1243" s="1">
        <f t="shared" si="909"/>
        <v>31</v>
      </c>
      <c r="AV1243" s="1">
        <f t="shared" si="910"/>
        <v>31</v>
      </c>
      <c r="AW1243" s="1">
        <f t="shared" si="911"/>
        <v>31</v>
      </c>
      <c r="AX1243" s="1">
        <f t="shared" si="912"/>
        <v>31</v>
      </c>
      <c r="AY1243" s="1">
        <f t="shared" si="913"/>
        <v>31</v>
      </c>
      <c r="AZ1243" s="1">
        <f t="shared" si="914"/>
        <v>31</v>
      </c>
      <c r="BA1243" s="1">
        <f t="shared" si="915"/>
        <v>31</v>
      </c>
      <c r="BB1243" s="1">
        <f t="shared" si="916"/>
        <v>31</v>
      </c>
      <c r="BC1243" s="1">
        <f t="shared" si="917"/>
        <v>31</v>
      </c>
      <c r="BD1243" s="1">
        <f t="shared" si="918"/>
        <v>31</v>
      </c>
      <c r="BE1243" s="1">
        <f t="shared" si="919"/>
        <v>31</v>
      </c>
      <c r="BF1243" s="1">
        <f t="shared" si="920"/>
        <v>31</v>
      </c>
      <c r="BG1243" s="1">
        <f>+IF(D1243="male",VLOOKUP(M1243,'Key node cluster'!$A$3:$C$45,3,0),VLOOKUP(M1243,'Key node cluster'!$F$3:$H$27,3,0))</f>
        <v>31</v>
      </c>
    </row>
    <row r="1244" spans="1:59" x14ac:dyDescent="0.25">
      <c r="A1244" t="s">
        <v>1124</v>
      </c>
      <c r="B1244">
        <v>9971053882</v>
      </c>
      <c r="C1244" s="7">
        <v>20</v>
      </c>
      <c r="D1244" t="s">
        <v>9</v>
      </c>
      <c r="E1244" t="s">
        <v>10</v>
      </c>
      <c r="F1244" t="s">
        <v>206</v>
      </c>
      <c r="G1244" t="str">
        <f t="shared" si="875"/>
        <v>tvet</v>
      </c>
      <c r="H1244" s="7">
        <f t="shared" si="879"/>
        <v>10</v>
      </c>
      <c r="I1244" t="s">
        <v>22</v>
      </c>
      <c r="J1244">
        <v>24</v>
      </c>
      <c r="K1244">
        <v>5.3534246575341999</v>
      </c>
      <c r="L1244">
        <v>1</v>
      </c>
      <c r="M1244" s="5">
        <f t="shared" si="880"/>
        <v>30</v>
      </c>
      <c r="N1244" s="5">
        <f>+IF(D1244="male",VLOOKUP(BG1244,'Key node cluster'!$L$3:$N$24,3,0),VLOOKUP(BG1244,'Key node cluster'!$R$3:$T$15,3,0))</f>
        <v>2</v>
      </c>
      <c r="O1244" s="1">
        <v>0</v>
      </c>
      <c r="P1244" s="1">
        <f t="shared" si="881"/>
        <v>26</v>
      </c>
      <c r="Q1244" s="1">
        <f t="shared" si="882"/>
        <v>26</v>
      </c>
      <c r="R1244" s="1">
        <f t="shared" si="883"/>
        <v>26</v>
      </c>
      <c r="S1244" s="1">
        <f t="shared" si="884"/>
        <v>26</v>
      </c>
      <c r="T1244" s="1">
        <f t="shared" si="885"/>
        <v>26</v>
      </c>
      <c r="U1244" s="1">
        <f t="shared" si="886"/>
        <v>26</v>
      </c>
      <c r="V1244" s="1">
        <f t="shared" si="887"/>
        <v>26</v>
      </c>
      <c r="W1244" s="1">
        <f t="shared" si="888"/>
        <v>26</v>
      </c>
      <c r="X1244" s="1">
        <f t="shared" si="889"/>
        <v>26</v>
      </c>
      <c r="Y1244" s="1">
        <f t="shared" si="890"/>
        <v>26</v>
      </c>
      <c r="Z1244" s="1">
        <f t="shared" si="891"/>
        <v>26</v>
      </c>
      <c r="AA1244" s="1">
        <f t="shared" si="892"/>
        <v>26</v>
      </c>
      <c r="AB1244" s="1">
        <f t="shared" si="893"/>
        <v>26</v>
      </c>
      <c r="AC1244" s="1">
        <f t="shared" si="894"/>
        <v>26</v>
      </c>
      <c r="AD1244" s="1">
        <f t="shared" si="895"/>
        <v>26</v>
      </c>
      <c r="AE1244" s="1">
        <f t="shared" si="896"/>
        <v>26</v>
      </c>
      <c r="AF1244" s="1">
        <f t="shared" si="897"/>
        <v>26</v>
      </c>
      <c r="AG1244" s="1">
        <f t="shared" si="898"/>
        <v>26</v>
      </c>
      <c r="AH1244" s="1">
        <f t="shared" si="899"/>
        <v>26</v>
      </c>
      <c r="AI1244" s="1">
        <f t="shared" si="900"/>
        <v>26</v>
      </c>
      <c r="AJ1244" s="1">
        <f t="shared" si="901"/>
        <v>26</v>
      </c>
      <c r="AK1244" s="1">
        <f t="shared" si="902"/>
        <v>26</v>
      </c>
      <c r="AL1244" s="1">
        <f t="shared" si="903"/>
        <v>26</v>
      </c>
      <c r="AM1244" s="1">
        <f t="shared" si="904"/>
        <v>26</v>
      </c>
      <c r="AN1244" s="1">
        <f t="shared" si="905"/>
        <v>26</v>
      </c>
      <c r="AO1244" s="1">
        <f t="shared" si="906"/>
        <v>26</v>
      </c>
      <c r="AP1244" s="7">
        <f t="shared" si="876"/>
        <v>27</v>
      </c>
      <c r="AQ1244" s="7">
        <f t="shared" si="877"/>
        <v>28</v>
      </c>
      <c r="AR1244" s="1">
        <f t="shared" si="907"/>
        <v>29</v>
      </c>
      <c r="AS1244" s="7">
        <f t="shared" si="878"/>
        <v>30</v>
      </c>
      <c r="AT1244" s="1">
        <f t="shared" si="908"/>
        <v>30</v>
      </c>
      <c r="AU1244" s="1">
        <f t="shared" si="909"/>
        <v>30</v>
      </c>
      <c r="AV1244" s="1">
        <f t="shared" si="910"/>
        <v>30</v>
      </c>
      <c r="AW1244" s="1">
        <f t="shared" si="911"/>
        <v>30</v>
      </c>
      <c r="AX1244" s="1">
        <f t="shared" si="912"/>
        <v>30</v>
      </c>
      <c r="AY1244" s="1">
        <f t="shared" si="913"/>
        <v>30</v>
      </c>
      <c r="AZ1244" s="1">
        <f t="shared" si="914"/>
        <v>30</v>
      </c>
      <c r="BA1244" s="1">
        <f t="shared" si="915"/>
        <v>30</v>
      </c>
      <c r="BB1244" s="1">
        <f t="shared" si="916"/>
        <v>30</v>
      </c>
      <c r="BC1244" s="1">
        <f t="shared" si="917"/>
        <v>30</v>
      </c>
      <c r="BD1244" s="1">
        <f t="shared" si="918"/>
        <v>30</v>
      </c>
      <c r="BE1244" s="1">
        <f t="shared" si="919"/>
        <v>30</v>
      </c>
      <c r="BF1244" s="1">
        <f t="shared" si="920"/>
        <v>30</v>
      </c>
      <c r="BG1244" s="1">
        <f>+IF(D1244="male",VLOOKUP(M1244,'Key node cluster'!$A$3:$C$45,3,0),VLOOKUP(M1244,'Key node cluster'!$F$3:$H$27,3,0))</f>
        <v>30</v>
      </c>
    </row>
    <row r="1245" spans="1:59" x14ac:dyDescent="0.25">
      <c r="A1245" t="s">
        <v>1126</v>
      </c>
      <c r="B1245">
        <v>9821018580</v>
      </c>
      <c r="C1245" s="7">
        <v>40</v>
      </c>
      <c r="D1245" t="s">
        <v>9</v>
      </c>
      <c r="E1245" t="s">
        <v>10</v>
      </c>
      <c r="F1245" t="s">
        <v>28</v>
      </c>
      <c r="G1245" t="str">
        <f t="shared" si="875"/>
        <v>secondary or below</v>
      </c>
      <c r="H1245" s="7">
        <f t="shared" si="879"/>
        <v>20</v>
      </c>
      <c r="I1245" t="s">
        <v>12</v>
      </c>
      <c r="J1245">
        <v>39</v>
      </c>
      <c r="K1245">
        <v>15.528767123288</v>
      </c>
      <c r="L1245">
        <v>28</v>
      </c>
      <c r="M1245" s="5">
        <f t="shared" si="880"/>
        <v>37</v>
      </c>
      <c r="N1245" s="5">
        <f>+IF(D1245="male",VLOOKUP(BG1245,'Key node cluster'!$L$3:$N$24,3,0),VLOOKUP(BG1245,'Key node cluster'!$R$3:$T$15,3,0))</f>
        <v>0</v>
      </c>
      <c r="O1245" s="1">
        <v>0</v>
      </c>
      <c r="P1245" s="1">
        <f t="shared" si="881"/>
        <v>26</v>
      </c>
      <c r="Q1245" s="1">
        <f t="shared" si="882"/>
        <v>26</v>
      </c>
      <c r="R1245" s="1">
        <f t="shared" si="883"/>
        <v>26</v>
      </c>
      <c r="S1245" s="1">
        <f t="shared" si="884"/>
        <v>26</v>
      </c>
      <c r="T1245" s="1">
        <f t="shared" si="885"/>
        <v>26</v>
      </c>
      <c r="U1245" s="1">
        <f t="shared" si="886"/>
        <v>26</v>
      </c>
      <c r="V1245" s="1">
        <f t="shared" si="887"/>
        <v>26</v>
      </c>
      <c r="W1245" s="1">
        <f t="shared" si="888"/>
        <v>26</v>
      </c>
      <c r="X1245" s="1">
        <f t="shared" si="889"/>
        <v>26</v>
      </c>
      <c r="Y1245" s="1">
        <f t="shared" si="890"/>
        <v>26</v>
      </c>
      <c r="Z1245" s="1">
        <f t="shared" si="891"/>
        <v>26</v>
      </c>
      <c r="AA1245" s="1">
        <f t="shared" si="892"/>
        <v>26</v>
      </c>
      <c r="AB1245" s="1">
        <f t="shared" si="893"/>
        <v>26</v>
      </c>
      <c r="AC1245" s="1">
        <f t="shared" si="894"/>
        <v>26</v>
      </c>
      <c r="AD1245" s="1">
        <f t="shared" si="895"/>
        <v>26</v>
      </c>
      <c r="AE1245" s="1">
        <f t="shared" si="896"/>
        <v>26</v>
      </c>
      <c r="AF1245" s="1">
        <f t="shared" si="897"/>
        <v>26</v>
      </c>
      <c r="AG1245" s="1">
        <f t="shared" si="898"/>
        <v>26</v>
      </c>
      <c r="AH1245" s="1">
        <f t="shared" si="899"/>
        <v>26</v>
      </c>
      <c r="AI1245" s="1">
        <f t="shared" si="900"/>
        <v>26</v>
      </c>
      <c r="AJ1245" s="1">
        <f t="shared" si="901"/>
        <v>26</v>
      </c>
      <c r="AK1245" s="1">
        <f t="shared" si="902"/>
        <v>26</v>
      </c>
      <c r="AL1245" s="1">
        <f t="shared" si="903"/>
        <v>26</v>
      </c>
      <c r="AM1245" s="1">
        <f t="shared" si="904"/>
        <v>26</v>
      </c>
      <c r="AN1245" s="1">
        <f t="shared" si="905"/>
        <v>26</v>
      </c>
      <c r="AO1245" s="1">
        <f t="shared" si="906"/>
        <v>26</v>
      </c>
      <c r="AP1245" s="7">
        <f t="shared" si="876"/>
        <v>27</v>
      </c>
      <c r="AQ1245" s="7">
        <f t="shared" si="877"/>
        <v>33</v>
      </c>
      <c r="AR1245" s="1">
        <f t="shared" si="907"/>
        <v>33</v>
      </c>
      <c r="AS1245" s="7">
        <f t="shared" si="878"/>
        <v>33</v>
      </c>
      <c r="AT1245" s="1">
        <f t="shared" si="908"/>
        <v>33</v>
      </c>
      <c r="AU1245" s="1">
        <f t="shared" si="909"/>
        <v>33</v>
      </c>
      <c r="AV1245" s="1">
        <f t="shared" si="910"/>
        <v>33</v>
      </c>
      <c r="AW1245" s="1">
        <f t="shared" si="911"/>
        <v>37</v>
      </c>
      <c r="AX1245" s="1">
        <f t="shared" si="912"/>
        <v>37</v>
      </c>
      <c r="AY1245" s="1">
        <f t="shared" si="913"/>
        <v>37</v>
      </c>
      <c r="AZ1245" s="1">
        <f t="shared" si="914"/>
        <v>37</v>
      </c>
      <c r="BA1245" s="1">
        <f t="shared" si="915"/>
        <v>37</v>
      </c>
      <c r="BB1245" s="1">
        <f t="shared" si="916"/>
        <v>37</v>
      </c>
      <c r="BC1245" s="1">
        <f t="shared" si="917"/>
        <v>37</v>
      </c>
      <c r="BD1245" s="1">
        <f t="shared" si="918"/>
        <v>37</v>
      </c>
      <c r="BE1245" s="1">
        <f t="shared" si="919"/>
        <v>37</v>
      </c>
      <c r="BF1245" s="1">
        <f t="shared" si="920"/>
        <v>37</v>
      </c>
      <c r="BG1245" s="1">
        <f>+IF(D1245="male",VLOOKUP(M1245,'Key node cluster'!$A$3:$C$45,3,0),VLOOKUP(M1245,'Key node cluster'!$F$3:$H$27,3,0))</f>
        <v>37</v>
      </c>
    </row>
    <row r="1246" spans="1:59" x14ac:dyDescent="0.25">
      <c r="A1246" t="s">
        <v>1128</v>
      </c>
      <c r="B1246">
        <v>9831017329</v>
      </c>
      <c r="C1246" s="7">
        <v>40</v>
      </c>
      <c r="D1246" t="s">
        <v>9</v>
      </c>
      <c r="E1246" t="s">
        <v>10</v>
      </c>
      <c r="F1246" t="s">
        <v>11</v>
      </c>
      <c r="G1246" t="str">
        <f t="shared" ref="G1246:G1309" si="921">IF(I1246="","",IF(OR(I1246="high_school",I1246="secondary_or_below"),"secondary or below",IF(OR(I1246="bachelor",I1246="master",I1246="phd"),"bachelor or above", "tvet")))</f>
        <v>bachelor or above</v>
      </c>
      <c r="H1246" s="7">
        <f t="shared" si="879"/>
        <v>20</v>
      </c>
      <c r="I1246" t="s">
        <v>14</v>
      </c>
      <c r="J1246">
        <v>39</v>
      </c>
      <c r="K1246">
        <v>17.2</v>
      </c>
      <c r="L1246">
        <v>4</v>
      </c>
      <c r="M1246" s="5">
        <f t="shared" si="880"/>
        <v>42</v>
      </c>
      <c r="N1246" s="5">
        <f>+IF(D1246="male",VLOOKUP(BG1246,'Key node cluster'!$L$3:$N$24,3,0),VLOOKUP(BG1246,'Key node cluster'!$R$3:$T$15,3,0))</f>
        <v>0</v>
      </c>
      <c r="O1246" s="1">
        <v>0</v>
      </c>
      <c r="P1246" s="1">
        <f t="shared" si="881"/>
        <v>26</v>
      </c>
      <c r="Q1246" s="1">
        <f t="shared" si="882"/>
        <v>26</v>
      </c>
      <c r="R1246" s="1">
        <f t="shared" si="883"/>
        <v>26</v>
      </c>
      <c r="S1246" s="1">
        <f t="shared" si="884"/>
        <v>26</v>
      </c>
      <c r="T1246" s="1">
        <f t="shared" si="885"/>
        <v>26</v>
      </c>
      <c r="U1246" s="1">
        <f t="shared" si="886"/>
        <v>26</v>
      </c>
      <c r="V1246" s="1">
        <f t="shared" si="887"/>
        <v>26</v>
      </c>
      <c r="W1246" s="1">
        <f t="shared" si="888"/>
        <v>26</v>
      </c>
      <c r="X1246" s="1">
        <f t="shared" si="889"/>
        <v>26</v>
      </c>
      <c r="Y1246" s="1">
        <f t="shared" si="890"/>
        <v>26</v>
      </c>
      <c r="Z1246" s="1">
        <f t="shared" si="891"/>
        <v>26</v>
      </c>
      <c r="AA1246" s="1">
        <f t="shared" si="892"/>
        <v>26</v>
      </c>
      <c r="AB1246" s="1">
        <f t="shared" si="893"/>
        <v>26</v>
      </c>
      <c r="AC1246" s="1">
        <f t="shared" si="894"/>
        <v>26</v>
      </c>
      <c r="AD1246" s="1">
        <f t="shared" si="895"/>
        <v>26</v>
      </c>
      <c r="AE1246" s="1">
        <f t="shared" si="896"/>
        <v>26</v>
      </c>
      <c r="AF1246" s="1">
        <f t="shared" si="897"/>
        <v>26</v>
      </c>
      <c r="AG1246" s="1">
        <f t="shared" si="898"/>
        <v>26</v>
      </c>
      <c r="AH1246" s="1">
        <f t="shared" si="899"/>
        <v>26</v>
      </c>
      <c r="AI1246" s="1">
        <f t="shared" si="900"/>
        <v>26</v>
      </c>
      <c r="AJ1246" s="1">
        <f t="shared" si="901"/>
        <v>26</v>
      </c>
      <c r="AK1246" s="1">
        <f t="shared" si="902"/>
        <v>26</v>
      </c>
      <c r="AL1246" s="1">
        <f t="shared" si="903"/>
        <v>26</v>
      </c>
      <c r="AM1246" s="1">
        <f t="shared" si="904"/>
        <v>26</v>
      </c>
      <c r="AN1246" s="1">
        <f t="shared" si="905"/>
        <v>26</v>
      </c>
      <c r="AO1246" s="1">
        <f t="shared" si="906"/>
        <v>26</v>
      </c>
      <c r="AP1246" s="7">
        <f t="shared" si="876"/>
        <v>38</v>
      </c>
      <c r="AQ1246" s="7">
        <f t="shared" si="877"/>
        <v>38</v>
      </c>
      <c r="AR1246" s="1">
        <f t="shared" si="907"/>
        <v>38</v>
      </c>
      <c r="AS1246" s="7">
        <f t="shared" si="878"/>
        <v>38</v>
      </c>
      <c r="AT1246" s="1">
        <f t="shared" si="908"/>
        <v>38</v>
      </c>
      <c r="AU1246" s="1">
        <f t="shared" si="909"/>
        <v>38</v>
      </c>
      <c r="AV1246" s="1">
        <f t="shared" si="910"/>
        <v>38</v>
      </c>
      <c r="AW1246" s="1">
        <f t="shared" si="911"/>
        <v>38</v>
      </c>
      <c r="AX1246" s="1">
        <f t="shared" si="912"/>
        <v>38</v>
      </c>
      <c r="AY1246" s="1">
        <f t="shared" si="913"/>
        <v>38</v>
      </c>
      <c r="AZ1246" s="1">
        <f t="shared" si="914"/>
        <v>38</v>
      </c>
      <c r="BA1246" s="1">
        <f t="shared" si="915"/>
        <v>38</v>
      </c>
      <c r="BB1246" s="1">
        <f t="shared" si="916"/>
        <v>40</v>
      </c>
      <c r="BC1246" s="1">
        <f t="shared" si="917"/>
        <v>40</v>
      </c>
      <c r="BD1246" s="1">
        <f t="shared" si="918"/>
        <v>42</v>
      </c>
      <c r="BE1246" s="1">
        <f t="shared" si="919"/>
        <v>42</v>
      </c>
      <c r="BF1246" s="1">
        <f t="shared" si="920"/>
        <v>42</v>
      </c>
      <c r="BG1246" s="1">
        <f>+IF(D1246="male",VLOOKUP(M1246,'Key node cluster'!$A$3:$C$45,3,0),VLOOKUP(M1246,'Key node cluster'!$F$3:$H$27,3,0))</f>
        <v>42</v>
      </c>
    </row>
    <row r="1247" spans="1:59" x14ac:dyDescent="0.25">
      <c r="A1247" t="s">
        <v>1130</v>
      </c>
      <c r="B1247">
        <v>9931060952</v>
      </c>
      <c r="C1247" s="7">
        <v>30</v>
      </c>
      <c r="D1247" t="s">
        <v>9</v>
      </c>
      <c r="E1247" t="s">
        <v>10</v>
      </c>
      <c r="F1247" t="s">
        <v>11</v>
      </c>
      <c r="G1247" t="str">
        <f t="shared" si="921"/>
        <v>bachelor or above</v>
      </c>
      <c r="H1247" s="7">
        <f t="shared" si="879"/>
        <v>5</v>
      </c>
      <c r="I1247" t="s">
        <v>14</v>
      </c>
      <c r="J1247">
        <v>29</v>
      </c>
      <c r="K1247">
        <v>3.2520547945204998</v>
      </c>
      <c r="L1247">
        <v>23</v>
      </c>
      <c r="M1247" s="5">
        <f t="shared" si="880"/>
        <v>41</v>
      </c>
      <c r="N1247" s="5">
        <f>+IF(D1247="male",VLOOKUP(BG1247,'Key node cluster'!$L$3:$N$24,3,0),VLOOKUP(BG1247,'Key node cluster'!$R$3:$T$15,3,0))</f>
        <v>1</v>
      </c>
      <c r="O1247" s="1">
        <v>0</v>
      </c>
      <c r="P1247" s="1">
        <f t="shared" si="881"/>
        <v>26</v>
      </c>
      <c r="Q1247" s="1">
        <f t="shared" si="882"/>
        <v>26</v>
      </c>
      <c r="R1247" s="1">
        <f t="shared" si="883"/>
        <v>26</v>
      </c>
      <c r="S1247" s="1">
        <f t="shared" si="884"/>
        <v>26</v>
      </c>
      <c r="T1247" s="1">
        <f t="shared" si="885"/>
        <v>26</v>
      </c>
      <c r="U1247" s="1">
        <f t="shared" si="886"/>
        <v>26</v>
      </c>
      <c r="V1247" s="1">
        <f t="shared" si="887"/>
        <v>26</v>
      </c>
      <c r="W1247" s="1">
        <f t="shared" si="888"/>
        <v>26</v>
      </c>
      <c r="X1247" s="1">
        <f t="shared" si="889"/>
        <v>26</v>
      </c>
      <c r="Y1247" s="1">
        <f t="shared" si="890"/>
        <v>26</v>
      </c>
      <c r="Z1247" s="1">
        <f t="shared" si="891"/>
        <v>26</v>
      </c>
      <c r="AA1247" s="1">
        <f t="shared" si="892"/>
        <v>26</v>
      </c>
      <c r="AB1247" s="1">
        <f t="shared" si="893"/>
        <v>26</v>
      </c>
      <c r="AC1247" s="1">
        <f t="shared" si="894"/>
        <v>26</v>
      </c>
      <c r="AD1247" s="1">
        <f t="shared" si="895"/>
        <v>26</v>
      </c>
      <c r="AE1247" s="1">
        <f t="shared" si="896"/>
        <v>26</v>
      </c>
      <c r="AF1247" s="1">
        <f t="shared" si="897"/>
        <v>26</v>
      </c>
      <c r="AG1247" s="1">
        <f t="shared" si="898"/>
        <v>26</v>
      </c>
      <c r="AH1247" s="1">
        <f t="shared" si="899"/>
        <v>26</v>
      </c>
      <c r="AI1247" s="1">
        <f t="shared" si="900"/>
        <v>26</v>
      </c>
      <c r="AJ1247" s="1">
        <f t="shared" si="901"/>
        <v>26</v>
      </c>
      <c r="AK1247" s="1">
        <f t="shared" si="902"/>
        <v>26</v>
      </c>
      <c r="AL1247" s="1">
        <f t="shared" si="903"/>
        <v>26</v>
      </c>
      <c r="AM1247" s="1">
        <f t="shared" si="904"/>
        <v>26</v>
      </c>
      <c r="AN1247" s="1">
        <f t="shared" si="905"/>
        <v>26</v>
      </c>
      <c r="AO1247" s="1">
        <f t="shared" si="906"/>
        <v>26</v>
      </c>
      <c r="AP1247" s="7">
        <f t="shared" si="876"/>
        <v>38</v>
      </c>
      <c r="AQ1247" s="7">
        <f t="shared" si="877"/>
        <v>38</v>
      </c>
      <c r="AR1247" s="1">
        <f t="shared" si="907"/>
        <v>38</v>
      </c>
      <c r="AS1247" s="7">
        <f t="shared" si="878"/>
        <v>38</v>
      </c>
      <c r="AT1247" s="1">
        <f t="shared" si="908"/>
        <v>38</v>
      </c>
      <c r="AU1247" s="1">
        <f t="shared" si="909"/>
        <v>38</v>
      </c>
      <c r="AV1247" s="1">
        <f t="shared" si="910"/>
        <v>38</v>
      </c>
      <c r="AW1247" s="1">
        <f t="shared" si="911"/>
        <v>38</v>
      </c>
      <c r="AX1247" s="1">
        <f t="shared" si="912"/>
        <v>38</v>
      </c>
      <c r="AY1247" s="1">
        <f t="shared" si="913"/>
        <v>38</v>
      </c>
      <c r="AZ1247" s="1">
        <f t="shared" si="914"/>
        <v>38</v>
      </c>
      <c r="BA1247" s="1">
        <f t="shared" si="915"/>
        <v>38</v>
      </c>
      <c r="BB1247" s="1">
        <f t="shared" si="916"/>
        <v>40</v>
      </c>
      <c r="BC1247" s="1">
        <f t="shared" si="917"/>
        <v>40</v>
      </c>
      <c r="BD1247" s="1">
        <f t="shared" si="918"/>
        <v>41</v>
      </c>
      <c r="BE1247" s="1">
        <f t="shared" si="919"/>
        <v>41</v>
      </c>
      <c r="BF1247" s="1">
        <f t="shared" si="920"/>
        <v>41</v>
      </c>
      <c r="BG1247" s="1">
        <f>+IF(D1247="male",VLOOKUP(M1247,'Key node cluster'!$A$3:$C$45,3,0),VLOOKUP(M1247,'Key node cluster'!$F$3:$H$27,3,0))</f>
        <v>41</v>
      </c>
    </row>
    <row r="1248" spans="1:59" x14ac:dyDescent="0.25">
      <c r="A1248" t="s">
        <v>1136</v>
      </c>
      <c r="B1248">
        <v>9911028274</v>
      </c>
      <c r="C1248" s="7">
        <v>30</v>
      </c>
      <c r="D1248" t="s">
        <v>9</v>
      </c>
      <c r="E1248" t="s">
        <v>10</v>
      </c>
      <c r="F1248" t="s">
        <v>206</v>
      </c>
      <c r="G1248" t="str">
        <f t="shared" si="921"/>
        <v>secondary or below</v>
      </c>
      <c r="H1248" s="7">
        <f t="shared" si="879"/>
        <v>10</v>
      </c>
      <c r="I1248" t="s">
        <v>12</v>
      </c>
      <c r="J1248">
        <v>30</v>
      </c>
      <c r="K1248">
        <v>7.1205479452054998</v>
      </c>
      <c r="L1248">
        <v>22</v>
      </c>
      <c r="M1248" s="5">
        <f t="shared" si="880"/>
        <v>31</v>
      </c>
      <c r="N1248" s="5">
        <f>+IF(D1248="male",VLOOKUP(BG1248,'Key node cluster'!$L$3:$N$24,3,0),VLOOKUP(BG1248,'Key node cluster'!$R$3:$T$15,3,0))</f>
        <v>1</v>
      </c>
      <c r="O1248" s="1">
        <v>0</v>
      </c>
      <c r="P1248" s="1">
        <f t="shared" si="881"/>
        <v>26</v>
      </c>
      <c r="Q1248" s="1">
        <f t="shared" si="882"/>
        <v>26</v>
      </c>
      <c r="R1248" s="1">
        <f t="shared" si="883"/>
        <v>26</v>
      </c>
      <c r="S1248" s="1">
        <f t="shared" si="884"/>
        <v>26</v>
      </c>
      <c r="T1248" s="1">
        <f t="shared" si="885"/>
        <v>26</v>
      </c>
      <c r="U1248" s="1">
        <f t="shared" si="886"/>
        <v>26</v>
      </c>
      <c r="V1248" s="1">
        <f t="shared" si="887"/>
        <v>26</v>
      </c>
      <c r="W1248" s="1">
        <f t="shared" si="888"/>
        <v>26</v>
      </c>
      <c r="X1248" s="1">
        <f t="shared" si="889"/>
        <v>26</v>
      </c>
      <c r="Y1248" s="1">
        <f t="shared" si="890"/>
        <v>26</v>
      </c>
      <c r="Z1248" s="1">
        <f t="shared" si="891"/>
        <v>26</v>
      </c>
      <c r="AA1248" s="1">
        <f t="shared" si="892"/>
        <v>26</v>
      </c>
      <c r="AB1248" s="1">
        <f t="shared" si="893"/>
        <v>26</v>
      </c>
      <c r="AC1248" s="1">
        <f t="shared" si="894"/>
        <v>26</v>
      </c>
      <c r="AD1248" s="1">
        <f t="shared" si="895"/>
        <v>26</v>
      </c>
      <c r="AE1248" s="1">
        <f t="shared" si="896"/>
        <v>26</v>
      </c>
      <c r="AF1248" s="1">
        <f t="shared" si="897"/>
        <v>26</v>
      </c>
      <c r="AG1248" s="1">
        <f t="shared" si="898"/>
        <v>26</v>
      </c>
      <c r="AH1248" s="1">
        <f t="shared" si="899"/>
        <v>26</v>
      </c>
      <c r="AI1248" s="1">
        <f t="shared" si="900"/>
        <v>26</v>
      </c>
      <c r="AJ1248" s="1">
        <f t="shared" si="901"/>
        <v>26</v>
      </c>
      <c r="AK1248" s="1">
        <f t="shared" si="902"/>
        <v>26</v>
      </c>
      <c r="AL1248" s="1">
        <f t="shared" si="903"/>
        <v>26</v>
      </c>
      <c r="AM1248" s="1">
        <f t="shared" si="904"/>
        <v>26</v>
      </c>
      <c r="AN1248" s="1">
        <f t="shared" si="905"/>
        <v>26</v>
      </c>
      <c r="AO1248" s="1">
        <f t="shared" si="906"/>
        <v>26</v>
      </c>
      <c r="AP1248" s="7">
        <f t="shared" si="876"/>
        <v>27</v>
      </c>
      <c r="AQ1248" s="7">
        <f t="shared" si="877"/>
        <v>28</v>
      </c>
      <c r="AR1248" s="1">
        <f t="shared" si="907"/>
        <v>29</v>
      </c>
      <c r="AS1248" s="7">
        <f t="shared" si="878"/>
        <v>31</v>
      </c>
      <c r="AT1248" s="1">
        <f t="shared" si="908"/>
        <v>31</v>
      </c>
      <c r="AU1248" s="1">
        <f t="shared" si="909"/>
        <v>31</v>
      </c>
      <c r="AV1248" s="1">
        <f t="shared" si="910"/>
        <v>31</v>
      </c>
      <c r="AW1248" s="1">
        <f t="shared" si="911"/>
        <v>31</v>
      </c>
      <c r="AX1248" s="1">
        <f t="shared" si="912"/>
        <v>31</v>
      </c>
      <c r="AY1248" s="1">
        <f t="shared" si="913"/>
        <v>31</v>
      </c>
      <c r="AZ1248" s="1">
        <f t="shared" si="914"/>
        <v>31</v>
      </c>
      <c r="BA1248" s="1">
        <f t="shared" si="915"/>
        <v>31</v>
      </c>
      <c r="BB1248" s="1">
        <f t="shared" si="916"/>
        <v>31</v>
      </c>
      <c r="BC1248" s="1">
        <f t="shared" si="917"/>
        <v>31</v>
      </c>
      <c r="BD1248" s="1">
        <f t="shared" si="918"/>
        <v>31</v>
      </c>
      <c r="BE1248" s="1">
        <f t="shared" si="919"/>
        <v>31</v>
      </c>
      <c r="BF1248" s="1">
        <f t="shared" si="920"/>
        <v>31</v>
      </c>
      <c r="BG1248" s="1">
        <f>+IF(D1248="male",VLOOKUP(M1248,'Key node cluster'!$A$3:$C$45,3,0),VLOOKUP(M1248,'Key node cluster'!$F$3:$H$27,3,0))</f>
        <v>31</v>
      </c>
    </row>
    <row r="1249" spans="1:59" x14ac:dyDescent="0.25">
      <c r="A1249" t="s">
        <v>1138</v>
      </c>
      <c r="B1249">
        <v>2000144151</v>
      </c>
      <c r="C1249" s="7">
        <v>20</v>
      </c>
      <c r="D1249" t="s">
        <v>9</v>
      </c>
      <c r="E1249" t="s">
        <v>10</v>
      </c>
      <c r="G1249" t="str">
        <f t="shared" si="921"/>
        <v/>
      </c>
      <c r="H1249" s="7">
        <f t="shared" si="879"/>
        <v>5</v>
      </c>
      <c r="J1249">
        <v>21</v>
      </c>
      <c r="K1249">
        <v>3.6054794520548001</v>
      </c>
      <c r="L1249">
        <v>16</v>
      </c>
      <c r="M1249" s="5">
        <f t="shared" si="880"/>
        <v>26</v>
      </c>
      <c r="N1249" s="5">
        <f>+IF(D1249="male",VLOOKUP(BG1249,'Key node cluster'!$L$3:$N$24,3,0),VLOOKUP(BG1249,'Key node cluster'!$R$3:$T$15,3,0))</f>
        <v>1</v>
      </c>
      <c r="O1249" s="1">
        <v>0</v>
      </c>
      <c r="P1249" s="1">
        <f t="shared" si="881"/>
        <v>26</v>
      </c>
      <c r="Q1249" s="1">
        <f t="shared" si="882"/>
        <v>26</v>
      </c>
      <c r="R1249" s="1">
        <f t="shared" si="883"/>
        <v>26</v>
      </c>
      <c r="S1249" s="1">
        <f t="shared" si="884"/>
        <v>26</v>
      </c>
      <c r="T1249" s="1">
        <f t="shared" si="885"/>
        <v>26</v>
      </c>
      <c r="U1249" s="1">
        <f t="shared" si="886"/>
        <v>26</v>
      </c>
      <c r="V1249" s="1">
        <f t="shared" si="887"/>
        <v>26</v>
      </c>
      <c r="W1249" s="1">
        <f t="shared" si="888"/>
        <v>26</v>
      </c>
      <c r="X1249" s="1">
        <f t="shared" si="889"/>
        <v>26</v>
      </c>
      <c r="Y1249" s="1">
        <f t="shared" si="890"/>
        <v>26</v>
      </c>
      <c r="Z1249" s="1">
        <f t="shared" si="891"/>
        <v>26</v>
      </c>
      <c r="AA1249" s="1">
        <f t="shared" si="892"/>
        <v>26</v>
      </c>
      <c r="AB1249" s="1">
        <f t="shared" si="893"/>
        <v>26</v>
      </c>
      <c r="AC1249" s="1">
        <f t="shared" si="894"/>
        <v>26</v>
      </c>
      <c r="AD1249" s="1">
        <f t="shared" si="895"/>
        <v>26</v>
      </c>
      <c r="AE1249" s="1">
        <f t="shared" si="896"/>
        <v>26</v>
      </c>
      <c r="AF1249" s="1">
        <f t="shared" si="897"/>
        <v>26</v>
      </c>
      <c r="AG1249" s="1">
        <f t="shared" si="898"/>
        <v>26</v>
      </c>
      <c r="AH1249" s="1">
        <f t="shared" si="899"/>
        <v>26</v>
      </c>
      <c r="AI1249" s="1">
        <f t="shared" si="900"/>
        <v>26</v>
      </c>
      <c r="AJ1249" s="1">
        <f t="shared" si="901"/>
        <v>26</v>
      </c>
      <c r="AK1249" s="1">
        <f t="shared" si="902"/>
        <v>26</v>
      </c>
      <c r="AL1249" s="1">
        <f t="shared" si="903"/>
        <v>26</v>
      </c>
      <c r="AM1249" s="1">
        <f t="shared" si="904"/>
        <v>26</v>
      </c>
      <c r="AN1249" s="1">
        <f t="shared" si="905"/>
        <v>26</v>
      </c>
      <c r="AO1249" s="1">
        <f t="shared" si="906"/>
        <v>26</v>
      </c>
      <c r="AP1249" s="7">
        <f t="shared" si="876"/>
        <v>26</v>
      </c>
      <c r="AQ1249" s="7">
        <f t="shared" si="877"/>
        <v>26</v>
      </c>
      <c r="AR1249" s="1">
        <f t="shared" si="907"/>
        <v>26</v>
      </c>
      <c r="AS1249" s="7">
        <f t="shared" si="878"/>
        <v>26</v>
      </c>
      <c r="AT1249" s="1">
        <f t="shared" si="908"/>
        <v>26</v>
      </c>
      <c r="AU1249" s="1">
        <f t="shared" si="909"/>
        <v>26</v>
      </c>
      <c r="AV1249" s="1">
        <f t="shared" si="910"/>
        <v>26</v>
      </c>
      <c r="AW1249" s="1">
        <f t="shared" si="911"/>
        <v>26</v>
      </c>
      <c r="AX1249" s="1">
        <f t="shared" si="912"/>
        <v>26</v>
      </c>
      <c r="AY1249" s="1">
        <f t="shared" si="913"/>
        <v>26</v>
      </c>
      <c r="AZ1249" s="1">
        <f t="shared" si="914"/>
        <v>26</v>
      </c>
      <c r="BA1249" s="1">
        <f t="shared" si="915"/>
        <v>26</v>
      </c>
      <c r="BB1249" s="1">
        <f t="shared" si="916"/>
        <v>26</v>
      </c>
      <c r="BC1249" s="1">
        <f t="shared" si="917"/>
        <v>26</v>
      </c>
      <c r="BD1249" s="1">
        <f t="shared" si="918"/>
        <v>26</v>
      </c>
      <c r="BE1249" s="1">
        <f t="shared" si="919"/>
        <v>26</v>
      </c>
      <c r="BF1249" s="1">
        <f t="shared" si="920"/>
        <v>26</v>
      </c>
      <c r="BG1249" s="1">
        <f>+IF(D1249="male",VLOOKUP(M1249,'Key node cluster'!$A$3:$C$45,3,0),VLOOKUP(M1249,'Key node cluster'!$F$3:$H$27,3,0))</f>
        <v>31</v>
      </c>
    </row>
    <row r="1250" spans="1:59" x14ac:dyDescent="0.25">
      <c r="A1250" t="s">
        <v>1139</v>
      </c>
      <c r="B1250">
        <v>9701009990</v>
      </c>
      <c r="C1250" s="7">
        <v>50</v>
      </c>
      <c r="D1250" t="s">
        <v>9</v>
      </c>
      <c r="E1250" t="s">
        <v>10</v>
      </c>
      <c r="F1250" t="s">
        <v>25</v>
      </c>
      <c r="G1250" t="str">
        <f t="shared" si="921"/>
        <v>bachelor or above</v>
      </c>
      <c r="H1250" s="7">
        <f t="shared" si="879"/>
        <v>5</v>
      </c>
      <c r="I1250" t="s">
        <v>14</v>
      </c>
      <c r="J1250">
        <v>52</v>
      </c>
      <c r="K1250">
        <v>1.1068493150684999</v>
      </c>
      <c r="L1250">
        <v>3</v>
      </c>
      <c r="M1250" s="5">
        <f t="shared" si="880"/>
        <v>32</v>
      </c>
      <c r="N1250" s="5">
        <f>+IF(D1250="male",VLOOKUP(BG1250,'Key node cluster'!$L$3:$N$24,3,0),VLOOKUP(BG1250,'Key node cluster'!$R$3:$T$15,3,0))</f>
        <v>0</v>
      </c>
      <c r="O1250" s="1">
        <v>0</v>
      </c>
      <c r="P1250" s="1">
        <f t="shared" si="881"/>
        <v>26</v>
      </c>
      <c r="Q1250" s="1">
        <f t="shared" si="882"/>
        <v>26</v>
      </c>
      <c r="R1250" s="1">
        <f t="shared" si="883"/>
        <v>26</v>
      </c>
      <c r="S1250" s="1">
        <f t="shared" si="884"/>
        <v>26</v>
      </c>
      <c r="T1250" s="1">
        <f t="shared" si="885"/>
        <v>26</v>
      </c>
      <c r="U1250" s="1">
        <f t="shared" si="886"/>
        <v>26</v>
      </c>
      <c r="V1250" s="1">
        <f t="shared" si="887"/>
        <v>26</v>
      </c>
      <c r="W1250" s="1">
        <f t="shared" si="888"/>
        <v>26</v>
      </c>
      <c r="X1250" s="1">
        <f t="shared" si="889"/>
        <v>26</v>
      </c>
      <c r="Y1250" s="1">
        <f t="shared" si="890"/>
        <v>26</v>
      </c>
      <c r="Z1250" s="1">
        <f t="shared" si="891"/>
        <v>26</v>
      </c>
      <c r="AA1250" s="1">
        <f t="shared" si="892"/>
        <v>26</v>
      </c>
      <c r="AB1250" s="1">
        <f t="shared" si="893"/>
        <v>26</v>
      </c>
      <c r="AC1250" s="1">
        <f t="shared" si="894"/>
        <v>26</v>
      </c>
      <c r="AD1250" s="1">
        <f t="shared" si="895"/>
        <v>26</v>
      </c>
      <c r="AE1250" s="1">
        <f t="shared" si="896"/>
        <v>26</v>
      </c>
      <c r="AF1250" s="1">
        <f t="shared" si="897"/>
        <v>26</v>
      </c>
      <c r="AG1250" s="1">
        <f t="shared" si="898"/>
        <v>26</v>
      </c>
      <c r="AH1250" s="1">
        <f t="shared" si="899"/>
        <v>26</v>
      </c>
      <c r="AI1250" s="1">
        <f t="shared" si="900"/>
        <v>26</v>
      </c>
      <c r="AJ1250" s="1">
        <f t="shared" si="901"/>
        <v>26</v>
      </c>
      <c r="AK1250" s="1">
        <f t="shared" si="902"/>
        <v>26</v>
      </c>
      <c r="AL1250" s="1">
        <f t="shared" si="903"/>
        <v>26</v>
      </c>
      <c r="AM1250" s="1">
        <f t="shared" si="904"/>
        <v>26</v>
      </c>
      <c r="AN1250" s="1">
        <f t="shared" si="905"/>
        <v>26</v>
      </c>
      <c r="AO1250" s="1">
        <f t="shared" si="906"/>
        <v>26</v>
      </c>
      <c r="AP1250" s="7">
        <f t="shared" si="876"/>
        <v>27</v>
      </c>
      <c r="AQ1250" s="7">
        <f t="shared" si="877"/>
        <v>28</v>
      </c>
      <c r="AR1250" s="1">
        <f t="shared" si="907"/>
        <v>32</v>
      </c>
      <c r="AS1250" s="7">
        <f t="shared" si="878"/>
        <v>32</v>
      </c>
      <c r="AT1250" s="1">
        <f t="shared" si="908"/>
        <v>32</v>
      </c>
      <c r="AU1250" s="1">
        <f t="shared" si="909"/>
        <v>32</v>
      </c>
      <c r="AV1250" s="1">
        <f t="shared" si="910"/>
        <v>32</v>
      </c>
      <c r="AW1250" s="1">
        <f t="shared" si="911"/>
        <v>32</v>
      </c>
      <c r="AX1250" s="1">
        <f t="shared" si="912"/>
        <v>32</v>
      </c>
      <c r="AY1250" s="1">
        <f t="shared" si="913"/>
        <v>32</v>
      </c>
      <c r="AZ1250" s="1">
        <f t="shared" si="914"/>
        <v>32</v>
      </c>
      <c r="BA1250" s="1">
        <f t="shared" si="915"/>
        <v>32</v>
      </c>
      <c r="BB1250" s="1">
        <f t="shared" si="916"/>
        <v>32</v>
      </c>
      <c r="BC1250" s="1">
        <f t="shared" si="917"/>
        <v>32</v>
      </c>
      <c r="BD1250" s="1">
        <f t="shared" si="918"/>
        <v>32</v>
      </c>
      <c r="BE1250" s="1">
        <f t="shared" si="919"/>
        <v>32</v>
      </c>
      <c r="BF1250" s="1">
        <f t="shared" si="920"/>
        <v>32</v>
      </c>
      <c r="BG1250" s="1">
        <f>+IF(D1250="male",VLOOKUP(M1250,'Key node cluster'!$A$3:$C$45,3,0),VLOOKUP(M1250,'Key node cluster'!$F$3:$H$27,3,0))</f>
        <v>32</v>
      </c>
    </row>
    <row r="1251" spans="1:59" x14ac:dyDescent="0.25">
      <c r="A1251" t="s">
        <v>1140</v>
      </c>
      <c r="B1251">
        <v>9761001041</v>
      </c>
      <c r="C1251" s="7">
        <v>40</v>
      </c>
      <c r="D1251" t="s">
        <v>9</v>
      </c>
      <c r="E1251" t="s">
        <v>10</v>
      </c>
      <c r="F1251" t="s">
        <v>11</v>
      </c>
      <c r="G1251" t="str">
        <f t="shared" si="921"/>
        <v>bachelor or above</v>
      </c>
      <c r="H1251" s="7">
        <f t="shared" si="879"/>
        <v>20</v>
      </c>
      <c r="I1251" t="s">
        <v>14</v>
      </c>
      <c r="J1251">
        <v>45</v>
      </c>
      <c r="K1251">
        <v>16.613698630137002</v>
      </c>
      <c r="L1251">
        <v>7</v>
      </c>
      <c r="M1251" s="5">
        <f t="shared" si="880"/>
        <v>42</v>
      </c>
      <c r="N1251" s="5">
        <f>+IF(D1251="male",VLOOKUP(BG1251,'Key node cluster'!$L$3:$N$24,3,0),VLOOKUP(BG1251,'Key node cluster'!$R$3:$T$15,3,0))</f>
        <v>0</v>
      </c>
      <c r="O1251" s="1">
        <v>0</v>
      </c>
      <c r="P1251" s="1">
        <f t="shared" si="881"/>
        <v>26</v>
      </c>
      <c r="Q1251" s="1">
        <f t="shared" si="882"/>
        <v>26</v>
      </c>
      <c r="R1251" s="1">
        <f t="shared" si="883"/>
        <v>26</v>
      </c>
      <c r="S1251" s="1">
        <f t="shared" si="884"/>
        <v>26</v>
      </c>
      <c r="T1251" s="1">
        <f t="shared" si="885"/>
        <v>26</v>
      </c>
      <c r="U1251" s="1">
        <f t="shared" si="886"/>
        <v>26</v>
      </c>
      <c r="V1251" s="1">
        <f t="shared" si="887"/>
        <v>26</v>
      </c>
      <c r="W1251" s="1">
        <f t="shared" si="888"/>
        <v>26</v>
      </c>
      <c r="X1251" s="1">
        <f t="shared" si="889"/>
        <v>26</v>
      </c>
      <c r="Y1251" s="1">
        <f t="shared" si="890"/>
        <v>26</v>
      </c>
      <c r="Z1251" s="1">
        <f t="shared" si="891"/>
        <v>26</v>
      </c>
      <c r="AA1251" s="1">
        <f t="shared" si="892"/>
        <v>26</v>
      </c>
      <c r="AB1251" s="1">
        <f t="shared" si="893"/>
        <v>26</v>
      </c>
      <c r="AC1251" s="1">
        <f t="shared" si="894"/>
        <v>26</v>
      </c>
      <c r="AD1251" s="1">
        <f t="shared" si="895"/>
        <v>26</v>
      </c>
      <c r="AE1251" s="1">
        <f t="shared" si="896"/>
        <v>26</v>
      </c>
      <c r="AF1251" s="1">
        <f t="shared" si="897"/>
        <v>26</v>
      </c>
      <c r="AG1251" s="1">
        <f t="shared" si="898"/>
        <v>26</v>
      </c>
      <c r="AH1251" s="1">
        <f t="shared" si="899"/>
        <v>26</v>
      </c>
      <c r="AI1251" s="1">
        <f t="shared" si="900"/>
        <v>26</v>
      </c>
      <c r="AJ1251" s="1">
        <f t="shared" si="901"/>
        <v>26</v>
      </c>
      <c r="AK1251" s="1">
        <f t="shared" si="902"/>
        <v>26</v>
      </c>
      <c r="AL1251" s="1">
        <f t="shared" si="903"/>
        <v>26</v>
      </c>
      <c r="AM1251" s="1">
        <f t="shared" si="904"/>
        <v>26</v>
      </c>
      <c r="AN1251" s="1">
        <f t="shared" si="905"/>
        <v>26</v>
      </c>
      <c r="AO1251" s="1">
        <f t="shared" si="906"/>
        <v>26</v>
      </c>
      <c r="AP1251" s="7">
        <f t="shared" si="876"/>
        <v>38</v>
      </c>
      <c r="AQ1251" s="7">
        <f t="shared" si="877"/>
        <v>38</v>
      </c>
      <c r="AR1251" s="1">
        <f t="shared" si="907"/>
        <v>38</v>
      </c>
      <c r="AS1251" s="7">
        <f t="shared" si="878"/>
        <v>38</v>
      </c>
      <c r="AT1251" s="1">
        <f t="shared" si="908"/>
        <v>38</v>
      </c>
      <c r="AU1251" s="1">
        <f t="shared" si="909"/>
        <v>38</v>
      </c>
      <c r="AV1251" s="1">
        <f t="shared" si="910"/>
        <v>38</v>
      </c>
      <c r="AW1251" s="1">
        <f t="shared" si="911"/>
        <v>38</v>
      </c>
      <c r="AX1251" s="1">
        <f t="shared" si="912"/>
        <v>38</v>
      </c>
      <c r="AY1251" s="1">
        <f t="shared" si="913"/>
        <v>38</v>
      </c>
      <c r="AZ1251" s="1">
        <f t="shared" si="914"/>
        <v>38</v>
      </c>
      <c r="BA1251" s="1">
        <f t="shared" si="915"/>
        <v>38</v>
      </c>
      <c r="BB1251" s="1">
        <f t="shared" si="916"/>
        <v>40</v>
      </c>
      <c r="BC1251" s="1">
        <f t="shared" si="917"/>
        <v>40</v>
      </c>
      <c r="BD1251" s="1">
        <f t="shared" si="918"/>
        <v>42</v>
      </c>
      <c r="BE1251" s="1">
        <f t="shared" si="919"/>
        <v>42</v>
      </c>
      <c r="BF1251" s="1">
        <f t="shared" si="920"/>
        <v>42</v>
      </c>
      <c r="BG1251" s="1">
        <f>+IF(D1251="male",VLOOKUP(M1251,'Key node cluster'!$A$3:$C$45,3,0),VLOOKUP(M1251,'Key node cluster'!$F$3:$H$27,3,0))</f>
        <v>42</v>
      </c>
    </row>
    <row r="1252" spans="1:59" x14ac:dyDescent="0.25">
      <c r="A1252" t="s">
        <v>1141</v>
      </c>
      <c r="B1252">
        <v>9881054627</v>
      </c>
      <c r="C1252" s="7">
        <v>30</v>
      </c>
      <c r="D1252" t="s">
        <v>9</v>
      </c>
      <c r="E1252" t="s">
        <v>10</v>
      </c>
      <c r="G1252" t="str">
        <f t="shared" si="921"/>
        <v/>
      </c>
      <c r="H1252" s="7">
        <f t="shared" si="879"/>
        <v>15</v>
      </c>
      <c r="J1252">
        <v>33</v>
      </c>
      <c r="K1252">
        <v>11.610958904109999</v>
      </c>
      <c r="L1252">
        <v>3</v>
      </c>
      <c r="M1252" s="5">
        <f t="shared" si="880"/>
        <v>26</v>
      </c>
      <c r="N1252" s="5">
        <f>+IF(D1252="male",VLOOKUP(BG1252,'Key node cluster'!$L$3:$N$24,3,0),VLOOKUP(BG1252,'Key node cluster'!$R$3:$T$15,3,0))</f>
        <v>1</v>
      </c>
      <c r="O1252" s="1">
        <v>0</v>
      </c>
      <c r="P1252" s="1">
        <f t="shared" si="881"/>
        <v>26</v>
      </c>
      <c r="Q1252" s="1">
        <f t="shared" si="882"/>
        <v>26</v>
      </c>
      <c r="R1252" s="1">
        <f t="shared" si="883"/>
        <v>26</v>
      </c>
      <c r="S1252" s="1">
        <f t="shared" si="884"/>
        <v>26</v>
      </c>
      <c r="T1252" s="1">
        <f t="shared" si="885"/>
        <v>26</v>
      </c>
      <c r="U1252" s="1">
        <f t="shared" si="886"/>
        <v>26</v>
      </c>
      <c r="V1252" s="1">
        <f t="shared" si="887"/>
        <v>26</v>
      </c>
      <c r="W1252" s="1">
        <f t="shared" si="888"/>
        <v>26</v>
      </c>
      <c r="X1252" s="1">
        <f t="shared" si="889"/>
        <v>26</v>
      </c>
      <c r="Y1252" s="1">
        <f t="shared" si="890"/>
        <v>26</v>
      </c>
      <c r="Z1252" s="1">
        <f t="shared" si="891"/>
        <v>26</v>
      </c>
      <c r="AA1252" s="1">
        <f t="shared" si="892"/>
        <v>26</v>
      </c>
      <c r="AB1252" s="1">
        <f t="shared" si="893"/>
        <v>26</v>
      </c>
      <c r="AC1252" s="1">
        <f t="shared" si="894"/>
        <v>26</v>
      </c>
      <c r="AD1252" s="1">
        <f t="shared" si="895"/>
        <v>26</v>
      </c>
      <c r="AE1252" s="1">
        <f t="shared" si="896"/>
        <v>26</v>
      </c>
      <c r="AF1252" s="1">
        <f t="shared" si="897"/>
        <v>26</v>
      </c>
      <c r="AG1252" s="1">
        <f t="shared" si="898"/>
        <v>26</v>
      </c>
      <c r="AH1252" s="1">
        <f t="shared" si="899"/>
        <v>26</v>
      </c>
      <c r="AI1252" s="1">
        <f t="shared" si="900"/>
        <v>26</v>
      </c>
      <c r="AJ1252" s="1">
        <f t="shared" si="901"/>
        <v>26</v>
      </c>
      <c r="AK1252" s="1">
        <f t="shared" si="902"/>
        <v>26</v>
      </c>
      <c r="AL1252" s="1">
        <f t="shared" si="903"/>
        <v>26</v>
      </c>
      <c r="AM1252" s="1">
        <f t="shared" si="904"/>
        <v>26</v>
      </c>
      <c r="AN1252" s="1">
        <f t="shared" si="905"/>
        <v>26</v>
      </c>
      <c r="AO1252" s="1">
        <f t="shared" si="906"/>
        <v>26</v>
      </c>
      <c r="AP1252" s="7">
        <f t="shared" ref="AP1252:AP1315" si="922">IF($D1252="male",IF(P1252&lt;&gt;26,AO1252,IF(F1252="",AO1252,IF(F1252&lt;&gt;"amman",27,38))),AO1252)</f>
        <v>26</v>
      </c>
      <c r="AQ1252" s="7">
        <f t="shared" ref="AQ1252:AQ1315" si="923">IF($D1252="male",IF(AP1252&lt;&gt;27,AP1252,IF(F1252="",AP1252,IF(F1252&lt;&gt;"zarqa",28,33))),AP1252)</f>
        <v>26</v>
      </c>
      <c r="AR1252" s="1">
        <f t="shared" si="907"/>
        <v>26</v>
      </c>
      <c r="AS1252" s="7">
        <f t="shared" ref="AS1252:AS1315" si="924">IF($D1252="male",IF(AR1252&lt;&gt;29,AR1252,IF(C1252&lt;=25,30,31)),AR1252)</f>
        <v>26</v>
      </c>
      <c r="AT1252" s="1">
        <f t="shared" si="908"/>
        <v>26</v>
      </c>
      <c r="AU1252" s="1">
        <f t="shared" si="909"/>
        <v>26</v>
      </c>
      <c r="AV1252" s="1">
        <f t="shared" si="910"/>
        <v>26</v>
      </c>
      <c r="AW1252" s="1">
        <f t="shared" si="911"/>
        <v>26</v>
      </c>
      <c r="AX1252" s="1">
        <f t="shared" si="912"/>
        <v>26</v>
      </c>
      <c r="AY1252" s="1">
        <f t="shared" si="913"/>
        <v>26</v>
      </c>
      <c r="AZ1252" s="1">
        <f t="shared" si="914"/>
        <v>26</v>
      </c>
      <c r="BA1252" s="1">
        <f t="shared" si="915"/>
        <v>26</v>
      </c>
      <c r="BB1252" s="1">
        <f t="shared" si="916"/>
        <v>26</v>
      </c>
      <c r="BC1252" s="1">
        <f t="shared" si="917"/>
        <v>26</v>
      </c>
      <c r="BD1252" s="1">
        <f t="shared" si="918"/>
        <v>26</v>
      </c>
      <c r="BE1252" s="1">
        <f t="shared" si="919"/>
        <v>26</v>
      </c>
      <c r="BF1252" s="1">
        <f t="shared" si="920"/>
        <v>26</v>
      </c>
      <c r="BG1252" s="1">
        <f>+IF(D1252="male",VLOOKUP(M1252,'Key node cluster'!$A$3:$C$45,3,0),VLOOKUP(M1252,'Key node cluster'!$F$3:$H$27,3,0))</f>
        <v>31</v>
      </c>
    </row>
    <row r="1253" spans="1:59" x14ac:dyDescent="0.25">
      <c r="A1253" t="s">
        <v>1145</v>
      </c>
      <c r="B1253">
        <v>9701037393</v>
      </c>
      <c r="C1253" s="7">
        <v>50</v>
      </c>
      <c r="D1253" t="s">
        <v>9</v>
      </c>
      <c r="E1253" t="s">
        <v>10</v>
      </c>
      <c r="G1253" t="str">
        <f t="shared" si="921"/>
        <v/>
      </c>
      <c r="H1253" s="7">
        <f t="shared" si="879"/>
        <v>20</v>
      </c>
      <c r="J1253">
        <v>52</v>
      </c>
      <c r="K1253">
        <v>26.684931506849001</v>
      </c>
      <c r="L1253">
        <v>3</v>
      </c>
      <c r="M1253" s="5">
        <f t="shared" si="880"/>
        <v>26</v>
      </c>
      <c r="N1253" s="5">
        <f>+IF(D1253="male",VLOOKUP(BG1253,'Key node cluster'!$L$3:$N$24,3,0),VLOOKUP(BG1253,'Key node cluster'!$R$3:$T$15,3,0))</f>
        <v>1</v>
      </c>
      <c r="O1253" s="1">
        <v>0</v>
      </c>
      <c r="P1253" s="1">
        <f t="shared" si="881"/>
        <v>26</v>
      </c>
      <c r="Q1253" s="1">
        <f t="shared" si="882"/>
        <v>26</v>
      </c>
      <c r="R1253" s="1">
        <f t="shared" si="883"/>
        <v>26</v>
      </c>
      <c r="S1253" s="1">
        <f t="shared" si="884"/>
        <v>26</v>
      </c>
      <c r="T1253" s="1">
        <f t="shared" si="885"/>
        <v>26</v>
      </c>
      <c r="U1253" s="1">
        <f t="shared" si="886"/>
        <v>26</v>
      </c>
      <c r="V1253" s="1">
        <f t="shared" si="887"/>
        <v>26</v>
      </c>
      <c r="W1253" s="1">
        <f t="shared" si="888"/>
        <v>26</v>
      </c>
      <c r="X1253" s="1">
        <f t="shared" si="889"/>
        <v>26</v>
      </c>
      <c r="Y1253" s="1">
        <f t="shared" si="890"/>
        <v>26</v>
      </c>
      <c r="Z1253" s="1">
        <f t="shared" si="891"/>
        <v>26</v>
      </c>
      <c r="AA1253" s="1">
        <f t="shared" si="892"/>
        <v>26</v>
      </c>
      <c r="AB1253" s="1">
        <f t="shared" si="893"/>
        <v>26</v>
      </c>
      <c r="AC1253" s="1">
        <f t="shared" si="894"/>
        <v>26</v>
      </c>
      <c r="AD1253" s="1">
        <f t="shared" si="895"/>
        <v>26</v>
      </c>
      <c r="AE1253" s="1">
        <f t="shared" si="896"/>
        <v>26</v>
      </c>
      <c r="AF1253" s="1">
        <f t="shared" si="897"/>
        <v>26</v>
      </c>
      <c r="AG1253" s="1">
        <f t="shared" si="898"/>
        <v>26</v>
      </c>
      <c r="AH1253" s="1">
        <f t="shared" si="899"/>
        <v>26</v>
      </c>
      <c r="AI1253" s="1">
        <f t="shared" si="900"/>
        <v>26</v>
      </c>
      <c r="AJ1253" s="1">
        <f t="shared" si="901"/>
        <v>26</v>
      </c>
      <c r="AK1253" s="1">
        <f t="shared" si="902"/>
        <v>26</v>
      </c>
      <c r="AL1253" s="1">
        <f t="shared" si="903"/>
        <v>26</v>
      </c>
      <c r="AM1253" s="1">
        <f t="shared" si="904"/>
        <v>26</v>
      </c>
      <c r="AN1253" s="1">
        <f t="shared" si="905"/>
        <v>26</v>
      </c>
      <c r="AO1253" s="1">
        <f t="shared" si="906"/>
        <v>26</v>
      </c>
      <c r="AP1253" s="7">
        <f t="shared" si="922"/>
        <v>26</v>
      </c>
      <c r="AQ1253" s="7">
        <f t="shared" si="923"/>
        <v>26</v>
      </c>
      <c r="AR1253" s="1">
        <f t="shared" si="907"/>
        <v>26</v>
      </c>
      <c r="AS1253" s="7">
        <f t="shared" si="924"/>
        <v>26</v>
      </c>
      <c r="AT1253" s="1">
        <f t="shared" si="908"/>
        <v>26</v>
      </c>
      <c r="AU1253" s="1">
        <f t="shared" si="909"/>
        <v>26</v>
      </c>
      <c r="AV1253" s="1">
        <f t="shared" si="910"/>
        <v>26</v>
      </c>
      <c r="AW1253" s="1">
        <f t="shared" si="911"/>
        <v>26</v>
      </c>
      <c r="AX1253" s="1">
        <f t="shared" si="912"/>
        <v>26</v>
      </c>
      <c r="AY1253" s="1">
        <f t="shared" si="913"/>
        <v>26</v>
      </c>
      <c r="AZ1253" s="1">
        <f t="shared" si="914"/>
        <v>26</v>
      </c>
      <c r="BA1253" s="1">
        <f t="shared" si="915"/>
        <v>26</v>
      </c>
      <c r="BB1253" s="1">
        <f t="shared" si="916"/>
        <v>26</v>
      </c>
      <c r="BC1253" s="1">
        <f t="shared" si="917"/>
        <v>26</v>
      </c>
      <c r="BD1253" s="1">
        <f t="shared" si="918"/>
        <v>26</v>
      </c>
      <c r="BE1253" s="1">
        <f t="shared" si="919"/>
        <v>26</v>
      </c>
      <c r="BF1253" s="1">
        <f t="shared" si="920"/>
        <v>26</v>
      </c>
      <c r="BG1253" s="1">
        <f>+IF(D1253="male",VLOOKUP(M1253,'Key node cluster'!$A$3:$C$45,3,0),VLOOKUP(M1253,'Key node cluster'!$F$3:$H$27,3,0))</f>
        <v>31</v>
      </c>
    </row>
    <row r="1254" spans="1:59" x14ac:dyDescent="0.25">
      <c r="A1254" t="s">
        <v>1146</v>
      </c>
      <c r="B1254">
        <v>9871019189</v>
      </c>
      <c r="C1254" s="7">
        <v>30</v>
      </c>
      <c r="D1254" t="s">
        <v>9</v>
      </c>
      <c r="E1254" t="s">
        <v>10</v>
      </c>
      <c r="F1254" t="s">
        <v>11</v>
      </c>
      <c r="G1254" t="str">
        <f t="shared" si="921"/>
        <v>bachelor or above</v>
      </c>
      <c r="H1254" s="7">
        <f t="shared" si="879"/>
        <v>15</v>
      </c>
      <c r="I1254" t="s">
        <v>14</v>
      </c>
      <c r="J1254">
        <v>35</v>
      </c>
      <c r="K1254">
        <v>10.279452054795</v>
      </c>
      <c r="L1254">
        <v>5</v>
      </c>
      <c r="M1254" s="5">
        <f t="shared" si="880"/>
        <v>42</v>
      </c>
      <c r="N1254" s="5">
        <f>+IF(D1254="male",VLOOKUP(BG1254,'Key node cluster'!$L$3:$N$24,3,0),VLOOKUP(BG1254,'Key node cluster'!$R$3:$T$15,3,0))</f>
        <v>0</v>
      </c>
      <c r="O1254" s="1">
        <v>0</v>
      </c>
      <c r="P1254" s="1">
        <f t="shared" si="881"/>
        <v>26</v>
      </c>
      <c r="Q1254" s="1">
        <f t="shared" si="882"/>
        <v>26</v>
      </c>
      <c r="R1254" s="1">
        <f t="shared" si="883"/>
        <v>26</v>
      </c>
      <c r="S1254" s="1">
        <f t="shared" si="884"/>
        <v>26</v>
      </c>
      <c r="T1254" s="1">
        <f t="shared" si="885"/>
        <v>26</v>
      </c>
      <c r="U1254" s="1">
        <f t="shared" si="886"/>
        <v>26</v>
      </c>
      <c r="V1254" s="1">
        <f t="shared" si="887"/>
        <v>26</v>
      </c>
      <c r="W1254" s="1">
        <f t="shared" si="888"/>
        <v>26</v>
      </c>
      <c r="X1254" s="1">
        <f t="shared" si="889"/>
        <v>26</v>
      </c>
      <c r="Y1254" s="1">
        <f t="shared" si="890"/>
        <v>26</v>
      </c>
      <c r="Z1254" s="1">
        <f t="shared" si="891"/>
        <v>26</v>
      </c>
      <c r="AA1254" s="1">
        <f t="shared" si="892"/>
        <v>26</v>
      </c>
      <c r="AB1254" s="1">
        <f t="shared" si="893"/>
        <v>26</v>
      </c>
      <c r="AC1254" s="1">
        <f t="shared" si="894"/>
        <v>26</v>
      </c>
      <c r="AD1254" s="1">
        <f t="shared" si="895"/>
        <v>26</v>
      </c>
      <c r="AE1254" s="1">
        <f t="shared" si="896"/>
        <v>26</v>
      </c>
      <c r="AF1254" s="1">
        <f t="shared" si="897"/>
        <v>26</v>
      </c>
      <c r="AG1254" s="1">
        <f t="shared" si="898"/>
        <v>26</v>
      </c>
      <c r="AH1254" s="1">
        <f t="shared" si="899"/>
        <v>26</v>
      </c>
      <c r="AI1254" s="1">
        <f t="shared" si="900"/>
        <v>26</v>
      </c>
      <c r="AJ1254" s="1">
        <f t="shared" si="901"/>
        <v>26</v>
      </c>
      <c r="AK1254" s="1">
        <f t="shared" si="902"/>
        <v>26</v>
      </c>
      <c r="AL1254" s="1">
        <f t="shared" si="903"/>
        <v>26</v>
      </c>
      <c r="AM1254" s="1">
        <f t="shared" si="904"/>
        <v>26</v>
      </c>
      <c r="AN1254" s="1">
        <f t="shared" si="905"/>
        <v>26</v>
      </c>
      <c r="AO1254" s="1">
        <f t="shared" si="906"/>
        <v>26</v>
      </c>
      <c r="AP1254" s="7">
        <f t="shared" si="922"/>
        <v>38</v>
      </c>
      <c r="AQ1254" s="7">
        <f t="shared" si="923"/>
        <v>38</v>
      </c>
      <c r="AR1254" s="1">
        <f t="shared" si="907"/>
        <v>38</v>
      </c>
      <c r="AS1254" s="7">
        <f t="shared" si="924"/>
        <v>38</v>
      </c>
      <c r="AT1254" s="1">
        <f t="shared" si="908"/>
        <v>38</v>
      </c>
      <c r="AU1254" s="1">
        <f t="shared" si="909"/>
        <v>38</v>
      </c>
      <c r="AV1254" s="1">
        <f t="shared" si="910"/>
        <v>38</v>
      </c>
      <c r="AW1254" s="1">
        <f t="shared" si="911"/>
        <v>38</v>
      </c>
      <c r="AX1254" s="1">
        <f t="shared" si="912"/>
        <v>38</v>
      </c>
      <c r="AY1254" s="1">
        <f t="shared" si="913"/>
        <v>38</v>
      </c>
      <c r="AZ1254" s="1">
        <f t="shared" si="914"/>
        <v>38</v>
      </c>
      <c r="BA1254" s="1">
        <f t="shared" si="915"/>
        <v>38</v>
      </c>
      <c r="BB1254" s="1">
        <f t="shared" si="916"/>
        <v>40</v>
      </c>
      <c r="BC1254" s="1">
        <f t="shared" si="917"/>
        <v>40</v>
      </c>
      <c r="BD1254" s="1">
        <f t="shared" si="918"/>
        <v>42</v>
      </c>
      <c r="BE1254" s="1">
        <f t="shared" si="919"/>
        <v>42</v>
      </c>
      <c r="BF1254" s="1">
        <f t="shared" si="920"/>
        <v>42</v>
      </c>
      <c r="BG1254" s="1">
        <f>+IF(D1254="male",VLOOKUP(M1254,'Key node cluster'!$A$3:$C$45,3,0),VLOOKUP(M1254,'Key node cluster'!$F$3:$H$27,3,0))</f>
        <v>42</v>
      </c>
    </row>
    <row r="1255" spans="1:59" x14ac:dyDescent="0.25">
      <c r="A1255" t="s">
        <v>1150</v>
      </c>
      <c r="B1255">
        <v>9921031418</v>
      </c>
      <c r="C1255" s="7">
        <v>30</v>
      </c>
      <c r="D1255" t="s">
        <v>9</v>
      </c>
      <c r="E1255" t="s">
        <v>10</v>
      </c>
      <c r="F1255" t="s">
        <v>11</v>
      </c>
      <c r="G1255" t="str">
        <f t="shared" si="921"/>
        <v>bachelor or above</v>
      </c>
      <c r="H1255" s="7">
        <f t="shared" si="879"/>
        <v>10</v>
      </c>
      <c r="I1255" t="s">
        <v>14</v>
      </c>
      <c r="J1255">
        <v>29</v>
      </c>
      <c r="K1255">
        <v>7.9452054794520999</v>
      </c>
      <c r="L1255">
        <v>17</v>
      </c>
      <c r="M1255" s="5">
        <f t="shared" si="880"/>
        <v>42</v>
      </c>
      <c r="N1255" s="5">
        <f>+IF(D1255="male",VLOOKUP(BG1255,'Key node cluster'!$L$3:$N$24,3,0),VLOOKUP(BG1255,'Key node cluster'!$R$3:$T$15,3,0))</f>
        <v>0</v>
      </c>
      <c r="O1255" s="1">
        <v>0</v>
      </c>
      <c r="P1255" s="1">
        <f t="shared" si="881"/>
        <v>26</v>
      </c>
      <c r="Q1255" s="1">
        <f t="shared" si="882"/>
        <v>26</v>
      </c>
      <c r="R1255" s="1">
        <f t="shared" si="883"/>
        <v>26</v>
      </c>
      <c r="S1255" s="1">
        <f t="shared" si="884"/>
        <v>26</v>
      </c>
      <c r="T1255" s="1">
        <f t="shared" si="885"/>
        <v>26</v>
      </c>
      <c r="U1255" s="1">
        <f t="shared" si="886"/>
        <v>26</v>
      </c>
      <c r="V1255" s="1">
        <f t="shared" si="887"/>
        <v>26</v>
      </c>
      <c r="W1255" s="1">
        <f t="shared" si="888"/>
        <v>26</v>
      </c>
      <c r="X1255" s="1">
        <f t="shared" si="889"/>
        <v>26</v>
      </c>
      <c r="Y1255" s="1">
        <f t="shared" si="890"/>
        <v>26</v>
      </c>
      <c r="Z1255" s="1">
        <f t="shared" si="891"/>
        <v>26</v>
      </c>
      <c r="AA1255" s="1">
        <f t="shared" si="892"/>
        <v>26</v>
      </c>
      <c r="AB1255" s="1">
        <f t="shared" si="893"/>
        <v>26</v>
      </c>
      <c r="AC1255" s="1">
        <f t="shared" si="894"/>
        <v>26</v>
      </c>
      <c r="AD1255" s="1">
        <f t="shared" si="895"/>
        <v>26</v>
      </c>
      <c r="AE1255" s="1">
        <f t="shared" si="896"/>
        <v>26</v>
      </c>
      <c r="AF1255" s="1">
        <f t="shared" si="897"/>
        <v>26</v>
      </c>
      <c r="AG1255" s="1">
        <f t="shared" si="898"/>
        <v>26</v>
      </c>
      <c r="AH1255" s="1">
        <f t="shared" si="899"/>
        <v>26</v>
      </c>
      <c r="AI1255" s="1">
        <f t="shared" si="900"/>
        <v>26</v>
      </c>
      <c r="AJ1255" s="1">
        <f t="shared" si="901"/>
        <v>26</v>
      </c>
      <c r="AK1255" s="1">
        <f t="shared" si="902"/>
        <v>26</v>
      </c>
      <c r="AL1255" s="1">
        <f t="shared" si="903"/>
        <v>26</v>
      </c>
      <c r="AM1255" s="1">
        <f t="shared" si="904"/>
        <v>26</v>
      </c>
      <c r="AN1255" s="1">
        <f t="shared" si="905"/>
        <v>26</v>
      </c>
      <c r="AO1255" s="1">
        <f t="shared" si="906"/>
        <v>26</v>
      </c>
      <c r="AP1255" s="7">
        <f t="shared" si="922"/>
        <v>38</v>
      </c>
      <c r="AQ1255" s="7">
        <f t="shared" si="923"/>
        <v>38</v>
      </c>
      <c r="AR1255" s="1">
        <f t="shared" si="907"/>
        <v>38</v>
      </c>
      <c r="AS1255" s="7">
        <f t="shared" si="924"/>
        <v>38</v>
      </c>
      <c r="AT1255" s="1">
        <f t="shared" si="908"/>
        <v>38</v>
      </c>
      <c r="AU1255" s="1">
        <f t="shared" si="909"/>
        <v>38</v>
      </c>
      <c r="AV1255" s="1">
        <f t="shared" si="910"/>
        <v>38</v>
      </c>
      <c r="AW1255" s="1">
        <f t="shared" si="911"/>
        <v>38</v>
      </c>
      <c r="AX1255" s="1">
        <f t="shared" si="912"/>
        <v>38</v>
      </c>
      <c r="AY1255" s="1">
        <f t="shared" si="913"/>
        <v>38</v>
      </c>
      <c r="AZ1255" s="1">
        <f t="shared" si="914"/>
        <v>38</v>
      </c>
      <c r="BA1255" s="1">
        <f t="shared" si="915"/>
        <v>38</v>
      </c>
      <c r="BB1255" s="1">
        <f t="shared" si="916"/>
        <v>40</v>
      </c>
      <c r="BC1255" s="1">
        <f t="shared" si="917"/>
        <v>40</v>
      </c>
      <c r="BD1255" s="1">
        <f t="shared" si="918"/>
        <v>42</v>
      </c>
      <c r="BE1255" s="1">
        <f t="shared" si="919"/>
        <v>42</v>
      </c>
      <c r="BF1255" s="1">
        <f t="shared" si="920"/>
        <v>42</v>
      </c>
      <c r="BG1255" s="1">
        <f>+IF(D1255="male",VLOOKUP(M1255,'Key node cluster'!$A$3:$C$45,3,0),VLOOKUP(M1255,'Key node cluster'!$F$3:$H$27,3,0))</f>
        <v>42</v>
      </c>
    </row>
    <row r="1256" spans="1:59" x14ac:dyDescent="0.25">
      <c r="A1256" t="s">
        <v>1153</v>
      </c>
      <c r="B1256">
        <v>9781021456</v>
      </c>
      <c r="C1256" s="7">
        <v>40</v>
      </c>
      <c r="D1256" t="s">
        <v>9</v>
      </c>
      <c r="E1256" t="s">
        <v>10</v>
      </c>
      <c r="F1256" t="s">
        <v>45</v>
      </c>
      <c r="G1256" t="str">
        <f t="shared" si="921"/>
        <v>tvet</v>
      </c>
      <c r="H1256" s="7">
        <f t="shared" si="879"/>
        <v>20</v>
      </c>
      <c r="I1256" t="s">
        <v>316</v>
      </c>
      <c r="J1256">
        <v>43</v>
      </c>
      <c r="K1256">
        <v>21.032876712328999</v>
      </c>
      <c r="L1256">
        <v>3</v>
      </c>
      <c r="M1256" s="5">
        <f t="shared" si="880"/>
        <v>32</v>
      </c>
      <c r="N1256" s="5">
        <f>+IF(D1256="male",VLOOKUP(BG1256,'Key node cluster'!$L$3:$N$24,3,0),VLOOKUP(BG1256,'Key node cluster'!$R$3:$T$15,3,0))</f>
        <v>0</v>
      </c>
      <c r="O1256" s="1">
        <v>0</v>
      </c>
      <c r="P1256" s="1">
        <f t="shared" si="881"/>
        <v>26</v>
      </c>
      <c r="Q1256" s="1">
        <f t="shared" si="882"/>
        <v>26</v>
      </c>
      <c r="R1256" s="1">
        <f t="shared" si="883"/>
        <v>26</v>
      </c>
      <c r="S1256" s="1">
        <f t="shared" si="884"/>
        <v>26</v>
      </c>
      <c r="T1256" s="1">
        <f t="shared" si="885"/>
        <v>26</v>
      </c>
      <c r="U1256" s="1">
        <f t="shared" si="886"/>
        <v>26</v>
      </c>
      <c r="V1256" s="1">
        <f t="shared" si="887"/>
        <v>26</v>
      </c>
      <c r="W1256" s="1">
        <f t="shared" si="888"/>
        <v>26</v>
      </c>
      <c r="X1256" s="1">
        <f t="shared" si="889"/>
        <v>26</v>
      </c>
      <c r="Y1256" s="1">
        <f t="shared" si="890"/>
        <v>26</v>
      </c>
      <c r="Z1256" s="1">
        <f t="shared" si="891"/>
        <v>26</v>
      </c>
      <c r="AA1256" s="1">
        <f t="shared" si="892"/>
        <v>26</v>
      </c>
      <c r="AB1256" s="1">
        <f t="shared" si="893"/>
        <v>26</v>
      </c>
      <c r="AC1256" s="1">
        <f t="shared" si="894"/>
        <v>26</v>
      </c>
      <c r="AD1256" s="1">
        <f t="shared" si="895"/>
        <v>26</v>
      </c>
      <c r="AE1256" s="1">
        <f t="shared" si="896"/>
        <v>26</v>
      </c>
      <c r="AF1256" s="1">
        <f t="shared" si="897"/>
        <v>26</v>
      </c>
      <c r="AG1256" s="1">
        <f t="shared" si="898"/>
        <v>26</v>
      </c>
      <c r="AH1256" s="1">
        <f t="shared" si="899"/>
        <v>26</v>
      </c>
      <c r="AI1256" s="1">
        <f t="shared" si="900"/>
        <v>26</v>
      </c>
      <c r="AJ1256" s="1">
        <f t="shared" si="901"/>
        <v>26</v>
      </c>
      <c r="AK1256" s="1">
        <f t="shared" si="902"/>
        <v>26</v>
      </c>
      <c r="AL1256" s="1">
        <f t="shared" si="903"/>
        <v>26</v>
      </c>
      <c r="AM1256" s="1">
        <f t="shared" si="904"/>
        <v>26</v>
      </c>
      <c r="AN1256" s="1">
        <f t="shared" si="905"/>
        <v>26</v>
      </c>
      <c r="AO1256" s="1">
        <f t="shared" si="906"/>
        <v>26</v>
      </c>
      <c r="AP1256" s="7">
        <f t="shared" si="922"/>
        <v>27</v>
      </c>
      <c r="AQ1256" s="7">
        <f t="shared" si="923"/>
        <v>28</v>
      </c>
      <c r="AR1256" s="1">
        <f t="shared" si="907"/>
        <v>32</v>
      </c>
      <c r="AS1256" s="7">
        <f t="shared" si="924"/>
        <v>32</v>
      </c>
      <c r="AT1256" s="1">
        <f t="shared" si="908"/>
        <v>32</v>
      </c>
      <c r="AU1256" s="1">
        <f t="shared" si="909"/>
        <v>32</v>
      </c>
      <c r="AV1256" s="1">
        <f t="shared" si="910"/>
        <v>32</v>
      </c>
      <c r="AW1256" s="1">
        <f t="shared" si="911"/>
        <v>32</v>
      </c>
      <c r="AX1256" s="1">
        <f t="shared" si="912"/>
        <v>32</v>
      </c>
      <c r="AY1256" s="1">
        <f t="shared" si="913"/>
        <v>32</v>
      </c>
      <c r="AZ1256" s="1">
        <f t="shared" si="914"/>
        <v>32</v>
      </c>
      <c r="BA1256" s="1">
        <f t="shared" si="915"/>
        <v>32</v>
      </c>
      <c r="BB1256" s="1">
        <f t="shared" si="916"/>
        <v>32</v>
      </c>
      <c r="BC1256" s="1">
        <f t="shared" si="917"/>
        <v>32</v>
      </c>
      <c r="BD1256" s="1">
        <f t="shared" si="918"/>
        <v>32</v>
      </c>
      <c r="BE1256" s="1">
        <f t="shared" si="919"/>
        <v>32</v>
      </c>
      <c r="BF1256" s="1">
        <f t="shared" si="920"/>
        <v>32</v>
      </c>
      <c r="BG1256" s="1">
        <f>+IF(D1256="male",VLOOKUP(M1256,'Key node cluster'!$A$3:$C$45,3,0),VLOOKUP(M1256,'Key node cluster'!$F$3:$H$27,3,0))</f>
        <v>32</v>
      </c>
    </row>
    <row r="1257" spans="1:59" x14ac:dyDescent="0.25">
      <c r="A1257" t="s">
        <v>1154</v>
      </c>
      <c r="B1257">
        <v>9931003291</v>
      </c>
      <c r="C1257" s="7">
        <v>30</v>
      </c>
      <c r="D1257" t="s">
        <v>9</v>
      </c>
      <c r="E1257" t="s">
        <v>10</v>
      </c>
      <c r="F1257" t="s">
        <v>25</v>
      </c>
      <c r="G1257" t="str">
        <f t="shared" si="921"/>
        <v>bachelor or above</v>
      </c>
      <c r="H1257" s="7">
        <f t="shared" si="879"/>
        <v>5</v>
      </c>
      <c r="I1257" t="s">
        <v>14</v>
      </c>
      <c r="J1257">
        <v>29</v>
      </c>
      <c r="K1257">
        <v>3.9178082191781001</v>
      </c>
      <c r="L1257">
        <v>7</v>
      </c>
      <c r="M1257" s="5">
        <f t="shared" si="880"/>
        <v>31</v>
      </c>
      <c r="N1257" s="5">
        <f>+IF(D1257="male",VLOOKUP(BG1257,'Key node cluster'!$L$3:$N$24,3,0),VLOOKUP(BG1257,'Key node cluster'!$R$3:$T$15,3,0))</f>
        <v>1</v>
      </c>
      <c r="O1257" s="1">
        <v>0</v>
      </c>
      <c r="P1257" s="1">
        <f t="shared" si="881"/>
        <v>26</v>
      </c>
      <c r="Q1257" s="1">
        <f t="shared" si="882"/>
        <v>26</v>
      </c>
      <c r="R1257" s="1">
        <f t="shared" si="883"/>
        <v>26</v>
      </c>
      <c r="S1257" s="1">
        <f t="shared" si="884"/>
        <v>26</v>
      </c>
      <c r="T1257" s="1">
        <f t="shared" si="885"/>
        <v>26</v>
      </c>
      <c r="U1257" s="1">
        <f t="shared" si="886"/>
        <v>26</v>
      </c>
      <c r="V1257" s="1">
        <f t="shared" si="887"/>
        <v>26</v>
      </c>
      <c r="W1257" s="1">
        <f t="shared" si="888"/>
        <v>26</v>
      </c>
      <c r="X1257" s="1">
        <f t="shared" si="889"/>
        <v>26</v>
      </c>
      <c r="Y1257" s="1">
        <f t="shared" si="890"/>
        <v>26</v>
      </c>
      <c r="Z1257" s="1">
        <f t="shared" si="891"/>
        <v>26</v>
      </c>
      <c r="AA1257" s="1">
        <f t="shared" si="892"/>
        <v>26</v>
      </c>
      <c r="AB1257" s="1">
        <f t="shared" si="893"/>
        <v>26</v>
      </c>
      <c r="AC1257" s="1">
        <f t="shared" si="894"/>
        <v>26</v>
      </c>
      <c r="AD1257" s="1">
        <f t="shared" si="895"/>
        <v>26</v>
      </c>
      <c r="AE1257" s="1">
        <f t="shared" si="896"/>
        <v>26</v>
      </c>
      <c r="AF1257" s="1">
        <f t="shared" si="897"/>
        <v>26</v>
      </c>
      <c r="AG1257" s="1">
        <f t="shared" si="898"/>
        <v>26</v>
      </c>
      <c r="AH1257" s="1">
        <f t="shared" si="899"/>
        <v>26</v>
      </c>
      <c r="AI1257" s="1">
        <f t="shared" si="900"/>
        <v>26</v>
      </c>
      <c r="AJ1257" s="1">
        <f t="shared" si="901"/>
        <v>26</v>
      </c>
      <c r="AK1257" s="1">
        <f t="shared" si="902"/>
        <v>26</v>
      </c>
      <c r="AL1257" s="1">
        <f t="shared" si="903"/>
        <v>26</v>
      </c>
      <c r="AM1257" s="1">
        <f t="shared" si="904"/>
        <v>26</v>
      </c>
      <c r="AN1257" s="1">
        <f t="shared" si="905"/>
        <v>26</v>
      </c>
      <c r="AO1257" s="1">
        <f t="shared" si="906"/>
        <v>26</v>
      </c>
      <c r="AP1257" s="7">
        <f t="shared" si="922"/>
        <v>27</v>
      </c>
      <c r="AQ1257" s="7">
        <f t="shared" si="923"/>
        <v>28</v>
      </c>
      <c r="AR1257" s="1">
        <f t="shared" si="907"/>
        <v>29</v>
      </c>
      <c r="AS1257" s="7">
        <f t="shared" si="924"/>
        <v>31</v>
      </c>
      <c r="AT1257" s="1">
        <f t="shared" si="908"/>
        <v>31</v>
      </c>
      <c r="AU1257" s="1">
        <f t="shared" si="909"/>
        <v>31</v>
      </c>
      <c r="AV1257" s="1">
        <f t="shared" si="910"/>
        <v>31</v>
      </c>
      <c r="AW1257" s="1">
        <f t="shared" si="911"/>
        <v>31</v>
      </c>
      <c r="AX1257" s="1">
        <f t="shared" si="912"/>
        <v>31</v>
      </c>
      <c r="AY1257" s="1">
        <f t="shared" si="913"/>
        <v>31</v>
      </c>
      <c r="AZ1257" s="1">
        <f t="shared" si="914"/>
        <v>31</v>
      </c>
      <c r="BA1257" s="1">
        <f t="shared" si="915"/>
        <v>31</v>
      </c>
      <c r="BB1257" s="1">
        <f t="shared" si="916"/>
        <v>31</v>
      </c>
      <c r="BC1257" s="1">
        <f t="shared" si="917"/>
        <v>31</v>
      </c>
      <c r="BD1257" s="1">
        <f t="shared" si="918"/>
        <v>31</v>
      </c>
      <c r="BE1257" s="1">
        <f t="shared" si="919"/>
        <v>31</v>
      </c>
      <c r="BF1257" s="1">
        <f t="shared" si="920"/>
        <v>31</v>
      </c>
      <c r="BG1257" s="1">
        <f>+IF(D1257="male",VLOOKUP(M1257,'Key node cluster'!$A$3:$C$45,3,0),VLOOKUP(M1257,'Key node cluster'!$F$3:$H$27,3,0))</f>
        <v>31</v>
      </c>
    </row>
    <row r="1258" spans="1:59" x14ac:dyDescent="0.25">
      <c r="A1258" t="s">
        <v>1155</v>
      </c>
      <c r="B1258">
        <v>9961024663</v>
      </c>
      <c r="C1258" s="7">
        <v>20</v>
      </c>
      <c r="D1258" t="s">
        <v>9</v>
      </c>
      <c r="E1258" t="s">
        <v>10</v>
      </c>
      <c r="G1258" t="str">
        <f t="shared" si="921"/>
        <v/>
      </c>
      <c r="H1258" s="7">
        <f t="shared" si="879"/>
        <v>5</v>
      </c>
      <c r="J1258">
        <v>25</v>
      </c>
      <c r="K1258">
        <v>3.0273972602739998</v>
      </c>
      <c r="L1258">
        <v>7</v>
      </c>
      <c r="M1258" s="5">
        <f t="shared" si="880"/>
        <v>26</v>
      </c>
      <c r="N1258" s="5">
        <f>+IF(D1258="male",VLOOKUP(BG1258,'Key node cluster'!$L$3:$N$24,3,0),VLOOKUP(BG1258,'Key node cluster'!$R$3:$T$15,3,0))</f>
        <v>1</v>
      </c>
      <c r="O1258" s="1">
        <v>0</v>
      </c>
      <c r="P1258" s="1">
        <f t="shared" si="881"/>
        <v>26</v>
      </c>
      <c r="Q1258" s="1">
        <f t="shared" si="882"/>
        <v>26</v>
      </c>
      <c r="R1258" s="1">
        <f t="shared" si="883"/>
        <v>26</v>
      </c>
      <c r="S1258" s="1">
        <f t="shared" si="884"/>
        <v>26</v>
      </c>
      <c r="T1258" s="1">
        <f t="shared" si="885"/>
        <v>26</v>
      </c>
      <c r="U1258" s="1">
        <f t="shared" si="886"/>
        <v>26</v>
      </c>
      <c r="V1258" s="1">
        <f t="shared" si="887"/>
        <v>26</v>
      </c>
      <c r="W1258" s="1">
        <f t="shared" si="888"/>
        <v>26</v>
      </c>
      <c r="X1258" s="1">
        <f t="shared" si="889"/>
        <v>26</v>
      </c>
      <c r="Y1258" s="1">
        <f t="shared" si="890"/>
        <v>26</v>
      </c>
      <c r="Z1258" s="1">
        <f t="shared" si="891"/>
        <v>26</v>
      </c>
      <c r="AA1258" s="1">
        <f t="shared" si="892"/>
        <v>26</v>
      </c>
      <c r="AB1258" s="1">
        <f t="shared" si="893"/>
        <v>26</v>
      </c>
      <c r="AC1258" s="1">
        <f t="shared" si="894"/>
        <v>26</v>
      </c>
      <c r="AD1258" s="1">
        <f t="shared" si="895"/>
        <v>26</v>
      </c>
      <c r="AE1258" s="1">
        <f t="shared" si="896"/>
        <v>26</v>
      </c>
      <c r="AF1258" s="1">
        <f t="shared" si="897"/>
        <v>26</v>
      </c>
      <c r="AG1258" s="1">
        <f t="shared" si="898"/>
        <v>26</v>
      </c>
      <c r="AH1258" s="1">
        <f t="shared" si="899"/>
        <v>26</v>
      </c>
      <c r="AI1258" s="1">
        <f t="shared" si="900"/>
        <v>26</v>
      </c>
      <c r="AJ1258" s="1">
        <f t="shared" si="901"/>
        <v>26</v>
      </c>
      <c r="AK1258" s="1">
        <f t="shared" si="902"/>
        <v>26</v>
      </c>
      <c r="AL1258" s="1">
        <f t="shared" si="903"/>
        <v>26</v>
      </c>
      <c r="AM1258" s="1">
        <f t="shared" si="904"/>
        <v>26</v>
      </c>
      <c r="AN1258" s="1">
        <f t="shared" si="905"/>
        <v>26</v>
      </c>
      <c r="AO1258" s="1">
        <f t="shared" si="906"/>
        <v>26</v>
      </c>
      <c r="AP1258" s="7">
        <f t="shared" si="922"/>
        <v>26</v>
      </c>
      <c r="AQ1258" s="7">
        <f t="shared" si="923"/>
        <v>26</v>
      </c>
      <c r="AR1258" s="1">
        <f t="shared" si="907"/>
        <v>26</v>
      </c>
      <c r="AS1258" s="7">
        <f t="shared" si="924"/>
        <v>26</v>
      </c>
      <c r="AT1258" s="1">
        <f t="shared" si="908"/>
        <v>26</v>
      </c>
      <c r="AU1258" s="1">
        <f t="shared" si="909"/>
        <v>26</v>
      </c>
      <c r="AV1258" s="1">
        <f t="shared" si="910"/>
        <v>26</v>
      </c>
      <c r="AW1258" s="1">
        <f t="shared" si="911"/>
        <v>26</v>
      </c>
      <c r="AX1258" s="1">
        <f t="shared" si="912"/>
        <v>26</v>
      </c>
      <c r="AY1258" s="1">
        <f t="shared" si="913"/>
        <v>26</v>
      </c>
      <c r="AZ1258" s="1">
        <f t="shared" si="914"/>
        <v>26</v>
      </c>
      <c r="BA1258" s="1">
        <f t="shared" si="915"/>
        <v>26</v>
      </c>
      <c r="BB1258" s="1">
        <f t="shared" si="916"/>
        <v>26</v>
      </c>
      <c r="BC1258" s="1">
        <f t="shared" si="917"/>
        <v>26</v>
      </c>
      <c r="BD1258" s="1">
        <f t="shared" si="918"/>
        <v>26</v>
      </c>
      <c r="BE1258" s="1">
        <f t="shared" si="919"/>
        <v>26</v>
      </c>
      <c r="BF1258" s="1">
        <f t="shared" si="920"/>
        <v>26</v>
      </c>
      <c r="BG1258" s="1">
        <f>+IF(D1258="male",VLOOKUP(M1258,'Key node cluster'!$A$3:$C$45,3,0),VLOOKUP(M1258,'Key node cluster'!$F$3:$H$27,3,0))</f>
        <v>31</v>
      </c>
    </row>
    <row r="1259" spans="1:59" x14ac:dyDescent="0.25">
      <c r="A1259" t="s">
        <v>1156</v>
      </c>
      <c r="B1259">
        <v>9931042007</v>
      </c>
      <c r="C1259" s="7">
        <v>30</v>
      </c>
      <c r="D1259" t="s">
        <v>9</v>
      </c>
      <c r="E1259" t="s">
        <v>10</v>
      </c>
      <c r="G1259" t="str">
        <f t="shared" si="921"/>
        <v/>
      </c>
      <c r="H1259" s="7">
        <f t="shared" si="879"/>
        <v>10</v>
      </c>
      <c r="J1259">
        <v>29</v>
      </c>
      <c r="K1259">
        <v>6.3369863013699002</v>
      </c>
      <c r="L1259">
        <v>6</v>
      </c>
      <c r="M1259" s="5">
        <f t="shared" si="880"/>
        <v>26</v>
      </c>
      <c r="N1259" s="5">
        <f>+IF(D1259="male",VLOOKUP(BG1259,'Key node cluster'!$L$3:$N$24,3,0),VLOOKUP(BG1259,'Key node cluster'!$R$3:$T$15,3,0))</f>
        <v>1</v>
      </c>
      <c r="O1259" s="1">
        <v>0</v>
      </c>
      <c r="P1259" s="1">
        <f t="shared" si="881"/>
        <v>26</v>
      </c>
      <c r="Q1259" s="1">
        <f t="shared" si="882"/>
        <v>26</v>
      </c>
      <c r="R1259" s="1">
        <f t="shared" si="883"/>
        <v>26</v>
      </c>
      <c r="S1259" s="1">
        <f t="shared" si="884"/>
        <v>26</v>
      </c>
      <c r="T1259" s="1">
        <f t="shared" si="885"/>
        <v>26</v>
      </c>
      <c r="U1259" s="1">
        <f t="shared" si="886"/>
        <v>26</v>
      </c>
      <c r="V1259" s="1">
        <f t="shared" si="887"/>
        <v>26</v>
      </c>
      <c r="W1259" s="1">
        <f t="shared" si="888"/>
        <v>26</v>
      </c>
      <c r="X1259" s="1">
        <f t="shared" si="889"/>
        <v>26</v>
      </c>
      <c r="Y1259" s="1">
        <f t="shared" si="890"/>
        <v>26</v>
      </c>
      <c r="Z1259" s="1">
        <f t="shared" si="891"/>
        <v>26</v>
      </c>
      <c r="AA1259" s="1">
        <f t="shared" si="892"/>
        <v>26</v>
      </c>
      <c r="AB1259" s="1">
        <f t="shared" si="893"/>
        <v>26</v>
      </c>
      <c r="AC1259" s="1">
        <f t="shared" si="894"/>
        <v>26</v>
      </c>
      <c r="AD1259" s="1">
        <f t="shared" si="895"/>
        <v>26</v>
      </c>
      <c r="AE1259" s="1">
        <f t="shared" si="896"/>
        <v>26</v>
      </c>
      <c r="AF1259" s="1">
        <f t="shared" si="897"/>
        <v>26</v>
      </c>
      <c r="AG1259" s="1">
        <f t="shared" si="898"/>
        <v>26</v>
      </c>
      <c r="AH1259" s="1">
        <f t="shared" si="899"/>
        <v>26</v>
      </c>
      <c r="AI1259" s="1">
        <f t="shared" si="900"/>
        <v>26</v>
      </c>
      <c r="AJ1259" s="1">
        <f t="shared" si="901"/>
        <v>26</v>
      </c>
      <c r="AK1259" s="1">
        <f t="shared" si="902"/>
        <v>26</v>
      </c>
      <c r="AL1259" s="1">
        <f t="shared" si="903"/>
        <v>26</v>
      </c>
      <c r="AM1259" s="1">
        <f t="shared" si="904"/>
        <v>26</v>
      </c>
      <c r="AN1259" s="1">
        <f t="shared" si="905"/>
        <v>26</v>
      </c>
      <c r="AO1259" s="1">
        <f t="shared" si="906"/>
        <v>26</v>
      </c>
      <c r="AP1259" s="7">
        <f t="shared" si="922"/>
        <v>26</v>
      </c>
      <c r="AQ1259" s="7">
        <f t="shared" si="923"/>
        <v>26</v>
      </c>
      <c r="AR1259" s="1">
        <f t="shared" si="907"/>
        <v>26</v>
      </c>
      <c r="AS1259" s="7">
        <f t="shared" si="924"/>
        <v>26</v>
      </c>
      <c r="AT1259" s="1">
        <f t="shared" si="908"/>
        <v>26</v>
      </c>
      <c r="AU1259" s="1">
        <f t="shared" si="909"/>
        <v>26</v>
      </c>
      <c r="AV1259" s="1">
        <f t="shared" si="910"/>
        <v>26</v>
      </c>
      <c r="AW1259" s="1">
        <f t="shared" si="911"/>
        <v>26</v>
      </c>
      <c r="AX1259" s="1">
        <f t="shared" si="912"/>
        <v>26</v>
      </c>
      <c r="AY1259" s="1">
        <f t="shared" si="913"/>
        <v>26</v>
      </c>
      <c r="AZ1259" s="1">
        <f t="shared" si="914"/>
        <v>26</v>
      </c>
      <c r="BA1259" s="1">
        <f t="shared" si="915"/>
        <v>26</v>
      </c>
      <c r="BB1259" s="1">
        <f t="shared" si="916"/>
        <v>26</v>
      </c>
      <c r="BC1259" s="1">
        <f t="shared" si="917"/>
        <v>26</v>
      </c>
      <c r="BD1259" s="1">
        <f t="shared" si="918"/>
        <v>26</v>
      </c>
      <c r="BE1259" s="1">
        <f t="shared" si="919"/>
        <v>26</v>
      </c>
      <c r="BF1259" s="1">
        <f t="shared" si="920"/>
        <v>26</v>
      </c>
      <c r="BG1259" s="1">
        <f>+IF(D1259="male",VLOOKUP(M1259,'Key node cluster'!$A$3:$C$45,3,0),VLOOKUP(M1259,'Key node cluster'!$F$3:$H$27,3,0))</f>
        <v>31</v>
      </c>
    </row>
    <row r="1260" spans="1:59" x14ac:dyDescent="0.25">
      <c r="A1260" t="s">
        <v>1159</v>
      </c>
      <c r="B1260">
        <v>2000290158</v>
      </c>
      <c r="C1260" s="7">
        <v>20</v>
      </c>
      <c r="D1260" t="s">
        <v>9</v>
      </c>
      <c r="E1260" t="s">
        <v>10</v>
      </c>
      <c r="F1260" t="s">
        <v>25</v>
      </c>
      <c r="G1260" t="str">
        <f t="shared" si="921"/>
        <v>tvet</v>
      </c>
      <c r="H1260" s="7">
        <f t="shared" si="879"/>
        <v>5</v>
      </c>
      <c r="I1260" t="s">
        <v>22</v>
      </c>
      <c r="J1260">
        <v>25</v>
      </c>
      <c r="K1260">
        <v>1.7698630136986</v>
      </c>
      <c r="L1260">
        <v>1</v>
      </c>
      <c r="M1260" s="5">
        <f t="shared" si="880"/>
        <v>30</v>
      </c>
      <c r="N1260" s="5">
        <f>+IF(D1260="male",VLOOKUP(BG1260,'Key node cluster'!$L$3:$N$24,3,0),VLOOKUP(BG1260,'Key node cluster'!$R$3:$T$15,3,0))</f>
        <v>2</v>
      </c>
      <c r="O1260" s="1">
        <v>0</v>
      </c>
      <c r="P1260" s="1">
        <f t="shared" si="881"/>
        <v>26</v>
      </c>
      <c r="Q1260" s="1">
        <f t="shared" si="882"/>
        <v>26</v>
      </c>
      <c r="R1260" s="1">
        <f t="shared" si="883"/>
        <v>26</v>
      </c>
      <c r="S1260" s="1">
        <f t="shared" si="884"/>
        <v>26</v>
      </c>
      <c r="T1260" s="1">
        <f t="shared" si="885"/>
        <v>26</v>
      </c>
      <c r="U1260" s="1">
        <f t="shared" si="886"/>
        <v>26</v>
      </c>
      <c r="V1260" s="1">
        <f t="shared" si="887"/>
        <v>26</v>
      </c>
      <c r="W1260" s="1">
        <f t="shared" si="888"/>
        <v>26</v>
      </c>
      <c r="X1260" s="1">
        <f t="shared" si="889"/>
        <v>26</v>
      </c>
      <c r="Y1260" s="1">
        <f t="shared" si="890"/>
        <v>26</v>
      </c>
      <c r="Z1260" s="1">
        <f t="shared" si="891"/>
        <v>26</v>
      </c>
      <c r="AA1260" s="1">
        <f t="shared" si="892"/>
        <v>26</v>
      </c>
      <c r="AB1260" s="1">
        <f t="shared" si="893"/>
        <v>26</v>
      </c>
      <c r="AC1260" s="1">
        <f t="shared" si="894"/>
        <v>26</v>
      </c>
      <c r="AD1260" s="1">
        <f t="shared" si="895"/>
        <v>26</v>
      </c>
      <c r="AE1260" s="1">
        <f t="shared" si="896"/>
        <v>26</v>
      </c>
      <c r="AF1260" s="1">
        <f t="shared" si="897"/>
        <v>26</v>
      </c>
      <c r="AG1260" s="1">
        <f t="shared" si="898"/>
        <v>26</v>
      </c>
      <c r="AH1260" s="1">
        <f t="shared" si="899"/>
        <v>26</v>
      </c>
      <c r="AI1260" s="1">
        <f t="shared" si="900"/>
        <v>26</v>
      </c>
      <c r="AJ1260" s="1">
        <f t="shared" si="901"/>
        <v>26</v>
      </c>
      <c r="AK1260" s="1">
        <f t="shared" si="902"/>
        <v>26</v>
      </c>
      <c r="AL1260" s="1">
        <f t="shared" si="903"/>
        <v>26</v>
      </c>
      <c r="AM1260" s="1">
        <f t="shared" si="904"/>
        <v>26</v>
      </c>
      <c r="AN1260" s="1">
        <f t="shared" si="905"/>
        <v>26</v>
      </c>
      <c r="AO1260" s="1">
        <f t="shared" si="906"/>
        <v>26</v>
      </c>
      <c r="AP1260" s="7">
        <f t="shared" si="922"/>
        <v>27</v>
      </c>
      <c r="AQ1260" s="7">
        <f t="shared" si="923"/>
        <v>28</v>
      </c>
      <c r="AR1260" s="1">
        <f t="shared" si="907"/>
        <v>29</v>
      </c>
      <c r="AS1260" s="7">
        <f t="shared" si="924"/>
        <v>30</v>
      </c>
      <c r="AT1260" s="1">
        <f t="shared" si="908"/>
        <v>30</v>
      </c>
      <c r="AU1260" s="1">
        <f t="shared" si="909"/>
        <v>30</v>
      </c>
      <c r="AV1260" s="1">
        <f t="shared" si="910"/>
        <v>30</v>
      </c>
      <c r="AW1260" s="1">
        <f t="shared" si="911"/>
        <v>30</v>
      </c>
      <c r="AX1260" s="1">
        <f t="shared" si="912"/>
        <v>30</v>
      </c>
      <c r="AY1260" s="1">
        <f t="shared" si="913"/>
        <v>30</v>
      </c>
      <c r="AZ1260" s="1">
        <f t="shared" si="914"/>
        <v>30</v>
      </c>
      <c r="BA1260" s="1">
        <f t="shared" si="915"/>
        <v>30</v>
      </c>
      <c r="BB1260" s="1">
        <f t="shared" si="916"/>
        <v>30</v>
      </c>
      <c r="BC1260" s="1">
        <f t="shared" si="917"/>
        <v>30</v>
      </c>
      <c r="BD1260" s="1">
        <f t="shared" si="918"/>
        <v>30</v>
      </c>
      <c r="BE1260" s="1">
        <f t="shared" si="919"/>
        <v>30</v>
      </c>
      <c r="BF1260" s="1">
        <f t="shared" si="920"/>
        <v>30</v>
      </c>
      <c r="BG1260" s="1">
        <f>+IF(D1260="male",VLOOKUP(M1260,'Key node cluster'!$A$3:$C$45,3,0),VLOOKUP(M1260,'Key node cluster'!$F$3:$H$27,3,0))</f>
        <v>30</v>
      </c>
    </row>
    <row r="1261" spans="1:59" x14ac:dyDescent="0.25">
      <c r="A1261" t="s">
        <v>1160</v>
      </c>
      <c r="B1261">
        <v>2000058840</v>
      </c>
      <c r="C1261" s="7">
        <v>30</v>
      </c>
      <c r="D1261" t="s">
        <v>9</v>
      </c>
      <c r="E1261" t="s">
        <v>10</v>
      </c>
      <c r="G1261" t="str">
        <f t="shared" si="921"/>
        <v>bachelor or above</v>
      </c>
      <c r="H1261" s="7">
        <f t="shared" si="879"/>
        <v>10</v>
      </c>
      <c r="I1261" t="s">
        <v>14</v>
      </c>
      <c r="J1261">
        <v>30</v>
      </c>
      <c r="K1261">
        <v>6.4410958904109998</v>
      </c>
      <c r="L1261">
        <v>10</v>
      </c>
      <c r="M1261" s="5">
        <f t="shared" si="880"/>
        <v>26</v>
      </c>
      <c r="N1261" s="5">
        <f>+IF(D1261="male",VLOOKUP(BG1261,'Key node cluster'!$L$3:$N$24,3,0),VLOOKUP(BG1261,'Key node cluster'!$R$3:$T$15,3,0))</f>
        <v>1</v>
      </c>
      <c r="O1261" s="1">
        <v>0</v>
      </c>
      <c r="P1261" s="1">
        <f t="shared" si="881"/>
        <v>26</v>
      </c>
      <c r="Q1261" s="1">
        <f t="shared" si="882"/>
        <v>26</v>
      </c>
      <c r="R1261" s="1">
        <f t="shared" si="883"/>
        <v>26</v>
      </c>
      <c r="S1261" s="1">
        <f t="shared" si="884"/>
        <v>26</v>
      </c>
      <c r="T1261" s="1">
        <f t="shared" si="885"/>
        <v>26</v>
      </c>
      <c r="U1261" s="1">
        <f t="shared" si="886"/>
        <v>26</v>
      </c>
      <c r="V1261" s="1">
        <f t="shared" si="887"/>
        <v>26</v>
      </c>
      <c r="W1261" s="1">
        <f t="shared" si="888"/>
        <v>26</v>
      </c>
      <c r="X1261" s="1">
        <f t="shared" si="889"/>
        <v>26</v>
      </c>
      <c r="Y1261" s="1">
        <f t="shared" si="890"/>
        <v>26</v>
      </c>
      <c r="Z1261" s="1">
        <f t="shared" si="891"/>
        <v>26</v>
      </c>
      <c r="AA1261" s="1">
        <f t="shared" si="892"/>
        <v>26</v>
      </c>
      <c r="AB1261" s="1">
        <f t="shared" si="893"/>
        <v>26</v>
      </c>
      <c r="AC1261" s="1">
        <f t="shared" si="894"/>
        <v>26</v>
      </c>
      <c r="AD1261" s="1">
        <f t="shared" si="895"/>
        <v>26</v>
      </c>
      <c r="AE1261" s="1">
        <f t="shared" si="896"/>
        <v>26</v>
      </c>
      <c r="AF1261" s="1">
        <f t="shared" si="897"/>
        <v>26</v>
      </c>
      <c r="AG1261" s="1">
        <f t="shared" si="898"/>
        <v>26</v>
      </c>
      <c r="AH1261" s="1">
        <f t="shared" si="899"/>
        <v>26</v>
      </c>
      <c r="AI1261" s="1">
        <f t="shared" si="900"/>
        <v>26</v>
      </c>
      <c r="AJ1261" s="1">
        <f t="shared" si="901"/>
        <v>26</v>
      </c>
      <c r="AK1261" s="1">
        <f t="shared" si="902"/>
        <v>26</v>
      </c>
      <c r="AL1261" s="1">
        <f t="shared" si="903"/>
        <v>26</v>
      </c>
      <c r="AM1261" s="1">
        <f t="shared" si="904"/>
        <v>26</v>
      </c>
      <c r="AN1261" s="1">
        <f t="shared" si="905"/>
        <v>26</v>
      </c>
      <c r="AO1261" s="1">
        <f t="shared" si="906"/>
        <v>26</v>
      </c>
      <c r="AP1261" s="7">
        <f t="shared" si="922"/>
        <v>26</v>
      </c>
      <c r="AQ1261" s="7">
        <f t="shared" si="923"/>
        <v>26</v>
      </c>
      <c r="AR1261" s="1">
        <f t="shared" si="907"/>
        <v>26</v>
      </c>
      <c r="AS1261" s="7">
        <f t="shared" si="924"/>
        <v>26</v>
      </c>
      <c r="AT1261" s="1">
        <f t="shared" si="908"/>
        <v>26</v>
      </c>
      <c r="AU1261" s="1">
        <f t="shared" si="909"/>
        <v>26</v>
      </c>
      <c r="AV1261" s="1">
        <f t="shared" si="910"/>
        <v>26</v>
      </c>
      <c r="AW1261" s="1">
        <f t="shared" si="911"/>
        <v>26</v>
      </c>
      <c r="AX1261" s="1">
        <f t="shared" si="912"/>
        <v>26</v>
      </c>
      <c r="AY1261" s="1">
        <f t="shared" si="913"/>
        <v>26</v>
      </c>
      <c r="AZ1261" s="1">
        <f t="shared" si="914"/>
        <v>26</v>
      </c>
      <c r="BA1261" s="1">
        <f t="shared" si="915"/>
        <v>26</v>
      </c>
      <c r="BB1261" s="1">
        <f t="shared" si="916"/>
        <v>26</v>
      </c>
      <c r="BC1261" s="1">
        <f t="shared" si="917"/>
        <v>26</v>
      </c>
      <c r="BD1261" s="1">
        <f t="shared" si="918"/>
        <v>26</v>
      </c>
      <c r="BE1261" s="1">
        <f t="shared" si="919"/>
        <v>26</v>
      </c>
      <c r="BF1261" s="1">
        <f t="shared" si="920"/>
        <v>26</v>
      </c>
      <c r="BG1261" s="1">
        <f>+IF(D1261="male",VLOOKUP(M1261,'Key node cluster'!$A$3:$C$45,3,0),VLOOKUP(M1261,'Key node cluster'!$F$3:$H$27,3,0))</f>
        <v>31</v>
      </c>
    </row>
    <row r="1262" spans="1:59" x14ac:dyDescent="0.25">
      <c r="A1262" t="s">
        <v>1161</v>
      </c>
      <c r="B1262">
        <v>9891052751</v>
      </c>
      <c r="C1262" s="7">
        <v>30</v>
      </c>
      <c r="D1262" t="s">
        <v>9</v>
      </c>
      <c r="E1262" t="s">
        <v>10</v>
      </c>
      <c r="F1262" t="s">
        <v>43</v>
      </c>
      <c r="G1262" t="str">
        <f t="shared" si="921"/>
        <v>bachelor or above</v>
      </c>
      <c r="H1262" s="7">
        <f t="shared" si="879"/>
        <v>15</v>
      </c>
      <c r="I1262" t="s">
        <v>14</v>
      </c>
      <c r="J1262">
        <v>32</v>
      </c>
      <c r="K1262">
        <v>13.435616438356</v>
      </c>
      <c r="L1262">
        <v>10</v>
      </c>
      <c r="M1262" s="5">
        <f t="shared" si="880"/>
        <v>31</v>
      </c>
      <c r="N1262" s="5">
        <f>+IF(D1262="male",VLOOKUP(BG1262,'Key node cluster'!$L$3:$N$24,3,0),VLOOKUP(BG1262,'Key node cluster'!$R$3:$T$15,3,0))</f>
        <v>1</v>
      </c>
      <c r="O1262" s="1">
        <v>0</v>
      </c>
      <c r="P1262" s="1">
        <f t="shared" si="881"/>
        <v>26</v>
      </c>
      <c r="Q1262" s="1">
        <f t="shared" si="882"/>
        <v>26</v>
      </c>
      <c r="R1262" s="1">
        <f t="shared" si="883"/>
        <v>26</v>
      </c>
      <c r="S1262" s="1">
        <f t="shared" si="884"/>
        <v>26</v>
      </c>
      <c r="T1262" s="1">
        <f t="shared" si="885"/>
        <v>26</v>
      </c>
      <c r="U1262" s="1">
        <f t="shared" si="886"/>
        <v>26</v>
      </c>
      <c r="V1262" s="1">
        <f t="shared" si="887"/>
        <v>26</v>
      </c>
      <c r="W1262" s="1">
        <f t="shared" si="888"/>
        <v>26</v>
      </c>
      <c r="X1262" s="1">
        <f t="shared" si="889"/>
        <v>26</v>
      </c>
      <c r="Y1262" s="1">
        <f t="shared" si="890"/>
        <v>26</v>
      </c>
      <c r="Z1262" s="1">
        <f t="shared" si="891"/>
        <v>26</v>
      </c>
      <c r="AA1262" s="1">
        <f t="shared" si="892"/>
        <v>26</v>
      </c>
      <c r="AB1262" s="1">
        <f t="shared" si="893"/>
        <v>26</v>
      </c>
      <c r="AC1262" s="1">
        <f t="shared" si="894"/>
        <v>26</v>
      </c>
      <c r="AD1262" s="1">
        <f t="shared" si="895"/>
        <v>26</v>
      </c>
      <c r="AE1262" s="1">
        <f t="shared" si="896"/>
        <v>26</v>
      </c>
      <c r="AF1262" s="1">
        <f t="shared" si="897"/>
        <v>26</v>
      </c>
      <c r="AG1262" s="1">
        <f t="shared" si="898"/>
        <v>26</v>
      </c>
      <c r="AH1262" s="1">
        <f t="shared" si="899"/>
        <v>26</v>
      </c>
      <c r="AI1262" s="1">
        <f t="shared" si="900"/>
        <v>26</v>
      </c>
      <c r="AJ1262" s="1">
        <f t="shared" si="901"/>
        <v>26</v>
      </c>
      <c r="AK1262" s="1">
        <f t="shared" si="902"/>
        <v>26</v>
      </c>
      <c r="AL1262" s="1">
        <f t="shared" si="903"/>
        <v>26</v>
      </c>
      <c r="AM1262" s="1">
        <f t="shared" si="904"/>
        <v>26</v>
      </c>
      <c r="AN1262" s="1">
        <f t="shared" si="905"/>
        <v>26</v>
      </c>
      <c r="AO1262" s="1">
        <f t="shared" si="906"/>
        <v>26</v>
      </c>
      <c r="AP1262" s="7">
        <f t="shared" si="922"/>
        <v>27</v>
      </c>
      <c r="AQ1262" s="7">
        <f t="shared" si="923"/>
        <v>28</v>
      </c>
      <c r="AR1262" s="1">
        <f t="shared" si="907"/>
        <v>29</v>
      </c>
      <c r="AS1262" s="7">
        <f t="shared" si="924"/>
        <v>31</v>
      </c>
      <c r="AT1262" s="1">
        <f t="shared" si="908"/>
        <v>31</v>
      </c>
      <c r="AU1262" s="1">
        <f t="shared" si="909"/>
        <v>31</v>
      </c>
      <c r="AV1262" s="1">
        <f t="shared" si="910"/>
        <v>31</v>
      </c>
      <c r="AW1262" s="1">
        <f t="shared" si="911"/>
        <v>31</v>
      </c>
      <c r="AX1262" s="1">
        <f t="shared" si="912"/>
        <v>31</v>
      </c>
      <c r="AY1262" s="1">
        <f t="shared" si="913"/>
        <v>31</v>
      </c>
      <c r="AZ1262" s="1">
        <f t="shared" si="914"/>
        <v>31</v>
      </c>
      <c r="BA1262" s="1">
        <f t="shared" si="915"/>
        <v>31</v>
      </c>
      <c r="BB1262" s="1">
        <f t="shared" si="916"/>
        <v>31</v>
      </c>
      <c r="BC1262" s="1">
        <f t="shared" si="917"/>
        <v>31</v>
      </c>
      <c r="BD1262" s="1">
        <f t="shared" si="918"/>
        <v>31</v>
      </c>
      <c r="BE1262" s="1">
        <f t="shared" si="919"/>
        <v>31</v>
      </c>
      <c r="BF1262" s="1">
        <f t="shared" si="920"/>
        <v>31</v>
      </c>
      <c r="BG1262" s="1">
        <f>+IF(D1262="male",VLOOKUP(M1262,'Key node cluster'!$A$3:$C$45,3,0),VLOOKUP(M1262,'Key node cluster'!$F$3:$H$27,3,0))</f>
        <v>31</v>
      </c>
    </row>
    <row r="1263" spans="1:59" x14ac:dyDescent="0.25">
      <c r="A1263" t="s">
        <v>1163</v>
      </c>
      <c r="B1263">
        <v>9881048556</v>
      </c>
      <c r="C1263" s="7">
        <v>30</v>
      </c>
      <c r="D1263" t="s">
        <v>9</v>
      </c>
      <c r="E1263" t="s">
        <v>10</v>
      </c>
      <c r="G1263" t="str">
        <f t="shared" si="921"/>
        <v>secondary or below</v>
      </c>
      <c r="H1263" s="7">
        <f t="shared" si="879"/>
        <v>5</v>
      </c>
      <c r="I1263" t="s">
        <v>18</v>
      </c>
      <c r="J1263">
        <v>34</v>
      </c>
      <c r="K1263">
        <v>4.8465753424658002</v>
      </c>
      <c r="L1263">
        <v>15</v>
      </c>
      <c r="M1263" s="5">
        <f t="shared" si="880"/>
        <v>26</v>
      </c>
      <c r="N1263" s="5">
        <f>+IF(D1263="male",VLOOKUP(BG1263,'Key node cluster'!$L$3:$N$24,3,0),VLOOKUP(BG1263,'Key node cluster'!$R$3:$T$15,3,0))</f>
        <v>1</v>
      </c>
      <c r="O1263" s="1">
        <v>0</v>
      </c>
      <c r="P1263" s="1">
        <f t="shared" si="881"/>
        <v>26</v>
      </c>
      <c r="Q1263" s="1">
        <f t="shared" si="882"/>
        <v>26</v>
      </c>
      <c r="R1263" s="1">
        <f t="shared" si="883"/>
        <v>26</v>
      </c>
      <c r="S1263" s="1">
        <f t="shared" si="884"/>
        <v>26</v>
      </c>
      <c r="T1263" s="1">
        <f t="shared" si="885"/>
        <v>26</v>
      </c>
      <c r="U1263" s="1">
        <f t="shared" si="886"/>
        <v>26</v>
      </c>
      <c r="V1263" s="1">
        <f t="shared" si="887"/>
        <v>26</v>
      </c>
      <c r="W1263" s="1">
        <f t="shared" si="888"/>
        <v>26</v>
      </c>
      <c r="X1263" s="1">
        <f t="shared" si="889"/>
        <v>26</v>
      </c>
      <c r="Y1263" s="1">
        <f t="shared" si="890"/>
        <v>26</v>
      </c>
      <c r="Z1263" s="1">
        <f t="shared" si="891"/>
        <v>26</v>
      </c>
      <c r="AA1263" s="1">
        <f t="shared" si="892"/>
        <v>26</v>
      </c>
      <c r="AB1263" s="1">
        <f t="shared" si="893"/>
        <v>26</v>
      </c>
      <c r="AC1263" s="1">
        <f t="shared" si="894"/>
        <v>26</v>
      </c>
      <c r="AD1263" s="1">
        <f t="shared" si="895"/>
        <v>26</v>
      </c>
      <c r="AE1263" s="1">
        <f t="shared" si="896"/>
        <v>26</v>
      </c>
      <c r="AF1263" s="1">
        <f t="shared" si="897"/>
        <v>26</v>
      </c>
      <c r="AG1263" s="1">
        <f t="shared" si="898"/>
        <v>26</v>
      </c>
      <c r="AH1263" s="1">
        <f t="shared" si="899"/>
        <v>26</v>
      </c>
      <c r="AI1263" s="1">
        <f t="shared" si="900"/>
        <v>26</v>
      </c>
      <c r="AJ1263" s="1">
        <f t="shared" si="901"/>
        <v>26</v>
      </c>
      <c r="AK1263" s="1">
        <f t="shared" si="902"/>
        <v>26</v>
      </c>
      <c r="AL1263" s="1">
        <f t="shared" si="903"/>
        <v>26</v>
      </c>
      <c r="AM1263" s="1">
        <f t="shared" si="904"/>
        <v>26</v>
      </c>
      <c r="AN1263" s="1">
        <f t="shared" si="905"/>
        <v>26</v>
      </c>
      <c r="AO1263" s="1">
        <f t="shared" si="906"/>
        <v>26</v>
      </c>
      <c r="AP1263" s="7">
        <f t="shared" si="922"/>
        <v>26</v>
      </c>
      <c r="AQ1263" s="7">
        <f t="shared" si="923"/>
        <v>26</v>
      </c>
      <c r="AR1263" s="1">
        <f t="shared" si="907"/>
        <v>26</v>
      </c>
      <c r="AS1263" s="7">
        <f t="shared" si="924"/>
        <v>26</v>
      </c>
      <c r="AT1263" s="1">
        <f t="shared" si="908"/>
        <v>26</v>
      </c>
      <c r="AU1263" s="1">
        <f t="shared" si="909"/>
        <v>26</v>
      </c>
      <c r="AV1263" s="1">
        <f t="shared" si="910"/>
        <v>26</v>
      </c>
      <c r="AW1263" s="1">
        <f t="shared" si="911"/>
        <v>26</v>
      </c>
      <c r="AX1263" s="1">
        <f t="shared" si="912"/>
        <v>26</v>
      </c>
      <c r="AY1263" s="1">
        <f t="shared" si="913"/>
        <v>26</v>
      </c>
      <c r="AZ1263" s="1">
        <f t="shared" si="914"/>
        <v>26</v>
      </c>
      <c r="BA1263" s="1">
        <f t="shared" si="915"/>
        <v>26</v>
      </c>
      <c r="BB1263" s="1">
        <f t="shared" si="916"/>
        <v>26</v>
      </c>
      <c r="BC1263" s="1">
        <f t="shared" si="917"/>
        <v>26</v>
      </c>
      <c r="BD1263" s="1">
        <f t="shared" si="918"/>
        <v>26</v>
      </c>
      <c r="BE1263" s="1">
        <f t="shared" si="919"/>
        <v>26</v>
      </c>
      <c r="BF1263" s="1">
        <f t="shared" si="920"/>
        <v>26</v>
      </c>
      <c r="BG1263" s="1">
        <f>+IF(D1263="male",VLOOKUP(M1263,'Key node cluster'!$A$3:$C$45,3,0),VLOOKUP(M1263,'Key node cluster'!$F$3:$H$27,3,0))</f>
        <v>31</v>
      </c>
    </row>
    <row r="1264" spans="1:59" x14ac:dyDescent="0.25">
      <c r="A1264" t="s">
        <v>1165</v>
      </c>
      <c r="B1264">
        <v>9891023971</v>
      </c>
      <c r="C1264" s="7">
        <v>30</v>
      </c>
      <c r="D1264" t="s">
        <v>9</v>
      </c>
      <c r="E1264" t="s">
        <v>10</v>
      </c>
      <c r="G1264" t="str">
        <f t="shared" si="921"/>
        <v>tvet</v>
      </c>
      <c r="H1264" s="7">
        <f t="shared" si="879"/>
        <v>10</v>
      </c>
      <c r="I1264" t="s">
        <v>22</v>
      </c>
      <c r="J1264">
        <v>32</v>
      </c>
      <c r="K1264">
        <v>8.1698630136986008</v>
      </c>
      <c r="L1264">
        <v>1</v>
      </c>
      <c r="M1264" s="5">
        <f t="shared" si="880"/>
        <v>26</v>
      </c>
      <c r="N1264" s="5">
        <f>+IF(D1264="male",VLOOKUP(BG1264,'Key node cluster'!$L$3:$N$24,3,0),VLOOKUP(BG1264,'Key node cluster'!$R$3:$T$15,3,0))</f>
        <v>1</v>
      </c>
      <c r="O1264" s="1">
        <v>0</v>
      </c>
      <c r="P1264" s="1">
        <f t="shared" si="881"/>
        <v>26</v>
      </c>
      <c r="Q1264" s="1">
        <f t="shared" si="882"/>
        <v>26</v>
      </c>
      <c r="R1264" s="1">
        <f t="shared" si="883"/>
        <v>26</v>
      </c>
      <c r="S1264" s="1">
        <f t="shared" si="884"/>
        <v>26</v>
      </c>
      <c r="T1264" s="1">
        <f t="shared" si="885"/>
        <v>26</v>
      </c>
      <c r="U1264" s="1">
        <f t="shared" si="886"/>
        <v>26</v>
      </c>
      <c r="V1264" s="1">
        <f t="shared" si="887"/>
        <v>26</v>
      </c>
      <c r="W1264" s="1">
        <f t="shared" si="888"/>
        <v>26</v>
      </c>
      <c r="X1264" s="1">
        <f t="shared" si="889"/>
        <v>26</v>
      </c>
      <c r="Y1264" s="1">
        <f t="shared" si="890"/>
        <v>26</v>
      </c>
      <c r="Z1264" s="1">
        <f t="shared" si="891"/>
        <v>26</v>
      </c>
      <c r="AA1264" s="1">
        <f t="shared" si="892"/>
        <v>26</v>
      </c>
      <c r="AB1264" s="1">
        <f t="shared" si="893"/>
        <v>26</v>
      </c>
      <c r="AC1264" s="1">
        <f t="shared" si="894"/>
        <v>26</v>
      </c>
      <c r="AD1264" s="1">
        <f t="shared" si="895"/>
        <v>26</v>
      </c>
      <c r="AE1264" s="1">
        <f t="shared" si="896"/>
        <v>26</v>
      </c>
      <c r="AF1264" s="1">
        <f t="shared" si="897"/>
        <v>26</v>
      </c>
      <c r="AG1264" s="1">
        <f t="shared" si="898"/>
        <v>26</v>
      </c>
      <c r="AH1264" s="1">
        <f t="shared" si="899"/>
        <v>26</v>
      </c>
      <c r="AI1264" s="1">
        <f t="shared" si="900"/>
        <v>26</v>
      </c>
      <c r="AJ1264" s="1">
        <f t="shared" si="901"/>
        <v>26</v>
      </c>
      <c r="AK1264" s="1">
        <f t="shared" si="902"/>
        <v>26</v>
      </c>
      <c r="AL1264" s="1">
        <f t="shared" si="903"/>
        <v>26</v>
      </c>
      <c r="AM1264" s="1">
        <f t="shared" si="904"/>
        <v>26</v>
      </c>
      <c r="AN1264" s="1">
        <f t="shared" si="905"/>
        <v>26</v>
      </c>
      <c r="AO1264" s="1">
        <f t="shared" si="906"/>
        <v>26</v>
      </c>
      <c r="AP1264" s="7">
        <f t="shared" si="922"/>
        <v>26</v>
      </c>
      <c r="AQ1264" s="7">
        <f t="shared" si="923"/>
        <v>26</v>
      </c>
      <c r="AR1264" s="1">
        <f t="shared" si="907"/>
        <v>26</v>
      </c>
      <c r="AS1264" s="7">
        <f t="shared" si="924"/>
        <v>26</v>
      </c>
      <c r="AT1264" s="1">
        <f t="shared" si="908"/>
        <v>26</v>
      </c>
      <c r="AU1264" s="1">
        <f t="shared" si="909"/>
        <v>26</v>
      </c>
      <c r="AV1264" s="1">
        <f t="shared" si="910"/>
        <v>26</v>
      </c>
      <c r="AW1264" s="1">
        <f t="shared" si="911"/>
        <v>26</v>
      </c>
      <c r="AX1264" s="1">
        <f t="shared" si="912"/>
        <v>26</v>
      </c>
      <c r="AY1264" s="1">
        <f t="shared" si="913"/>
        <v>26</v>
      </c>
      <c r="AZ1264" s="1">
        <f t="shared" si="914"/>
        <v>26</v>
      </c>
      <c r="BA1264" s="1">
        <f t="shared" si="915"/>
        <v>26</v>
      </c>
      <c r="BB1264" s="1">
        <f t="shared" si="916"/>
        <v>26</v>
      </c>
      <c r="BC1264" s="1">
        <f t="shared" si="917"/>
        <v>26</v>
      </c>
      <c r="BD1264" s="1">
        <f t="shared" si="918"/>
        <v>26</v>
      </c>
      <c r="BE1264" s="1">
        <f t="shared" si="919"/>
        <v>26</v>
      </c>
      <c r="BF1264" s="1">
        <f t="shared" si="920"/>
        <v>26</v>
      </c>
      <c r="BG1264" s="1">
        <f>+IF(D1264="male",VLOOKUP(M1264,'Key node cluster'!$A$3:$C$45,3,0),VLOOKUP(M1264,'Key node cluster'!$F$3:$H$27,3,0))</f>
        <v>31</v>
      </c>
    </row>
    <row r="1265" spans="1:59" x14ac:dyDescent="0.25">
      <c r="A1265" t="s">
        <v>1166</v>
      </c>
      <c r="B1265">
        <v>9931011030</v>
      </c>
      <c r="C1265" s="7">
        <v>30</v>
      </c>
      <c r="D1265" t="s">
        <v>9</v>
      </c>
      <c r="E1265" t="s">
        <v>10</v>
      </c>
      <c r="F1265" t="s">
        <v>11</v>
      </c>
      <c r="G1265" t="str">
        <f t="shared" si="921"/>
        <v>bachelor or above</v>
      </c>
      <c r="H1265" s="7">
        <f t="shared" si="879"/>
        <v>10</v>
      </c>
      <c r="I1265" t="s">
        <v>14</v>
      </c>
      <c r="J1265">
        <v>29</v>
      </c>
      <c r="K1265">
        <v>5.0246575342466002</v>
      </c>
      <c r="L1265">
        <v>7</v>
      </c>
      <c r="M1265" s="5">
        <f t="shared" si="880"/>
        <v>42</v>
      </c>
      <c r="N1265" s="5">
        <f>+IF(D1265="male",VLOOKUP(BG1265,'Key node cluster'!$L$3:$N$24,3,0),VLOOKUP(BG1265,'Key node cluster'!$R$3:$T$15,3,0))</f>
        <v>0</v>
      </c>
      <c r="O1265" s="1">
        <v>0</v>
      </c>
      <c r="P1265" s="1">
        <f t="shared" si="881"/>
        <v>26</v>
      </c>
      <c r="Q1265" s="1">
        <f t="shared" si="882"/>
        <v>26</v>
      </c>
      <c r="R1265" s="1">
        <f t="shared" si="883"/>
        <v>26</v>
      </c>
      <c r="S1265" s="1">
        <f t="shared" si="884"/>
        <v>26</v>
      </c>
      <c r="T1265" s="1">
        <f t="shared" si="885"/>
        <v>26</v>
      </c>
      <c r="U1265" s="1">
        <f t="shared" si="886"/>
        <v>26</v>
      </c>
      <c r="V1265" s="1">
        <f t="shared" si="887"/>
        <v>26</v>
      </c>
      <c r="W1265" s="1">
        <f t="shared" si="888"/>
        <v>26</v>
      </c>
      <c r="X1265" s="1">
        <f t="shared" si="889"/>
        <v>26</v>
      </c>
      <c r="Y1265" s="1">
        <f t="shared" si="890"/>
        <v>26</v>
      </c>
      <c r="Z1265" s="1">
        <f t="shared" si="891"/>
        <v>26</v>
      </c>
      <c r="AA1265" s="1">
        <f t="shared" si="892"/>
        <v>26</v>
      </c>
      <c r="AB1265" s="1">
        <f t="shared" si="893"/>
        <v>26</v>
      </c>
      <c r="AC1265" s="1">
        <f t="shared" si="894"/>
        <v>26</v>
      </c>
      <c r="AD1265" s="1">
        <f t="shared" si="895"/>
        <v>26</v>
      </c>
      <c r="AE1265" s="1">
        <f t="shared" si="896"/>
        <v>26</v>
      </c>
      <c r="AF1265" s="1">
        <f t="shared" si="897"/>
        <v>26</v>
      </c>
      <c r="AG1265" s="1">
        <f t="shared" si="898"/>
        <v>26</v>
      </c>
      <c r="AH1265" s="1">
        <f t="shared" si="899"/>
        <v>26</v>
      </c>
      <c r="AI1265" s="1">
        <f t="shared" si="900"/>
        <v>26</v>
      </c>
      <c r="AJ1265" s="1">
        <f t="shared" si="901"/>
        <v>26</v>
      </c>
      <c r="AK1265" s="1">
        <f t="shared" si="902"/>
        <v>26</v>
      </c>
      <c r="AL1265" s="1">
        <f t="shared" si="903"/>
        <v>26</v>
      </c>
      <c r="AM1265" s="1">
        <f t="shared" si="904"/>
        <v>26</v>
      </c>
      <c r="AN1265" s="1">
        <f t="shared" si="905"/>
        <v>26</v>
      </c>
      <c r="AO1265" s="1">
        <f t="shared" si="906"/>
        <v>26</v>
      </c>
      <c r="AP1265" s="7">
        <f t="shared" si="922"/>
        <v>38</v>
      </c>
      <c r="AQ1265" s="7">
        <f t="shared" si="923"/>
        <v>38</v>
      </c>
      <c r="AR1265" s="1">
        <f t="shared" si="907"/>
        <v>38</v>
      </c>
      <c r="AS1265" s="7">
        <f t="shared" si="924"/>
        <v>38</v>
      </c>
      <c r="AT1265" s="1">
        <f t="shared" si="908"/>
        <v>38</v>
      </c>
      <c r="AU1265" s="1">
        <f t="shared" si="909"/>
        <v>38</v>
      </c>
      <c r="AV1265" s="1">
        <f t="shared" si="910"/>
        <v>38</v>
      </c>
      <c r="AW1265" s="1">
        <f t="shared" si="911"/>
        <v>38</v>
      </c>
      <c r="AX1265" s="1">
        <f t="shared" si="912"/>
        <v>38</v>
      </c>
      <c r="AY1265" s="1">
        <f t="shared" si="913"/>
        <v>38</v>
      </c>
      <c r="AZ1265" s="1">
        <f t="shared" si="914"/>
        <v>38</v>
      </c>
      <c r="BA1265" s="1">
        <f t="shared" si="915"/>
        <v>38</v>
      </c>
      <c r="BB1265" s="1">
        <f t="shared" si="916"/>
        <v>40</v>
      </c>
      <c r="BC1265" s="1">
        <f t="shared" si="917"/>
        <v>40</v>
      </c>
      <c r="BD1265" s="1">
        <f t="shared" si="918"/>
        <v>42</v>
      </c>
      <c r="BE1265" s="1">
        <f t="shared" si="919"/>
        <v>42</v>
      </c>
      <c r="BF1265" s="1">
        <f t="shared" si="920"/>
        <v>42</v>
      </c>
      <c r="BG1265" s="1">
        <f>+IF(D1265="male",VLOOKUP(M1265,'Key node cluster'!$A$3:$C$45,3,0),VLOOKUP(M1265,'Key node cluster'!$F$3:$H$27,3,0))</f>
        <v>42</v>
      </c>
    </row>
    <row r="1266" spans="1:59" x14ac:dyDescent="0.25">
      <c r="A1266" t="s">
        <v>1167</v>
      </c>
      <c r="B1266">
        <v>9891016481</v>
      </c>
      <c r="C1266" s="7">
        <v>30</v>
      </c>
      <c r="D1266" t="s">
        <v>9</v>
      </c>
      <c r="E1266" t="s">
        <v>10</v>
      </c>
      <c r="F1266" t="s">
        <v>45</v>
      </c>
      <c r="G1266" t="str">
        <f t="shared" si="921"/>
        <v>tvet</v>
      </c>
      <c r="H1266" s="7">
        <f t="shared" si="879"/>
        <v>10</v>
      </c>
      <c r="I1266" t="s">
        <v>22</v>
      </c>
      <c r="J1266">
        <v>32</v>
      </c>
      <c r="K1266">
        <v>9.4520547945204996</v>
      </c>
      <c r="L1266">
        <v>11</v>
      </c>
      <c r="M1266" s="5">
        <f t="shared" si="880"/>
        <v>31</v>
      </c>
      <c r="N1266" s="5">
        <f>+IF(D1266="male",VLOOKUP(BG1266,'Key node cluster'!$L$3:$N$24,3,0),VLOOKUP(BG1266,'Key node cluster'!$R$3:$T$15,3,0))</f>
        <v>1</v>
      </c>
      <c r="O1266" s="1">
        <v>0</v>
      </c>
      <c r="P1266" s="1">
        <f t="shared" si="881"/>
        <v>26</v>
      </c>
      <c r="Q1266" s="1">
        <f t="shared" si="882"/>
        <v>26</v>
      </c>
      <c r="R1266" s="1">
        <f t="shared" si="883"/>
        <v>26</v>
      </c>
      <c r="S1266" s="1">
        <f t="shared" si="884"/>
        <v>26</v>
      </c>
      <c r="T1266" s="1">
        <f t="shared" si="885"/>
        <v>26</v>
      </c>
      <c r="U1266" s="1">
        <f t="shared" si="886"/>
        <v>26</v>
      </c>
      <c r="V1266" s="1">
        <f t="shared" si="887"/>
        <v>26</v>
      </c>
      <c r="W1266" s="1">
        <f t="shared" si="888"/>
        <v>26</v>
      </c>
      <c r="X1266" s="1">
        <f t="shared" si="889"/>
        <v>26</v>
      </c>
      <c r="Y1266" s="1">
        <f t="shared" si="890"/>
        <v>26</v>
      </c>
      <c r="Z1266" s="1">
        <f t="shared" si="891"/>
        <v>26</v>
      </c>
      <c r="AA1266" s="1">
        <f t="shared" si="892"/>
        <v>26</v>
      </c>
      <c r="AB1266" s="1">
        <f t="shared" si="893"/>
        <v>26</v>
      </c>
      <c r="AC1266" s="1">
        <f t="shared" si="894"/>
        <v>26</v>
      </c>
      <c r="AD1266" s="1">
        <f t="shared" si="895"/>
        <v>26</v>
      </c>
      <c r="AE1266" s="1">
        <f t="shared" si="896"/>
        <v>26</v>
      </c>
      <c r="AF1266" s="1">
        <f t="shared" si="897"/>
        <v>26</v>
      </c>
      <c r="AG1266" s="1">
        <f t="shared" si="898"/>
        <v>26</v>
      </c>
      <c r="AH1266" s="1">
        <f t="shared" si="899"/>
        <v>26</v>
      </c>
      <c r="AI1266" s="1">
        <f t="shared" si="900"/>
        <v>26</v>
      </c>
      <c r="AJ1266" s="1">
        <f t="shared" si="901"/>
        <v>26</v>
      </c>
      <c r="AK1266" s="1">
        <f t="shared" si="902"/>
        <v>26</v>
      </c>
      <c r="AL1266" s="1">
        <f t="shared" si="903"/>
        <v>26</v>
      </c>
      <c r="AM1266" s="1">
        <f t="shared" si="904"/>
        <v>26</v>
      </c>
      <c r="AN1266" s="1">
        <f t="shared" si="905"/>
        <v>26</v>
      </c>
      <c r="AO1266" s="1">
        <f t="shared" si="906"/>
        <v>26</v>
      </c>
      <c r="AP1266" s="7">
        <f t="shared" si="922"/>
        <v>27</v>
      </c>
      <c r="AQ1266" s="7">
        <f t="shared" si="923"/>
        <v>28</v>
      </c>
      <c r="AR1266" s="1">
        <f t="shared" si="907"/>
        <v>29</v>
      </c>
      <c r="AS1266" s="7">
        <f t="shared" si="924"/>
        <v>31</v>
      </c>
      <c r="AT1266" s="1">
        <f t="shared" si="908"/>
        <v>31</v>
      </c>
      <c r="AU1266" s="1">
        <f t="shared" si="909"/>
        <v>31</v>
      </c>
      <c r="AV1266" s="1">
        <f t="shared" si="910"/>
        <v>31</v>
      </c>
      <c r="AW1266" s="1">
        <f t="shared" si="911"/>
        <v>31</v>
      </c>
      <c r="AX1266" s="1">
        <f t="shared" si="912"/>
        <v>31</v>
      </c>
      <c r="AY1266" s="1">
        <f t="shared" si="913"/>
        <v>31</v>
      </c>
      <c r="AZ1266" s="1">
        <f t="shared" si="914"/>
        <v>31</v>
      </c>
      <c r="BA1266" s="1">
        <f t="shared" si="915"/>
        <v>31</v>
      </c>
      <c r="BB1266" s="1">
        <f t="shared" si="916"/>
        <v>31</v>
      </c>
      <c r="BC1266" s="1">
        <f t="shared" si="917"/>
        <v>31</v>
      </c>
      <c r="BD1266" s="1">
        <f t="shared" si="918"/>
        <v>31</v>
      </c>
      <c r="BE1266" s="1">
        <f t="shared" si="919"/>
        <v>31</v>
      </c>
      <c r="BF1266" s="1">
        <f t="shared" si="920"/>
        <v>31</v>
      </c>
      <c r="BG1266" s="1">
        <f>+IF(D1266="male",VLOOKUP(M1266,'Key node cluster'!$A$3:$C$45,3,0),VLOOKUP(M1266,'Key node cluster'!$F$3:$H$27,3,0))</f>
        <v>31</v>
      </c>
    </row>
    <row r="1267" spans="1:59" x14ac:dyDescent="0.25">
      <c r="A1267" t="s">
        <v>1168</v>
      </c>
      <c r="B1267">
        <v>9931011916</v>
      </c>
      <c r="C1267" s="7">
        <v>30</v>
      </c>
      <c r="D1267" t="s">
        <v>9</v>
      </c>
      <c r="E1267" t="s">
        <v>10</v>
      </c>
      <c r="F1267" t="s">
        <v>45</v>
      </c>
      <c r="G1267" t="str">
        <f t="shared" si="921"/>
        <v>bachelor or above</v>
      </c>
      <c r="H1267" s="7">
        <f t="shared" si="879"/>
        <v>5</v>
      </c>
      <c r="I1267" t="s">
        <v>14</v>
      </c>
      <c r="J1267">
        <v>29</v>
      </c>
      <c r="K1267">
        <v>2.8356164383562001</v>
      </c>
      <c r="L1267">
        <v>4</v>
      </c>
      <c r="M1267" s="5">
        <f t="shared" si="880"/>
        <v>31</v>
      </c>
      <c r="N1267" s="5">
        <f>+IF(D1267="male",VLOOKUP(BG1267,'Key node cluster'!$L$3:$N$24,3,0),VLOOKUP(BG1267,'Key node cluster'!$R$3:$T$15,3,0))</f>
        <v>1</v>
      </c>
      <c r="O1267" s="1">
        <v>0</v>
      </c>
      <c r="P1267" s="1">
        <f t="shared" si="881"/>
        <v>26</v>
      </c>
      <c r="Q1267" s="1">
        <f t="shared" si="882"/>
        <v>26</v>
      </c>
      <c r="R1267" s="1">
        <f t="shared" si="883"/>
        <v>26</v>
      </c>
      <c r="S1267" s="1">
        <f t="shared" si="884"/>
        <v>26</v>
      </c>
      <c r="T1267" s="1">
        <f t="shared" si="885"/>
        <v>26</v>
      </c>
      <c r="U1267" s="1">
        <f t="shared" si="886"/>
        <v>26</v>
      </c>
      <c r="V1267" s="1">
        <f t="shared" si="887"/>
        <v>26</v>
      </c>
      <c r="W1267" s="1">
        <f t="shared" si="888"/>
        <v>26</v>
      </c>
      <c r="X1267" s="1">
        <f t="shared" si="889"/>
        <v>26</v>
      </c>
      <c r="Y1267" s="1">
        <f t="shared" si="890"/>
        <v>26</v>
      </c>
      <c r="Z1267" s="1">
        <f t="shared" si="891"/>
        <v>26</v>
      </c>
      <c r="AA1267" s="1">
        <f t="shared" si="892"/>
        <v>26</v>
      </c>
      <c r="AB1267" s="1">
        <f t="shared" si="893"/>
        <v>26</v>
      </c>
      <c r="AC1267" s="1">
        <f t="shared" si="894"/>
        <v>26</v>
      </c>
      <c r="AD1267" s="1">
        <f t="shared" si="895"/>
        <v>26</v>
      </c>
      <c r="AE1267" s="1">
        <f t="shared" si="896"/>
        <v>26</v>
      </c>
      <c r="AF1267" s="1">
        <f t="shared" si="897"/>
        <v>26</v>
      </c>
      <c r="AG1267" s="1">
        <f t="shared" si="898"/>
        <v>26</v>
      </c>
      <c r="AH1267" s="1">
        <f t="shared" si="899"/>
        <v>26</v>
      </c>
      <c r="AI1267" s="1">
        <f t="shared" si="900"/>
        <v>26</v>
      </c>
      <c r="AJ1267" s="1">
        <f t="shared" si="901"/>
        <v>26</v>
      </c>
      <c r="AK1267" s="1">
        <f t="shared" si="902"/>
        <v>26</v>
      </c>
      <c r="AL1267" s="1">
        <f t="shared" si="903"/>
        <v>26</v>
      </c>
      <c r="AM1267" s="1">
        <f t="shared" si="904"/>
        <v>26</v>
      </c>
      <c r="AN1267" s="1">
        <f t="shared" si="905"/>
        <v>26</v>
      </c>
      <c r="AO1267" s="1">
        <f t="shared" si="906"/>
        <v>26</v>
      </c>
      <c r="AP1267" s="7">
        <f t="shared" si="922"/>
        <v>27</v>
      </c>
      <c r="AQ1267" s="7">
        <f t="shared" si="923"/>
        <v>28</v>
      </c>
      <c r="AR1267" s="1">
        <f t="shared" si="907"/>
        <v>29</v>
      </c>
      <c r="AS1267" s="7">
        <f t="shared" si="924"/>
        <v>31</v>
      </c>
      <c r="AT1267" s="1">
        <f t="shared" si="908"/>
        <v>31</v>
      </c>
      <c r="AU1267" s="1">
        <f t="shared" si="909"/>
        <v>31</v>
      </c>
      <c r="AV1267" s="1">
        <f t="shared" si="910"/>
        <v>31</v>
      </c>
      <c r="AW1267" s="1">
        <f t="shared" si="911"/>
        <v>31</v>
      </c>
      <c r="AX1267" s="1">
        <f t="shared" si="912"/>
        <v>31</v>
      </c>
      <c r="AY1267" s="1">
        <f t="shared" si="913"/>
        <v>31</v>
      </c>
      <c r="AZ1267" s="1">
        <f t="shared" si="914"/>
        <v>31</v>
      </c>
      <c r="BA1267" s="1">
        <f t="shared" si="915"/>
        <v>31</v>
      </c>
      <c r="BB1267" s="1">
        <f t="shared" si="916"/>
        <v>31</v>
      </c>
      <c r="BC1267" s="1">
        <f t="shared" si="917"/>
        <v>31</v>
      </c>
      <c r="BD1267" s="1">
        <f t="shared" si="918"/>
        <v>31</v>
      </c>
      <c r="BE1267" s="1">
        <f t="shared" si="919"/>
        <v>31</v>
      </c>
      <c r="BF1267" s="1">
        <f t="shared" si="920"/>
        <v>31</v>
      </c>
      <c r="BG1267" s="1">
        <f>+IF(D1267="male",VLOOKUP(M1267,'Key node cluster'!$A$3:$C$45,3,0),VLOOKUP(M1267,'Key node cluster'!$F$3:$H$27,3,0))</f>
        <v>31</v>
      </c>
    </row>
    <row r="1268" spans="1:59" x14ac:dyDescent="0.25">
      <c r="A1268" t="s">
        <v>1170</v>
      </c>
      <c r="B1268">
        <v>9871051104</v>
      </c>
      <c r="C1268" s="7">
        <v>30</v>
      </c>
      <c r="D1268" t="s">
        <v>9</v>
      </c>
      <c r="E1268" t="s">
        <v>10</v>
      </c>
      <c r="F1268" t="s">
        <v>352</v>
      </c>
      <c r="G1268" t="str">
        <f t="shared" si="921"/>
        <v>bachelor or above</v>
      </c>
      <c r="H1268" s="7">
        <f t="shared" si="879"/>
        <v>15</v>
      </c>
      <c r="I1268" t="s">
        <v>14</v>
      </c>
      <c r="J1268">
        <v>35</v>
      </c>
      <c r="K1268">
        <v>14.441095890411001</v>
      </c>
      <c r="L1268">
        <v>7</v>
      </c>
      <c r="M1268" s="5">
        <f t="shared" si="880"/>
        <v>31</v>
      </c>
      <c r="N1268" s="5">
        <f>+IF(D1268="male",VLOOKUP(BG1268,'Key node cluster'!$L$3:$N$24,3,0),VLOOKUP(BG1268,'Key node cluster'!$R$3:$T$15,3,0))</f>
        <v>1</v>
      </c>
      <c r="O1268" s="1">
        <v>0</v>
      </c>
      <c r="P1268" s="1">
        <f t="shared" si="881"/>
        <v>26</v>
      </c>
      <c r="Q1268" s="1">
        <f t="shared" si="882"/>
        <v>26</v>
      </c>
      <c r="R1268" s="1">
        <f t="shared" si="883"/>
        <v>26</v>
      </c>
      <c r="S1268" s="1">
        <f t="shared" si="884"/>
        <v>26</v>
      </c>
      <c r="T1268" s="1">
        <f t="shared" si="885"/>
        <v>26</v>
      </c>
      <c r="U1268" s="1">
        <f t="shared" si="886"/>
        <v>26</v>
      </c>
      <c r="V1268" s="1">
        <f t="shared" si="887"/>
        <v>26</v>
      </c>
      <c r="W1268" s="1">
        <f t="shared" si="888"/>
        <v>26</v>
      </c>
      <c r="X1268" s="1">
        <f t="shared" si="889"/>
        <v>26</v>
      </c>
      <c r="Y1268" s="1">
        <f t="shared" si="890"/>
        <v>26</v>
      </c>
      <c r="Z1268" s="1">
        <f t="shared" si="891"/>
        <v>26</v>
      </c>
      <c r="AA1268" s="1">
        <f t="shared" si="892"/>
        <v>26</v>
      </c>
      <c r="AB1268" s="1">
        <f t="shared" si="893"/>
        <v>26</v>
      </c>
      <c r="AC1268" s="1">
        <f t="shared" si="894"/>
        <v>26</v>
      </c>
      <c r="AD1268" s="1">
        <f t="shared" si="895"/>
        <v>26</v>
      </c>
      <c r="AE1268" s="1">
        <f t="shared" si="896"/>
        <v>26</v>
      </c>
      <c r="AF1268" s="1">
        <f t="shared" si="897"/>
        <v>26</v>
      </c>
      <c r="AG1268" s="1">
        <f t="shared" si="898"/>
        <v>26</v>
      </c>
      <c r="AH1268" s="1">
        <f t="shared" si="899"/>
        <v>26</v>
      </c>
      <c r="AI1268" s="1">
        <f t="shared" si="900"/>
        <v>26</v>
      </c>
      <c r="AJ1268" s="1">
        <f t="shared" si="901"/>
        <v>26</v>
      </c>
      <c r="AK1268" s="1">
        <f t="shared" si="902"/>
        <v>26</v>
      </c>
      <c r="AL1268" s="1">
        <f t="shared" si="903"/>
        <v>26</v>
      </c>
      <c r="AM1268" s="1">
        <f t="shared" si="904"/>
        <v>26</v>
      </c>
      <c r="AN1268" s="1">
        <f t="shared" si="905"/>
        <v>26</v>
      </c>
      <c r="AO1268" s="1">
        <f t="shared" si="906"/>
        <v>26</v>
      </c>
      <c r="AP1268" s="7">
        <f t="shared" si="922"/>
        <v>27</v>
      </c>
      <c r="AQ1268" s="7">
        <f t="shared" si="923"/>
        <v>28</v>
      </c>
      <c r="AR1268" s="1">
        <f t="shared" si="907"/>
        <v>29</v>
      </c>
      <c r="AS1268" s="7">
        <f t="shared" si="924"/>
        <v>31</v>
      </c>
      <c r="AT1268" s="1">
        <f t="shared" si="908"/>
        <v>31</v>
      </c>
      <c r="AU1268" s="1">
        <f t="shared" si="909"/>
        <v>31</v>
      </c>
      <c r="AV1268" s="1">
        <f t="shared" si="910"/>
        <v>31</v>
      </c>
      <c r="AW1268" s="1">
        <f t="shared" si="911"/>
        <v>31</v>
      </c>
      <c r="AX1268" s="1">
        <f t="shared" si="912"/>
        <v>31</v>
      </c>
      <c r="AY1268" s="1">
        <f t="shared" si="913"/>
        <v>31</v>
      </c>
      <c r="AZ1268" s="1">
        <f t="shared" si="914"/>
        <v>31</v>
      </c>
      <c r="BA1268" s="1">
        <f t="shared" si="915"/>
        <v>31</v>
      </c>
      <c r="BB1268" s="1">
        <f t="shared" si="916"/>
        <v>31</v>
      </c>
      <c r="BC1268" s="1">
        <f t="shared" si="917"/>
        <v>31</v>
      </c>
      <c r="BD1268" s="1">
        <f t="shared" si="918"/>
        <v>31</v>
      </c>
      <c r="BE1268" s="1">
        <f t="shared" si="919"/>
        <v>31</v>
      </c>
      <c r="BF1268" s="1">
        <f t="shared" si="920"/>
        <v>31</v>
      </c>
      <c r="BG1268" s="1">
        <f>+IF(D1268="male",VLOOKUP(M1268,'Key node cluster'!$A$3:$C$45,3,0),VLOOKUP(M1268,'Key node cluster'!$F$3:$H$27,3,0))</f>
        <v>31</v>
      </c>
    </row>
    <row r="1269" spans="1:59" x14ac:dyDescent="0.25">
      <c r="A1269" t="s">
        <v>1171</v>
      </c>
      <c r="B1269">
        <v>9681011858</v>
      </c>
      <c r="C1269" s="7">
        <v>50</v>
      </c>
      <c r="D1269" t="s">
        <v>9</v>
      </c>
      <c r="E1269" t="s">
        <v>10</v>
      </c>
      <c r="G1269" t="str">
        <f t="shared" si="921"/>
        <v/>
      </c>
      <c r="H1269" s="7">
        <f t="shared" si="879"/>
        <v>20</v>
      </c>
      <c r="J1269">
        <v>54</v>
      </c>
      <c r="K1269">
        <v>26.789041095889999</v>
      </c>
      <c r="L1269">
        <v>1</v>
      </c>
      <c r="M1269" s="5">
        <f t="shared" si="880"/>
        <v>26</v>
      </c>
      <c r="N1269" s="5">
        <f>+IF(D1269="male",VLOOKUP(BG1269,'Key node cluster'!$L$3:$N$24,3,0),VLOOKUP(BG1269,'Key node cluster'!$R$3:$T$15,3,0))</f>
        <v>1</v>
      </c>
      <c r="O1269" s="1">
        <v>0</v>
      </c>
      <c r="P1269" s="1">
        <f t="shared" si="881"/>
        <v>26</v>
      </c>
      <c r="Q1269" s="1">
        <f t="shared" si="882"/>
        <v>26</v>
      </c>
      <c r="R1269" s="1">
        <f t="shared" si="883"/>
        <v>26</v>
      </c>
      <c r="S1269" s="1">
        <f t="shared" si="884"/>
        <v>26</v>
      </c>
      <c r="T1269" s="1">
        <f t="shared" si="885"/>
        <v>26</v>
      </c>
      <c r="U1269" s="1">
        <f t="shared" si="886"/>
        <v>26</v>
      </c>
      <c r="V1269" s="1">
        <f t="shared" si="887"/>
        <v>26</v>
      </c>
      <c r="W1269" s="1">
        <f t="shared" si="888"/>
        <v>26</v>
      </c>
      <c r="X1269" s="1">
        <f t="shared" si="889"/>
        <v>26</v>
      </c>
      <c r="Y1269" s="1">
        <f t="shared" si="890"/>
        <v>26</v>
      </c>
      <c r="Z1269" s="1">
        <f t="shared" si="891"/>
        <v>26</v>
      </c>
      <c r="AA1269" s="1">
        <f t="shared" si="892"/>
        <v>26</v>
      </c>
      <c r="AB1269" s="1">
        <f t="shared" si="893"/>
        <v>26</v>
      </c>
      <c r="AC1269" s="1">
        <f t="shared" si="894"/>
        <v>26</v>
      </c>
      <c r="AD1269" s="1">
        <f t="shared" si="895"/>
        <v>26</v>
      </c>
      <c r="AE1269" s="1">
        <f t="shared" si="896"/>
        <v>26</v>
      </c>
      <c r="AF1269" s="1">
        <f t="shared" si="897"/>
        <v>26</v>
      </c>
      <c r="AG1269" s="1">
        <f t="shared" si="898"/>
        <v>26</v>
      </c>
      <c r="AH1269" s="1">
        <f t="shared" si="899"/>
        <v>26</v>
      </c>
      <c r="AI1269" s="1">
        <f t="shared" si="900"/>
        <v>26</v>
      </c>
      <c r="AJ1269" s="1">
        <f t="shared" si="901"/>
        <v>26</v>
      </c>
      <c r="AK1269" s="1">
        <f t="shared" si="902"/>
        <v>26</v>
      </c>
      <c r="AL1269" s="1">
        <f t="shared" si="903"/>
        <v>26</v>
      </c>
      <c r="AM1269" s="1">
        <f t="shared" si="904"/>
        <v>26</v>
      </c>
      <c r="AN1269" s="1">
        <f t="shared" si="905"/>
        <v>26</v>
      </c>
      <c r="AO1269" s="1">
        <f t="shared" si="906"/>
        <v>26</v>
      </c>
      <c r="AP1269" s="7">
        <f t="shared" si="922"/>
        <v>26</v>
      </c>
      <c r="AQ1269" s="7">
        <f t="shared" si="923"/>
        <v>26</v>
      </c>
      <c r="AR1269" s="1">
        <f t="shared" si="907"/>
        <v>26</v>
      </c>
      <c r="AS1269" s="7">
        <f t="shared" si="924"/>
        <v>26</v>
      </c>
      <c r="AT1269" s="1">
        <f t="shared" si="908"/>
        <v>26</v>
      </c>
      <c r="AU1269" s="1">
        <f t="shared" si="909"/>
        <v>26</v>
      </c>
      <c r="AV1269" s="1">
        <f t="shared" si="910"/>
        <v>26</v>
      </c>
      <c r="AW1269" s="1">
        <f t="shared" si="911"/>
        <v>26</v>
      </c>
      <c r="AX1269" s="1">
        <f t="shared" si="912"/>
        <v>26</v>
      </c>
      <c r="AY1269" s="1">
        <f t="shared" si="913"/>
        <v>26</v>
      </c>
      <c r="AZ1269" s="1">
        <f t="shared" si="914"/>
        <v>26</v>
      </c>
      <c r="BA1269" s="1">
        <f t="shared" si="915"/>
        <v>26</v>
      </c>
      <c r="BB1269" s="1">
        <f t="shared" si="916"/>
        <v>26</v>
      </c>
      <c r="BC1269" s="1">
        <f t="shared" si="917"/>
        <v>26</v>
      </c>
      <c r="BD1269" s="1">
        <f t="shared" si="918"/>
        <v>26</v>
      </c>
      <c r="BE1269" s="1">
        <f t="shared" si="919"/>
        <v>26</v>
      </c>
      <c r="BF1269" s="1">
        <f t="shared" si="920"/>
        <v>26</v>
      </c>
      <c r="BG1269" s="1">
        <f>+IF(D1269="male",VLOOKUP(M1269,'Key node cluster'!$A$3:$C$45,3,0),VLOOKUP(M1269,'Key node cluster'!$F$3:$H$27,3,0))</f>
        <v>31</v>
      </c>
    </row>
    <row r="1270" spans="1:59" x14ac:dyDescent="0.25">
      <c r="A1270" t="s">
        <v>1172</v>
      </c>
      <c r="B1270">
        <v>9821001537</v>
      </c>
      <c r="C1270" s="7">
        <v>40</v>
      </c>
      <c r="D1270" t="s">
        <v>9</v>
      </c>
      <c r="E1270" t="s">
        <v>10</v>
      </c>
      <c r="F1270" t="s">
        <v>11</v>
      </c>
      <c r="G1270" t="str">
        <f t="shared" si="921"/>
        <v>tvet</v>
      </c>
      <c r="H1270" s="7">
        <f t="shared" si="879"/>
        <v>15</v>
      </c>
      <c r="I1270" t="s">
        <v>193</v>
      </c>
      <c r="J1270">
        <v>39</v>
      </c>
      <c r="K1270">
        <v>13.460273972603</v>
      </c>
      <c r="L1270">
        <v>22</v>
      </c>
      <c r="M1270" s="5">
        <f t="shared" si="880"/>
        <v>42</v>
      </c>
      <c r="N1270" s="5">
        <f>+IF(D1270="male",VLOOKUP(BG1270,'Key node cluster'!$L$3:$N$24,3,0),VLOOKUP(BG1270,'Key node cluster'!$R$3:$T$15,3,0))</f>
        <v>0</v>
      </c>
      <c r="O1270" s="1">
        <v>0</v>
      </c>
      <c r="P1270" s="1">
        <f t="shared" si="881"/>
        <v>26</v>
      </c>
      <c r="Q1270" s="1">
        <f t="shared" si="882"/>
        <v>26</v>
      </c>
      <c r="R1270" s="1">
        <f t="shared" si="883"/>
        <v>26</v>
      </c>
      <c r="S1270" s="1">
        <f t="shared" si="884"/>
        <v>26</v>
      </c>
      <c r="T1270" s="1">
        <f t="shared" si="885"/>
        <v>26</v>
      </c>
      <c r="U1270" s="1">
        <f t="shared" si="886"/>
        <v>26</v>
      </c>
      <c r="V1270" s="1">
        <f t="shared" si="887"/>
        <v>26</v>
      </c>
      <c r="W1270" s="1">
        <f t="shared" si="888"/>
        <v>26</v>
      </c>
      <c r="X1270" s="1">
        <f t="shared" si="889"/>
        <v>26</v>
      </c>
      <c r="Y1270" s="1">
        <f t="shared" si="890"/>
        <v>26</v>
      </c>
      <c r="Z1270" s="1">
        <f t="shared" si="891"/>
        <v>26</v>
      </c>
      <c r="AA1270" s="1">
        <f t="shared" si="892"/>
        <v>26</v>
      </c>
      <c r="AB1270" s="1">
        <f t="shared" si="893"/>
        <v>26</v>
      </c>
      <c r="AC1270" s="1">
        <f t="shared" si="894"/>
        <v>26</v>
      </c>
      <c r="AD1270" s="1">
        <f t="shared" si="895"/>
        <v>26</v>
      </c>
      <c r="AE1270" s="1">
        <f t="shared" si="896"/>
        <v>26</v>
      </c>
      <c r="AF1270" s="1">
        <f t="shared" si="897"/>
        <v>26</v>
      </c>
      <c r="AG1270" s="1">
        <f t="shared" si="898"/>
        <v>26</v>
      </c>
      <c r="AH1270" s="1">
        <f t="shared" si="899"/>
        <v>26</v>
      </c>
      <c r="AI1270" s="1">
        <f t="shared" si="900"/>
        <v>26</v>
      </c>
      <c r="AJ1270" s="1">
        <f t="shared" si="901"/>
        <v>26</v>
      </c>
      <c r="AK1270" s="1">
        <f t="shared" si="902"/>
        <v>26</v>
      </c>
      <c r="AL1270" s="1">
        <f t="shared" si="903"/>
        <v>26</v>
      </c>
      <c r="AM1270" s="1">
        <f t="shared" si="904"/>
        <v>26</v>
      </c>
      <c r="AN1270" s="1">
        <f t="shared" si="905"/>
        <v>26</v>
      </c>
      <c r="AO1270" s="1">
        <f t="shared" si="906"/>
        <v>26</v>
      </c>
      <c r="AP1270" s="7">
        <f t="shared" si="922"/>
        <v>38</v>
      </c>
      <c r="AQ1270" s="7">
        <f t="shared" si="923"/>
        <v>38</v>
      </c>
      <c r="AR1270" s="1">
        <f t="shared" si="907"/>
        <v>38</v>
      </c>
      <c r="AS1270" s="7">
        <f t="shared" si="924"/>
        <v>38</v>
      </c>
      <c r="AT1270" s="1">
        <f t="shared" si="908"/>
        <v>38</v>
      </c>
      <c r="AU1270" s="1">
        <f t="shared" si="909"/>
        <v>38</v>
      </c>
      <c r="AV1270" s="1">
        <f t="shared" si="910"/>
        <v>38</v>
      </c>
      <c r="AW1270" s="1">
        <f t="shared" si="911"/>
        <v>38</v>
      </c>
      <c r="AX1270" s="1">
        <f t="shared" si="912"/>
        <v>38</v>
      </c>
      <c r="AY1270" s="1">
        <f t="shared" si="913"/>
        <v>38</v>
      </c>
      <c r="AZ1270" s="1">
        <f t="shared" si="914"/>
        <v>38</v>
      </c>
      <c r="BA1270" s="1">
        <f t="shared" si="915"/>
        <v>38</v>
      </c>
      <c r="BB1270" s="1">
        <f t="shared" si="916"/>
        <v>40</v>
      </c>
      <c r="BC1270" s="1">
        <f t="shared" si="917"/>
        <v>40</v>
      </c>
      <c r="BD1270" s="1">
        <f t="shared" si="918"/>
        <v>42</v>
      </c>
      <c r="BE1270" s="1">
        <f t="shared" si="919"/>
        <v>42</v>
      </c>
      <c r="BF1270" s="1">
        <f t="shared" si="920"/>
        <v>42</v>
      </c>
      <c r="BG1270" s="1">
        <f>+IF(D1270="male",VLOOKUP(M1270,'Key node cluster'!$A$3:$C$45,3,0),VLOOKUP(M1270,'Key node cluster'!$F$3:$H$27,3,0))</f>
        <v>42</v>
      </c>
    </row>
    <row r="1271" spans="1:59" x14ac:dyDescent="0.25">
      <c r="A1271" t="s">
        <v>1173</v>
      </c>
      <c r="B1271">
        <v>9911040468</v>
      </c>
      <c r="C1271" s="7">
        <v>30</v>
      </c>
      <c r="D1271" t="s">
        <v>9</v>
      </c>
      <c r="E1271" t="s">
        <v>10</v>
      </c>
      <c r="G1271" t="str">
        <f t="shared" si="921"/>
        <v>bachelor or above</v>
      </c>
      <c r="H1271" s="7">
        <f t="shared" si="879"/>
        <v>15</v>
      </c>
      <c r="I1271" t="s">
        <v>14</v>
      </c>
      <c r="J1271">
        <v>30</v>
      </c>
      <c r="K1271">
        <v>12.863013698630001</v>
      </c>
      <c r="L1271">
        <v>18</v>
      </c>
      <c r="M1271" s="5">
        <f t="shared" si="880"/>
        <v>26</v>
      </c>
      <c r="N1271" s="5">
        <f>+IF(D1271="male",VLOOKUP(BG1271,'Key node cluster'!$L$3:$N$24,3,0),VLOOKUP(BG1271,'Key node cluster'!$R$3:$T$15,3,0))</f>
        <v>1</v>
      </c>
      <c r="O1271" s="1">
        <v>0</v>
      </c>
      <c r="P1271" s="1">
        <f t="shared" si="881"/>
        <v>26</v>
      </c>
      <c r="Q1271" s="1">
        <f t="shared" si="882"/>
        <v>26</v>
      </c>
      <c r="R1271" s="1">
        <f t="shared" si="883"/>
        <v>26</v>
      </c>
      <c r="S1271" s="1">
        <f t="shared" si="884"/>
        <v>26</v>
      </c>
      <c r="T1271" s="1">
        <f t="shared" si="885"/>
        <v>26</v>
      </c>
      <c r="U1271" s="1">
        <f t="shared" si="886"/>
        <v>26</v>
      </c>
      <c r="V1271" s="1">
        <f t="shared" si="887"/>
        <v>26</v>
      </c>
      <c r="W1271" s="1">
        <f t="shared" si="888"/>
        <v>26</v>
      </c>
      <c r="X1271" s="1">
        <f t="shared" si="889"/>
        <v>26</v>
      </c>
      <c r="Y1271" s="1">
        <f t="shared" si="890"/>
        <v>26</v>
      </c>
      <c r="Z1271" s="1">
        <f t="shared" si="891"/>
        <v>26</v>
      </c>
      <c r="AA1271" s="1">
        <f t="shared" si="892"/>
        <v>26</v>
      </c>
      <c r="AB1271" s="1">
        <f t="shared" si="893"/>
        <v>26</v>
      </c>
      <c r="AC1271" s="1">
        <f t="shared" si="894"/>
        <v>26</v>
      </c>
      <c r="AD1271" s="1">
        <f t="shared" si="895"/>
        <v>26</v>
      </c>
      <c r="AE1271" s="1">
        <f t="shared" si="896"/>
        <v>26</v>
      </c>
      <c r="AF1271" s="1">
        <f t="shared" si="897"/>
        <v>26</v>
      </c>
      <c r="AG1271" s="1">
        <f t="shared" si="898"/>
        <v>26</v>
      </c>
      <c r="AH1271" s="1">
        <f t="shared" si="899"/>
        <v>26</v>
      </c>
      <c r="AI1271" s="1">
        <f t="shared" si="900"/>
        <v>26</v>
      </c>
      <c r="AJ1271" s="1">
        <f t="shared" si="901"/>
        <v>26</v>
      </c>
      <c r="AK1271" s="1">
        <f t="shared" si="902"/>
        <v>26</v>
      </c>
      <c r="AL1271" s="1">
        <f t="shared" si="903"/>
        <v>26</v>
      </c>
      <c r="AM1271" s="1">
        <f t="shared" si="904"/>
        <v>26</v>
      </c>
      <c r="AN1271" s="1">
        <f t="shared" si="905"/>
        <v>26</v>
      </c>
      <c r="AO1271" s="1">
        <f t="shared" si="906"/>
        <v>26</v>
      </c>
      <c r="AP1271" s="7">
        <f t="shared" si="922"/>
        <v>26</v>
      </c>
      <c r="AQ1271" s="7">
        <f t="shared" si="923"/>
        <v>26</v>
      </c>
      <c r="AR1271" s="1">
        <f t="shared" si="907"/>
        <v>26</v>
      </c>
      <c r="AS1271" s="7">
        <f t="shared" si="924"/>
        <v>26</v>
      </c>
      <c r="AT1271" s="1">
        <f t="shared" si="908"/>
        <v>26</v>
      </c>
      <c r="AU1271" s="1">
        <f t="shared" si="909"/>
        <v>26</v>
      </c>
      <c r="AV1271" s="1">
        <f t="shared" si="910"/>
        <v>26</v>
      </c>
      <c r="AW1271" s="1">
        <f t="shared" si="911"/>
        <v>26</v>
      </c>
      <c r="AX1271" s="1">
        <f t="shared" si="912"/>
        <v>26</v>
      </c>
      <c r="AY1271" s="1">
        <f t="shared" si="913"/>
        <v>26</v>
      </c>
      <c r="AZ1271" s="1">
        <f t="shared" si="914"/>
        <v>26</v>
      </c>
      <c r="BA1271" s="1">
        <f t="shared" si="915"/>
        <v>26</v>
      </c>
      <c r="BB1271" s="1">
        <f t="shared" si="916"/>
        <v>26</v>
      </c>
      <c r="BC1271" s="1">
        <f t="shared" si="917"/>
        <v>26</v>
      </c>
      <c r="BD1271" s="1">
        <f t="shared" si="918"/>
        <v>26</v>
      </c>
      <c r="BE1271" s="1">
        <f t="shared" si="919"/>
        <v>26</v>
      </c>
      <c r="BF1271" s="1">
        <f t="shared" si="920"/>
        <v>26</v>
      </c>
      <c r="BG1271" s="1">
        <f>+IF(D1271="male",VLOOKUP(M1271,'Key node cluster'!$A$3:$C$45,3,0),VLOOKUP(M1271,'Key node cluster'!$F$3:$H$27,3,0))</f>
        <v>31</v>
      </c>
    </row>
    <row r="1272" spans="1:59" x14ac:dyDescent="0.25">
      <c r="A1272" t="s">
        <v>1175</v>
      </c>
      <c r="B1272">
        <v>9941031356</v>
      </c>
      <c r="C1272" s="7">
        <v>30</v>
      </c>
      <c r="D1272" t="s">
        <v>9</v>
      </c>
      <c r="E1272" t="s">
        <v>10</v>
      </c>
      <c r="G1272" t="str">
        <f t="shared" si="921"/>
        <v>bachelor or above</v>
      </c>
      <c r="H1272" s="7">
        <f t="shared" si="879"/>
        <v>5</v>
      </c>
      <c r="I1272" t="s">
        <v>14</v>
      </c>
      <c r="J1272">
        <v>27</v>
      </c>
      <c r="K1272">
        <v>3.2712328767123</v>
      </c>
      <c r="L1272">
        <v>2</v>
      </c>
      <c r="M1272" s="5">
        <f t="shared" si="880"/>
        <v>26</v>
      </c>
      <c r="N1272" s="5">
        <f>+IF(D1272="male",VLOOKUP(BG1272,'Key node cluster'!$L$3:$N$24,3,0),VLOOKUP(BG1272,'Key node cluster'!$R$3:$T$15,3,0))</f>
        <v>1</v>
      </c>
      <c r="O1272" s="1">
        <v>0</v>
      </c>
      <c r="P1272" s="1">
        <f t="shared" si="881"/>
        <v>26</v>
      </c>
      <c r="Q1272" s="1">
        <f t="shared" si="882"/>
        <v>26</v>
      </c>
      <c r="R1272" s="1">
        <f t="shared" si="883"/>
        <v>26</v>
      </c>
      <c r="S1272" s="1">
        <f t="shared" si="884"/>
        <v>26</v>
      </c>
      <c r="T1272" s="1">
        <f t="shared" si="885"/>
        <v>26</v>
      </c>
      <c r="U1272" s="1">
        <f t="shared" si="886"/>
        <v>26</v>
      </c>
      <c r="V1272" s="1">
        <f t="shared" si="887"/>
        <v>26</v>
      </c>
      <c r="W1272" s="1">
        <f t="shared" si="888"/>
        <v>26</v>
      </c>
      <c r="X1272" s="1">
        <f t="shared" si="889"/>
        <v>26</v>
      </c>
      <c r="Y1272" s="1">
        <f t="shared" si="890"/>
        <v>26</v>
      </c>
      <c r="Z1272" s="1">
        <f t="shared" si="891"/>
        <v>26</v>
      </c>
      <c r="AA1272" s="1">
        <f t="shared" si="892"/>
        <v>26</v>
      </c>
      <c r="AB1272" s="1">
        <f t="shared" si="893"/>
        <v>26</v>
      </c>
      <c r="AC1272" s="1">
        <f t="shared" si="894"/>
        <v>26</v>
      </c>
      <c r="AD1272" s="1">
        <f t="shared" si="895"/>
        <v>26</v>
      </c>
      <c r="AE1272" s="1">
        <f t="shared" si="896"/>
        <v>26</v>
      </c>
      <c r="AF1272" s="1">
        <f t="shared" si="897"/>
        <v>26</v>
      </c>
      <c r="AG1272" s="1">
        <f t="shared" si="898"/>
        <v>26</v>
      </c>
      <c r="AH1272" s="1">
        <f t="shared" si="899"/>
        <v>26</v>
      </c>
      <c r="AI1272" s="1">
        <f t="shared" si="900"/>
        <v>26</v>
      </c>
      <c r="AJ1272" s="1">
        <f t="shared" si="901"/>
        <v>26</v>
      </c>
      <c r="AK1272" s="1">
        <f t="shared" si="902"/>
        <v>26</v>
      </c>
      <c r="AL1272" s="1">
        <f t="shared" si="903"/>
        <v>26</v>
      </c>
      <c r="AM1272" s="1">
        <f t="shared" si="904"/>
        <v>26</v>
      </c>
      <c r="AN1272" s="1">
        <f t="shared" si="905"/>
        <v>26</v>
      </c>
      <c r="AO1272" s="1">
        <f t="shared" si="906"/>
        <v>26</v>
      </c>
      <c r="AP1272" s="7">
        <f t="shared" si="922"/>
        <v>26</v>
      </c>
      <c r="AQ1272" s="7">
        <f t="shared" si="923"/>
        <v>26</v>
      </c>
      <c r="AR1272" s="1">
        <f t="shared" si="907"/>
        <v>26</v>
      </c>
      <c r="AS1272" s="7">
        <f t="shared" si="924"/>
        <v>26</v>
      </c>
      <c r="AT1272" s="1">
        <f t="shared" si="908"/>
        <v>26</v>
      </c>
      <c r="AU1272" s="1">
        <f t="shared" si="909"/>
        <v>26</v>
      </c>
      <c r="AV1272" s="1">
        <f t="shared" si="910"/>
        <v>26</v>
      </c>
      <c r="AW1272" s="1">
        <f t="shared" si="911"/>
        <v>26</v>
      </c>
      <c r="AX1272" s="1">
        <f t="shared" si="912"/>
        <v>26</v>
      </c>
      <c r="AY1272" s="1">
        <f t="shared" si="913"/>
        <v>26</v>
      </c>
      <c r="AZ1272" s="1">
        <f t="shared" si="914"/>
        <v>26</v>
      </c>
      <c r="BA1272" s="1">
        <f t="shared" si="915"/>
        <v>26</v>
      </c>
      <c r="BB1272" s="1">
        <f t="shared" si="916"/>
        <v>26</v>
      </c>
      <c r="BC1272" s="1">
        <f t="shared" si="917"/>
        <v>26</v>
      </c>
      <c r="BD1272" s="1">
        <f t="shared" si="918"/>
        <v>26</v>
      </c>
      <c r="BE1272" s="1">
        <f t="shared" si="919"/>
        <v>26</v>
      </c>
      <c r="BF1272" s="1">
        <f t="shared" si="920"/>
        <v>26</v>
      </c>
      <c r="BG1272" s="1">
        <f>+IF(D1272="male",VLOOKUP(M1272,'Key node cluster'!$A$3:$C$45,3,0),VLOOKUP(M1272,'Key node cluster'!$F$3:$H$27,3,0))</f>
        <v>31</v>
      </c>
    </row>
    <row r="1273" spans="1:59" x14ac:dyDescent="0.25">
      <c r="A1273" t="s">
        <v>1176</v>
      </c>
      <c r="B1273">
        <v>9781045504</v>
      </c>
      <c r="C1273" s="7">
        <v>40</v>
      </c>
      <c r="D1273" t="s">
        <v>9</v>
      </c>
      <c r="E1273" t="s">
        <v>10</v>
      </c>
      <c r="F1273" t="s">
        <v>11</v>
      </c>
      <c r="G1273" t="str">
        <f t="shared" si="921"/>
        <v>tvet</v>
      </c>
      <c r="H1273" s="7">
        <f t="shared" si="879"/>
        <v>5</v>
      </c>
      <c r="I1273" t="s">
        <v>22</v>
      </c>
      <c r="J1273">
        <v>43</v>
      </c>
      <c r="K1273">
        <v>4.7534246575342003</v>
      </c>
      <c r="L1273">
        <v>1</v>
      </c>
      <c r="M1273" s="5">
        <f t="shared" si="880"/>
        <v>41</v>
      </c>
      <c r="N1273" s="5">
        <f>+IF(D1273="male",VLOOKUP(BG1273,'Key node cluster'!$L$3:$N$24,3,0),VLOOKUP(BG1273,'Key node cluster'!$R$3:$T$15,3,0))</f>
        <v>1</v>
      </c>
      <c r="O1273" s="1">
        <v>0</v>
      </c>
      <c r="P1273" s="1">
        <f t="shared" si="881"/>
        <v>26</v>
      </c>
      <c r="Q1273" s="1">
        <f t="shared" si="882"/>
        <v>26</v>
      </c>
      <c r="R1273" s="1">
        <f t="shared" si="883"/>
        <v>26</v>
      </c>
      <c r="S1273" s="1">
        <f t="shared" si="884"/>
        <v>26</v>
      </c>
      <c r="T1273" s="1">
        <f t="shared" si="885"/>
        <v>26</v>
      </c>
      <c r="U1273" s="1">
        <f t="shared" si="886"/>
        <v>26</v>
      </c>
      <c r="V1273" s="1">
        <f t="shared" si="887"/>
        <v>26</v>
      </c>
      <c r="W1273" s="1">
        <f t="shared" si="888"/>
        <v>26</v>
      </c>
      <c r="X1273" s="1">
        <f t="shared" si="889"/>
        <v>26</v>
      </c>
      <c r="Y1273" s="1">
        <f t="shared" si="890"/>
        <v>26</v>
      </c>
      <c r="Z1273" s="1">
        <f t="shared" si="891"/>
        <v>26</v>
      </c>
      <c r="AA1273" s="1">
        <f t="shared" si="892"/>
        <v>26</v>
      </c>
      <c r="AB1273" s="1">
        <f t="shared" si="893"/>
        <v>26</v>
      </c>
      <c r="AC1273" s="1">
        <f t="shared" si="894"/>
        <v>26</v>
      </c>
      <c r="AD1273" s="1">
        <f t="shared" si="895"/>
        <v>26</v>
      </c>
      <c r="AE1273" s="1">
        <f t="shared" si="896"/>
        <v>26</v>
      </c>
      <c r="AF1273" s="1">
        <f t="shared" si="897"/>
        <v>26</v>
      </c>
      <c r="AG1273" s="1">
        <f t="shared" si="898"/>
        <v>26</v>
      </c>
      <c r="AH1273" s="1">
        <f t="shared" si="899"/>
        <v>26</v>
      </c>
      <c r="AI1273" s="1">
        <f t="shared" si="900"/>
        <v>26</v>
      </c>
      <c r="AJ1273" s="1">
        <f t="shared" si="901"/>
        <v>26</v>
      </c>
      <c r="AK1273" s="1">
        <f t="shared" si="902"/>
        <v>26</v>
      </c>
      <c r="AL1273" s="1">
        <f t="shared" si="903"/>
        <v>26</v>
      </c>
      <c r="AM1273" s="1">
        <f t="shared" si="904"/>
        <v>26</v>
      </c>
      <c r="AN1273" s="1">
        <f t="shared" si="905"/>
        <v>26</v>
      </c>
      <c r="AO1273" s="1">
        <f t="shared" si="906"/>
        <v>26</v>
      </c>
      <c r="AP1273" s="7">
        <f t="shared" si="922"/>
        <v>38</v>
      </c>
      <c r="AQ1273" s="7">
        <f t="shared" si="923"/>
        <v>38</v>
      </c>
      <c r="AR1273" s="1">
        <f t="shared" si="907"/>
        <v>38</v>
      </c>
      <c r="AS1273" s="7">
        <f t="shared" si="924"/>
        <v>38</v>
      </c>
      <c r="AT1273" s="1">
        <f t="shared" si="908"/>
        <v>38</v>
      </c>
      <c r="AU1273" s="1">
        <f t="shared" si="909"/>
        <v>38</v>
      </c>
      <c r="AV1273" s="1">
        <f t="shared" si="910"/>
        <v>38</v>
      </c>
      <c r="AW1273" s="1">
        <f t="shared" si="911"/>
        <v>38</v>
      </c>
      <c r="AX1273" s="1">
        <f t="shared" si="912"/>
        <v>38</v>
      </c>
      <c r="AY1273" s="1">
        <f t="shared" si="913"/>
        <v>38</v>
      </c>
      <c r="AZ1273" s="1">
        <f t="shared" si="914"/>
        <v>38</v>
      </c>
      <c r="BA1273" s="1">
        <f t="shared" si="915"/>
        <v>38</v>
      </c>
      <c r="BB1273" s="1">
        <f t="shared" si="916"/>
        <v>40</v>
      </c>
      <c r="BC1273" s="1">
        <f t="shared" si="917"/>
        <v>40</v>
      </c>
      <c r="BD1273" s="1">
        <f t="shared" si="918"/>
        <v>41</v>
      </c>
      <c r="BE1273" s="1">
        <f t="shared" si="919"/>
        <v>41</v>
      </c>
      <c r="BF1273" s="1">
        <f t="shared" si="920"/>
        <v>41</v>
      </c>
      <c r="BG1273" s="1">
        <f>+IF(D1273="male",VLOOKUP(M1273,'Key node cluster'!$A$3:$C$45,3,0),VLOOKUP(M1273,'Key node cluster'!$F$3:$H$27,3,0))</f>
        <v>41</v>
      </c>
    </row>
    <row r="1274" spans="1:59" x14ac:dyDescent="0.25">
      <c r="A1274" t="s">
        <v>1183</v>
      </c>
      <c r="B1274">
        <v>9941036587</v>
      </c>
      <c r="C1274" s="7">
        <v>30</v>
      </c>
      <c r="D1274" t="s">
        <v>9</v>
      </c>
      <c r="E1274" t="s">
        <v>10</v>
      </c>
      <c r="F1274" t="s">
        <v>25</v>
      </c>
      <c r="G1274" t="str">
        <f t="shared" si="921"/>
        <v>bachelor or above</v>
      </c>
      <c r="H1274" s="7">
        <f t="shared" si="879"/>
        <v>5</v>
      </c>
      <c r="I1274" t="s">
        <v>14</v>
      </c>
      <c r="J1274">
        <v>27</v>
      </c>
      <c r="K1274">
        <v>3.2739726027397</v>
      </c>
      <c r="L1274">
        <v>19</v>
      </c>
      <c r="M1274" s="5">
        <f t="shared" si="880"/>
        <v>31</v>
      </c>
      <c r="N1274" s="5">
        <f>+IF(D1274="male",VLOOKUP(BG1274,'Key node cluster'!$L$3:$N$24,3,0),VLOOKUP(BG1274,'Key node cluster'!$R$3:$T$15,3,0))</f>
        <v>1</v>
      </c>
      <c r="O1274" s="1">
        <v>0</v>
      </c>
      <c r="P1274" s="1">
        <f t="shared" si="881"/>
        <v>26</v>
      </c>
      <c r="Q1274" s="1">
        <f t="shared" si="882"/>
        <v>26</v>
      </c>
      <c r="R1274" s="1">
        <f t="shared" si="883"/>
        <v>26</v>
      </c>
      <c r="S1274" s="1">
        <f t="shared" si="884"/>
        <v>26</v>
      </c>
      <c r="T1274" s="1">
        <f t="shared" si="885"/>
        <v>26</v>
      </c>
      <c r="U1274" s="1">
        <f t="shared" si="886"/>
        <v>26</v>
      </c>
      <c r="V1274" s="1">
        <f t="shared" si="887"/>
        <v>26</v>
      </c>
      <c r="W1274" s="1">
        <f t="shared" si="888"/>
        <v>26</v>
      </c>
      <c r="X1274" s="1">
        <f t="shared" si="889"/>
        <v>26</v>
      </c>
      <c r="Y1274" s="1">
        <f t="shared" si="890"/>
        <v>26</v>
      </c>
      <c r="Z1274" s="1">
        <f t="shared" si="891"/>
        <v>26</v>
      </c>
      <c r="AA1274" s="1">
        <f t="shared" si="892"/>
        <v>26</v>
      </c>
      <c r="AB1274" s="1">
        <f t="shared" si="893"/>
        <v>26</v>
      </c>
      <c r="AC1274" s="1">
        <f t="shared" si="894"/>
        <v>26</v>
      </c>
      <c r="AD1274" s="1">
        <f t="shared" si="895"/>
        <v>26</v>
      </c>
      <c r="AE1274" s="1">
        <f t="shared" si="896"/>
        <v>26</v>
      </c>
      <c r="AF1274" s="1">
        <f t="shared" si="897"/>
        <v>26</v>
      </c>
      <c r="AG1274" s="1">
        <f t="shared" si="898"/>
        <v>26</v>
      </c>
      <c r="AH1274" s="1">
        <f t="shared" si="899"/>
        <v>26</v>
      </c>
      <c r="AI1274" s="1">
        <f t="shared" si="900"/>
        <v>26</v>
      </c>
      <c r="AJ1274" s="1">
        <f t="shared" si="901"/>
        <v>26</v>
      </c>
      <c r="AK1274" s="1">
        <f t="shared" si="902"/>
        <v>26</v>
      </c>
      <c r="AL1274" s="1">
        <f t="shared" si="903"/>
        <v>26</v>
      </c>
      <c r="AM1274" s="1">
        <f t="shared" si="904"/>
        <v>26</v>
      </c>
      <c r="AN1274" s="1">
        <f t="shared" si="905"/>
        <v>26</v>
      </c>
      <c r="AO1274" s="1">
        <f t="shared" si="906"/>
        <v>26</v>
      </c>
      <c r="AP1274" s="7">
        <f t="shared" si="922"/>
        <v>27</v>
      </c>
      <c r="AQ1274" s="7">
        <f t="shared" si="923"/>
        <v>28</v>
      </c>
      <c r="AR1274" s="1">
        <f t="shared" si="907"/>
        <v>29</v>
      </c>
      <c r="AS1274" s="7">
        <f t="shared" si="924"/>
        <v>31</v>
      </c>
      <c r="AT1274" s="1">
        <f t="shared" si="908"/>
        <v>31</v>
      </c>
      <c r="AU1274" s="1">
        <f t="shared" si="909"/>
        <v>31</v>
      </c>
      <c r="AV1274" s="1">
        <f t="shared" si="910"/>
        <v>31</v>
      </c>
      <c r="AW1274" s="1">
        <f t="shared" si="911"/>
        <v>31</v>
      </c>
      <c r="AX1274" s="1">
        <f t="shared" si="912"/>
        <v>31</v>
      </c>
      <c r="AY1274" s="1">
        <f t="shared" si="913"/>
        <v>31</v>
      </c>
      <c r="AZ1274" s="1">
        <f t="shared" si="914"/>
        <v>31</v>
      </c>
      <c r="BA1274" s="1">
        <f t="shared" si="915"/>
        <v>31</v>
      </c>
      <c r="BB1274" s="1">
        <f t="shared" si="916"/>
        <v>31</v>
      </c>
      <c r="BC1274" s="1">
        <f t="shared" si="917"/>
        <v>31</v>
      </c>
      <c r="BD1274" s="1">
        <f t="shared" si="918"/>
        <v>31</v>
      </c>
      <c r="BE1274" s="1">
        <f t="shared" si="919"/>
        <v>31</v>
      </c>
      <c r="BF1274" s="1">
        <f t="shared" si="920"/>
        <v>31</v>
      </c>
      <c r="BG1274" s="1">
        <f>+IF(D1274="male",VLOOKUP(M1274,'Key node cluster'!$A$3:$C$45,3,0),VLOOKUP(M1274,'Key node cluster'!$F$3:$H$27,3,0))</f>
        <v>31</v>
      </c>
    </row>
    <row r="1275" spans="1:59" x14ac:dyDescent="0.25">
      <c r="A1275" t="s">
        <v>1185</v>
      </c>
      <c r="B1275">
        <v>9941066140</v>
      </c>
      <c r="C1275" s="7">
        <v>30</v>
      </c>
      <c r="D1275" t="s">
        <v>9</v>
      </c>
      <c r="E1275" t="s">
        <v>10</v>
      </c>
      <c r="F1275" t="s">
        <v>11</v>
      </c>
      <c r="G1275" t="str">
        <f t="shared" si="921"/>
        <v/>
      </c>
      <c r="H1275" s="7">
        <f t="shared" si="879"/>
        <v>10</v>
      </c>
      <c r="J1275">
        <v>28</v>
      </c>
      <c r="K1275">
        <v>5.6904109589041001</v>
      </c>
      <c r="L1275">
        <v>3</v>
      </c>
      <c r="M1275" s="5">
        <f t="shared" si="880"/>
        <v>42</v>
      </c>
      <c r="N1275" s="5">
        <f>+IF(D1275="male",VLOOKUP(BG1275,'Key node cluster'!$L$3:$N$24,3,0),VLOOKUP(BG1275,'Key node cluster'!$R$3:$T$15,3,0))</f>
        <v>0</v>
      </c>
      <c r="O1275" s="1">
        <v>0</v>
      </c>
      <c r="P1275" s="1">
        <f t="shared" si="881"/>
        <v>26</v>
      </c>
      <c r="Q1275" s="1">
        <f t="shared" si="882"/>
        <v>26</v>
      </c>
      <c r="R1275" s="1">
        <f t="shared" si="883"/>
        <v>26</v>
      </c>
      <c r="S1275" s="1">
        <f t="shared" si="884"/>
        <v>26</v>
      </c>
      <c r="T1275" s="1">
        <f t="shared" si="885"/>
        <v>26</v>
      </c>
      <c r="U1275" s="1">
        <f t="shared" si="886"/>
        <v>26</v>
      </c>
      <c r="V1275" s="1">
        <f t="shared" si="887"/>
        <v>26</v>
      </c>
      <c r="W1275" s="1">
        <f t="shared" si="888"/>
        <v>26</v>
      </c>
      <c r="X1275" s="1">
        <f t="shared" si="889"/>
        <v>26</v>
      </c>
      <c r="Y1275" s="1">
        <f t="shared" si="890"/>
        <v>26</v>
      </c>
      <c r="Z1275" s="1">
        <f t="shared" si="891"/>
        <v>26</v>
      </c>
      <c r="AA1275" s="1">
        <f t="shared" si="892"/>
        <v>26</v>
      </c>
      <c r="AB1275" s="1">
        <f t="shared" si="893"/>
        <v>26</v>
      </c>
      <c r="AC1275" s="1">
        <f t="shared" si="894"/>
        <v>26</v>
      </c>
      <c r="AD1275" s="1">
        <f t="shared" si="895"/>
        <v>26</v>
      </c>
      <c r="AE1275" s="1">
        <f t="shared" si="896"/>
        <v>26</v>
      </c>
      <c r="AF1275" s="1">
        <f t="shared" si="897"/>
        <v>26</v>
      </c>
      <c r="AG1275" s="1">
        <f t="shared" si="898"/>
        <v>26</v>
      </c>
      <c r="AH1275" s="1">
        <f t="shared" si="899"/>
        <v>26</v>
      </c>
      <c r="AI1275" s="1">
        <f t="shared" si="900"/>
        <v>26</v>
      </c>
      <c r="AJ1275" s="1">
        <f t="shared" si="901"/>
        <v>26</v>
      </c>
      <c r="AK1275" s="1">
        <f t="shared" si="902"/>
        <v>26</v>
      </c>
      <c r="AL1275" s="1">
        <f t="shared" si="903"/>
        <v>26</v>
      </c>
      <c r="AM1275" s="1">
        <f t="shared" si="904"/>
        <v>26</v>
      </c>
      <c r="AN1275" s="1">
        <f t="shared" si="905"/>
        <v>26</v>
      </c>
      <c r="AO1275" s="1">
        <f t="shared" si="906"/>
        <v>26</v>
      </c>
      <c r="AP1275" s="7">
        <f t="shared" si="922"/>
        <v>38</v>
      </c>
      <c r="AQ1275" s="7">
        <f t="shared" si="923"/>
        <v>38</v>
      </c>
      <c r="AR1275" s="1">
        <f t="shared" si="907"/>
        <v>38</v>
      </c>
      <c r="AS1275" s="7">
        <f t="shared" si="924"/>
        <v>38</v>
      </c>
      <c r="AT1275" s="1">
        <f t="shared" si="908"/>
        <v>38</v>
      </c>
      <c r="AU1275" s="1">
        <f t="shared" si="909"/>
        <v>38</v>
      </c>
      <c r="AV1275" s="1">
        <f t="shared" si="910"/>
        <v>38</v>
      </c>
      <c r="AW1275" s="1">
        <f t="shared" si="911"/>
        <v>38</v>
      </c>
      <c r="AX1275" s="1">
        <f t="shared" si="912"/>
        <v>38</v>
      </c>
      <c r="AY1275" s="1">
        <f t="shared" si="913"/>
        <v>38</v>
      </c>
      <c r="AZ1275" s="1">
        <f t="shared" si="914"/>
        <v>38</v>
      </c>
      <c r="BA1275" s="1">
        <f t="shared" si="915"/>
        <v>38</v>
      </c>
      <c r="BB1275" s="1">
        <f t="shared" si="916"/>
        <v>40</v>
      </c>
      <c r="BC1275" s="1">
        <f t="shared" si="917"/>
        <v>40</v>
      </c>
      <c r="BD1275" s="1">
        <f t="shared" si="918"/>
        <v>42</v>
      </c>
      <c r="BE1275" s="1">
        <f t="shared" si="919"/>
        <v>42</v>
      </c>
      <c r="BF1275" s="1">
        <f t="shared" si="920"/>
        <v>42</v>
      </c>
      <c r="BG1275" s="1">
        <f>+IF(D1275="male",VLOOKUP(M1275,'Key node cluster'!$A$3:$C$45,3,0),VLOOKUP(M1275,'Key node cluster'!$F$3:$H$27,3,0))</f>
        <v>42</v>
      </c>
    </row>
    <row r="1276" spans="1:59" x14ac:dyDescent="0.25">
      <c r="A1276" t="s">
        <v>1186</v>
      </c>
      <c r="B1276">
        <v>9881054111</v>
      </c>
      <c r="C1276" s="7">
        <v>30</v>
      </c>
      <c r="D1276" t="s">
        <v>9</v>
      </c>
      <c r="E1276" t="s">
        <v>10</v>
      </c>
      <c r="F1276" t="s">
        <v>43</v>
      </c>
      <c r="G1276" t="str">
        <f t="shared" si="921"/>
        <v>bachelor or above</v>
      </c>
      <c r="H1276" s="7">
        <f t="shared" si="879"/>
        <v>15</v>
      </c>
      <c r="I1276" t="s">
        <v>14</v>
      </c>
      <c r="J1276">
        <v>33</v>
      </c>
      <c r="K1276">
        <v>11.282191780822</v>
      </c>
      <c r="L1276">
        <v>1</v>
      </c>
      <c r="M1276" s="5">
        <f t="shared" si="880"/>
        <v>31</v>
      </c>
      <c r="N1276" s="5">
        <f>+IF(D1276="male",VLOOKUP(BG1276,'Key node cluster'!$L$3:$N$24,3,0),VLOOKUP(BG1276,'Key node cluster'!$R$3:$T$15,3,0))</f>
        <v>1</v>
      </c>
      <c r="O1276" s="1">
        <v>0</v>
      </c>
      <c r="P1276" s="1">
        <f t="shared" si="881"/>
        <v>26</v>
      </c>
      <c r="Q1276" s="1">
        <f t="shared" si="882"/>
        <v>26</v>
      </c>
      <c r="R1276" s="1">
        <f t="shared" si="883"/>
        <v>26</v>
      </c>
      <c r="S1276" s="1">
        <f t="shared" si="884"/>
        <v>26</v>
      </c>
      <c r="T1276" s="1">
        <f t="shared" si="885"/>
        <v>26</v>
      </c>
      <c r="U1276" s="1">
        <f t="shared" si="886"/>
        <v>26</v>
      </c>
      <c r="V1276" s="1">
        <f t="shared" si="887"/>
        <v>26</v>
      </c>
      <c r="W1276" s="1">
        <f t="shared" si="888"/>
        <v>26</v>
      </c>
      <c r="X1276" s="1">
        <f t="shared" si="889"/>
        <v>26</v>
      </c>
      <c r="Y1276" s="1">
        <f t="shared" si="890"/>
        <v>26</v>
      </c>
      <c r="Z1276" s="1">
        <f t="shared" si="891"/>
        <v>26</v>
      </c>
      <c r="AA1276" s="1">
        <f t="shared" si="892"/>
        <v>26</v>
      </c>
      <c r="AB1276" s="1">
        <f t="shared" si="893"/>
        <v>26</v>
      </c>
      <c r="AC1276" s="1">
        <f t="shared" si="894"/>
        <v>26</v>
      </c>
      <c r="AD1276" s="1">
        <f t="shared" si="895"/>
        <v>26</v>
      </c>
      <c r="AE1276" s="1">
        <f t="shared" si="896"/>
        <v>26</v>
      </c>
      <c r="AF1276" s="1">
        <f t="shared" si="897"/>
        <v>26</v>
      </c>
      <c r="AG1276" s="1">
        <f t="shared" si="898"/>
        <v>26</v>
      </c>
      <c r="AH1276" s="1">
        <f t="shared" si="899"/>
        <v>26</v>
      </c>
      <c r="AI1276" s="1">
        <f t="shared" si="900"/>
        <v>26</v>
      </c>
      <c r="AJ1276" s="1">
        <f t="shared" si="901"/>
        <v>26</v>
      </c>
      <c r="AK1276" s="1">
        <f t="shared" si="902"/>
        <v>26</v>
      </c>
      <c r="AL1276" s="1">
        <f t="shared" si="903"/>
        <v>26</v>
      </c>
      <c r="AM1276" s="1">
        <f t="shared" si="904"/>
        <v>26</v>
      </c>
      <c r="AN1276" s="1">
        <f t="shared" si="905"/>
        <v>26</v>
      </c>
      <c r="AO1276" s="1">
        <f t="shared" si="906"/>
        <v>26</v>
      </c>
      <c r="AP1276" s="7">
        <f t="shared" si="922"/>
        <v>27</v>
      </c>
      <c r="AQ1276" s="7">
        <f t="shared" si="923"/>
        <v>28</v>
      </c>
      <c r="AR1276" s="1">
        <f t="shared" si="907"/>
        <v>29</v>
      </c>
      <c r="AS1276" s="7">
        <f t="shared" si="924"/>
        <v>31</v>
      </c>
      <c r="AT1276" s="1">
        <f t="shared" si="908"/>
        <v>31</v>
      </c>
      <c r="AU1276" s="1">
        <f t="shared" si="909"/>
        <v>31</v>
      </c>
      <c r="AV1276" s="1">
        <f t="shared" si="910"/>
        <v>31</v>
      </c>
      <c r="AW1276" s="1">
        <f t="shared" si="911"/>
        <v>31</v>
      </c>
      <c r="AX1276" s="1">
        <f t="shared" si="912"/>
        <v>31</v>
      </c>
      <c r="AY1276" s="1">
        <f t="shared" si="913"/>
        <v>31</v>
      </c>
      <c r="AZ1276" s="1">
        <f t="shared" si="914"/>
        <v>31</v>
      </c>
      <c r="BA1276" s="1">
        <f t="shared" si="915"/>
        <v>31</v>
      </c>
      <c r="BB1276" s="1">
        <f t="shared" si="916"/>
        <v>31</v>
      </c>
      <c r="BC1276" s="1">
        <f t="shared" si="917"/>
        <v>31</v>
      </c>
      <c r="BD1276" s="1">
        <f t="shared" si="918"/>
        <v>31</v>
      </c>
      <c r="BE1276" s="1">
        <f t="shared" si="919"/>
        <v>31</v>
      </c>
      <c r="BF1276" s="1">
        <f t="shared" si="920"/>
        <v>31</v>
      </c>
      <c r="BG1276" s="1">
        <f>+IF(D1276="male",VLOOKUP(M1276,'Key node cluster'!$A$3:$C$45,3,0),VLOOKUP(M1276,'Key node cluster'!$F$3:$H$27,3,0))</f>
        <v>31</v>
      </c>
    </row>
    <row r="1277" spans="1:59" x14ac:dyDescent="0.25">
      <c r="A1277" t="s">
        <v>1187</v>
      </c>
      <c r="B1277">
        <v>9761021533</v>
      </c>
      <c r="C1277" s="7">
        <v>50</v>
      </c>
      <c r="D1277" t="s">
        <v>9</v>
      </c>
      <c r="E1277" t="s">
        <v>10</v>
      </c>
      <c r="F1277" t="s">
        <v>11</v>
      </c>
      <c r="G1277" t="str">
        <f t="shared" si="921"/>
        <v>bachelor or above</v>
      </c>
      <c r="H1277" s="7">
        <f t="shared" si="879"/>
        <v>15</v>
      </c>
      <c r="I1277" t="s">
        <v>14</v>
      </c>
      <c r="J1277">
        <v>46</v>
      </c>
      <c r="K1277">
        <v>13.424657534247</v>
      </c>
      <c r="L1277">
        <v>6</v>
      </c>
      <c r="M1277" s="5">
        <f t="shared" si="880"/>
        <v>42</v>
      </c>
      <c r="N1277" s="5">
        <f>+IF(D1277="male",VLOOKUP(BG1277,'Key node cluster'!$L$3:$N$24,3,0),VLOOKUP(BG1277,'Key node cluster'!$R$3:$T$15,3,0))</f>
        <v>0</v>
      </c>
      <c r="O1277" s="1">
        <v>0</v>
      </c>
      <c r="P1277" s="1">
        <f t="shared" si="881"/>
        <v>26</v>
      </c>
      <c r="Q1277" s="1">
        <f t="shared" si="882"/>
        <v>26</v>
      </c>
      <c r="R1277" s="1">
        <f t="shared" si="883"/>
        <v>26</v>
      </c>
      <c r="S1277" s="1">
        <f t="shared" si="884"/>
        <v>26</v>
      </c>
      <c r="T1277" s="1">
        <f t="shared" si="885"/>
        <v>26</v>
      </c>
      <c r="U1277" s="1">
        <f t="shared" si="886"/>
        <v>26</v>
      </c>
      <c r="V1277" s="1">
        <f t="shared" si="887"/>
        <v>26</v>
      </c>
      <c r="W1277" s="1">
        <f t="shared" si="888"/>
        <v>26</v>
      </c>
      <c r="X1277" s="1">
        <f t="shared" si="889"/>
        <v>26</v>
      </c>
      <c r="Y1277" s="1">
        <f t="shared" si="890"/>
        <v>26</v>
      </c>
      <c r="Z1277" s="1">
        <f t="shared" si="891"/>
        <v>26</v>
      </c>
      <c r="AA1277" s="1">
        <f t="shared" si="892"/>
        <v>26</v>
      </c>
      <c r="AB1277" s="1">
        <f t="shared" si="893"/>
        <v>26</v>
      </c>
      <c r="AC1277" s="1">
        <f t="shared" si="894"/>
        <v>26</v>
      </c>
      <c r="AD1277" s="1">
        <f t="shared" si="895"/>
        <v>26</v>
      </c>
      <c r="AE1277" s="1">
        <f t="shared" si="896"/>
        <v>26</v>
      </c>
      <c r="AF1277" s="1">
        <f t="shared" si="897"/>
        <v>26</v>
      </c>
      <c r="AG1277" s="1">
        <f t="shared" si="898"/>
        <v>26</v>
      </c>
      <c r="AH1277" s="1">
        <f t="shared" si="899"/>
        <v>26</v>
      </c>
      <c r="AI1277" s="1">
        <f t="shared" si="900"/>
        <v>26</v>
      </c>
      <c r="AJ1277" s="1">
        <f t="shared" si="901"/>
        <v>26</v>
      </c>
      <c r="AK1277" s="1">
        <f t="shared" si="902"/>
        <v>26</v>
      </c>
      <c r="AL1277" s="1">
        <f t="shared" si="903"/>
        <v>26</v>
      </c>
      <c r="AM1277" s="1">
        <f t="shared" si="904"/>
        <v>26</v>
      </c>
      <c r="AN1277" s="1">
        <f t="shared" si="905"/>
        <v>26</v>
      </c>
      <c r="AO1277" s="1">
        <f t="shared" si="906"/>
        <v>26</v>
      </c>
      <c r="AP1277" s="7">
        <f t="shared" si="922"/>
        <v>38</v>
      </c>
      <c r="AQ1277" s="7">
        <f t="shared" si="923"/>
        <v>38</v>
      </c>
      <c r="AR1277" s="1">
        <f t="shared" si="907"/>
        <v>38</v>
      </c>
      <c r="AS1277" s="7">
        <f t="shared" si="924"/>
        <v>38</v>
      </c>
      <c r="AT1277" s="1">
        <f t="shared" si="908"/>
        <v>38</v>
      </c>
      <c r="AU1277" s="1">
        <f t="shared" si="909"/>
        <v>38</v>
      </c>
      <c r="AV1277" s="1">
        <f t="shared" si="910"/>
        <v>38</v>
      </c>
      <c r="AW1277" s="1">
        <f t="shared" si="911"/>
        <v>38</v>
      </c>
      <c r="AX1277" s="1">
        <f t="shared" si="912"/>
        <v>38</v>
      </c>
      <c r="AY1277" s="1">
        <f t="shared" si="913"/>
        <v>38</v>
      </c>
      <c r="AZ1277" s="1">
        <f t="shared" si="914"/>
        <v>38</v>
      </c>
      <c r="BA1277" s="1">
        <f t="shared" si="915"/>
        <v>38</v>
      </c>
      <c r="BB1277" s="1">
        <f t="shared" si="916"/>
        <v>40</v>
      </c>
      <c r="BC1277" s="1">
        <f t="shared" si="917"/>
        <v>40</v>
      </c>
      <c r="BD1277" s="1">
        <f t="shared" si="918"/>
        <v>42</v>
      </c>
      <c r="BE1277" s="1">
        <f t="shared" si="919"/>
        <v>42</v>
      </c>
      <c r="BF1277" s="1">
        <f t="shared" si="920"/>
        <v>42</v>
      </c>
      <c r="BG1277" s="1">
        <f>+IF(D1277="male",VLOOKUP(M1277,'Key node cluster'!$A$3:$C$45,3,0),VLOOKUP(M1277,'Key node cluster'!$F$3:$H$27,3,0))</f>
        <v>42</v>
      </c>
    </row>
    <row r="1278" spans="1:59" x14ac:dyDescent="0.25">
      <c r="A1278" t="s">
        <v>1191</v>
      </c>
      <c r="B1278">
        <v>9821042328</v>
      </c>
      <c r="C1278" s="7">
        <v>40</v>
      </c>
      <c r="D1278" t="s">
        <v>9</v>
      </c>
      <c r="E1278" t="s">
        <v>10</v>
      </c>
      <c r="G1278" t="str">
        <f t="shared" si="921"/>
        <v/>
      </c>
      <c r="H1278" s="7">
        <f t="shared" si="879"/>
        <v>5</v>
      </c>
      <c r="J1278">
        <v>39</v>
      </c>
      <c r="K1278">
        <v>3.5890410958904</v>
      </c>
      <c r="L1278">
        <v>2</v>
      </c>
      <c r="M1278" s="5">
        <f t="shared" si="880"/>
        <v>26</v>
      </c>
      <c r="N1278" s="5">
        <f>+IF(D1278="male",VLOOKUP(BG1278,'Key node cluster'!$L$3:$N$24,3,0),VLOOKUP(BG1278,'Key node cluster'!$R$3:$T$15,3,0))</f>
        <v>1</v>
      </c>
      <c r="O1278" s="1">
        <v>0</v>
      </c>
      <c r="P1278" s="1">
        <f t="shared" si="881"/>
        <v>26</v>
      </c>
      <c r="Q1278" s="1">
        <f t="shared" si="882"/>
        <v>26</v>
      </c>
      <c r="R1278" s="1">
        <f t="shared" si="883"/>
        <v>26</v>
      </c>
      <c r="S1278" s="1">
        <f t="shared" si="884"/>
        <v>26</v>
      </c>
      <c r="T1278" s="1">
        <f t="shared" si="885"/>
        <v>26</v>
      </c>
      <c r="U1278" s="1">
        <f t="shared" si="886"/>
        <v>26</v>
      </c>
      <c r="V1278" s="1">
        <f t="shared" si="887"/>
        <v>26</v>
      </c>
      <c r="W1278" s="1">
        <f t="shared" si="888"/>
        <v>26</v>
      </c>
      <c r="X1278" s="1">
        <f t="shared" si="889"/>
        <v>26</v>
      </c>
      <c r="Y1278" s="1">
        <f t="shared" si="890"/>
        <v>26</v>
      </c>
      <c r="Z1278" s="1">
        <f t="shared" si="891"/>
        <v>26</v>
      </c>
      <c r="AA1278" s="1">
        <f t="shared" si="892"/>
        <v>26</v>
      </c>
      <c r="AB1278" s="1">
        <f t="shared" si="893"/>
        <v>26</v>
      </c>
      <c r="AC1278" s="1">
        <f t="shared" si="894"/>
        <v>26</v>
      </c>
      <c r="AD1278" s="1">
        <f t="shared" si="895"/>
        <v>26</v>
      </c>
      <c r="AE1278" s="1">
        <f t="shared" si="896"/>
        <v>26</v>
      </c>
      <c r="AF1278" s="1">
        <f t="shared" si="897"/>
        <v>26</v>
      </c>
      <c r="AG1278" s="1">
        <f t="shared" si="898"/>
        <v>26</v>
      </c>
      <c r="AH1278" s="1">
        <f t="shared" si="899"/>
        <v>26</v>
      </c>
      <c r="AI1278" s="1">
        <f t="shared" si="900"/>
        <v>26</v>
      </c>
      <c r="AJ1278" s="1">
        <f t="shared" si="901"/>
        <v>26</v>
      </c>
      <c r="AK1278" s="1">
        <f t="shared" si="902"/>
        <v>26</v>
      </c>
      <c r="AL1278" s="1">
        <f t="shared" si="903"/>
        <v>26</v>
      </c>
      <c r="AM1278" s="1">
        <f t="shared" si="904"/>
        <v>26</v>
      </c>
      <c r="AN1278" s="1">
        <f t="shared" si="905"/>
        <v>26</v>
      </c>
      <c r="AO1278" s="1">
        <f t="shared" si="906"/>
        <v>26</v>
      </c>
      <c r="AP1278" s="7">
        <f t="shared" si="922"/>
        <v>26</v>
      </c>
      <c r="AQ1278" s="7">
        <f t="shared" si="923"/>
        <v>26</v>
      </c>
      <c r="AR1278" s="1">
        <f t="shared" si="907"/>
        <v>26</v>
      </c>
      <c r="AS1278" s="7">
        <f t="shared" si="924"/>
        <v>26</v>
      </c>
      <c r="AT1278" s="1">
        <f t="shared" si="908"/>
        <v>26</v>
      </c>
      <c r="AU1278" s="1">
        <f t="shared" si="909"/>
        <v>26</v>
      </c>
      <c r="AV1278" s="1">
        <f t="shared" si="910"/>
        <v>26</v>
      </c>
      <c r="AW1278" s="1">
        <f t="shared" si="911"/>
        <v>26</v>
      </c>
      <c r="AX1278" s="1">
        <f t="shared" si="912"/>
        <v>26</v>
      </c>
      <c r="AY1278" s="1">
        <f t="shared" si="913"/>
        <v>26</v>
      </c>
      <c r="AZ1278" s="1">
        <f t="shared" si="914"/>
        <v>26</v>
      </c>
      <c r="BA1278" s="1">
        <f t="shared" si="915"/>
        <v>26</v>
      </c>
      <c r="BB1278" s="1">
        <f t="shared" si="916"/>
        <v>26</v>
      </c>
      <c r="BC1278" s="1">
        <f t="shared" si="917"/>
        <v>26</v>
      </c>
      <c r="BD1278" s="1">
        <f t="shared" si="918"/>
        <v>26</v>
      </c>
      <c r="BE1278" s="1">
        <f t="shared" si="919"/>
        <v>26</v>
      </c>
      <c r="BF1278" s="1">
        <f t="shared" si="920"/>
        <v>26</v>
      </c>
      <c r="BG1278" s="1">
        <f>+IF(D1278="male",VLOOKUP(M1278,'Key node cluster'!$A$3:$C$45,3,0),VLOOKUP(M1278,'Key node cluster'!$F$3:$H$27,3,0))</f>
        <v>31</v>
      </c>
    </row>
    <row r="1279" spans="1:59" x14ac:dyDescent="0.25">
      <c r="A1279" t="s">
        <v>1192</v>
      </c>
      <c r="B1279">
        <v>9751026848</v>
      </c>
      <c r="C1279" s="7">
        <v>50</v>
      </c>
      <c r="D1279" t="s">
        <v>9</v>
      </c>
      <c r="E1279" t="s">
        <v>10</v>
      </c>
      <c r="G1279" t="str">
        <f t="shared" si="921"/>
        <v>tvet</v>
      </c>
      <c r="H1279" s="7">
        <f t="shared" si="879"/>
        <v>20</v>
      </c>
      <c r="I1279" t="s">
        <v>22</v>
      </c>
      <c r="J1279">
        <v>47</v>
      </c>
      <c r="K1279">
        <v>16.616438356164</v>
      </c>
      <c r="L1279">
        <v>9</v>
      </c>
      <c r="M1279" s="5">
        <f t="shared" si="880"/>
        <v>26</v>
      </c>
      <c r="N1279" s="5">
        <f>+IF(D1279="male",VLOOKUP(BG1279,'Key node cluster'!$L$3:$N$24,3,0),VLOOKUP(BG1279,'Key node cluster'!$R$3:$T$15,3,0))</f>
        <v>1</v>
      </c>
      <c r="O1279" s="1">
        <v>0</v>
      </c>
      <c r="P1279" s="1">
        <f t="shared" si="881"/>
        <v>26</v>
      </c>
      <c r="Q1279" s="1">
        <f t="shared" si="882"/>
        <v>26</v>
      </c>
      <c r="R1279" s="1">
        <f t="shared" si="883"/>
        <v>26</v>
      </c>
      <c r="S1279" s="1">
        <f t="shared" si="884"/>
        <v>26</v>
      </c>
      <c r="T1279" s="1">
        <f t="shared" si="885"/>
        <v>26</v>
      </c>
      <c r="U1279" s="1">
        <f t="shared" si="886"/>
        <v>26</v>
      </c>
      <c r="V1279" s="1">
        <f t="shared" si="887"/>
        <v>26</v>
      </c>
      <c r="W1279" s="1">
        <f t="shared" si="888"/>
        <v>26</v>
      </c>
      <c r="X1279" s="1">
        <f t="shared" si="889"/>
        <v>26</v>
      </c>
      <c r="Y1279" s="1">
        <f t="shared" si="890"/>
        <v>26</v>
      </c>
      <c r="Z1279" s="1">
        <f t="shared" si="891"/>
        <v>26</v>
      </c>
      <c r="AA1279" s="1">
        <f t="shared" si="892"/>
        <v>26</v>
      </c>
      <c r="AB1279" s="1">
        <f t="shared" si="893"/>
        <v>26</v>
      </c>
      <c r="AC1279" s="1">
        <f t="shared" si="894"/>
        <v>26</v>
      </c>
      <c r="AD1279" s="1">
        <f t="shared" si="895"/>
        <v>26</v>
      </c>
      <c r="AE1279" s="1">
        <f t="shared" si="896"/>
        <v>26</v>
      </c>
      <c r="AF1279" s="1">
        <f t="shared" si="897"/>
        <v>26</v>
      </c>
      <c r="AG1279" s="1">
        <f t="shared" si="898"/>
        <v>26</v>
      </c>
      <c r="AH1279" s="1">
        <f t="shared" si="899"/>
        <v>26</v>
      </c>
      <c r="AI1279" s="1">
        <f t="shared" si="900"/>
        <v>26</v>
      </c>
      <c r="AJ1279" s="1">
        <f t="shared" si="901"/>
        <v>26</v>
      </c>
      <c r="AK1279" s="1">
        <f t="shared" si="902"/>
        <v>26</v>
      </c>
      <c r="AL1279" s="1">
        <f t="shared" si="903"/>
        <v>26</v>
      </c>
      <c r="AM1279" s="1">
        <f t="shared" si="904"/>
        <v>26</v>
      </c>
      <c r="AN1279" s="1">
        <f t="shared" si="905"/>
        <v>26</v>
      </c>
      <c r="AO1279" s="1">
        <f t="shared" si="906"/>
        <v>26</v>
      </c>
      <c r="AP1279" s="7">
        <f t="shared" si="922"/>
        <v>26</v>
      </c>
      <c r="AQ1279" s="7">
        <f t="shared" si="923"/>
        <v>26</v>
      </c>
      <c r="AR1279" s="1">
        <f t="shared" si="907"/>
        <v>26</v>
      </c>
      <c r="AS1279" s="7">
        <f t="shared" si="924"/>
        <v>26</v>
      </c>
      <c r="AT1279" s="1">
        <f t="shared" si="908"/>
        <v>26</v>
      </c>
      <c r="AU1279" s="1">
        <f t="shared" si="909"/>
        <v>26</v>
      </c>
      <c r="AV1279" s="1">
        <f t="shared" si="910"/>
        <v>26</v>
      </c>
      <c r="AW1279" s="1">
        <f t="shared" si="911"/>
        <v>26</v>
      </c>
      <c r="AX1279" s="1">
        <f t="shared" si="912"/>
        <v>26</v>
      </c>
      <c r="AY1279" s="1">
        <f t="shared" si="913"/>
        <v>26</v>
      </c>
      <c r="AZ1279" s="1">
        <f t="shared" si="914"/>
        <v>26</v>
      </c>
      <c r="BA1279" s="1">
        <f t="shared" si="915"/>
        <v>26</v>
      </c>
      <c r="BB1279" s="1">
        <f t="shared" si="916"/>
        <v>26</v>
      </c>
      <c r="BC1279" s="1">
        <f t="shared" si="917"/>
        <v>26</v>
      </c>
      <c r="BD1279" s="1">
        <f t="shared" si="918"/>
        <v>26</v>
      </c>
      <c r="BE1279" s="1">
        <f t="shared" si="919"/>
        <v>26</v>
      </c>
      <c r="BF1279" s="1">
        <f t="shared" si="920"/>
        <v>26</v>
      </c>
      <c r="BG1279" s="1">
        <f>+IF(D1279="male",VLOOKUP(M1279,'Key node cluster'!$A$3:$C$45,3,0),VLOOKUP(M1279,'Key node cluster'!$F$3:$H$27,3,0))</f>
        <v>31</v>
      </c>
    </row>
    <row r="1280" spans="1:59" x14ac:dyDescent="0.25">
      <c r="A1280" t="s">
        <v>1194</v>
      </c>
      <c r="B1280">
        <v>9931038296</v>
      </c>
      <c r="C1280" s="7">
        <v>30</v>
      </c>
      <c r="D1280" t="s">
        <v>9</v>
      </c>
      <c r="E1280" t="s">
        <v>10</v>
      </c>
      <c r="G1280" t="str">
        <f t="shared" si="921"/>
        <v>bachelor or above</v>
      </c>
      <c r="H1280" s="7">
        <f t="shared" si="879"/>
        <v>5</v>
      </c>
      <c r="I1280" t="s">
        <v>14</v>
      </c>
      <c r="J1280">
        <v>28</v>
      </c>
      <c r="K1280">
        <v>4.1917808219178001</v>
      </c>
      <c r="L1280">
        <v>5</v>
      </c>
      <c r="M1280" s="5">
        <f t="shared" si="880"/>
        <v>26</v>
      </c>
      <c r="N1280" s="5">
        <f>+IF(D1280="male",VLOOKUP(BG1280,'Key node cluster'!$L$3:$N$24,3,0),VLOOKUP(BG1280,'Key node cluster'!$R$3:$T$15,3,0))</f>
        <v>1</v>
      </c>
      <c r="O1280" s="1">
        <v>0</v>
      </c>
      <c r="P1280" s="1">
        <f t="shared" si="881"/>
        <v>26</v>
      </c>
      <c r="Q1280" s="1">
        <f t="shared" si="882"/>
        <v>26</v>
      </c>
      <c r="R1280" s="1">
        <f t="shared" si="883"/>
        <v>26</v>
      </c>
      <c r="S1280" s="1">
        <f t="shared" si="884"/>
        <v>26</v>
      </c>
      <c r="T1280" s="1">
        <f t="shared" si="885"/>
        <v>26</v>
      </c>
      <c r="U1280" s="1">
        <f t="shared" si="886"/>
        <v>26</v>
      </c>
      <c r="V1280" s="1">
        <f t="shared" si="887"/>
        <v>26</v>
      </c>
      <c r="W1280" s="1">
        <f t="shared" si="888"/>
        <v>26</v>
      </c>
      <c r="X1280" s="1">
        <f t="shared" si="889"/>
        <v>26</v>
      </c>
      <c r="Y1280" s="1">
        <f t="shared" si="890"/>
        <v>26</v>
      </c>
      <c r="Z1280" s="1">
        <f t="shared" si="891"/>
        <v>26</v>
      </c>
      <c r="AA1280" s="1">
        <f t="shared" si="892"/>
        <v>26</v>
      </c>
      <c r="AB1280" s="1">
        <f t="shared" si="893"/>
        <v>26</v>
      </c>
      <c r="AC1280" s="1">
        <f t="shared" si="894"/>
        <v>26</v>
      </c>
      <c r="AD1280" s="1">
        <f t="shared" si="895"/>
        <v>26</v>
      </c>
      <c r="AE1280" s="1">
        <f t="shared" si="896"/>
        <v>26</v>
      </c>
      <c r="AF1280" s="1">
        <f t="shared" si="897"/>
        <v>26</v>
      </c>
      <c r="AG1280" s="1">
        <f t="shared" si="898"/>
        <v>26</v>
      </c>
      <c r="AH1280" s="1">
        <f t="shared" si="899"/>
        <v>26</v>
      </c>
      <c r="AI1280" s="1">
        <f t="shared" si="900"/>
        <v>26</v>
      </c>
      <c r="AJ1280" s="1">
        <f t="shared" si="901"/>
        <v>26</v>
      </c>
      <c r="AK1280" s="1">
        <f t="shared" si="902"/>
        <v>26</v>
      </c>
      <c r="AL1280" s="1">
        <f t="shared" si="903"/>
        <v>26</v>
      </c>
      <c r="AM1280" s="1">
        <f t="shared" si="904"/>
        <v>26</v>
      </c>
      <c r="AN1280" s="1">
        <f t="shared" si="905"/>
        <v>26</v>
      </c>
      <c r="AO1280" s="1">
        <f t="shared" si="906"/>
        <v>26</v>
      </c>
      <c r="AP1280" s="7">
        <f t="shared" si="922"/>
        <v>26</v>
      </c>
      <c r="AQ1280" s="7">
        <f t="shared" si="923"/>
        <v>26</v>
      </c>
      <c r="AR1280" s="1">
        <f t="shared" si="907"/>
        <v>26</v>
      </c>
      <c r="AS1280" s="7">
        <f t="shared" si="924"/>
        <v>26</v>
      </c>
      <c r="AT1280" s="1">
        <f t="shared" si="908"/>
        <v>26</v>
      </c>
      <c r="AU1280" s="1">
        <f t="shared" si="909"/>
        <v>26</v>
      </c>
      <c r="AV1280" s="1">
        <f t="shared" si="910"/>
        <v>26</v>
      </c>
      <c r="AW1280" s="1">
        <f t="shared" si="911"/>
        <v>26</v>
      </c>
      <c r="AX1280" s="1">
        <f t="shared" si="912"/>
        <v>26</v>
      </c>
      <c r="AY1280" s="1">
        <f t="shared" si="913"/>
        <v>26</v>
      </c>
      <c r="AZ1280" s="1">
        <f t="shared" si="914"/>
        <v>26</v>
      </c>
      <c r="BA1280" s="1">
        <f t="shared" si="915"/>
        <v>26</v>
      </c>
      <c r="BB1280" s="1">
        <f t="shared" si="916"/>
        <v>26</v>
      </c>
      <c r="BC1280" s="1">
        <f t="shared" si="917"/>
        <v>26</v>
      </c>
      <c r="BD1280" s="1">
        <f t="shared" si="918"/>
        <v>26</v>
      </c>
      <c r="BE1280" s="1">
        <f t="shared" si="919"/>
        <v>26</v>
      </c>
      <c r="BF1280" s="1">
        <f t="shared" si="920"/>
        <v>26</v>
      </c>
      <c r="BG1280" s="1">
        <f>+IF(D1280="male",VLOOKUP(M1280,'Key node cluster'!$A$3:$C$45,3,0),VLOOKUP(M1280,'Key node cluster'!$F$3:$H$27,3,0))</f>
        <v>31</v>
      </c>
    </row>
    <row r="1281" spans="1:59" x14ac:dyDescent="0.25">
      <c r="A1281" t="s">
        <v>1196</v>
      </c>
      <c r="B1281">
        <v>9831007439</v>
      </c>
      <c r="C1281" s="7">
        <v>40</v>
      </c>
      <c r="D1281" t="s">
        <v>9</v>
      </c>
      <c r="E1281" t="s">
        <v>10</v>
      </c>
      <c r="G1281" t="str">
        <f t="shared" si="921"/>
        <v/>
      </c>
      <c r="H1281" s="7">
        <f t="shared" si="879"/>
        <v>10</v>
      </c>
      <c r="J1281">
        <v>39</v>
      </c>
      <c r="K1281">
        <v>5.8630136986301</v>
      </c>
      <c r="L1281">
        <v>2</v>
      </c>
      <c r="M1281" s="5">
        <f t="shared" si="880"/>
        <v>26</v>
      </c>
      <c r="N1281" s="5">
        <f>+IF(D1281="male",VLOOKUP(BG1281,'Key node cluster'!$L$3:$N$24,3,0),VLOOKUP(BG1281,'Key node cluster'!$R$3:$T$15,3,0))</f>
        <v>1</v>
      </c>
      <c r="O1281" s="1">
        <v>0</v>
      </c>
      <c r="P1281" s="1">
        <f t="shared" si="881"/>
        <v>26</v>
      </c>
      <c r="Q1281" s="1">
        <f t="shared" si="882"/>
        <v>26</v>
      </c>
      <c r="R1281" s="1">
        <f t="shared" si="883"/>
        <v>26</v>
      </c>
      <c r="S1281" s="1">
        <f t="shared" si="884"/>
        <v>26</v>
      </c>
      <c r="T1281" s="1">
        <f t="shared" si="885"/>
        <v>26</v>
      </c>
      <c r="U1281" s="1">
        <f t="shared" si="886"/>
        <v>26</v>
      </c>
      <c r="V1281" s="1">
        <f t="shared" si="887"/>
        <v>26</v>
      </c>
      <c r="W1281" s="1">
        <f t="shared" si="888"/>
        <v>26</v>
      </c>
      <c r="X1281" s="1">
        <f t="shared" si="889"/>
        <v>26</v>
      </c>
      <c r="Y1281" s="1">
        <f t="shared" si="890"/>
        <v>26</v>
      </c>
      <c r="Z1281" s="1">
        <f t="shared" si="891"/>
        <v>26</v>
      </c>
      <c r="AA1281" s="1">
        <f t="shared" si="892"/>
        <v>26</v>
      </c>
      <c r="AB1281" s="1">
        <f t="shared" si="893"/>
        <v>26</v>
      </c>
      <c r="AC1281" s="1">
        <f t="shared" si="894"/>
        <v>26</v>
      </c>
      <c r="AD1281" s="1">
        <f t="shared" si="895"/>
        <v>26</v>
      </c>
      <c r="AE1281" s="1">
        <f t="shared" si="896"/>
        <v>26</v>
      </c>
      <c r="AF1281" s="1">
        <f t="shared" si="897"/>
        <v>26</v>
      </c>
      <c r="AG1281" s="1">
        <f t="shared" si="898"/>
        <v>26</v>
      </c>
      <c r="AH1281" s="1">
        <f t="shared" si="899"/>
        <v>26</v>
      </c>
      <c r="AI1281" s="1">
        <f t="shared" si="900"/>
        <v>26</v>
      </c>
      <c r="AJ1281" s="1">
        <f t="shared" si="901"/>
        <v>26</v>
      </c>
      <c r="AK1281" s="1">
        <f t="shared" si="902"/>
        <v>26</v>
      </c>
      <c r="AL1281" s="1">
        <f t="shared" si="903"/>
        <v>26</v>
      </c>
      <c r="AM1281" s="1">
        <f t="shared" si="904"/>
        <v>26</v>
      </c>
      <c r="AN1281" s="1">
        <f t="shared" si="905"/>
        <v>26</v>
      </c>
      <c r="AO1281" s="1">
        <f t="shared" si="906"/>
        <v>26</v>
      </c>
      <c r="AP1281" s="7">
        <f t="shared" si="922"/>
        <v>26</v>
      </c>
      <c r="AQ1281" s="7">
        <f t="shared" si="923"/>
        <v>26</v>
      </c>
      <c r="AR1281" s="1">
        <f t="shared" si="907"/>
        <v>26</v>
      </c>
      <c r="AS1281" s="7">
        <f t="shared" si="924"/>
        <v>26</v>
      </c>
      <c r="AT1281" s="1">
        <f t="shared" si="908"/>
        <v>26</v>
      </c>
      <c r="AU1281" s="1">
        <f t="shared" si="909"/>
        <v>26</v>
      </c>
      <c r="AV1281" s="1">
        <f t="shared" si="910"/>
        <v>26</v>
      </c>
      <c r="AW1281" s="1">
        <f t="shared" si="911"/>
        <v>26</v>
      </c>
      <c r="AX1281" s="1">
        <f t="shared" si="912"/>
        <v>26</v>
      </c>
      <c r="AY1281" s="1">
        <f t="shared" si="913"/>
        <v>26</v>
      </c>
      <c r="AZ1281" s="1">
        <f t="shared" si="914"/>
        <v>26</v>
      </c>
      <c r="BA1281" s="1">
        <f t="shared" si="915"/>
        <v>26</v>
      </c>
      <c r="BB1281" s="1">
        <f t="shared" si="916"/>
        <v>26</v>
      </c>
      <c r="BC1281" s="1">
        <f t="shared" si="917"/>
        <v>26</v>
      </c>
      <c r="BD1281" s="1">
        <f t="shared" si="918"/>
        <v>26</v>
      </c>
      <c r="BE1281" s="1">
        <f t="shared" si="919"/>
        <v>26</v>
      </c>
      <c r="BF1281" s="1">
        <f t="shared" si="920"/>
        <v>26</v>
      </c>
      <c r="BG1281" s="1">
        <f>+IF(D1281="male",VLOOKUP(M1281,'Key node cluster'!$A$3:$C$45,3,0),VLOOKUP(M1281,'Key node cluster'!$F$3:$H$27,3,0))</f>
        <v>31</v>
      </c>
    </row>
    <row r="1282" spans="1:59" x14ac:dyDescent="0.25">
      <c r="A1282" t="s">
        <v>1197</v>
      </c>
      <c r="B1282">
        <v>9911006105</v>
      </c>
      <c r="C1282" s="7">
        <v>30</v>
      </c>
      <c r="D1282" t="s">
        <v>9</v>
      </c>
      <c r="E1282" t="s">
        <v>10</v>
      </c>
      <c r="F1282" t="s">
        <v>11</v>
      </c>
      <c r="G1282" t="str">
        <f t="shared" si="921"/>
        <v>bachelor or above</v>
      </c>
      <c r="H1282" s="7">
        <f t="shared" ref="H1282:H1345" si="925">IF(K1282 &gt; 15, 20, IF(K1282 &gt; 10, 15, IF(K1282 &gt; 5, 10, IF(K1282 &gt; 1, 5, IF(K1282 &gt; 0, 1, 0)))))</f>
        <v>10</v>
      </c>
      <c r="I1282" t="s">
        <v>14</v>
      </c>
      <c r="J1282">
        <v>31</v>
      </c>
      <c r="K1282">
        <v>5.9369863013698998</v>
      </c>
      <c r="L1282">
        <v>18</v>
      </c>
      <c r="M1282" s="5">
        <f t="shared" ref="M1282:M1345" si="926">+BF1282</f>
        <v>42</v>
      </c>
      <c r="N1282" s="5">
        <f>+IF(D1282="male",VLOOKUP(BG1282,'Key node cluster'!$L$3:$N$24,3,0),VLOOKUP(BG1282,'Key node cluster'!$R$3:$T$15,3,0))</f>
        <v>0</v>
      </c>
      <c r="O1282" s="1">
        <v>0</v>
      </c>
      <c r="P1282" s="1">
        <f t="shared" ref="P1282:P1345" si="927">+IF($D1282="male",IF(H1282="",O1282,IF(H1282&lt;=3,1,26)),IF($D1282="female",IF(H1282="",O1282,IF(H1282&lt;=0.5,1,12)),O1282))</f>
        <v>26</v>
      </c>
      <c r="Q1282" s="1">
        <f t="shared" ref="Q1282:Q1345" si="928">IF($D1282="male",IF(P1282&lt;&gt;1,P1282,IF(H1282="",P1282,IF(H1282&lt;=0.5,2,17))),IF($D1282="female",IF(P1282&lt;&gt;1,P1282,IF(F1282="",P1282,IF(F1282&lt;&gt;"amman",2,11))),P1282))</f>
        <v>26</v>
      </c>
      <c r="R1282" s="1">
        <f t="shared" ref="R1282:R1345" si="929">IF($D1282="male",IF(Q1282&lt;&gt;2,Q1282,IF(F1282="",Q1282,IF(F1282&lt;&gt;"irbed",3,14))),IF($D1282="female",IF(Q1282&lt;&gt;2,Q1282,IF(C1282="",Q1282,IF(C1282&lt;=25,3,8))),Q1282))</f>
        <v>26</v>
      </c>
      <c r="S1282" s="1">
        <f t="shared" ref="S1282:S1345" si="930">IF($D1282="male",IF(R1282&lt;&gt;3,R1282,IF(F1282="",R1282,IF(F1282&lt;&gt;"amman",4,11))),IF($D1282="female",IF(R1282&lt;&gt;3,R1282,IF(F1282="",R1282,IF(F1282&lt;&gt;"irbed",4,7))),R1282))</f>
        <v>26</v>
      </c>
      <c r="T1282" s="1">
        <f t="shared" ref="T1282:T1345" si="931">IF($D1282="male",IF(S1282&lt;&gt;4,S1282,IF(C1282="",S1282,IF(C1282&lt;=25,5,10))),IF($D1282="female",IF(S1282&lt;&gt;4,S1282,IF(C1282="",S1282,IF(G1282&lt;&gt;"secondary or below",5,6))),R1282))</f>
        <v>26</v>
      </c>
      <c r="U1282" s="1">
        <f t="shared" ref="U1282:U1345" si="932">IF($D1282="male",IF(T1282&lt;&gt;5,T1282,IF(F1282="",T1282,IF(F1282&lt;&gt;"zarqa",6,9))),IF($D1282="female",IF(T1282&lt;&gt;5,T1282,5),T1282))</f>
        <v>26</v>
      </c>
      <c r="V1282" s="1">
        <f t="shared" ref="V1282:V1345" si="933">IF($D1282="male",IF(U1282&lt;&gt;6,U1282,IF(G1282="",U1282,IF(G1282&lt;&gt;"secondary or below",7,8))),IF($D1282="female",IF(T1282&lt;&gt;6,U1282,6),U1282))</f>
        <v>26</v>
      </c>
      <c r="W1282" s="1">
        <f t="shared" ref="W1282:W1345" si="934">IF($D1282="male",IF(V1282&lt;&gt;7,V1282,7),IF($D1282="female",IF(S1282&lt;&gt;7,V1282,7),V1282))</f>
        <v>26</v>
      </c>
      <c r="X1282" s="1">
        <f t="shared" ref="X1282:X1345" si="935">IF($D1282="male",IF(V1282&lt;&gt;8,W1282,8),IF($D1282="female",IF(R1282&lt;&gt;8,R1282,IF(G1282="",W1282,IF(G1282&lt;&gt;"bachelor or above",9,10)))))</f>
        <v>26</v>
      </c>
      <c r="Y1282" s="1">
        <f t="shared" ref="Y1282:Y1345" si="936">IF($D1282="male",IF(U1282&lt;&gt;9,X1282,9),IF($D1282="female",IF(X1282&lt;&gt;9,X1282,9),X1282))</f>
        <v>26</v>
      </c>
      <c r="Z1282" s="1">
        <f t="shared" ref="Z1282:Z1345" si="937">IF($D1282="male",IF(T1282&lt;&gt;10,Y1282,10),IF($D1282="female",IF(X1282&lt;&gt;10,Y1282,10),Y1282))</f>
        <v>26</v>
      </c>
      <c r="AA1282" s="1">
        <f t="shared" ref="AA1282:AA1345" si="938">IF($D1282="male",IF(S1282&lt;&gt;11,Z1282,IF(G1282="",Z1282,IF(G1282&lt;&gt;"secondary or below",12,13))),IF($D1282="female",IF(Q1282&lt;&gt;11,Z1282,11),Z1282))</f>
        <v>26</v>
      </c>
      <c r="AB1282" s="1">
        <f t="shared" ref="AB1282:AB1345" si="939">IF($D1282="male",IF(AA1282&lt;&gt;12,AA1282,12),IF($D1282="female",IF(P1282&lt;&gt;12,P1282,IF(G1282="",AA1282,IF(G1282&lt;&gt;"bachelor or above",13,20)))))</f>
        <v>26</v>
      </c>
      <c r="AC1282" s="1">
        <f t="shared" ref="AC1282:AC1345" si="940">IF($D1282="male",IF(AA1282&lt;&gt;13,AB1282,13),IF($D1282="female",IF(AB1282&lt;&gt;13,AB1282,IF(H1282&lt;=3,14,17))))</f>
        <v>26</v>
      </c>
      <c r="AD1282" s="1">
        <f t="shared" ref="AD1282:AD1345" si="941">IF($D1282="male",IF(R1282&lt;&gt;14,AC1282,IF(G1282="",AC1282,IF(G1282&lt;&gt;"bachelor or above",15,16))),IF($D1282="female",IF(AC1282&lt;&gt;14,AC1282,IF(C1282="",AC1282,IF(C1282&lt;=25,15,16))),AC1282))</f>
        <v>26</v>
      </c>
      <c r="AE1282" s="1">
        <f t="shared" ref="AE1282:AE1345" si="942">IF($D1282="male",IF(AD1282&lt;&gt;15,AD1282,15),IF($D1282="female",IF(AD1282&lt;&gt;15,AD1282,15),AD1282))</f>
        <v>26</v>
      </c>
      <c r="AF1282" s="1">
        <f t="shared" ref="AF1282:AF1345" si="943">IF($D1282="male",IF(AD1282&lt;&gt;16,AE1282,16),IF($D1282="female",IF(AD1282&lt;&gt;16,AE1282,16),AE1282))</f>
        <v>26</v>
      </c>
      <c r="AG1282" s="1">
        <f t="shared" ref="AG1282:AG1345" si="944">IF($D1282="male",IF(Q1282&lt;&gt;17,AF1282,IF(F1282="",AF1282,IF(F1282&lt;&gt;"amman",18,25))),IF($D1282="female",IF(AC1282&lt;&gt;17,AF1282,IF(F1282="",AF1282,IF(F1282&lt;&gt;"irbed",18,19))),AF1282))</f>
        <v>26</v>
      </c>
      <c r="AH1282" s="1">
        <f t="shared" ref="AH1282:AH1345" si="945">IF($D1282="male",IF(AG1282&lt;&gt;18,AG1282,IF(G1282="",AG1282,IF(G1282&lt;&gt;"secondary or below",19,20))),IF($D1282="female",IF(AG1282&lt;&gt;18,AG1282,18),AG1282))</f>
        <v>26</v>
      </c>
      <c r="AI1282" s="1">
        <f t="shared" ref="AI1282:AI1345" si="946">IF($D1282="male",IF(AH1282&lt;&gt;19,AH1282,19),IF($D1282="female",IF(AG1282&lt;&gt;19,AH1282,19),AH1282))</f>
        <v>26</v>
      </c>
      <c r="AJ1282" s="1">
        <f t="shared" ref="AJ1282:AJ1345" si="947">IF($D1282="male",IF(AH1282&lt;&gt;20,AI1282,IF(F1282="",AI1282,IF(F1282&lt;&gt;"irbed",21,24))),IF($D1282="female",IF(AB1282&lt;&gt;20,AI1282,IF(H1282&lt;=3,21,24))))</f>
        <v>26</v>
      </c>
      <c r="AK1282" s="1">
        <f t="shared" ref="AK1282:AK1345" si="948">IF($D1282="male",IF(AJ1282&lt;&gt;21,AJ1282,IF(F1282="",AJ1282,IF(F1282&lt;&gt;"zarqa",22,23))),IF($D1282="female",IF(AJ1282&lt;&gt;21,AJ1282,IF(C1282&lt;=25,22,23))))</f>
        <v>26</v>
      </c>
      <c r="AL1282" s="1">
        <f t="shared" ref="AL1282:AL1345" si="949">IF($D1282="male",IF(AK1282&lt;&gt;22,AK1282,22),IF($D1282="female",IF(AK1282&lt;&gt;22,AK1282,22),AK1282))</f>
        <v>26</v>
      </c>
      <c r="AM1282" s="1">
        <f t="shared" ref="AM1282:AM1345" si="950">IF($D1282="male",IF(AK1282&lt;&gt;23,AL1282,23),IF($D1282="female",IF(AK1282&lt;&gt;23,AL1282,23),AL1282))</f>
        <v>26</v>
      </c>
      <c r="AN1282" s="1">
        <f t="shared" ref="AN1282:AN1345" si="951">IF($D1282="male",IF(AJ1282&lt;&gt;24,AM1282,24),IF($D1282="female",IF(AJ1282&lt;&gt;24,AM1282,24),AM1282))</f>
        <v>26</v>
      </c>
      <c r="AO1282" s="1">
        <f t="shared" ref="AO1282:AO1345" si="952">IF($D1282="male",IF(AG1282&lt;&gt;25,AN1282,25),AN1282)</f>
        <v>26</v>
      </c>
      <c r="AP1282" s="7">
        <f t="shared" si="922"/>
        <v>38</v>
      </c>
      <c r="AQ1282" s="7">
        <f t="shared" si="923"/>
        <v>38</v>
      </c>
      <c r="AR1282" s="1">
        <f t="shared" ref="AR1282:AR1345" si="953">IF($D1282="male",IF(AQ1282&lt;&gt;28,AQ1282,IF(C1282&lt;=35,29,32)),AQ1282)</f>
        <v>38</v>
      </c>
      <c r="AS1282" s="7">
        <f t="shared" si="924"/>
        <v>38</v>
      </c>
      <c r="AT1282" s="1">
        <f t="shared" ref="AT1282:AT1345" si="954">IF($D1282="male",IF(AS1282&lt;&gt;30,AS1282,30),AS1282)</f>
        <v>38</v>
      </c>
      <c r="AU1282" s="1">
        <f t="shared" ref="AU1282:AU1345" si="955">IF($D1282="male",IF(AS1282&lt;&gt;31,AT1282,31),AT1282)</f>
        <v>38</v>
      </c>
      <c r="AV1282" s="1">
        <f t="shared" ref="AV1282:AV1345" si="956">IF($D1282="male",IF(AR1282&lt;&gt;32,AU1282,32),AU1282)</f>
        <v>38</v>
      </c>
      <c r="AW1282" s="1">
        <f t="shared" ref="AW1282:AW1345" si="957">IF($D1282="male",IF(AQ1282&lt;&gt;33,AV1282,IF(H1282="",AV1282,IF(H1282&lt;=7.5,34,37))),AV1282)</f>
        <v>38</v>
      </c>
      <c r="AX1282" s="1">
        <f t="shared" ref="AX1282:AX1345" si="958">IF($D1282="male",IF(AW1282&lt;&gt;34,AW1282,IF(C1282&lt;=25,35,36)),AW1282)</f>
        <v>38</v>
      </c>
      <c r="AY1282" s="1">
        <f t="shared" ref="AY1282:AY1345" si="959">IF($D1282="male",IF(AX1282&lt;&gt;35,AX1282,35),AX1282)</f>
        <v>38</v>
      </c>
      <c r="AZ1282" s="1">
        <f t="shared" ref="AZ1282:AZ1345" si="960">IF($D1282="male",IF(AX1282&lt;&gt;36,AY1282,36),AY1282)</f>
        <v>38</v>
      </c>
      <c r="BA1282" s="1">
        <f t="shared" ref="BA1282:BA1345" si="961">IF($D1282="male",IF(AW1282&lt;&gt;37,AZ1282,37),AZ1282)</f>
        <v>38</v>
      </c>
      <c r="BB1282" s="1">
        <f t="shared" ref="BB1282:BB1345" si="962">IF($D1282="male",IF(AP1282&lt;&gt;38,BA1282,IF(C1282&lt;=25,39,40)),BA1282)</f>
        <v>40</v>
      </c>
      <c r="BC1282" s="1">
        <f t="shared" ref="BC1282:BC1345" si="963">IF($D1282="male",IF(BB1282&lt;&gt;39,BB1282,39),BB1282)</f>
        <v>40</v>
      </c>
      <c r="BD1282" s="1">
        <f t="shared" ref="BD1282:BD1345" si="964">IF($D1282="male",IF(BB1282&lt;&gt;40,BC1282,IF(H1282="",BC1282,IF(H1282&lt;=7.5,41,42))),BC1282)</f>
        <v>42</v>
      </c>
      <c r="BE1282" s="1">
        <f t="shared" ref="BE1282:BE1345" si="965">IF($D1282="male",IF(BD1282&lt;&gt;41,BD1282,41),BD1282)</f>
        <v>42</v>
      </c>
      <c r="BF1282" s="1">
        <f t="shared" ref="BF1282:BF1345" si="966">IF($D1282="male",IF(BD1282&lt;&gt;42,BE1282,42),BE1282)</f>
        <v>42</v>
      </c>
      <c r="BG1282" s="1">
        <f>+IF(D1282="male",VLOOKUP(M1282,'Key node cluster'!$A$3:$C$45,3,0),VLOOKUP(M1282,'Key node cluster'!$F$3:$H$27,3,0))</f>
        <v>42</v>
      </c>
    </row>
    <row r="1283" spans="1:59" x14ac:dyDescent="0.25">
      <c r="A1283" t="s">
        <v>1200</v>
      </c>
      <c r="B1283">
        <v>9891062098</v>
      </c>
      <c r="C1283" s="7">
        <v>30</v>
      </c>
      <c r="D1283" t="s">
        <v>9</v>
      </c>
      <c r="E1283" t="s">
        <v>10</v>
      </c>
      <c r="F1283" t="s">
        <v>11</v>
      </c>
      <c r="G1283" t="str">
        <f t="shared" si="921"/>
        <v>bachelor or above</v>
      </c>
      <c r="H1283" s="7">
        <f t="shared" si="925"/>
        <v>15</v>
      </c>
      <c r="I1283" t="s">
        <v>14</v>
      </c>
      <c r="J1283">
        <v>33</v>
      </c>
      <c r="K1283">
        <v>10.194520547945</v>
      </c>
      <c r="L1283">
        <v>18</v>
      </c>
      <c r="M1283" s="5">
        <f t="shared" si="926"/>
        <v>42</v>
      </c>
      <c r="N1283" s="5">
        <f>+IF(D1283="male",VLOOKUP(BG1283,'Key node cluster'!$L$3:$N$24,3,0),VLOOKUP(BG1283,'Key node cluster'!$R$3:$T$15,3,0))</f>
        <v>0</v>
      </c>
      <c r="O1283" s="1">
        <v>0</v>
      </c>
      <c r="P1283" s="1">
        <f t="shared" si="927"/>
        <v>26</v>
      </c>
      <c r="Q1283" s="1">
        <f t="shared" si="928"/>
        <v>26</v>
      </c>
      <c r="R1283" s="1">
        <f t="shared" si="929"/>
        <v>26</v>
      </c>
      <c r="S1283" s="1">
        <f t="shared" si="930"/>
        <v>26</v>
      </c>
      <c r="T1283" s="1">
        <f t="shared" si="931"/>
        <v>26</v>
      </c>
      <c r="U1283" s="1">
        <f t="shared" si="932"/>
        <v>26</v>
      </c>
      <c r="V1283" s="1">
        <f t="shared" si="933"/>
        <v>26</v>
      </c>
      <c r="W1283" s="1">
        <f t="shared" si="934"/>
        <v>26</v>
      </c>
      <c r="X1283" s="1">
        <f t="shared" si="935"/>
        <v>26</v>
      </c>
      <c r="Y1283" s="1">
        <f t="shared" si="936"/>
        <v>26</v>
      </c>
      <c r="Z1283" s="1">
        <f t="shared" si="937"/>
        <v>26</v>
      </c>
      <c r="AA1283" s="1">
        <f t="shared" si="938"/>
        <v>26</v>
      </c>
      <c r="AB1283" s="1">
        <f t="shared" si="939"/>
        <v>26</v>
      </c>
      <c r="AC1283" s="1">
        <f t="shared" si="940"/>
        <v>26</v>
      </c>
      <c r="AD1283" s="1">
        <f t="shared" si="941"/>
        <v>26</v>
      </c>
      <c r="AE1283" s="1">
        <f t="shared" si="942"/>
        <v>26</v>
      </c>
      <c r="AF1283" s="1">
        <f t="shared" si="943"/>
        <v>26</v>
      </c>
      <c r="AG1283" s="1">
        <f t="shared" si="944"/>
        <v>26</v>
      </c>
      <c r="AH1283" s="1">
        <f t="shared" si="945"/>
        <v>26</v>
      </c>
      <c r="AI1283" s="1">
        <f t="shared" si="946"/>
        <v>26</v>
      </c>
      <c r="AJ1283" s="1">
        <f t="shared" si="947"/>
        <v>26</v>
      </c>
      <c r="AK1283" s="1">
        <f t="shared" si="948"/>
        <v>26</v>
      </c>
      <c r="AL1283" s="1">
        <f t="shared" si="949"/>
        <v>26</v>
      </c>
      <c r="AM1283" s="1">
        <f t="shared" si="950"/>
        <v>26</v>
      </c>
      <c r="AN1283" s="1">
        <f t="shared" si="951"/>
        <v>26</v>
      </c>
      <c r="AO1283" s="1">
        <f t="shared" si="952"/>
        <v>26</v>
      </c>
      <c r="AP1283" s="7">
        <f t="shared" si="922"/>
        <v>38</v>
      </c>
      <c r="AQ1283" s="7">
        <f t="shared" si="923"/>
        <v>38</v>
      </c>
      <c r="AR1283" s="1">
        <f t="shared" si="953"/>
        <v>38</v>
      </c>
      <c r="AS1283" s="7">
        <f t="shared" si="924"/>
        <v>38</v>
      </c>
      <c r="AT1283" s="1">
        <f t="shared" si="954"/>
        <v>38</v>
      </c>
      <c r="AU1283" s="1">
        <f t="shared" si="955"/>
        <v>38</v>
      </c>
      <c r="AV1283" s="1">
        <f t="shared" si="956"/>
        <v>38</v>
      </c>
      <c r="AW1283" s="1">
        <f t="shared" si="957"/>
        <v>38</v>
      </c>
      <c r="AX1283" s="1">
        <f t="shared" si="958"/>
        <v>38</v>
      </c>
      <c r="AY1283" s="1">
        <f t="shared" si="959"/>
        <v>38</v>
      </c>
      <c r="AZ1283" s="1">
        <f t="shared" si="960"/>
        <v>38</v>
      </c>
      <c r="BA1283" s="1">
        <f t="shared" si="961"/>
        <v>38</v>
      </c>
      <c r="BB1283" s="1">
        <f t="shared" si="962"/>
        <v>40</v>
      </c>
      <c r="BC1283" s="1">
        <f t="shared" si="963"/>
        <v>40</v>
      </c>
      <c r="BD1283" s="1">
        <f t="shared" si="964"/>
        <v>42</v>
      </c>
      <c r="BE1283" s="1">
        <f t="shared" si="965"/>
        <v>42</v>
      </c>
      <c r="BF1283" s="1">
        <f t="shared" si="966"/>
        <v>42</v>
      </c>
      <c r="BG1283" s="1">
        <f>+IF(D1283="male",VLOOKUP(M1283,'Key node cluster'!$A$3:$C$45,3,0),VLOOKUP(M1283,'Key node cluster'!$F$3:$H$27,3,0))</f>
        <v>42</v>
      </c>
    </row>
    <row r="1284" spans="1:59" x14ac:dyDescent="0.25">
      <c r="A1284" t="s">
        <v>1201</v>
      </c>
      <c r="B1284">
        <v>9951049727</v>
      </c>
      <c r="C1284" s="7">
        <v>30</v>
      </c>
      <c r="D1284" t="s">
        <v>9</v>
      </c>
      <c r="E1284" t="s">
        <v>10</v>
      </c>
      <c r="F1284" t="s">
        <v>28</v>
      </c>
      <c r="G1284" t="str">
        <f t="shared" si="921"/>
        <v>bachelor or above</v>
      </c>
      <c r="H1284" s="7">
        <f t="shared" si="925"/>
        <v>5</v>
      </c>
      <c r="I1284" t="s">
        <v>14</v>
      </c>
      <c r="J1284">
        <v>26</v>
      </c>
      <c r="K1284">
        <v>3.5232876712329002</v>
      </c>
      <c r="L1284">
        <v>13</v>
      </c>
      <c r="M1284" s="5">
        <f t="shared" si="926"/>
        <v>36</v>
      </c>
      <c r="N1284" s="5">
        <f>+IF(D1284="male",VLOOKUP(BG1284,'Key node cluster'!$L$3:$N$24,3,0),VLOOKUP(BG1284,'Key node cluster'!$R$3:$T$15,3,0))</f>
        <v>1</v>
      </c>
      <c r="O1284" s="1">
        <v>0</v>
      </c>
      <c r="P1284" s="1">
        <f t="shared" si="927"/>
        <v>26</v>
      </c>
      <c r="Q1284" s="1">
        <f t="shared" si="928"/>
        <v>26</v>
      </c>
      <c r="R1284" s="1">
        <f t="shared" si="929"/>
        <v>26</v>
      </c>
      <c r="S1284" s="1">
        <f t="shared" si="930"/>
        <v>26</v>
      </c>
      <c r="T1284" s="1">
        <f t="shared" si="931"/>
        <v>26</v>
      </c>
      <c r="U1284" s="1">
        <f t="shared" si="932"/>
        <v>26</v>
      </c>
      <c r="V1284" s="1">
        <f t="shared" si="933"/>
        <v>26</v>
      </c>
      <c r="W1284" s="1">
        <f t="shared" si="934"/>
        <v>26</v>
      </c>
      <c r="X1284" s="1">
        <f t="shared" si="935"/>
        <v>26</v>
      </c>
      <c r="Y1284" s="1">
        <f t="shared" si="936"/>
        <v>26</v>
      </c>
      <c r="Z1284" s="1">
        <f t="shared" si="937"/>
        <v>26</v>
      </c>
      <c r="AA1284" s="1">
        <f t="shared" si="938"/>
        <v>26</v>
      </c>
      <c r="AB1284" s="1">
        <f t="shared" si="939"/>
        <v>26</v>
      </c>
      <c r="AC1284" s="1">
        <f t="shared" si="940"/>
        <v>26</v>
      </c>
      <c r="AD1284" s="1">
        <f t="shared" si="941"/>
        <v>26</v>
      </c>
      <c r="AE1284" s="1">
        <f t="shared" si="942"/>
        <v>26</v>
      </c>
      <c r="AF1284" s="1">
        <f t="shared" si="943"/>
        <v>26</v>
      </c>
      <c r="AG1284" s="1">
        <f t="shared" si="944"/>
        <v>26</v>
      </c>
      <c r="AH1284" s="1">
        <f t="shared" si="945"/>
        <v>26</v>
      </c>
      <c r="AI1284" s="1">
        <f t="shared" si="946"/>
        <v>26</v>
      </c>
      <c r="AJ1284" s="1">
        <f t="shared" si="947"/>
        <v>26</v>
      </c>
      <c r="AK1284" s="1">
        <f t="shared" si="948"/>
        <v>26</v>
      </c>
      <c r="AL1284" s="1">
        <f t="shared" si="949"/>
        <v>26</v>
      </c>
      <c r="AM1284" s="1">
        <f t="shared" si="950"/>
        <v>26</v>
      </c>
      <c r="AN1284" s="1">
        <f t="shared" si="951"/>
        <v>26</v>
      </c>
      <c r="AO1284" s="1">
        <f t="shared" si="952"/>
        <v>26</v>
      </c>
      <c r="AP1284" s="7">
        <f t="shared" si="922"/>
        <v>27</v>
      </c>
      <c r="AQ1284" s="7">
        <f t="shared" si="923"/>
        <v>33</v>
      </c>
      <c r="AR1284" s="1">
        <f t="shared" si="953"/>
        <v>33</v>
      </c>
      <c r="AS1284" s="7">
        <f t="shared" si="924"/>
        <v>33</v>
      </c>
      <c r="AT1284" s="1">
        <f t="shared" si="954"/>
        <v>33</v>
      </c>
      <c r="AU1284" s="1">
        <f t="shared" si="955"/>
        <v>33</v>
      </c>
      <c r="AV1284" s="1">
        <f t="shared" si="956"/>
        <v>33</v>
      </c>
      <c r="AW1284" s="1">
        <f t="shared" si="957"/>
        <v>34</v>
      </c>
      <c r="AX1284" s="1">
        <f t="shared" si="958"/>
        <v>36</v>
      </c>
      <c r="AY1284" s="1">
        <f t="shared" si="959"/>
        <v>36</v>
      </c>
      <c r="AZ1284" s="1">
        <f t="shared" si="960"/>
        <v>36</v>
      </c>
      <c r="BA1284" s="1">
        <f t="shared" si="961"/>
        <v>36</v>
      </c>
      <c r="BB1284" s="1">
        <f t="shared" si="962"/>
        <v>36</v>
      </c>
      <c r="BC1284" s="1">
        <f t="shared" si="963"/>
        <v>36</v>
      </c>
      <c r="BD1284" s="1">
        <f t="shared" si="964"/>
        <v>36</v>
      </c>
      <c r="BE1284" s="1">
        <f t="shared" si="965"/>
        <v>36</v>
      </c>
      <c r="BF1284" s="1">
        <f t="shared" si="966"/>
        <v>36</v>
      </c>
      <c r="BG1284" s="1">
        <f>+IF(D1284="male",VLOOKUP(M1284,'Key node cluster'!$A$3:$C$45,3,0),VLOOKUP(M1284,'Key node cluster'!$F$3:$H$27,3,0))</f>
        <v>36</v>
      </c>
    </row>
    <row r="1285" spans="1:59" x14ac:dyDescent="0.25">
      <c r="A1285" t="s">
        <v>1203</v>
      </c>
      <c r="B1285">
        <v>9741004269</v>
      </c>
      <c r="C1285" s="7">
        <v>50</v>
      </c>
      <c r="D1285" t="s">
        <v>9</v>
      </c>
      <c r="E1285" t="s">
        <v>10</v>
      </c>
      <c r="G1285" t="str">
        <f t="shared" si="921"/>
        <v/>
      </c>
      <c r="H1285" s="7">
        <f t="shared" si="925"/>
        <v>20</v>
      </c>
      <c r="J1285">
        <v>47</v>
      </c>
      <c r="K1285">
        <v>25.786301369863001</v>
      </c>
      <c r="L1285">
        <v>3</v>
      </c>
      <c r="M1285" s="5">
        <f t="shared" si="926"/>
        <v>26</v>
      </c>
      <c r="N1285" s="5">
        <f>+IF(D1285="male",VLOOKUP(BG1285,'Key node cluster'!$L$3:$N$24,3,0),VLOOKUP(BG1285,'Key node cluster'!$R$3:$T$15,3,0))</f>
        <v>1</v>
      </c>
      <c r="O1285" s="1">
        <v>0</v>
      </c>
      <c r="P1285" s="1">
        <f t="shared" si="927"/>
        <v>26</v>
      </c>
      <c r="Q1285" s="1">
        <f t="shared" si="928"/>
        <v>26</v>
      </c>
      <c r="R1285" s="1">
        <f t="shared" si="929"/>
        <v>26</v>
      </c>
      <c r="S1285" s="1">
        <f t="shared" si="930"/>
        <v>26</v>
      </c>
      <c r="T1285" s="1">
        <f t="shared" si="931"/>
        <v>26</v>
      </c>
      <c r="U1285" s="1">
        <f t="shared" si="932"/>
        <v>26</v>
      </c>
      <c r="V1285" s="1">
        <f t="shared" si="933"/>
        <v>26</v>
      </c>
      <c r="W1285" s="1">
        <f t="shared" si="934"/>
        <v>26</v>
      </c>
      <c r="X1285" s="1">
        <f t="shared" si="935"/>
        <v>26</v>
      </c>
      <c r="Y1285" s="1">
        <f t="shared" si="936"/>
        <v>26</v>
      </c>
      <c r="Z1285" s="1">
        <f t="shared" si="937"/>
        <v>26</v>
      </c>
      <c r="AA1285" s="1">
        <f t="shared" si="938"/>
        <v>26</v>
      </c>
      <c r="AB1285" s="1">
        <f t="shared" si="939"/>
        <v>26</v>
      </c>
      <c r="AC1285" s="1">
        <f t="shared" si="940"/>
        <v>26</v>
      </c>
      <c r="AD1285" s="1">
        <f t="shared" si="941"/>
        <v>26</v>
      </c>
      <c r="AE1285" s="1">
        <f t="shared" si="942"/>
        <v>26</v>
      </c>
      <c r="AF1285" s="1">
        <f t="shared" si="943"/>
        <v>26</v>
      </c>
      <c r="AG1285" s="1">
        <f t="shared" si="944"/>
        <v>26</v>
      </c>
      <c r="AH1285" s="1">
        <f t="shared" si="945"/>
        <v>26</v>
      </c>
      <c r="AI1285" s="1">
        <f t="shared" si="946"/>
        <v>26</v>
      </c>
      <c r="AJ1285" s="1">
        <f t="shared" si="947"/>
        <v>26</v>
      </c>
      <c r="AK1285" s="1">
        <f t="shared" si="948"/>
        <v>26</v>
      </c>
      <c r="AL1285" s="1">
        <f t="shared" si="949"/>
        <v>26</v>
      </c>
      <c r="AM1285" s="1">
        <f t="shared" si="950"/>
        <v>26</v>
      </c>
      <c r="AN1285" s="1">
        <f t="shared" si="951"/>
        <v>26</v>
      </c>
      <c r="AO1285" s="1">
        <f t="shared" si="952"/>
        <v>26</v>
      </c>
      <c r="AP1285" s="7">
        <f t="shared" si="922"/>
        <v>26</v>
      </c>
      <c r="AQ1285" s="7">
        <f t="shared" si="923"/>
        <v>26</v>
      </c>
      <c r="AR1285" s="1">
        <f t="shared" si="953"/>
        <v>26</v>
      </c>
      <c r="AS1285" s="7">
        <f t="shared" si="924"/>
        <v>26</v>
      </c>
      <c r="AT1285" s="1">
        <f t="shared" si="954"/>
        <v>26</v>
      </c>
      <c r="AU1285" s="1">
        <f t="shared" si="955"/>
        <v>26</v>
      </c>
      <c r="AV1285" s="1">
        <f t="shared" si="956"/>
        <v>26</v>
      </c>
      <c r="AW1285" s="1">
        <f t="shared" si="957"/>
        <v>26</v>
      </c>
      <c r="AX1285" s="1">
        <f t="shared" si="958"/>
        <v>26</v>
      </c>
      <c r="AY1285" s="1">
        <f t="shared" si="959"/>
        <v>26</v>
      </c>
      <c r="AZ1285" s="1">
        <f t="shared" si="960"/>
        <v>26</v>
      </c>
      <c r="BA1285" s="1">
        <f t="shared" si="961"/>
        <v>26</v>
      </c>
      <c r="BB1285" s="1">
        <f t="shared" si="962"/>
        <v>26</v>
      </c>
      <c r="BC1285" s="1">
        <f t="shared" si="963"/>
        <v>26</v>
      </c>
      <c r="BD1285" s="1">
        <f t="shared" si="964"/>
        <v>26</v>
      </c>
      <c r="BE1285" s="1">
        <f t="shared" si="965"/>
        <v>26</v>
      </c>
      <c r="BF1285" s="1">
        <f t="shared" si="966"/>
        <v>26</v>
      </c>
      <c r="BG1285" s="1">
        <f>+IF(D1285="male",VLOOKUP(M1285,'Key node cluster'!$A$3:$C$45,3,0),VLOOKUP(M1285,'Key node cluster'!$F$3:$H$27,3,0))</f>
        <v>31</v>
      </c>
    </row>
    <row r="1286" spans="1:59" x14ac:dyDescent="0.25">
      <c r="A1286" t="s">
        <v>1204</v>
      </c>
      <c r="B1286">
        <v>9991034599</v>
      </c>
      <c r="C1286" s="7">
        <v>20</v>
      </c>
      <c r="D1286" t="s">
        <v>9</v>
      </c>
      <c r="E1286" t="s">
        <v>10</v>
      </c>
      <c r="G1286" t="str">
        <f t="shared" si="921"/>
        <v>secondary or below</v>
      </c>
      <c r="H1286" s="7">
        <f t="shared" si="925"/>
        <v>5</v>
      </c>
      <c r="I1286" t="s">
        <v>18</v>
      </c>
      <c r="J1286">
        <v>22</v>
      </c>
      <c r="K1286">
        <v>3.4383561643835998</v>
      </c>
      <c r="L1286">
        <v>2</v>
      </c>
      <c r="M1286" s="5">
        <f t="shared" si="926"/>
        <v>26</v>
      </c>
      <c r="N1286" s="5">
        <f>+IF(D1286="male",VLOOKUP(BG1286,'Key node cluster'!$L$3:$N$24,3,0),VLOOKUP(BG1286,'Key node cluster'!$R$3:$T$15,3,0))</f>
        <v>1</v>
      </c>
      <c r="O1286" s="1">
        <v>0</v>
      </c>
      <c r="P1286" s="1">
        <f t="shared" si="927"/>
        <v>26</v>
      </c>
      <c r="Q1286" s="1">
        <f t="shared" si="928"/>
        <v>26</v>
      </c>
      <c r="R1286" s="1">
        <f t="shared" si="929"/>
        <v>26</v>
      </c>
      <c r="S1286" s="1">
        <f t="shared" si="930"/>
        <v>26</v>
      </c>
      <c r="T1286" s="1">
        <f t="shared" si="931"/>
        <v>26</v>
      </c>
      <c r="U1286" s="1">
        <f t="shared" si="932"/>
        <v>26</v>
      </c>
      <c r="V1286" s="1">
        <f t="shared" si="933"/>
        <v>26</v>
      </c>
      <c r="W1286" s="1">
        <f t="shared" si="934"/>
        <v>26</v>
      </c>
      <c r="X1286" s="1">
        <f t="shared" si="935"/>
        <v>26</v>
      </c>
      <c r="Y1286" s="1">
        <f t="shared" si="936"/>
        <v>26</v>
      </c>
      <c r="Z1286" s="1">
        <f t="shared" si="937"/>
        <v>26</v>
      </c>
      <c r="AA1286" s="1">
        <f t="shared" si="938"/>
        <v>26</v>
      </c>
      <c r="AB1286" s="1">
        <f t="shared" si="939"/>
        <v>26</v>
      </c>
      <c r="AC1286" s="1">
        <f t="shared" si="940"/>
        <v>26</v>
      </c>
      <c r="AD1286" s="1">
        <f t="shared" si="941"/>
        <v>26</v>
      </c>
      <c r="AE1286" s="1">
        <f t="shared" si="942"/>
        <v>26</v>
      </c>
      <c r="AF1286" s="1">
        <f t="shared" si="943"/>
        <v>26</v>
      </c>
      <c r="AG1286" s="1">
        <f t="shared" si="944"/>
        <v>26</v>
      </c>
      <c r="AH1286" s="1">
        <f t="shared" si="945"/>
        <v>26</v>
      </c>
      <c r="AI1286" s="1">
        <f t="shared" si="946"/>
        <v>26</v>
      </c>
      <c r="AJ1286" s="1">
        <f t="shared" si="947"/>
        <v>26</v>
      </c>
      <c r="AK1286" s="1">
        <f t="shared" si="948"/>
        <v>26</v>
      </c>
      <c r="AL1286" s="1">
        <f t="shared" si="949"/>
        <v>26</v>
      </c>
      <c r="AM1286" s="1">
        <f t="shared" si="950"/>
        <v>26</v>
      </c>
      <c r="AN1286" s="1">
        <f t="shared" si="951"/>
        <v>26</v>
      </c>
      <c r="AO1286" s="1">
        <f t="shared" si="952"/>
        <v>26</v>
      </c>
      <c r="AP1286" s="7">
        <f t="shared" si="922"/>
        <v>26</v>
      </c>
      <c r="AQ1286" s="7">
        <f t="shared" si="923"/>
        <v>26</v>
      </c>
      <c r="AR1286" s="1">
        <f t="shared" si="953"/>
        <v>26</v>
      </c>
      <c r="AS1286" s="7">
        <f t="shared" si="924"/>
        <v>26</v>
      </c>
      <c r="AT1286" s="1">
        <f t="shared" si="954"/>
        <v>26</v>
      </c>
      <c r="AU1286" s="1">
        <f t="shared" si="955"/>
        <v>26</v>
      </c>
      <c r="AV1286" s="1">
        <f t="shared" si="956"/>
        <v>26</v>
      </c>
      <c r="AW1286" s="1">
        <f t="shared" si="957"/>
        <v>26</v>
      </c>
      <c r="AX1286" s="1">
        <f t="shared" si="958"/>
        <v>26</v>
      </c>
      <c r="AY1286" s="1">
        <f t="shared" si="959"/>
        <v>26</v>
      </c>
      <c r="AZ1286" s="1">
        <f t="shared" si="960"/>
        <v>26</v>
      </c>
      <c r="BA1286" s="1">
        <f t="shared" si="961"/>
        <v>26</v>
      </c>
      <c r="BB1286" s="1">
        <f t="shared" si="962"/>
        <v>26</v>
      </c>
      <c r="BC1286" s="1">
        <f t="shared" si="963"/>
        <v>26</v>
      </c>
      <c r="BD1286" s="1">
        <f t="shared" si="964"/>
        <v>26</v>
      </c>
      <c r="BE1286" s="1">
        <f t="shared" si="965"/>
        <v>26</v>
      </c>
      <c r="BF1286" s="1">
        <f t="shared" si="966"/>
        <v>26</v>
      </c>
      <c r="BG1286" s="1">
        <f>+IF(D1286="male",VLOOKUP(M1286,'Key node cluster'!$A$3:$C$45,3,0),VLOOKUP(M1286,'Key node cluster'!$F$3:$H$27,3,0))</f>
        <v>31</v>
      </c>
    </row>
    <row r="1287" spans="1:59" x14ac:dyDescent="0.25">
      <c r="A1287" t="s">
        <v>1205</v>
      </c>
      <c r="B1287">
        <v>9781053774</v>
      </c>
      <c r="C1287" s="7">
        <v>40</v>
      </c>
      <c r="D1287" t="s">
        <v>9</v>
      </c>
      <c r="E1287" t="s">
        <v>10</v>
      </c>
      <c r="F1287" t="s">
        <v>28</v>
      </c>
      <c r="G1287" t="str">
        <f t="shared" si="921"/>
        <v>tvet</v>
      </c>
      <c r="H1287" s="7">
        <f t="shared" si="925"/>
        <v>20</v>
      </c>
      <c r="I1287" t="s">
        <v>22</v>
      </c>
      <c r="J1287">
        <v>44</v>
      </c>
      <c r="K1287">
        <v>20.534246575341999</v>
      </c>
      <c r="L1287">
        <v>2</v>
      </c>
      <c r="M1287" s="5">
        <f t="shared" si="926"/>
        <v>37</v>
      </c>
      <c r="N1287" s="5">
        <f>+IF(D1287="male",VLOOKUP(BG1287,'Key node cluster'!$L$3:$N$24,3,0),VLOOKUP(BG1287,'Key node cluster'!$R$3:$T$15,3,0))</f>
        <v>0</v>
      </c>
      <c r="O1287" s="1">
        <v>0</v>
      </c>
      <c r="P1287" s="1">
        <f t="shared" si="927"/>
        <v>26</v>
      </c>
      <c r="Q1287" s="1">
        <f t="shared" si="928"/>
        <v>26</v>
      </c>
      <c r="R1287" s="1">
        <f t="shared" si="929"/>
        <v>26</v>
      </c>
      <c r="S1287" s="1">
        <f t="shared" si="930"/>
        <v>26</v>
      </c>
      <c r="T1287" s="1">
        <f t="shared" si="931"/>
        <v>26</v>
      </c>
      <c r="U1287" s="1">
        <f t="shared" si="932"/>
        <v>26</v>
      </c>
      <c r="V1287" s="1">
        <f t="shared" si="933"/>
        <v>26</v>
      </c>
      <c r="W1287" s="1">
        <f t="shared" si="934"/>
        <v>26</v>
      </c>
      <c r="X1287" s="1">
        <f t="shared" si="935"/>
        <v>26</v>
      </c>
      <c r="Y1287" s="1">
        <f t="shared" si="936"/>
        <v>26</v>
      </c>
      <c r="Z1287" s="1">
        <f t="shared" si="937"/>
        <v>26</v>
      </c>
      <c r="AA1287" s="1">
        <f t="shared" si="938"/>
        <v>26</v>
      </c>
      <c r="AB1287" s="1">
        <f t="shared" si="939"/>
        <v>26</v>
      </c>
      <c r="AC1287" s="1">
        <f t="shared" si="940"/>
        <v>26</v>
      </c>
      <c r="AD1287" s="1">
        <f t="shared" si="941"/>
        <v>26</v>
      </c>
      <c r="AE1287" s="1">
        <f t="shared" si="942"/>
        <v>26</v>
      </c>
      <c r="AF1287" s="1">
        <f t="shared" si="943"/>
        <v>26</v>
      </c>
      <c r="AG1287" s="1">
        <f t="shared" si="944"/>
        <v>26</v>
      </c>
      <c r="AH1287" s="1">
        <f t="shared" si="945"/>
        <v>26</v>
      </c>
      <c r="AI1287" s="1">
        <f t="shared" si="946"/>
        <v>26</v>
      </c>
      <c r="AJ1287" s="1">
        <f t="shared" si="947"/>
        <v>26</v>
      </c>
      <c r="AK1287" s="1">
        <f t="shared" si="948"/>
        <v>26</v>
      </c>
      <c r="AL1287" s="1">
        <f t="shared" si="949"/>
        <v>26</v>
      </c>
      <c r="AM1287" s="1">
        <f t="shared" si="950"/>
        <v>26</v>
      </c>
      <c r="AN1287" s="1">
        <f t="shared" si="951"/>
        <v>26</v>
      </c>
      <c r="AO1287" s="1">
        <f t="shared" si="952"/>
        <v>26</v>
      </c>
      <c r="AP1287" s="7">
        <f t="shared" si="922"/>
        <v>27</v>
      </c>
      <c r="AQ1287" s="7">
        <f t="shared" si="923"/>
        <v>33</v>
      </c>
      <c r="AR1287" s="1">
        <f t="shared" si="953"/>
        <v>33</v>
      </c>
      <c r="AS1287" s="7">
        <f t="shared" si="924"/>
        <v>33</v>
      </c>
      <c r="AT1287" s="1">
        <f t="shared" si="954"/>
        <v>33</v>
      </c>
      <c r="AU1287" s="1">
        <f t="shared" si="955"/>
        <v>33</v>
      </c>
      <c r="AV1287" s="1">
        <f t="shared" si="956"/>
        <v>33</v>
      </c>
      <c r="AW1287" s="1">
        <f t="shared" si="957"/>
        <v>37</v>
      </c>
      <c r="AX1287" s="1">
        <f t="shared" si="958"/>
        <v>37</v>
      </c>
      <c r="AY1287" s="1">
        <f t="shared" si="959"/>
        <v>37</v>
      </c>
      <c r="AZ1287" s="1">
        <f t="shared" si="960"/>
        <v>37</v>
      </c>
      <c r="BA1287" s="1">
        <f t="shared" si="961"/>
        <v>37</v>
      </c>
      <c r="BB1287" s="1">
        <f t="shared" si="962"/>
        <v>37</v>
      </c>
      <c r="BC1287" s="1">
        <f t="shared" si="963"/>
        <v>37</v>
      </c>
      <c r="BD1287" s="1">
        <f t="shared" si="964"/>
        <v>37</v>
      </c>
      <c r="BE1287" s="1">
        <f t="shared" si="965"/>
        <v>37</v>
      </c>
      <c r="BF1287" s="1">
        <f t="shared" si="966"/>
        <v>37</v>
      </c>
      <c r="BG1287" s="1">
        <f>+IF(D1287="male",VLOOKUP(M1287,'Key node cluster'!$A$3:$C$45,3,0),VLOOKUP(M1287,'Key node cluster'!$F$3:$H$27,3,0))</f>
        <v>37</v>
      </c>
    </row>
    <row r="1288" spans="1:59" x14ac:dyDescent="0.25">
      <c r="A1288" t="s">
        <v>1208</v>
      </c>
      <c r="B1288">
        <v>9831024448</v>
      </c>
      <c r="C1288" s="7">
        <v>40</v>
      </c>
      <c r="D1288" t="s">
        <v>9</v>
      </c>
      <c r="E1288" t="s">
        <v>10</v>
      </c>
      <c r="G1288" t="str">
        <f t="shared" si="921"/>
        <v>secondary or below</v>
      </c>
      <c r="H1288" s="7">
        <f t="shared" si="925"/>
        <v>10</v>
      </c>
      <c r="I1288" t="s">
        <v>12</v>
      </c>
      <c r="J1288">
        <v>39</v>
      </c>
      <c r="K1288">
        <v>6.9424657534246998</v>
      </c>
      <c r="L1288">
        <v>2</v>
      </c>
      <c r="M1288" s="5">
        <f t="shared" si="926"/>
        <v>26</v>
      </c>
      <c r="N1288" s="5">
        <f>+IF(D1288="male",VLOOKUP(BG1288,'Key node cluster'!$L$3:$N$24,3,0),VLOOKUP(BG1288,'Key node cluster'!$R$3:$T$15,3,0))</f>
        <v>1</v>
      </c>
      <c r="O1288" s="1">
        <v>0</v>
      </c>
      <c r="P1288" s="1">
        <f t="shared" si="927"/>
        <v>26</v>
      </c>
      <c r="Q1288" s="1">
        <f t="shared" si="928"/>
        <v>26</v>
      </c>
      <c r="R1288" s="1">
        <f t="shared" si="929"/>
        <v>26</v>
      </c>
      <c r="S1288" s="1">
        <f t="shared" si="930"/>
        <v>26</v>
      </c>
      <c r="T1288" s="1">
        <f t="shared" si="931"/>
        <v>26</v>
      </c>
      <c r="U1288" s="1">
        <f t="shared" si="932"/>
        <v>26</v>
      </c>
      <c r="V1288" s="1">
        <f t="shared" si="933"/>
        <v>26</v>
      </c>
      <c r="W1288" s="1">
        <f t="shared" si="934"/>
        <v>26</v>
      </c>
      <c r="X1288" s="1">
        <f t="shared" si="935"/>
        <v>26</v>
      </c>
      <c r="Y1288" s="1">
        <f t="shared" si="936"/>
        <v>26</v>
      </c>
      <c r="Z1288" s="1">
        <f t="shared" si="937"/>
        <v>26</v>
      </c>
      <c r="AA1288" s="1">
        <f t="shared" si="938"/>
        <v>26</v>
      </c>
      <c r="AB1288" s="1">
        <f t="shared" si="939"/>
        <v>26</v>
      </c>
      <c r="AC1288" s="1">
        <f t="shared" si="940"/>
        <v>26</v>
      </c>
      <c r="AD1288" s="1">
        <f t="shared" si="941"/>
        <v>26</v>
      </c>
      <c r="AE1288" s="1">
        <f t="shared" si="942"/>
        <v>26</v>
      </c>
      <c r="AF1288" s="1">
        <f t="shared" si="943"/>
        <v>26</v>
      </c>
      <c r="AG1288" s="1">
        <f t="shared" si="944"/>
        <v>26</v>
      </c>
      <c r="AH1288" s="1">
        <f t="shared" si="945"/>
        <v>26</v>
      </c>
      <c r="AI1288" s="1">
        <f t="shared" si="946"/>
        <v>26</v>
      </c>
      <c r="AJ1288" s="1">
        <f t="shared" si="947"/>
        <v>26</v>
      </c>
      <c r="AK1288" s="1">
        <f t="shared" si="948"/>
        <v>26</v>
      </c>
      <c r="AL1288" s="1">
        <f t="shared" si="949"/>
        <v>26</v>
      </c>
      <c r="AM1288" s="1">
        <f t="shared" si="950"/>
        <v>26</v>
      </c>
      <c r="AN1288" s="1">
        <f t="shared" si="951"/>
        <v>26</v>
      </c>
      <c r="AO1288" s="1">
        <f t="shared" si="952"/>
        <v>26</v>
      </c>
      <c r="AP1288" s="7">
        <f t="shared" si="922"/>
        <v>26</v>
      </c>
      <c r="AQ1288" s="7">
        <f t="shared" si="923"/>
        <v>26</v>
      </c>
      <c r="AR1288" s="1">
        <f t="shared" si="953"/>
        <v>26</v>
      </c>
      <c r="AS1288" s="7">
        <f t="shared" si="924"/>
        <v>26</v>
      </c>
      <c r="AT1288" s="1">
        <f t="shared" si="954"/>
        <v>26</v>
      </c>
      <c r="AU1288" s="1">
        <f t="shared" si="955"/>
        <v>26</v>
      </c>
      <c r="AV1288" s="1">
        <f t="shared" si="956"/>
        <v>26</v>
      </c>
      <c r="AW1288" s="1">
        <f t="shared" si="957"/>
        <v>26</v>
      </c>
      <c r="AX1288" s="1">
        <f t="shared" si="958"/>
        <v>26</v>
      </c>
      <c r="AY1288" s="1">
        <f t="shared" si="959"/>
        <v>26</v>
      </c>
      <c r="AZ1288" s="1">
        <f t="shared" si="960"/>
        <v>26</v>
      </c>
      <c r="BA1288" s="1">
        <f t="shared" si="961"/>
        <v>26</v>
      </c>
      <c r="BB1288" s="1">
        <f t="shared" si="962"/>
        <v>26</v>
      </c>
      <c r="BC1288" s="1">
        <f t="shared" si="963"/>
        <v>26</v>
      </c>
      <c r="BD1288" s="1">
        <f t="shared" si="964"/>
        <v>26</v>
      </c>
      <c r="BE1288" s="1">
        <f t="shared" si="965"/>
        <v>26</v>
      </c>
      <c r="BF1288" s="1">
        <f t="shared" si="966"/>
        <v>26</v>
      </c>
      <c r="BG1288" s="1">
        <f>+IF(D1288="male",VLOOKUP(M1288,'Key node cluster'!$A$3:$C$45,3,0),VLOOKUP(M1288,'Key node cluster'!$F$3:$H$27,3,0))</f>
        <v>31</v>
      </c>
    </row>
    <row r="1289" spans="1:59" x14ac:dyDescent="0.25">
      <c r="A1289" t="s">
        <v>1210</v>
      </c>
      <c r="B1289">
        <v>9871024856</v>
      </c>
      <c r="C1289" s="7">
        <v>30</v>
      </c>
      <c r="D1289" t="s">
        <v>9</v>
      </c>
      <c r="E1289" t="s">
        <v>10</v>
      </c>
      <c r="F1289" t="s">
        <v>25</v>
      </c>
      <c r="G1289" t="str">
        <f t="shared" si="921"/>
        <v>bachelor or above</v>
      </c>
      <c r="H1289" s="7">
        <f t="shared" si="925"/>
        <v>10</v>
      </c>
      <c r="I1289" t="s">
        <v>14</v>
      </c>
      <c r="J1289">
        <v>34</v>
      </c>
      <c r="K1289">
        <v>6.2547945205479003</v>
      </c>
      <c r="L1289">
        <v>6</v>
      </c>
      <c r="M1289" s="5">
        <f t="shared" si="926"/>
        <v>31</v>
      </c>
      <c r="N1289" s="5">
        <f>+IF(D1289="male",VLOOKUP(BG1289,'Key node cluster'!$L$3:$N$24,3,0),VLOOKUP(BG1289,'Key node cluster'!$R$3:$T$15,3,0))</f>
        <v>1</v>
      </c>
      <c r="O1289" s="1">
        <v>0</v>
      </c>
      <c r="P1289" s="1">
        <f t="shared" si="927"/>
        <v>26</v>
      </c>
      <c r="Q1289" s="1">
        <f t="shared" si="928"/>
        <v>26</v>
      </c>
      <c r="R1289" s="1">
        <f t="shared" si="929"/>
        <v>26</v>
      </c>
      <c r="S1289" s="1">
        <f t="shared" si="930"/>
        <v>26</v>
      </c>
      <c r="T1289" s="1">
        <f t="shared" si="931"/>
        <v>26</v>
      </c>
      <c r="U1289" s="1">
        <f t="shared" si="932"/>
        <v>26</v>
      </c>
      <c r="V1289" s="1">
        <f t="shared" si="933"/>
        <v>26</v>
      </c>
      <c r="W1289" s="1">
        <f t="shared" si="934"/>
        <v>26</v>
      </c>
      <c r="X1289" s="1">
        <f t="shared" si="935"/>
        <v>26</v>
      </c>
      <c r="Y1289" s="1">
        <f t="shared" si="936"/>
        <v>26</v>
      </c>
      <c r="Z1289" s="1">
        <f t="shared" si="937"/>
        <v>26</v>
      </c>
      <c r="AA1289" s="1">
        <f t="shared" si="938"/>
        <v>26</v>
      </c>
      <c r="AB1289" s="1">
        <f t="shared" si="939"/>
        <v>26</v>
      </c>
      <c r="AC1289" s="1">
        <f t="shared" si="940"/>
        <v>26</v>
      </c>
      <c r="AD1289" s="1">
        <f t="shared" si="941"/>
        <v>26</v>
      </c>
      <c r="AE1289" s="1">
        <f t="shared" si="942"/>
        <v>26</v>
      </c>
      <c r="AF1289" s="1">
        <f t="shared" si="943"/>
        <v>26</v>
      </c>
      <c r="AG1289" s="1">
        <f t="shared" si="944"/>
        <v>26</v>
      </c>
      <c r="AH1289" s="1">
        <f t="shared" si="945"/>
        <v>26</v>
      </c>
      <c r="AI1289" s="1">
        <f t="shared" si="946"/>
        <v>26</v>
      </c>
      <c r="AJ1289" s="1">
        <f t="shared" si="947"/>
        <v>26</v>
      </c>
      <c r="AK1289" s="1">
        <f t="shared" si="948"/>
        <v>26</v>
      </c>
      <c r="AL1289" s="1">
        <f t="shared" si="949"/>
        <v>26</v>
      </c>
      <c r="AM1289" s="1">
        <f t="shared" si="950"/>
        <v>26</v>
      </c>
      <c r="AN1289" s="1">
        <f t="shared" si="951"/>
        <v>26</v>
      </c>
      <c r="AO1289" s="1">
        <f t="shared" si="952"/>
        <v>26</v>
      </c>
      <c r="AP1289" s="7">
        <f t="shared" si="922"/>
        <v>27</v>
      </c>
      <c r="AQ1289" s="7">
        <f t="shared" si="923"/>
        <v>28</v>
      </c>
      <c r="AR1289" s="1">
        <f t="shared" si="953"/>
        <v>29</v>
      </c>
      <c r="AS1289" s="7">
        <f t="shared" si="924"/>
        <v>31</v>
      </c>
      <c r="AT1289" s="1">
        <f t="shared" si="954"/>
        <v>31</v>
      </c>
      <c r="AU1289" s="1">
        <f t="shared" si="955"/>
        <v>31</v>
      </c>
      <c r="AV1289" s="1">
        <f t="shared" si="956"/>
        <v>31</v>
      </c>
      <c r="AW1289" s="1">
        <f t="shared" si="957"/>
        <v>31</v>
      </c>
      <c r="AX1289" s="1">
        <f t="shared" si="958"/>
        <v>31</v>
      </c>
      <c r="AY1289" s="1">
        <f t="shared" si="959"/>
        <v>31</v>
      </c>
      <c r="AZ1289" s="1">
        <f t="shared" si="960"/>
        <v>31</v>
      </c>
      <c r="BA1289" s="1">
        <f t="shared" si="961"/>
        <v>31</v>
      </c>
      <c r="BB1289" s="1">
        <f t="shared" si="962"/>
        <v>31</v>
      </c>
      <c r="BC1289" s="1">
        <f t="shared" si="963"/>
        <v>31</v>
      </c>
      <c r="BD1289" s="1">
        <f t="shared" si="964"/>
        <v>31</v>
      </c>
      <c r="BE1289" s="1">
        <f t="shared" si="965"/>
        <v>31</v>
      </c>
      <c r="BF1289" s="1">
        <f t="shared" si="966"/>
        <v>31</v>
      </c>
      <c r="BG1289" s="1">
        <f>+IF(D1289="male",VLOOKUP(M1289,'Key node cluster'!$A$3:$C$45,3,0),VLOOKUP(M1289,'Key node cluster'!$F$3:$H$27,3,0))</f>
        <v>31</v>
      </c>
    </row>
    <row r="1290" spans="1:59" x14ac:dyDescent="0.25">
      <c r="A1290" t="s">
        <v>1211</v>
      </c>
      <c r="B1290">
        <v>9961011048</v>
      </c>
      <c r="C1290" s="7">
        <v>30</v>
      </c>
      <c r="D1290" t="s">
        <v>9</v>
      </c>
      <c r="E1290" t="s">
        <v>10</v>
      </c>
      <c r="F1290" t="s">
        <v>11</v>
      </c>
      <c r="G1290" t="str">
        <f t="shared" si="921"/>
        <v>secondary or below</v>
      </c>
      <c r="H1290" s="7">
        <f t="shared" si="925"/>
        <v>5</v>
      </c>
      <c r="I1290" t="s">
        <v>18</v>
      </c>
      <c r="J1290">
        <v>26</v>
      </c>
      <c r="K1290">
        <v>4.0191780821918002</v>
      </c>
      <c r="L1290">
        <v>5</v>
      </c>
      <c r="M1290" s="5">
        <f t="shared" si="926"/>
        <v>41</v>
      </c>
      <c r="N1290" s="5">
        <f>+IF(D1290="male",VLOOKUP(BG1290,'Key node cluster'!$L$3:$N$24,3,0),VLOOKUP(BG1290,'Key node cluster'!$R$3:$T$15,3,0))</f>
        <v>1</v>
      </c>
      <c r="O1290" s="1">
        <v>0</v>
      </c>
      <c r="P1290" s="1">
        <f t="shared" si="927"/>
        <v>26</v>
      </c>
      <c r="Q1290" s="1">
        <f t="shared" si="928"/>
        <v>26</v>
      </c>
      <c r="R1290" s="1">
        <f t="shared" si="929"/>
        <v>26</v>
      </c>
      <c r="S1290" s="1">
        <f t="shared" si="930"/>
        <v>26</v>
      </c>
      <c r="T1290" s="1">
        <f t="shared" si="931"/>
        <v>26</v>
      </c>
      <c r="U1290" s="1">
        <f t="shared" si="932"/>
        <v>26</v>
      </c>
      <c r="V1290" s="1">
        <f t="shared" si="933"/>
        <v>26</v>
      </c>
      <c r="W1290" s="1">
        <f t="shared" si="934"/>
        <v>26</v>
      </c>
      <c r="X1290" s="1">
        <f t="shared" si="935"/>
        <v>26</v>
      </c>
      <c r="Y1290" s="1">
        <f t="shared" si="936"/>
        <v>26</v>
      </c>
      <c r="Z1290" s="1">
        <f t="shared" si="937"/>
        <v>26</v>
      </c>
      <c r="AA1290" s="1">
        <f t="shared" si="938"/>
        <v>26</v>
      </c>
      <c r="AB1290" s="1">
        <f t="shared" si="939"/>
        <v>26</v>
      </c>
      <c r="AC1290" s="1">
        <f t="shared" si="940"/>
        <v>26</v>
      </c>
      <c r="AD1290" s="1">
        <f t="shared" si="941"/>
        <v>26</v>
      </c>
      <c r="AE1290" s="1">
        <f t="shared" si="942"/>
        <v>26</v>
      </c>
      <c r="AF1290" s="1">
        <f t="shared" si="943"/>
        <v>26</v>
      </c>
      <c r="AG1290" s="1">
        <f t="shared" si="944"/>
        <v>26</v>
      </c>
      <c r="AH1290" s="1">
        <f t="shared" si="945"/>
        <v>26</v>
      </c>
      <c r="AI1290" s="1">
        <f t="shared" si="946"/>
        <v>26</v>
      </c>
      <c r="AJ1290" s="1">
        <f t="shared" si="947"/>
        <v>26</v>
      </c>
      <c r="AK1290" s="1">
        <f t="shared" si="948"/>
        <v>26</v>
      </c>
      <c r="AL1290" s="1">
        <f t="shared" si="949"/>
        <v>26</v>
      </c>
      <c r="AM1290" s="1">
        <f t="shared" si="950"/>
        <v>26</v>
      </c>
      <c r="AN1290" s="1">
        <f t="shared" si="951"/>
        <v>26</v>
      </c>
      <c r="AO1290" s="1">
        <f t="shared" si="952"/>
        <v>26</v>
      </c>
      <c r="AP1290" s="7">
        <f t="shared" si="922"/>
        <v>38</v>
      </c>
      <c r="AQ1290" s="7">
        <f t="shared" si="923"/>
        <v>38</v>
      </c>
      <c r="AR1290" s="1">
        <f t="shared" si="953"/>
        <v>38</v>
      </c>
      <c r="AS1290" s="7">
        <f t="shared" si="924"/>
        <v>38</v>
      </c>
      <c r="AT1290" s="1">
        <f t="shared" si="954"/>
        <v>38</v>
      </c>
      <c r="AU1290" s="1">
        <f t="shared" si="955"/>
        <v>38</v>
      </c>
      <c r="AV1290" s="1">
        <f t="shared" si="956"/>
        <v>38</v>
      </c>
      <c r="AW1290" s="1">
        <f t="shared" si="957"/>
        <v>38</v>
      </c>
      <c r="AX1290" s="1">
        <f t="shared" si="958"/>
        <v>38</v>
      </c>
      <c r="AY1290" s="1">
        <f t="shared" si="959"/>
        <v>38</v>
      </c>
      <c r="AZ1290" s="1">
        <f t="shared" si="960"/>
        <v>38</v>
      </c>
      <c r="BA1290" s="1">
        <f t="shared" si="961"/>
        <v>38</v>
      </c>
      <c r="BB1290" s="1">
        <f t="shared" si="962"/>
        <v>40</v>
      </c>
      <c r="BC1290" s="1">
        <f t="shared" si="963"/>
        <v>40</v>
      </c>
      <c r="BD1290" s="1">
        <f t="shared" si="964"/>
        <v>41</v>
      </c>
      <c r="BE1290" s="1">
        <f t="shared" si="965"/>
        <v>41</v>
      </c>
      <c r="BF1290" s="1">
        <f t="shared" si="966"/>
        <v>41</v>
      </c>
      <c r="BG1290" s="1">
        <f>+IF(D1290="male",VLOOKUP(M1290,'Key node cluster'!$A$3:$C$45,3,0),VLOOKUP(M1290,'Key node cluster'!$F$3:$H$27,3,0))</f>
        <v>41</v>
      </c>
    </row>
    <row r="1291" spans="1:59" x14ac:dyDescent="0.25">
      <c r="A1291" t="s">
        <v>1214</v>
      </c>
      <c r="B1291">
        <v>9931013517</v>
      </c>
      <c r="C1291" s="7">
        <v>30</v>
      </c>
      <c r="D1291" t="s">
        <v>9</v>
      </c>
      <c r="E1291" t="s">
        <v>10</v>
      </c>
      <c r="F1291" t="s">
        <v>352</v>
      </c>
      <c r="G1291" t="str">
        <f t="shared" si="921"/>
        <v>bachelor or above</v>
      </c>
      <c r="H1291" s="7">
        <f t="shared" si="925"/>
        <v>10</v>
      </c>
      <c r="I1291" t="s">
        <v>14</v>
      </c>
      <c r="J1291">
        <v>29</v>
      </c>
      <c r="K1291">
        <v>5.0246575342466002</v>
      </c>
      <c r="L1291">
        <v>18</v>
      </c>
      <c r="M1291" s="5">
        <f t="shared" si="926"/>
        <v>31</v>
      </c>
      <c r="N1291" s="5">
        <f>+IF(D1291="male",VLOOKUP(BG1291,'Key node cluster'!$L$3:$N$24,3,0),VLOOKUP(BG1291,'Key node cluster'!$R$3:$T$15,3,0))</f>
        <v>1</v>
      </c>
      <c r="O1291" s="1">
        <v>0</v>
      </c>
      <c r="P1291" s="1">
        <f t="shared" si="927"/>
        <v>26</v>
      </c>
      <c r="Q1291" s="1">
        <f t="shared" si="928"/>
        <v>26</v>
      </c>
      <c r="R1291" s="1">
        <f t="shared" si="929"/>
        <v>26</v>
      </c>
      <c r="S1291" s="1">
        <f t="shared" si="930"/>
        <v>26</v>
      </c>
      <c r="T1291" s="1">
        <f t="shared" si="931"/>
        <v>26</v>
      </c>
      <c r="U1291" s="1">
        <f t="shared" si="932"/>
        <v>26</v>
      </c>
      <c r="V1291" s="1">
        <f t="shared" si="933"/>
        <v>26</v>
      </c>
      <c r="W1291" s="1">
        <f t="shared" si="934"/>
        <v>26</v>
      </c>
      <c r="X1291" s="1">
        <f t="shared" si="935"/>
        <v>26</v>
      </c>
      <c r="Y1291" s="1">
        <f t="shared" si="936"/>
        <v>26</v>
      </c>
      <c r="Z1291" s="1">
        <f t="shared" si="937"/>
        <v>26</v>
      </c>
      <c r="AA1291" s="1">
        <f t="shared" si="938"/>
        <v>26</v>
      </c>
      <c r="AB1291" s="1">
        <f t="shared" si="939"/>
        <v>26</v>
      </c>
      <c r="AC1291" s="1">
        <f t="shared" si="940"/>
        <v>26</v>
      </c>
      <c r="AD1291" s="1">
        <f t="shared" si="941"/>
        <v>26</v>
      </c>
      <c r="AE1291" s="1">
        <f t="shared" si="942"/>
        <v>26</v>
      </c>
      <c r="AF1291" s="1">
        <f t="shared" si="943"/>
        <v>26</v>
      </c>
      <c r="AG1291" s="1">
        <f t="shared" si="944"/>
        <v>26</v>
      </c>
      <c r="AH1291" s="1">
        <f t="shared" si="945"/>
        <v>26</v>
      </c>
      <c r="AI1291" s="1">
        <f t="shared" si="946"/>
        <v>26</v>
      </c>
      <c r="AJ1291" s="1">
        <f t="shared" si="947"/>
        <v>26</v>
      </c>
      <c r="AK1291" s="1">
        <f t="shared" si="948"/>
        <v>26</v>
      </c>
      <c r="AL1291" s="1">
        <f t="shared" si="949"/>
        <v>26</v>
      </c>
      <c r="AM1291" s="1">
        <f t="shared" si="950"/>
        <v>26</v>
      </c>
      <c r="AN1291" s="1">
        <f t="shared" si="951"/>
        <v>26</v>
      </c>
      <c r="AO1291" s="1">
        <f t="shared" si="952"/>
        <v>26</v>
      </c>
      <c r="AP1291" s="7">
        <f t="shared" si="922"/>
        <v>27</v>
      </c>
      <c r="AQ1291" s="7">
        <f t="shared" si="923"/>
        <v>28</v>
      </c>
      <c r="AR1291" s="1">
        <f t="shared" si="953"/>
        <v>29</v>
      </c>
      <c r="AS1291" s="7">
        <f t="shared" si="924"/>
        <v>31</v>
      </c>
      <c r="AT1291" s="1">
        <f t="shared" si="954"/>
        <v>31</v>
      </c>
      <c r="AU1291" s="1">
        <f t="shared" si="955"/>
        <v>31</v>
      </c>
      <c r="AV1291" s="1">
        <f t="shared" si="956"/>
        <v>31</v>
      </c>
      <c r="AW1291" s="1">
        <f t="shared" si="957"/>
        <v>31</v>
      </c>
      <c r="AX1291" s="1">
        <f t="shared" si="958"/>
        <v>31</v>
      </c>
      <c r="AY1291" s="1">
        <f t="shared" si="959"/>
        <v>31</v>
      </c>
      <c r="AZ1291" s="1">
        <f t="shared" si="960"/>
        <v>31</v>
      </c>
      <c r="BA1291" s="1">
        <f t="shared" si="961"/>
        <v>31</v>
      </c>
      <c r="BB1291" s="1">
        <f t="shared" si="962"/>
        <v>31</v>
      </c>
      <c r="BC1291" s="1">
        <f t="shared" si="963"/>
        <v>31</v>
      </c>
      <c r="BD1291" s="1">
        <f t="shared" si="964"/>
        <v>31</v>
      </c>
      <c r="BE1291" s="1">
        <f t="shared" si="965"/>
        <v>31</v>
      </c>
      <c r="BF1291" s="1">
        <f t="shared" si="966"/>
        <v>31</v>
      </c>
      <c r="BG1291" s="1">
        <f>+IF(D1291="male",VLOOKUP(M1291,'Key node cluster'!$A$3:$C$45,3,0),VLOOKUP(M1291,'Key node cluster'!$F$3:$H$27,3,0))</f>
        <v>31</v>
      </c>
    </row>
    <row r="1292" spans="1:59" x14ac:dyDescent="0.25">
      <c r="A1292" t="s">
        <v>1215</v>
      </c>
      <c r="B1292">
        <v>9951015991</v>
      </c>
      <c r="C1292" s="7">
        <v>30</v>
      </c>
      <c r="D1292" t="s">
        <v>9</v>
      </c>
      <c r="E1292" t="s">
        <v>10</v>
      </c>
      <c r="G1292" t="str">
        <f t="shared" si="921"/>
        <v>bachelor or above</v>
      </c>
      <c r="H1292" s="7">
        <f t="shared" si="925"/>
        <v>5</v>
      </c>
      <c r="I1292" t="s">
        <v>14</v>
      </c>
      <c r="J1292">
        <v>27</v>
      </c>
      <c r="K1292">
        <v>4.5232876712329002</v>
      </c>
      <c r="L1292">
        <v>3</v>
      </c>
      <c r="M1292" s="5">
        <f t="shared" si="926"/>
        <v>26</v>
      </c>
      <c r="N1292" s="5">
        <f>+IF(D1292="male",VLOOKUP(BG1292,'Key node cluster'!$L$3:$N$24,3,0),VLOOKUP(BG1292,'Key node cluster'!$R$3:$T$15,3,0))</f>
        <v>1</v>
      </c>
      <c r="O1292" s="1">
        <v>0</v>
      </c>
      <c r="P1292" s="1">
        <f t="shared" si="927"/>
        <v>26</v>
      </c>
      <c r="Q1292" s="1">
        <f t="shared" si="928"/>
        <v>26</v>
      </c>
      <c r="R1292" s="1">
        <f t="shared" si="929"/>
        <v>26</v>
      </c>
      <c r="S1292" s="1">
        <f t="shared" si="930"/>
        <v>26</v>
      </c>
      <c r="T1292" s="1">
        <f t="shared" si="931"/>
        <v>26</v>
      </c>
      <c r="U1292" s="1">
        <f t="shared" si="932"/>
        <v>26</v>
      </c>
      <c r="V1292" s="1">
        <f t="shared" si="933"/>
        <v>26</v>
      </c>
      <c r="W1292" s="1">
        <f t="shared" si="934"/>
        <v>26</v>
      </c>
      <c r="X1292" s="1">
        <f t="shared" si="935"/>
        <v>26</v>
      </c>
      <c r="Y1292" s="1">
        <f t="shared" si="936"/>
        <v>26</v>
      </c>
      <c r="Z1292" s="1">
        <f t="shared" si="937"/>
        <v>26</v>
      </c>
      <c r="AA1292" s="1">
        <f t="shared" si="938"/>
        <v>26</v>
      </c>
      <c r="AB1292" s="1">
        <f t="shared" si="939"/>
        <v>26</v>
      </c>
      <c r="AC1292" s="1">
        <f t="shared" si="940"/>
        <v>26</v>
      </c>
      <c r="AD1292" s="1">
        <f t="shared" si="941"/>
        <v>26</v>
      </c>
      <c r="AE1292" s="1">
        <f t="shared" si="942"/>
        <v>26</v>
      </c>
      <c r="AF1292" s="1">
        <f t="shared" si="943"/>
        <v>26</v>
      </c>
      <c r="AG1292" s="1">
        <f t="shared" si="944"/>
        <v>26</v>
      </c>
      <c r="AH1292" s="1">
        <f t="shared" si="945"/>
        <v>26</v>
      </c>
      <c r="AI1292" s="1">
        <f t="shared" si="946"/>
        <v>26</v>
      </c>
      <c r="AJ1292" s="1">
        <f t="shared" si="947"/>
        <v>26</v>
      </c>
      <c r="AK1292" s="1">
        <f t="shared" si="948"/>
        <v>26</v>
      </c>
      <c r="AL1292" s="1">
        <f t="shared" si="949"/>
        <v>26</v>
      </c>
      <c r="AM1292" s="1">
        <f t="shared" si="950"/>
        <v>26</v>
      </c>
      <c r="AN1292" s="1">
        <f t="shared" si="951"/>
        <v>26</v>
      </c>
      <c r="AO1292" s="1">
        <f t="shared" si="952"/>
        <v>26</v>
      </c>
      <c r="AP1292" s="7">
        <f t="shared" si="922"/>
        <v>26</v>
      </c>
      <c r="AQ1292" s="7">
        <f t="shared" si="923"/>
        <v>26</v>
      </c>
      <c r="AR1292" s="1">
        <f t="shared" si="953"/>
        <v>26</v>
      </c>
      <c r="AS1292" s="7">
        <f t="shared" si="924"/>
        <v>26</v>
      </c>
      <c r="AT1292" s="1">
        <f t="shared" si="954"/>
        <v>26</v>
      </c>
      <c r="AU1292" s="1">
        <f t="shared" si="955"/>
        <v>26</v>
      </c>
      <c r="AV1292" s="1">
        <f t="shared" si="956"/>
        <v>26</v>
      </c>
      <c r="AW1292" s="1">
        <f t="shared" si="957"/>
        <v>26</v>
      </c>
      <c r="AX1292" s="1">
        <f t="shared" si="958"/>
        <v>26</v>
      </c>
      <c r="AY1292" s="1">
        <f t="shared" si="959"/>
        <v>26</v>
      </c>
      <c r="AZ1292" s="1">
        <f t="shared" si="960"/>
        <v>26</v>
      </c>
      <c r="BA1292" s="1">
        <f t="shared" si="961"/>
        <v>26</v>
      </c>
      <c r="BB1292" s="1">
        <f t="shared" si="962"/>
        <v>26</v>
      </c>
      <c r="BC1292" s="1">
        <f t="shared" si="963"/>
        <v>26</v>
      </c>
      <c r="BD1292" s="1">
        <f t="shared" si="964"/>
        <v>26</v>
      </c>
      <c r="BE1292" s="1">
        <f t="shared" si="965"/>
        <v>26</v>
      </c>
      <c r="BF1292" s="1">
        <f t="shared" si="966"/>
        <v>26</v>
      </c>
      <c r="BG1292" s="1">
        <f>+IF(D1292="male",VLOOKUP(M1292,'Key node cluster'!$A$3:$C$45,3,0),VLOOKUP(M1292,'Key node cluster'!$F$3:$H$27,3,0))</f>
        <v>31</v>
      </c>
    </row>
    <row r="1293" spans="1:59" x14ac:dyDescent="0.25">
      <c r="A1293" t="s">
        <v>1216</v>
      </c>
      <c r="B1293">
        <v>9921022309</v>
      </c>
      <c r="C1293" s="7">
        <v>30</v>
      </c>
      <c r="D1293" t="s">
        <v>9</v>
      </c>
      <c r="E1293" t="s">
        <v>10</v>
      </c>
      <c r="F1293" t="s">
        <v>11</v>
      </c>
      <c r="G1293" t="str">
        <f t="shared" si="921"/>
        <v>bachelor or above</v>
      </c>
      <c r="H1293" s="7">
        <f t="shared" si="925"/>
        <v>5</v>
      </c>
      <c r="I1293" t="s">
        <v>14</v>
      </c>
      <c r="J1293">
        <v>30</v>
      </c>
      <c r="K1293">
        <v>4.2520547945205003</v>
      </c>
      <c r="L1293">
        <v>3</v>
      </c>
      <c r="M1293" s="5">
        <f t="shared" si="926"/>
        <v>41</v>
      </c>
      <c r="N1293" s="5">
        <f>+IF(D1293="male",VLOOKUP(BG1293,'Key node cluster'!$L$3:$N$24,3,0),VLOOKUP(BG1293,'Key node cluster'!$R$3:$T$15,3,0))</f>
        <v>1</v>
      </c>
      <c r="O1293" s="1">
        <v>0</v>
      </c>
      <c r="P1293" s="1">
        <f t="shared" si="927"/>
        <v>26</v>
      </c>
      <c r="Q1293" s="1">
        <f t="shared" si="928"/>
        <v>26</v>
      </c>
      <c r="R1293" s="1">
        <f t="shared" si="929"/>
        <v>26</v>
      </c>
      <c r="S1293" s="1">
        <f t="shared" si="930"/>
        <v>26</v>
      </c>
      <c r="T1293" s="1">
        <f t="shared" si="931"/>
        <v>26</v>
      </c>
      <c r="U1293" s="1">
        <f t="shared" si="932"/>
        <v>26</v>
      </c>
      <c r="V1293" s="1">
        <f t="shared" si="933"/>
        <v>26</v>
      </c>
      <c r="W1293" s="1">
        <f t="shared" si="934"/>
        <v>26</v>
      </c>
      <c r="X1293" s="1">
        <f t="shared" si="935"/>
        <v>26</v>
      </c>
      <c r="Y1293" s="1">
        <f t="shared" si="936"/>
        <v>26</v>
      </c>
      <c r="Z1293" s="1">
        <f t="shared" si="937"/>
        <v>26</v>
      </c>
      <c r="AA1293" s="1">
        <f t="shared" si="938"/>
        <v>26</v>
      </c>
      <c r="AB1293" s="1">
        <f t="shared" si="939"/>
        <v>26</v>
      </c>
      <c r="AC1293" s="1">
        <f t="shared" si="940"/>
        <v>26</v>
      </c>
      <c r="AD1293" s="1">
        <f t="shared" si="941"/>
        <v>26</v>
      </c>
      <c r="AE1293" s="1">
        <f t="shared" si="942"/>
        <v>26</v>
      </c>
      <c r="AF1293" s="1">
        <f t="shared" si="943"/>
        <v>26</v>
      </c>
      <c r="AG1293" s="1">
        <f t="shared" si="944"/>
        <v>26</v>
      </c>
      <c r="AH1293" s="1">
        <f t="shared" si="945"/>
        <v>26</v>
      </c>
      <c r="AI1293" s="1">
        <f t="shared" si="946"/>
        <v>26</v>
      </c>
      <c r="AJ1293" s="1">
        <f t="shared" si="947"/>
        <v>26</v>
      </c>
      <c r="AK1293" s="1">
        <f t="shared" si="948"/>
        <v>26</v>
      </c>
      <c r="AL1293" s="1">
        <f t="shared" si="949"/>
        <v>26</v>
      </c>
      <c r="AM1293" s="1">
        <f t="shared" si="950"/>
        <v>26</v>
      </c>
      <c r="AN1293" s="1">
        <f t="shared" si="951"/>
        <v>26</v>
      </c>
      <c r="AO1293" s="1">
        <f t="shared" si="952"/>
        <v>26</v>
      </c>
      <c r="AP1293" s="7">
        <f t="shared" si="922"/>
        <v>38</v>
      </c>
      <c r="AQ1293" s="7">
        <f t="shared" si="923"/>
        <v>38</v>
      </c>
      <c r="AR1293" s="1">
        <f t="shared" si="953"/>
        <v>38</v>
      </c>
      <c r="AS1293" s="7">
        <f t="shared" si="924"/>
        <v>38</v>
      </c>
      <c r="AT1293" s="1">
        <f t="shared" si="954"/>
        <v>38</v>
      </c>
      <c r="AU1293" s="1">
        <f t="shared" si="955"/>
        <v>38</v>
      </c>
      <c r="AV1293" s="1">
        <f t="shared" si="956"/>
        <v>38</v>
      </c>
      <c r="AW1293" s="1">
        <f t="shared" si="957"/>
        <v>38</v>
      </c>
      <c r="AX1293" s="1">
        <f t="shared" si="958"/>
        <v>38</v>
      </c>
      <c r="AY1293" s="1">
        <f t="shared" si="959"/>
        <v>38</v>
      </c>
      <c r="AZ1293" s="1">
        <f t="shared" si="960"/>
        <v>38</v>
      </c>
      <c r="BA1293" s="1">
        <f t="shared" si="961"/>
        <v>38</v>
      </c>
      <c r="BB1293" s="1">
        <f t="shared" si="962"/>
        <v>40</v>
      </c>
      <c r="BC1293" s="1">
        <f t="shared" si="963"/>
        <v>40</v>
      </c>
      <c r="BD1293" s="1">
        <f t="shared" si="964"/>
        <v>41</v>
      </c>
      <c r="BE1293" s="1">
        <f t="shared" si="965"/>
        <v>41</v>
      </c>
      <c r="BF1293" s="1">
        <f t="shared" si="966"/>
        <v>41</v>
      </c>
      <c r="BG1293" s="1">
        <f>+IF(D1293="male",VLOOKUP(M1293,'Key node cluster'!$A$3:$C$45,3,0),VLOOKUP(M1293,'Key node cluster'!$F$3:$H$27,3,0))</f>
        <v>41</v>
      </c>
    </row>
    <row r="1294" spans="1:59" x14ac:dyDescent="0.25">
      <c r="A1294" t="s">
        <v>1218</v>
      </c>
      <c r="B1294">
        <v>9821050051</v>
      </c>
      <c r="C1294" s="7">
        <v>40</v>
      </c>
      <c r="D1294" t="s">
        <v>9</v>
      </c>
      <c r="E1294" t="s">
        <v>10</v>
      </c>
      <c r="F1294" t="s">
        <v>28</v>
      </c>
      <c r="G1294" t="str">
        <f t="shared" si="921"/>
        <v>bachelor or above</v>
      </c>
      <c r="H1294" s="7">
        <f t="shared" si="925"/>
        <v>20</v>
      </c>
      <c r="I1294" t="s">
        <v>14</v>
      </c>
      <c r="J1294">
        <v>39</v>
      </c>
      <c r="K1294">
        <v>16.279452054795001</v>
      </c>
      <c r="L1294">
        <v>3</v>
      </c>
      <c r="M1294" s="5">
        <f t="shared" si="926"/>
        <v>37</v>
      </c>
      <c r="N1294" s="5">
        <f>+IF(D1294="male",VLOOKUP(BG1294,'Key node cluster'!$L$3:$N$24,3,0),VLOOKUP(BG1294,'Key node cluster'!$R$3:$T$15,3,0))</f>
        <v>0</v>
      </c>
      <c r="O1294" s="1">
        <v>0</v>
      </c>
      <c r="P1294" s="1">
        <f t="shared" si="927"/>
        <v>26</v>
      </c>
      <c r="Q1294" s="1">
        <f t="shared" si="928"/>
        <v>26</v>
      </c>
      <c r="R1294" s="1">
        <f t="shared" si="929"/>
        <v>26</v>
      </c>
      <c r="S1294" s="1">
        <f t="shared" si="930"/>
        <v>26</v>
      </c>
      <c r="T1294" s="1">
        <f t="shared" si="931"/>
        <v>26</v>
      </c>
      <c r="U1294" s="1">
        <f t="shared" si="932"/>
        <v>26</v>
      </c>
      <c r="V1294" s="1">
        <f t="shared" si="933"/>
        <v>26</v>
      </c>
      <c r="W1294" s="1">
        <f t="shared" si="934"/>
        <v>26</v>
      </c>
      <c r="X1294" s="1">
        <f t="shared" si="935"/>
        <v>26</v>
      </c>
      <c r="Y1294" s="1">
        <f t="shared" si="936"/>
        <v>26</v>
      </c>
      <c r="Z1294" s="1">
        <f t="shared" si="937"/>
        <v>26</v>
      </c>
      <c r="AA1294" s="1">
        <f t="shared" si="938"/>
        <v>26</v>
      </c>
      <c r="AB1294" s="1">
        <f t="shared" si="939"/>
        <v>26</v>
      </c>
      <c r="AC1294" s="1">
        <f t="shared" si="940"/>
        <v>26</v>
      </c>
      <c r="AD1294" s="1">
        <f t="shared" si="941"/>
        <v>26</v>
      </c>
      <c r="AE1294" s="1">
        <f t="shared" si="942"/>
        <v>26</v>
      </c>
      <c r="AF1294" s="1">
        <f t="shared" si="943"/>
        <v>26</v>
      </c>
      <c r="AG1294" s="1">
        <f t="shared" si="944"/>
        <v>26</v>
      </c>
      <c r="AH1294" s="1">
        <f t="shared" si="945"/>
        <v>26</v>
      </c>
      <c r="AI1294" s="1">
        <f t="shared" si="946"/>
        <v>26</v>
      </c>
      <c r="AJ1294" s="1">
        <f t="shared" si="947"/>
        <v>26</v>
      </c>
      <c r="AK1294" s="1">
        <f t="shared" si="948"/>
        <v>26</v>
      </c>
      <c r="AL1294" s="1">
        <f t="shared" si="949"/>
        <v>26</v>
      </c>
      <c r="AM1294" s="1">
        <f t="shared" si="950"/>
        <v>26</v>
      </c>
      <c r="AN1294" s="1">
        <f t="shared" si="951"/>
        <v>26</v>
      </c>
      <c r="AO1294" s="1">
        <f t="shared" si="952"/>
        <v>26</v>
      </c>
      <c r="AP1294" s="7">
        <f t="shared" si="922"/>
        <v>27</v>
      </c>
      <c r="AQ1294" s="7">
        <f t="shared" si="923"/>
        <v>33</v>
      </c>
      <c r="AR1294" s="1">
        <f t="shared" si="953"/>
        <v>33</v>
      </c>
      <c r="AS1294" s="7">
        <f t="shared" si="924"/>
        <v>33</v>
      </c>
      <c r="AT1294" s="1">
        <f t="shared" si="954"/>
        <v>33</v>
      </c>
      <c r="AU1294" s="1">
        <f t="shared" si="955"/>
        <v>33</v>
      </c>
      <c r="AV1294" s="1">
        <f t="shared" si="956"/>
        <v>33</v>
      </c>
      <c r="AW1294" s="1">
        <f t="shared" si="957"/>
        <v>37</v>
      </c>
      <c r="AX1294" s="1">
        <f t="shared" si="958"/>
        <v>37</v>
      </c>
      <c r="AY1294" s="1">
        <f t="shared" si="959"/>
        <v>37</v>
      </c>
      <c r="AZ1294" s="1">
        <f t="shared" si="960"/>
        <v>37</v>
      </c>
      <c r="BA1294" s="1">
        <f t="shared" si="961"/>
        <v>37</v>
      </c>
      <c r="BB1294" s="1">
        <f t="shared" si="962"/>
        <v>37</v>
      </c>
      <c r="BC1294" s="1">
        <f t="shared" si="963"/>
        <v>37</v>
      </c>
      <c r="BD1294" s="1">
        <f t="shared" si="964"/>
        <v>37</v>
      </c>
      <c r="BE1294" s="1">
        <f t="shared" si="965"/>
        <v>37</v>
      </c>
      <c r="BF1294" s="1">
        <f t="shared" si="966"/>
        <v>37</v>
      </c>
      <c r="BG1294" s="1">
        <f>+IF(D1294="male",VLOOKUP(M1294,'Key node cluster'!$A$3:$C$45,3,0),VLOOKUP(M1294,'Key node cluster'!$F$3:$H$27,3,0))</f>
        <v>37</v>
      </c>
    </row>
    <row r="1295" spans="1:59" x14ac:dyDescent="0.25">
      <c r="A1295" t="s">
        <v>1220</v>
      </c>
      <c r="B1295">
        <v>9771029340</v>
      </c>
      <c r="C1295" s="7">
        <v>40</v>
      </c>
      <c r="D1295" t="s">
        <v>9</v>
      </c>
      <c r="E1295" t="s">
        <v>10</v>
      </c>
      <c r="F1295" t="s">
        <v>25</v>
      </c>
      <c r="G1295" t="str">
        <f t="shared" si="921"/>
        <v>tvet</v>
      </c>
      <c r="H1295" s="7">
        <f t="shared" si="925"/>
        <v>10</v>
      </c>
      <c r="I1295" t="s">
        <v>22</v>
      </c>
      <c r="J1295">
        <v>44</v>
      </c>
      <c r="K1295">
        <v>9.1917808219177992</v>
      </c>
      <c r="L1295">
        <v>4</v>
      </c>
      <c r="M1295" s="5">
        <f t="shared" si="926"/>
        <v>32</v>
      </c>
      <c r="N1295" s="5">
        <f>+IF(D1295="male",VLOOKUP(BG1295,'Key node cluster'!$L$3:$N$24,3,0),VLOOKUP(BG1295,'Key node cluster'!$R$3:$T$15,3,0))</f>
        <v>0</v>
      </c>
      <c r="O1295" s="1">
        <v>0</v>
      </c>
      <c r="P1295" s="1">
        <f t="shared" si="927"/>
        <v>26</v>
      </c>
      <c r="Q1295" s="1">
        <f t="shared" si="928"/>
        <v>26</v>
      </c>
      <c r="R1295" s="1">
        <f t="shared" si="929"/>
        <v>26</v>
      </c>
      <c r="S1295" s="1">
        <f t="shared" si="930"/>
        <v>26</v>
      </c>
      <c r="T1295" s="1">
        <f t="shared" si="931"/>
        <v>26</v>
      </c>
      <c r="U1295" s="1">
        <f t="shared" si="932"/>
        <v>26</v>
      </c>
      <c r="V1295" s="1">
        <f t="shared" si="933"/>
        <v>26</v>
      </c>
      <c r="W1295" s="1">
        <f t="shared" si="934"/>
        <v>26</v>
      </c>
      <c r="X1295" s="1">
        <f t="shared" si="935"/>
        <v>26</v>
      </c>
      <c r="Y1295" s="1">
        <f t="shared" si="936"/>
        <v>26</v>
      </c>
      <c r="Z1295" s="1">
        <f t="shared" si="937"/>
        <v>26</v>
      </c>
      <c r="AA1295" s="1">
        <f t="shared" si="938"/>
        <v>26</v>
      </c>
      <c r="AB1295" s="1">
        <f t="shared" si="939"/>
        <v>26</v>
      </c>
      <c r="AC1295" s="1">
        <f t="shared" si="940"/>
        <v>26</v>
      </c>
      <c r="AD1295" s="1">
        <f t="shared" si="941"/>
        <v>26</v>
      </c>
      <c r="AE1295" s="1">
        <f t="shared" si="942"/>
        <v>26</v>
      </c>
      <c r="AF1295" s="1">
        <f t="shared" si="943"/>
        <v>26</v>
      </c>
      <c r="AG1295" s="1">
        <f t="shared" si="944"/>
        <v>26</v>
      </c>
      <c r="AH1295" s="1">
        <f t="shared" si="945"/>
        <v>26</v>
      </c>
      <c r="AI1295" s="1">
        <f t="shared" si="946"/>
        <v>26</v>
      </c>
      <c r="AJ1295" s="1">
        <f t="shared" si="947"/>
        <v>26</v>
      </c>
      <c r="AK1295" s="1">
        <f t="shared" si="948"/>
        <v>26</v>
      </c>
      <c r="AL1295" s="1">
        <f t="shared" si="949"/>
        <v>26</v>
      </c>
      <c r="AM1295" s="1">
        <f t="shared" si="950"/>
        <v>26</v>
      </c>
      <c r="AN1295" s="1">
        <f t="shared" si="951"/>
        <v>26</v>
      </c>
      <c r="AO1295" s="1">
        <f t="shared" si="952"/>
        <v>26</v>
      </c>
      <c r="AP1295" s="7">
        <f t="shared" si="922"/>
        <v>27</v>
      </c>
      <c r="AQ1295" s="7">
        <f t="shared" si="923"/>
        <v>28</v>
      </c>
      <c r="AR1295" s="1">
        <f t="shared" si="953"/>
        <v>32</v>
      </c>
      <c r="AS1295" s="7">
        <f t="shared" si="924"/>
        <v>32</v>
      </c>
      <c r="AT1295" s="1">
        <f t="shared" si="954"/>
        <v>32</v>
      </c>
      <c r="AU1295" s="1">
        <f t="shared" si="955"/>
        <v>32</v>
      </c>
      <c r="AV1295" s="1">
        <f t="shared" si="956"/>
        <v>32</v>
      </c>
      <c r="AW1295" s="1">
        <f t="shared" si="957"/>
        <v>32</v>
      </c>
      <c r="AX1295" s="1">
        <f t="shared" si="958"/>
        <v>32</v>
      </c>
      <c r="AY1295" s="1">
        <f t="shared" si="959"/>
        <v>32</v>
      </c>
      <c r="AZ1295" s="1">
        <f t="shared" si="960"/>
        <v>32</v>
      </c>
      <c r="BA1295" s="1">
        <f t="shared" si="961"/>
        <v>32</v>
      </c>
      <c r="BB1295" s="1">
        <f t="shared" si="962"/>
        <v>32</v>
      </c>
      <c r="BC1295" s="1">
        <f t="shared" si="963"/>
        <v>32</v>
      </c>
      <c r="BD1295" s="1">
        <f t="shared" si="964"/>
        <v>32</v>
      </c>
      <c r="BE1295" s="1">
        <f t="shared" si="965"/>
        <v>32</v>
      </c>
      <c r="BF1295" s="1">
        <f t="shared" si="966"/>
        <v>32</v>
      </c>
      <c r="BG1295" s="1">
        <f>+IF(D1295="male",VLOOKUP(M1295,'Key node cluster'!$A$3:$C$45,3,0),VLOOKUP(M1295,'Key node cluster'!$F$3:$H$27,3,0))</f>
        <v>32</v>
      </c>
    </row>
    <row r="1296" spans="1:59" x14ac:dyDescent="0.25">
      <c r="A1296" t="s">
        <v>1221</v>
      </c>
      <c r="B1296">
        <v>9751012648</v>
      </c>
      <c r="C1296" s="7">
        <v>50</v>
      </c>
      <c r="D1296" t="s">
        <v>9</v>
      </c>
      <c r="E1296" t="s">
        <v>10</v>
      </c>
      <c r="F1296" t="s">
        <v>43</v>
      </c>
      <c r="G1296" t="str">
        <f t="shared" si="921"/>
        <v>bachelor or above</v>
      </c>
      <c r="H1296" s="7">
        <f t="shared" si="925"/>
        <v>20</v>
      </c>
      <c r="I1296" t="s">
        <v>14</v>
      </c>
      <c r="J1296">
        <v>47</v>
      </c>
      <c r="K1296">
        <v>22.786301369863001</v>
      </c>
      <c r="L1296">
        <v>3</v>
      </c>
      <c r="M1296" s="5">
        <f t="shared" si="926"/>
        <v>32</v>
      </c>
      <c r="N1296" s="5">
        <f>+IF(D1296="male",VLOOKUP(BG1296,'Key node cluster'!$L$3:$N$24,3,0),VLOOKUP(BG1296,'Key node cluster'!$R$3:$T$15,3,0))</f>
        <v>0</v>
      </c>
      <c r="O1296" s="1">
        <v>0</v>
      </c>
      <c r="P1296" s="1">
        <f t="shared" si="927"/>
        <v>26</v>
      </c>
      <c r="Q1296" s="1">
        <f t="shared" si="928"/>
        <v>26</v>
      </c>
      <c r="R1296" s="1">
        <f t="shared" si="929"/>
        <v>26</v>
      </c>
      <c r="S1296" s="1">
        <f t="shared" si="930"/>
        <v>26</v>
      </c>
      <c r="T1296" s="1">
        <f t="shared" si="931"/>
        <v>26</v>
      </c>
      <c r="U1296" s="1">
        <f t="shared" si="932"/>
        <v>26</v>
      </c>
      <c r="V1296" s="1">
        <f t="shared" si="933"/>
        <v>26</v>
      </c>
      <c r="W1296" s="1">
        <f t="shared" si="934"/>
        <v>26</v>
      </c>
      <c r="X1296" s="1">
        <f t="shared" si="935"/>
        <v>26</v>
      </c>
      <c r="Y1296" s="1">
        <f t="shared" si="936"/>
        <v>26</v>
      </c>
      <c r="Z1296" s="1">
        <f t="shared" si="937"/>
        <v>26</v>
      </c>
      <c r="AA1296" s="1">
        <f t="shared" si="938"/>
        <v>26</v>
      </c>
      <c r="AB1296" s="1">
        <f t="shared" si="939"/>
        <v>26</v>
      </c>
      <c r="AC1296" s="1">
        <f t="shared" si="940"/>
        <v>26</v>
      </c>
      <c r="AD1296" s="1">
        <f t="shared" si="941"/>
        <v>26</v>
      </c>
      <c r="AE1296" s="1">
        <f t="shared" si="942"/>
        <v>26</v>
      </c>
      <c r="AF1296" s="1">
        <f t="shared" si="943"/>
        <v>26</v>
      </c>
      <c r="AG1296" s="1">
        <f t="shared" si="944"/>
        <v>26</v>
      </c>
      <c r="AH1296" s="1">
        <f t="shared" si="945"/>
        <v>26</v>
      </c>
      <c r="AI1296" s="1">
        <f t="shared" si="946"/>
        <v>26</v>
      </c>
      <c r="AJ1296" s="1">
        <f t="shared" si="947"/>
        <v>26</v>
      </c>
      <c r="AK1296" s="1">
        <f t="shared" si="948"/>
        <v>26</v>
      </c>
      <c r="AL1296" s="1">
        <f t="shared" si="949"/>
        <v>26</v>
      </c>
      <c r="AM1296" s="1">
        <f t="shared" si="950"/>
        <v>26</v>
      </c>
      <c r="AN1296" s="1">
        <f t="shared" si="951"/>
        <v>26</v>
      </c>
      <c r="AO1296" s="1">
        <f t="shared" si="952"/>
        <v>26</v>
      </c>
      <c r="AP1296" s="7">
        <f t="shared" si="922"/>
        <v>27</v>
      </c>
      <c r="AQ1296" s="7">
        <f t="shared" si="923"/>
        <v>28</v>
      </c>
      <c r="AR1296" s="1">
        <f t="shared" si="953"/>
        <v>32</v>
      </c>
      <c r="AS1296" s="7">
        <f t="shared" si="924"/>
        <v>32</v>
      </c>
      <c r="AT1296" s="1">
        <f t="shared" si="954"/>
        <v>32</v>
      </c>
      <c r="AU1296" s="1">
        <f t="shared" si="955"/>
        <v>32</v>
      </c>
      <c r="AV1296" s="1">
        <f t="shared" si="956"/>
        <v>32</v>
      </c>
      <c r="AW1296" s="1">
        <f t="shared" si="957"/>
        <v>32</v>
      </c>
      <c r="AX1296" s="1">
        <f t="shared" si="958"/>
        <v>32</v>
      </c>
      <c r="AY1296" s="1">
        <f t="shared" si="959"/>
        <v>32</v>
      </c>
      <c r="AZ1296" s="1">
        <f t="shared" si="960"/>
        <v>32</v>
      </c>
      <c r="BA1296" s="1">
        <f t="shared" si="961"/>
        <v>32</v>
      </c>
      <c r="BB1296" s="1">
        <f t="shared" si="962"/>
        <v>32</v>
      </c>
      <c r="BC1296" s="1">
        <f t="shared" si="963"/>
        <v>32</v>
      </c>
      <c r="BD1296" s="1">
        <f t="shared" si="964"/>
        <v>32</v>
      </c>
      <c r="BE1296" s="1">
        <f t="shared" si="965"/>
        <v>32</v>
      </c>
      <c r="BF1296" s="1">
        <f t="shared" si="966"/>
        <v>32</v>
      </c>
      <c r="BG1296" s="1">
        <f>+IF(D1296="male",VLOOKUP(M1296,'Key node cluster'!$A$3:$C$45,3,0),VLOOKUP(M1296,'Key node cluster'!$F$3:$H$27,3,0))</f>
        <v>32</v>
      </c>
    </row>
    <row r="1297" spans="1:59" x14ac:dyDescent="0.25">
      <c r="A1297" t="s">
        <v>1223</v>
      </c>
      <c r="B1297">
        <v>9791012540</v>
      </c>
      <c r="C1297" s="7">
        <v>40</v>
      </c>
      <c r="D1297" t="s">
        <v>9</v>
      </c>
      <c r="E1297" t="s">
        <v>10</v>
      </c>
      <c r="F1297" t="s">
        <v>11</v>
      </c>
      <c r="G1297" t="str">
        <f t="shared" si="921"/>
        <v>secondary or below</v>
      </c>
      <c r="H1297" s="7">
        <f t="shared" si="925"/>
        <v>15</v>
      </c>
      <c r="I1297" t="s">
        <v>12</v>
      </c>
      <c r="J1297">
        <v>42</v>
      </c>
      <c r="K1297">
        <v>13.367123287670999</v>
      </c>
      <c r="L1297">
        <v>7</v>
      </c>
      <c r="M1297" s="5">
        <f t="shared" si="926"/>
        <v>42</v>
      </c>
      <c r="N1297" s="5">
        <f>+IF(D1297="male",VLOOKUP(BG1297,'Key node cluster'!$L$3:$N$24,3,0),VLOOKUP(BG1297,'Key node cluster'!$R$3:$T$15,3,0))</f>
        <v>0</v>
      </c>
      <c r="O1297" s="1">
        <v>0</v>
      </c>
      <c r="P1297" s="1">
        <f t="shared" si="927"/>
        <v>26</v>
      </c>
      <c r="Q1297" s="1">
        <f t="shared" si="928"/>
        <v>26</v>
      </c>
      <c r="R1297" s="1">
        <f t="shared" si="929"/>
        <v>26</v>
      </c>
      <c r="S1297" s="1">
        <f t="shared" si="930"/>
        <v>26</v>
      </c>
      <c r="T1297" s="1">
        <f t="shared" si="931"/>
        <v>26</v>
      </c>
      <c r="U1297" s="1">
        <f t="shared" si="932"/>
        <v>26</v>
      </c>
      <c r="V1297" s="1">
        <f t="shared" si="933"/>
        <v>26</v>
      </c>
      <c r="W1297" s="1">
        <f t="shared" si="934"/>
        <v>26</v>
      </c>
      <c r="X1297" s="1">
        <f t="shared" si="935"/>
        <v>26</v>
      </c>
      <c r="Y1297" s="1">
        <f t="shared" si="936"/>
        <v>26</v>
      </c>
      <c r="Z1297" s="1">
        <f t="shared" si="937"/>
        <v>26</v>
      </c>
      <c r="AA1297" s="1">
        <f t="shared" si="938"/>
        <v>26</v>
      </c>
      <c r="AB1297" s="1">
        <f t="shared" si="939"/>
        <v>26</v>
      </c>
      <c r="AC1297" s="1">
        <f t="shared" si="940"/>
        <v>26</v>
      </c>
      <c r="AD1297" s="1">
        <f t="shared" si="941"/>
        <v>26</v>
      </c>
      <c r="AE1297" s="1">
        <f t="shared" si="942"/>
        <v>26</v>
      </c>
      <c r="AF1297" s="1">
        <f t="shared" si="943"/>
        <v>26</v>
      </c>
      <c r="AG1297" s="1">
        <f t="shared" si="944"/>
        <v>26</v>
      </c>
      <c r="AH1297" s="1">
        <f t="shared" si="945"/>
        <v>26</v>
      </c>
      <c r="AI1297" s="1">
        <f t="shared" si="946"/>
        <v>26</v>
      </c>
      <c r="AJ1297" s="1">
        <f t="shared" si="947"/>
        <v>26</v>
      </c>
      <c r="AK1297" s="1">
        <f t="shared" si="948"/>
        <v>26</v>
      </c>
      <c r="AL1297" s="1">
        <f t="shared" si="949"/>
        <v>26</v>
      </c>
      <c r="AM1297" s="1">
        <f t="shared" si="950"/>
        <v>26</v>
      </c>
      <c r="AN1297" s="1">
        <f t="shared" si="951"/>
        <v>26</v>
      </c>
      <c r="AO1297" s="1">
        <f t="shared" si="952"/>
        <v>26</v>
      </c>
      <c r="AP1297" s="7">
        <f t="shared" si="922"/>
        <v>38</v>
      </c>
      <c r="AQ1297" s="7">
        <f t="shared" si="923"/>
        <v>38</v>
      </c>
      <c r="AR1297" s="1">
        <f t="shared" si="953"/>
        <v>38</v>
      </c>
      <c r="AS1297" s="7">
        <f t="shared" si="924"/>
        <v>38</v>
      </c>
      <c r="AT1297" s="1">
        <f t="shared" si="954"/>
        <v>38</v>
      </c>
      <c r="AU1297" s="1">
        <f t="shared" si="955"/>
        <v>38</v>
      </c>
      <c r="AV1297" s="1">
        <f t="shared" si="956"/>
        <v>38</v>
      </c>
      <c r="AW1297" s="1">
        <f t="shared" si="957"/>
        <v>38</v>
      </c>
      <c r="AX1297" s="1">
        <f t="shared" si="958"/>
        <v>38</v>
      </c>
      <c r="AY1297" s="1">
        <f t="shared" si="959"/>
        <v>38</v>
      </c>
      <c r="AZ1297" s="1">
        <f t="shared" si="960"/>
        <v>38</v>
      </c>
      <c r="BA1297" s="1">
        <f t="shared" si="961"/>
        <v>38</v>
      </c>
      <c r="BB1297" s="1">
        <f t="shared" si="962"/>
        <v>40</v>
      </c>
      <c r="BC1297" s="1">
        <f t="shared" si="963"/>
        <v>40</v>
      </c>
      <c r="BD1297" s="1">
        <f t="shared" si="964"/>
        <v>42</v>
      </c>
      <c r="BE1297" s="1">
        <f t="shared" si="965"/>
        <v>42</v>
      </c>
      <c r="BF1297" s="1">
        <f t="shared" si="966"/>
        <v>42</v>
      </c>
      <c r="BG1297" s="1">
        <f>+IF(D1297="male",VLOOKUP(M1297,'Key node cluster'!$A$3:$C$45,3,0),VLOOKUP(M1297,'Key node cluster'!$F$3:$H$27,3,0))</f>
        <v>42</v>
      </c>
    </row>
    <row r="1298" spans="1:59" x14ac:dyDescent="0.25">
      <c r="A1298" t="s">
        <v>1224</v>
      </c>
      <c r="B1298">
        <v>9921024546</v>
      </c>
      <c r="C1298" s="7">
        <v>30</v>
      </c>
      <c r="D1298" t="s">
        <v>9</v>
      </c>
      <c r="E1298" t="s">
        <v>10</v>
      </c>
      <c r="F1298" t="s">
        <v>25</v>
      </c>
      <c r="G1298" t="str">
        <f t="shared" si="921"/>
        <v>bachelor or above</v>
      </c>
      <c r="H1298" s="7">
        <f t="shared" si="925"/>
        <v>1</v>
      </c>
      <c r="I1298" t="s">
        <v>14</v>
      </c>
      <c r="J1298">
        <v>29</v>
      </c>
      <c r="K1298">
        <v>0.75068493150685001</v>
      </c>
      <c r="L1298">
        <v>3</v>
      </c>
      <c r="M1298" s="5">
        <f t="shared" si="926"/>
        <v>19</v>
      </c>
      <c r="N1298" s="5">
        <f>+IF(D1298="male",VLOOKUP(BG1298,'Key node cluster'!$L$3:$N$24,3,0),VLOOKUP(BG1298,'Key node cluster'!$R$3:$T$15,3,0))</f>
        <v>0</v>
      </c>
      <c r="O1298" s="1">
        <v>0</v>
      </c>
      <c r="P1298" s="1">
        <f t="shared" si="927"/>
        <v>1</v>
      </c>
      <c r="Q1298" s="1">
        <f t="shared" si="928"/>
        <v>17</v>
      </c>
      <c r="R1298" s="1">
        <f t="shared" si="929"/>
        <v>17</v>
      </c>
      <c r="S1298" s="1">
        <f t="shared" si="930"/>
        <v>17</v>
      </c>
      <c r="T1298" s="1">
        <f t="shared" si="931"/>
        <v>17</v>
      </c>
      <c r="U1298" s="1">
        <f t="shared" si="932"/>
        <v>17</v>
      </c>
      <c r="V1298" s="1">
        <f t="shared" si="933"/>
        <v>17</v>
      </c>
      <c r="W1298" s="1">
        <f t="shared" si="934"/>
        <v>17</v>
      </c>
      <c r="X1298" s="1">
        <f t="shared" si="935"/>
        <v>17</v>
      </c>
      <c r="Y1298" s="1">
        <f t="shared" si="936"/>
        <v>17</v>
      </c>
      <c r="Z1298" s="1">
        <f t="shared" si="937"/>
        <v>17</v>
      </c>
      <c r="AA1298" s="1">
        <f t="shared" si="938"/>
        <v>17</v>
      </c>
      <c r="AB1298" s="1">
        <f t="shared" si="939"/>
        <v>17</v>
      </c>
      <c r="AC1298" s="1">
        <f t="shared" si="940"/>
        <v>17</v>
      </c>
      <c r="AD1298" s="1">
        <f t="shared" si="941"/>
        <v>17</v>
      </c>
      <c r="AE1298" s="1">
        <f t="shared" si="942"/>
        <v>17</v>
      </c>
      <c r="AF1298" s="1">
        <f t="shared" si="943"/>
        <v>17</v>
      </c>
      <c r="AG1298" s="1">
        <f t="shared" si="944"/>
        <v>18</v>
      </c>
      <c r="AH1298" s="1">
        <f t="shared" si="945"/>
        <v>19</v>
      </c>
      <c r="AI1298" s="1">
        <f t="shared" si="946"/>
        <v>19</v>
      </c>
      <c r="AJ1298" s="1">
        <f t="shared" si="947"/>
        <v>19</v>
      </c>
      <c r="AK1298" s="1">
        <f t="shared" si="948"/>
        <v>19</v>
      </c>
      <c r="AL1298" s="1">
        <f t="shared" si="949"/>
        <v>19</v>
      </c>
      <c r="AM1298" s="1">
        <f t="shared" si="950"/>
        <v>19</v>
      </c>
      <c r="AN1298" s="1">
        <f t="shared" si="951"/>
        <v>19</v>
      </c>
      <c r="AO1298" s="1">
        <f t="shared" si="952"/>
        <v>19</v>
      </c>
      <c r="AP1298" s="7">
        <f t="shared" si="922"/>
        <v>19</v>
      </c>
      <c r="AQ1298" s="7">
        <f t="shared" si="923"/>
        <v>19</v>
      </c>
      <c r="AR1298" s="1">
        <f t="shared" si="953"/>
        <v>19</v>
      </c>
      <c r="AS1298" s="7">
        <f t="shared" si="924"/>
        <v>19</v>
      </c>
      <c r="AT1298" s="1">
        <f t="shared" si="954"/>
        <v>19</v>
      </c>
      <c r="AU1298" s="1">
        <f t="shared" si="955"/>
        <v>19</v>
      </c>
      <c r="AV1298" s="1">
        <f t="shared" si="956"/>
        <v>19</v>
      </c>
      <c r="AW1298" s="1">
        <f t="shared" si="957"/>
        <v>19</v>
      </c>
      <c r="AX1298" s="1">
        <f t="shared" si="958"/>
        <v>19</v>
      </c>
      <c r="AY1298" s="1">
        <f t="shared" si="959"/>
        <v>19</v>
      </c>
      <c r="AZ1298" s="1">
        <f t="shared" si="960"/>
        <v>19</v>
      </c>
      <c r="BA1298" s="1">
        <f t="shared" si="961"/>
        <v>19</v>
      </c>
      <c r="BB1298" s="1">
        <f t="shared" si="962"/>
        <v>19</v>
      </c>
      <c r="BC1298" s="1">
        <f t="shared" si="963"/>
        <v>19</v>
      </c>
      <c r="BD1298" s="1">
        <f t="shared" si="964"/>
        <v>19</v>
      </c>
      <c r="BE1298" s="1">
        <f t="shared" si="965"/>
        <v>19</v>
      </c>
      <c r="BF1298" s="1">
        <f t="shared" si="966"/>
        <v>19</v>
      </c>
      <c r="BG1298" s="1">
        <f>+IF(D1298="male",VLOOKUP(M1298,'Key node cluster'!$A$3:$C$45,3,0),VLOOKUP(M1298,'Key node cluster'!$F$3:$H$27,3,0))</f>
        <v>19</v>
      </c>
    </row>
    <row r="1299" spans="1:59" x14ac:dyDescent="0.25">
      <c r="A1299" t="s">
        <v>1225</v>
      </c>
      <c r="B1299">
        <v>9801049530</v>
      </c>
      <c r="C1299" s="7">
        <v>40</v>
      </c>
      <c r="D1299" t="s">
        <v>9</v>
      </c>
      <c r="E1299" t="s">
        <v>10</v>
      </c>
      <c r="G1299" t="str">
        <f t="shared" si="921"/>
        <v/>
      </c>
      <c r="H1299" s="7">
        <f t="shared" si="925"/>
        <v>15</v>
      </c>
      <c r="J1299">
        <v>41</v>
      </c>
      <c r="K1299">
        <v>10.610958904109999</v>
      </c>
      <c r="L1299">
        <v>2</v>
      </c>
      <c r="M1299" s="5">
        <f t="shared" si="926"/>
        <v>26</v>
      </c>
      <c r="N1299" s="5">
        <f>+IF(D1299="male",VLOOKUP(BG1299,'Key node cluster'!$L$3:$N$24,3,0),VLOOKUP(BG1299,'Key node cluster'!$R$3:$T$15,3,0))</f>
        <v>1</v>
      </c>
      <c r="O1299" s="1">
        <v>0</v>
      </c>
      <c r="P1299" s="1">
        <f t="shared" si="927"/>
        <v>26</v>
      </c>
      <c r="Q1299" s="1">
        <f t="shared" si="928"/>
        <v>26</v>
      </c>
      <c r="R1299" s="1">
        <f t="shared" si="929"/>
        <v>26</v>
      </c>
      <c r="S1299" s="1">
        <f t="shared" si="930"/>
        <v>26</v>
      </c>
      <c r="T1299" s="1">
        <f t="shared" si="931"/>
        <v>26</v>
      </c>
      <c r="U1299" s="1">
        <f t="shared" si="932"/>
        <v>26</v>
      </c>
      <c r="V1299" s="1">
        <f t="shared" si="933"/>
        <v>26</v>
      </c>
      <c r="W1299" s="1">
        <f t="shared" si="934"/>
        <v>26</v>
      </c>
      <c r="X1299" s="1">
        <f t="shared" si="935"/>
        <v>26</v>
      </c>
      <c r="Y1299" s="1">
        <f t="shared" si="936"/>
        <v>26</v>
      </c>
      <c r="Z1299" s="1">
        <f t="shared" si="937"/>
        <v>26</v>
      </c>
      <c r="AA1299" s="1">
        <f t="shared" si="938"/>
        <v>26</v>
      </c>
      <c r="AB1299" s="1">
        <f t="shared" si="939"/>
        <v>26</v>
      </c>
      <c r="AC1299" s="1">
        <f t="shared" si="940"/>
        <v>26</v>
      </c>
      <c r="AD1299" s="1">
        <f t="shared" si="941"/>
        <v>26</v>
      </c>
      <c r="AE1299" s="1">
        <f t="shared" si="942"/>
        <v>26</v>
      </c>
      <c r="AF1299" s="1">
        <f t="shared" si="943"/>
        <v>26</v>
      </c>
      <c r="AG1299" s="1">
        <f t="shared" si="944"/>
        <v>26</v>
      </c>
      <c r="AH1299" s="1">
        <f t="shared" si="945"/>
        <v>26</v>
      </c>
      <c r="AI1299" s="1">
        <f t="shared" si="946"/>
        <v>26</v>
      </c>
      <c r="AJ1299" s="1">
        <f t="shared" si="947"/>
        <v>26</v>
      </c>
      <c r="AK1299" s="1">
        <f t="shared" si="948"/>
        <v>26</v>
      </c>
      <c r="AL1299" s="1">
        <f t="shared" si="949"/>
        <v>26</v>
      </c>
      <c r="AM1299" s="1">
        <f t="shared" si="950"/>
        <v>26</v>
      </c>
      <c r="AN1299" s="1">
        <f t="shared" si="951"/>
        <v>26</v>
      </c>
      <c r="AO1299" s="1">
        <f t="shared" si="952"/>
        <v>26</v>
      </c>
      <c r="AP1299" s="7">
        <f t="shared" si="922"/>
        <v>26</v>
      </c>
      <c r="AQ1299" s="7">
        <f t="shared" si="923"/>
        <v>26</v>
      </c>
      <c r="AR1299" s="1">
        <f t="shared" si="953"/>
        <v>26</v>
      </c>
      <c r="AS1299" s="7">
        <f t="shared" si="924"/>
        <v>26</v>
      </c>
      <c r="AT1299" s="1">
        <f t="shared" si="954"/>
        <v>26</v>
      </c>
      <c r="AU1299" s="1">
        <f t="shared" si="955"/>
        <v>26</v>
      </c>
      <c r="AV1299" s="1">
        <f t="shared" si="956"/>
        <v>26</v>
      </c>
      <c r="AW1299" s="1">
        <f t="shared" si="957"/>
        <v>26</v>
      </c>
      <c r="AX1299" s="1">
        <f t="shared" si="958"/>
        <v>26</v>
      </c>
      <c r="AY1299" s="1">
        <f t="shared" si="959"/>
        <v>26</v>
      </c>
      <c r="AZ1299" s="1">
        <f t="shared" si="960"/>
        <v>26</v>
      </c>
      <c r="BA1299" s="1">
        <f t="shared" si="961"/>
        <v>26</v>
      </c>
      <c r="BB1299" s="1">
        <f t="shared" si="962"/>
        <v>26</v>
      </c>
      <c r="BC1299" s="1">
        <f t="shared" si="963"/>
        <v>26</v>
      </c>
      <c r="BD1299" s="1">
        <f t="shared" si="964"/>
        <v>26</v>
      </c>
      <c r="BE1299" s="1">
        <f t="shared" si="965"/>
        <v>26</v>
      </c>
      <c r="BF1299" s="1">
        <f t="shared" si="966"/>
        <v>26</v>
      </c>
      <c r="BG1299" s="1">
        <f>+IF(D1299="male",VLOOKUP(M1299,'Key node cluster'!$A$3:$C$45,3,0),VLOOKUP(M1299,'Key node cluster'!$F$3:$H$27,3,0))</f>
        <v>31</v>
      </c>
    </row>
    <row r="1300" spans="1:59" x14ac:dyDescent="0.25">
      <c r="A1300" t="s">
        <v>1229</v>
      </c>
      <c r="B1300">
        <v>9901029130</v>
      </c>
      <c r="C1300" s="7">
        <v>30</v>
      </c>
      <c r="D1300" t="s">
        <v>9</v>
      </c>
      <c r="E1300" t="s">
        <v>10</v>
      </c>
      <c r="G1300" t="str">
        <f t="shared" si="921"/>
        <v>bachelor or above</v>
      </c>
      <c r="H1300" s="7">
        <f t="shared" si="925"/>
        <v>10</v>
      </c>
      <c r="I1300" t="s">
        <v>14</v>
      </c>
      <c r="J1300">
        <v>31</v>
      </c>
      <c r="K1300">
        <v>9.5232876712329002</v>
      </c>
      <c r="L1300">
        <v>2</v>
      </c>
      <c r="M1300" s="5">
        <f t="shared" si="926"/>
        <v>26</v>
      </c>
      <c r="N1300" s="5">
        <f>+IF(D1300="male",VLOOKUP(BG1300,'Key node cluster'!$L$3:$N$24,3,0),VLOOKUP(BG1300,'Key node cluster'!$R$3:$T$15,3,0))</f>
        <v>1</v>
      </c>
      <c r="O1300" s="1">
        <v>0</v>
      </c>
      <c r="P1300" s="1">
        <f t="shared" si="927"/>
        <v>26</v>
      </c>
      <c r="Q1300" s="1">
        <f t="shared" si="928"/>
        <v>26</v>
      </c>
      <c r="R1300" s="1">
        <f t="shared" si="929"/>
        <v>26</v>
      </c>
      <c r="S1300" s="1">
        <f t="shared" si="930"/>
        <v>26</v>
      </c>
      <c r="T1300" s="1">
        <f t="shared" si="931"/>
        <v>26</v>
      </c>
      <c r="U1300" s="1">
        <f t="shared" si="932"/>
        <v>26</v>
      </c>
      <c r="V1300" s="1">
        <f t="shared" si="933"/>
        <v>26</v>
      </c>
      <c r="W1300" s="1">
        <f t="shared" si="934"/>
        <v>26</v>
      </c>
      <c r="X1300" s="1">
        <f t="shared" si="935"/>
        <v>26</v>
      </c>
      <c r="Y1300" s="1">
        <f t="shared" si="936"/>
        <v>26</v>
      </c>
      <c r="Z1300" s="1">
        <f t="shared" si="937"/>
        <v>26</v>
      </c>
      <c r="AA1300" s="1">
        <f t="shared" si="938"/>
        <v>26</v>
      </c>
      <c r="AB1300" s="1">
        <f t="shared" si="939"/>
        <v>26</v>
      </c>
      <c r="AC1300" s="1">
        <f t="shared" si="940"/>
        <v>26</v>
      </c>
      <c r="AD1300" s="1">
        <f t="shared" si="941"/>
        <v>26</v>
      </c>
      <c r="AE1300" s="1">
        <f t="shared" si="942"/>
        <v>26</v>
      </c>
      <c r="AF1300" s="1">
        <f t="shared" si="943"/>
        <v>26</v>
      </c>
      <c r="AG1300" s="1">
        <f t="shared" si="944"/>
        <v>26</v>
      </c>
      <c r="AH1300" s="1">
        <f t="shared" si="945"/>
        <v>26</v>
      </c>
      <c r="AI1300" s="1">
        <f t="shared" si="946"/>
        <v>26</v>
      </c>
      <c r="AJ1300" s="1">
        <f t="shared" si="947"/>
        <v>26</v>
      </c>
      <c r="AK1300" s="1">
        <f t="shared" si="948"/>
        <v>26</v>
      </c>
      <c r="AL1300" s="1">
        <f t="shared" si="949"/>
        <v>26</v>
      </c>
      <c r="AM1300" s="1">
        <f t="shared" si="950"/>
        <v>26</v>
      </c>
      <c r="AN1300" s="1">
        <f t="shared" si="951"/>
        <v>26</v>
      </c>
      <c r="AO1300" s="1">
        <f t="shared" si="952"/>
        <v>26</v>
      </c>
      <c r="AP1300" s="7">
        <f t="shared" si="922"/>
        <v>26</v>
      </c>
      <c r="AQ1300" s="7">
        <f t="shared" si="923"/>
        <v>26</v>
      </c>
      <c r="AR1300" s="1">
        <f t="shared" si="953"/>
        <v>26</v>
      </c>
      <c r="AS1300" s="7">
        <f t="shared" si="924"/>
        <v>26</v>
      </c>
      <c r="AT1300" s="1">
        <f t="shared" si="954"/>
        <v>26</v>
      </c>
      <c r="AU1300" s="1">
        <f t="shared" si="955"/>
        <v>26</v>
      </c>
      <c r="AV1300" s="1">
        <f t="shared" si="956"/>
        <v>26</v>
      </c>
      <c r="AW1300" s="1">
        <f t="shared" si="957"/>
        <v>26</v>
      </c>
      <c r="AX1300" s="1">
        <f t="shared" si="958"/>
        <v>26</v>
      </c>
      <c r="AY1300" s="1">
        <f t="shared" si="959"/>
        <v>26</v>
      </c>
      <c r="AZ1300" s="1">
        <f t="shared" si="960"/>
        <v>26</v>
      </c>
      <c r="BA1300" s="1">
        <f t="shared" si="961"/>
        <v>26</v>
      </c>
      <c r="BB1300" s="1">
        <f t="shared" si="962"/>
        <v>26</v>
      </c>
      <c r="BC1300" s="1">
        <f t="shared" si="963"/>
        <v>26</v>
      </c>
      <c r="BD1300" s="1">
        <f t="shared" si="964"/>
        <v>26</v>
      </c>
      <c r="BE1300" s="1">
        <f t="shared" si="965"/>
        <v>26</v>
      </c>
      <c r="BF1300" s="1">
        <f t="shared" si="966"/>
        <v>26</v>
      </c>
      <c r="BG1300" s="1">
        <f>+IF(D1300="male",VLOOKUP(M1300,'Key node cluster'!$A$3:$C$45,3,0),VLOOKUP(M1300,'Key node cluster'!$F$3:$H$27,3,0))</f>
        <v>31</v>
      </c>
    </row>
    <row r="1301" spans="1:59" x14ac:dyDescent="0.25">
      <c r="A1301" t="s">
        <v>1230</v>
      </c>
      <c r="B1301">
        <v>9681006082</v>
      </c>
      <c r="C1301" s="7">
        <v>50</v>
      </c>
      <c r="D1301" t="s">
        <v>9</v>
      </c>
      <c r="E1301" t="s">
        <v>10</v>
      </c>
      <c r="F1301" t="s">
        <v>25</v>
      </c>
      <c r="G1301" t="str">
        <f t="shared" si="921"/>
        <v>tvet</v>
      </c>
      <c r="H1301" s="7">
        <f t="shared" si="925"/>
        <v>20</v>
      </c>
      <c r="I1301" t="s">
        <v>22</v>
      </c>
      <c r="J1301">
        <v>53</v>
      </c>
      <c r="K1301">
        <v>19.010958904110002</v>
      </c>
      <c r="L1301">
        <v>1</v>
      </c>
      <c r="M1301" s="5">
        <f t="shared" si="926"/>
        <v>32</v>
      </c>
      <c r="N1301" s="5">
        <f>+IF(D1301="male",VLOOKUP(BG1301,'Key node cluster'!$L$3:$N$24,3,0),VLOOKUP(BG1301,'Key node cluster'!$R$3:$T$15,3,0))</f>
        <v>0</v>
      </c>
      <c r="O1301" s="1">
        <v>0</v>
      </c>
      <c r="P1301" s="1">
        <f t="shared" si="927"/>
        <v>26</v>
      </c>
      <c r="Q1301" s="1">
        <f t="shared" si="928"/>
        <v>26</v>
      </c>
      <c r="R1301" s="1">
        <f t="shared" si="929"/>
        <v>26</v>
      </c>
      <c r="S1301" s="1">
        <f t="shared" si="930"/>
        <v>26</v>
      </c>
      <c r="T1301" s="1">
        <f t="shared" si="931"/>
        <v>26</v>
      </c>
      <c r="U1301" s="1">
        <f t="shared" si="932"/>
        <v>26</v>
      </c>
      <c r="V1301" s="1">
        <f t="shared" si="933"/>
        <v>26</v>
      </c>
      <c r="W1301" s="1">
        <f t="shared" si="934"/>
        <v>26</v>
      </c>
      <c r="X1301" s="1">
        <f t="shared" si="935"/>
        <v>26</v>
      </c>
      <c r="Y1301" s="1">
        <f t="shared" si="936"/>
        <v>26</v>
      </c>
      <c r="Z1301" s="1">
        <f t="shared" si="937"/>
        <v>26</v>
      </c>
      <c r="AA1301" s="1">
        <f t="shared" si="938"/>
        <v>26</v>
      </c>
      <c r="AB1301" s="1">
        <f t="shared" si="939"/>
        <v>26</v>
      </c>
      <c r="AC1301" s="1">
        <f t="shared" si="940"/>
        <v>26</v>
      </c>
      <c r="AD1301" s="1">
        <f t="shared" si="941"/>
        <v>26</v>
      </c>
      <c r="AE1301" s="1">
        <f t="shared" si="942"/>
        <v>26</v>
      </c>
      <c r="AF1301" s="1">
        <f t="shared" si="943"/>
        <v>26</v>
      </c>
      <c r="AG1301" s="1">
        <f t="shared" si="944"/>
        <v>26</v>
      </c>
      <c r="AH1301" s="1">
        <f t="shared" si="945"/>
        <v>26</v>
      </c>
      <c r="AI1301" s="1">
        <f t="shared" si="946"/>
        <v>26</v>
      </c>
      <c r="AJ1301" s="1">
        <f t="shared" si="947"/>
        <v>26</v>
      </c>
      <c r="AK1301" s="1">
        <f t="shared" si="948"/>
        <v>26</v>
      </c>
      <c r="AL1301" s="1">
        <f t="shared" si="949"/>
        <v>26</v>
      </c>
      <c r="AM1301" s="1">
        <f t="shared" si="950"/>
        <v>26</v>
      </c>
      <c r="AN1301" s="1">
        <f t="shared" si="951"/>
        <v>26</v>
      </c>
      <c r="AO1301" s="1">
        <f t="shared" si="952"/>
        <v>26</v>
      </c>
      <c r="AP1301" s="7">
        <f t="shared" si="922"/>
        <v>27</v>
      </c>
      <c r="AQ1301" s="7">
        <f t="shared" si="923"/>
        <v>28</v>
      </c>
      <c r="AR1301" s="1">
        <f t="shared" si="953"/>
        <v>32</v>
      </c>
      <c r="AS1301" s="7">
        <f t="shared" si="924"/>
        <v>32</v>
      </c>
      <c r="AT1301" s="1">
        <f t="shared" si="954"/>
        <v>32</v>
      </c>
      <c r="AU1301" s="1">
        <f t="shared" si="955"/>
        <v>32</v>
      </c>
      <c r="AV1301" s="1">
        <f t="shared" si="956"/>
        <v>32</v>
      </c>
      <c r="AW1301" s="1">
        <f t="shared" si="957"/>
        <v>32</v>
      </c>
      <c r="AX1301" s="1">
        <f t="shared" si="958"/>
        <v>32</v>
      </c>
      <c r="AY1301" s="1">
        <f t="shared" si="959"/>
        <v>32</v>
      </c>
      <c r="AZ1301" s="1">
        <f t="shared" si="960"/>
        <v>32</v>
      </c>
      <c r="BA1301" s="1">
        <f t="shared" si="961"/>
        <v>32</v>
      </c>
      <c r="BB1301" s="1">
        <f t="shared" si="962"/>
        <v>32</v>
      </c>
      <c r="BC1301" s="1">
        <f t="shared" si="963"/>
        <v>32</v>
      </c>
      <c r="BD1301" s="1">
        <f t="shared" si="964"/>
        <v>32</v>
      </c>
      <c r="BE1301" s="1">
        <f t="shared" si="965"/>
        <v>32</v>
      </c>
      <c r="BF1301" s="1">
        <f t="shared" si="966"/>
        <v>32</v>
      </c>
      <c r="BG1301" s="1">
        <f>+IF(D1301="male",VLOOKUP(M1301,'Key node cluster'!$A$3:$C$45,3,0),VLOOKUP(M1301,'Key node cluster'!$F$3:$H$27,3,0))</f>
        <v>32</v>
      </c>
    </row>
    <row r="1302" spans="1:59" x14ac:dyDescent="0.25">
      <c r="A1302" t="s">
        <v>1231</v>
      </c>
      <c r="B1302">
        <v>9801022383</v>
      </c>
      <c r="C1302" s="7">
        <v>40</v>
      </c>
      <c r="D1302" t="s">
        <v>9</v>
      </c>
      <c r="E1302" t="s">
        <v>10</v>
      </c>
      <c r="F1302" t="s">
        <v>11</v>
      </c>
      <c r="G1302" t="str">
        <f t="shared" si="921"/>
        <v>secondary or below</v>
      </c>
      <c r="H1302" s="7">
        <f t="shared" si="925"/>
        <v>5</v>
      </c>
      <c r="I1302" t="s">
        <v>18</v>
      </c>
      <c r="J1302">
        <v>41</v>
      </c>
      <c r="K1302">
        <v>3.1013698630137001</v>
      </c>
      <c r="L1302">
        <v>6</v>
      </c>
      <c r="M1302" s="5">
        <f t="shared" si="926"/>
        <v>41</v>
      </c>
      <c r="N1302" s="5">
        <f>+IF(D1302="male",VLOOKUP(BG1302,'Key node cluster'!$L$3:$N$24,3,0),VLOOKUP(BG1302,'Key node cluster'!$R$3:$T$15,3,0))</f>
        <v>1</v>
      </c>
      <c r="O1302" s="1">
        <v>0</v>
      </c>
      <c r="P1302" s="1">
        <f t="shared" si="927"/>
        <v>26</v>
      </c>
      <c r="Q1302" s="1">
        <f t="shared" si="928"/>
        <v>26</v>
      </c>
      <c r="R1302" s="1">
        <f t="shared" si="929"/>
        <v>26</v>
      </c>
      <c r="S1302" s="1">
        <f t="shared" si="930"/>
        <v>26</v>
      </c>
      <c r="T1302" s="1">
        <f t="shared" si="931"/>
        <v>26</v>
      </c>
      <c r="U1302" s="1">
        <f t="shared" si="932"/>
        <v>26</v>
      </c>
      <c r="V1302" s="1">
        <f t="shared" si="933"/>
        <v>26</v>
      </c>
      <c r="W1302" s="1">
        <f t="shared" si="934"/>
        <v>26</v>
      </c>
      <c r="X1302" s="1">
        <f t="shared" si="935"/>
        <v>26</v>
      </c>
      <c r="Y1302" s="1">
        <f t="shared" si="936"/>
        <v>26</v>
      </c>
      <c r="Z1302" s="1">
        <f t="shared" si="937"/>
        <v>26</v>
      </c>
      <c r="AA1302" s="1">
        <f t="shared" si="938"/>
        <v>26</v>
      </c>
      <c r="AB1302" s="1">
        <f t="shared" si="939"/>
        <v>26</v>
      </c>
      <c r="AC1302" s="1">
        <f t="shared" si="940"/>
        <v>26</v>
      </c>
      <c r="AD1302" s="1">
        <f t="shared" si="941"/>
        <v>26</v>
      </c>
      <c r="AE1302" s="1">
        <f t="shared" si="942"/>
        <v>26</v>
      </c>
      <c r="AF1302" s="1">
        <f t="shared" si="943"/>
        <v>26</v>
      </c>
      <c r="AG1302" s="1">
        <f t="shared" si="944"/>
        <v>26</v>
      </c>
      <c r="AH1302" s="1">
        <f t="shared" si="945"/>
        <v>26</v>
      </c>
      <c r="AI1302" s="1">
        <f t="shared" si="946"/>
        <v>26</v>
      </c>
      <c r="AJ1302" s="1">
        <f t="shared" si="947"/>
        <v>26</v>
      </c>
      <c r="AK1302" s="1">
        <f t="shared" si="948"/>
        <v>26</v>
      </c>
      <c r="AL1302" s="1">
        <f t="shared" si="949"/>
        <v>26</v>
      </c>
      <c r="AM1302" s="1">
        <f t="shared" si="950"/>
        <v>26</v>
      </c>
      <c r="AN1302" s="1">
        <f t="shared" si="951"/>
        <v>26</v>
      </c>
      <c r="AO1302" s="1">
        <f t="shared" si="952"/>
        <v>26</v>
      </c>
      <c r="AP1302" s="7">
        <f t="shared" si="922"/>
        <v>38</v>
      </c>
      <c r="AQ1302" s="7">
        <f t="shared" si="923"/>
        <v>38</v>
      </c>
      <c r="AR1302" s="1">
        <f t="shared" si="953"/>
        <v>38</v>
      </c>
      <c r="AS1302" s="7">
        <f t="shared" si="924"/>
        <v>38</v>
      </c>
      <c r="AT1302" s="1">
        <f t="shared" si="954"/>
        <v>38</v>
      </c>
      <c r="AU1302" s="1">
        <f t="shared" si="955"/>
        <v>38</v>
      </c>
      <c r="AV1302" s="1">
        <f t="shared" si="956"/>
        <v>38</v>
      </c>
      <c r="AW1302" s="1">
        <f t="shared" si="957"/>
        <v>38</v>
      </c>
      <c r="AX1302" s="1">
        <f t="shared" si="958"/>
        <v>38</v>
      </c>
      <c r="AY1302" s="1">
        <f t="shared" si="959"/>
        <v>38</v>
      </c>
      <c r="AZ1302" s="1">
        <f t="shared" si="960"/>
        <v>38</v>
      </c>
      <c r="BA1302" s="1">
        <f t="shared" si="961"/>
        <v>38</v>
      </c>
      <c r="BB1302" s="1">
        <f t="shared" si="962"/>
        <v>40</v>
      </c>
      <c r="BC1302" s="1">
        <f t="shared" si="963"/>
        <v>40</v>
      </c>
      <c r="BD1302" s="1">
        <f t="shared" si="964"/>
        <v>41</v>
      </c>
      <c r="BE1302" s="1">
        <f t="shared" si="965"/>
        <v>41</v>
      </c>
      <c r="BF1302" s="1">
        <f t="shared" si="966"/>
        <v>41</v>
      </c>
      <c r="BG1302" s="1">
        <f>+IF(D1302="male",VLOOKUP(M1302,'Key node cluster'!$A$3:$C$45,3,0),VLOOKUP(M1302,'Key node cluster'!$F$3:$H$27,3,0))</f>
        <v>41</v>
      </c>
    </row>
    <row r="1303" spans="1:59" x14ac:dyDescent="0.25">
      <c r="A1303" t="s">
        <v>1235</v>
      </c>
      <c r="B1303">
        <v>9941038187</v>
      </c>
      <c r="C1303" s="7">
        <v>30</v>
      </c>
      <c r="D1303" t="s">
        <v>9</v>
      </c>
      <c r="E1303" t="s">
        <v>10</v>
      </c>
      <c r="F1303" t="s">
        <v>11</v>
      </c>
      <c r="G1303" t="str">
        <f t="shared" si="921"/>
        <v>bachelor or above</v>
      </c>
      <c r="H1303" s="7">
        <f t="shared" si="925"/>
        <v>5</v>
      </c>
      <c r="I1303" t="s">
        <v>14</v>
      </c>
      <c r="J1303">
        <v>28</v>
      </c>
      <c r="K1303">
        <v>4.4383561643835998</v>
      </c>
      <c r="L1303">
        <v>18</v>
      </c>
      <c r="M1303" s="5">
        <f t="shared" si="926"/>
        <v>41</v>
      </c>
      <c r="N1303" s="5">
        <f>+IF(D1303="male",VLOOKUP(BG1303,'Key node cluster'!$L$3:$N$24,3,0),VLOOKUP(BG1303,'Key node cluster'!$R$3:$T$15,3,0))</f>
        <v>1</v>
      </c>
      <c r="O1303" s="1">
        <v>0</v>
      </c>
      <c r="P1303" s="1">
        <f t="shared" si="927"/>
        <v>26</v>
      </c>
      <c r="Q1303" s="1">
        <f t="shared" si="928"/>
        <v>26</v>
      </c>
      <c r="R1303" s="1">
        <f t="shared" si="929"/>
        <v>26</v>
      </c>
      <c r="S1303" s="1">
        <f t="shared" si="930"/>
        <v>26</v>
      </c>
      <c r="T1303" s="1">
        <f t="shared" si="931"/>
        <v>26</v>
      </c>
      <c r="U1303" s="1">
        <f t="shared" si="932"/>
        <v>26</v>
      </c>
      <c r="V1303" s="1">
        <f t="shared" si="933"/>
        <v>26</v>
      </c>
      <c r="W1303" s="1">
        <f t="shared" si="934"/>
        <v>26</v>
      </c>
      <c r="X1303" s="1">
        <f t="shared" si="935"/>
        <v>26</v>
      </c>
      <c r="Y1303" s="1">
        <f t="shared" si="936"/>
        <v>26</v>
      </c>
      <c r="Z1303" s="1">
        <f t="shared" si="937"/>
        <v>26</v>
      </c>
      <c r="AA1303" s="1">
        <f t="shared" si="938"/>
        <v>26</v>
      </c>
      <c r="AB1303" s="1">
        <f t="shared" si="939"/>
        <v>26</v>
      </c>
      <c r="AC1303" s="1">
        <f t="shared" si="940"/>
        <v>26</v>
      </c>
      <c r="AD1303" s="1">
        <f t="shared" si="941"/>
        <v>26</v>
      </c>
      <c r="AE1303" s="1">
        <f t="shared" si="942"/>
        <v>26</v>
      </c>
      <c r="AF1303" s="1">
        <f t="shared" si="943"/>
        <v>26</v>
      </c>
      <c r="AG1303" s="1">
        <f t="shared" si="944"/>
        <v>26</v>
      </c>
      <c r="AH1303" s="1">
        <f t="shared" si="945"/>
        <v>26</v>
      </c>
      <c r="AI1303" s="1">
        <f t="shared" si="946"/>
        <v>26</v>
      </c>
      <c r="AJ1303" s="1">
        <f t="shared" si="947"/>
        <v>26</v>
      </c>
      <c r="AK1303" s="1">
        <f t="shared" si="948"/>
        <v>26</v>
      </c>
      <c r="AL1303" s="1">
        <f t="shared" si="949"/>
        <v>26</v>
      </c>
      <c r="AM1303" s="1">
        <f t="shared" si="950"/>
        <v>26</v>
      </c>
      <c r="AN1303" s="1">
        <f t="shared" si="951"/>
        <v>26</v>
      </c>
      <c r="AO1303" s="1">
        <f t="shared" si="952"/>
        <v>26</v>
      </c>
      <c r="AP1303" s="7">
        <f t="shared" si="922"/>
        <v>38</v>
      </c>
      <c r="AQ1303" s="7">
        <f t="shared" si="923"/>
        <v>38</v>
      </c>
      <c r="AR1303" s="1">
        <f t="shared" si="953"/>
        <v>38</v>
      </c>
      <c r="AS1303" s="7">
        <f t="shared" si="924"/>
        <v>38</v>
      </c>
      <c r="AT1303" s="1">
        <f t="shared" si="954"/>
        <v>38</v>
      </c>
      <c r="AU1303" s="1">
        <f t="shared" si="955"/>
        <v>38</v>
      </c>
      <c r="AV1303" s="1">
        <f t="shared" si="956"/>
        <v>38</v>
      </c>
      <c r="AW1303" s="1">
        <f t="shared" si="957"/>
        <v>38</v>
      </c>
      <c r="AX1303" s="1">
        <f t="shared" si="958"/>
        <v>38</v>
      </c>
      <c r="AY1303" s="1">
        <f t="shared" si="959"/>
        <v>38</v>
      </c>
      <c r="AZ1303" s="1">
        <f t="shared" si="960"/>
        <v>38</v>
      </c>
      <c r="BA1303" s="1">
        <f t="shared" si="961"/>
        <v>38</v>
      </c>
      <c r="BB1303" s="1">
        <f t="shared" si="962"/>
        <v>40</v>
      </c>
      <c r="BC1303" s="1">
        <f t="shared" si="963"/>
        <v>40</v>
      </c>
      <c r="BD1303" s="1">
        <f t="shared" si="964"/>
        <v>41</v>
      </c>
      <c r="BE1303" s="1">
        <f t="shared" si="965"/>
        <v>41</v>
      </c>
      <c r="BF1303" s="1">
        <f t="shared" si="966"/>
        <v>41</v>
      </c>
      <c r="BG1303" s="1">
        <f>+IF(D1303="male",VLOOKUP(M1303,'Key node cluster'!$A$3:$C$45,3,0),VLOOKUP(M1303,'Key node cluster'!$F$3:$H$27,3,0))</f>
        <v>41</v>
      </c>
    </row>
    <row r="1304" spans="1:59" x14ac:dyDescent="0.25">
      <c r="A1304" t="s">
        <v>1236</v>
      </c>
      <c r="B1304">
        <v>9791059783</v>
      </c>
      <c r="C1304" s="7">
        <v>40</v>
      </c>
      <c r="D1304" t="s">
        <v>9</v>
      </c>
      <c r="E1304" t="s">
        <v>10</v>
      </c>
      <c r="F1304" t="s">
        <v>11</v>
      </c>
      <c r="G1304" t="str">
        <f t="shared" si="921"/>
        <v>bachelor or above</v>
      </c>
      <c r="H1304" s="7">
        <f t="shared" si="925"/>
        <v>15</v>
      </c>
      <c r="I1304" t="s">
        <v>14</v>
      </c>
      <c r="J1304">
        <v>43</v>
      </c>
      <c r="K1304">
        <v>13.443835616437999</v>
      </c>
      <c r="L1304">
        <v>1</v>
      </c>
      <c r="M1304" s="5">
        <f t="shared" si="926"/>
        <v>42</v>
      </c>
      <c r="N1304" s="5">
        <f>+IF(D1304="male",VLOOKUP(BG1304,'Key node cluster'!$L$3:$N$24,3,0),VLOOKUP(BG1304,'Key node cluster'!$R$3:$T$15,3,0))</f>
        <v>0</v>
      </c>
      <c r="O1304" s="1">
        <v>0</v>
      </c>
      <c r="P1304" s="1">
        <f t="shared" si="927"/>
        <v>26</v>
      </c>
      <c r="Q1304" s="1">
        <f t="shared" si="928"/>
        <v>26</v>
      </c>
      <c r="R1304" s="1">
        <f t="shared" si="929"/>
        <v>26</v>
      </c>
      <c r="S1304" s="1">
        <f t="shared" si="930"/>
        <v>26</v>
      </c>
      <c r="T1304" s="1">
        <f t="shared" si="931"/>
        <v>26</v>
      </c>
      <c r="U1304" s="1">
        <f t="shared" si="932"/>
        <v>26</v>
      </c>
      <c r="V1304" s="1">
        <f t="shared" si="933"/>
        <v>26</v>
      </c>
      <c r="W1304" s="1">
        <f t="shared" si="934"/>
        <v>26</v>
      </c>
      <c r="X1304" s="1">
        <f t="shared" si="935"/>
        <v>26</v>
      </c>
      <c r="Y1304" s="1">
        <f t="shared" si="936"/>
        <v>26</v>
      </c>
      <c r="Z1304" s="1">
        <f t="shared" si="937"/>
        <v>26</v>
      </c>
      <c r="AA1304" s="1">
        <f t="shared" si="938"/>
        <v>26</v>
      </c>
      <c r="AB1304" s="1">
        <f t="shared" si="939"/>
        <v>26</v>
      </c>
      <c r="AC1304" s="1">
        <f t="shared" si="940"/>
        <v>26</v>
      </c>
      <c r="AD1304" s="1">
        <f t="shared" si="941"/>
        <v>26</v>
      </c>
      <c r="AE1304" s="1">
        <f t="shared" si="942"/>
        <v>26</v>
      </c>
      <c r="AF1304" s="1">
        <f t="shared" si="943"/>
        <v>26</v>
      </c>
      <c r="AG1304" s="1">
        <f t="shared" si="944"/>
        <v>26</v>
      </c>
      <c r="AH1304" s="1">
        <f t="shared" si="945"/>
        <v>26</v>
      </c>
      <c r="AI1304" s="1">
        <f t="shared" si="946"/>
        <v>26</v>
      </c>
      <c r="AJ1304" s="1">
        <f t="shared" si="947"/>
        <v>26</v>
      </c>
      <c r="AK1304" s="1">
        <f t="shared" si="948"/>
        <v>26</v>
      </c>
      <c r="AL1304" s="1">
        <f t="shared" si="949"/>
        <v>26</v>
      </c>
      <c r="AM1304" s="1">
        <f t="shared" si="950"/>
        <v>26</v>
      </c>
      <c r="AN1304" s="1">
        <f t="shared" si="951"/>
        <v>26</v>
      </c>
      <c r="AO1304" s="1">
        <f t="shared" si="952"/>
        <v>26</v>
      </c>
      <c r="AP1304" s="7">
        <f t="shared" si="922"/>
        <v>38</v>
      </c>
      <c r="AQ1304" s="7">
        <f t="shared" si="923"/>
        <v>38</v>
      </c>
      <c r="AR1304" s="1">
        <f t="shared" si="953"/>
        <v>38</v>
      </c>
      <c r="AS1304" s="7">
        <f t="shared" si="924"/>
        <v>38</v>
      </c>
      <c r="AT1304" s="1">
        <f t="shared" si="954"/>
        <v>38</v>
      </c>
      <c r="AU1304" s="1">
        <f t="shared" si="955"/>
        <v>38</v>
      </c>
      <c r="AV1304" s="1">
        <f t="shared" si="956"/>
        <v>38</v>
      </c>
      <c r="AW1304" s="1">
        <f t="shared" si="957"/>
        <v>38</v>
      </c>
      <c r="AX1304" s="1">
        <f t="shared" si="958"/>
        <v>38</v>
      </c>
      <c r="AY1304" s="1">
        <f t="shared" si="959"/>
        <v>38</v>
      </c>
      <c r="AZ1304" s="1">
        <f t="shared" si="960"/>
        <v>38</v>
      </c>
      <c r="BA1304" s="1">
        <f t="shared" si="961"/>
        <v>38</v>
      </c>
      <c r="BB1304" s="1">
        <f t="shared" si="962"/>
        <v>40</v>
      </c>
      <c r="BC1304" s="1">
        <f t="shared" si="963"/>
        <v>40</v>
      </c>
      <c r="BD1304" s="1">
        <f t="shared" si="964"/>
        <v>42</v>
      </c>
      <c r="BE1304" s="1">
        <f t="shared" si="965"/>
        <v>42</v>
      </c>
      <c r="BF1304" s="1">
        <f t="shared" si="966"/>
        <v>42</v>
      </c>
      <c r="BG1304" s="1">
        <f>+IF(D1304="male",VLOOKUP(M1304,'Key node cluster'!$A$3:$C$45,3,0),VLOOKUP(M1304,'Key node cluster'!$F$3:$H$27,3,0))</f>
        <v>42</v>
      </c>
    </row>
    <row r="1305" spans="1:59" x14ac:dyDescent="0.25">
      <c r="A1305" t="s">
        <v>1239</v>
      </c>
      <c r="B1305">
        <v>9941074811</v>
      </c>
      <c r="C1305" s="7">
        <v>30</v>
      </c>
      <c r="D1305" t="s">
        <v>9</v>
      </c>
      <c r="E1305" t="s">
        <v>10</v>
      </c>
      <c r="F1305" t="s">
        <v>28</v>
      </c>
      <c r="G1305" t="str">
        <f t="shared" si="921"/>
        <v>bachelor or above</v>
      </c>
      <c r="H1305" s="7">
        <f t="shared" si="925"/>
        <v>10</v>
      </c>
      <c r="I1305" t="s">
        <v>14</v>
      </c>
      <c r="J1305">
        <v>28</v>
      </c>
      <c r="K1305">
        <v>5.1095890410958997</v>
      </c>
      <c r="L1305">
        <v>4</v>
      </c>
      <c r="M1305" s="5">
        <f t="shared" si="926"/>
        <v>37</v>
      </c>
      <c r="N1305" s="5">
        <f>+IF(D1305="male",VLOOKUP(BG1305,'Key node cluster'!$L$3:$N$24,3,0),VLOOKUP(BG1305,'Key node cluster'!$R$3:$T$15,3,0))</f>
        <v>0</v>
      </c>
      <c r="O1305" s="1">
        <v>0</v>
      </c>
      <c r="P1305" s="1">
        <f t="shared" si="927"/>
        <v>26</v>
      </c>
      <c r="Q1305" s="1">
        <f t="shared" si="928"/>
        <v>26</v>
      </c>
      <c r="R1305" s="1">
        <f t="shared" si="929"/>
        <v>26</v>
      </c>
      <c r="S1305" s="1">
        <f t="shared" si="930"/>
        <v>26</v>
      </c>
      <c r="T1305" s="1">
        <f t="shared" si="931"/>
        <v>26</v>
      </c>
      <c r="U1305" s="1">
        <f t="shared" si="932"/>
        <v>26</v>
      </c>
      <c r="V1305" s="1">
        <f t="shared" si="933"/>
        <v>26</v>
      </c>
      <c r="W1305" s="1">
        <f t="shared" si="934"/>
        <v>26</v>
      </c>
      <c r="X1305" s="1">
        <f t="shared" si="935"/>
        <v>26</v>
      </c>
      <c r="Y1305" s="1">
        <f t="shared" si="936"/>
        <v>26</v>
      </c>
      <c r="Z1305" s="1">
        <f t="shared" si="937"/>
        <v>26</v>
      </c>
      <c r="AA1305" s="1">
        <f t="shared" si="938"/>
        <v>26</v>
      </c>
      <c r="AB1305" s="1">
        <f t="shared" si="939"/>
        <v>26</v>
      </c>
      <c r="AC1305" s="1">
        <f t="shared" si="940"/>
        <v>26</v>
      </c>
      <c r="AD1305" s="1">
        <f t="shared" si="941"/>
        <v>26</v>
      </c>
      <c r="AE1305" s="1">
        <f t="shared" si="942"/>
        <v>26</v>
      </c>
      <c r="AF1305" s="1">
        <f t="shared" si="943"/>
        <v>26</v>
      </c>
      <c r="AG1305" s="1">
        <f t="shared" si="944"/>
        <v>26</v>
      </c>
      <c r="AH1305" s="1">
        <f t="shared" si="945"/>
        <v>26</v>
      </c>
      <c r="AI1305" s="1">
        <f t="shared" si="946"/>
        <v>26</v>
      </c>
      <c r="AJ1305" s="1">
        <f t="shared" si="947"/>
        <v>26</v>
      </c>
      <c r="AK1305" s="1">
        <f t="shared" si="948"/>
        <v>26</v>
      </c>
      <c r="AL1305" s="1">
        <f t="shared" si="949"/>
        <v>26</v>
      </c>
      <c r="AM1305" s="1">
        <f t="shared" si="950"/>
        <v>26</v>
      </c>
      <c r="AN1305" s="1">
        <f t="shared" si="951"/>
        <v>26</v>
      </c>
      <c r="AO1305" s="1">
        <f t="shared" si="952"/>
        <v>26</v>
      </c>
      <c r="AP1305" s="7">
        <f t="shared" si="922"/>
        <v>27</v>
      </c>
      <c r="AQ1305" s="7">
        <f t="shared" si="923"/>
        <v>33</v>
      </c>
      <c r="AR1305" s="1">
        <f t="shared" si="953"/>
        <v>33</v>
      </c>
      <c r="AS1305" s="7">
        <f t="shared" si="924"/>
        <v>33</v>
      </c>
      <c r="AT1305" s="1">
        <f t="shared" si="954"/>
        <v>33</v>
      </c>
      <c r="AU1305" s="1">
        <f t="shared" si="955"/>
        <v>33</v>
      </c>
      <c r="AV1305" s="1">
        <f t="shared" si="956"/>
        <v>33</v>
      </c>
      <c r="AW1305" s="1">
        <f t="shared" si="957"/>
        <v>37</v>
      </c>
      <c r="AX1305" s="1">
        <f t="shared" si="958"/>
        <v>37</v>
      </c>
      <c r="AY1305" s="1">
        <f t="shared" si="959"/>
        <v>37</v>
      </c>
      <c r="AZ1305" s="1">
        <f t="shared" si="960"/>
        <v>37</v>
      </c>
      <c r="BA1305" s="1">
        <f t="shared" si="961"/>
        <v>37</v>
      </c>
      <c r="BB1305" s="1">
        <f t="shared" si="962"/>
        <v>37</v>
      </c>
      <c r="BC1305" s="1">
        <f t="shared" si="963"/>
        <v>37</v>
      </c>
      <c r="BD1305" s="1">
        <f t="shared" si="964"/>
        <v>37</v>
      </c>
      <c r="BE1305" s="1">
        <f t="shared" si="965"/>
        <v>37</v>
      </c>
      <c r="BF1305" s="1">
        <f t="shared" si="966"/>
        <v>37</v>
      </c>
      <c r="BG1305" s="1">
        <f>+IF(D1305="male",VLOOKUP(M1305,'Key node cluster'!$A$3:$C$45,3,0),VLOOKUP(M1305,'Key node cluster'!$F$3:$H$27,3,0))</f>
        <v>37</v>
      </c>
    </row>
    <row r="1306" spans="1:59" x14ac:dyDescent="0.25">
      <c r="A1306" t="s">
        <v>1242</v>
      </c>
      <c r="B1306">
        <v>9851058122</v>
      </c>
      <c r="C1306" s="7">
        <v>40</v>
      </c>
      <c r="D1306" t="s">
        <v>9</v>
      </c>
      <c r="E1306" t="s">
        <v>10</v>
      </c>
      <c r="F1306" t="s">
        <v>11</v>
      </c>
      <c r="G1306" t="str">
        <f t="shared" si="921"/>
        <v>bachelor or above</v>
      </c>
      <c r="H1306" s="7">
        <f t="shared" si="925"/>
        <v>15</v>
      </c>
      <c r="I1306" t="s">
        <v>14</v>
      </c>
      <c r="J1306">
        <v>36</v>
      </c>
      <c r="K1306">
        <v>11.586301369863</v>
      </c>
      <c r="L1306">
        <v>7</v>
      </c>
      <c r="M1306" s="5">
        <f t="shared" si="926"/>
        <v>42</v>
      </c>
      <c r="N1306" s="5">
        <f>+IF(D1306="male",VLOOKUP(BG1306,'Key node cluster'!$L$3:$N$24,3,0),VLOOKUP(BG1306,'Key node cluster'!$R$3:$T$15,3,0))</f>
        <v>0</v>
      </c>
      <c r="O1306" s="1">
        <v>0</v>
      </c>
      <c r="P1306" s="1">
        <f t="shared" si="927"/>
        <v>26</v>
      </c>
      <c r="Q1306" s="1">
        <f t="shared" si="928"/>
        <v>26</v>
      </c>
      <c r="R1306" s="1">
        <f t="shared" si="929"/>
        <v>26</v>
      </c>
      <c r="S1306" s="1">
        <f t="shared" si="930"/>
        <v>26</v>
      </c>
      <c r="T1306" s="1">
        <f t="shared" si="931"/>
        <v>26</v>
      </c>
      <c r="U1306" s="1">
        <f t="shared" si="932"/>
        <v>26</v>
      </c>
      <c r="V1306" s="1">
        <f t="shared" si="933"/>
        <v>26</v>
      </c>
      <c r="W1306" s="1">
        <f t="shared" si="934"/>
        <v>26</v>
      </c>
      <c r="X1306" s="1">
        <f t="shared" si="935"/>
        <v>26</v>
      </c>
      <c r="Y1306" s="1">
        <f t="shared" si="936"/>
        <v>26</v>
      </c>
      <c r="Z1306" s="1">
        <f t="shared" si="937"/>
        <v>26</v>
      </c>
      <c r="AA1306" s="1">
        <f t="shared" si="938"/>
        <v>26</v>
      </c>
      <c r="AB1306" s="1">
        <f t="shared" si="939"/>
        <v>26</v>
      </c>
      <c r="AC1306" s="1">
        <f t="shared" si="940"/>
        <v>26</v>
      </c>
      <c r="AD1306" s="1">
        <f t="shared" si="941"/>
        <v>26</v>
      </c>
      <c r="AE1306" s="1">
        <f t="shared" si="942"/>
        <v>26</v>
      </c>
      <c r="AF1306" s="1">
        <f t="shared" si="943"/>
        <v>26</v>
      </c>
      <c r="AG1306" s="1">
        <f t="shared" si="944"/>
        <v>26</v>
      </c>
      <c r="AH1306" s="1">
        <f t="shared" si="945"/>
        <v>26</v>
      </c>
      <c r="AI1306" s="1">
        <f t="shared" si="946"/>
        <v>26</v>
      </c>
      <c r="AJ1306" s="1">
        <f t="shared" si="947"/>
        <v>26</v>
      </c>
      <c r="AK1306" s="1">
        <f t="shared" si="948"/>
        <v>26</v>
      </c>
      <c r="AL1306" s="1">
        <f t="shared" si="949"/>
        <v>26</v>
      </c>
      <c r="AM1306" s="1">
        <f t="shared" si="950"/>
        <v>26</v>
      </c>
      <c r="AN1306" s="1">
        <f t="shared" si="951"/>
        <v>26</v>
      </c>
      <c r="AO1306" s="1">
        <f t="shared" si="952"/>
        <v>26</v>
      </c>
      <c r="AP1306" s="7">
        <f t="shared" si="922"/>
        <v>38</v>
      </c>
      <c r="AQ1306" s="7">
        <f t="shared" si="923"/>
        <v>38</v>
      </c>
      <c r="AR1306" s="1">
        <f t="shared" si="953"/>
        <v>38</v>
      </c>
      <c r="AS1306" s="7">
        <f t="shared" si="924"/>
        <v>38</v>
      </c>
      <c r="AT1306" s="1">
        <f t="shared" si="954"/>
        <v>38</v>
      </c>
      <c r="AU1306" s="1">
        <f t="shared" si="955"/>
        <v>38</v>
      </c>
      <c r="AV1306" s="1">
        <f t="shared" si="956"/>
        <v>38</v>
      </c>
      <c r="AW1306" s="1">
        <f t="shared" si="957"/>
        <v>38</v>
      </c>
      <c r="AX1306" s="1">
        <f t="shared" si="958"/>
        <v>38</v>
      </c>
      <c r="AY1306" s="1">
        <f t="shared" si="959"/>
        <v>38</v>
      </c>
      <c r="AZ1306" s="1">
        <f t="shared" si="960"/>
        <v>38</v>
      </c>
      <c r="BA1306" s="1">
        <f t="shared" si="961"/>
        <v>38</v>
      </c>
      <c r="BB1306" s="1">
        <f t="shared" si="962"/>
        <v>40</v>
      </c>
      <c r="BC1306" s="1">
        <f t="shared" si="963"/>
        <v>40</v>
      </c>
      <c r="BD1306" s="1">
        <f t="shared" si="964"/>
        <v>42</v>
      </c>
      <c r="BE1306" s="1">
        <f t="shared" si="965"/>
        <v>42</v>
      </c>
      <c r="BF1306" s="1">
        <f t="shared" si="966"/>
        <v>42</v>
      </c>
      <c r="BG1306" s="1">
        <f>+IF(D1306="male",VLOOKUP(M1306,'Key node cluster'!$A$3:$C$45,3,0),VLOOKUP(M1306,'Key node cluster'!$F$3:$H$27,3,0))</f>
        <v>42</v>
      </c>
    </row>
    <row r="1307" spans="1:59" x14ac:dyDescent="0.25">
      <c r="A1307" t="s">
        <v>1243</v>
      </c>
      <c r="B1307">
        <v>9781011187</v>
      </c>
      <c r="C1307" s="7">
        <v>40</v>
      </c>
      <c r="D1307" t="s">
        <v>9</v>
      </c>
      <c r="E1307" t="s">
        <v>10</v>
      </c>
      <c r="F1307" t="s">
        <v>25</v>
      </c>
      <c r="G1307" t="str">
        <f t="shared" si="921"/>
        <v/>
      </c>
      <c r="H1307" s="7">
        <f t="shared" si="925"/>
        <v>20</v>
      </c>
      <c r="J1307">
        <v>43</v>
      </c>
      <c r="K1307">
        <v>17.780821917808002</v>
      </c>
      <c r="L1307">
        <v>2</v>
      </c>
      <c r="M1307" s="5">
        <f t="shared" si="926"/>
        <v>32</v>
      </c>
      <c r="N1307" s="5">
        <f>+IF(D1307="male",VLOOKUP(BG1307,'Key node cluster'!$L$3:$N$24,3,0),VLOOKUP(BG1307,'Key node cluster'!$R$3:$T$15,3,0))</f>
        <v>0</v>
      </c>
      <c r="O1307" s="1">
        <v>0</v>
      </c>
      <c r="P1307" s="1">
        <f t="shared" si="927"/>
        <v>26</v>
      </c>
      <c r="Q1307" s="1">
        <f t="shared" si="928"/>
        <v>26</v>
      </c>
      <c r="R1307" s="1">
        <f t="shared" si="929"/>
        <v>26</v>
      </c>
      <c r="S1307" s="1">
        <f t="shared" si="930"/>
        <v>26</v>
      </c>
      <c r="T1307" s="1">
        <f t="shared" si="931"/>
        <v>26</v>
      </c>
      <c r="U1307" s="1">
        <f t="shared" si="932"/>
        <v>26</v>
      </c>
      <c r="V1307" s="1">
        <f t="shared" si="933"/>
        <v>26</v>
      </c>
      <c r="W1307" s="1">
        <f t="shared" si="934"/>
        <v>26</v>
      </c>
      <c r="X1307" s="1">
        <f t="shared" si="935"/>
        <v>26</v>
      </c>
      <c r="Y1307" s="1">
        <f t="shared" si="936"/>
        <v>26</v>
      </c>
      <c r="Z1307" s="1">
        <f t="shared" si="937"/>
        <v>26</v>
      </c>
      <c r="AA1307" s="1">
        <f t="shared" si="938"/>
        <v>26</v>
      </c>
      <c r="AB1307" s="1">
        <f t="shared" si="939"/>
        <v>26</v>
      </c>
      <c r="AC1307" s="1">
        <f t="shared" si="940"/>
        <v>26</v>
      </c>
      <c r="AD1307" s="1">
        <f t="shared" si="941"/>
        <v>26</v>
      </c>
      <c r="AE1307" s="1">
        <f t="shared" si="942"/>
        <v>26</v>
      </c>
      <c r="AF1307" s="1">
        <f t="shared" si="943"/>
        <v>26</v>
      </c>
      <c r="AG1307" s="1">
        <f t="shared" si="944"/>
        <v>26</v>
      </c>
      <c r="AH1307" s="1">
        <f t="shared" si="945"/>
        <v>26</v>
      </c>
      <c r="AI1307" s="1">
        <f t="shared" si="946"/>
        <v>26</v>
      </c>
      <c r="AJ1307" s="1">
        <f t="shared" si="947"/>
        <v>26</v>
      </c>
      <c r="AK1307" s="1">
        <f t="shared" si="948"/>
        <v>26</v>
      </c>
      <c r="AL1307" s="1">
        <f t="shared" si="949"/>
        <v>26</v>
      </c>
      <c r="AM1307" s="1">
        <f t="shared" si="950"/>
        <v>26</v>
      </c>
      <c r="AN1307" s="1">
        <f t="shared" si="951"/>
        <v>26</v>
      </c>
      <c r="AO1307" s="1">
        <f t="shared" si="952"/>
        <v>26</v>
      </c>
      <c r="AP1307" s="7">
        <f t="shared" si="922"/>
        <v>27</v>
      </c>
      <c r="AQ1307" s="7">
        <f t="shared" si="923"/>
        <v>28</v>
      </c>
      <c r="AR1307" s="1">
        <f t="shared" si="953"/>
        <v>32</v>
      </c>
      <c r="AS1307" s="7">
        <f t="shared" si="924"/>
        <v>32</v>
      </c>
      <c r="AT1307" s="1">
        <f t="shared" si="954"/>
        <v>32</v>
      </c>
      <c r="AU1307" s="1">
        <f t="shared" si="955"/>
        <v>32</v>
      </c>
      <c r="AV1307" s="1">
        <f t="shared" si="956"/>
        <v>32</v>
      </c>
      <c r="AW1307" s="1">
        <f t="shared" si="957"/>
        <v>32</v>
      </c>
      <c r="AX1307" s="1">
        <f t="shared" si="958"/>
        <v>32</v>
      </c>
      <c r="AY1307" s="1">
        <f t="shared" si="959"/>
        <v>32</v>
      </c>
      <c r="AZ1307" s="1">
        <f t="shared" si="960"/>
        <v>32</v>
      </c>
      <c r="BA1307" s="1">
        <f t="shared" si="961"/>
        <v>32</v>
      </c>
      <c r="BB1307" s="1">
        <f t="shared" si="962"/>
        <v>32</v>
      </c>
      <c r="BC1307" s="1">
        <f t="shared" si="963"/>
        <v>32</v>
      </c>
      <c r="BD1307" s="1">
        <f t="shared" si="964"/>
        <v>32</v>
      </c>
      <c r="BE1307" s="1">
        <f t="shared" si="965"/>
        <v>32</v>
      </c>
      <c r="BF1307" s="1">
        <f t="shared" si="966"/>
        <v>32</v>
      </c>
      <c r="BG1307" s="1">
        <f>+IF(D1307="male",VLOOKUP(M1307,'Key node cluster'!$A$3:$C$45,3,0),VLOOKUP(M1307,'Key node cluster'!$F$3:$H$27,3,0))</f>
        <v>32</v>
      </c>
    </row>
    <row r="1308" spans="1:59" x14ac:dyDescent="0.25">
      <c r="A1308" t="s">
        <v>1244</v>
      </c>
      <c r="B1308">
        <v>9981042951</v>
      </c>
      <c r="C1308" s="7">
        <v>20</v>
      </c>
      <c r="D1308" t="s">
        <v>9</v>
      </c>
      <c r="E1308" t="s">
        <v>10</v>
      </c>
      <c r="F1308" t="s">
        <v>206</v>
      </c>
      <c r="G1308" t="str">
        <f t="shared" si="921"/>
        <v>bachelor or above</v>
      </c>
      <c r="H1308" s="7">
        <f t="shared" si="925"/>
        <v>5</v>
      </c>
      <c r="I1308" t="s">
        <v>14</v>
      </c>
      <c r="J1308">
        <v>23</v>
      </c>
      <c r="K1308">
        <v>1.6630136986301001</v>
      </c>
      <c r="L1308">
        <v>3</v>
      </c>
      <c r="M1308" s="5">
        <f t="shared" si="926"/>
        <v>30</v>
      </c>
      <c r="N1308" s="5">
        <f>+IF(D1308="male",VLOOKUP(BG1308,'Key node cluster'!$L$3:$N$24,3,0),VLOOKUP(BG1308,'Key node cluster'!$R$3:$T$15,3,0))</f>
        <v>2</v>
      </c>
      <c r="O1308" s="1">
        <v>0</v>
      </c>
      <c r="P1308" s="1">
        <f t="shared" si="927"/>
        <v>26</v>
      </c>
      <c r="Q1308" s="1">
        <f t="shared" si="928"/>
        <v>26</v>
      </c>
      <c r="R1308" s="1">
        <f t="shared" si="929"/>
        <v>26</v>
      </c>
      <c r="S1308" s="1">
        <f t="shared" si="930"/>
        <v>26</v>
      </c>
      <c r="T1308" s="1">
        <f t="shared" si="931"/>
        <v>26</v>
      </c>
      <c r="U1308" s="1">
        <f t="shared" si="932"/>
        <v>26</v>
      </c>
      <c r="V1308" s="1">
        <f t="shared" si="933"/>
        <v>26</v>
      </c>
      <c r="W1308" s="1">
        <f t="shared" si="934"/>
        <v>26</v>
      </c>
      <c r="X1308" s="1">
        <f t="shared" si="935"/>
        <v>26</v>
      </c>
      <c r="Y1308" s="1">
        <f t="shared" si="936"/>
        <v>26</v>
      </c>
      <c r="Z1308" s="1">
        <f t="shared" si="937"/>
        <v>26</v>
      </c>
      <c r="AA1308" s="1">
        <f t="shared" si="938"/>
        <v>26</v>
      </c>
      <c r="AB1308" s="1">
        <f t="shared" si="939"/>
        <v>26</v>
      </c>
      <c r="AC1308" s="1">
        <f t="shared" si="940"/>
        <v>26</v>
      </c>
      <c r="AD1308" s="1">
        <f t="shared" si="941"/>
        <v>26</v>
      </c>
      <c r="AE1308" s="1">
        <f t="shared" si="942"/>
        <v>26</v>
      </c>
      <c r="AF1308" s="1">
        <f t="shared" si="943"/>
        <v>26</v>
      </c>
      <c r="AG1308" s="1">
        <f t="shared" si="944"/>
        <v>26</v>
      </c>
      <c r="AH1308" s="1">
        <f t="shared" si="945"/>
        <v>26</v>
      </c>
      <c r="AI1308" s="1">
        <f t="shared" si="946"/>
        <v>26</v>
      </c>
      <c r="AJ1308" s="1">
        <f t="shared" si="947"/>
        <v>26</v>
      </c>
      <c r="AK1308" s="1">
        <f t="shared" si="948"/>
        <v>26</v>
      </c>
      <c r="AL1308" s="1">
        <f t="shared" si="949"/>
        <v>26</v>
      </c>
      <c r="AM1308" s="1">
        <f t="shared" si="950"/>
        <v>26</v>
      </c>
      <c r="AN1308" s="1">
        <f t="shared" si="951"/>
        <v>26</v>
      </c>
      <c r="AO1308" s="1">
        <f t="shared" si="952"/>
        <v>26</v>
      </c>
      <c r="AP1308" s="7">
        <f t="shared" si="922"/>
        <v>27</v>
      </c>
      <c r="AQ1308" s="7">
        <f t="shared" si="923"/>
        <v>28</v>
      </c>
      <c r="AR1308" s="1">
        <f t="shared" si="953"/>
        <v>29</v>
      </c>
      <c r="AS1308" s="7">
        <f t="shared" si="924"/>
        <v>30</v>
      </c>
      <c r="AT1308" s="1">
        <f t="shared" si="954"/>
        <v>30</v>
      </c>
      <c r="AU1308" s="1">
        <f t="shared" si="955"/>
        <v>30</v>
      </c>
      <c r="AV1308" s="1">
        <f t="shared" si="956"/>
        <v>30</v>
      </c>
      <c r="AW1308" s="1">
        <f t="shared" si="957"/>
        <v>30</v>
      </c>
      <c r="AX1308" s="1">
        <f t="shared" si="958"/>
        <v>30</v>
      </c>
      <c r="AY1308" s="1">
        <f t="shared" si="959"/>
        <v>30</v>
      </c>
      <c r="AZ1308" s="1">
        <f t="shared" si="960"/>
        <v>30</v>
      </c>
      <c r="BA1308" s="1">
        <f t="shared" si="961"/>
        <v>30</v>
      </c>
      <c r="BB1308" s="1">
        <f t="shared" si="962"/>
        <v>30</v>
      </c>
      <c r="BC1308" s="1">
        <f t="shared" si="963"/>
        <v>30</v>
      </c>
      <c r="BD1308" s="1">
        <f t="shared" si="964"/>
        <v>30</v>
      </c>
      <c r="BE1308" s="1">
        <f t="shared" si="965"/>
        <v>30</v>
      </c>
      <c r="BF1308" s="1">
        <f t="shared" si="966"/>
        <v>30</v>
      </c>
      <c r="BG1308" s="1">
        <f>+IF(D1308="male",VLOOKUP(M1308,'Key node cluster'!$A$3:$C$45,3,0),VLOOKUP(M1308,'Key node cluster'!$F$3:$H$27,3,0))</f>
        <v>30</v>
      </c>
    </row>
    <row r="1309" spans="1:59" x14ac:dyDescent="0.25">
      <c r="A1309" t="s">
        <v>1247</v>
      </c>
      <c r="B1309">
        <v>9681018095</v>
      </c>
      <c r="C1309" s="7">
        <v>50</v>
      </c>
      <c r="D1309" t="s">
        <v>9</v>
      </c>
      <c r="E1309" t="s">
        <v>10</v>
      </c>
      <c r="G1309" t="str">
        <f t="shared" si="921"/>
        <v>bachelor or above</v>
      </c>
      <c r="H1309" s="7">
        <f t="shared" si="925"/>
        <v>20</v>
      </c>
      <c r="I1309" t="s">
        <v>14</v>
      </c>
      <c r="J1309">
        <v>53</v>
      </c>
      <c r="K1309">
        <v>19.024657534247002</v>
      </c>
      <c r="L1309">
        <v>7</v>
      </c>
      <c r="M1309" s="5">
        <f t="shared" si="926"/>
        <v>26</v>
      </c>
      <c r="N1309" s="5">
        <f>+IF(D1309="male",VLOOKUP(BG1309,'Key node cluster'!$L$3:$N$24,3,0),VLOOKUP(BG1309,'Key node cluster'!$R$3:$T$15,3,0))</f>
        <v>1</v>
      </c>
      <c r="O1309" s="1">
        <v>0</v>
      </c>
      <c r="P1309" s="1">
        <f t="shared" si="927"/>
        <v>26</v>
      </c>
      <c r="Q1309" s="1">
        <f t="shared" si="928"/>
        <v>26</v>
      </c>
      <c r="R1309" s="1">
        <f t="shared" si="929"/>
        <v>26</v>
      </c>
      <c r="S1309" s="1">
        <f t="shared" si="930"/>
        <v>26</v>
      </c>
      <c r="T1309" s="1">
        <f t="shared" si="931"/>
        <v>26</v>
      </c>
      <c r="U1309" s="1">
        <f t="shared" si="932"/>
        <v>26</v>
      </c>
      <c r="V1309" s="1">
        <f t="shared" si="933"/>
        <v>26</v>
      </c>
      <c r="W1309" s="1">
        <f t="shared" si="934"/>
        <v>26</v>
      </c>
      <c r="X1309" s="1">
        <f t="shared" si="935"/>
        <v>26</v>
      </c>
      <c r="Y1309" s="1">
        <f t="shared" si="936"/>
        <v>26</v>
      </c>
      <c r="Z1309" s="1">
        <f t="shared" si="937"/>
        <v>26</v>
      </c>
      <c r="AA1309" s="1">
        <f t="shared" si="938"/>
        <v>26</v>
      </c>
      <c r="AB1309" s="1">
        <f t="shared" si="939"/>
        <v>26</v>
      </c>
      <c r="AC1309" s="1">
        <f t="shared" si="940"/>
        <v>26</v>
      </c>
      <c r="AD1309" s="1">
        <f t="shared" si="941"/>
        <v>26</v>
      </c>
      <c r="AE1309" s="1">
        <f t="shared" si="942"/>
        <v>26</v>
      </c>
      <c r="AF1309" s="1">
        <f t="shared" si="943"/>
        <v>26</v>
      </c>
      <c r="AG1309" s="1">
        <f t="shared" si="944"/>
        <v>26</v>
      </c>
      <c r="AH1309" s="1">
        <f t="shared" si="945"/>
        <v>26</v>
      </c>
      <c r="AI1309" s="1">
        <f t="shared" si="946"/>
        <v>26</v>
      </c>
      <c r="AJ1309" s="1">
        <f t="shared" si="947"/>
        <v>26</v>
      </c>
      <c r="AK1309" s="1">
        <f t="shared" si="948"/>
        <v>26</v>
      </c>
      <c r="AL1309" s="1">
        <f t="shared" si="949"/>
        <v>26</v>
      </c>
      <c r="AM1309" s="1">
        <f t="shared" si="950"/>
        <v>26</v>
      </c>
      <c r="AN1309" s="1">
        <f t="shared" si="951"/>
        <v>26</v>
      </c>
      <c r="AO1309" s="1">
        <f t="shared" si="952"/>
        <v>26</v>
      </c>
      <c r="AP1309" s="7">
        <f t="shared" si="922"/>
        <v>26</v>
      </c>
      <c r="AQ1309" s="7">
        <f t="shared" si="923"/>
        <v>26</v>
      </c>
      <c r="AR1309" s="1">
        <f t="shared" si="953"/>
        <v>26</v>
      </c>
      <c r="AS1309" s="7">
        <f t="shared" si="924"/>
        <v>26</v>
      </c>
      <c r="AT1309" s="1">
        <f t="shared" si="954"/>
        <v>26</v>
      </c>
      <c r="AU1309" s="1">
        <f t="shared" si="955"/>
        <v>26</v>
      </c>
      <c r="AV1309" s="1">
        <f t="shared" si="956"/>
        <v>26</v>
      </c>
      <c r="AW1309" s="1">
        <f t="shared" si="957"/>
        <v>26</v>
      </c>
      <c r="AX1309" s="1">
        <f t="shared" si="958"/>
        <v>26</v>
      </c>
      <c r="AY1309" s="1">
        <f t="shared" si="959"/>
        <v>26</v>
      </c>
      <c r="AZ1309" s="1">
        <f t="shared" si="960"/>
        <v>26</v>
      </c>
      <c r="BA1309" s="1">
        <f t="shared" si="961"/>
        <v>26</v>
      </c>
      <c r="BB1309" s="1">
        <f t="shared" si="962"/>
        <v>26</v>
      </c>
      <c r="BC1309" s="1">
        <f t="shared" si="963"/>
        <v>26</v>
      </c>
      <c r="BD1309" s="1">
        <f t="shared" si="964"/>
        <v>26</v>
      </c>
      <c r="BE1309" s="1">
        <f t="shared" si="965"/>
        <v>26</v>
      </c>
      <c r="BF1309" s="1">
        <f t="shared" si="966"/>
        <v>26</v>
      </c>
      <c r="BG1309" s="1">
        <f>+IF(D1309="male",VLOOKUP(M1309,'Key node cluster'!$A$3:$C$45,3,0),VLOOKUP(M1309,'Key node cluster'!$F$3:$H$27,3,0))</f>
        <v>31</v>
      </c>
    </row>
    <row r="1310" spans="1:59" x14ac:dyDescent="0.25">
      <c r="A1310" t="s">
        <v>1251</v>
      </c>
      <c r="B1310">
        <v>9771028861</v>
      </c>
      <c r="C1310" s="7">
        <v>40</v>
      </c>
      <c r="D1310" t="s">
        <v>9</v>
      </c>
      <c r="E1310" t="s">
        <v>10</v>
      </c>
      <c r="F1310" t="s">
        <v>25</v>
      </c>
      <c r="G1310" t="str">
        <f t="shared" ref="G1310:G1373" si="967">IF(I1310="","",IF(OR(I1310="high_school",I1310="secondary_or_below"),"secondary or below",IF(OR(I1310="bachelor",I1310="master",I1310="phd"),"bachelor or above", "tvet")))</f>
        <v>bachelor or above</v>
      </c>
      <c r="H1310" s="7">
        <f t="shared" si="925"/>
        <v>10</v>
      </c>
      <c r="I1310" t="s">
        <v>14</v>
      </c>
      <c r="J1310">
        <v>45</v>
      </c>
      <c r="K1310">
        <v>5.2767123287670996</v>
      </c>
      <c r="L1310">
        <v>4</v>
      </c>
      <c r="M1310" s="5">
        <f t="shared" si="926"/>
        <v>32</v>
      </c>
      <c r="N1310" s="5">
        <f>+IF(D1310="male",VLOOKUP(BG1310,'Key node cluster'!$L$3:$N$24,3,0),VLOOKUP(BG1310,'Key node cluster'!$R$3:$T$15,3,0))</f>
        <v>0</v>
      </c>
      <c r="O1310" s="1">
        <v>0</v>
      </c>
      <c r="P1310" s="1">
        <f t="shared" si="927"/>
        <v>26</v>
      </c>
      <c r="Q1310" s="1">
        <f t="shared" si="928"/>
        <v>26</v>
      </c>
      <c r="R1310" s="1">
        <f t="shared" si="929"/>
        <v>26</v>
      </c>
      <c r="S1310" s="1">
        <f t="shared" si="930"/>
        <v>26</v>
      </c>
      <c r="T1310" s="1">
        <f t="shared" si="931"/>
        <v>26</v>
      </c>
      <c r="U1310" s="1">
        <f t="shared" si="932"/>
        <v>26</v>
      </c>
      <c r="V1310" s="1">
        <f t="shared" si="933"/>
        <v>26</v>
      </c>
      <c r="W1310" s="1">
        <f t="shared" si="934"/>
        <v>26</v>
      </c>
      <c r="X1310" s="1">
        <f t="shared" si="935"/>
        <v>26</v>
      </c>
      <c r="Y1310" s="1">
        <f t="shared" si="936"/>
        <v>26</v>
      </c>
      <c r="Z1310" s="1">
        <f t="shared" si="937"/>
        <v>26</v>
      </c>
      <c r="AA1310" s="1">
        <f t="shared" si="938"/>
        <v>26</v>
      </c>
      <c r="AB1310" s="1">
        <f t="shared" si="939"/>
        <v>26</v>
      </c>
      <c r="AC1310" s="1">
        <f t="shared" si="940"/>
        <v>26</v>
      </c>
      <c r="AD1310" s="1">
        <f t="shared" si="941"/>
        <v>26</v>
      </c>
      <c r="AE1310" s="1">
        <f t="shared" si="942"/>
        <v>26</v>
      </c>
      <c r="AF1310" s="1">
        <f t="shared" si="943"/>
        <v>26</v>
      </c>
      <c r="AG1310" s="1">
        <f t="shared" si="944"/>
        <v>26</v>
      </c>
      <c r="AH1310" s="1">
        <f t="shared" si="945"/>
        <v>26</v>
      </c>
      <c r="AI1310" s="1">
        <f t="shared" si="946"/>
        <v>26</v>
      </c>
      <c r="AJ1310" s="1">
        <f t="shared" si="947"/>
        <v>26</v>
      </c>
      <c r="AK1310" s="1">
        <f t="shared" si="948"/>
        <v>26</v>
      </c>
      <c r="AL1310" s="1">
        <f t="shared" si="949"/>
        <v>26</v>
      </c>
      <c r="AM1310" s="1">
        <f t="shared" si="950"/>
        <v>26</v>
      </c>
      <c r="AN1310" s="1">
        <f t="shared" si="951"/>
        <v>26</v>
      </c>
      <c r="AO1310" s="1">
        <f t="shared" si="952"/>
        <v>26</v>
      </c>
      <c r="AP1310" s="7">
        <f t="shared" si="922"/>
        <v>27</v>
      </c>
      <c r="AQ1310" s="7">
        <f t="shared" si="923"/>
        <v>28</v>
      </c>
      <c r="AR1310" s="1">
        <f t="shared" si="953"/>
        <v>32</v>
      </c>
      <c r="AS1310" s="7">
        <f t="shared" si="924"/>
        <v>32</v>
      </c>
      <c r="AT1310" s="1">
        <f t="shared" si="954"/>
        <v>32</v>
      </c>
      <c r="AU1310" s="1">
        <f t="shared" si="955"/>
        <v>32</v>
      </c>
      <c r="AV1310" s="1">
        <f t="shared" si="956"/>
        <v>32</v>
      </c>
      <c r="AW1310" s="1">
        <f t="shared" si="957"/>
        <v>32</v>
      </c>
      <c r="AX1310" s="1">
        <f t="shared" si="958"/>
        <v>32</v>
      </c>
      <c r="AY1310" s="1">
        <f t="shared" si="959"/>
        <v>32</v>
      </c>
      <c r="AZ1310" s="1">
        <f t="shared" si="960"/>
        <v>32</v>
      </c>
      <c r="BA1310" s="1">
        <f t="shared" si="961"/>
        <v>32</v>
      </c>
      <c r="BB1310" s="1">
        <f t="shared" si="962"/>
        <v>32</v>
      </c>
      <c r="BC1310" s="1">
        <f t="shared" si="963"/>
        <v>32</v>
      </c>
      <c r="BD1310" s="1">
        <f t="shared" si="964"/>
        <v>32</v>
      </c>
      <c r="BE1310" s="1">
        <f t="shared" si="965"/>
        <v>32</v>
      </c>
      <c r="BF1310" s="1">
        <f t="shared" si="966"/>
        <v>32</v>
      </c>
      <c r="BG1310" s="1">
        <f>+IF(D1310="male",VLOOKUP(M1310,'Key node cluster'!$A$3:$C$45,3,0),VLOOKUP(M1310,'Key node cluster'!$F$3:$H$27,3,0))</f>
        <v>32</v>
      </c>
    </row>
    <row r="1311" spans="1:59" x14ac:dyDescent="0.25">
      <c r="A1311" t="s">
        <v>1252</v>
      </c>
      <c r="B1311">
        <v>9941004898</v>
      </c>
      <c r="C1311" s="7">
        <v>30</v>
      </c>
      <c r="D1311" t="s">
        <v>9</v>
      </c>
      <c r="E1311" t="s">
        <v>10</v>
      </c>
      <c r="G1311" t="str">
        <f t="shared" si="967"/>
        <v>bachelor or above</v>
      </c>
      <c r="H1311" s="7">
        <f t="shared" si="925"/>
        <v>5</v>
      </c>
      <c r="I1311" t="s">
        <v>14</v>
      </c>
      <c r="J1311">
        <v>28</v>
      </c>
      <c r="K1311">
        <v>3.2794520547945001</v>
      </c>
      <c r="L1311">
        <v>4</v>
      </c>
      <c r="M1311" s="5">
        <f t="shared" si="926"/>
        <v>26</v>
      </c>
      <c r="N1311" s="5">
        <f>+IF(D1311="male",VLOOKUP(BG1311,'Key node cluster'!$L$3:$N$24,3,0),VLOOKUP(BG1311,'Key node cluster'!$R$3:$T$15,3,0))</f>
        <v>1</v>
      </c>
      <c r="O1311" s="1">
        <v>0</v>
      </c>
      <c r="P1311" s="1">
        <f t="shared" si="927"/>
        <v>26</v>
      </c>
      <c r="Q1311" s="1">
        <f t="shared" si="928"/>
        <v>26</v>
      </c>
      <c r="R1311" s="1">
        <f t="shared" si="929"/>
        <v>26</v>
      </c>
      <c r="S1311" s="1">
        <f t="shared" si="930"/>
        <v>26</v>
      </c>
      <c r="T1311" s="1">
        <f t="shared" si="931"/>
        <v>26</v>
      </c>
      <c r="U1311" s="1">
        <f t="shared" si="932"/>
        <v>26</v>
      </c>
      <c r="V1311" s="1">
        <f t="shared" si="933"/>
        <v>26</v>
      </c>
      <c r="W1311" s="1">
        <f t="shared" si="934"/>
        <v>26</v>
      </c>
      <c r="X1311" s="1">
        <f t="shared" si="935"/>
        <v>26</v>
      </c>
      <c r="Y1311" s="1">
        <f t="shared" si="936"/>
        <v>26</v>
      </c>
      <c r="Z1311" s="1">
        <f t="shared" si="937"/>
        <v>26</v>
      </c>
      <c r="AA1311" s="1">
        <f t="shared" si="938"/>
        <v>26</v>
      </c>
      <c r="AB1311" s="1">
        <f t="shared" si="939"/>
        <v>26</v>
      </c>
      <c r="AC1311" s="1">
        <f t="shared" si="940"/>
        <v>26</v>
      </c>
      <c r="AD1311" s="1">
        <f t="shared" si="941"/>
        <v>26</v>
      </c>
      <c r="AE1311" s="1">
        <f t="shared" si="942"/>
        <v>26</v>
      </c>
      <c r="AF1311" s="1">
        <f t="shared" si="943"/>
        <v>26</v>
      </c>
      <c r="AG1311" s="1">
        <f t="shared" si="944"/>
        <v>26</v>
      </c>
      <c r="AH1311" s="1">
        <f t="shared" si="945"/>
        <v>26</v>
      </c>
      <c r="AI1311" s="1">
        <f t="shared" si="946"/>
        <v>26</v>
      </c>
      <c r="AJ1311" s="1">
        <f t="shared" si="947"/>
        <v>26</v>
      </c>
      <c r="AK1311" s="1">
        <f t="shared" si="948"/>
        <v>26</v>
      </c>
      <c r="AL1311" s="1">
        <f t="shared" si="949"/>
        <v>26</v>
      </c>
      <c r="AM1311" s="1">
        <f t="shared" si="950"/>
        <v>26</v>
      </c>
      <c r="AN1311" s="1">
        <f t="shared" si="951"/>
        <v>26</v>
      </c>
      <c r="AO1311" s="1">
        <f t="shared" si="952"/>
        <v>26</v>
      </c>
      <c r="AP1311" s="7">
        <f t="shared" si="922"/>
        <v>26</v>
      </c>
      <c r="AQ1311" s="7">
        <f t="shared" si="923"/>
        <v>26</v>
      </c>
      <c r="AR1311" s="1">
        <f t="shared" si="953"/>
        <v>26</v>
      </c>
      <c r="AS1311" s="7">
        <f t="shared" si="924"/>
        <v>26</v>
      </c>
      <c r="AT1311" s="1">
        <f t="shared" si="954"/>
        <v>26</v>
      </c>
      <c r="AU1311" s="1">
        <f t="shared" si="955"/>
        <v>26</v>
      </c>
      <c r="AV1311" s="1">
        <f t="shared" si="956"/>
        <v>26</v>
      </c>
      <c r="AW1311" s="1">
        <f t="shared" si="957"/>
        <v>26</v>
      </c>
      <c r="AX1311" s="1">
        <f t="shared" si="958"/>
        <v>26</v>
      </c>
      <c r="AY1311" s="1">
        <f t="shared" si="959"/>
        <v>26</v>
      </c>
      <c r="AZ1311" s="1">
        <f t="shared" si="960"/>
        <v>26</v>
      </c>
      <c r="BA1311" s="1">
        <f t="shared" si="961"/>
        <v>26</v>
      </c>
      <c r="BB1311" s="1">
        <f t="shared" si="962"/>
        <v>26</v>
      </c>
      <c r="BC1311" s="1">
        <f t="shared" si="963"/>
        <v>26</v>
      </c>
      <c r="BD1311" s="1">
        <f t="shared" si="964"/>
        <v>26</v>
      </c>
      <c r="BE1311" s="1">
        <f t="shared" si="965"/>
        <v>26</v>
      </c>
      <c r="BF1311" s="1">
        <f t="shared" si="966"/>
        <v>26</v>
      </c>
      <c r="BG1311" s="1">
        <f>+IF(D1311="male",VLOOKUP(M1311,'Key node cluster'!$A$3:$C$45,3,0),VLOOKUP(M1311,'Key node cluster'!$F$3:$H$27,3,0))</f>
        <v>31</v>
      </c>
    </row>
    <row r="1312" spans="1:59" x14ac:dyDescent="0.25">
      <c r="A1312" t="s">
        <v>1253</v>
      </c>
      <c r="B1312">
        <v>2000134691</v>
      </c>
      <c r="C1312" s="7">
        <v>20</v>
      </c>
      <c r="D1312" t="s">
        <v>9</v>
      </c>
      <c r="E1312" t="s">
        <v>10</v>
      </c>
      <c r="G1312" t="str">
        <f t="shared" si="967"/>
        <v>secondary or below</v>
      </c>
      <c r="H1312" s="7">
        <f t="shared" si="925"/>
        <v>5</v>
      </c>
      <c r="I1312" t="s">
        <v>12</v>
      </c>
      <c r="J1312">
        <v>24</v>
      </c>
      <c r="K1312">
        <v>4.6904109589041001</v>
      </c>
      <c r="L1312">
        <v>6</v>
      </c>
      <c r="M1312" s="5">
        <f t="shared" si="926"/>
        <v>26</v>
      </c>
      <c r="N1312" s="5">
        <f>+IF(D1312="male",VLOOKUP(BG1312,'Key node cluster'!$L$3:$N$24,3,0),VLOOKUP(BG1312,'Key node cluster'!$R$3:$T$15,3,0))</f>
        <v>1</v>
      </c>
      <c r="O1312" s="1">
        <v>0</v>
      </c>
      <c r="P1312" s="1">
        <f t="shared" si="927"/>
        <v>26</v>
      </c>
      <c r="Q1312" s="1">
        <f t="shared" si="928"/>
        <v>26</v>
      </c>
      <c r="R1312" s="1">
        <f t="shared" si="929"/>
        <v>26</v>
      </c>
      <c r="S1312" s="1">
        <f t="shared" si="930"/>
        <v>26</v>
      </c>
      <c r="T1312" s="1">
        <f t="shared" si="931"/>
        <v>26</v>
      </c>
      <c r="U1312" s="1">
        <f t="shared" si="932"/>
        <v>26</v>
      </c>
      <c r="V1312" s="1">
        <f t="shared" si="933"/>
        <v>26</v>
      </c>
      <c r="W1312" s="1">
        <f t="shared" si="934"/>
        <v>26</v>
      </c>
      <c r="X1312" s="1">
        <f t="shared" si="935"/>
        <v>26</v>
      </c>
      <c r="Y1312" s="1">
        <f t="shared" si="936"/>
        <v>26</v>
      </c>
      <c r="Z1312" s="1">
        <f t="shared" si="937"/>
        <v>26</v>
      </c>
      <c r="AA1312" s="1">
        <f t="shared" si="938"/>
        <v>26</v>
      </c>
      <c r="AB1312" s="1">
        <f t="shared" si="939"/>
        <v>26</v>
      </c>
      <c r="AC1312" s="1">
        <f t="shared" si="940"/>
        <v>26</v>
      </c>
      <c r="AD1312" s="1">
        <f t="shared" si="941"/>
        <v>26</v>
      </c>
      <c r="AE1312" s="1">
        <f t="shared" si="942"/>
        <v>26</v>
      </c>
      <c r="AF1312" s="1">
        <f t="shared" si="943"/>
        <v>26</v>
      </c>
      <c r="AG1312" s="1">
        <f t="shared" si="944"/>
        <v>26</v>
      </c>
      <c r="AH1312" s="1">
        <f t="shared" si="945"/>
        <v>26</v>
      </c>
      <c r="AI1312" s="1">
        <f t="shared" si="946"/>
        <v>26</v>
      </c>
      <c r="AJ1312" s="1">
        <f t="shared" si="947"/>
        <v>26</v>
      </c>
      <c r="AK1312" s="1">
        <f t="shared" si="948"/>
        <v>26</v>
      </c>
      <c r="AL1312" s="1">
        <f t="shared" si="949"/>
        <v>26</v>
      </c>
      <c r="AM1312" s="1">
        <f t="shared" si="950"/>
        <v>26</v>
      </c>
      <c r="AN1312" s="1">
        <f t="shared" si="951"/>
        <v>26</v>
      </c>
      <c r="AO1312" s="1">
        <f t="shared" si="952"/>
        <v>26</v>
      </c>
      <c r="AP1312" s="7">
        <f t="shared" si="922"/>
        <v>26</v>
      </c>
      <c r="AQ1312" s="7">
        <f t="shared" si="923"/>
        <v>26</v>
      </c>
      <c r="AR1312" s="1">
        <f t="shared" si="953"/>
        <v>26</v>
      </c>
      <c r="AS1312" s="7">
        <f t="shared" si="924"/>
        <v>26</v>
      </c>
      <c r="AT1312" s="1">
        <f t="shared" si="954"/>
        <v>26</v>
      </c>
      <c r="AU1312" s="1">
        <f t="shared" si="955"/>
        <v>26</v>
      </c>
      <c r="AV1312" s="1">
        <f t="shared" si="956"/>
        <v>26</v>
      </c>
      <c r="AW1312" s="1">
        <f t="shared" si="957"/>
        <v>26</v>
      </c>
      <c r="AX1312" s="1">
        <f t="shared" si="958"/>
        <v>26</v>
      </c>
      <c r="AY1312" s="1">
        <f t="shared" si="959"/>
        <v>26</v>
      </c>
      <c r="AZ1312" s="1">
        <f t="shared" si="960"/>
        <v>26</v>
      </c>
      <c r="BA1312" s="1">
        <f t="shared" si="961"/>
        <v>26</v>
      </c>
      <c r="BB1312" s="1">
        <f t="shared" si="962"/>
        <v>26</v>
      </c>
      <c r="BC1312" s="1">
        <f t="shared" si="963"/>
        <v>26</v>
      </c>
      <c r="BD1312" s="1">
        <f t="shared" si="964"/>
        <v>26</v>
      </c>
      <c r="BE1312" s="1">
        <f t="shared" si="965"/>
        <v>26</v>
      </c>
      <c r="BF1312" s="1">
        <f t="shared" si="966"/>
        <v>26</v>
      </c>
      <c r="BG1312" s="1">
        <f>+IF(D1312="male",VLOOKUP(M1312,'Key node cluster'!$A$3:$C$45,3,0),VLOOKUP(M1312,'Key node cluster'!$F$3:$H$27,3,0))</f>
        <v>31</v>
      </c>
    </row>
    <row r="1313" spans="1:59" x14ac:dyDescent="0.25">
      <c r="A1313" t="s">
        <v>1254</v>
      </c>
      <c r="B1313">
        <v>9821004584</v>
      </c>
      <c r="C1313" s="7">
        <v>40</v>
      </c>
      <c r="D1313" t="s">
        <v>9</v>
      </c>
      <c r="E1313" t="s">
        <v>10</v>
      </c>
      <c r="F1313" t="s">
        <v>266</v>
      </c>
      <c r="G1313" t="str">
        <f t="shared" si="967"/>
        <v>bachelor or above</v>
      </c>
      <c r="H1313" s="7">
        <f t="shared" si="925"/>
        <v>10</v>
      </c>
      <c r="I1313" t="s">
        <v>14</v>
      </c>
      <c r="J1313">
        <v>40</v>
      </c>
      <c r="K1313">
        <v>9.6958904109588993</v>
      </c>
      <c r="L1313">
        <v>2</v>
      </c>
      <c r="M1313" s="5">
        <f t="shared" si="926"/>
        <v>32</v>
      </c>
      <c r="N1313" s="5">
        <f>+IF(D1313="male",VLOOKUP(BG1313,'Key node cluster'!$L$3:$N$24,3,0),VLOOKUP(BG1313,'Key node cluster'!$R$3:$T$15,3,0))</f>
        <v>0</v>
      </c>
      <c r="O1313" s="1">
        <v>0</v>
      </c>
      <c r="P1313" s="1">
        <f t="shared" si="927"/>
        <v>26</v>
      </c>
      <c r="Q1313" s="1">
        <f t="shared" si="928"/>
        <v>26</v>
      </c>
      <c r="R1313" s="1">
        <f t="shared" si="929"/>
        <v>26</v>
      </c>
      <c r="S1313" s="1">
        <f t="shared" si="930"/>
        <v>26</v>
      </c>
      <c r="T1313" s="1">
        <f t="shared" si="931"/>
        <v>26</v>
      </c>
      <c r="U1313" s="1">
        <f t="shared" si="932"/>
        <v>26</v>
      </c>
      <c r="V1313" s="1">
        <f t="shared" si="933"/>
        <v>26</v>
      </c>
      <c r="W1313" s="1">
        <f t="shared" si="934"/>
        <v>26</v>
      </c>
      <c r="X1313" s="1">
        <f t="shared" si="935"/>
        <v>26</v>
      </c>
      <c r="Y1313" s="1">
        <f t="shared" si="936"/>
        <v>26</v>
      </c>
      <c r="Z1313" s="1">
        <f t="shared" si="937"/>
        <v>26</v>
      </c>
      <c r="AA1313" s="1">
        <f t="shared" si="938"/>
        <v>26</v>
      </c>
      <c r="AB1313" s="1">
        <f t="shared" si="939"/>
        <v>26</v>
      </c>
      <c r="AC1313" s="1">
        <f t="shared" si="940"/>
        <v>26</v>
      </c>
      <c r="AD1313" s="1">
        <f t="shared" si="941"/>
        <v>26</v>
      </c>
      <c r="AE1313" s="1">
        <f t="shared" si="942"/>
        <v>26</v>
      </c>
      <c r="AF1313" s="1">
        <f t="shared" si="943"/>
        <v>26</v>
      </c>
      <c r="AG1313" s="1">
        <f t="shared" si="944"/>
        <v>26</v>
      </c>
      <c r="AH1313" s="1">
        <f t="shared" si="945"/>
        <v>26</v>
      </c>
      <c r="AI1313" s="1">
        <f t="shared" si="946"/>
        <v>26</v>
      </c>
      <c r="AJ1313" s="1">
        <f t="shared" si="947"/>
        <v>26</v>
      </c>
      <c r="AK1313" s="1">
        <f t="shared" si="948"/>
        <v>26</v>
      </c>
      <c r="AL1313" s="1">
        <f t="shared" si="949"/>
        <v>26</v>
      </c>
      <c r="AM1313" s="1">
        <f t="shared" si="950"/>
        <v>26</v>
      </c>
      <c r="AN1313" s="1">
        <f t="shared" si="951"/>
        <v>26</v>
      </c>
      <c r="AO1313" s="1">
        <f t="shared" si="952"/>
        <v>26</v>
      </c>
      <c r="AP1313" s="7">
        <f t="shared" si="922"/>
        <v>27</v>
      </c>
      <c r="AQ1313" s="7">
        <f t="shared" si="923"/>
        <v>28</v>
      </c>
      <c r="AR1313" s="1">
        <f t="shared" si="953"/>
        <v>32</v>
      </c>
      <c r="AS1313" s="7">
        <f t="shared" si="924"/>
        <v>32</v>
      </c>
      <c r="AT1313" s="1">
        <f t="shared" si="954"/>
        <v>32</v>
      </c>
      <c r="AU1313" s="1">
        <f t="shared" si="955"/>
        <v>32</v>
      </c>
      <c r="AV1313" s="1">
        <f t="shared" si="956"/>
        <v>32</v>
      </c>
      <c r="AW1313" s="1">
        <f t="shared" si="957"/>
        <v>32</v>
      </c>
      <c r="AX1313" s="1">
        <f t="shared" si="958"/>
        <v>32</v>
      </c>
      <c r="AY1313" s="1">
        <f t="shared" si="959"/>
        <v>32</v>
      </c>
      <c r="AZ1313" s="1">
        <f t="shared" si="960"/>
        <v>32</v>
      </c>
      <c r="BA1313" s="1">
        <f t="shared" si="961"/>
        <v>32</v>
      </c>
      <c r="BB1313" s="1">
        <f t="shared" si="962"/>
        <v>32</v>
      </c>
      <c r="BC1313" s="1">
        <f t="shared" si="963"/>
        <v>32</v>
      </c>
      <c r="BD1313" s="1">
        <f t="shared" si="964"/>
        <v>32</v>
      </c>
      <c r="BE1313" s="1">
        <f t="shared" si="965"/>
        <v>32</v>
      </c>
      <c r="BF1313" s="1">
        <f t="shared" si="966"/>
        <v>32</v>
      </c>
      <c r="BG1313" s="1">
        <f>+IF(D1313="male",VLOOKUP(M1313,'Key node cluster'!$A$3:$C$45,3,0),VLOOKUP(M1313,'Key node cluster'!$F$3:$H$27,3,0))</f>
        <v>32</v>
      </c>
    </row>
    <row r="1314" spans="1:59" x14ac:dyDescent="0.25">
      <c r="A1314" t="s">
        <v>1255</v>
      </c>
      <c r="B1314">
        <v>9911053677</v>
      </c>
      <c r="C1314" s="7">
        <v>30</v>
      </c>
      <c r="D1314" t="s">
        <v>9</v>
      </c>
      <c r="E1314" t="s">
        <v>10</v>
      </c>
      <c r="F1314" t="s">
        <v>780</v>
      </c>
      <c r="G1314" t="str">
        <f t="shared" si="967"/>
        <v>bachelor or above</v>
      </c>
      <c r="H1314" s="7">
        <f t="shared" si="925"/>
        <v>10</v>
      </c>
      <c r="I1314" t="s">
        <v>46</v>
      </c>
      <c r="J1314">
        <v>30</v>
      </c>
      <c r="K1314">
        <v>7.3534246575341999</v>
      </c>
      <c r="L1314">
        <v>3</v>
      </c>
      <c r="M1314" s="5">
        <f t="shared" si="926"/>
        <v>31</v>
      </c>
      <c r="N1314" s="5">
        <f>+IF(D1314="male",VLOOKUP(BG1314,'Key node cluster'!$L$3:$N$24,3,0),VLOOKUP(BG1314,'Key node cluster'!$R$3:$T$15,3,0))</f>
        <v>1</v>
      </c>
      <c r="O1314" s="1">
        <v>0</v>
      </c>
      <c r="P1314" s="1">
        <f t="shared" si="927"/>
        <v>26</v>
      </c>
      <c r="Q1314" s="1">
        <f t="shared" si="928"/>
        <v>26</v>
      </c>
      <c r="R1314" s="1">
        <f t="shared" si="929"/>
        <v>26</v>
      </c>
      <c r="S1314" s="1">
        <f t="shared" si="930"/>
        <v>26</v>
      </c>
      <c r="T1314" s="1">
        <f t="shared" si="931"/>
        <v>26</v>
      </c>
      <c r="U1314" s="1">
        <f t="shared" si="932"/>
        <v>26</v>
      </c>
      <c r="V1314" s="1">
        <f t="shared" si="933"/>
        <v>26</v>
      </c>
      <c r="W1314" s="1">
        <f t="shared" si="934"/>
        <v>26</v>
      </c>
      <c r="X1314" s="1">
        <f t="shared" si="935"/>
        <v>26</v>
      </c>
      <c r="Y1314" s="1">
        <f t="shared" si="936"/>
        <v>26</v>
      </c>
      <c r="Z1314" s="1">
        <f t="shared" si="937"/>
        <v>26</v>
      </c>
      <c r="AA1314" s="1">
        <f t="shared" si="938"/>
        <v>26</v>
      </c>
      <c r="AB1314" s="1">
        <f t="shared" si="939"/>
        <v>26</v>
      </c>
      <c r="AC1314" s="1">
        <f t="shared" si="940"/>
        <v>26</v>
      </c>
      <c r="AD1314" s="1">
        <f t="shared" si="941"/>
        <v>26</v>
      </c>
      <c r="AE1314" s="1">
        <f t="shared" si="942"/>
        <v>26</v>
      </c>
      <c r="AF1314" s="1">
        <f t="shared" si="943"/>
        <v>26</v>
      </c>
      <c r="AG1314" s="1">
        <f t="shared" si="944"/>
        <v>26</v>
      </c>
      <c r="AH1314" s="1">
        <f t="shared" si="945"/>
        <v>26</v>
      </c>
      <c r="AI1314" s="1">
        <f t="shared" si="946"/>
        <v>26</v>
      </c>
      <c r="AJ1314" s="1">
        <f t="shared" si="947"/>
        <v>26</v>
      </c>
      <c r="AK1314" s="1">
        <f t="shared" si="948"/>
        <v>26</v>
      </c>
      <c r="AL1314" s="1">
        <f t="shared" si="949"/>
        <v>26</v>
      </c>
      <c r="AM1314" s="1">
        <f t="shared" si="950"/>
        <v>26</v>
      </c>
      <c r="AN1314" s="1">
        <f t="shared" si="951"/>
        <v>26</v>
      </c>
      <c r="AO1314" s="1">
        <f t="shared" si="952"/>
        <v>26</v>
      </c>
      <c r="AP1314" s="7">
        <f t="shared" si="922"/>
        <v>27</v>
      </c>
      <c r="AQ1314" s="7">
        <f t="shared" si="923"/>
        <v>28</v>
      </c>
      <c r="AR1314" s="1">
        <f t="shared" si="953"/>
        <v>29</v>
      </c>
      <c r="AS1314" s="7">
        <f t="shared" si="924"/>
        <v>31</v>
      </c>
      <c r="AT1314" s="1">
        <f t="shared" si="954"/>
        <v>31</v>
      </c>
      <c r="AU1314" s="1">
        <f t="shared" si="955"/>
        <v>31</v>
      </c>
      <c r="AV1314" s="1">
        <f t="shared" si="956"/>
        <v>31</v>
      </c>
      <c r="AW1314" s="1">
        <f t="shared" si="957"/>
        <v>31</v>
      </c>
      <c r="AX1314" s="1">
        <f t="shared" si="958"/>
        <v>31</v>
      </c>
      <c r="AY1314" s="1">
        <f t="shared" si="959"/>
        <v>31</v>
      </c>
      <c r="AZ1314" s="1">
        <f t="shared" si="960"/>
        <v>31</v>
      </c>
      <c r="BA1314" s="1">
        <f t="shared" si="961"/>
        <v>31</v>
      </c>
      <c r="BB1314" s="1">
        <f t="shared" si="962"/>
        <v>31</v>
      </c>
      <c r="BC1314" s="1">
        <f t="shared" si="963"/>
        <v>31</v>
      </c>
      <c r="BD1314" s="1">
        <f t="shared" si="964"/>
        <v>31</v>
      </c>
      <c r="BE1314" s="1">
        <f t="shared" si="965"/>
        <v>31</v>
      </c>
      <c r="BF1314" s="1">
        <f t="shared" si="966"/>
        <v>31</v>
      </c>
      <c r="BG1314" s="1">
        <f>+IF(D1314="male",VLOOKUP(M1314,'Key node cluster'!$A$3:$C$45,3,0),VLOOKUP(M1314,'Key node cluster'!$F$3:$H$27,3,0))</f>
        <v>31</v>
      </c>
    </row>
    <row r="1315" spans="1:59" x14ac:dyDescent="0.25">
      <c r="A1315" t="s">
        <v>1257</v>
      </c>
      <c r="B1315">
        <v>9931064475</v>
      </c>
      <c r="C1315" s="7">
        <v>30</v>
      </c>
      <c r="D1315" t="s">
        <v>9</v>
      </c>
      <c r="E1315" t="s">
        <v>10</v>
      </c>
      <c r="F1315" t="s">
        <v>28</v>
      </c>
      <c r="G1315" t="str">
        <f t="shared" si="967"/>
        <v>secondary or below</v>
      </c>
      <c r="H1315" s="7">
        <f t="shared" si="925"/>
        <v>10</v>
      </c>
      <c r="I1315" t="s">
        <v>12</v>
      </c>
      <c r="J1315">
        <v>28</v>
      </c>
      <c r="K1315">
        <v>5.2520547945205003</v>
      </c>
      <c r="L1315">
        <v>3</v>
      </c>
      <c r="M1315" s="5">
        <f t="shared" si="926"/>
        <v>37</v>
      </c>
      <c r="N1315" s="5">
        <f>+IF(D1315="male",VLOOKUP(BG1315,'Key node cluster'!$L$3:$N$24,3,0),VLOOKUP(BG1315,'Key node cluster'!$R$3:$T$15,3,0))</f>
        <v>0</v>
      </c>
      <c r="O1315" s="1">
        <v>0</v>
      </c>
      <c r="P1315" s="1">
        <f t="shared" si="927"/>
        <v>26</v>
      </c>
      <c r="Q1315" s="1">
        <f t="shared" si="928"/>
        <v>26</v>
      </c>
      <c r="R1315" s="1">
        <f t="shared" si="929"/>
        <v>26</v>
      </c>
      <c r="S1315" s="1">
        <f t="shared" si="930"/>
        <v>26</v>
      </c>
      <c r="T1315" s="1">
        <f t="shared" si="931"/>
        <v>26</v>
      </c>
      <c r="U1315" s="1">
        <f t="shared" si="932"/>
        <v>26</v>
      </c>
      <c r="V1315" s="1">
        <f t="shared" si="933"/>
        <v>26</v>
      </c>
      <c r="W1315" s="1">
        <f t="shared" si="934"/>
        <v>26</v>
      </c>
      <c r="X1315" s="1">
        <f t="shared" si="935"/>
        <v>26</v>
      </c>
      <c r="Y1315" s="1">
        <f t="shared" si="936"/>
        <v>26</v>
      </c>
      <c r="Z1315" s="1">
        <f t="shared" si="937"/>
        <v>26</v>
      </c>
      <c r="AA1315" s="1">
        <f t="shared" si="938"/>
        <v>26</v>
      </c>
      <c r="AB1315" s="1">
        <f t="shared" si="939"/>
        <v>26</v>
      </c>
      <c r="AC1315" s="1">
        <f t="shared" si="940"/>
        <v>26</v>
      </c>
      <c r="AD1315" s="1">
        <f t="shared" si="941"/>
        <v>26</v>
      </c>
      <c r="AE1315" s="1">
        <f t="shared" si="942"/>
        <v>26</v>
      </c>
      <c r="AF1315" s="1">
        <f t="shared" si="943"/>
        <v>26</v>
      </c>
      <c r="AG1315" s="1">
        <f t="shared" si="944"/>
        <v>26</v>
      </c>
      <c r="AH1315" s="1">
        <f t="shared" si="945"/>
        <v>26</v>
      </c>
      <c r="AI1315" s="1">
        <f t="shared" si="946"/>
        <v>26</v>
      </c>
      <c r="AJ1315" s="1">
        <f t="shared" si="947"/>
        <v>26</v>
      </c>
      <c r="AK1315" s="1">
        <f t="shared" si="948"/>
        <v>26</v>
      </c>
      <c r="AL1315" s="1">
        <f t="shared" si="949"/>
        <v>26</v>
      </c>
      <c r="AM1315" s="1">
        <f t="shared" si="950"/>
        <v>26</v>
      </c>
      <c r="AN1315" s="1">
        <f t="shared" si="951"/>
        <v>26</v>
      </c>
      <c r="AO1315" s="1">
        <f t="shared" si="952"/>
        <v>26</v>
      </c>
      <c r="AP1315" s="7">
        <f t="shared" si="922"/>
        <v>27</v>
      </c>
      <c r="AQ1315" s="7">
        <f t="shared" si="923"/>
        <v>33</v>
      </c>
      <c r="AR1315" s="1">
        <f t="shared" si="953"/>
        <v>33</v>
      </c>
      <c r="AS1315" s="7">
        <f t="shared" si="924"/>
        <v>33</v>
      </c>
      <c r="AT1315" s="1">
        <f t="shared" si="954"/>
        <v>33</v>
      </c>
      <c r="AU1315" s="1">
        <f t="shared" si="955"/>
        <v>33</v>
      </c>
      <c r="AV1315" s="1">
        <f t="shared" si="956"/>
        <v>33</v>
      </c>
      <c r="AW1315" s="1">
        <f t="shared" si="957"/>
        <v>37</v>
      </c>
      <c r="AX1315" s="1">
        <f t="shared" si="958"/>
        <v>37</v>
      </c>
      <c r="AY1315" s="1">
        <f t="shared" si="959"/>
        <v>37</v>
      </c>
      <c r="AZ1315" s="1">
        <f t="shared" si="960"/>
        <v>37</v>
      </c>
      <c r="BA1315" s="1">
        <f t="shared" si="961"/>
        <v>37</v>
      </c>
      <c r="BB1315" s="1">
        <f t="shared" si="962"/>
        <v>37</v>
      </c>
      <c r="BC1315" s="1">
        <f t="shared" si="963"/>
        <v>37</v>
      </c>
      <c r="BD1315" s="1">
        <f t="shared" si="964"/>
        <v>37</v>
      </c>
      <c r="BE1315" s="1">
        <f t="shared" si="965"/>
        <v>37</v>
      </c>
      <c r="BF1315" s="1">
        <f t="shared" si="966"/>
        <v>37</v>
      </c>
      <c r="BG1315" s="1">
        <f>+IF(D1315="male",VLOOKUP(M1315,'Key node cluster'!$A$3:$C$45,3,0),VLOOKUP(M1315,'Key node cluster'!$F$3:$H$27,3,0))</f>
        <v>37</v>
      </c>
    </row>
    <row r="1316" spans="1:59" x14ac:dyDescent="0.25">
      <c r="A1316" t="s">
        <v>1258</v>
      </c>
      <c r="B1316">
        <v>9751026929</v>
      </c>
      <c r="C1316" s="7">
        <v>50</v>
      </c>
      <c r="D1316" t="s">
        <v>9</v>
      </c>
      <c r="E1316" t="s">
        <v>10</v>
      </c>
      <c r="F1316" t="s">
        <v>25</v>
      </c>
      <c r="G1316" t="str">
        <f t="shared" si="967"/>
        <v>bachelor or above</v>
      </c>
      <c r="H1316" s="7">
        <f t="shared" si="925"/>
        <v>20</v>
      </c>
      <c r="I1316" t="s">
        <v>14</v>
      </c>
      <c r="J1316">
        <v>47</v>
      </c>
      <c r="K1316">
        <v>15.780821917808</v>
      </c>
      <c r="L1316">
        <v>2</v>
      </c>
      <c r="M1316" s="5">
        <f t="shared" si="926"/>
        <v>32</v>
      </c>
      <c r="N1316" s="5">
        <f>+IF(D1316="male",VLOOKUP(BG1316,'Key node cluster'!$L$3:$N$24,3,0),VLOOKUP(BG1316,'Key node cluster'!$R$3:$T$15,3,0))</f>
        <v>0</v>
      </c>
      <c r="O1316" s="1">
        <v>0</v>
      </c>
      <c r="P1316" s="1">
        <f t="shared" si="927"/>
        <v>26</v>
      </c>
      <c r="Q1316" s="1">
        <f t="shared" si="928"/>
        <v>26</v>
      </c>
      <c r="R1316" s="1">
        <f t="shared" si="929"/>
        <v>26</v>
      </c>
      <c r="S1316" s="1">
        <f t="shared" si="930"/>
        <v>26</v>
      </c>
      <c r="T1316" s="1">
        <f t="shared" si="931"/>
        <v>26</v>
      </c>
      <c r="U1316" s="1">
        <f t="shared" si="932"/>
        <v>26</v>
      </c>
      <c r="V1316" s="1">
        <f t="shared" si="933"/>
        <v>26</v>
      </c>
      <c r="W1316" s="1">
        <f t="shared" si="934"/>
        <v>26</v>
      </c>
      <c r="X1316" s="1">
        <f t="shared" si="935"/>
        <v>26</v>
      </c>
      <c r="Y1316" s="1">
        <f t="shared" si="936"/>
        <v>26</v>
      </c>
      <c r="Z1316" s="1">
        <f t="shared" si="937"/>
        <v>26</v>
      </c>
      <c r="AA1316" s="1">
        <f t="shared" si="938"/>
        <v>26</v>
      </c>
      <c r="AB1316" s="1">
        <f t="shared" si="939"/>
        <v>26</v>
      </c>
      <c r="AC1316" s="1">
        <f t="shared" si="940"/>
        <v>26</v>
      </c>
      <c r="AD1316" s="1">
        <f t="shared" si="941"/>
        <v>26</v>
      </c>
      <c r="AE1316" s="1">
        <f t="shared" si="942"/>
        <v>26</v>
      </c>
      <c r="AF1316" s="1">
        <f t="shared" si="943"/>
        <v>26</v>
      </c>
      <c r="AG1316" s="1">
        <f t="shared" si="944"/>
        <v>26</v>
      </c>
      <c r="AH1316" s="1">
        <f t="shared" si="945"/>
        <v>26</v>
      </c>
      <c r="AI1316" s="1">
        <f t="shared" si="946"/>
        <v>26</v>
      </c>
      <c r="AJ1316" s="1">
        <f t="shared" si="947"/>
        <v>26</v>
      </c>
      <c r="AK1316" s="1">
        <f t="shared" si="948"/>
        <v>26</v>
      </c>
      <c r="AL1316" s="1">
        <f t="shared" si="949"/>
        <v>26</v>
      </c>
      <c r="AM1316" s="1">
        <f t="shared" si="950"/>
        <v>26</v>
      </c>
      <c r="AN1316" s="1">
        <f t="shared" si="951"/>
        <v>26</v>
      </c>
      <c r="AO1316" s="1">
        <f t="shared" si="952"/>
        <v>26</v>
      </c>
      <c r="AP1316" s="7">
        <f t="shared" ref="AP1316:AP1379" si="968">IF($D1316="male",IF(P1316&lt;&gt;26,AO1316,IF(F1316="",AO1316,IF(F1316&lt;&gt;"amman",27,38))),AO1316)</f>
        <v>27</v>
      </c>
      <c r="AQ1316" s="7">
        <f t="shared" ref="AQ1316:AQ1379" si="969">IF($D1316="male",IF(AP1316&lt;&gt;27,AP1316,IF(F1316="",AP1316,IF(F1316&lt;&gt;"zarqa",28,33))),AP1316)</f>
        <v>28</v>
      </c>
      <c r="AR1316" s="1">
        <f t="shared" si="953"/>
        <v>32</v>
      </c>
      <c r="AS1316" s="7">
        <f t="shared" ref="AS1316:AS1379" si="970">IF($D1316="male",IF(AR1316&lt;&gt;29,AR1316,IF(C1316&lt;=25,30,31)),AR1316)</f>
        <v>32</v>
      </c>
      <c r="AT1316" s="1">
        <f t="shared" si="954"/>
        <v>32</v>
      </c>
      <c r="AU1316" s="1">
        <f t="shared" si="955"/>
        <v>32</v>
      </c>
      <c r="AV1316" s="1">
        <f t="shared" si="956"/>
        <v>32</v>
      </c>
      <c r="AW1316" s="1">
        <f t="shared" si="957"/>
        <v>32</v>
      </c>
      <c r="AX1316" s="1">
        <f t="shared" si="958"/>
        <v>32</v>
      </c>
      <c r="AY1316" s="1">
        <f t="shared" si="959"/>
        <v>32</v>
      </c>
      <c r="AZ1316" s="1">
        <f t="shared" si="960"/>
        <v>32</v>
      </c>
      <c r="BA1316" s="1">
        <f t="shared" si="961"/>
        <v>32</v>
      </c>
      <c r="BB1316" s="1">
        <f t="shared" si="962"/>
        <v>32</v>
      </c>
      <c r="BC1316" s="1">
        <f t="shared" si="963"/>
        <v>32</v>
      </c>
      <c r="BD1316" s="1">
        <f t="shared" si="964"/>
        <v>32</v>
      </c>
      <c r="BE1316" s="1">
        <f t="shared" si="965"/>
        <v>32</v>
      </c>
      <c r="BF1316" s="1">
        <f t="shared" si="966"/>
        <v>32</v>
      </c>
      <c r="BG1316" s="1">
        <f>+IF(D1316="male",VLOOKUP(M1316,'Key node cluster'!$A$3:$C$45,3,0),VLOOKUP(M1316,'Key node cluster'!$F$3:$H$27,3,0))</f>
        <v>32</v>
      </c>
    </row>
    <row r="1317" spans="1:59" x14ac:dyDescent="0.25">
      <c r="A1317" t="s">
        <v>1260</v>
      </c>
      <c r="B1317">
        <v>9961056837</v>
      </c>
      <c r="C1317" s="7">
        <v>20</v>
      </c>
      <c r="D1317" t="s">
        <v>9</v>
      </c>
      <c r="E1317" t="s">
        <v>10</v>
      </c>
      <c r="F1317" t="s">
        <v>25</v>
      </c>
      <c r="G1317" t="str">
        <f t="shared" si="967"/>
        <v>bachelor or above</v>
      </c>
      <c r="H1317" s="7">
        <f t="shared" si="925"/>
        <v>5</v>
      </c>
      <c r="I1317" t="s">
        <v>14</v>
      </c>
      <c r="J1317">
        <v>25</v>
      </c>
      <c r="K1317">
        <v>2.3534246575341999</v>
      </c>
      <c r="L1317">
        <v>1</v>
      </c>
      <c r="M1317" s="5">
        <f t="shared" si="926"/>
        <v>30</v>
      </c>
      <c r="N1317" s="5">
        <f>+IF(D1317="male",VLOOKUP(BG1317,'Key node cluster'!$L$3:$N$24,3,0),VLOOKUP(BG1317,'Key node cluster'!$R$3:$T$15,3,0))</f>
        <v>2</v>
      </c>
      <c r="O1317" s="1">
        <v>0</v>
      </c>
      <c r="P1317" s="1">
        <f t="shared" si="927"/>
        <v>26</v>
      </c>
      <c r="Q1317" s="1">
        <f t="shared" si="928"/>
        <v>26</v>
      </c>
      <c r="R1317" s="1">
        <f t="shared" si="929"/>
        <v>26</v>
      </c>
      <c r="S1317" s="1">
        <f t="shared" si="930"/>
        <v>26</v>
      </c>
      <c r="T1317" s="1">
        <f t="shared" si="931"/>
        <v>26</v>
      </c>
      <c r="U1317" s="1">
        <f t="shared" si="932"/>
        <v>26</v>
      </c>
      <c r="V1317" s="1">
        <f t="shared" si="933"/>
        <v>26</v>
      </c>
      <c r="W1317" s="1">
        <f t="shared" si="934"/>
        <v>26</v>
      </c>
      <c r="X1317" s="1">
        <f t="shared" si="935"/>
        <v>26</v>
      </c>
      <c r="Y1317" s="1">
        <f t="shared" si="936"/>
        <v>26</v>
      </c>
      <c r="Z1317" s="1">
        <f t="shared" si="937"/>
        <v>26</v>
      </c>
      <c r="AA1317" s="1">
        <f t="shared" si="938"/>
        <v>26</v>
      </c>
      <c r="AB1317" s="1">
        <f t="shared" si="939"/>
        <v>26</v>
      </c>
      <c r="AC1317" s="1">
        <f t="shared" si="940"/>
        <v>26</v>
      </c>
      <c r="AD1317" s="1">
        <f t="shared" si="941"/>
        <v>26</v>
      </c>
      <c r="AE1317" s="1">
        <f t="shared" si="942"/>
        <v>26</v>
      </c>
      <c r="AF1317" s="1">
        <f t="shared" si="943"/>
        <v>26</v>
      </c>
      <c r="AG1317" s="1">
        <f t="shared" si="944"/>
        <v>26</v>
      </c>
      <c r="AH1317" s="1">
        <f t="shared" si="945"/>
        <v>26</v>
      </c>
      <c r="AI1317" s="1">
        <f t="shared" si="946"/>
        <v>26</v>
      </c>
      <c r="AJ1317" s="1">
        <f t="shared" si="947"/>
        <v>26</v>
      </c>
      <c r="AK1317" s="1">
        <f t="shared" si="948"/>
        <v>26</v>
      </c>
      <c r="AL1317" s="1">
        <f t="shared" si="949"/>
        <v>26</v>
      </c>
      <c r="AM1317" s="1">
        <f t="shared" si="950"/>
        <v>26</v>
      </c>
      <c r="AN1317" s="1">
        <f t="shared" si="951"/>
        <v>26</v>
      </c>
      <c r="AO1317" s="1">
        <f t="shared" si="952"/>
        <v>26</v>
      </c>
      <c r="AP1317" s="7">
        <f t="shared" si="968"/>
        <v>27</v>
      </c>
      <c r="AQ1317" s="7">
        <f t="shared" si="969"/>
        <v>28</v>
      </c>
      <c r="AR1317" s="1">
        <f t="shared" si="953"/>
        <v>29</v>
      </c>
      <c r="AS1317" s="7">
        <f t="shared" si="970"/>
        <v>30</v>
      </c>
      <c r="AT1317" s="1">
        <f t="shared" si="954"/>
        <v>30</v>
      </c>
      <c r="AU1317" s="1">
        <f t="shared" si="955"/>
        <v>30</v>
      </c>
      <c r="AV1317" s="1">
        <f t="shared" si="956"/>
        <v>30</v>
      </c>
      <c r="AW1317" s="1">
        <f t="shared" si="957"/>
        <v>30</v>
      </c>
      <c r="AX1317" s="1">
        <f t="shared" si="958"/>
        <v>30</v>
      </c>
      <c r="AY1317" s="1">
        <f t="shared" si="959"/>
        <v>30</v>
      </c>
      <c r="AZ1317" s="1">
        <f t="shared" si="960"/>
        <v>30</v>
      </c>
      <c r="BA1317" s="1">
        <f t="shared" si="961"/>
        <v>30</v>
      </c>
      <c r="BB1317" s="1">
        <f t="shared" si="962"/>
        <v>30</v>
      </c>
      <c r="BC1317" s="1">
        <f t="shared" si="963"/>
        <v>30</v>
      </c>
      <c r="BD1317" s="1">
        <f t="shared" si="964"/>
        <v>30</v>
      </c>
      <c r="BE1317" s="1">
        <f t="shared" si="965"/>
        <v>30</v>
      </c>
      <c r="BF1317" s="1">
        <f t="shared" si="966"/>
        <v>30</v>
      </c>
      <c r="BG1317" s="1">
        <f>+IF(D1317="male",VLOOKUP(M1317,'Key node cluster'!$A$3:$C$45,3,0),VLOOKUP(M1317,'Key node cluster'!$F$3:$H$27,3,0))</f>
        <v>30</v>
      </c>
    </row>
    <row r="1318" spans="1:59" x14ac:dyDescent="0.25">
      <c r="A1318" t="s">
        <v>1261</v>
      </c>
      <c r="B1318">
        <v>9721009732</v>
      </c>
      <c r="C1318" s="7">
        <v>50</v>
      </c>
      <c r="D1318" t="s">
        <v>9</v>
      </c>
      <c r="E1318" t="s">
        <v>10</v>
      </c>
      <c r="G1318" t="str">
        <f t="shared" si="967"/>
        <v>secondary or below</v>
      </c>
      <c r="H1318" s="7">
        <f t="shared" si="925"/>
        <v>10</v>
      </c>
      <c r="I1318" t="s">
        <v>12</v>
      </c>
      <c r="J1318">
        <v>49</v>
      </c>
      <c r="K1318">
        <v>7.0383561643836003</v>
      </c>
      <c r="L1318">
        <v>12</v>
      </c>
      <c r="M1318" s="5">
        <f t="shared" si="926"/>
        <v>26</v>
      </c>
      <c r="N1318" s="5">
        <f>+IF(D1318="male",VLOOKUP(BG1318,'Key node cluster'!$L$3:$N$24,3,0),VLOOKUP(BG1318,'Key node cluster'!$R$3:$T$15,3,0))</f>
        <v>1</v>
      </c>
      <c r="O1318" s="1">
        <v>0</v>
      </c>
      <c r="P1318" s="1">
        <f t="shared" si="927"/>
        <v>26</v>
      </c>
      <c r="Q1318" s="1">
        <f t="shared" si="928"/>
        <v>26</v>
      </c>
      <c r="R1318" s="1">
        <f t="shared" si="929"/>
        <v>26</v>
      </c>
      <c r="S1318" s="1">
        <f t="shared" si="930"/>
        <v>26</v>
      </c>
      <c r="T1318" s="1">
        <f t="shared" si="931"/>
        <v>26</v>
      </c>
      <c r="U1318" s="1">
        <f t="shared" si="932"/>
        <v>26</v>
      </c>
      <c r="V1318" s="1">
        <f t="shared" si="933"/>
        <v>26</v>
      </c>
      <c r="W1318" s="1">
        <f t="shared" si="934"/>
        <v>26</v>
      </c>
      <c r="X1318" s="1">
        <f t="shared" si="935"/>
        <v>26</v>
      </c>
      <c r="Y1318" s="1">
        <f t="shared" si="936"/>
        <v>26</v>
      </c>
      <c r="Z1318" s="1">
        <f t="shared" si="937"/>
        <v>26</v>
      </c>
      <c r="AA1318" s="1">
        <f t="shared" si="938"/>
        <v>26</v>
      </c>
      <c r="AB1318" s="1">
        <f t="shared" si="939"/>
        <v>26</v>
      </c>
      <c r="AC1318" s="1">
        <f t="shared" si="940"/>
        <v>26</v>
      </c>
      <c r="AD1318" s="1">
        <f t="shared" si="941"/>
        <v>26</v>
      </c>
      <c r="AE1318" s="1">
        <f t="shared" si="942"/>
        <v>26</v>
      </c>
      <c r="AF1318" s="1">
        <f t="shared" si="943"/>
        <v>26</v>
      </c>
      <c r="AG1318" s="1">
        <f t="shared" si="944"/>
        <v>26</v>
      </c>
      <c r="AH1318" s="1">
        <f t="shared" si="945"/>
        <v>26</v>
      </c>
      <c r="AI1318" s="1">
        <f t="shared" si="946"/>
        <v>26</v>
      </c>
      <c r="AJ1318" s="1">
        <f t="shared" si="947"/>
        <v>26</v>
      </c>
      <c r="AK1318" s="1">
        <f t="shared" si="948"/>
        <v>26</v>
      </c>
      <c r="AL1318" s="1">
        <f t="shared" si="949"/>
        <v>26</v>
      </c>
      <c r="AM1318" s="1">
        <f t="shared" si="950"/>
        <v>26</v>
      </c>
      <c r="AN1318" s="1">
        <f t="shared" si="951"/>
        <v>26</v>
      </c>
      <c r="AO1318" s="1">
        <f t="shared" si="952"/>
        <v>26</v>
      </c>
      <c r="AP1318" s="7">
        <f t="shared" si="968"/>
        <v>26</v>
      </c>
      <c r="AQ1318" s="7">
        <f t="shared" si="969"/>
        <v>26</v>
      </c>
      <c r="AR1318" s="1">
        <f t="shared" si="953"/>
        <v>26</v>
      </c>
      <c r="AS1318" s="7">
        <f t="shared" si="970"/>
        <v>26</v>
      </c>
      <c r="AT1318" s="1">
        <f t="shared" si="954"/>
        <v>26</v>
      </c>
      <c r="AU1318" s="1">
        <f t="shared" si="955"/>
        <v>26</v>
      </c>
      <c r="AV1318" s="1">
        <f t="shared" si="956"/>
        <v>26</v>
      </c>
      <c r="AW1318" s="1">
        <f t="shared" si="957"/>
        <v>26</v>
      </c>
      <c r="AX1318" s="1">
        <f t="shared" si="958"/>
        <v>26</v>
      </c>
      <c r="AY1318" s="1">
        <f t="shared" si="959"/>
        <v>26</v>
      </c>
      <c r="AZ1318" s="1">
        <f t="shared" si="960"/>
        <v>26</v>
      </c>
      <c r="BA1318" s="1">
        <f t="shared" si="961"/>
        <v>26</v>
      </c>
      <c r="BB1318" s="1">
        <f t="shared" si="962"/>
        <v>26</v>
      </c>
      <c r="BC1318" s="1">
        <f t="shared" si="963"/>
        <v>26</v>
      </c>
      <c r="BD1318" s="1">
        <f t="shared" si="964"/>
        <v>26</v>
      </c>
      <c r="BE1318" s="1">
        <f t="shared" si="965"/>
        <v>26</v>
      </c>
      <c r="BF1318" s="1">
        <f t="shared" si="966"/>
        <v>26</v>
      </c>
      <c r="BG1318" s="1">
        <f>+IF(D1318="male",VLOOKUP(M1318,'Key node cluster'!$A$3:$C$45,3,0),VLOOKUP(M1318,'Key node cluster'!$F$3:$H$27,3,0))</f>
        <v>31</v>
      </c>
    </row>
    <row r="1319" spans="1:59" x14ac:dyDescent="0.25">
      <c r="A1319" t="s">
        <v>1263</v>
      </c>
      <c r="B1319">
        <v>9881045276</v>
      </c>
      <c r="C1319" s="7">
        <v>30</v>
      </c>
      <c r="D1319" t="s">
        <v>9</v>
      </c>
      <c r="E1319" t="s">
        <v>10</v>
      </c>
      <c r="F1319" t="s">
        <v>25</v>
      </c>
      <c r="G1319" t="str">
        <f t="shared" si="967"/>
        <v>secondary or below</v>
      </c>
      <c r="H1319" s="7">
        <f t="shared" si="925"/>
        <v>10</v>
      </c>
      <c r="I1319" t="s">
        <v>12</v>
      </c>
      <c r="J1319">
        <v>33</v>
      </c>
      <c r="K1319">
        <v>6.1698630136985999</v>
      </c>
      <c r="L1319">
        <v>4</v>
      </c>
      <c r="M1319" s="5">
        <f t="shared" si="926"/>
        <v>31</v>
      </c>
      <c r="N1319" s="5">
        <f>+IF(D1319="male",VLOOKUP(BG1319,'Key node cluster'!$L$3:$N$24,3,0),VLOOKUP(BG1319,'Key node cluster'!$R$3:$T$15,3,0))</f>
        <v>1</v>
      </c>
      <c r="O1319" s="1">
        <v>0</v>
      </c>
      <c r="P1319" s="1">
        <f t="shared" si="927"/>
        <v>26</v>
      </c>
      <c r="Q1319" s="1">
        <f t="shared" si="928"/>
        <v>26</v>
      </c>
      <c r="R1319" s="1">
        <f t="shared" si="929"/>
        <v>26</v>
      </c>
      <c r="S1319" s="1">
        <f t="shared" si="930"/>
        <v>26</v>
      </c>
      <c r="T1319" s="1">
        <f t="shared" si="931"/>
        <v>26</v>
      </c>
      <c r="U1319" s="1">
        <f t="shared" si="932"/>
        <v>26</v>
      </c>
      <c r="V1319" s="1">
        <f t="shared" si="933"/>
        <v>26</v>
      </c>
      <c r="W1319" s="1">
        <f t="shared" si="934"/>
        <v>26</v>
      </c>
      <c r="X1319" s="1">
        <f t="shared" si="935"/>
        <v>26</v>
      </c>
      <c r="Y1319" s="1">
        <f t="shared" si="936"/>
        <v>26</v>
      </c>
      <c r="Z1319" s="1">
        <f t="shared" si="937"/>
        <v>26</v>
      </c>
      <c r="AA1319" s="1">
        <f t="shared" si="938"/>
        <v>26</v>
      </c>
      <c r="AB1319" s="1">
        <f t="shared" si="939"/>
        <v>26</v>
      </c>
      <c r="AC1319" s="1">
        <f t="shared" si="940"/>
        <v>26</v>
      </c>
      <c r="AD1319" s="1">
        <f t="shared" si="941"/>
        <v>26</v>
      </c>
      <c r="AE1319" s="1">
        <f t="shared" si="942"/>
        <v>26</v>
      </c>
      <c r="AF1319" s="1">
        <f t="shared" si="943"/>
        <v>26</v>
      </c>
      <c r="AG1319" s="1">
        <f t="shared" si="944"/>
        <v>26</v>
      </c>
      <c r="AH1319" s="1">
        <f t="shared" si="945"/>
        <v>26</v>
      </c>
      <c r="AI1319" s="1">
        <f t="shared" si="946"/>
        <v>26</v>
      </c>
      <c r="AJ1319" s="1">
        <f t="shared" si="947"/>
        <v>26</v>
      </c>
      <c r="AK1319" s="1">
        <f t="shared" si="948"/>
        <v>26</v>
      </c>
      <c r="AL1319" s="1">
        <f t="shared" si="949"/>
        <v>26</v>
      </c>
      <c r="AM1319" s="1">
        <f t="shared" si="950"/>
        <v>26</v>
      </c>
      <c r="AN1319" s="1">
        <f t="shared" si="951"/>
        <v>26</v>
      </c>
      <c r="AO1319" s="1">
        <f t="shared" si="952"/>
        <v>26</v>
      </c>
      <c r="AP1319" s="7">
        <f t="shared" si="968"/>
        <v>27</v>
      </c>
      <c r="AQ1319" s="7">
        <f t="shared" si="969"/>
        <v>28</v>
      </c>
      <c r="AR1319" s="1">
        <f t="shared" si="953"/>
        <v>29</v>
      </c>
      <c r="AS1319" s="7">
        <f t="shared" si="970"/>
        <v>31</v>
      </c>
      <c r="AT1319" s="1">
        <f t="shared" si="954"/>
        <v>31</v>
      </c>
      <c r="AU1319" s="1">
        <f t="shared" si="955"/>
        <v>31</v>
      </c>
      <c r="AV1319" s="1">
        <f t="shared" si="956"/>
        <v>31</v>
      </c>
      <c r="AW1319" s="1">
        <f t="shared" si="957"/>
        <v>31</v>
      </c>
      <c r="AX1319" s="1">
        <f t="shared" si="958"/>
        <v>31</v>
      </c>
      <c r="AY1319" s="1">
        <f t="shared" si="959"/>
        <v>31</v>
      </c>
      <c r="AZ1319" s="1">
        <f t="shared" si="960"/>
        <v>31</v>
      </c>
      <c r="BA1319" s="1">
        <f t="shared" si="961"/>
        <v>31</v>
      </c>
      <c r="BB1319" s="1">
        <f t="shared" si="962"/>
        <v>31</v>
      </c>
      <c r="BC1319" s="1">
        <f t="shared" si="963"/>
        <v>31</v>
      </c>
      <c r="BD1319" s="1">
        <f t="shared" si="964"/>
        <v>31</v>
      </c>
      <c r="BE1319" s="1">
        <f t="shared" si="965"/>
        <v>31</v>
      </c>
      <c r="BF1319" s="1">
        <f t="shared" si="966"/>
        <v>31</v>
      </c>
      <c r="BG1319" s="1">
        <f>+IF(D1319="male",VLOOKUP(M1319,'Key node cluster'!$A$3:$C$45,3,0),VLOOKUP(M1319,'Key node cluster'!$F$3:$H$27,3,0))</f>
        <v>31</v>
      </c>
    </row>
    <row r="1320" spans="1:59" x14ac:dyDescent="0.25">
      <c r="A1320" t="s">
        <v>1264</v>
      </c>
      <c r="B1320">
        <v>9901046009</v>
      </c>
      <c r="C1320" s="7">
        <v>30</v>
      </c>
      <c r="D1320" t="s">
        <v>9</v>
      </c>
      <c r="E1320" t="s">
        <v>10</v>
      </c>
      <c r="G1320" t="str">
        <f t="shared" si="967"/>
        <v/>
      </c>
      <c r="H1320" s="7">
        <f t="shared" si="925"/>
        <v>5</v>
      </c>
      <c r="J1320">
        <v>32</v>
      </c>
      <c r="K1320">
        <v>4.3287671232877001</v>
      </c>
      <c r="L1320">
        <v>8</v>
      </c>
      <c r="M1320" s="5">
        <f t="shared" si="926"/>
        <v>26</v>
      </c>
      <c r="N1320" s="5">
        <f>+IF(D1320="male",VLOOKUP(BG1320,'Key node cluster'!$L$3:$N$24,3,0),VLOOKUP(BG1320,'Key node cluster'!$R$3:$T$15,3,0))</f>
        <v>1</v>
      </c>
      <c r="O1320" s="1">
        <v>0</v>
      </c>
      <c r="P1320" s="1">
        <f t="shared" si="927"/>
        <v>26</v>
      </c>
      <c r="Q1320" s="1">
        <f t="shared" si="928"/>
        <v>26</v>
      </c>
      <c r="R1320" s="1">
        <f t="shared" si="929"/>
        <v>26</v>
      </c>
      <c r="S1320" s="1">
        <f t="shared" si="930"/>
        <v>26</v>
      </c>
      <c r="T1320" s="1">
        <f t="shared" si="931"/>
        <v>26</v>
      </c>
      <c r="U1320" s="1">
        <f t="shared" si="932"/>
        <v>26</v>
      </c>
      <c r="V1320" s="1">
        <f t="shared" si="933"/>
        <v>26</v>
      </c>
      <c r="W1320" s="1">
        <f t="shared" si="934"/>
        <v>26</v>
      </c>
      <c r="X1320" s="1">
        <f t="shared" si="935"/>
        <v>26</v>
      </c>
      <c r="Y1320" s="1">
        <f t="shared" si="936"/>
        <v>26</v>
      </c>
      <c r="Z1320" s="1">
        <f t="shared" si="937"/>
        <v>26</v>
      </c>
      <c r="AA1320" s="1">
        <f t="shared" si="938"/>
        <v>26</v>
      </c>
      <c r="AB1320" s="1">
        <f t="shared" si="939"/>
        <v>26</v>
      </c>
      <c r="AC1320" s="1">
        <f t="shared" si="940"/>
        <v>26</v>
      </c>
      <c r="AD1320" s="1">
        <f t="shared" si="941"/>
        <v>26</v>
      </c>
      <c r="AE1320" s="1">
        <f t="shared" si="942"/>
        <v>26</v>
      </c>
      <c r="AF1320" s="1">
        <f t="shared" si="943"/>
        <v>26</v>
      </c>
      <c r="AG1320" s="1">
        <f t="shared" si="944"/>
        <v>26</v>
      </c>
      <c r="AH1320" s="1">
        <f t="shared" si="945"/>
        <v>26</v>
      </c>
      <c r="AI1320" s="1">
        <f t="shared" si="946"/>
        <v>26</v>
      </c>
      <c r="AJ1320" s="1">
        <f t="shared" si="947"/>
        <v>26</v>
      </c>
      <c r="AK1320" s="1">
        <f t="shared" si="948"/>
        <v>26</v>
      </c>
      <c r="AL1320" s="1">
        <f t="shared" si="949"/>
        <v>26</v>
      </c>
      <c r="AM1320" s="1">
        <f t="shared" si="950"/>
        <v>26</v>
      </c>
      <c r="AN1320" s="1">
        <f t="shared" si="951"/>
        <v>26</v>
      </c>
      <c r="AO1320" s="1">
        <f t="shared" si="952"/>
        <v>26</v>
      </c>
      <c r="AP1320" s="7">
        <f t="shared" si="968"/>
        <v>26</v>
      </c>
      <c r="AQ1320" s="7">
        <f t="shared" si="969"/>
        <v>26</v>
      </c>
      <c r="AR1320" s="1">
        <f t="shared" si="953"/>
        <v>26</v>
      </c>
      <c r="AS1320" s="7">
        <f t="shared" si="970"/>
        <v>26</v>
      </c>
      <c r="AT1320" s="1">
        <f t="shared" si="954"/>
        <v>26</v>
      </c>
      <c r="AU1320" s="1">
        <f t="shared" si="955"/>
        <v>26</v>
      </c>
      <c r="AV1320" s="1">
        <f t="shared" si="956"/>
        <v>26</v>
      </c>
      <c r="AW1320" s="1">
        <f t="shared" si="957"/>
        <v>26</v>
      </c>
      <c r="AX1320" s="1">
        <f t="shared" si="958"/>
        <v>26</v>
      </c>
      <c r="AY1320" s="1">
        <f t="shared" si="959"/>
        <v>26</v>
      </c>
      <c r="AZ1320" s="1">
        <f t="shared" si="960"/>
        <v>26</v>
      </c>
      <c r="BA1320" s="1">
        <f t="shared" si="961"/>
        <v>26</v>
      </c>
      <c r="BB1320" s="1">
        <f t="shared" si="962"/>
        <v>26</v>
      </c>
      <c r="BC1320" s="1">
        <f t="shared" si="963"/>
        <v>26</v>
      </c>
      <c r="BD1320" s="1">
        <f t="shared" si="964"/>
        <v>26</v>
      </c>
      <c r="BE1320" s="1">
        <f t="shared" si="965"/>
        <v>26</v>
      </c>
      <c r="BF1320" s="1">
        <f t="shared" si="966"/>
        <v>26</v>
      </c>
      <c r="BG1320" s="1">
        <f>+IF(D1320="male",VLOOKUP(M1320,'Key node cluster'!$A$3:$C$45,3,0),VLOOKUP(M1320,'Key node cluster'!$F$3:$H$27,3,0))</f>
        <v>31</v>
      </c>
    </row>
    <row r="1321" spans="1:59" x14ac:dyDescent="0.25">
      <c r="A1321" t="s">
        <v>1267</v>
      </c>
      <c r="B1321">
        <v>9891010037</v>
      </c>
      <c r="C1321" s="7">
        <v>30</v>
      </c>
      <c r="D1321" t="s">
        <v>9</v>
      </c>
      <c r="E1321" t="s">
        <v>10</v>
      </c>
      <c r="F1321" t="s">
        <v>11</v>
      </c>
      <c r="G1321" t="str">
        <f t="shared" si="967"/>
        <v>secondary or below</v>
      </c>
      <c r="H1321" s="7">
        <f t="shared" si="925"/>
        <v>15</v>
      </c>
      <c r="I1321" t="s">
        <v>18</v>
      </c>
      <c r="J1321">
        <v>32</v>
      </c>
      <c r="K1321">
        <v>13.273972602740001</v>
      </c>
      <c r="L1321">
        <v>15</v>
      </c>
      <c r="M1321" s="5">
        <f t="shared" si="926"/>
        <v>42</v>
      </c>
      <c r="N1321" s="5">
        <f>+IF(D1321="male",VLOOKUP(BG1321,'Key node cluster'!$L$3:$N$24,3,0),VLOOKUP(BG1321,'Key node cluster'!$R$3:$T$15,3,0))</f>
        <v>0</v>
      </c>
      <c r="O1321" s="1">
        <v>0</v>
      </c>
      <c r="P1321" s="1">
        <f t="shared" si="927"/>
        <v>26</v>
      </c>
      <c r="Q1321" s="1">
        <f t="shared" si="928"/>
        <v>26</v>
      </c>
      <c r="R1321" s="1">
        <f t="shared" si="929"/>
        <v>26</v>
      </c>
      <c r="S1321" s="1">
        <f t="shared" si="930"/>
        <v>26</v>
      </c>
      <c r="T1321" s="1">
        <f t="shared" si="931"/>
        <v>26</v>
      </c>
      <c r="U1321" s="1">
        <f t="shared" si="932"/>
        <v>26</v>
      </c>
      <c r="V1321" s="1">
        <f t="shared" si="933"/>
        <v>26</v>
      </c>
      <c r="W1321" s="1">
        <f t="shared" si="934"/>
        <v>26</v>
      </c>
      <c r="X1321" s="1">
        <f t="shared" si="935"/>
        <v>26</v>
      </c>
      <c r="Y1321" s="1">
        <f t="shared" si="936"/>
        <v>26</v>
      </c>
      <c r="Z1321" s="1">
        <f t="shared" si="937"/>
        <v>26</v>
      </c>
      <c r="AA1321" s="1">
        <f t="shared" si="938"/>
        <v>26</v>
      </c>
      <c r="AB1321" s="1">
        <f t="shared" si="939"/>
        <v>26</v>
      </c>
      <c r="AC1321" s="1">
        <f t="shared" si="940"/>
        <v>26</v>
      </c>
      <c r="AD1321" s="1">
        <f t="shared" si="941"/>
        <v>26</v>
      </c>
      <c r="AE1321" s="1">
        <f t="shared" si="942"/>
        <v>26</v>
      </c>
      <c r="AF1321" s="1">
        <f t="shared" si="943"/>
        <v>26</v>
      </c>
      <c r="AG1321" s="1">
        <f t="shared" si="944"/>
        <v>26</v>
      </c>
      <c r="AH1321" s="1">
        <f t="shared" si="945"/>
        <v>26</v>
      </c>
      <c r="AI1321" s="1">
        <f t="shared" si="946"/>
        <v>26</v>
      </c>
      <c r="AJ1321" s="1">
        <f t="shared" si="947"/>
        <v>26</v>
      </c>
      <c r="AK1321" s="1">
        <f t="shared" si="948"/>
        <v>26</v>
      </c>
      <c r="AL1321" s="1">
        <f t="shared" si="949"/>
        <v>26</v>
      </c>
      <c r="AM1321" s="1">
        <f t="shared" si="950"/>
        <v>26</v>
      </c>
      <c r="AN1321" s="1">
        <f t="shared" si="951"/>
        <v>26</v>
      </c>
      <c r="AO1321" s="1">
        <f t="shared" si="952"/>
        <v>26</v>
      </c>
      <c r="AP1321" s="7">
        <f t="shared" si="968"/>
        <v>38</v>
      </c>
      <c r="AQ1321" s="7">
        <f t="shared" si="969"/>
        <v>38</v>
      </c>
      <c r="AR1321" s="1">
        <f t="shared" si="953"/>
        <v>38</v>
      </c>
      <c r="AS1321" s="7">
        <f t="shared" si="970"/>
        <v>38</v>
      </c>
      <c r="AT1321" s="1">
        <f t="shared" si="954"/>
        <v>38</v>
      </c>
      <c r="AU1321" s="1">
        <f t="shared" si="955"/>
        <v>38</v>
      </c>
      <c r="AV1321" s="1">
        <f t="shared" si="956"/>
        <v>38</v>
      </c>
      <c r="AW1321" s="1">
        <f t="shared" si="957"/>
        <v>38</v>
      </c>
      <c r="AX1321" s="1">
        <f t="shared" si="958"/>
        <v>38</v>
      </c>
      <c r="AY1321" s="1">
        <f t="shared" si="959"/>
        <v>38</v>
      </c>
      <c r="AZ1321" s="1">
        <f t="shared" si="960"/>
        <v>38</v>
      </c>
      <c r="BA1321" s="1">
        <f t="shared" si="961"/>
        <v>38</v>
      </c>
      <c r="BB1321" s="1">
        <f t="shared" si="962"/>
        <v>40</v>
      </c>
      <c r="BC1321" s="1">
        <f t="shared" si="963"/>
        <v>40</v>
      </c>
      <c r="BD1321" s="1">
        <f t="shared" si="964"/>
        <v>42</v>
      </c>
      <c r="BE1321" s="1">
        <f t="shared" si="965"/>
        <v>42</v>
      </c>
      <c r="BF1321" s="1">
        <f t="shared" si="966"/>
        <v>42</v>
      </c>
      <c r="BG1321" s="1">
        <f>+IF(D1321="male",VLOOKUP(M1321,'Key node cluster'!$A$3:$C$45,3,0),VLOOKUP(M1321,'Key node cluster'!$F$3:$H$27,3,0))</f>
        <v>42</v>
      </c>
    </row>
    <row r="1322" spans="1:59" x14ac:dyDescent="0.25">
      <c r="A1322" t="s">
        <v>1270</v>
      </c>
      <c r="B1322">
        <v>9881020878</v>
      </c>
      <c r="C1322" s="7">
        <v>30</v>
      </c>
      <c r="D1322" t="s">
        <v>9</v>
      </c>
      <c r="E1322" t="s">
        <v>10</v>
      </c>
      <c r="F1322" t="s">
        <v>28</v>
      </c>
      <c r="G1322" t="str">
        <f t="shared" si="967"/>
        <v>bachelor or above</v>
      </c>
      <c r="H1322" s="7">
        <f t="shared" si="925"/>
        <v>5</v>
      </c>
      <c r="I1322" t="s">
        <v>14</v>
      </c>
      <c r="J1322">
        <v>33</v>
      </c>
      <c r="K1322">
        <v>4.6547945205478998</v>
      </c>
      <c r="L1322">
        <v>10</v>
      </c>
      <c r="M1322" s="5">
        <f t="shared" si="926"/>
        <v>36</v>
      </c>
      <c r="N1322" s="5">
        <f>+IF(D1322="male",VLOOKUP(BG1322,'Key node cluster'!$L$3:$N$24,3,0),VLOOKUP(BG1322,'Key node cluster'!$R$3:$T$15,3,0))</f>
        <v>1</v>
      </c>
      <c r="O1322" s="1">
        <v>0</v>
      </c>
      <c r="P1322" s="1">
        <f t="shared" si="927"/>
        <v>26</v>
      </c>
      <c r="Q1322" s="1">
        <f t="shared" si="928"/>
        <v>26</v>
      </c>
      <c r="R1322" s="1">
        <f t="shared" si="929"/>
        <v>26</v>
      </c>
      <c r="S1322" s="1">
        <f t="shared" si="930"/>
        <v>26</v>
      </c>
      <c r="T1322" s="1">
        <f t="shared" si="931"/>
        <v>26</v>
      </c>
      <c r="U1322" s="1">
        <f t="shared" si="932"/>
        <v>26</v>
      </c>
      <c r="V1322" s="1">
        <f t="shared" si="933"/>
        <v>26</v>
      </c>
      <c r="W1322" s="1">
        <f t="shared" si="934"/>
        <v>26</v>
      </c>
      <c r="X1322" s="1">
        <f t="shared" si="935"/>
        <v>26</v>
      </c>
      <c r="Y1322" s="1">
        <f t="shared" si="936"/>
        <v>26</v>
      </c>
      <c r="Z1322" s="1">
        <f t="shared" si="937"/>
        <v>26</v>
      </c>
      <c r="AA1322" s="1">
        <f t="shared" si="938"/>
        <v>26</v>
      </c>
      <c r="AB1322" s="1">
        <f t="shared" si="939"/>
        <v>26</v>
      </c>
      <c r="AC1322" s="1">
        <f t="shared" si="940"/>
        <v>26</v>
      </c>
      <c r="AD1322" s="1">
        <f t="shared" si="941"/>
        <v>26</v>
      </c>
      <c r="AE1322" s="1">
        <f t="shared" si="942"/>
        <v>26</v>
      </c>
      <c r="AF1322" s="1">
        <f t="shared" si="943"/>
        <v>26</v>
      </c>
      <c r="AG1322" s="1">
        <f t="shared" si="944"/>
        <v>26</v>
      </c>
      <c r="AH1322" s="1">
        <f t="shared" si="945"/>
        <v>26</v>
      </c>
      <c r="AI1322" s="1">
        <f t="shared" si="946"/>
        <v>26</v>
      </c>
      <c r="AJ1322" s="1">
        <f t="shared" si="947"/>
        <v>26</v>
      </c>
      <c r="AK1322" s="1">
        <f t="shared" si="948"/>
        <v>26</v>
      </c>
      <c r="AL1322" s="1">
        <f t="shared" si="949"/>
        <v>26</v>
      </c>
      <c r="AM1322" s="1">
        <f t="shared" si="950"/>
        <v>26</v>
      </c>
      <c r="AN1322" s="1">
        <f t="shared" si="951"/>
        <v>26</v>
      </c>
      <c r="AO1322" s="1">
        <f t="shared" si="952"/>
        <v>26</v>
      </c>
      <c r="AP1322" s="7">
        <f t="shared" si="968"/>
        <v>27</v>
      </c>
      <c r="AQ1322" s="7">
        <f t="shared" si="969"/>
        <v>33</v>
      </c>
      <c r="AR1322" s="1">
        <f t="shared" si="953"/>
        <v>33</v>
      </c>
      <c r="AS1322" s="7">
        <f t="shared" si="970"/>
        <v>33</v>
      </c>
      <c r="AT1322" s="1">
        <f t="shared" si="954"/>
        <v>33</v>
      </c>
      <c r="AU1322" s="1">
        <f t="shared" si="955"/>
        <v>33</v>
      </c>
      <c r="AV1322" s="1">
        <f t="shared" si="956"/>
        <v>33</v>
      </c>
      <c r="AW1322" s="1">
        <f t="shared" si="957"/>
        <v>34</v>
      </c>
      <c r="AX1322" s="1">
        <f t="shared" si="958"/>
        <v>36</v>
      </c>
      <c r="AY1322" s="1">
        <f t="shared" si="959"/>
        <v>36</v>
      </c>
      <c r="AZ1322" s="1">
        <f t="shared" si="960"/>
        <v>36</v>
      </c>
      <c r="BA1322" s="1">
        <f t="shared" si="961"/>
        <v>36</v>
      </c>
      <c r="BB1322" s="1">
        <f t="shared" si="962"/>
        <v>36</v>
      </c>
      <c r="BC1322" s="1">
        <f t="shared" si="963"/>
        <v>36</v>
      </c>
      <c r="BD1322" s="1">
        <f t="shared" si="964"/>
        <v>36</v>
      </c>
      <c r="BE1322" s="1">
        <f t="shared" si="965"/>
        <v>36</v>
      </c>
      <c r="BF1322" s="1">
        <f t="shared" si="966"/>
        <v>36</v>
      </c>
      <c r="BG1322" s="1">
        <f>+IF(D1322="male",VLOOKUP(M1322,'Key node cluster'!$A$3:$C$45,3,0),VLOOKUP(M1322,'Key node cluster'!$F$3:$H$27,3,0))</f>
        <v>36</v>
      </c>
    </row>
    <row r="1323" spans="1:59" x14ac:dyDescent="0.25">
      <c r="A1323" t="s">
        <v>1271</v>
      </c>
      <c r="B1323">
        <v>9831024294</v>
      </c>
      <c r="C1323" s="7">
        <v>40</v>
      </c>
      <c r="D1323" t="s">
        <v>9</v>
      </c>
      <c r="E1323" t="s">
        <v>10</v>
      </c>
      <c r="G1323" t="str">
        <f t="shared" si="967"/>
        <v/>
      </c>
      <c r="H1323" s="7">
        <f t="shared" si="925"/>
        <v>5</v>
      </c>
      <c r="J1323">
        <v>38</v>
      </c>
      <c r="K1323">
        <v>4.0027397260274</v>
      </c>
      <c r="L1323">
        <v>2</v>
      </c>
      <c r="M1323" s="5">
        <f t="shared" si="926"/>
        <v>26</v>
      </c>
      <c r="N1323" s="5">
        <f>+IF(D1323="male",VLOOKUP(BG1323,'Key node cluster'!$L$3:$N$24,3,0),VLOOKUP(BG1323,'Key node cluster'!$R$3:$T$15,3,0))</f>
        <v>1</v>
      </c>
      <c r="O1323" s="1">
        <v>0</v>
      </c>
      <c r="P1323" s="1">
        <f t="shared" si="927"/>
        <v>26</v>
      </c>
      <c r="Q1323" s="1">
        <f t="shared" si="928"/>
        <v>26</v>
      </c>
      <c r="R1323" s="1">
        <f t="shared" si="929"/>
        <v>26</v>
      </c>
      <c r="S1323" s="1">
        <f t="shared" si="930"/>
        <v>26</v>
      </c>
      <c r="T1323" s="1">
        <f t="shared" si="931"/>
        <v>26</v>
      </c>
      <c r="U1323" s="1">
        <f t="shared" si="932"/>
        <v>26</v>
      </c>
      <c r="V1323" s="1">
        <f t="shared" si="933"/>
        <v>26</v>
      </c>
      <c r="W1323" s="1">
        <f t="shared" si="934"/>
        <v>26</v>
      </c>
      <c r="X1323" s="1">
        <f t="shared" si="935"/>
        <v>26</v>
      </c>
      <c r="Y1323" s="1">
        <f t="shared" si="936"/>
        <v>26</v>
      </c>
      <c r="Z1323" s="1">
        <f t="shared" si="937"/>
        <v>26</v>
      </c>
      <c r="AA1323" s="1">
        <f t="shared" si="938"/>
        <v>26</v>
      </c>
      <c r="AB1323" s="1">
        <f t="shared" si="939"/>
        <v>26</v>
      </c>
      <c r="AC1323" s="1">
        <f t="shared" si="940"/>
        <v>26</v>
      </c>
      <c r="AD1323" s="1">
        <f t="shared" si="941"/>
        <v>26</v>
      </c>
      <c r="AE1323" s="1">
        <f t="shared" si="942"/>
        <v>26</v>
      </c>
      <c r="AF1323" s="1">
        <f t="shared" si="943"/>
        <v>26</v>
      </c>
      <c r="AG1323" s="1">
        <f t="shared" si="944"/>
        <v>26</v>
      </c>
      <c r="AH1323" s="1">
        <f t="shared" si="945"/>
        <v>26</v>
      </c>
      <c r="AI1323" s="1">
        <f t="shared" si="946"/>
        <v>26</v>
      </c>
      <c r="AJ1323" s="1">
        <f t="shared" si="947"/>
        <v>26</v>
      </c>
      <c r="AK1323" s="1">
        <f t="shared" si="948"/>
        <v>26</v>
      </c>
      <c r="AL1323" s="1">
        <f t="shared" si="949"/>
        <v>26</v>
      </c>
      <c r="AM1323" s="1">
        <f t="shared" si="950"/>
        <v>26</v>
      </c>
      <c r="AN1323" s="1">
        <f t="shared" si="951"/>
        <v>26</v>
      </c>
      <c r="AO1323" s="1">
        <f t="shared" si="952"/>
        <v>26</v>
      </c>
      <c r="AP1323" s="7">
        <f t="shared" si="968"/>
        <v>26</v>
      </c>
      <c r="AQ1323" s="7">
        <f t="shared" si="969"/>
        <v>26</v>
      </c>
      <c r="AR1323" s="1">
        <f t="shared" si="953"/>
        <v>26</v>
      </c>
      <c r="AS1323" s="7">
        <f t="shared" si="970"/>
        <v>26</v>
      </c>
      <c r="AT1323" s="1">
        <f t="shared" si="954"/>
        <v>26</v>
      </c>
      <c r="AU1323" s="1">
        <f t="shared" si="955"/>
        <v>26</v>
      </c>
      <c r="AV1323" s="1">
        <f t="shared" si="956"/>
        <v>26</v>
      </c>
      <c r="AW1323" s="1">
        <f t="shared" si="957"/>
        <v>26</v>
      </c>
      <c r="AX1323" s="1">
        <f t="shared" si="958"/>
        <v>26</v>
      </c>
      <c r="AY1323" s="1">
        <f t="shared" si="959"/>
        <v>26</v>
      </c>
      <c r="AZ1323" s="1">
        <f t="shared" si="960"/>
        <v>26</v>
      </c>
      <c r="BA1323" s="1">
        <f t="shared" si="961"/>
        <v>26</v>
      </c>
      <c r="BB1323" s="1">
        <f t="shared" si="962"/>
        <v>26</v>
      </c>
      <c r="BC1323" s="1">
        <f t="shared" si="963"/>
        <v>26</v>
      </c>
      <c r="BD1323" s="1">
        <f t="shared" si="964"/>
        <v>26</v>
      </c>
      <c r="BE1323" s="1">
        <f t="shared" si="965"/>
        <v>26</v>
      </c>
      <c r="BF1323" s="1">
        <f t="shared" si="966"/>
        <v>26</v>
      </c>
      <c r="BG1323" s="1">
        <f>+IF(D1323="male",VLOOKUP(M1323,'Key node cluster'!$A$3:$C$45,3,0),VLOOKUP(M1323,'Key node cluster'!$F$3:$H$27,3,0))</f>
        <v>31</v>
      </c>
    </row>
    <row r="1324" spans="1:59" x14ac:dyDescent="0.25">
      <c r="A1324" t="s">
        <v>1273</v>
      </c>
      <c r="B1324">
        <v>9911045608</v>
      </c>
      <c r="C1324" s="7">
        <v>30</v>
      </c>
      <c r="D1324" t="s">
        <v>9</v>
      </c>
      <c r="E1324" t="s">
        <v>10</v>
      </c>
      <c r="F1324" t="s">
        <v>11</v>
      </c>
      <c r="G1324" t="str">
        <f t="shared" si="967"/>
        <v>bachelor or above</v>
      </c>
      <c r="H1324" s="7">
        <f t="shared" si="925"/>
        <v>5</v>
      </c>
      <c r="I1324" t="s">
        <v>14</v>
      </c>
      <c r="J1324">
        <v>30</v>
      </c>
      <c r="K1324">
        <v>3.0876712328767</v>
      </c>
      <c r="L1324">
        <v>2</v>
      </c>
      <c r="M1324" s="5">
        <f t="shared" si="926"/>
        <v>41</v>
      </c>
      <c r="N1324" s="5">
        <f>+IF(D1324="male",VLOOKUP(BG1324,'Key node cluster'!$L$3:$N$24,3,0),VLOOKUP(BG1324,'Key node cluster'!$R$3:$T$15,3,0))</f>
        <v>1</v>
      </c>
      <c r="O1324" s="1">
        <v>0</v>
      </c>
      <c r="P1324" s="1">
        <f t="shared" si="927"/>
        <v>26</v>
      </c>
      <c r="Q1324" s="1">
        <f t="shared" si="928"/>
        <v>26</v>
      </c>
      <c r="R1324" s="1">
        <f t="shared" si="929"/>
        <v>26</v>
      </c>
      <c r="S1324" s="1">
        <f t="shared" si="930"/>
        <v>26</v>
      </c>
      <c r="T1324" s="1">
        <f t="shared" si="931"/>
        <v>26</v>
      </c>
      <c r="U1324" s="1">
        <f t="shared" si="932"/>
        <v>26</v>
      </c>
      <c r="V1324" s="1">
        <f t="shared" si="933"/>
        <v>26</v>
      </c>
      <c r="W1324" s="1">
        <f t="shared" si="934"/>
        <v>26</v>
      </c>
      <c r="X1324" s="1">
        <f t="shared" si="935"/>
        <v>26</v>
      </c>
      <c r="Y1324" s="1">
        <f t="shared" si="936"/>
        <v>26</v>
      </c>
      <c r="Z1324" s="1">
        <f t="shared" si="937"/>
        <v>26</v>
      </c>
      <c r="AA1324" s="1">
        <f t="shared" si="938"/>
        <v>26</v>
      </c>
      <c r="AB1324" s="1">
        <f t="shared" si="939"/>
        <v>26</v>
      </c>
      <c r="AC1324" s="1">
        <f t="shared" si="940"/>
        <v>26</v>
      </c>
      <c r="AD1324" s="1">
        <f t="shared" si="941"/>
        <v>26</v>
      </c>
      <c r="AE1324" s="1">
        <f t="shared" si="942"/>
        <v>26</v>
      </c>
      <c r="AF1324" s="1">
        <f t="shared" si="943"/>
        <v>26</v>
      </c>
      <c r="AG1324" s="1">
        <f t="shared" si="944"/>
        <v>26</v>
      </c>
      <c r="AH1324" s="1">
        <f t="shared" si="945"/>
        <v>26</v>
      </c>
      <c r="AI1324" s="1">
        <f t="shared" si="946"/>
        <v>26</v>
      </c>
      <c r="AJ1324" s="1">
        <f t="shared" si="947"/>
        <v>26</v>
      </c>
      <c r="AK1324" s="1">
        <f t="shared" si="948"/>
        <v>26</v>
      </c>
      <c r="AL1324" s="1">
        <f t="shared" si="949"/>
        <v>26</v>
      </c>
      <c r="AM1324" s="1">
        <f t="shared" si="950"/>
        <v>26</v>
      </c>
      <c r="AN1324" s="1">
        <f t="shared" si="951"/>
        <v>26</v>
      </c>
      <c r="AO1324" s="1">
        <f t="shared" si="952"/>
        <v>26</v>
      </c>
      <c r="AP1324" s="7">
        <f t="shared" si="968"/>
        <v>38</v>
      </c>
      <c r="AQ1324" s="7">
        <f t="shared" si="969"/>
        <v>38</v>
      </c>
      <c r="AR1324" s="1">
        <f t="shared" si="953"/>
        <v>38</v>
      </c>
      <c r="AS1324" s="7">
        <f t="shared" si="970"/>
        <v>38</v>
      </c>
      <c r="AT1324" s="1">
        <f t="shared" si="954"/>
        <v>38</v>
      </c>
      <c r="AU1324" s="1">
        <f t="shared" si="955"/>
        <v>38</v>
      </c>
      <c r="AV1324" s="1">
        <f t="shared" si="956"/>
        <v>38</v>
      </c>
      <c r="AW1324" s="1">
        <f t="shared" si="957"/>
        <v>38</v>
      </c>
      <c r="AX1324" s="1">
        <f t="shared" si="958"/>
        <v>38</v>
      </c>
      <c r="AY1324" s="1">
        <f t="shared" si="959"/>
        <v>38</v>
      </c>
      <c r="AZ1324" s="1">
        <f t="shared" si="960"/>
        <v>38</v>
      </c>
      <c r="BA1324" s="1">
        <f t="shared" si="961"/>
        <v>38</v>
      </c>
      <c r="BB1324" s="1">
        <f t="shared" si="962"/>
        <v>40</v>
      </c>
      <c r="BC1324" s="1">
        <f t="shared" si="963"/>
        <v>40</v>
      </c>
      <c r="BD1324" s="1">
        <f t="shared" si="964"/>
        <v>41</v>
      </c>
      <c r="BE1324" s="1">
        <f t="shared" si="965"/>
        <v>41</v>
      </c>
      <c r="BF1324" s="1">
        <f t="shared" si="966"/>
        <v>41</v>
      </c>
      <c r="BG1324" s="1">
        <f>+IF(D1324="male",VLOOKUP(M1324,'Key node cluster'!$A$3:$C$45,3,0),VLOOKUP(M1324,'Key node cluster'!$F$3:$H$27,3,0))</f>
        <v>41</v>
      </c>
    </row>
    <row r="1325" spans="1:59" x14ac:dyDescent="0.25">
      <c r="A1325" t="s">
        <v>1274</v>
      </c>
      <c r="B1325">
        <v>9931033915</v>
      </c>
      <c r="C1325" s="7">
        <v>30</v>
      </c>
      <c r="D1325" t="s">
        <v>9</v>
      </c>
      <c r="E1325" t="s">
        <v>10</v>
      </c>
      <c r="F1325" t="s">
        <v>28</v>
      </c>
      <c r="G1325" t="str">
        <f t="shared" si="967"/>
        <v>bachelor or above</v>
      </c>
      <c r="H1325" s="7">
        <f t="shared" si="925"/>
        <v>5</v>
      </c>
      <c r="I1325" t="s">
        <v>14</v>
      </c>
      <c r="J1325">
        <v>28</v>
      </c>
      <c r="K1325">
        <v>2.772602739726</v>
      </c>
      <c r="L1325">
        <v>17</v>
      </c>
      <c r="M1325" s="5">
        <f t="shared" si="926"/>
        <v>36</v>
      </c>
      <c r="N1325" s="5">
        <f>+IF(D1325="male",VLOOKUP(BG1325,'Key node cluster'!$L$3:$N$24,3,0),VLOOKUP(BG1325,'Key node cluster'!$R$3:$T$15,3,0))</f>
        <v>1</v>
      </c>
      <c r="O1325" s="1">
        <v>0</v>
      </c>
      <c r="P1325" s="1">
        <f t="shared" si="927"/>
        <v>26</v>
      </c>
      <c r="Q1325" s="1">
        <f t="shared" si="928"/>
        <v>26</v>
      </c>
      <c r="R1325" s="1">
        <f t="shared" si="929"/>
        <v>26</v>
      </c>
      <c r="S1325" s="1">
        <f t="shared" si="930"/>
        <v>26</v>
      </c>
      <c r="T1325" s="1">
        <f t="shared" si="931"/>
        <v>26</v>
      </c>
      <c r="U1325" s="1">
        <f t="shared" si="932"/>
        <v>26</v>
      </c>
      <c r="V1325" s="1">
        <f t="shared" si="933"/>
        <v>26</v>
      </c>
      <c r="W1325" s="1">
        <f t="shared" si="934"/>
        <v>26</v>
      </c>
      <c r="X1325" s="1">
        <f t="shared" si="935"/>
        <v>26</v>
      </c>
      <c r="Y1325" s="1">
        <f t="shared" si="936"/>
        <v>26</v>
      </c>
      <c r="Z1325" s="1">
        <f t="shared" si="937"/>
        <v>26</v>
      </c>
      <c r="AA1325" s="1">
        <f t="shared" si="938"/>
        <v>26</v>
      </c>
      <c r="AB1325" s="1">
        <f t="shared" si="939"/>
        <v>26</v>
      </c>
      <c r="AC1325" s="1">
        <f t="shared" si="940"/>
        <v>26</v>
      </c>
      <c r="AD1325" s="1">
        <f t="shared" si="941"/>
        <v>26</v>
      </c>
      <c r="AE1325" s="1">
        <f t="shared" si="942"/>
        <v>26</v>
      </c>
      <c r="AF1325" s="1">
        <f t="shared" si="943"/>
        <v>26</v>
      </c>
      <c r="AG1325" s="1">
        <f t="shared" si="944"/>
        <v>26</v>
      </c>
      <c r="AH1325" s="1">
        <f t="shared" si="945"/>
        <v>26</v>
      </c>
      <c r="AI1325" s="1">
        <f t="shared" si="946"/>
        <v>26</v>
      </c>
      <c r="AJ1325" s="1">
        <f t="shared" si="947"/>
        <v>26</v>
      </c>
      <c r="AK1325" s="1">
        <f t="shared" si="948"/>
        <v>26</v>
      </c>
      <c r="AL1325" s="1">
        <f t="shared" si="949"/>
        <v>26</v>
      </c>
      <c r="AM1325" s="1">
        <f t="shared" si="950"/>
        <v>26</v>
      </c>
      <c r="AN1325" s="1">
        <f t="shared" si="951"/>
        <v>26</v>
      </c>
      <c r="AO1325" s="1">
        <f t="shared" si="952"/>
        <v>26</v>
      </c>
      <c r="AP1325" s="7">
        <f t="shared" si="968"/>
        <v>27</v>
      </c>
      <c r="AQ1325" s="7">
        <f t="shared" si="969"/>
        <v>33</v>
      </c>
      <c r="AR1325" s="1">
        <f t="shared" si="953"/>
        <v>33</v>
      </c>
      <c r="AS1325" s="7">
        <f t="shared" si="970"/>
        <v>33</v>
      </c>
      <c r="AT1325" s="1">
        <f t="shared" si="954"/>
        <v>33</v>
      </c>
      <c r="AU1325" s="1">
        <f t="shared" si="955"/>
        <v>33</v>
      </c>
      <c r="AV1325" s="1">
        <f t="shared" si="956"/>
        <v>33</v>
      </c>
      <c r="AW1325" s="1">
        <f t="shared" si="957"/>
        <v>34</v>
      </c>
      <c r="AX1325" s="1">
        <f t="shared" si="958"/>
        <v>36</v>
      </c>
      <c r="AY1325" s="1">
        <f t="shared" si="959"/>
        <v>36</v>
      </c>
      <c r="AZ1325" s="1">
        <f t="shared" si="960"/>
        <v>36</v>
      </c>
      <c r="BA1325" s="1">
        <f t="shared" si="961"/>
        <v>36</v>
      </c>
      <c r="BB1325" s="1">
        <f t="shared" si="962"/>
        <v>36</v>
      </c>
      <c r="BC1325" s="1">
        <f t="shared" si="963"/>
        <v>36</v>
      </c>
      <c r="BD1325" s="1">
        <f t="shared" si="964"/>
        <v>36</v>
      </c>
      <c r="BE1325" s="1">
        <f t="shared" si="965"/>
        <v>36</v>
      </c>
      <c r="BF1325" s="1">
        <f t="shared" si="966"/>
        <v>36</v>
      </c>
      <c r="BG1325" s="1">
        <f>+IF(D1325="male",VLOOKUP(M1325,'Key node cluster'!$A$3:$C$45,3,0),VLOOKUP(M1325,'Key node cluster'!$F$3:$H$27,3,0))</f>
        <v>36</v>
      </c>
    </row>
    <row r="1326" spans="1:59" x14ac:dyDescent="0.25">
      <c r="A1326" t="s">
        <v>1276</v>
      </c>
      <c r="B1326">
        <v>9921014035</v>
      </c>
      <c r="C1326" s="7">
        <v>30</v>
      </c>
      <c r="D1326" t="s">
        <v>9</v>
      </c>
      <c r="E1326" t="s">
        <v>10</v>
      </c>
      <c r="F1326" t="s">
        <v>45</v>
      </c>
      <c r="G1326" t="str">
        <f t="shared" si="967"/>
        <v>bachelor or above</v>
      </c>
      <c r="H1326" s="7">
        <f t="shared" si="925"/>
        <v>10</v>
      </c>
      <c r="I1326" t="s">
        <v>14</v>
      </c>
      <c r="J1326">
        <v>30</v>
      </c>
      <c r="K1326">
        <v>5.9424657534246998</v>
      </c>
      <c r="L1326">
        <v>3</v>
      </c>
      <c r="M1326" s="5">
        <f t="shared" si="926"/>
        <v>31</v>
      </c>
      <c r="N1326" s="5">
        <f>+IF(D1326="male",VLOOKUP(BG1326,'Key node cluster'!$L$3:$N$24,3,0),VLOOKUP(BG1326,'Key node cluster'!$R$3:$T$15,3,0))</f>
        <v>1</v>
      </c>
      <c r="O1326" s="1">
        <v>0</v>
      </c>
      <c r="P1326" s="1">
        <f t="shared" si="927"/>
        <v>26</v>
      </c>
      <c r="Q1326" s="1">
        <f t="shared" si="928"/>
        <v>26</v>
      </c>
      <c r="R1326" s="1">
        <f t="shared" si="929"/>
        <v>26</v>
      </c>
      <c r="S1326" s="1">
        <f t="shared" si="930"/>
        <v>26</v>
      </c>
      <c r="T1326" s="1">
        <f t="shared" si="931"/>
        <v>26</v>
      </c>
      <c r="U1326" s="1">
        <f t="shared" si="932"/>
        <v>26</v>
      </c>
      <c r="V1326" s="1">
        <f t="shared" si="933"/>
        <v>26</v>
      </c>
      <c r="W1326" s="1">
        <f t="shared" si="934"/>
        <v>26</v>
      </c>
      <c r="X1326" s="1">
        <f t="shared" si="935"/>
        <v>26</v>
      </c>
      <c r="Y1326" s="1">
        <f t="shared" si="936"/>
        <v>26</v>
      </c>
      <c r="Z1326" s="1">
        <f t="shared" si="937"/>
        <v>26</v>
      </c>
      <c r="AA1326" s="1">
        <f t="shared" si="938"/>
        <v>26</v>
      </c>
      <c r="AB1326" s="1">
        <f t="shared" si="939"/>
        <v>26</v>
      </c>
      <c r="AC1326" s="1">
        <f t="shared" si="940"/>
        <v>26</v>
      </c>
      <c r="AD1326" s="1">
        <f t="shared" si="941"/>
        <v>26</v>
      </c>
      <c r="AE1326" s="1">
        <f t="shared" si="942"/>
        <v>26</v>
      </c>
      <c r="AF1326" s="1">
        <f t="shared" si="943"/>
        <v>26</v>
      </c>
      <c r="AG1326" s="1">
        <f t="shared" si="944"/>
        <v>26</v>
      </c>
      <c r="AH1326" s="1">
        <f t="shared" si="945"/>
        <v>26</v>
      </c>
      <c r="AI1326" s="1">
        <f t="shared" si="946"/>
        <v>26</v>
      </c>
      <c r="AJ1326" s="1">
        <f t="shared" si="947"/>
        <v>26</v>
      </c>
      <c r="AK1326" s="1">
        <f t="shared" si="948"/>
        <v>26</v>
      </c>
      <c r="AL1326" s="1">
        <f t="shared" si="949"/>
        <v>26</v>
      </c>
      <c r="AM1326" s="1">
        <f t="shared" si="950"/>
        <v>26</v>
      </c>
      <c r="AN1326" s="1">
        <f t="shared" si="951"/>
        <v>26</v>
      </c>
      <c r="AO1326" s="1">
        <f t="shared" si="952"/>
        <v>26</v>
      </c>
      <c r="AP1326" s="7">
        <f t="shared" si="968"/>
        <v>27</v>
      </c>
      <c r="AQ1326" s="7">
        <f t="shared" si="969"/>
        <v>28</v>
      </c>
      <c r="AR1326" s="1">
        <f t="shared" si="953"/>
        <v>29</v>
      </c>
      <c r="AS1326" s="7">
        <f t="shared" si="970"/>
        <v>31</v>
      </c>
      <c r="AT1326" s="1">
        <f t="shared" si="954"/>
        <v>31</v>
      </c>
      <c r="AU1326" s="1">
        <f t="shared" si="955"/>
        <v>31</v>
      </c>
      <c r="AV1326" s="1">
        <f t="shared" si="956"/>
        <v>31</v>
      </c>
      <c r="AW1326" s="1">
        <f t="shared" si="957"/>
        <v>31</v>
      </c>
      <c r="AX1326" s="1">
        <f t="shared" si="958"/>
        <v>31</v>
      </c>
      <c r="AY1326" s="1">
        <f t="shared" si="959"/>
        <v>31</v>
      </c>
      <c r="AZ1326" s="1">
        <f t="shared" si="960"/>
        <v>31</v>
      </c>
      <c r="BA1326" s="1">
        <f t="shared" si="961"/>
        <v>31</v>
      </c>
      <c r="BB1326" s="1">
        <f t="shared" si="962"/>
        <v>31</v>
      </c>
      <c r="BC1326" s="1">
        <f t="shared" si="963"/>
        <v>31</v>
      </c>
      <c r="BD1326" s="1">
        <f t="shared" si="964"/>
        <v>31</v>
      </c>
      <c r="BE1326" s="1">
        <f t="shared" si="965"/>
        <v>31</v>
      </c>
      <c r="BF1326" s="1">
        <f t="shared" si="966"/>
        <v>31</v>
      </c>
      <c r="BG1326" s="1">
        <f>+IF(D1326="male",VLOOKUP(M1326,'Key node cluster'!$A$3:$C$45,3,0),VLOOKUP(M1326,'Key node cluster'!$F$3:$H$27,3,0))</f>
        <v>31</v>
      </c>
    </row>
    <row r="1327" spans="1:59" x14ac:dyDescent="0.25">
      <c r="A1327" t="s">
        <v>1278</v>
      </c>
      <c r="B1327">
        <v>9911036510</v>
      </c>
      <c r="C1327" s="7">
        <v>30</v>
      </c>
      <c r="D1327" t="s">
        <v>9</v>
      </c>
      <c r="E1327" t="s">
        <v>10</v>
      </c>
      <c r="F1327" t="s">
        <v>11</v>
      </c>
      <c r="G1327" t="str">
        <f t="shared" si="967"/>
        <v>secondary or below</v>
      </c>
      <c r="H1327" s="7">
        <f t="shared" si="925"/>
        <v>10</v>
      </c>
      <c r="I1327" t="s">
        <v>12</v>
      </c>
      <c r="J1327">
        <v>30</v>
      </c>
      <c r="K1327">
        <v>8.7643835616438004</v>
      </c>
      <c r="L1327">
        <v>22</v>
      </c>
      <c r="M1327" s="5">
        <f t="shared" si="926"/>
        <v>42</v>
      </c>
      <c r="N1327" s="5">
        <f>+IF(D1327="male",VLOOKUP(BG1327,'Key node cluster'!$L$3:$N$24,3,0),VLOOKUP(BG1327,'Key node cluster'!$R$3:$T$15,3,0))</f>
        <v>0</v>
      </c>
      <c r="O1327" s="1">
        <v>0</v>
      </c>
      <c r="P1327" s="1">
        <f t="shared" si="927"/>
        <v>26</v>
      </c>
      <c r="Q1327" s="1">
        <f t="shared" si="928"/>
        <v>26</v>
      </c>
      <c r="R1327" s="1">
        <f t="shared" si="929"/>
        <v>26</v>
      </c>
      <c r="S1327" s="1">
        <f t="shared" si="930"/>
        <v>26</v>
      </c>
      <c r="T1327" s="1">
        <f t="shared" si="931"/>
        <v>26</v>
      </c>
      <c r="U1327" s="1">
        <f t="shared" si="932"/>
        <v>26</v>
      </c>
      <c r="V1327" s="1">
        <f t="shared" si="933"/>
        <v>26</v>
      </c>
      <c r="W1327" s="1">
        <f t="shared" si="934"/>
        <v>26</v>
      </c>
      <c r="X1327" s="1">
        <f t="shared" si="935"/>
        <v>26</v>
      </c>
      <c r="Y1327" s="1">
        <f t="shared" si="936"/>
        <v>26</v>
      </c>
      <c r="Z1327" s="1">
        <f t="shared" si="937"/>
        <v>26</v>
      </c>
      <c r="AA1327" s="1">
        <f t="shared" si="938"/>
        <v>26</v>
      </c>
      <c r="AB1327" s="1">
        <f t="shared" si="939"/>
        <v>26</v>
      </c>
      <c r="AC1327" s="1">
        <f t="shared" si="940"/>
        <v>26</v>
      </c>
      <c r="AD1327" s="1">
        <f t="shared" si="941"/>
        <v>26</v>
      </c>
      <c r="AE1327" s="1">
        <f t="shared" si="942"/>
        <v>26</v>
      </c>
      <c r="AF1327" s="1">
        <f t="shared" si="943"/>
        <v>26</v>
      </c>
      <c r="AG1327" s="1">
        <f t="shared" si="944"/>
        <v>26</v>
      </c>
      <c r="AH1327" s="1">
        <f t="shared" si="945"/>
        <v>26</v>
      </c>
      <c r="AI1327" s="1">
        <f t="shared" si="946"/>
        <v>26</v>
      </c>
      <c r="AJ1327" s="1">
        <f t="shared" si="947"/>
        <v>26</v>
      </c>
      <c r="AK1327" s="1">
        <f t="shared" si="948"/>
        <v>26</v>
      </c>
      <c r="AL1327" s="1">
        <f t="shared" si="949"/>
        <v>26</v>
      </c>
      <c r="AM1327" s="1">
        <f t="shared" si="950"/>
        <v>26</v>
      </c>
      <c r="AN1327" s="1">
        <f t="shared" si="951"/>
        <v>26</v>
      </c>
      <c r="AO1327" s="1">
        <f t="shared" si="952"/>
        <v>26</v>
      </c>
      <c r="AP1327" s="7">
        <f t="shared" si="968"/>
        <v>38</v>
      </c>
      <c r="AQ1327" s="7">
        <f t="shared" si="969"/>
        <v>38</v>
      </c>
      <c r="AR1327" s="1">
        <f t="shared" si="953"/>
        <v>38</v>
      </c>
      <c r="AS1327" s="7">
        <f t="shared" si="970"/>
        <v>38</v>
      </c>
      <c r="AT1327" s="1">
        <f t="shared" si="954"/>
        <v>38</v>
      </c>
      <c r="AU1327" s="1">
        <f t="shared" si="955"/>
        <v>38</v>
      </c>
      <c r="AV1327" s="1">
        <f t="shared" si="956"/>
        <v>38</v>
      </c>
      <c r="AW1327" s="1">
        <f t="shared" si="957"/>
        <v>38</v>
      </c>
      <c r="AX1327" s="1">
        <f t="shared" si="958"/>
        <v>38</v>
      </c>
      <c r="AY1327" s="1">
        <f t="shared" si="959"/>
        <v>38</v>
      </c>
      <c r="AZ1327" s="1">
        <f t="shared" si="960"/>
        <v>38</v>
      </c>
      <c r="BA1327" s="1">
        <f t="shared" si="961"/>
        <v>38</v>
      </c>
      <c r="BB1327" s="1">
        <f t="shared" si="962"/>
        <v>40</v>
      </c>
      <c r="BC1327" s="1">
        <f t="shared" si="963"/>
        <v>40</v>
      </c>
      <c r="BD1327" s="1">
        <f t="shared" si="964"/>
        <v>42</v>
      </c>
      <c r="BE1327" s="1">
        <f t="shared" si="965"/>
        <v>42</v>
      </c>
      <c r="BF1327" s="1">
        <f t="shared" si="966"/>
        <v>42</v>
      </c>
      <c r="BG1327" s="1">
        <f>+IF(D1327="male",VLOOKUP(M1327,'Key node cluster'!$A$3:$C$45,3,0),VLOOKUP(M1327,'Key node cluster'!$F$3:$H$27,3,0))</f>
        <v>42</v>
      </c>
    </row>
    <row r="1328" spans="1:59" x14ac:dyDescent="0.25">
      <c r="A1328" t="s">
        <v>1279</v>
      </c>
      <c r="B1328">
        <v>9881059169</v>
      </c>
      <c r="C1328" s="7">
        <v>30</v>
      </c>
      <c r="D1328" t="s">
        <v>9</v>
      </c>
      <c r="E1328" t="s">
        <v>10</v>
      </c>
      <c r="F1328" t="s">
        <v>28</v>
      </c>
      <c r="G1328" t="str">
        <f t="shared" si="967"/>
        <v>bachelor or above</v>
      </c>
      <c r="H1328" s="7">
        <f t="shared" si="925"/>
        <v>10</v>
      </c>
      <c r="I1328" t="s">
        <v>14</v>
      </c>
      <c r="J1328">
        <v>33</v>
      </c>
      <c r="K1328">
        <v>6.3561643835616</v>
      </c>
      <c r="L1328">
        <v>5</v>
      </c>
      <c r="M1328" s="5">
        <f t="shared" si="926"/>
        <v>37</v>
      </c>
      <c r="N1328" s="5">
        <f>+IF(D1328="male",VLOOKUP(BG1328,'Key node cluster'!$L$3:$N$24,3,0),VLOOKUP(BG1328,'Key node cluster'!$R$3:$T$15,3,0))</f>
        <v>0</v>
      </c>
      <c r="O1328" s="1">
        <v>0</v>
      </c>
      <c r="P1328" s="1">
        <f t="shared" si="927"/>
        <v>26</v>
      </c>
      <c r="Q1328" s="1">
        <f t="shared" si="928"/>
        <v>26</v>
      </c>
      <c r="R1328" s="1">
        <f t="shared" si="929"/>
        <v>26</v>
      </c>
      <c r="S1328" s="1">
        <f t="shared" si="930"/>
        <v>26</v>
      </c>
      <c r="T1328" s="1">
        <f t="shared" si="931"/>
        <v>26</v>
      </c>
      <c r="U1328" s="1">
        <f t="shared" si="932"/>
        <v>26</v>
      </c>
      <c r="V1328" s="1">
        <f t="shared" si="933"/>
        <v>26</v>
      </c>
      <c r="W1328" s="1">
        <f t="shared" si="934"/>
        <v>26</v>
      </c>
      <c r="X1328" s="1">
        <f t="shared" si="935"/>
        <v>26</v>
      </c>
      <c r="Y1328" s="1">
        <f t="shared" si="936"/>
        <v>26</v>
      </c>
      <c r="Z1328" s="1">
        <f t="shared" si="937"/>
        <v>26</v>
      </c>
      <c r="AA1328" s="1">
        <f t="shared" si="938"/>
        <v>26</v>
      </c>
      <c r="AB1328" s="1">
        <f t="shared" si="939"/>
        <v>26</v>
      </c>
      <c r="AC1328" s="1">
        <f t="shared" si="940"/>
        <v>26</v>
      </c>
      <c r="AD1328" s="1">
        <f t="shared" si="941"/>
        <v>26</v>
      </c>
      <c r="AE1328" s="1">
        <f t="shared" si="942"/>
        <v>26</v>
      </c>
      <c r="AF1328" s="1">
        <f t="shared" si="943"/>
        <v>26</v>
      </c>
      <c r="AG1328" s="1">
        <f t="shared" si="944"/>
        <v>26</v>
      </c>
      <c r="AH1328" s="1">
        <f t="shared" si="945"/>
        <v>26</v>
      </c>
      <c r="AI1328" s="1">
        <f t="shared" si="946"/>
        <v>26</v>
      </c>
      <c r="AJ1328" s="1">
        <f t="shared" si="947"/>
        <v>26</v>
      </c>
      <c r="AK1328" s="1">
        <f t="shared" si="948"/>
        <v>26</v>
      </c>
      <c r="AL1328" s="1">
        <f t="shared" si="949"/>
        <v>26</v>
      </c>
      <c r="AM1328" s="1">
        <f t="shared" si="950"/>
        <v>26</v>
      </c>
      <c r="AN1328" s="1">
        <f t="shared" si="951"/>
        <v>26</v>
      </c>
      <c r="AO1328" s="1">
        <f t="shared" si="952"/>
        <v>26</v>
      </c>
      <c r="AP1328" s="7">
        <f t="shared" si="968"/>
        <v>27</v>
      </c>
      <c r="AQ1328" s="7">
        <f t="shared" si="969"/>
        <v>33</v>
      </c>
      <c r="AR1328" s="1">
        <f t="shared" si="953"/>
        <v>33</v>
      </c>
      <c r="AS1328" s="7">
        <f t="shared" si="970"/>
        <v>33</v>
      </c>
      <c r="AT1328" s="1">
        <f t="shared" si="954"/>
        <v>33</v>
      </c>
      <c r="AU1328" s="1">
        <f t="shared" si="955"/>
        <v>33</v>
      </c>
      <c r="AV1328" s="1">
        <f t="shared" si="956"/>
        <v>33</v>
      </c>
      <c r="AW1328" s="1">
        <f t="shared" si="957"/>
        <v>37</v>
      </c>
      <c r="AX1328" s="1">
        <f t="shared" si="958"/>
        <v>37</v>
      </c>
      <c r="AY1328" s="1">
        <f t="shared" si="959"/>
        <v>37</v>
      </c>
      <c r="AZ1328" s="1">
        <f t="shared" si="960"/>
        <v>37</v>
      </c>
      <c r="BA1328" s="1">
        <f t="shared" si="961"/>
        <v>37</v>
      </c>
      <c r="BB1328" s="1">
        <f t="shared" si="962"/>
        <v>37</v>
      </c>
      <c r="BC1328" s="1">
        <f t="shared" si="963"/>
        <v>37</v>
      </c>
      <c r="BD1328" s="1">
        <f t="shared" si="964"/>
        <v>37</v>
      </c>
      <c r="BE1328" s="1">
        <f t="shared" si="965"/>
        <v>37</v>
      </c>
      <c r="BF1328" s="1">
        <f t="shared" si="966"/>
        <v>37</v>
      </c>
      <c r="BG1328" s="1">
        <f>+IF(D1328="male",VLOOKUP(M1328,'Key node cluster'!$A$3:$C$45,3,0),VLOOKUP(M1328,'Key node cluster'!$F$3:$H$27,3,0))</f>
        <v>37</v>
      </c>
    </row>
    <row r="1329" spans="1:59" x14ac:dyDescent="0.25">
      <c r="A1329" t="s">
        <v>1282</v>
      </c>
      <c r="B1329">
        <v>9581014398</v>
      </c>
      <c r="C1329" s="7">
        <v>60</v>
      </c>
      <c r="D1329" t="s">
        <v>9</v>
      </c>
      <c r="E1329" t="s">
        <v>10</v>
      </c>
      <c r="G1329" t="str">
        <f t="shared" si="967"/>
        <v/>
      </c>
      <c r="H1329" s="7">
        <f t="shared" si="925"/>
        <v>20</v>
      </c>
      <c r="J1329">
        <v>63</v>
      </c>
      <c r="K1329">
        <v>15.013698630137</v>
      </c>
      <c r="L1329">
        <v>5</v>
      </c>
      <c r="M1329" s="5">
        <f t="shared" si="926"/>
        <v>26</v>
      </c>
      <c r="N1329" s="5">
        <f>+IF(D1329="male",VLOOKUP(BG1329,'Key node cluster'!$L$3:$N$24,3,0),VLOOKUP(BG1329,'Key node cluster'!$R$3:$T$15,3,0))</f>
        <v>1</v>
      </c>
      <c r="O1329" s="1">
        <v>0</v>
      </c>
      <c r="P1329" s="1">
        <f t="shared" si="927"/>
        <v>26</v>
      </c>
      <c r="Q1329" s="1">
        <f t="shared" si="928"/>
        <v>26</v>
      </c>
      <c r="R1329" s="1">
        <f t="shared" si="929"/>
        <v>26</v>
      </c>
      <c r="S1329" s="1">
        <f t="shared" si="930"/>
        <v>26</v>
      </c>
      <c r="T1329" s="1">
        <f t="shared" si="931"/>
        <v>26</v>
      </c>
      <c r="U1329" s="1">
        <f t="shared" si="932"/>
        <v>26</v>
      </c>
      <c r="V1329" s="1">
        <f t="shared" si="933"/>
        <v>26</v>
      </c>
      <c r="W1329" s="1">
        <f t="shared" si="934"/>
        <v>26</v>
      </c>
      <c r="X1329" s="1">
        <f t="shared" si="935"/>
        <v>26</v>
      </c>
      <c r="Y1329" s="1">
        <f t="shared" si="936"/>
        <v>26</v>
      </c>
      <c r="Z1329" s="1">
        <f t="shared" si="937"/>
        <v>26</v>
      </c>
      <c r="AA1329" s="1">
        <f t="shared" si="938"/>
        <v>26</v>
      </c>
      <c r="AB1329" s="1">
        <f t="shared" si="939"/>
        <v>26</v>
      </c>
      <c r="AC1329" s="1">
        <f t="shared" si="940"/>
        <v>26</v>
      </c>
      <c r="AD1329" s="1">
        <f t="shared" si="941"/>
        <v>26</v>
      </c>
      <c r="AE1329" s="1">
        <f t="shared" si="942"/>
        <v>26</v>
      </c>
      <c r="AF1329" s="1">
        <f t="shared" si="943"/>
        <v>26</v>
      </c>
      <c r="AG1329" s="1">
        <f t="shared" si="944"/>
        <v>26</v>
      </c>
      <c r="AH1329" s="1">
        <f t="shared" si="945"/>
        <v>26</v>
      </c>
      <c r="AI1329" s="1">
        <f t="shared" si="946"/>
        <v>26</v>
      </c>
      <c r="AJ1329" s="1">
        <f t="shared" si="947"/>
        <v>26</v>
      </c>
      <c r="AK1329" s="1">
        <f t="shared" si="948"/>
        <v>26</v>
      </c>
      <c r="AL1329" s="1">
        <f t="shared" si="949"/>
        <v>26</v>
      </c>
      <c r="AM1329" s="1">
        <f t="shared" si="950"/>
        <v>26</v>
      </c>
      <c r="AN1329" s="1">
        <f t="shared" si="951"/>
        <v>26</v>
      </c>
      <c r="AO1329" s="1">
        <f t="shared" si="952"/>
        <v>26</v>
      </c>
      <c r="AP1329" s="7">
        <f t="shared" si="968"/>
        <v>26</v>
      </c>
      <c r="AQ1329" s="7">
        <f t="shared" si="969"/>
        <v>26</v>
      </c>
      <c r="AR1329" s="1">
        <f t="shared" si="953"/>
        <v>26</v>
      </c>
      <c r="AS1329" s="7">
        <f t="shared" si="970"/>
        <v>26</v>
      </c>
      <c r="AT1329" s="1">
        <f t="shared" si="954"/>
        <v>26</v>
      </c>
      <c r="AU1329" s="1">
        <f t="shared" si="955"/>
        <v>26</v>
      </c>
      <c r="AV1329" s="1">
        <f t="shared" si="956"/>
        <v>26</v>
      </c>
      <c r="AW1329" s="1">
        <f t="shared" si="957"/>
        <v>26</v>
      </c>
      <c r="AX1329" s="1">
        <f t="shared" si="958"/>
        <v>26</v>
      </c>
      <c r="AY1329" s="1">
        <f t="shared" si="959"/>
        <v>26</v>
      </c>
      <c r="AZ1329" s="1">
        <f t="shared" si="960"/>
        <v>26</v>
      </c>
      <c r="BA1329" s="1">
        <f t="shared" si="961"/>
        <v>26</v>
      </c>
      <c r="BB1329" s="1">
        <f t="shared" si="962"/>
        <v>26</v>
      </c>
      <c r="BC1329" s="1">
        <f t="shared" si="963"/>
        <v>26</v>
      </c>
      <c r="BD1329" s="1">
        <f t="shared" si="964"/>
        <v>26</v>
      </c>
      <c r="BE1329" s="1">
        <f t="shared" si="965"/>
        <v>26</v>
      </c>
      <c r="BF1329" s="1">
        <f t="shared" si="966"/>
        <v>26</v>
      </c>
      <c r="BG1329" s="1">
        <f>+IF(D1329="male",VLOOKUP(M1329,'Key node cluster'!$A$3:$C$45,3,0),VLOOKUP(M1329,'Key node cluster'!$F$3:$H$27,3,0))</f>
        <v>31</v>
      </c>
    </row>
    <row r="1330" spans="1:59" x14ac:dyDescent="0.25">
      <c r="A1330" t="s">
        <v>1283</v>
      </c>
      <c r="B1330">
        <v>9891048771</v>
      </c>
      <c r="C1330" s="7">
        <v>30</v>
      </c>
      <c r="D1330" t="s">
        <v>9</v>
      </c>
      <c r="E1330" t="s">
        <v>10</v>
      </c>
      <c r="F1330" t="s">
        <v>25</v>
      </c>
      <c r="G1330" t="str">
        <f t="shared" si="967"/>
        <v>tvet</v>
      </c>
      <c r="H1330" s="7">
        <f t="shared" si="925"/>
        <v>10</v>
      </c>
      <c r="I1330" t="s">
        <v>22</v>
      </c>
      <c r="J1330">
        <v>33</v>
      </c>
      <c r="K1330">
        <v>6.4219178082191997</v>
      </c>
      <c r="L1330">
        <v>3</v>
      </c>
      <c r="M1330" s="5">
        <f t="shared" si="926"/>
        <v>31</v>
      </c>
      <c r="N1330" s="5">
        <f>+IF(D1330="male",VLOOKUP(BG1330,'Key node cluster'!$L$3:$N$24,3,0),VLOOKUP(BG1330,'Key node cluster'!$R$3:$T$15,3,0))</f>
        <v>1</v>
      </c>
      <c r="O1330" s="1">
        <v>0</v>
      </c>
      <c r="P1330" s="1">
        <f t="shared" si="927"/>
        <v>26</v>
      </c>
      <c r="Q1330" s="1">
        <f t="shared" si="928"/>
        <v>26</v>
      </c>
      <c r="R1330" s="1">
        <f t="shared" si="929"/>
        <v>26</v>
      </c>
      <c r="S1330" s="1">
        <f t="shared" si="930"/>
        <v>26</v>
      </c>
      <c r="T1330" s="1">
        <f t="shared" si="931"/>
        <v>26</v>
      </c>
      <c r="U1330" s="1">
        <f t="shared" si="932"/>
        <v>26</v>
      </c>
      <c r="V1330" s="1">
        <f t="shared" si="933"/>
        <v>26</v>
      </c>
      <c r="W1330" s="1">
        <f t="shared" si="934"/>
        <v>26</v>
      </c>
      <c r="X1330" s="1">
        <f t="shared" si="935"/>
        <v>26</v>
      </c>
      <c r="Y1330" s="1">
        <f t="shared" si="936"/>
        <v>26</v>
      </c>
      <c r="Z1330" s="1">
        <f t="shared" si="937"/>
        <v>26</v>
      </c>
      <c r="AA1330" s="1">
        <f t="shared" si="938"/>
        <v>26</v>
      </c>
      <c r="AB1330" s="1">
        <f t="shared" si="939"/>
        <v>26</v>
      </c>
      <c r="AC1330" s="1">
        <f t="shared" si="940"/>
        <v>26</v>
      </c>
      <c r="AD1330" s="1">
        <f t="shared" si="941"/>
        <v>26</v>
      </c>
      <c r="AE1330" s="1">
        <f t="shared" si="942"/>
        <v>26</v>
      </c>
      <c r="AF1330" s="1">
        <f t="shared" si="943"/>
        <v>26</v>
      </c>
      <c r="AG1330" s="1">
        <f t="shared" si="944"/>
        <v>26</v>
      </c>
      <c r="AH1330" s="1">
        <f t="shared" si="945"/>
        <v>26</v>
      </c>
      <c r="AI1330" s="1">
        <f t="shared" si="946"/>
        <v>26</v>
      </c>
      <c r="AJ1330" s="1">
        <f t="shared" si="947"/>
        <v>26</v>
      </c>
      <c r="AK1330" s="1">
        <f t="shared" si="948"/>
        <v>26</v>
      </c>
      <c r="AL1330" s="1">
        <f t="shared" si="949"/>
        <v>26</v>
      </c>
      <c r="AM1330" s="1">
        <f t="shared" si="950"/>
        <v>26</v>
      </c>
      <c r="AN1330" s="1">
        <f t="shared" si="951"/>
        <v>26</v>
      </c>
      <c r="AO1330" s="1">
        <f t="shared" si="952"/>
        <v>26</v>
      </c>
      <c r="AP1330" s="7">
        <f t="shared" si="968"/>
        <v>27</v>
      </c>
      <c r="AQ1330" s="7">
        <f t="shared" si="969"/>
        <v>28</v>
      </c>
      <c r="AR1330" s="1">
        <f t="shared" si="953"/>
        <v>29</v>
      </c>
      <c r="AS1330" s="7">
        <f t="shared" si="970"/>
        <v>31</v>
      </c>
      <c r="AT1330" s="1">
        <f t="shared" si="954"/>
        <v>31</v>
      </c>
      <c r="AU1330" s="1">
        <f t="shared" si="955"/>
        <v>31</v>
      </c>
      <c r="AV1330" s="1">
        <f t="shared" si="956"/>
        <v>31</v>
      </c>
      <c r="AW1330" s="1">
        <f t="shared" si="957"/>
        <v>31</v>
      </c>
      <c r="AX1330" s="1">
        <f t="shared" si="958"/>
        <v>31</v>
      </c>
      <c r="AY1330" s="1">
        <f t="shared" si="959"/>
        <v>31</v>
      </c>
      <c r="AZ1330" s="1">
        <f t="shared" si="960"/>
        <v>31</v>
      </c>
      <c r="BA1330" s="1">
        <f t="shared" si="961"/>
        <v>31</v>
      </c>
      <c r="BB1330" s="1">
        <f t="shared" si="962"/>
        <v>31</v>
      </c>
      <c r="BC1330" s="1">
        <f t="shared" si="963"/>
        <v>31</v>
      </c>
      <c r="BD1330" s="1">
        <f t="shared" si="964"/>
        <v>31</v>
      </c>
      <c r="BE1330" s="1">
        <f t="shared" si="965"/>
        <v>31</v>
      </c>
      <c r="BF1330" s="1">
        <f t="shared" si="966"/>
        <v>31</v>
      </c>
      <c r="BG1330" s="1">
        <f>+IF(D1330="male",VLOOKUP(M1330,'Key node cluster'!$A$3:$C$45,3,0),VLOOKUP(M1330,'Key node cluster'!$F$3:$H$27,3,0))</f>
        <v>31</v>
      </c>
    </row>
    <row r="1331" spans="1:59" x14ac:dyDescent="0.25">
      <c r="A1331" t="s">
        <v>1284</v>
      </c>
      <c r="B1331">
        <v>9841032401</v>
      </c>
      <c r="C1331" s="7">
        <v>40</v>
      </c>
      <c r="D1331" t="s">
        <v>9</v>
      </c>
      <c r="E1331" t="s">
        <v>10</v>
      </c>
      <c r="F1331" t="s">
        <v>266</v>
      </c>
      <c r="G1331" t="str">
        <f t="shared" si="967"/>
        <v>tvet</v>
      </c>
      <c r="H1331" s="7">
        <f t="shared" si="925"/>
        <v>15</v>
      </c>
      <c r="I1331" t="s">
        <v>316</v>
      </c>
      <c r="J1331">
        <v>38</v>
      </c>
      <c r="K1331">
        <v>12.860273972603</v>
      </c>
      <c r="L1331">
        <v>3</v>
      </c>
      <c r="M1331" s="5">
        <f t="shared" si="926"/>
        <v>32</v>
      </c>
      <c r="N1331" s="5">
        <f>+IF(D1331="male",VLOOKUP(BG1331,'Key node cluster'!$L$3:$N$24,3,0),VLOOKUP(BG1331,'Key node cluster'!$R$3:$T$15,3,0))</f>
        <v>0</v>
      </c>
      <c r="O1331" s="1">
        <v>0</v>
      </c>
      <c r="P1331" s="1">
        <f t="shared" si="927"/>
        <v>26</v>
      </c>
      <c r="Q1331" s="1">
        <f t="shared" si="928"/>
        <v>26</v>
      </c>
      <c r="R1331" s="1">
        <f t="shared" si="929"/>
        <v>26</v>
      </c>
      <c r="S1331" s="1">
        <f t="shared" si="930"/>
        <v>26</v>
      </c>
      <c r="T1331" s="1">
        <f t="shared" si="931"/>
        <v>26</v>
      </c>
      <c r="U1331" s="1">
        <f t="shared" si="932"/>
        <v>26</v>
      </c>
      <c r="V1331" s="1">
        <f t="shared" si="933"/>
        <v>26</v>
      </c>
      <c r="W1331" s="1">
        <f t="shared" si="934"/>
        <v>26</v>
      </c>
      <c r="X1331" s="1">
        <f t="shared" si="935"/>
        <v>26</v>
      </c>
      <c r="Y1331" s="1">
        <f t="shared" si="936"/>
        <v>26</v>
      </c>
      <c r="Z1331" s="1">
        <f t="shared" si="937"/>
        <v>26</v>
      </c>
      <c r="AA1331" s="1">
        <f t="shared" si="938"/>
        <v>26</v>
      </c>
      <c r="AB1331" s="1">
        <f t="shared" si="939"/>
        <v>26</v>
      </c>
      <c r="AC1331" s="1">
        <f t="shared" si="940"/>
        <v>26</v>
      </c>
      <c r="AD1331" s="1">
        <f t="shared" si="941"/>
        <v>26</v>
      </c>
      <c r="AE1331" s="1">
        <f t="shared" si="942"/>
        <v>26</v>
      </c>
      <c r="AF1331" s="1">
        <f t="shared" si="943"/>
        <v>26</v>
      </c>
      <c r="AG1331" s="1">
        <f t="shared" si="944"/>
        <v>26</v>
      </c>
      <c r="AH1331" s="1">
        <f t="shared" si="945"/>
        <v>26</v>
      </c>
      <c r="AI1331" s="1">
        <f t="shared" si="946"/>
        <v>26</v>
      </c>
      <c r="AJ1331" s="1">
        <f t="shared" si="947"/>
        <v>26</v>
      </c>
      <c r="AK1331" s="1">
        <f t="shared" si="948"/>
        <v>26</v>
      </c>
      <c r="AL1331" s="1">
        <f t="shared" si="949"/>
        <v>26</v>
      </c>
      <c r="AM1331" s="1">
        <f t="shared" si="950"/>
        <v>26</v>
      </c>
      <c r="AN1331" s="1">
        <f t="shared" si="951"/>
        <v>26</v>
      </c>
      <c r="AO1331" s="1">
        <f t="shared" si="952"/>
        <v>26</v>
      </c>
      <c r="AP1331" s="7">
        <f t="shared" si="968"/>
        <v>27</v>
      </c>
      <c r="AQ1331" s="7">
        <f t="shared" si="969"/>
        <v>28</v>
      </c>
      <c r="AR1331" s="1">
        <f t="shared" si="953"/>
        <v>32</v>
      </c>
      <c r="AS1331" s="7">
        <f t="shared" si="970"/>
        <v>32</v>
      </c>
      <c r="AT1331" s="1">
        <f t="shared" si="954"/>
        <v>32</v>
      </c>
      <c r="AU1331" s="1">
        <f t="shared" si="955"/>
        <v>32</v>
      </c>
      <c r="AV1331" s="1">
        <f t="shared" si="956"/>
        <v>32</v>
      </c>
      <c r="AW1331" s="1">
        <f t="shared" si="957"/>
        <v>32</v>
      </c>
      <c r="AX1331" s="1">
        <f t="shared" si="958"/>
        <v>32</v>
      </c>
      <c r="AY1331" s="1">
        <f t="shared" si="959"/>
        <v>32</v>
      </c>
      <c r="AZ1331" s="1">
        <f t="shared" si="960"/>
        <v>32</v>
      </c>
      <c r="BA1331" s="1">
        <f t="shared" si="961"/>
        <v>32</v>
      </c>
      <c r="BB1331" s="1">
        <f t="shared" si="962"/>
        <v>32</v>
      </c>
      <c r="BC1331" s="1">
        <f t="shared" si="963"/>
        <v>32</v>
      </c>
      <c r="BD1331" s="1">
        <f t="shared" si="964"/>
        <v>32</v>
      </c>
      <c r="BE1331" s="1">
        <f t="shared" si="965"/>
        <v>32</v>
      </c>
      <c r="BF1331" s="1">
        <f t="shared" si="966"/>
        <v>32</v>
      </c>
      <c r="BG1331" s="1">
        <f>+IF(D1331="male",VLOOKUP(M1331,'Key node cluster'!$A$3:$C$45,3,0),VLOOKUP(M1331,'Key node cluster'!$F$3:$H$27,3,0))</f>
        <v>32</v>
      </c>
    </row>
    <row r="1332" spans="1:59" x14ac:dyDescent="0.25">
      <c r="A1332" t="s">
        <v>1286</v>
      </c>
      <c r="B1332">
        <v>9971021935</v>
      </c>
      <c r="C1332" s="7">
        <v>20</v>
      </c>
      <c r="D1332" t="s">
        <v>9</v>
      </c>
      <c r="E1332" t="s">
        <v>10</v>
      </c>
      <c r="F1332" t="s">
        <v>28</v>
      </c>
      <c r="G1332" t="str">
        <f t="shared" si="967"/>
        <v>secondary or below</v>
      </c>
      <c r="H1332" s="7">
        <f t="shared" si="925"/>
        <v>10</v>
      </c>
      <c r="I1332" t="s">
        <v>18</v>
      </c>
      <c r="J1332">
        <v>25</v>
      </c>
      <c r="K1332">
        <v>7.7561643835616003</v>
      </c>
      <c r="L1332">
        <v>7</v>
      </c>
      <c r="M1332" s="5">
        <f t="shared" si="926"/>
        <v>37</v>
      </c>
      <c r="N1332" s="5">
        <f>+IF(D1332="male",VLOOKUP(BG1332,'Key node cluster'!$L$3:$N$24,3,0),VLOOKUP(BG1332,'Key node cluster'!$R$3:$T$15,3,0))</f>
        <v>0</v>
      </c>
      <c r="O1332" s="1">
        <v>0</v>
      </c>
      <c r="P1332" s="1">
        <f t="shared" si="927"/>
        <v>26</v>
      </c>
      <c r="Q1332" s="1">
        <f t="shared" si="928"/>
        <v>26</v>
      </c>
      <c r="R1332" s="1">
        <f t="shared" si="929"/>
        <v>26</v>
      </c>
      <c r="S1332" s="1">
        <f t="shared" si="930"/>
        <v>26</v>
      </c>
      <c r="T1332" s="1">
        <f t="shared" si="931"/>
        <v>26</v>
      </c>
      <c r="U1332" s="1">
        <f t="shared" si="932"/>
        <v>26</v>
      </c>
      <c r="V1332" s="1">
        <f t="shared" si="933"/>
        <v>26</v>
      </c>
      <c r="W1332" s="1">
        <f t="shared" si="934"/>
        <v>26</v>
      </c>
      <c r="X1332" s="1">
        <f t="shared" si="935"/>
        <v>26</v>
      </c>
      <c r="Y1332" s="1">
        <f t="shared" si="936"/>
        <v>26</v>
      </c>
      <c r="Z1332" s="1">
        <f t="shared" si="937"/>
        <v>26</v>
      </c>
      <c r="AA1332" s="1">
        <f t="shared" si="938"/>
        <v>26</v>
      </c>
      <c r="AB1332" s="1">
        <f t="shared" si="939"/>
        <v>26</v>
      </c>
      <c r="AC1332" s="1">
        <f t="shared" si="940"/>
        <v>26</v>
      </c>
      <c r="AD1332" s="1">
        <f t="shared" si="941"/>
        <v>26</v>
      </c>
      <c r="AE1332" s="1">
        <f t="shared" si="942"/>
        <v>26</v>
      </c>
      <c r="AF1332" s="1">
        <f t="shared" si="943"/>
        <v>26</v>
      </c>
      <c r="AG1332" s="1">
        <f t="shared" si="944"/>
        <v>26</v>
      </c>
      <c r="AH1332" s="1">
        <f t="shared" si="945"/>
        <v>26</v>
      </c>
      <c r="AI1332" s="1">
        <f t="shared" si="946"/>
        <v>26</v>
      </c>
      <c r="AJ1332" s="1">
        <f t="shared" si="947"/>
        <v>26</v>
      </c>
      <c r="AK1332" s="1">
        <f t="shared" si="948"/>
        <v>26</v>
      </c>
      <c r="AL1332" s="1">
        <f t="shared" si="949"/>
        <v>26</v>
      </c>
      <c r="AM1332" s="1">
        <f t="shared" si="950"/>
        <v>26</v>
      </c>
      <c r="AN1332" s="1">
        <f t="shared" si="951"/>
        <v>26</v>
      </c>
      <c r="AO1332" s="1">
        <f t="shared" si="952"/>
        <v>26</v>
      </c>
      <c r="AP1332" s="7">
        <f t="shared" si="968"/>
        <v>27</v>
      </c>
      <c r="AQ1332" s="7">
        <f t="shared" si="969"/>
        <v>33</v>
      </c>
      <c r="AR1332" s="1">
        <f t="shared" si="953"/>
        <v>33</v>
      </c>
      <c r="AS1332" s="7">
        <f t="shared" si="970"/>
        <v>33</v>
      </c>
      <c r="AT1332" s="1">
        <f t="shared" si="954"/>
        <v>33</v>
      </c>
      <c r="AU1332" s="1">
        <f t="shared" si="955"/>
        <v>33</v>
      </c>
      <c r="AV1332" s="1">
        <f t="shared" si="956"/>
        <v>33</v>
      </c>
      <c r="AW1332" s="1">
        <f t="shared" si="957"/>
        <v>37</v>
      </c>
      <c r="AX1332" s="1">
        <f t="shared" si="958"/>
        <v>37</v>
      </c>
      <c r="AY1332" s="1">
        <f t="shared" si="959"/>
        <v>37</v>
      </c>
      <c r="AZ1332" s="1">
        <f t="shared" si="960"/>
        <v>37</v>
      </c>
      <c r="BA1332" s="1">
        <f t="shared" si="961"/>
        <v>37</v>
      </c>
      <c r="BB1332" s="1">
        <f t="shared" si="962"/>
        <v>37</v>
      </c>
      <c r="BC1332" s="1">
        <f t="shared" si="963"/>
        <v>37</v>
      </c>
      <c r="BD1332" s="1">
        <f t="shared" si="964"/>
        <v>37</v>
      </c>
      <c r="BE1332" s="1">
        <f t="shared" si="965"/>
        <v>37</v>
      </c>
      <c r="BF1332" s="1">
        <f t="shared" si="966"/>
        <v>37</v>
      </c>
      <c r="BG1332" s="1">
        <f>+IF(D1332="male",VLOOKUP(M1332,'Key node cluster'!$A$3:$C$45,3,0),VLOOKUP(M1332,'Key node cluster'!$F$3:$H$27,3,0))</f>
        <v>37</v>
      </c>
    </row>
    <row r="1333" spans="1:59" x14ac:dyDescent="0.25">
      <c r="A1333" t="s">
        <v>1288</v>
      </c>
      <c r="B1333">
        <v>9861063000</v>
      </c>
      <c r="C1333" s="7">
        <v>30</v>
      </c>
      <c r="D1333" t="s">
        <v>9</v>
      </c>
      <c r="E1333" t="s">
        <v>10</v>
      </c>
      <c r="F1333" t="s">
        <v>25</v>
      </c>
      <c r="G1333" t="str">
        <f t="shared" si="967"/>
        <v>bachelor or above</v>
      </c>
      <c r="H1333" s="7">
        <f t="shared" si="925"/>
        <v>10</v>
      </c>
      <c r="I1333" t="s">
        <v>14</v>
      </c>
      <c r="J1333">
        <v>35</v>
      </c>
      <c r="K1333">
        <v>8.8602739726027</v>
      </c>
      <c r="L1333">
        <v>17</v>
      </c>
      <c r="M1333" s="5">
        <f t="shared" si="926"/>
        <v>31</v>
      </c>
      <c r="N1333" s="5">
        <f>+IF(D1333="male",VLOOKUP(BG1333,'Key node cluster'!$L$3:$N$24,3,0),VLOOKUP(BG1333,'Key node cluster'!$R$3:$T$15,3,0))</f>
        <v>1</v>
      </c>
      <c r="O1333" s="1">
        <v>0</v>
      </c>
      <c r="P1333" s="1">
        <f t="shared" si="927"/>
        <v>26</v>
      </c>
      <c r="Q1333" s="1">
        <f t="shared" si="928"/>
        <v>26</v>
      </c>
      <c r="R1333" s="1">
        <f t="shared" si="929"/>
        <v>26</v>
      </c>
      <c r="S1333" s="1">
        <f t="shared" si="930"/>
        <v>26</v>
      </c>
      <c r="T1333" s="1">
        <f t="shared" si="931"/>
        <v>26</v>
      </c>
      <c r="U1333" s="1">
        <f t="shared" si="932"/>
        <v>26</v>
      </c>
      <c r="V1333" s="1">
        <f t="shared" si="933"/>
        <v>26</v>
      </c>
      <c r="W1333" s="1">
        <f t="shared" si="934"/>
        <v>26</v>
      </c>
      <c r="X1333" s="1">
        <f t="shared" si="935"/>
        <v>26</v>
      </c>
      <c r="Y1333" s="1">
        <f t="shared" si="936"/>
        <v>26</v>
      </c>
      <c r="Z1333" s="1">
        <f t="shared" si="937"/>
        <v>26</v>
      </c>
      <c r="AA1333" s="1">
        <f t="shared" si="938"/>
        <v>26</v>
      </c>
      <c r="AB1333" s="1">
        <f t="shared" si="939"/>
        <v>26</v>
      </c>
      <c r="AC1333" s="1">
        <f t="shared" si="940"/>
        <v>26</v>
      </c>
      <c r="AD1333" s="1">
        <f t="shared" si="941"/>
        <v>26</v>
      </c>
      <c r="AE1333" s="1">
        <f t="shared" si="942"/>
        <v>26</v>
      </c>
      <c r="AF1333" s="1">
        <f t="shared" si="943"/>
        <v>26</v>
      </c>
      <c r="AG1333" s="1">
        <f t="shared" si="944"/>
        <v>26</v>
      </c>
      <c r="AH1333" s="1">
        <f t="shared" si="945"/>
        <v>26</v>
      </c>
      <c r="AI1333" s="1">
        <f t="shared" si="946"/>
        <v>26</v>
      </c>
      <c r="AJ1333" s="1">
        <f t="shared" si="947"/>
        <v>26</v>
      </c>
      <c r="AK1333" s="1">
        <f t="shared" si="948"/>
        <v>26</v>
      </c>
      <c r="AL1333" s="1">
        <f t="shared" si="949"/>
        <v>26</v>
      </c>
      <c r="AM1333" s="1">
        <f t="shared" si="950"/>
        <v>26</v>
      </c>
      <c r="AN1333" s="1">
        <f t="shared" si="951"/>
        <v>26</v>
      </c>
      <c r="AO1333" s="1">
        <f t="shared" si="952"/>
        <v>26</v>
      </c>
      <c r="AP1333" s="7">
        <f t="shared" si="968"/>
        <v>27</v>
      </c>
      <c r="AQ1333" s="7">
        <f t="shared" si="969"/>
        <v>28</v>
      </c>
      <c r="AR1333" s="1">
        <f t="shared" si="953"/>
        <v>29</v>
      </c>
      <c r="AS1333" s="7">
        <f t="shared" si="970"/>
        <v>31</v>
      </c>
      <c r="AT1333" s="1">
        <f t="shared" si="954"/>
        <v>31</v>
      </c>
      <c r="AU1333" s="1">
        <f t="shared" si="955"/>
        <v>31</v>
      </c>
      <c r="AV1333" s="1">
        <f t="shared" si="956"/>
        <v>31</v>
      </c>
      <c r="AW1333" s="1">
        <f t="shared" si="957"/>
        <v>31</v>
      </c>
      <c r="AX1333" s="1">
        <f t="shared" si="958"/>
        <v>31</v>
      </c>
      <c r="AY1333" s="1">
        <f t="shared" si="959"/>
        <v>31</v>
      </c>
      <c r="AZ1333" s="1">
        <f t="shared" si="960"/>
        <v>31</v>
      </c>
      <c r="BA1333" s="1">
        <f t="shared" si="961"/>
        <v>31</v>
      </c>
      <c r="BB1333" s="1">
        <f t="shared" si="962"/>
        <v>31</v>
      </c>
      <c r="BC1333" s="1">
        <f t="shared" si="963"/>
        <v>31</v>
      </c>
      <c r="BD1333" s="1">
        <f t="shared" si="964"/>
        <v>31</v>
      </c>
      <c r="BE1333" s="1">
        <f t="shared" si="965"/>
        <v>31</v>
      </c>
      <c r="BF1333" s="1">
        <f t="shared" si="966"/>
        <v>31</v>
      </c>
      <c r="BG1333" s="1">
        <f>+IF(D1333="male",VLOOKUP(M1333,'Key node cluster'!$A$3:$C$45,3,0),VLOOKUP(M1333,'Key node cluster'!$F$3:$H$27,3,0))</f>
        <v>31</v>
      </c>
    </row>
    <row r="1334" spans="1:59" x14ac:dyDescent="0.25">
      <c r="A1334" t="s">
        <v>1291</v>
      </c>
      <c r="B1334">
        <v>9841058799</v>
      </c>
      <c r="C1334" s="7">
        <v>40</v>
      </c>
      <c r="D1334" t="s">
        <v>9</v>
      </c>
      <c r="E1334" t="s">
        <v>10</v>
      </c>
      <c r="F1334" t="s">
        <v>11</v>
      </c>
      <c r="G1334" t="str">
        <f t="shared" si="967"/>
        <v/>
      </c>
      <c r="H1334" s="7">
        <f t="shared" si="925"/>
        <v>15</v>
      </c>
      <c r="J1334">
        <v>38</v>
      </c>
      <c r="K1334">
        <v>14.257534246575</v>
      </c>
      <c r="L1334">
        <v>10</v>
      </c>
      <c r="M1334" s="5">
        <f t="shared" si="926"/>
        <v>42</v>
      </c>
      <c r="N1334" s="5">
        <f>+IF(D1334="male",VLOOKUP(BG1334,'Key node cluster'!$L$3:$N$24,3,0),VLOOKUP(BG1334,'Key node cluster'!$R$3:$T$15,3,0))</f>
        <v>0</v>
      </c>
      <c r="O1334" s="1">
        <v>0</v>
      </c>
      <c r="P1334" s="1">
        <f t="shared" si="927"/>
        <v>26</v>
      </c>
      <c r="Q1334" s="1">
        <f t="shared" si="928"/>
        <v>26</v>
      </c>
      <c r="R1334" s="1">
        <f t="shared" si="929"/>
        <v>26</v>
      </c>
      <c r="S1334" s="1">
        <f t="shared" si="930"/>
        <v>26</v>
      </c>
      <c r="T1334" s="1">
        <f t="shared" si="931"/>
        <v>26</v>
      </c>
      <c r="U1334" s="1">
        <f t="shared" si="932"/>
        <v>26</v>
      </c>
      <c r="V1334" s="1">
        <f t="shared" si="933"/>
        <v>26</v>
      </c>
      <c r="W1334" s="1">
        <f t="shared" si="934"/>
        <v>26</v>
      </c>
      <c r="X1334" s="1">
        <f t="shared" si="935"/>
        <v>26</v>
      </c>
      <c r="Y1334" s="1">
        <f t="shared" si="936"/>
        <v>26</v>
      </c>
      <c r="Z1334" s="1">
        <f t="shared" si="937"/>
        <v>26</v>
      </c>
      <c r="AA1334" s="1">
        <f t="shared" si="938"/>
        <v>26</v>
      </c>
      <c r="AB1334" s="1">
        <f t="shared" si="939"/>
        <v>26</v>
      </c>
      <c r="AC1334" s="1">
        <f t="shared" si="940"/>
        <v>26</v>
      </c>
      <c r="AD1334" s="1">
        <f t="shared" si="941"/>
        <v>26</v>
      </c>
      <c r="AE1334" s="1">
        <f t="shared" si="942"/>
        <v>26</v>
      </c>
      <c r="AF1334" s="1">
        <f t="shared" si="943"/>
        <v>26</v>
      </c>
      <c r="AG1334" s="1">
        <f t="shared" si="944"/>
        <v>26</v>
      </c>
      <c r="AH1334" s="1">
        <f t="shared" si="945"/>
        <v>26</v>
      </c>
      <c r="AI1334" s="1">
        <f t="shared" si="946"/>
        <v>26</v>
      </c>
      <c r="AJ1334" s="1">
        <f t="shared" si="947"/>
        <v>26</v>
      </c>
      <c r="AK1334" s="1">
        <f t="shared" si="948"/>
        <v>26</v>
      </c>
      <c r="AL1334" s="1">
        <f t="shared" si="949"/>
        <v>26</v>
      </c>
      <c r="AM1334" s="1">
        <f t="shared" si="950"/>
        <v>26</v>
      </c>
      <c r="AN1334" s="1">
        <f t="shared" si="951"/>
        <v>26</v>
      </c>
      <c r="AO1334" s="1">
        <f t="shared" si="952"/>
        <v>26</v>
      </c>
      <c r="AP1334" s="7">
        <f t="shared" si="968"/>
        <v>38</v>
      </c>
      <c r="AQ1334" s="7">
        <f t="shared" si="969"/>
        <v>38</v>
      </c>
      <c r="AR1334" s="1">
        <f t="shared" si="953"/>
        <v>38</v>
      </c>
      <c r="AS1334" s="7">
        <f t="shared" si="970"/>
        <v>38</v>
      </c>
      <c r="AT1334" s="1">
        <f t="shared" si="954"/>
        <v>38</v>
      </c>
      <c r="AU1334" s="1">
        <f t="shared" si="955"/>
        <v>38</v>
      </c>
      <c r="AV1334" s="1">
        <f t="shared" si="956"/>
        <v>38</v>
      </c>
      <c r="AW1334" s="1">
        <f t="shared" si="957"/>
        <v>38</v>
      </c>
      <c r="AX1334" s="1">
        <f t="shared" si="958"/>
        <v>38</v>
      </c>
      <c r="AY1334" s="1">
        <f t="shared" si="959"/>
        <v>38</v>
      </c>
      <c r="AZ1334" s="1">
        <f t="shared" si="960"/>
        <v>38</v>
      </c>
      <c r="BA1334" s="1">
        <f t="shared" si="961"/>
        <v>38</v>
      </c>
      <c r="BB1334" s="1">
        <f t="shared" si="962"/>
        <v>40</v>
      </c>
      <c r="BC1334" s="1">
        <f t="shared" si="963"/>
        <v>40</v>
      </c>
      <c r="BD1334" s="1">
        <f t="shared" si="964"/>
        <v>42</v>
      </c>
      <c r="BE1334" s="1">
        <f t="shared" si="965"/>
        <v>42</v>
      </c>
      <c r="BF1334" s="1">
        <f t="shared" si="966"/>
        <v>42</v>
      </c>
      <c r="BG1334" s="1">
        <f>+IF(D1334="male",VLOOKUP(M1334,'Key node cluster'!$A$3:$C$45,3,0),VLOOKUP(M1334,'Key node cluster'!$F$3:$H$27,3,0))</f>
        <v>42</v>
      </c>
    </row>
    <row r="1335" spans="1:59" x14ac:dyDescent="0.25">
      <c r="A1335" t="s">
        <v>1292</v>
      </c>
      <c r="B1335">
        <v>9911019302</v>
      </c>
      <c r="C1335" s="7">
        <v>30</v>
      </c>
      <c r="D1335" t="s">
        <v>9</v>
      </c>
      <c r="E1335" t="s">
        <v>10</v>
      </c>
      <c r="F1335" t="s">
        <v>11</v>
      </c>
      <c r="G1335" t="str">
        <f t="shared" si="967"/>
        <v>bachelor or above</v>
      </c>
      <c r="H1335" s="7">
        <f t="shared" si="925"/>
        <v>10</v>
      </c>
      <c r="I1335" t="s">
        <v>14</v>
      </c>
      <c r="J1335">
        <v>31</v>
      </c>
      <c r="K1335">
        <v>6.5260273972603002</v>
      </c>
      <c r="L1335">
        <v>9</v>
      </c>
      <c r="M1335" s="5">
        <f t="shared" si="926"/>
        <v>42</v>
      </c>
      <c r="N1335" s="5">
        <f>+IF(D1335="male",VLOOKUP(BG1335,'Key node cluster'!$L$3:$N$24,3,0),VLOOKUP(BG1335,'Key node cluster'!$R$3:$T$15,3,0))</f>
        <v>0</v>
      </c>
      <c r="O1335" s="1">
        <v>0</v>
      </c>
      <c r="P1335" s="1">
        <f t="shared" si="927"/>
        <v>26</v>
      </c>
      <c r="Q1335" s="1">
        <f t="shared" si="928"/>
        <v>26</v>
      </c>
      <c r="R1335" s="1">
        <f t="shared" si="929"/>
        <v>26</v>
      </c>
      <c r="S1335" s="1">
        <f t="shared" si="930"/>
        <v>26</v>
      </c>
      <c r="T1335" s="1">
        <f t="shared" si="931"/>
        <v>26</v>
      </c>
      <c r="U1335" s="1">
        <f t="shared" si="932"/>
        <v>26</v>
      </c>
      <c r="V1335" s="1">
        <f t="shared" si="933"/>
        <v>26</v>
      </c>
      <c r="W1335" s="1">
        <f t="shared" si="934"/>
        <v>26</v>
      </c>
      <c r="X1335" s="1">
        <f t="shared" si="935"/>
        <v>26</v>
      </c>
      <c r="Y1335" s="1">
        <f t="shared" si="936"/>
        <v>26</v>
      </c>
      <c r="Z1335" s="1">
        <f t="shared" si="937"/>
        <v>26</v>
      </c>
      <c r="AA1335" s="1">
        <f t="shared" si="938"/>
        <v>26</v>
      </c>
      <c r="AB1335" s="1">
        <f t="shared" si="939"/>
        <v>26</v>
      </c>
      <c r="AC1335" s="1">
        <f t="shared" si="940"/>
        <v>26</v>
      </c>
      <c r="AD1335" s="1">
        <f t="shared" si="941"/>
        <v>26</v>
      </c>
      <c r="AE1335" s="1">
        <f t="shared" si="942"/>
        <v>26</v>
      </c>
      <c r="AF1335" s="1">
        <f t="shared" si="943"/>
        <v>26</v>
      </c>
      <c r="AG1335" s="1">
        <f t="shared" si="944"/>
        <v>26</v>
      </c>
      <c r="AH1335" s="1">
        <f t="shared" si="945"/>
        <v>26</v>
      </c>
      <c r="AI1335" s="1">
        <f t="shared" si="946"/>
        <v>26</v>
      </c>
      <c r="AJ1335" s="1">
        <f t="shared" si="947"/>
        <v>26</v>
      </c>
      <c r="AK1335" s="1">
        <f t="shared" si="948"/>
        <v>26</v>
      </c>
      <c r="AL1335" s="1">
        <f t="shared" si="949"/>
        <v>26</v>
      </c>
      <c r="AM1335" s="1">
        <f t="shared" si="950"/>
        <v>26</v>
      </c>
      <c r="AN1335" s="1">
        <f t="shared" si="951"/>
        <v>26</v>
      </c>
      <c r="AO1335" s="1">
        <f t="shared" si="952"/>
        <v>26</v>
      </c>
      <c r="AP1335" s="7">
        <f t="shared" si="968"/>
        <v>38</v>
      </c>
      <c r="AQ1335" s="7">
        <f t="shared" si="969"/>
        <v>38</v>
      </c>
      <c r="AR1335" s="1">
        <f t="shared" si="953"/>
        <v>38</v>
      </c>
      <c r="AS1335" s="7">
        <f t="shared" si="970"/>
        <v>38</v>
      </c>
      <c r="AT1335" s="1">
        <f t="shared" si="954"/>
        <v>38</v>
      </c>
      <c r="AU1335" s="1">
        <f t="shared" si="955"/>
        <v>38</v>
      </c>
      <c r="AV1335" s="1">
        <f t="shared" si="956"/>
        <v>38</v>
      </c>
      <c r="AW1335" s="1">
        <f t="shared" si="957"/>
        <v>38</v>
      </c>
      <c r="AX1335" s="1">
        <f t="shared" si="958"/>
        <v>38</v>
      </c>
      <c r="AY1335" s="1">
        <f t="shared" si="959"/>
        <v>38</v>
      </c>
      <c r="AZ1335" s="1">
        <f t="shared" si="960"/>
        <v>38</v>
      </c>
      <c r="BA1335" s="1">
        <f t="shared" si="961"/>
        <v>38</v>
      </c>
      <c r="BB1335" s="1">
        <f t="shared" si="962"/>
        <v>40</v>
      </c>
      <c r="BC1335" s="1">
        <f t="shared" si="963"/>
        <v>40</v>
      </c>
      <c r="BD1335" s="1">
        <f t="shared" si="964"/>
        <v>42</v>
      </c>
      <c r="BE1335" s="1">
        <f t="shared" si="965"/>
        <v>42</v>
      </c>
      <c r="BF1335" s="1">
        <f t="shared" si="966"/>
        <v>42</v>
      </c>
      <c r="BG1335" s="1">
        <f>+IF(D1335="male",VLOOKUP(M1335,'Key node cluster'!$A$3:$C$45,3,0),VLOOKUP(M1335,'Key node cluster'!$F$3:$H$27,3,0))</f>
        <v>42</v>
      </c>
    </row>
    <row r="1336" spans="1:59" x14ac:dyDescent="0.25">
      <c r="A1336" t="s">
        <v>1293</v>
      </c>
      <c r="B1336">
        <v>9801032045</v>
      </c>
      <c r="C1336" s="7">
        <v>40</v>
      </c>
      <c r="D1336" t="s">
        <v>9</v>
      </c>
      <c r="E1336" t="s">
        <v>10</v>
      </c>
      <c r="F1336" t="s">
        <v>11</v>
      </c>
      <c r="G1336" t="str">
        <f t="shared" si="967"/>
        <v>bachelor or above</v>
      </c>
      <c r="H1336" s="7">
        <f t="shared" si="925"/>
        <v>15</v>
      </c>
      <c r="I1336" t="s">
        <v>14</v>
      </c>
      <c r="J1336">
        <v>41</v>
      </c>
      <c r="K1336">
        <v>13.613698630137</v>
      </c>
      <c r="L1336">
        <v>21</v>
      </c>
      <c r="M1336" s="5">
        <f t="shared" si="926"/>
        <v>42</v>
      </c>
      <c r="N1336" s="5">
        <f>+IF(D1336="male",VLOOKUP(BG1336,'Key node cluster'!$L$3:$N$24,3,0),VLOOKUP(BG1336,'Key node cluster'!$R$3:$T$15,3,0))</f>
        <v>0</v>
      </c>
      <c r="O1336" s="1">
        <v>0</v>
      </c>
      <c r="P1336" s="1">
        <f t="shared" si="927"/>
        <v>26</v>
      </c>
      <c r="Q1336" s="1">
        <f t="shared" si="928"/>
        <v>26</v>
      </c>
      <c r="R1336" s="1">
        <f t="shared" si="929"/>
        <v>26</v>
      </c>
      <c r="S1336" s="1">
        <f t="shared" si="930"/>
        <v>26</v>
      </c>
      <c r="T1336" s="1">
        <f t="shared" si="931"/>
        <v>26</v>
      </c>
      <c r="U1336" s="1">
        <f t="shared" si="932"/>
        <v>26</v>
      </c>
      <c r="V1336" s="1">
        <f t="shared" si="933"/>
        <v>26</v>
      </c>
      <c r="W1336" s="1">
        <f t="shared" si="934"/>
        <v>26</v>
      </c>
      <c r="X1336" s="1">
        <f t="shared" si="935"/>
        <v>26</v>
      </c>
      <c r="Y1336" s="1">
        <f t="shared" si="936"/>
        <v>26</v>
      </c>
      <c r="Z1336" s="1">
        <f t="shared" si="937"/>
        <v>26</v>
      </c>
      <c r="AA1336" s="1">
        <f t="shared" si="938"/>
        <v>26</v>
      </c>
      <c r="AB1336" s="1">
        <f t="shared" si="939"/>
        <v>26</v>
      </c>
      <c r="AC1336" s="1">
        <f t="shared" si="940"/>
        <v>26</v>
      </c>
      <c r="AD1336" s="1">
        <f t="shared" si="941"/>
        <v>26</v>
      </c>
      <c r="AE1336" s="1">
        <f t="shared" si="942"/>
        <v>26</v>
      </c>
      <c r="AF1336" s="1">
        <f t="shared" si="943"/>
        <v>26</v>
      </c>
      <c r="AG1336" s="1">
        <f t="shared" si="944"/>
        <v>26</v>
      </c>
      <c r="AH1336" s="1">
        <f t="shared" si="945"/>
        <v>26</v>
      </c>
      <c r="AI1336" s="1">
        <f t="shared" si="946"/>
        <v>26</v>
      </c>
      <c r="AJ1336" s="1">
        <f t="shared" si="947"/>
        <v>26</v>
      </c>
      <c r="AK1336" s="1">
        <f t="shared" si="948"/>
        <v>26</v>
      </c>
      <c r="AL1336" s="1">
        <f t="shared" si="949"/>
        <v>26</v>
      </c>
      <c r="AM1336" s="1">
        <f t="shared" si="950"/>
        <v>26</v>
      </c>
      <c r="AN1336" s="1">
        <f t="shared" si="951"/>
        <v>26</v>
      </c>
      <c r="AO1336" s="1">
        <f t="shared" si="952"/>
        <v>26</v>
      </c>
      <c r="AP1336" s="7">
        <f t="shared" si="968"/>
        <v>38</v>
      </c>
      <c r="AQ1336" s="7">
        <f t="shared" si="969"/>
        <v>38</v>
      </c>
      <c r="AR1336" s="1">
        <f t="shared" si="953"/>
        <v>38</v>
      </c>
      <c r="AS1336" s="7">
        <f t="shared" si="970"/>
        <v>38</v>
      </c>
      <c r="AT1336" s="1">
        <f t="shared" si="954"/>
        <v>38</v>
      </c>
      <c r="AU1336" s="1">
        <f t="shared" si="955"/>
        <v>38</v>
      </c>
      <c r="AV1336" s="1">
        <f t="shared" si="956"/>
        <v>38</v>
      </c>
      <c r="AW1336" s="1">
        <f t="shared" si="957"/>
        <v>38</v>
      </c>
      <c r="AX1336" s="1">
        <f t="shared" si="958"/>
        <v>38</v>
      </c>
      <c r="AY1336" s="1">
        <f t="shared" si="959"/>
        <v>38</v>
      </c>
      <c r="AZ1336" s="1">
        <f t="shared" si="960"/>
        <v>38</v>
      </c>
      <c r="BA1336" s="1">
        <f t="shared" si="961"/>
        <v>38</v>
      </c>
      <c r="BB1336" s="1">
        <f t="shared" si="962"/>
        <v>40</v>
      </c>
      <c r="BC1336" s="1">
        <f t="shared" si="963"/>
        <v>40</v>
      </c>
      <c r="BD1336" s="1">
        <f t="shared" si="964"/>
        <v>42</v>
      </c>
      <c r="BE1336" s="1">
        <f t="shared" si="965"/>
        <v>42</v>
      </c>
      <c r="BF1336" s="1">
        <f t="shared" si="966"/>
        <v>42</v>
      </c>
      <c r="BG1336" s="1">
        <f>+IF(D1336="male",VLOOKUP(M1336,'Key node cluster'!$A$3:$C$45,3,0),VLOOKUP(M1336,'Key node cluster'!$F$3:$H$27,3,0))</f>
        <v>42</v>
      </c>
    </row>
    <row r="1337" spans="1:59" x14ac:dyDescent="0.25">
      <c r="A1337" t="s">
        <v>1298</v>
      </c>
      <c r="B1337">
        <v>9781041185</v>
      </c>
      <c r="C1337" s="7">
        <v>40</v>
      </c>
      <c r="D1337" t="s">
        <v>9</v>
      </c>
      <c r="E1337" t="s">
        <v>10</v>
      </c>
      <c r="F1337" t="s">
        <v>11</v>
      </c>
      <c r="G1337" t="str">
        <f t="shared" si="967"/>
        <v>secondary or below</v>
      </c>
      <c r="H1337" s="7">
        <f t="shared" si="925"/>
        <v>20</v>
      </c>
      <c r="I1337" t="s">
        <v>12</v>
      </c>
      <c r="J1337">
        <v>43</v>
      </c>
      <c r="K1337">
        <v>15.753424657534</v>
      </c>
      <c r="L1337">
        <v>4</v>
      </c>
      <c r="M1337" s="5">
        <f t="shared" si="926"/>
        <v>42</v>
      </c>
      <c r="N1337" s="5">
        <f>+IF(D1337="male",VLOOKUP(BG1337,'Key node cluster'!$L$3:$N$24,3,0),VLOOKUP(BG1337,'Key node cluster'!$R$3:$T$15,3,0))</f>
        <v>0</v>
      </c>
      <c r="O1337" s="1">
        <v>0</v>
      </c>
      <c r="P1337" s="1">
        <f t="shared" si="927"/>
        <v>26</v>
      </c>
      <c r="Q1337" s="1">
        <f t="shared" si="928"/>
        <v>26</v>
      </c>
      <c r="R1337" s="1">
        <f t="shared" si="929"/>
        <v>26</v>
      </c>
      <c r="S1337" s="1">
        <f t="shared" si="930"/>
        <v>26</v>
      </c>
      <c r="T1337" s="1">
        <f t="shared" si="931"/>
        <v>26</v>
      </c>
      <c r="U1337" s="1">
        <f t="shared" si="932"/>
        <v>26</v>
      </c>
      <c r="V1337" s="1">
        <f t="shared" si="933"/>
        <v>26</v>
      </c>
      <c r="W1337" s="1">
        <f t="shared" si="934"/>
        <v>26</v>
      </c>
      <c r="X1337" s="1">
        <f t="shared" si="935"/>
        <v>26</v>
      </c>
      <c r="Y1337" s="1">
        <f t="shared" si="936"/>
        <v>26</v>
      </c>
      <c r="Z1337" s="1">
        <f t="shared" si="937"/>
        <v>26</v>
      </c>
      <c r="AA1337" s="1">
        <f t="shared" si="938"/>
        <v>26</v>
      </c>
      <c r="AB1337" s="1">
        <f t="shared" si="939"/>
        <v>26</v>
      </c>
      <c r="AC1337" s="1">
        <f t="shared" si="940"/>
        <v>26</v>
      </c>
      <c r="AD1337" s="1">
        <f t="shared" si="941"/>
        <v>26</v>
      </c>
      <c r="AE1337" s="1">
        <f t="shared" si="942"/>
        <v>26</v>
      </c>
      <c r="AF1337" s="1">
        <f t="shared" si="943"/>
        <v>26</v>
      </c>
      <c r="AG1337" s="1">
        <f t="shared" si="944"/>
        <v>26</v>
      </c>
      <c r="AH1337" s="1">
        <f t="shared" si="945"/>
        <v>26</v>
      </c>
      <c r="AI1337" s="1">
        <f t="shared" si="946"/>
        <v>26</v>
      </c>
      <c r="AJ1337" s="1">
        <f t="shared" si="947"/>
        <v>26</v>
      </c>
      <c r="AK1337" s="1">
        <f t="shared" si="948"/>
        <v>26</v>
      </c>
      <c r="AL1337" s="1">
        <f t="shared" si="949"/>
        <v>26</v>
      </c>
      <c r="AM1337" s="1">
        <f t="shared" si="950"/>
        <v>26</v>
      </c>
      <c r="AN1337" s="1">
        <f t="shared" si="951"/>
        <v>26</v>
      </c>
      <c r="AO1337" s="1">
        <f t="shared" si="952"/>
        <v>26</v>
      </c>
      <c r="AP1337" s="7">
        <f t="shared" si="968"/>
        <v>38</v>
      </c>
      <c r="AQ1337" s="7">
        <f t="shared" si="969"/>
        <v>38</v>
      </c>
      <c r="AR1337" s="1">
        <f t="shared" si="953"/>
        <v>38</v>
      </c>
      <c r="AS1337" s="7">
        <f t="shared" si="970"/>
        <v>38</v>
      </c>
      <c r="AT1337" s="1">
        <f t="shared" si="954"/>
        <v>38</v>
      </c>
      <c r="AU1337" s="1">
        <f t="shared" si="955"/>
        <v>38</v>
      </c>
      <c r="AV1337" s="1">
        <f t="shared" si="956"/>
        <v>38</v>
      </c>
      <c r="AW1337" s="1">
        <f t="shared" si="957"/>
        <v>38</v>
      </c>
      <c r="AX1337" s="1">
        <f t="shared" si="958"/>
        <v>38</v>
      </c>
      <c r="AY1337" s="1">
        <f t="shared" si="959"/>
        <v>38</v>
      </c>
      <c r="AZ1337" s="1">
        <f t="shared" si="960"/>
        <v>38</v>
      </c>
      <c r="BA1337" s="1">
        <f t="shared" si="961"/>
        <v>38</v>
      </c>
      <c r="BB1337" s="1">
        <f t="shared" si="962"/>
        <v>40</v>
      </c>
      <c r="BC1337" s="1">
        <f t="shared" si="963"/>
        <v>40</v>
      </c>
      <c r="BD1337" s="1">
        <f t="shared" si="964"/>
        <v>42</v>
      </c>
      <c r="BE1337" s="1">
        <f t="shared" si="965"/>
        <v>42</v>
      </c>
      <c r="BF1337" s="1">
        <f t="shared" si="966"/>
        <v>42</v>
      </c>
      <c r="BG1337" s="1">
        <f>+IF(D1337="male",VLOOKUP(M1337,'Key node cluster'!$A$3:$C$45,3,0),VLOOKUP(M1337,'Key node cluster'!$F$3:$H$27,3,0))</f>
        <v>42</v>
      </c>
    </row>
    <row r="1338" spans="1:59" x14ac:dyDescent="0.25">
      <c r="A1338" t="s">
        <v>1299</v>
      </c>
      <c r="B1338">
        <v>9761011736</v>
      </c>
      <c r="C1338" s="7">
        <v>40</v>
      </c>
      <c r="D1338" t="s">
        <v>9</v>
      </c>
      <c r="E1338" t="s">
        <v>10</v>
      </c>
      <c r="F1338" t="s">
        <v>25</v>
      </c>
      <c r="G1338" t="str">
        <f t="shared" si="967"/>
        <v>secondary or below</v>
      </c>
      <c r="H1338" s="7">
        <f t="shared" si="925"/>
        <v>15</v>
      </c>
      <c r="I1338" t="s">
        <v>18</v>
      </c>
      <c r="J1338">
        <v>45</v>
      </c>
      <c r="K1338">
        <v>11.630136986301</v>
      </c>
      <c r="L1338">
        <v>15</v>
      </c>
      <c r="M1338" s="5">
        <f t="shared" si="926"/>
        <v>32</v>
      </c>
      <c r="N1338" s="5">
        <f>+IF(D1338="male",VLOOKUP(BG1338,'Key node cluster'!$L$3:$N$24,3,0),VLOOKUP(BG1338,'Key node cluster'!$R$3:$T$15,3,0))</f>
        <v>0</v>
      </c>
      <c r="O1338" s="1">
        <v>0</v>
      </c>
      <c r="P1338" s="1">
        <f t="shared" si="927"/>
        <v>26</v>
      </c>
      <c r="Q1338" s="1">
        <f t="shared" si="928"/>
        <v>26</v>
      </c>
      <c r="R1338" s="1">
        <f t="shared" si="929"/>
        <v>26</v>
      </c>
      <c r="S1338" s="1">
        <f t="shared" si="930"/>
        <v>26</v>
      </c>
      <c r="T1338" s="1">
        <f t="shared" si="931"/>
        <v>26</v>
      </c>
      <c r="U1338" s="1">
        <f t="shared" si="932"/>
        <v>26</v>
      </c>
      <c r="V1338" s="1">
        <f t="shared" si="933"/>
        <v>26</v>
      </c>
      <c r="W1338" s="1">
        <f t="shared" si="934"/>
        <v>26</v>
      </c>
      <c r="X1338" s="1">
        <f t="shared" si="935"/>
        <v>26</v>
      </c>
      <c r="Y1338" s="1">
        <f t="shared" si="936"/>
        <v>26</v>
      </c>
      <c r="Z1338" s="1">
        <f t="shared" si="937"/>
        <v>26</v>
      </c>
      <c r="AA1338" s="1">
        <f t="shared" si="938"/>
        <v>26</v>
      </c>
      <c r="AB1338" s="1">
        <f t="shared" si="939"/>
        <v>26</v>
      </c>
      <c r="AC1338" s="1">
        <f t="shared" si="940"/>
        <v>26</v>
      </c>
      <c r="AD1338" s="1">
        <f t="shared" si="941"/>
        <v>26</v>
      </c>
      <c r="AE1338" s="1">
        <f t="shared" si="942"/>
        <v>26</v>
      </c>
      <c r="AF1338" s="1">
        <f t="shared" si="943"/>
        <v>26</v>
      </c>
      <c r="AG1338" s="1">
        <f t="shared" si="944"/>
        <v>26</v>
      </c>
      <c r="AH1338" s="1">
        <f t="shared" si="945"/>
        <v>26</v>
      </c>
      <c r="AI1338" s="1">
        <f t="shared" si="946"/>
        <v>26</v>
      </c>
      <c r="AJ1338" s="1">
        <f t="shared" si="947"/>
        <v>26</v>
      </c>
      <c r="AK1338" s="1">
        <f t="shared" si="948"/>
        <v>26</v>
      </c>
      <c r="AL1338" s="1">
        <f t="shared" si="949"/>
        <v>26</v>
      </c>
      <c r="AM1338" s="1">
        <f t="shared" si="950"/>
        <v>26</v>
      </c>
      <c r="AN1338" s="1">
        <f t="shared" si="951"/>
        <v>26</v>
      </c>
      <c r="AO1338" s="1">
        <f t="shared" si="952"/>
        <v>26</v>
      </c>
      <c r="AP1338" s="7">
        <f t="shared" si="968"/>
        <v>27</v>
      </c>
      <c r="AQ1338" s="7">
        <f t="shared" si="969"/>
        <v>28</v>
      </c>
      <c r="AR1338" s="1">
        <f t="shared" si="953"/>
        <v>32</v>
      </c>
      <c r="AS1338" s="7">
        <f t="shared" si="970"/>
        <v>32</v>
      </c>
      <c r="AT1338" s="1">
        <f t="shared" si="954"/>
        <v>32</v>
      </c>
      <c r="AU1338" s="1">
        <f t="shared" si="955"/>
        <v>32</v>
      </c>
      <c r="AV1338" s="1">
        <f t="shared" si="956"/>
        <v>32</v>
      </c>
      <c r="AW1338" s="1">
        <f t="shared" si="957"/>
        <v>32</v>
      </c>
      <c r="AX1338" s="1">
        <f t="shared" si="958"/>
        <v>32</v>
      </c>
      <c r="AY1338" s="1">
        <f t="shared" si="959"/>
        <v>32</v>
      </c>
      <c r="AZ1338" s="1">
        <f t="shared" si="960"/>
        <v>32</v>
      </c>
      <c r="BA1338" s="1">
        <f t="shared" si="961"/>
        <v>32</v>
      </c>
      <c r="BB1338" s="1">
        <f t="shared" si="962"/>
        <v>32</v>
      </c>
      <c r="BC1338" s="1">
        <f t="shared" si="963"/>
        <v>32</v>
      </c>
      <c r="BD1338" s="1">
        <f t="shared" si="964"/>
        <v>32</v>
      </c>
      <c r="BE1338" s="1">
        <f t="shared" si="965"/>
        <v>32</v>
      </c>
      <c r="BF1338" s="1">
        <f t="shared" si="966"/>
        <v>32</v>
      </c>
      <c r="BG1338" s="1">
        <f>+IF(D1338="male",VLOOKUP(M1338,'Key node cluster'!$A$3:$C$45,3,0),VLOOKUP(M1338,'Key node cluster'!$F$3:$H$27,3,0))</f>
        <v>32</v>
      </c>
    </row>
    <row r="1339" spans="1:59" x14ac:dyDescent="0.25">
      <c r="A1339" t="s">
        <v>1301</v>
      </c>
      <c r="B1339">
        <v>9871044153</v>
      </c>
      <c r="C1339" s="7">
        <v>30</v>
      </c>
      <c r="D1339" t="s">
        <v>9</v>
      </c>
      <c r="E1339" t="s">
        <v>10</v>
      </c>
      <c r="G1339" t="str">
        <f t="shared" si="967"/>
        <v>bachelor or above</v>
      </c>
      <c r="H1339" s="7">
        <f t="shared" si="925"/>
        <v>15</v>
      </c>
      <c r="I1339" t="s">
        <v>14</v>
      </c>
      <c r="J1339">
        <v>34</v>
      </c>
      <c r="K1339">
        <v>12.778082191780999</v>
      </c>
      <c r="L1339">
        <v>1</v>
      </c>
      <c r="M1339" s="5">
        <f t="shared" si="926"/>
        <v>26</v>
      </c>
      <c r="N1339" s="5">
        <f>+IF(D1339="male",VLOOKUP(BG1339,'Key node cluster'!$L$3:$N$24,3,0),VLOOKUP(BG1339,'Key node cluster'!$R$3:$T$15,3,0))</f>
        <v>1</v>
      </c>
      <c r="O1339" s="1">
        <v>0</v>
      </c>
      <c r="P1339" s="1">
        <f t="shared" si="927"/>
        <v>26</v>
      </c>
      <c r="Q1339" s="1">
        <f t="shared" si="928"/>
        <v>26</v>
      </c>
      <c r="R1339" s="1">
        <f t="shared" si="929"/>
        <v>26</v>
      </c>
      <c r="S1339" s="1">
        <f t="shared" si="930"/>
        <v>26</v>
      </c>
      <c r="T1339" s="1">
        <f t="shared" si="931"/>
        <v>26</v>
      </c>
      <c r="U1339" s="1">
        <f t="shared" si="932"/>
        <v>26</v>
      </c>
      <c r="V1339" s="1">
        <f t="shared" si="933"/>
        <v>26</v>
      </c>
      <c r="W1339" s="1">
        <f t="shared" si="934"/>
        <v>26</v>
      </c>
      <c r="X1339" s="1">
        <f t="shared" si="935"/>
        <v>26</v>
      </c>
      <c r="Y1339" s="1">
        <f t="shared" si="936"/>
        <v>26</v>
      </c>
      <c r="Z1339" s="1">
        <f t="shared" si="937"/>
        <v>26</v>
      </c>
      <c r="AA1339" s="1">
        <f t="shared" si="938"/>
        <v>26</v>
      </c>
      <c r="AB1339" s="1">
        <f t="shared" si="939"/>
        <v>26</v>
      </c>
      <c r="AC1339" s="1">
        <f t="shared" si="940"/>
        <v>26</v>
      </c>
      <c r="AD1339" s="1">
        <f t="shared" si="941"/>
        <v>26</v>
      </c>
      <c r="AE1339" s="1">
        <f t="shared" si="942"/>
        <v>26</v>
      </c>
      <c r="AF1339" s="1">
        <f t="shared" si="943"/>
        <v>26</v>
      </c>
      <c r="AG1339" s="1">
        <f t="shared" si="944"/>
        <v>26</v>
      </c>
      <c r="AH1339" s="1">
        <f t="shared" si="945"/>
        <v>26</v>
      </c>
      <c r="AI1339" s="1">
        <f t="shared" si="946"/>
        <v>26</v>
      </c>
      <c r="AJ1339" s="1">
        <f t="shared" si="947"/>
        <v>26</v>
      </c>
      <c r="AK1339" s="1">
        <f t="shared" si="948"/>
        <v>26</v>
      </c>
      <c r="AL1339" s="1">
        <f t="shared" si="949"/>
        <v>26</v>
      </c>
      <c r="AM1339" s="1">
        <f t="shared" si="950"/>
        <v>26</v>
      </c>
      <c r="AN1339" s="1">
        <f t="shared" si="951"/>
        <v>26</v>
      </c>
      <c r="AO1339" s="1">
        <f t="shared" si="952"/>
        <v>26</v>
      </c>
      <c r="AP1339" s="7">
        <f t="shared" si="968"/>
        <v>26</v>
      </c>
      <c r="AQ1339" s="7">
        <f t="shared" si="969"/>
        <v>26</v>
      </c>
      <c r="AR1339" s="1">
        <f t="shared" si="953"/>
        <v>26</v>
      </c>
      <c r="AS1339" s="7">
        <f t="shared" si="970"/>
        <v>26</v>
      </c>
      <c r="AT1339" s="1">
        <f t="shared" si="954"/>
        <v>26</v>
      </c>
      <c r="AU1339" s="1">
        <f t="shared" si="955"/>
        <v>26</v>
      </c>
      <c r="AV1339" s="1">
        <f t="shared" si="956"/>
        <v>26</v>
      </c>
      <c r="AW1339" s="1">
        <f t="shared" si="957"/>
        <v>26</v>
      </c>
      <c r="AX1339" s="1">
        <f t="shared" si="958"/>
        <v>26</v>
      </c>
      <c r="AY1339" s="1">
        <f t="shared" si="959"/>
        <v>26</v>
      </c>
      <c r="AZ1339" s="1">
        <f t="shared" si="960"/>
        <v>26</v>
      </c>
      <c r="BA1339" s="1">
        <f t="shared" si="961"/>
        <v>26</v>
      </c>
      <c r="BB1339" s="1">
        <f t="shared" si="962"/>
        <v>26</v>
      </c>
      <c r="BC1339" s="1">
        <f t="shared" si="963"/>
        <v>26</v>
      </c>
      <c r="BD1339" s="1">
        <f t="shared" si="964"/>
        <v>26</v>
      </c>
      <c r="BE1339" s="1">
        <f t="shared" si="965"/>
        <v>26</v>
      </c>
      <c r="BF1339" s="1">
        <f t="shared" si="966"/>
        <v>26</v>
      </c>
      <c r="BG1339" s="1">
        <f>+IF(D1339="male",VLOOKUP(M1339,'Key node cluster'!$A$3:$C$45,3,0),VLOOKUP(M1339,'Key node cluster'!$F$3:$H$27,3,0))</f>
        <v>31</v>
      </c>
    </row>
    <row r="1340" spans="1:59" x14ac:dyDescent="0.25">
      <c r="A1340" t="s">
        <v>1303</v>
      </c>
      <c r="B1340">
        <v>9741033732</v>
      </c>
      <c r="C1340" s="7">
        <v>50</v>
      </c>
      <c r="D1340" t="s">
        <v>9</v>
      </c>
      <c r="E1340" t="s">
        <v>10</v>
      </c>
      <c r="G1340" t="str">
        <f t="shared" si="967"/>
        <v/>
      </c>
      <c r="H1340" s="7">
        <f t="shared" si="925"/>
        <v>10</v>
      </c>
      <c r="J1340">
        <v>48</v>
      </c>
      <c r="K1340">
        <v>8.5835616438355995</v>
      </c>
      <c r="L1340">
        <v>2</v>
      </c>
      <c r="M1340" s="5">
        <f t="shared" si="926"/>
        <v>26</v>
      </c>
      <c r="N1340" s="5">
        <f>+IF(D1340="male",VLOOKUP(BG1340,'Key node cluster'!$L$3:$N$24,3,0),VLOOKUP(BG1340,'Key node cluster'!$R$3:$T$15,3,0))</f>
        <v>1</v>
      </c>
      <c r="O1340" s="1">
        <v>0</v>
      </c>
      <c r="P1340" s="1">
        <f t="shared" si="927"/>
        <v>26</v>
      </c>
      <c r="Q1340" s="1">
        <f t="shared" si="928"/>
        <v>26</v>
      </c>
      <c r="R1340" s="1">
        <f t="shared" si="929"/>
        <v>26</v>
      </c>
      <c r="S1340" s="1">
        <f t="shared" si="930"/>
        <v>26</v>
      </c>
      <c r="T1340" s="1">
        <f t="shared" si="931"/>
        <v>26</v>
      </c>
      <c r="U1340" s="1">
        <f t="shared" si="932"/>
        <v>26</v>
      </c>
      <c r="V1340" s="1">
        <f t="shared" si="933"/>
        <v>26</v>
      </c>
      <c r="W1340" s="1">
        <f t="shared" si="934"/>
        <v>26</v>
      </c>
      <c r="X1340" s="1">
        <f t="shared" si="935"/>
        <v>26</v>
      </c>
      <c r="Y1340" s="1">
        <f t="shared" si="936"/>
        <v>26</v>
      </c>
      <c r="Z1340" s="1">
        <f t="shared" si="937"/>
        <v>26</v>
      </c>
      <c r="AA1340" s="1">
        <f t="shared" si="938"/>
        <v>26</v>
      </c>
      <c r="AB1340" s="1">
        <f t="shared" si="939"/>
        <v>26</v>
      </c>
      <c r="AC1340" s="1">
        <f t="shared" si="940"/>
        <v>26</v>
      </c>
      <c r="AD1340" s="1">
        <f t="shared" si="941"/>
        <v>26</v>
      </c>
      <c r="AE1340" s="1">
        <f t="shared" si="942"/>
        <v>26</v>
      </c>
      <c r="AF1340" s="1">
        <f t="shared" si="943"/>
        <v>26</v>
      </c>
      <c r="AG1340" s="1">
        <f t="shared" si="944"/>
        <v>26</v>
      </c>
      <c r="AH1340" s="1">
        <f t="shared" si="945"/>
        <v>26</v>
      </c>
      <c r="AI1340" s="1">
        <f t="shared" si="946"/>
        <v>26</v>
      </c>
      <c r="AJ1340" s="1">
        <f t="shared" si="947"/>
        <v>26</v>
      </c>
      <c r="AK1340" s="1">
        <f t="shared" si="948"/>
        <v>26</v>
      </c>
      <c r="AL1340" s="1">
        <f t="shared" si="949"/>
        <v>26</v>
      </c>
      <c r="AM1340" s="1">
        <f t="shared" si="950"/>
        <v>26</v>
      </c>
      <c r="AN1340" s="1">
        <f t="shared" si="951"/>
        <v>26</v>
      </c>
      <c r="AO1340" s="1">
        <f t="shared" si="952"/>
        <v>26</v>
      </c>
      <c r="AP1340" s="7">
        <f t="shared" si="968"/>
        <v>26</v>
      </c>
      <c r="AQ1340" s="7">
        <f t="shared" si="969"/>
        <v>26</v>
      </c>
      <c r="AR1340" s="1">
        <f t="shared" si="953"/>
        <v>26</v>
      </c>
      <c r="AS1340" s="7">
        <f t="shared" si="970"/>
        <v>26</v>
      </c>
      <c r="AT1340" s="1">
        <f t="shared" si="954"/>
        <v>26</v>
      </c>
      <c r="AU1340" s="1">
        <f t="shared" si="955"/>
        <v>26</v>
      </c>
      <c r="AV1340" s="1">
        <f t="shared" si="956"/>
        <v>26</v>
      </c>
      <c r="AW1340" s="1">
        <f t="shared" si="957"/>
        <v>26</v>
      </c>
      <c r="AX1340" s="1">
        <f t="shared" si="958"/>
        <v>26</v>
      </c>
      <c r="AY1340" s="1">
        <f t="shared" si="959"/>
        <v>26</v>
      </c>
      <c r="AZ1340" s="1">
        <f t="shared" si="960"/>
        <v>26</v>
      </c>
      <c r="BA1340" s="1">
        <f t="shared" si="961"/>
        <v>26</v>
      </c>
      <c r="BB1340" s="1">
        <f t="shared" si="962"/>
        <v>26</v>
      </c>
      <c r="BC1340" s="1">
        <f t="shared" si="963"/>
        <v>26</v>
      </c>
      <c r="BD1340" s="1">
        <f t="shared" si="964"/>
        <v>26</v>
      </c>
      <c r="BE1340" s="1">
        <f t="shared" si="965"/>
        <v>26</v>
      </c>
      <c r="BF1340" s="1">
        <f t="shared" si="966"/>
        <v>26</v>
      </c>
      <c r="BG1340" s="1">
        <f>+IF(D1340="male",VLOOKUP(M1340,'Key node cluster'!$A$3:$C$45,3,0),VLOOKUP(M1340,'Key node cluster'!$F$3:$H$27,3,0))</f>
        <v>31</v>
      </c>
    </row>
    <row r="1341" spans="1:59" x14ac:dyDescent="0.25">
      <c r="A1341" t="s">
        <v>1305</v>
      </c>
      <c r="B1341">
        <v>9921064471</v>
      </c>
      <c r="C1341" s="7">
        <v>30</v>
      </c>
      <c r="D1341" t="s">
        <v>9</v>
      </c>
      <c r="E1341" t="s">
        <v>10</v>
      </c>
      <c r="G1341" t="str">
        <f t="shared" si="967"/>
        <v/>
      </c>
      <c r="H1341" s="7">
        <f t="shared" si="925"/>
        <v>10</v>
      </c>
      <c r="J1341">
        <v>30</v>
      </c>
      <c r="K1341">
        <v>7.8602739726027</v>
      </c>
      <c r="L1341">
        <v>18</v>
      </c>
      <c r="M1341" s="5">
        <f t="shared" si="926"/>
        <v>26</v>
      </c>
      <c r="N1341" s="5">
        <f>+IF(D1341="male",VLOOKUP(BG1341,'Key node cluster'!$L$3:$N$24,3,0),VLOOKUP(BG1341,'Key node cluster'!$R$3:$T$15,3,0))</f>
        <v>1</v>
      </c>
      <c r="O1341" s="1">
        <v>0</v>
      </c>
      <c r="P1341" s="1">
        <f t="shared" si="927"/>
        <v>26</v>
      </c>
      <c r="Q1341" s="1">
        <f t="shared" si="928"/>
        <v>26</v>
      </c>
      <c r="R1341" s="1">
        <f t="shared" si="929"/>
        <v>26</v>
      </c>
      <c r="S1341" s="1">
        <f t="shared" si="930"/>
        <v>26</v>
      </c>
      <c r="T1341" s="1">
        <f t="shared" si="931"/>
        <v>26</v>
      </c>
      <c r="U1341" s="1">
        <f t="shared" si="932"/>
        <v>26</v>
      </c>
      <c r="V1341" s="1">
        <f t="shared" si="933"/>
        <v>26</v>
      </c>
      <c r="W1341" s="1">
        <f t="shared" si="934"/>
        <v>26</v>
      </c>
      <c r="X1341" s="1">
        <f t="shared" si="935"/>
        <v>26</v>
      </c>
      <c r="Y1341" s="1">
        <f t="shared" si="936"/>
        <v>26</v>
      </c>
      <c r="Z1341" s="1">
        <f t="shared" si="937"/>
        <v>26</v>
      </c>
      <c r="AA1341" s="1">
        <f t="shared" si="938"/>
        <v>26</v>
      </c>
      <c r="AB1341" s="1">
        <f t="shared" si="939"/>
        <v>26</v>
      </c>
      <c r="AC1341" s="1">
        <f t="shared" si="940"/>
        <v>26</v>
      </c>
      <c r="AD1341" s="1">
        <f t="shared" si="941"/>
        <v>26</v>
      </c>
      <c r="AE1341" s="1">
        <f t="shared" si="942"/>
        <v>26</v>
      </c>
      <c r="AF1341" s="1">
        <f t="shared" si="943"/>
        <v>26</v>
      </c>
      <c r="AG1341" s="1">
        <f t="shared" si="944"/>
        <v>26</v>
      </c>
      <c r="AH1341" s="1">
        <f t="shared" si="945"/>
        <v>26</v>
      </c>
      <c r="AI1341" s="1">
        <f t="shared" si="946"/>
        <v>26</v>
      </c>
      <c r="AJ1341" s="1">
        <f t="shared" si="947"/>
        <v>26</v>
      </c>
      <c r="AK1341" s="1">
        <f t="shared" si="948"/>
        <v>26</v>
      </c>
      <c r="AL1341" s="1">
        <f t="shared" si="949"/>
        <v>26</v>
      </c>
      <c r="AM1341" s="1">
        <f t="shared" si="950"/>
        <v>26</v>
      </c>
      <c r="AN1341" s="1">
        <f t="shared" si="951"/>
        <v>26</v>
      </c>
      <c r="AO1341" s="1">
        <f t="shared" si="952"/>
        <v>26</v>
      </c>
      <c r="AP1341" s="7">
        <f t="shared" si="968"/>
        <v>26</v>
      </c>
      <c r="AQ1341" s="7">
        <f t="shared" si="969"/>
        <v>26</v>
      </c>
      <c r="AR1341" s="1">
        <f t="shared" si="953"/>
        <v>26</v>
      </c>
      <c r="AS1341" s="7">
        <f t="shared" si="970"/>
        <v>26</v>
      </c>
      <c r="AT1341" s="1">
        <f t="shared" si="954"/>
        <v>26</v>
      </c>
      <c r="AU1341" s="1">
        <f t="shared" si="955"/>
        <v>26</v>
      </c>
      <c r="AV1341" s="1">
        <f t="shared" si="956"/>
        <v>26</v>
      </c>
      <c r="AW1341" s="1">
        <f t="shared" si="957"/>
        <v>26</v>
      </c>
      <c r="AX1341" s="1">
        <f t="shared" si="958"/>
        <v>26</v>
      </c>
      <c r="AY1341" s="1">
        <f t="shared" si="959"/>
        <v>26</v>
      </c>
      <c r="AZ1341" s="1">
        <f t="shared" si="960"/>
        <v>26</v>
      </c>
      <c r="BA1341" s="1">
        <f t="shared" si="961"/>
        <v>26</v>
      </c>
      <c r="BB1341" s="1">
        <f t="shared" si="962"/>
        <v>26</v>
      </c>
      <c r="BC1341" s="1">
        <f t="shared" si="963"/>
        <v>26</v>
      </c>
      <c r="BD1341" s="1">
        <f t="shared" si="964"/>
        <v>26</v>
      </c>
      <c r="BE1341" s="1">
        <f t="shared" si="965"/>
        <v>26</v>
      </c>
      <c r="BF1341" s="1">
        <f t="shared" si="966"/>
        <v>26</v>
      </c>
      <c r="BG1341" s="1">
        <f>+IF(D1341="male",VLOOKUP(M1341,'Key node cluster'!$A$3:$C$45,3,0),VLOOKUP(M1341,'Key node cluster'!$F$3:$H$27,3,0))</f>
        <v>31</v>
      </c>
    </row>
    <row r="1342" spans="1:59" x14ac:dyDescent="0.25">
      <c r="A1342" t="s">
        <v>1312</v>
      </c>
      <c r="B1342">
        <v>9941071815</v>
      </c>
      <c r="C1342" s="7">
        <v>30</v>
      </c>
      <c r="D1342" t="s">
        <v>9</v>
      </c>
      <c r="E1342" t="s">
        <v>10</v>
      </c>
      <c r="F1342" t="s">
        <v>28</v>
      </c>
      <c r="G1342" t="str">
        <f t="shared" si="967"/>
        <v>tvet</v>
      </c>
      <c r="H1342" s="7">
        <f t="shared" si="925"/>
        <v>5</v>
      </c>
      <c r="I1342" t="s">
        <v>22</v>
      </c>
      <c r="J1342">
        <v>28</v>
      </c>
      <c r="K1342">
        <v>2.2712328767123</v>
      </c>
      <c r="L1342">
        <v>15</v>
      </c>
      <c r="M1342" s="5">
        <f t="shared" si="926"/>
        <v>36</v>
      </c>
      <c r="N1342" s="5">
        <f>+IF(D1342="male",VLOOKUP(BG1342,'Key node cluster'!$L$3:$N$24,3,0),VLOOKUP(BG1342,'Key node cluster'!$R$3:$T$15,3,0))</f>
        <v>1</v>
      </c>
      <c r="O1342" s="1">
        <v>0</v>
      </c>
      <c r="P1342" s="1">
        <f t="shared" si="927"/>
        <v>26</v>
      </c>
      <c r="Q1342" s="1">
        <f t="shared" si="928"/>
        <v>26</v>
      </c>
      <c r="R1342" s="1">
        <f t="shared" si="929"/>
        <v>26</v>
      </c>
      <c r="S1342" s="1">
        <f t="shared" si="930"/>
        <v>26</v>
      </c>
      <c r="T1342" s="1">
        <f t="shared" si="931"/>
        <v>26</v>
      </c>
      <c r="U1342" s="1">
        <f t="shared" si="932"/>
        <v>26</v>
      </c>
      <c r="V1342" s="1">
        <f t="shared" si="933"/>
        <v>26</v>
      </c>
      <c r="W1342" s="1">
        <f t="shared" si="934"/>
        <v>26</v>
      </c>
      <c r="X1342" s="1">
        <f t="shared" si="935"/>
        <v>26</v>
      </c>
      <c r="Y1342" s="1">
        <f t="shared" si="936"/>
        <v>26</v>
      </c>
      <c r="Z1342" s="1">
        <f t="shared" si="937"/>
        <v>26</v>
      </c>
      <c r="AA1342" s="1">
        <f t="shared" si="938"/>
        <v>26</v>
      </c>
      <c r="AB1342" s="1">
        <f t="shared" si="939"/>
        <v>26</v>
      </c>
      <c r="AC1342" s="1">
        <f t="shared" si="940"/>
        <v>26</v>
      </c>
      <c r="AD1342" s="1">
        <f t="shared" si="941"/>
        <v>26</v>
      </c>
      <c r="AE1342" s="1">
        <f t="shared" si="942"/>
        <v>26</v>
      </c>
      <c r="AF1342" s="1">
        <f t="shared" si="943"/>
        <v>26</v>
      </c>
      <c r="AG1342" s="1">
        <f t="shared" si="944"/>
        <v>26</v>
      </c>
      <c r="AH1342" s="1">
        <f t="shared" si="945"/>
        <v>26</v>
      </c>
      <c r="AI1342" s="1">
        <f t="shared" si="946"/>
        <v>26</v>
      </c>
      <c r="AJ1342" s="1">
        <f t="shared" si="947"/>
        <v>26</v>
      </c>
      <c r="AK1342" s="1">
        <f t="shared" si="948"/>
        <v>26</v>
      </c>
      <c r="AL1342" s="1">
        <f t="shared" si="949"/>
        <v>26</v>
      </c>
      <c r="AM1342" s="1">
        <f t="shared" si="950"/>
        <v>26</v>
      </c>
      <c r="AN1342" s="1">
        <f t="shared" si="951"/>
        <v>26</v>
      </c>
      <c r="AO1342" s="1">
        <f t="shared" si="952"/>
        <v>26</v>
      </c>
      <c r="AP1342" s="7">
        <f t="shared" si="968"/>
        <v>27</v>
      </c>
      <c r="AQ1342" s="7">
        <f t="shared" si="969"/>
        <v>33</v>
      </c>
      <c r="AR1342" s="1">
        <f t="shared" si="953"/>
        <v>33</v>
      </c>
      <c r="AS1342" s="7">
        <f t="shared" si="970"/>
        <v>33</v>
      </c>
      <c r="AT1342" s="1">
        <f t="shared" si="954"/>
        <v>33</v>
      </c>
      <c r="AU1342" s="1">
        <f t="shared" si="955"/>
        <v>33</v>
      </c>
      <c r="AV1342" s="1">
        <f t="shared" si="956"/>
        <v>33</v>
      </c>
      <c r="AW1342" s="1">
        <f t="shared" si="957"/>
        <v>34</v>
      </c>
      <c r="AX1342" s="1">
        <f t="shared" si="958"/>
        <v>36</v>
      </c>
      <c r="AY1342" s="1">
        <f t="shared" si="959"/>
        <v>36</v>
      </c>
      <c r="AZ1342" s="1">
        <f t="shared" si="960"/>
        <v>36</v>
      </c>
      <c r="BA1342" s="1">
        <f t="shared" si="961"/>
        <v>36</v>
      </c>
      <c r="BB1342" s="1">
        <f t="shared" si="962"/>
        <v>36</v>
      </c>
      <c r="BC1342" s="1">
        <f t="shared" si="963"/>
        <v>36</v>
      </c>
      <c r="BD1342" s="1">
        <f t="shared" si="964"/>
        <v>36</v>
      </c>
      <c r="BE1342" s="1">
        <f t="shared" si="965"/>
        <v>36</v>
      </c>
      <c r="BF1342" s="1">
        <f t="shared" si="966"/>
        <v>36</v>
      </c>
      <c r="BG1342" s="1">
        <f>+IF(D1342="male",VLOOKUP(M1342,'Key node cluster'!$A$3:$C$45,3,0),VLOOKUP(M1342,'Key node cluster'!$F$3:$H$27,3,0))</f>
        <v>36</v>
      </c>
    </row>
    <row r="1343" spans="1:59" x14ac:dyDescent="0.25">
      <c r="A1343" t="s">
        <v>1314</v>
      </c>
      <c r="B1343">
        <v>9921064255</v>
      </c>
      <c r="C1343" s="7">
        <v>30</v>
      </c>
      <c r="D1343" t="s">
        <v>9</v>
      </c>
      <c r="E1343" t="s">
        <v>10</v>
      </c>
      <c r="G1343" t="str">
        <f t="shared" si="967"/>
        <v>bachelor or above</v>
      </c>
      <c r="H1343" s="7">
        <f t="shared" si="925"/>
        <v>10</v>
      </c>
      <c r="I1343" t="s">
        <v>14</v>
      </c>
      <c r="J1343">
        <v>29</v>
      </c>
      <c r="K1343">
        <v>5.8602739726027</v>
      </c>
      <c r="L1343">
        <v>18</v>
      </c>
      <c r="M1343" s="5">
        <f t="shared" si="926"/>
        <v>26</v>
      </c>
      <c r="N1343" s="5">
        <f>+IF(D1343="male",VLOOKUP(BG1343,'Key node cluster'!$L$3:$N$24,3,0),VLOOKUP(BG1343,'Key node cluster'!$R$3:$T$15,3,0))</f>
        <v>1</v>
      </c>
      <c r="O1343" s="1">
        <v>0</v>
      </c>
      <c r="P1343" s="1">
        <f t="shared" si="927"/>
        <v>26</v>
      </c>
      <c r="Q1343" s="1">
        <f t="shared" si="928"/>
        <v>26</v>
      </c>
      <c r="R1343" s="1">
        <f t="shared" si="929"/>
        <v>26</v>
      </c>
      <c r="S1343" s="1">
        <f t="shared" si="930"/>
        <v>26</v>
      </c>
      <c r="T1343" s="1">
        <f t="shared" si="931"/>
        <v>26</v>
      </c>
      <c r="U1343" s="1">
        <f t="shared" si="932"/>
        <v>26</v>
      </c>
      <c r="V1343" s="1">
        <f t="shared" si="933"/>
        <v>26</v>
      </c>
      <c r="W1343" s="1">
        <f t="shared" si="934"/>
        <v>26</v>
      </c>
      <c r="X1343" s="1">
        <f t="shared" si="935"/>
        <v>26</v>
      </c>
      <c r="Y1343" s="1">
        <f t="shared" si="936"/>
        <v>26</v>
      </c>
      <c r="Z1343" s="1">
        <f t="shared" si="937"/>
        <v>26</v>
      </c>
      <c r="AA1343" s="1">
        <f t="shared" si="938"/>
        <v>26</v>
      </c>
      <c r="AB1343" s="1">
        <f t="shared" si="939"/>
        <v>26</v>
      </c>
      <c r="AC1343" s="1">
        <f t="shared" si="940"/>
        <v>26</v>
      </c>
      <c r="AD1343" s="1">
        <f t="shared" si="941"/>
        <v>26</v>
      </c>
      <c r="AE1343" s="1">
        <f t="shared" si="942"/>
        <v>26</v>
      </c>
      <c r="AF1343" s="1">
        <f t="shared" si="943"/>
        <v>26</v>
      </c>
      <c r="AG1343" s="1">
        <f t="shared" si="944"/>
        <v>26</v>
      </c>
      <c r="AH1343" s="1">
        <f t="shared" si="945"/>
        <v>26</v>
      </c>
      <c r="AI1343" s="1">
        <f t="shared" si="946"/>
        <v>26</v>
      </c>
      <c r="AJ1343" s="1">
        <f t="shared" si="947"/>
        <v>26</v>
      </c>
      <c r="AK1343" s="1">
        <f t="shared" si="948"/>
        <v>26</v>
      </c>
      <c r="AL1343" s="1">
        <f t="shared" si="949"/>
        <v>26</v>
      </c>
      <c r="AM1343" s="1">
        <f t="shared" si="950"/>
        <v>26</v>
      </c>
      <c r="AN1343" s="1">
        <f t="shared" si="951"/>
        <v>26</v>
      </c>
      <c r="AO1343" s="1">
        <f t="shared" si="952"/>
        <v>26</v>
      </c>
      <c r="AP1343" s="7">
        <f t="shared" si="968"/>
        <v>26</v>
      </c>
      <c r="AQ1343" s="7">
        <f t="shared" si="969"/>
        <v>26</v>
      </c>
      <c r="AR1343" s="1">
        <f t="shared" si="953"/>
        <v>26</v>
      </c>
      <c r="AS1343" s="7">
        <f t="shared" si="970"/>
        <v>26</v>
      </c>
      <c r="AT1343" s="1">
        <f t="shared" si="954"/>
        <v>26</v>
      </c>
      <c r="AU1343" s="1">
        <f t="shared" si="955"/>
        <v>26</v>
      </c>
      <c r="AV1343" s="1">
        <f t="shared" si="956"/>
        <v>26</v>
      </c>
      <c r="AW1343" s="1">
        <f t="shared" si="957"/>
        <v>26</v>
      </c>
      <c r="AX1343" s="1">
        <f t="shared" si="958"/>
        <v>26</v>
      </c>
      <c r="AY1343" s="1">
        <f t="shared" si="959"/>
        <v>26</v>
      </c>
      <c r="AZ1343" s="1">
        <f t="shared" si="960"/>
        <v>26</v>
      </c>
      <c r="BA1343" s="1">
        <f t="shared" si="961"/>
        <v>26</v>
      </c>
      <c r="BB1343" s="1">
        <f t="shared" si="962"/>
        <v>26</v>
      </c>
      <c r="BC1343" s="1">
        <f t="shared" si="963"/>
        <v>26</v>
      </c>
      <c r="BD1343" s="1">
        <f t="shared" si="964"/>
        <v>26</v>
      </c>
      <c r="BE1343" s="1">
        <f t="shared" si="965"/>
        <v>26</v>
      </c>
      <c r="BF1343" s="1">
        <f t="shared" si="966"/>
        <v>26</v>
      </c>
      <c r="BG1343" s="1">
        <f>+IF(D1343="male",VLOOKUP(M1343,'Key node cluster'!$A$3:$C$45,3,0),VLOOKUP(M1343,'Key node cluster'!$F$3:$H$27,3,0))</f>
        <v>31</v>
      </c>
    </row>
    <row r="1344" spans="1:59" x14ac:dyDescent="0.25">
      <c r="A1344" t="s">
        <v>1315</v>
      </c>
      <c r="B1344">
        <v>9801051486</v>
      </c>
      <c r="C1344" s="7">
        <v>40</v>
      </c>
      <c r="D1344" t="s">
        <v>9</v>
      </c>
      <c r="E1344" t="s">
        <v>10</v>
      </c>
      <c r="G1344" t="str">
        <f t="shared" si="967"/>
        <v/>
      </c>
      <c r="H1344" s="7">
        <f t="shared" si="925"/>
        <v>10</v>
      </c>
      <c r="J1344">
        <v>41</v>
      </c>
      <c r="K1344">
        <v>5.6054794520547997</v>
      </c>
      <c r="L1344">
        <v>5</v>
      </c>
      <c r="M1344" s="5">
        <f t="shared" si="926"/>
        <v>26</v>
      </c>
      <c r="N1344" s="5">
        <f>+IF(D1344="male",VLOOKUP(BG1344,'Key node cluster'!$L$3:$N$24,3,0),VLOOKUP(BG1344,'Key node cluster'!$R$3:$T$15,3,0))</f>
        <v>1</v>
      </c>
      <c r="O1344" s="1">
        <v>0</v>
      </c>
      <c r="P1344" s="1">
        <f t="shared" si="927"/>
        <v>26</v>
      </c>
      <c r="Q1344" s="1">
        <f t="shared" si="928"/>
        <v>26</v>
      </c>
      <c r="R1344" s="1">
        <f t="shared" si="929"/>
        <v>26</v>
      </c>
      <c r="S1344" s="1">
        <f t="shared" si="930"/>
        <v>26</v>
      </c>
      <c r="T1344" s="1">
        <f t="shared" si="931"/>
        <v>26</v>
      </c>
      <c r="U1344" s="1">
        <f t="shared" si="932"/>
        <v>26</v>
      </c>
      <c r="V1344" s="1">
        <f t="shared" si="933"/>
        <v>26</v>
      </c>
      <c r="W1344" s="1">
        <f t="shared" si="934"/>
        <v>26</v>
      </c>
      <c r="X1344" s="1">
        <f t="shared" si="935"/>
        <v>26</v>
      </c>
      <c r="Y1344" s="1">
        <f t="shared" si="936"/>
        <v>26</v>
      </c>
      <c r="Z1344" s="1">
        <f t="shared" si="937"/>
        <v>26</v>
      </c>
      <c r="AA1344" s="1">
        <f t="shared" si="938"/>
        <v>26</v>
      </c>
      <c r="AB1344" s="1">
        <f t="shared" si="939"/>
        <v>26</v>
      </c>
      <c r="AC1344" s="1">
        <f t="shared" si="940"/>
        <v>26</v>
      </c>
      <c r="AD1344" s="1">
        <f t="shared" si="941"/>
        <v>26</v>
      </c>
      <c r="AE1344" s="1">
        <f t="shared" si="942"/>
        <v>26</v>
      </c>
      <c r="AF1344" s="1">
        <f t="shared" si="943"/>
        <v>26</v>
      </c>
      <c r="AG1344" s="1">
        <f t="shared" si="944"/>
        <v>26</v>
      </c>
      <c r="AH1344" s="1">
        <f t="shared" si="945"/>
        <v>26</v>
      </c>
      <c r="AI1344" s="1">
        <f t="shared" si="946"/>
        <v>26</v>
      </c>
      <c r="AJ1344" s="1">
        <f t="shared" si="947"/>
        <v>26</v>
      </c>
      <c r="AK1344" s="1">
        <f t="shared" si="948"/>
        <v>26</v>
      </c>
      <c r="AL1344" s="1">
        <f t="shared" si="949"/>
        <v>26</v>
      </c>
      <c r="AM1344" s="1">
        <f t="shared" si="950"/>
        <v>26</v>
      </c>
      <c r="AN1344" s="1">
        <f t="shared" si="951"/>
        <v>26</v>
      </c>
      <c r="AO1344" s="1">
        <f t="shared" si="952"/>
        <v>26</v>
      </c>
      <c r="AP1344" s="7">
        <f t="shared" si="968"/>
        <v>26</v>
      </c>
      <c r="AQ1344" s="7">
        <f t="shared" si="969"/>
        <v>26</v>
      </c>
      <c r="AR1344" s="1">
        <f t="shared" si="953"/>
        <v>26</v>
      </c>
      <c r="AS1344" s="7">
        <f t="shared" si="970"/>
        <v>26</v>
      </c>
      <c r="AT1344" s="1">
        <f t="shared" si="954"/>
        <v>26</v>
      </c>
      <c r="AU1344" s="1">
        <f t="shared" si="955"/>
        <v>26</v>
      </c>
      <c r="AV1344" s="1">
        <f t="shared" si="956"/>
        <v>26</v>
      </c>
      <c r="AW1344" s="1">
        <f t="shared" si="957"/>
        <v>26</v>
      </c>
      <c r="AX1344" s="1">
        <f t="shared" si="958"/>
        <v>26</v>
      </c>
      <c r="AY1344" s="1">
        <f t="shared" si="959"/>
        <v>26</v>
      </c>
      <c r="AZ1344" s="1">
        <f t="shared" si="960"/>
        <v>26</v>
      </c>
      <c r="BA1344" s="1">
        <f t="shared" si="961"/>
        <v>26</v>
      </c>
      <c r="BB1344" s="1">
        <f t="shared" si="962"/>
        <v>26</v>
      </c>
      <c r="BC1344" s="1">
        <f t="shared" si="963"/>
        <v>26</v>
      </c>
      <c r="BD1344" s="1">
        <f t="shared" si="964"/>
        <v>26</v>
      </c>
      <c r="BE1344" s="1">
        <f t="shared" si="965"/>
        <v>26</v>
      </c>
      <c r="BF1344" s="1">
        <f t="shared" si="966"/>
        <v>26</v>
      </c>
      <c r="BG1344" s="1">
        <f>+IF(D1344="male",VLOOKUP(M1344,'Key node cluster'!$A$3:$C$45,3,0),VLOOKUP(M1344,'Key node cluster'!$F$3:$H$27,3,0))</f>
        <v>31</v>
      </c>
    </row>
    <row r="1345" spans="1:59" x14ac:dyDescent="0.25">
      <c r="A1345" t="s">
        <v>1318</v>
      </c>
      <c r="B1345">
        <v>9931042618</v>
      </c>
      <c r="C1345" s="7">
        <v>30</v>
      </c>
      <c r="D1345" t="s">
        <v>9</v>
      </c>
      <c r="E1345" t="s">
        <v>10</v>
      </c>
      <c r="G1345" t="str">
        <f t="shared" si="967"/>
        <v/>
      </c>
      <c r="H1345" s="7">
        <f t="shared" si="925"/>
        <v>5</v>
      </c>
      <c r="J1345">
        <v>28</v>
      </c>
      <c r="K1345">
        <v>4.7726027397259996</v>
      </c>
      <c r="L1345">
        <v>2</v>
      </c>
      <c r="M1345" s="5">
        <f t="shared" si="926"/>
        <v>26</v>
      </c>
      <c r="N1345" s="5">
        <f>+IF(D1345="male",VLOOKUP(BG1345,'Key node cluster'!$L$3:$N$24,3,0),VLOOKUP(BG1345,'Key node cluster'!$R$3:$T$15,3,0))</f>
        <v>1</v>
      </c>
      <c r="O1345" s="1">
        <v>0</v>
      </c>
      <c r="P1345" s="1">
        <f t="shared" si="927"/>
        <v>26</v>
      </c>
      <c r="Q1345" s="1">
        <f t="shared" si="928"/>
        <v>26</v>
      </c>
      <c r="R1345" s="1">
        <f t="shared" si="929"/>
        <v>26</v>
      </c>
      <c r="S1345" s="1">
        <f t="shared" si="930"/>
        <v>26</v>
      </c>
      <c r="T1345" s="1">
        <f t="shared" si="931"/>
        <v>26</v>
      </c>
      <c r="U1345" s="1">
        <f t="shared" si="932"/>
        <v>26</v>
      </c>
      <c r="V1345" s="1">
        <f t="shared" si="933"/>
        <v>26</v>
      </c>
      <c r="W1345" s="1">
        <f t="shared" si="934"/>
        <v>26</v>
      </c>
      <c r="X1345" s="1">
        <f t="shared" si="935"/>
        <v>26</v>
      </c>
      <c r="Y1345" s="1">
        <f t="shared" si="936"/>
        <v>26</v>
      </c>
      <c r="Z1345" s="1">
        <f t="shared" si="937"/>
        <v>26</v>
      </c>
      <c r="AA1345" s="1">
        <f t="shared" si="938"/>
        <v>26</v>
      </c>
      <c r="AB1345" s="1">
        <f t="shared" si="939"/>
        <v>26</v>
      </c>
      <c r="AC1345" s="1">
        <f t="shared" si="940"/>
        <v>26</v>
      </c>
      <c r="AD1345" s="1">
        <f t="shared" si="941"/>
        <v>26</v>
      </c>
      <c r="AE1345" s="1">
        <f t="shared" si="942"/>
        <v>26</v>
      </c>
      <c r="AF1345" s="1">
        <f t="shared" si="943"/>
        <v>26</v>
      </c>
      <c r="AG1345" s="1">
        <f t="shared" si="944"/>
        <v>26</v>
      </c>
      <c r="AH1345" s="1">
        <f t="shared" si="945"/>
        <v>26</v>
      </c>
      <c r="AI1345" s="1">
        <f t="shared" si="946"/>
        <v>26</v>
      </c>
      <c r="AJ1345" s="1">
        <f t="shared" si="947"/>
        <v>26</v>
      </c>
      <c r="AK1345" s="1">
        <f t="shared" si="948"/>
        <v>26</v>
      </c>
      <c r="AL1345" s="1">
        <f t="shared" si="949"/>
        <v>26</v>
      </c>
      <c r="AM1345" s="1">
        <f t="shared" si="950"/>
        <v>26</v>
      </c>
      <c r="AN1345" s="1">
        <f t="shared" si="951"/>
        <v>26</v>
      </c>
      <c r="AO1345" s="1">
        <f t="shared" si="952"/>
        <v>26</v>
      </c>
      <c r="AP1345" s="7">
        <f t="shared" si="968"/>
        <v>26</v>
      </c>
      <c r="AQ1345" s="7">
        <f t="shared" si="969"/>
        <v>26</v>
      </c>
      <c r="AR1345" s="1">
        <f t="shared" si="953"/>
        <v>26</v>
      </c>
      <c r="AS1345" s="7">
        <f t="shared" si="970"/>
        <v>26</v>
      </c>
      <c r="AT1345" s="1">
        <f t="shared" si="954"/>
        <v>26</v>
      </c>
      <c r="AU1345" s="1">
        <f t="shared" si="955"/>
        <v>26</v>
      </c>
      <c r="AV1345" s="1">
        <f t="shared" si="956"/>
        <v>26</v>
      </c>
      <c r="AW1345" s="1">
        <f t="shared" si="957"/>
        <v>26</v>
      </c>
      <c r="AX1345" s="1">
        <f t="shared" si="958"/>
        <v>26</v>
      </c>
      <c r="AY1345" s="1">
        <f t="shared" si="959"/>
        <v>26</v>
      </c>
      <c r="AZ1345" s="1">
        <f t="shared" si="960"/>
        <v>26</v>
      </c>
      <c r="BA1345" s="1">
        <f t="shared" si="961"/>
        <v>26</v>
      </c>
      <c r="BB1345" s="1">
        <f t="shared" si="962"/>
        <v>26</v>
      </c>
      <c r="BC1345" s="1">
        <f t="shared" si="963"/>
        <v>26</v>
      </c>
      <c r="BD1345" s="1">
        <f t="shared" si="964"/>
        <v>26</v>
      </c>
      <c r="BE1345" s="1">
        <f t="shared" si="965"/>
        <v>26</v>
      </c>
      <c r="BF1345" s="1">
        <f t="shared" si="966"/>
        <v>26</v>
      </c>
      <c r="BG1345" s="1">
        <f>+IF(D1345="male",VLOOKUP(M1345,'Key node cluster'!$A$3:$C$45,3,0),VLOOKUP(M1345,'Key node cluster'!$F$3:$H$27,3,0))</f>
        <v>31</v>
      </c>
    </row>
    <row r="1346" spans="1:59" x14ac:dyDescent="0.25">
      <c r="A1346" t="s">
        <v>1321</v>
      </c>
      <c r="B1346">
        <v>9921009990</v>
      </c>
      <c r="C1346" s="7">
        <v>30</v>
      </c>
      <c r="D1346" t="s">
        <v>9</v>
      </c>
      <c r="E1346" t="s">
        <v>10</v>
      </c>
      <c r="G1346" t="str">
        <f t="shared" si="967"/>
        <v>tvet</v>
      </c>
      <c r="H1346" s="7">
        <f t="shared" ref="H1346:H1409" si="971">IF(K1346 &gt; 15, 20, IF(K1346 &gt; 10, 15, IF(K1346 &gt; 5, 10, IF(K1346 &gt; 1, 5, IF(K1346 &gt; 0, 1, 0)))))</f>
        <v>5</v>
      </c>
      <c r="I1346" t="s">
        <v>22</v>
      </c>
      <c r="J1346">
        <v>30</v>
      </c>
      <c r="K1346">
        <v>4.9424657534246998</v>
      </c>
      <c r="L1346">
        <v>3</v>
      </c>
      <c r="M1346" s="5">
        <f t="shared" ref="M1346:M1409" si="972">+BF1346</f>
        <v>26</v>
      </c>
      <c r="N1346" s="5">
        <f>+IF(D1346="male",VLOOKUP(BG1346,'Key node cluster'!$L$3:$N$24,3,0),VLOOKUP(BG1346,'Key node cluster'!$R$3:$T$15,3,0))</f>
        <v>1</v>
      </c>
      <c r="O1346" s="1">
        <v>0</v>
      </c>
      <c r="P1346" s="1">
        <f t="shared" ref="P1346:P1409" si="973">+IF($D1346="male",IF(H1346="",O1346,IF(H1346&lt;=3,1,26)),IF($D1346="female",IF(H1346="",O1346,IF(H1346&lt;=0.5,1,12)),O1346))</f>
        <v>26</v>
      </c>
      <c r="Q1346" s="1">
        <f t="shared" ref="Q1346:Q1409" si="974">IF($D1346="male",IF(P1346&lt;&gt;1,P1346,IF(H1346="",P1346,IF(H1346&lt;=0.5,2,17))),IF($D1346="female",IF(P1346&lt;&gt;1,P1346,IF(F1346="",P1346,IF(F1346&lt;&gt;"amman",2,11))),P1346))</f>
        <v>26</v>
      </c>
      <c r="R1346" s="1">
        <f t="shared" ref="R1346:R1409" si="975">IF($D1346="male",IF(Q1346&lt;&gt;2,Q1346,IF(F1346="",Q1346,IF(F1346&lt;&gt;"irbed",3,14))),IF($D1346="female",IF(Q1346&lt;&gt;2,Q1346,IF(C1346="",Q1346,IF(C1346&lt;=25,3,8))),Q1346))</f>
        <v>26</v>
      </c>
      <c r="S1346" s="1">
        <f t="shared" ref="S1346:S1409" si="976">IF($D1346="male",IF(R1346&lt;&gt;3,R1346,IF(F1346="",R1346,IF(F1346&lt;&gt;"amman",4,11))),IF($D1346="female",IF(R1346&lt;&gt;3,R1346,IF(F1346="",R1346,IF(F1346&lt;&gt;"irbed",4,7))),R1346))</f>
        <v>26</v>
      </c>
      <c r="T1346" s="1">
        <f t="shared" ref="T1346:T1409" si="977">IF($D1346="male",IF(S1346&lt;&gt;4,S1346,IF(C1346="",S1346,IF(C1346&lt;=25,5,10))),IF($D1346="female",IF(S1346&lt;&gt;4,S1346,IF(C1346="",S1346,IF(G1346&lt;&gt;"secondary or below",5,6))),R1346))</f>
        <v>26</v>
      </c>
      <c r="U1346" s="1">
        <f t="shared" ref="U1346:U1409" si="978">IF($D1346="male",IF(T1346&lt;&gt;5,T1346,IF(F1346="",T1346,IF(F1346&lt;&gt;"zarqa",6,9))),IF($D1346="female",IF(T1346&lt;&gt;5,T1346,5),T1346))</f>
        <v>26</v>
      </c>
      <c r="V1346" s="1">
        <f t="shared" ref="V1346:V1409" si="979">IF($D1346="male",IF(U1346&lt;&gt;6,U1346,IF(G1346="",U1346,IF(G1346&lt;&gt;"secondary or below",7,8))),IF($D1346="female",IF(T1346&lt;&gt;6,U1346,6),U1346))</f>
        <v>26</v>
      </c>
      <c r="W1346" s="1">
        <f t="shared" ref="W1346:W1409" si="980">IF($D1346="male",IF(V1346&lt;&gt;7,V1346,7),IF($D1346="female",IF(S1346&lt;&gt;7,V1346,7),V1346))</f>
        <v>26</v>
      </c>
      <c r="X1346" s="1">
        <f t="shared" ref="X1346:X1409" si="981">IF($D1346="male",IF(V1346&lt;&gt;8,W1346,8),IF($D1346="female",IF(R1346&lt;&gt;8,R1346,IF(G1346="",W1346,IF(G1346&lt;&gt;"bachelor or above",9,10)))))</f>
        <v>26</v>
      </c>
      <c r="Y1346" s="1">
        <f t="shared" ref="Y1346:Y1409" si="982">IF($D1346="male",IF(U1346&lt;&gt;9,X1346,9),IF($D1346="female",IF(X1346&lt;&gt;9,X1346,9),X1346))</f>
        <v>26</v>
      </c>
      <c r="Z1346" s="1">
        <f t="shared" ref="Z1346:Z1409" si="983">IF($D1346="male",IF(T1346&lt;&gt;10,Y1346,10),IF($D1346="female",IF(X1346&lt;&gt;10,Y1346,10),Y1346))</f>
        <v>26</v>
      </c>
      <c r="AA1346" s="1">
        <f t="shared" ref="AA1346:AA1409" si="984">IF($D1346="male",IF(S1346&lt;&gt;11,Z1346,IF(G1346="",Z1346,IF(G1346&lt;&gt;"secondary or below",12,13))),IF($D1346="female",IF(Q1346&lt;&gt;11,Z1346,11),Z1346))</f>
        <v>26</v>
      </c>
      <c r="AB1346" s="1">
        <f t="shared" ref="AB1346:AB1409" si="985">IF($D1346="male",IF(AA1346&lt;&gt;12,AA1346,12),IF($D1346="female",IF(P1346&lt;&gt;12,P1346,IF(G1346="",AA1346,IF(G1346&lt;&gt;"bachelor or above",13,20)))))</f>
        <v>26</v>
      </c>
      <c r="AC1346" s="1">
        <f t="shared" ref="AC1346:AC1409" si="986">IF($D1346="male",IF(AA1346&lt;&gt;13,AB1346,13),IF($D1346="female",IF(AB1346&lt;&gt;13,AB1346,IF(H1346&lt;=3,14,17))))</f>
        <v>26</v>
      </c>
      <c r="AD1346" s="1">
        <f t="shared" ref="AD1346:AD1409" si="987">IF($D1346="male",IF(R1346&lt;&gt;14,AC1346,IF(G1346="",AC1346,IF(G1346&lt;&gt;"bachelor or above",15,16))),IF($D1346="female",IF(AC1346&lt;&gt;14,AC1346,IF(C1346="",AC1346,IF(C1346&lt;=25,15,16))),AC1346))</f>
        <v>26</v>
      </c>
      <c r="AE1346" s="1">
        <f t="shared" ref="AE1346:AE1409" si="988">IF($D1346="male",IF(AD1346&lt;&gt;15,AD1346,15),IF($D1346="female",IF(AD1346&lt;&gt;15,AD1346,15),AD1346))</f>
        <v>26</v>
      </c>
      <c r="AF1346" s="1">
        <f t="shared" ref="AF1346:AF1409" si="989">IF($D1346="male",IF(AD1346&lt;&gt;16,AE1346,16),IF($D1346="female",IF(AD1346&lt;&gt;16,AE1346,16),AE1346))</f>
        <v>26</v>
      </c>
      <c r="AG1346" s="1">
        <f t="shared" ref="AG1346:AG1409" si="990">IF($D1346="male",IF(Q1346&lt;&gt;17,AF1346,IF(F1346="",AF1346,IF(F1346&lt;&gt;"amman",18,25))),IF($D1346="female",IF(AC1346&lt;&gt;17,AF1346,IF(F1346="",AF1346,IF(F1346&lt;&gt;"irbed",18,19))),AF1346))</f>
        <v>26</v>
      </c>
      <c r="AH1346" s="1">
        <f t="shared" ref="AH1346:AH1409" si="991">IF($D1346="male",IF(AG1346&lt;&gt;18,AG1346,IF(G1346="",AG1346,IF(G1346&lt;&gt;"secondary or below",19,20))),IF($D1346="female",IF(AG1346&lt;&gt;18,AG1346,18),AG1346))</f>
        <v>26</v>
      </c>
      <c r="AI1346" s="1">
        <f t="shared" ref="AI1346:AI1409" si="992">IF($D1346="male",IF(AH1346&lt;&gt;19,AH1346,19),IF($D1346="female",IF(AG1346&lt;&gt;19,AH1346,19),AH1346))</f>
        <v>26</v>
      </c>
      <c r="AJ1346" s="1">
        <f t="shared" ref="AJ1346:AJ1409" si="993">IF($D1346="male",IF(AH1346&lt;&gt;20,AI1346,IF(F1346="",AI1346,IF(F1346&lt;&gt;"irbed",21,24))),IF($D1346="female",IF(AB1346&lt;&gt;20,AI1346,IF(H1346&lt;=3,21,24))))</f>
        <v>26</v>
      </c>
      <c r="AK1346" s="1">
        <f t="shared" ref="AK1346:AK1409" si="994">IF($D1346="male",IF(AJ1346&lt;&gt;21,AJ1346,IF(F1346="",AJ1346,IF(F1346&lt;&gt;"zarqa",22,23))),IF($D1346="female",IF(AJ1346&lt;&gt;21,AJ1346,IF(C1346&lt;=25,22,23))))</f>
        <v>26</v>
      </c>
      <c r="AL1346" s="1">
        <f t="shared" ref="AL1346:AL1409" si="995">IF($D1346="male",IF(AK1346&lt;&gt;22,AK1346,22),IF($D1346="female",IF(AK1346&lt;&gt;22,AK1346,22),AK1346))</f>
        <v>26</v>
      </c>
      <c r="AM1346" s="1">
        <f t="shared" ref="AM1346:AM1409" si="996">IF($D1346="male",IF(AK1346&lt;&gt;23,AL1346,23),IF($D1346="female",IF(AK1346&lt;&gt;23,AL1346,23),AL1346))</f>
        <v>26</v>
      </c>
      <c r="AN1346" s="1">
        <f t="shared" ref="AN1346:AN1409" si="997">IF($D1346="male",IF(AJ1346&lt;&gt;24,AM1346,24),IF($D1346="female",IF(AJ1346&lt;&gt;24,AM1346,24),AM1346))</f>
        <v>26</v>
      </c>
      <c r="AO1346" s="1">
        <f t="shared" ref="AO1346:AO1409" si="998">IF($D1346="male",IF(AG1346&lt;&gt;25,AN1346,25),AN1346)</f>
        <v>26</v>
      </c>
      <c r="AP1346" s="7">
        <f t="shared" si="968"/>
        <v>26</v>
      </c>
      <c r="AQ1346" s="7">
        <f t="shared" si="969"/>
        <v>26</v>
      </c>
      <c r="AR1346" s="1">
        <f t="shared" ref="AR1346:AR1409" si="999">IF($D1346="male",IF(AQ1346&lt;&gt;28,AQ1346,IF(C1346&lt;=35,29,32)),AQ1346)</f>
        <v>26</v>
      </c>
      <c r="AS1346" s="7">
        <f t="shared" si="970"/>
        <v>26</v>
      </c>
      <c r="AT1346" s="1">
        <f t="shared" ref="AT1346:AT1409" si="1000">IF($D1346="male",IF(AS1346&lt;&gt;30,AS1346,30),AS1346)</f>
        <v>26</v>
      </c>
      <c r="AU1346" s="1">
        <f t="shared" ref="AU1346:AU1409" si="1001">IF($D1346="male",IF(AS1346&lt;&gt;31,AT1346,31),AT1346)</f>
        <v>26</v>
      </c>
      <c r="AV1346" s="1">
        <f t="shared" ref="AV1346:AV1409" si="1002">IF($D1346="male",IF(AR1346&lt;&gt;32,AU1346,32),AU1346)</f>
        <v>26</v>
      </c>
      <c r="AW1346" s="1">
        <f t="shared" ref="AW1346:AW1409" si="1003">IF($D1346="male",IF(AQ1346&lt;&gt;33,AV1346,IF(H1346="",AV1346,IF(H1346&lt;=7.5,34,37))),AV1346)</f>
        <v>26</v>
      </c>
      <c r="AX1346" s="1">
        <f t="shared" ref="AX1346:AX1409" si="1004">IF($D1346="male",IF(AW1346&lt;&gt;34,AW1346,IF(C1346&lt;=25,35,36)),AW1346)</f>
        <v>26</v>
      </c>
      <c r="AY1346" s="1">
        <f t="shared" ref="AY1346:AY1409" si="1005">IF($D1346="male",IF(AX1346&lt;&gt;35,AX1346,35),AX1346)</f>
        <v>26</v>
      </c>
      <c r="AZ1346" s="1">
        <f t="shared" ref="AZ1346:AZ1409" si="1006">IF($D1346="male",IF(AX1346&lt;&gt;36,AY1346,36),AY1346)</f>
        <v>26</v>
      </c>
      <c r="BA1346" s="1">
        <f t="shared" ref="BA1346:BA1409" si="1007">IF($D1346="male",IF(AW1346&lt;&gt;37,AZ1346,37),AZ1346)</f>
        <v>26</v>
      </c>
      <c r="BB1346" s="1">
        <f t="shared" ref="BB1346:BB1409" si="1008">IF($D1346="male",IF(AP1346&lt;&gt;38,BA1346,IF(C1346&lt;=25,39,40)),BA1346)</f>
        <v>26</v>
      </c>
      <c r="BC1346" s="1">
        <f t="shared" ref="BC1346:BC1409" si="1009">IF($D1346="male",IF(BB1346&lt;&gt;39,BB1346,39),BB1346)</f>
        <v>26</v>
      </c>
      <c r="BD1346" s="1">
        <f t="shared" ref="BD1346:BD1409" si="1010">IF($D1346="male",IF(BB1346&lt;&gt;40,BC1346,IF(H1346="",BC1346,IF(H1346&lt;=7.5,41,42))),BC1346)</f>
        <v>26</v>
      </c>
      <c r="BE1346" s="1">
        <f t="shared" ref="BE1346:BE1409" si="1011">IF($D1346="male",IF(BD1346&lt;&gt;41,BD1346,41),BD1346)</f>
        <v>26</v>
      </c>
      <c r="BF1346" s="1">
        <f t="shared" ref="BF1346:BF1409" si="1012">IF($D1346="male",IF(BD1346&lt;&gt;42,BE1346,42),BE1346)</f>
        <v>26</v>
      </c>
      <c r="BG1346" s="1">
        <f>+IF(D1346="male",VLOOKUP(M1346,'Key node cluster'!$A$3:$C$45,3,0),VLOOKUP(M1346,'Key node cluster'!$F$3:$H$27,3,0))</f>
        <v>31</v>
      </c>
    </row>
    <row r="1347" spans="1:59" x14ac:dyDescent="0.25">
      <c r="A1347" t="s">
        <v>1323</v>
      </c>
      <c r="B1347">
        <v>9981055757</v>
      </c>
      <c r="C1347" s="7">
        <v>20</v>
      </c>
      <c r="D1347" t="s">
        <v>9</v>
      </c>
      <c r="E1347" t="s">
        <v>10</v>
      </c>
      <c r="F1347" t="s">
        <v>352</v>
      </c>
      <c r="G1347" t="str">
        <f t="shared" si="967"/>
        <v>tvet</v>
      </c>
      <c r="H1347" s="7">
        <f t="shared" si="971"/>
        <v>5</v>
      </c>
      <c r="I1347" t="s">
        <v>22</v>
      </c>
      <c r="J1347">
        <v>23</v>
      </c>
      <c r="K1347">
        <v>1.1068493150684999</v>
      </c>
      <c r="L1347">
        <v>2</v>
      </c>
      <c r="M1347" s="5">
        <f t="shared" si="972"/>
        <v>30</v>
      </c>
      <c r="N1347" s="5">
        <f>+IF(D1347="male",VLOOKUP(BG1347,'Key node cluster'!$L$3:$N$24,3,0),VLOOKUP(BG1347,'Key node cluster'!$R$3:$T$15,3,0))</f>
        <v>2</v>
      </c>
      <c r="O1347" s="1">
        <v>0</v>
      </c>
      <c r="P1347" s="1">
        <f t="shared" si="973"/>
        <v>26</v>
      </c>
      <c r="Q1347" s="1">
        <f t="shared" si="974"/>
        <v>26</v>
      </c>
      <c r="R1347" s="1">
        <f t="shared" si="975"/>
        <v>26</v>
      </c>
      <c r="S1347" s="1">
        <f t="shared" si="976"/>
        <v>26</v>
      </c>
      <c r="T1347" s="1">
        <f t="shared" si="977"/>
        <v>26</v>
      </c>
      <c r="U1347" s="1">
        <f t="shared" si="978"/>
        <v>26</v>
      </c>
      <c r="V1347" s="1">
        <f t="shared" si="979"/>
        <v>26</v>
      </c>
      <c r="W1347" s="1">
        <f t="shared" si="980"/>
        <v>26</v>
      </c>
      <c r="X1347" s="1">
        <f t="shared" si="981"/>
        <v>26</v>
      </c>
      <c r="Y1347" s="1">
        <f t="shared" si="982"/>
        <v>26</v>
      </c>
      <c r="Z1347" s="1">
        <f t="shared" si="983"/>
        <v>26</v>
      </c>
      <c r="AA1347" s="1">
        <f t="shared" si="984"/>
        <v>26</v>
      </c>
      <c r="AB1347" s="1">
        <f t="shared" si="985"/>
        <v>26</v>
      </c>
      <c r="AC1347" s="1">
        <f t="shared" si="986"/>
        <v>26</v>
      </c>
      <c r="AD1347" s="1">
        <f t="shared" si="987"/>
        <v>26</v>
      </c>
      <c r="AE1347" s="1">
        <f t="shared" si="988"/>
        <v>26</v>
      </c>
      <c r="AF1347" s="1">
        <f t="shared" si="989"/>
        <v>26</v>
      </c>
      <c r="AG1347" s="1">
        <f t="shared" si="990"/>
        <v>26</v>
      </c>
      <c r="AH1347" s="1">
        <f t="shared" si="991"/>
        <v>26</v>
      </c>
      <c r="AI1347" s="1">
        <f t="shared" si="992"/>
        <v>26</v>
      </c>
      <c r="AJ1347" s="1">
        <f t="shared" si="993"/>
        <v>26</v>
      </c>
      <c r="AK1347" s="1">
        <f t="shared" si="994"/>
        <v>26</v>
      </c>
      <c r="AL1347" s="1">
        <f t="shared" si="995"/>
        <v>26</v>
      </c>
      <c r="AM1347" s="1">
        <f t="shared" si="996"/>
        <v>26</v>
      </c>
      <c r="AN1347" s="1">
        <f t="shared" si="997"/>
        <v>26</v>
      </c>
      <c r="AO1347" s="1">
        <f t="shared" si="998"/>
        <v>26</v>
      </c>
      <c r="AP1347" s="7">
        <f t="shared" si="968"/>
        <v>27</v>
      </c>
      <c r="AQ1347" s="7">
        <f t="shared" si="969"/>
        <v>28</v>
      </c>
      <c r="AR1347" s="1">
        <f t="shared" si="999"/>
        <v>29</v>
      </c>
      <c r="AS1347" s="7">
        <f t="shared" si="970"/>
        <v>30</v>
      </c>
      <c r="AT1347" s="1">
        <f t="shared" si="1000"/>
        <v>30</v>
      </c>
      <c r="AU1347" s="1">
        <f t="shared" si="1001"/>
        <v>30</v>
      </c>
      <c r="AV1347" s="1">
        <f t="shared" si="1002"/>
        <v>30</v>
      </c>
      <c r="AW1347" s="1">
        <f t="shared" si="1003"/>
        <v>30</v>
      </c>
      <c r="AX1347" s="1">
        <f t="shared" si="1004"/>
        <v>30</v>
      </c>
      <c r="AY1347" s="1">
        <f t="shared" si="1005"/>
        <v>30</v>
      </c>
      <c r="AZ1347" s="1">
        <f t="shared" si="1006"/>
        <v>30</v>
      </c>
      <c r="BA1347" s="1">
        <f t="shared" si="1007"/>
        <v>30</v>
      </c>
      <c r="BB1347" s="1">
        <f t="shared" si="1008"/>
        <v>30</v>
      </c>
      <c r="BC1347" s="1">
        <f t="shared" si="1009"/>
        <v>30</v>
      </c>
      <c r="BD1347" s="1">
        <f t="shared" si="1010"/>
        <v>30</v>
      </c>
      <c r="BE1347" s="1">
        <f t="shared" si="1011"/>
        <v>30</v>
      </c>
      <c r="BF1347" s="1">
        <f t="shared" si="1012"/>
        <v>30</v>
      </c>
      <c r="BG1347" s="1">
        <f>+IF(D1347="male",VLOOKUP(M1347,'Key node cluster'!$A$3:$C$45,3,0),VLOOKUP(M1347,'Key node cluster'!$F$3:$H$27,3,0))</f>
        <v>30</v>
      </c>
    </row>
    <row r="1348" spans="1:59" x14ac:dyDescent="0.25">
      <c r="A1348" t="s">
        <v>1324</v>
      </c>
      <c r="B1348">
        <v>9911023095</v>
      </c>
      <c r="C1348" s="7">
        <v>30</v>
      </c>
      <c r="D1348" t="s">
        <v>9</v>
      </c>
      <c r="E1348" t="s">
        <v>10</v>
      </c>
      <c r="F1348" t="s">
        <v>43</v>
      </c>
      <c r="G1348" t="str">
        <f t="shared" si="967"/>
        <v>bachelor or above</v>
      </c>
      <c r="H1348" s="7">
        <f t="shared" si="971"/>
        <v>10</v>
      </c>
      <c r="I1348" t="s">
        <v>14</v>
      </c>
      <c r="J1348">
        <v>31</v>
      </c>
      <c r="K1348">
        <v>7.4383561643835998</v>
      </c>
      <c r="L1348">
        <v>7</v>
      </c>
      <c r="M1348" s="5">
        <f t="shared" si="972"/>
        <v>31</v>
      </c>
      <c r="N1348" s="5">
        <f>+IF(D1348="male",VLOOKUP(BG1348,'Key node cluster'!$L$3:$N$24,3,0),VLOOKUP(BG1348,'Key node cluster'!$R$3:$T$15,3,0))</f>
        <v>1</v>
      </c>
      <c r="O1348" s="1">
        <v>0</v>
      </c>
      <c r="P1348" s="1">
        <f t="shared" si="973"/>
        <v>26</v>
      </c>
      <c r="Q1348" s="1">
        <f t="shared" si="974"/>
        <v>26</v>
      </c>
      <c r="R1348" s="1">
        <f t="shared" si="975"/>
        <v>26</v>
      </c>
      <c r="S1348" s="1">
        <f t="shared" si="976"/>
        <v>26</v>
      </c>
      <c r="T1348" s="1">
        <f t="shared" si="977"/>
        <v>26</v>
      </c>
      <c r="U1348" s="1">
        <f t="shared" si="978"/>
        <v>26</v>
      </c>
      <c r="V1348" s="1">
        <f t="shared" si="979"/>
        <v>26</v>
      </c>
      <c r="W1348" s="1">
        <f t="shared" si="980"/>
        <v>26</v>
      </c>
      <c r="X1348" s="1">
        <f t="shared" si="981"/>
        <v>26</v>
      </c>
      <c r="Y1348" s="1">
        <f t="shared" si="982"/>
        <v>26</v>
      </c>
      <c r="Z1348" s="1">
        <f t="shared" si="983"/>
        <v>26</v>
      </c>
      <c r="AA1348" s="1">
        <f t="shared" si="984"/>
        <v>26</v>
      </c>
      <c r="AB1348" s="1">
        <f t="shared" si="985"/>
        <v>26</v>
      </c>
      <c r="AC1348" s="1">
        <f t="shared" si="986"/>
        <v>26</v>
      </c>
      <c r="AD1348" s="1">
        <f t="shared" si="987"/>
        <v>26</v>
      </c>
      <c r="AE1348" s="1">
        <f t="shared" si="988"/>
        <v>26</v>
      </c>
      <c r="AF1348" s="1">
        <f t="shared" si="989"/>
        <v>26</v>
      </c>
      <c r="AG1348" s="1">
        <f t="shared" si="990"/>
        <v>26</v>
      </c>
      <c r="AH1348" s="1">
        <f t="shared" si="991"/>
        <v>26</v>
      </c>
      <c r="AI1348" s="1">
        <f t="shared" si="992"/>
        <v>26</v>
      </c>
      <c r="AJ1348" s="1">
        <f t="shared" si="993"/>
        <v>26</v>
      </c>
      <c r="AK1348" s="1">
        <f t="shared" si="994"/>
        <v>26</v>
      </c>
      <c r="AL1348" s="1">
        <f t="shared" si="995"/>
        <v>26</v>
      </c>
      <c r="AM1348" s="1">
        <f t="shared" si="996"/>
        <v>26</v>
      </c>
      <c r="AN1348" s="1">
        <f t="shared" si="997"/>
        <v>26</v>
      </c>
      <c r="AO1348" s="1">
        <f t="shared" si="998"/>
        <v>26</v>
      </c>
      <c r="AP1348" s="7">
        <f t="shared" si="968"/>
        <v>27</v>
      </c>
      <c r="AQ1348" s="7">
        <f t="shared" si="969"/>
        <v>28</v>
      </c>
      <c r="AR1348" s="1">
        <f t="shared" si="999"/>
        <v>29</v>
      </c>
      <c r="AS1348" s="7">
        <f t="shared" si="970"/>
        <v>31</v>
      </c>
      <c r="AT1348" s="1">
        <f t="shared" si="1000"/>
        <v>31</v>
      </c>
      <c r="AU1348" s="1">
        <f t="shared" si="1001"/>
        <v>31</v>
      </c>
      <c r="AV1348" s="1">
        <f t="shared" si="1002"/>
        <v>31</v>
      </c>
      <c r="AW1348" s="1">
        <f t="shared" si="1003"/>
        <v>31</v>
      </c>
      <c r="AX1348" s="1">
        <f t="shared" si="1004"/>
        <v>31</v>
      </c>
      <c r="AY1348" s="1">
        <f t="shared" si="1005"/>
        <v>31</v>
      </c>
      <c r="AZ1348" s="1">
        <f t="shared" si="1006"/>
        <v>31</v>
      </c>
      <c r="BA1348" s="1">
        <f t="shared" si="1007"/>
        <v>31</v>
      </c>
      <c r="BB1348" s="1">
        <f t="shared" si="1008"/>
        <v>31</v>
      </c>
      <c r="BC1348" s="1">
        <f t="shared" si="1009"/>
        <v>31</v>
      </c>
      <c r="BD1348" s="1">
        <f t="shared" si="1010"/>
        <v>31</v>
      </c>
      <c r="BE1348" s="1">
        <f t="shared" si="1011"/>
        <v>31</v>
      </c>
      <c r="BF1348" s="1">
        <f t="shared" si="1012"/>
        <v>31</v>
      </c>
      <c r="BG1348" s="1">
        <f>+IF(D1348="male",VLOOKUP(M1348,'Key node cluster'!$A$3:$C$45,3,0),VLOOKUP(M1348,'Key node cluster'!$F$3:$H$27,3,0))</f>
        <v>31</v>
      </c>
    </row>
    <row r="1349" spans="1:59" x14ac:dyDescent="0.25">
      <c r="A1349" t="s">
        <v>1325</v>
      </c>
      <c r="B1349">
        <v>9921069475</v>
      </c>
      <c r="C1349" s="7">
        <v>30</v>
      </c>
      <c r="D1349" t="s">
        <v>9</v>
      </c>
      <c r="E1349" t="s">
        <v>10</v>
      </c>
      <c r="G1349" t="str">
        <f t="shared" si="967"/>
        <v>bachelor or above</v>
      </c>
      <c r="H1349" s="7">
        <f t="shared" si="971"/>
        <v>10</v>
      </c>
      <c r="I1349" t="s">
        <v>14</v>
      </c>
      <c r="J1349">
        <v>29</v>
      </c>
      <c r="K1349">
        <v>6.8630136986301</v>
      </c>
      <c r="L1349">
        <v>11</v>
      </c>
      <c r="M1349" s="5">
        <f t="shared" si="972"/>
        <v>26</v>
      </c>
      <c r="N1349" s="5">
        <f>+IF(D1349="male",VLOOKUP(BG1349,'Key node cluster'!$L$3:$N$24,3,0),VLOOKUP(BG1349,'Key node cluster'!$R$3:$T$15,3,0))</f>
        <v>1</v>
      </c>
      <c r="O1349" s="1">
        <v>0</v>
      </c>
      <c r="P1349" s="1">
        <f t="shared" si="973"/>
        <v>26</v>
      </c>
      <c r="Q1349" s="1">
        <f t="shared" si="974"/>
        <v>26</v>
      </c>
      <c r="R1349" s="1">
        <f t="shared" si="975"/>
        <v>26</v>
      </c>
      <c r="S1349" s="1">
        <f t="shared" si="976"/>
        <v>26</v>
      </c>
      <c r="T1349" s="1">
        <f t="shared" si="977"/>
        <v>26</v>
      </c>
      <c r="U1349" s="1">
        <f t="shared" si="978"/>
        <v>26</v>
      </c>
      <c r="V1349" s="1">
        <f t="shared" si="979"/>
        <v>26</v>
      </c>
      <c r="W1349" s="1">
        <f t="shared" si="980"/>
        <v>26</v>
      </c>
      <c r="X1349" s="1">
        <f t="shared" si="981"/>
        <v>26</v>
      </c>
      <c r="Y1349" s="1">
        <f t="shared" si="982"/>
        <v>26</v>
      </c>
      <c r="Z1349" s="1">
        <f t="shared" si="983"/>
        <v>26</v>
      </c>
      <c r="AA1349" s="1">
        <f t="shared" si="984"/>
        <v>26</v>
      </c>
      <c r="AB1349" s="1">
        <f t="shared" si="985"/>
        <v>26</v>
      </c>
      <c r="AC1349" s="1">
        <f t="shared" si="986"/>
        <v>26</v>
      </c>
      <c r="AD1349" s="1">
        <f t="shared" si="987"/>
        <v>26</v>
      </c>
      <c r="AE1349" s="1">
        <f t="shared" si="988"/>
        <v>26</v>
      </c>
      <c r="AF1349" s="1">
        <f t="shared" si="989"/>
        <v>26</v>
      </c>
      <c r="AG1349" s="1">
        <f t="shared" si="990"/>
        <v>26</v>
      </c>
      <c r="AH1349" s="1">
        <f t="shared" si="991"/>
        <v>26</v>
      </c>
      <c r="AI1349" s="1">
        <f t="shared" si="992"/>
        <v>26</v>
      </c>
      <c r="AJ1349" s="1">
        <f t="shared" si="993"/>
        <v>26</v>
      </c>
      <c r="AK1349" s="1">
        <f t="shared" si="994"/>
        <v>26</v>
      </c>
      <c r="AL1349" s="1">
        <f t="shared" si="995"/>
        <v>26</v>
      </c>
      <c r="AM1349" s="1">
        <f t="shared" si="996"/>
        <v>26</v>
      </c>
      <c r="AN1349" s="1">
        <f t="shared" si="997"/>
        <v>26</v>
      </c>
      <c r="AO1349" s="1">
        <f t="shared" si="998"/>
        <v>26</v>
      </c>
      <c r="AP1349" s="7">
        <f t="shared" si="968"/>
        <v>26</v>
      </c>
      <c r="AQ1349" s="7">
        <f t="shared" si="969"/>
        <v>26</v>
      </c>
      <c r="AR1349" s="1">
        <f t="shared" si="999"/>
        <v>26</v>
      </c>
      <c r="AS1349" s="7">
        <f t="shared" si="970"/>
        <v>26</v>
      </c>
      <c r="AT1349" s="1">
        <f t="shared" si="1000"/>
        <v>26</v>
      </c>
      <c r="AU1349" s="1">
        <f t="shared" si="1001"/>
        <v>26</v>
      </c>
      <c r="AV1349" s="1">
        <f t="shared" si="1002"/>
        <v>26</v>
      </c>
      <c r="AW1349" s="1">
        <f t="shared" si="1003"/>
        <v>26</v>
      </c>
      <c r="AX1349" s="1">
        <f t="shared" si="1004"/>
        <v>26</v>
      </c>
      <c r="AY1349" s="1">
        <f t="shared" si="1005"/>
        <v>26</v>
      </c>
      <c r="AZ1349" s="1">
        <f t="shared" si="1006"/>
        <v>26</v>
      </c>
      <c r="BA1349" s="1">
        <f t="shared" si="1007"/>
        <v>26</v>
      </c>
      <c r="BB1349" s="1">
        <f t="shared" si="1008"/>
        <v>26</v>
      </c>
      <c r="BC1349" s="1">
        <f t="shared" si="1009"/>
        <v>26</v>
      </c>
      <c r="BD1349" s="1">
        <f t="shared" si="1010"/>
        <v>26</v>
      </c>
      <c r="BE1349" s="1">
        <f t="shared" si="1011"/>
        <v>26</v>
      </c>
      <c r="BF1349" s="1">
        <f t="shared" si="1012"/>
        <v>26</v>
      </c>
      <c r="BG1349" s="1">
        <f>+IF(D1349="male",VLOOKUP(M1349,'Key node cluster'!$A$3:$C$45,3,0),VLOOKUP(M1349,'Key node cluster'!$F$3:$H$27,3,0))</f>
        <v>31</v>
      </c>
    </row>
    <row r="1350" spans="1:59" x14ac:dyDescent="0.25">
      <c r="A1350" t="s">
        <v>1327</v>
      </c>
      <c r="B1350">
        <v>9921047316</v>
      </c>
      <c r="C1350" s="7">
        <v>30</v>
      </c>
      <c r="D1350" t="s">
        <v>9</v>
      </c>
      <c r="E1350" t="s">
        <v>10</v>
      </c>
      <c r="F1350" t="s">
        <v>25</v>
      </c>
      <c r="G1350" t="str">
        <f t="shared" si="967"/>
        <v>secondary or below</v>
      </c>
      <c r="H1350" s="7">
        <f t="shared" si="971"/>
        <v>10</v>
      </c>
      <c r="I1350" t="s">
        <v>12</v>
      </c>
      <c r="J1350">
        <v>29</v>
      </c>
      <c r="K1350">
        <v>5.0027397260274</v>
      </c>
      <c r="L1350">
        <v>1</v>
      </c>
      <c r="M1350" s="5">
        <f t="shared" si="972"/>
        <v>31</v>
      </c>
      <c r="N1350" s="5">
        <f>+IF(D1350="male",VLOOKUP(BG1350,'Key node cluster'!$L$3:$N$24,3,0),VLOOKUP(BG1350,'Key node cluster'!$R$3:$T$15,3,0))</f>
        <v>1</v>
      </c>
      <c r="O1350" s="1">
        <v>0</v>
      </c>
      <c r="P1350" s="1">
        <f t="shared" si="973"/>
        <v>26</v>
      </c>
      <c r="Q1350" s="1">
        <f t="shared" si="974"/>
        <v>26</v>
      </c>
      <c r="R1350" s="1">
        <f t="shared" si="975"/>
        <v>26</v>
      </c>
      <c r="S1350" s="1">
        <f t="shared" si="976"/>
        <v>26</v>
      </c>
      <c r="T1350" s="1">
        <f t="shared" si="977"/>
        <v>26</v>
      </c>
      <c r="U1350" s="1">
        <f t="shared" si="978"/>
        <v>26</v>
      </c>
      <c r="V1350" s="1">
        <f t="shared" si="979"/>
        <v>26</v>
      </c>
      <c r="W1350" s="1">
        <f t="shared" si="980"/>
        <v>26</v>
      </c>
      <c r="X1350" s="1">
        <f t="shared" si="981"/>
        <v>26</v>
      </c>
      <c r="Y1350" s="1">
        <f t="shared" si="982"/>
        <v>26</v>
      </c>
      <c r="Z1350" s="1">
        <f t="shared" si="983"/>
        <v>26</v>
      </c>
      <c r="AA1350" s="1">
        <f t="shared" si="984"/>
        <v>26</v>
      </c>
      <c r="AB1350" s="1">
        <f t="shared" si="985"/>
        <v>26</v>
      </c>
      <c r="AC1350" s="1">
        <f t="shared" si="986"/>
        <v>26</v>
      </c>
      <c r="AD1350" s="1">
        <f t="shared" si="987"/>
        <v>26</v>
      </c>
      <c r="AE1350" s="1">
        <f t="shared" si="988"/>
        <v>26</v>
      </c>
      <c r="AF1350" s="1">
        <f t="shared" si="989"/>
        <v>26</v>
      </c>
      <c r="AG1350" s="1">
        <f t="shared" si="990"/>
        <v>26</v>
      </c>
      <c r="AH1350" s="1">
        <f t="shared" si="991"/>
        <v>26</v>
      </c>
      <c r="AI1350" s="1">
        <f t="shared" si="992"/>
        <v>26</v>
      </c>
      <c r="AJ1350" s="1">
        <f t="shared" si="993"/>
        <v>26</v>
      </c>
      <c r="AK1350" s="1">
        <f t="shared" si="994"/>
        <v>26</v>
      </c>
      <c r="AL1350" s="1">
        <f t="shared" si="995"/>
        <v>26</v>
      </c>
      <c r="AM1350" s="1">
        <f t="shared" si="996"/>
        <v>26</v>
      </c>
      <c r="AN1350" s="1">
        <f t="shared" si="997"/>
        <v>26</v>
      </c>
      <c r="AO1350" s="1">
        <f t="shared" si="998"/>
        <v>26</v>
      </c>
      <c r="AP1350" s="7">
        <f t="shared" si="968"/>
        <v>27</v>
      </c>
      <c r="AQ1350" s="7">
        <f t="shared" si="969"/>
        <v>28</v>
      </c>
      <c r="AR1350" s="1">
        <f t="shared" si="999"/>
        <v>29</v>
      </c>
      <c r="AS1350" s="7">
        <f t="shared" si="970"/>
        <v>31</v>
      </c>
      <c r="AT1350" s="1">
        <f t="shared" si="1000"/>
        <v>31</v>
      </c>
      <c r="AU1350" s="1">
        <f t="shared" si="1001"/>
        <v>31</v>
      </c>
      <c r="AV1350" s="1">
        <f t="shared" si="1002"/>
        <v>31</v>
      </c>
      <c r="AW1350" s="1">
        <f t="shared" si="1003"/>
        <v>31</v>
      </c>
      <c r="AX1350" s="1">
        <f t="shared" si="1004"/>
        <v>31</v>
      </c>
      <c r="AY1350" s="1">
        <f t="shared" si="1005"/>
        <v>31</v>
      </c>
      <c r="AZ1350" s="1">
        <f t="shared" si="1006"/>
        <v>31</v>
      </c>
      <c r="BA1350" s="1">
        <f t="shared" si="1007"/>
        <v>31</v>
      </c>
      <c r="BB1350" s="1">
        <f t="shared" si="1008"/>
        <v>31</v>
      </c>
      <c r="BC1350" s="1">
        <f t="shared" si="1009"/>
        <v>31</v>
      </c>
      <c r="BD1350" s="1">
        <f t="shared" si="1010"/>
        <v>31</v>
      </c>
      <c r="BE1350" s="1">
        <f t="shared" si="1011"/>
        <v>31</v>
      </c>
      <c r="BF1350" s="1">
        <f t="shared" si="1012"/>
        <v>31</v>
      </c>
      <c r="BG1350" s="1">
        <f>+IF(D1350="male",VLOOKUP(M1350,'Key node cluster'!$A$3:$C$45,3,0),VLOOKUP(M1350,'Key node cluster'!$F$3:$H$27,3,0))</f>
        <v>31</v>
      </c>
    </row>
    <row r="1351" spans="1:59" x14ac:dyDescent="0.25">
      <c r="A1351" t="s">
        <v>1332</v>
      </c>
      <c r="B1351">
        <v>9841059051</v>
      </c>
      <c r="C1351" s="7">
        <v>40</v>
      </c>
      <c r="D1351" t="s">
        <v>9</v>
      </c>
      <c r="E1351" t="s">
        <v>10</v>
      </c>
      <c r="G1351" t="str">
        <f t="shared" si="967"/>
        <v/>
      </c>
      <c r="H1351" s="7">
        <f t="shared" si="971"/>
        <v>15</v>
      </c>
      <c r="J1351">
        <v>38</v>
      </c>
      <c r="K1351">
        <v>11.778082191780999</v>
      </c>
      <c r="L1351">
        <v>5</v>
      </c>
      <c r="M1351" s="5">
        <f t="shared" si="972"/>
        <v>26</v>
      </c>
      <c r="N1351" s="5">
        <f>+IF(D1351="male",VLOOKUP(BG1351,'Key node cluster'!$L$3:$N$24,3,0),VLOOKUP(BG1351,'Key node cluster'!$R$3:$T$15,3,0))</f>
        <v>1</v>
      </c>
      <c r="O1351" s="1">
        <v>0</v>
      </c>
      <c r="P1351" s="1">
        <f t="shared" si="973"/>
        <v>26</v>
      </c>
      <c r="Q1351" s="1">
        <f t="shared" si="974"/>
        <v>26</v>
      </c>
      <c r="R1351" s="1">
        <f t="shared" si="975"/>
        <v>26</v>
      </c>
      <c r="S1351" s="1">
        <f t="shared" si="976"/>
        <v>26</v>
      </c>
      <c r="T1351" s="1">
        <f t="shared" si="977"/>
        <v>26</v>
      </c>
      <c r="U1351" s="1">
        <f t="shared" si="978"/>
        <v>26</v>
      </c>
      <c r="V1351" s="1">
        <f t="shared" si="979"/>
        <v>26</v>
      </c>
      <c r="W1351" s="1">
        <f t="shared" si="980"/>
        <v>26</v>
      </c>
      <c r="X1351" s="1">
        <f t="shared" si="981"/>
        <v>26</v>
      </c>
      <c r="Y1351" s="1">
        <f t="shared" si="982"/>
        <v>26</v>
      </c>
      <c r="Z1351" s="1">
        <f t="shared" si="983"/>
        <v>26</v>
      </c>
      <c r="AA1351" s="1">
        <f t="shared" si="984"/>
        <v>26</v>
      </c>
      <c r="AB1351" s="1">
        <f t="shared" si="985"/>
        <v>26</v>
      </c>
      <c r="AC1351" s="1">
        <f t="shared" si="986"/>
        <v>26</v>
      </c>
      <c r="AD1351" s="1">
        <f t="shared" si="987"/>
        <v>26</v>
      </c>
      <c r="AE1351" s="1">
        <f t="shared" si="988"/>
        <v>26</v>
      </c>
      <c r="AF1351" s="1">
        <f t="shared" si="989"/>
        <v>26</v>
      </c>
      <c r="AG1351" s="1">
        <f t="shared" si="990"/>
        <v>26</v>
      </c>
      <c r="AH1351" s="1">
        <f t="shared" si="991"/>
        <v>26</v>
      </c>
      <c r="AI1351" s="1">
        <f t="shared" si="992"/>
        <v>26</v>
      </c>
      <c r="AJ1351" s="1">
        <f t="shared" si="993"/>
        <v>26</v>
      </c>
      <c r="AK1351" s="1">
        <f t="shared" si="994"/>
        <v>26</v>
      </c>
      <c r="AL1351" s="1">
        <f t="shared" si="995"/>
        <v>26</v>
      </c>
      <c r="AM1351" s="1">
        <f t="shared" si="996"/>
        <v>26</v>
      </c>
      <c r="AN1351" s="1">
        <f t="shared" si="997"/>
        <v>26</v>
      </c>
      <c r="AO1351" s="1">
        <f t="shared" si="998"/>
        <v>26</v>
      </c>
      <c r="AP1351" s="7">
        <f t="shared" si="968"/>
        <v>26</v>
      </c>
      <c r="AQ1351" s="7">
        <f t="shared" si="969"/>
        <v>26</v>
      </c>
      <c r="AR1351" s="1">
        <f t="shared" si="999"/>
        <v>26</v>
      </c>
      <c r="AS1351" s="7">
        <f t="shared" si="970"/>
        <v>26</v>
      </c>
      <c r="AT1351" s="1">
        <f t="shared" si="1000"/>
        <v>26</v>
      </c>
      <c r="AU1351" s="1">
        <f t="shared" si="1001"/>
        <v>26</v>
      </c>
      <c r="AV1351" s="1">
        <f t="shared" si="1002"/>
        <v>26</v>
      </c>
      <c r="AW1351" s="1">
        <f t="shared" si="1003"/>
        <v>26</v>
      </c>
      <c r="AX1351" s="1">
        <f t="shared" si="1004"/>
        <v>26</v>
      </c>
      <c r="AY1351" s="1">
        <f t="shared" si="1005"/>
        <v>26</v>
      </c>
      <c r="AZ1351" s="1">
        <f t="shared" si="1006"/>
        <v>26</v>
      </c>
      <c r="BA1351" s="1">
        <f t="shared" si="1007"/>
        <v>26</v>
      </c>
      <c r="BB1351" s="1">
        <f t="shared" si="1008"/>
        <v>26</v>
      </c>
      <c r="BC1351" s="1">
        <f t="shared" si="1009"/>
        <v>26</v>
      </c>
      <c r="BD1351" s="1">
        <f t="shared" si="1010"/>
        <v>26</v>
      </c>
      <c r="BE1351" s="1">
        <f t="shared" si="1011"/>
        <v>26</v>
      </c>
      <c r="BF1351" s="1">
        <f t="shared" si="1012"/>
        <v>26</v>
      </c>
      <c r="BG1351" s="1">
        <f>+IF(D1351="male",VLOOKUP(M1351,'Key node cluster'!$A$3:$C$45,3,0),VLOOKUP(M1351,'Key node cluster'!$F$3:$H$27,3,0))</f>
        <v>31</v>
      </c>
    </row>
    <row r="1352" spans="1:59" x14ac:dyDescent="0.25">
      <c r="A1352" t="s">
        <v>1333</v>
      </c>
      <c r="B1352">
        <v>9901001575</v>
      </c>
      <c r="C1352" s="7">
        <v>30</v>
      </c>
      <c r="D1352" t="s">
        <v>9</v>
      </c>
      <c r="E1352" t="s">
        <v>10</v>
      </c>
      <c r="F1352" t="s">
        <v>11</v>
      </c>
      <c r="G1352" t="str">
        <f t="shared" si="967"/>
        <v>bachelor or above</v>
      </c>
      <c r="H1352" s="7">
        <f t="shared" si="971"/>
        <v>5</v>
      </c>
      <c r="I1352" t="s">
        <v>14</v>
      </c>
      <c r="J1352">
        <v>32</v>
      </c>
      <c r="K1352">
        <v>3.772602739726</v>
      </c>
      <c r="L1352">
        <v>2</v>
      </c>
      <c r="M1352" s="5">
        <f t="shared" si="972"/>
        <v>41</v>
      </c>
      <c r="N1352" s="5">
        <f>+IF(D1352="male",VLOOKUP(BG1352,'Key node cluster'!$L$3:$N$24,3,0),VLOOKUP(BG1352,'Key node cluster'!$R$3:$T$15,3,0))</f>
        <v>1</v>
      </c>
      <c r="O1352" s="1">
        <v>0</v>
      </c>
      <c r="P1352" s="1">
        <f t="shared" si="973"/>
        <v>26</v>
      </c>
      <c r="Q1352" s="1">
        <f t="shared" si="974"/>
        <v>26</v>
      </c>
      <c r="R1352" s="1">
        <f t="shared" si="975"/>
        <v>26</v>
      </c>
      <c r="S1352" s="1">
        <f t="shared" si="976"/>
        <v>26</v>
      </c>
      <c r="T1352" s="1">
        <f t="shared" si="977"/>
        <v>26</v>
      </c>
      <c r="U1352" s="1">
        <f t="shared" si="978"/>
        <v>26</v>
      </c>
      <c r="V1352" s="1">
        <f t="shared" si="979"/>
        <v>26</v>
      </c>
      <c r="W1352" s="1">
        <f t="shared" si="980"/>
        <v>26</v>
      </c>
      <c r="X1352" s="1">
        <f t="shared" si="981"/>
        <v>26</v>
      </c>
      <c r="Y1352" s="1">
        <f t="shared" si="982"/>
        <v>26</v>
      </c>
      <c r="Z1352" s="1">
        <f t="shared" si="983"/>
        <v>26</v>
      </c>
      <c r="AA1352" s="1">
        <f t="shared" si="984"/>
        <v>26</v>
      </c>
      <c r="AB1352" s="1">
        <f t="shared" si="985"/>
        <v>26</v>
      </c>
      <c r="AC1352" s="1">
        <f t="shared" si="986"/>
        <v>26</v>
      </c>
      <c r="AD1352" s="1">
        <f t="shared" si="987"/>
        <v>26</v>
      </c>
      <c r="AE1352" s="1">
        <f t="shared" si="988"/>
        <v>26</v>
      </c>
      <c r="AF1352" s="1">
        <f t="shared" si="989"/>
        <v>26</v>
      </c>
      <c r="AG1352" s="1">
        <f t="shared" si="990"/>
        <v>26</v>
      </c>
      <c r="AH1352" s="1">
        <f t="shared" si="991"/>
        <v>26</v>
      </c>
      <c r="AI1352" s="1">
        <f t="shared" si="992"/>
        <v>26</v>
      </c>
      <c r="AJ1352" s="1">
        <f t="shared" si="993"/>
        <v>26</v>
      </c>
      <c r="AK1352" s="1">
        <f t="shared" si="994"/>
        <v>26</v>
      </c>
      <c r="AL1352" s="1">
        <f t="shared" si="995"/>
        <v>26</v>
      </c>
      <c r="AM1352" s="1">
        <f t="shared" si="996"/>
        <v>26</v>
      </c>
      <c r="AN1352" s="1">
        <f t="shared" si="997"/>
        <v>26</v>
      </c>
      <c r="AO1352" s="1">
        <f t="shared" si="998"/>
        <v>26</v>
      </c>
      <c r="AP1352" s="7">
        <f t="shared" si="968"/>
        <v>38</v>
      </c>
      <c r="AQ1352" s="7">
        <f t="shared" si="969"/>
        <v>38</v>
      </c>
      <c r="AR1352" s="1">
        <f t="shared" si="999"/>
        <v>38</v>
      </c>
      <c r="AS1352" s="7">
        <f t="shared" si="970"/>
        <v>38</v>
      </c>
      <c r="AT1352" s="1">
        <f t="shared" si="1000"/>
        <v>38</v>
      </c>
      <c r="AU1352" s="1">
        <f t="shared" si="1001"/>
        <v>38</v>
      </c>
      <c r="AV1352" s="1">
        <f t="shared" si="1002"/>
        <v>38</v>
      </c>
      <c r="AW1352" s="1">
        <f t="shared" si="1003"/>
        <v>38</v>
      </c>
      <c r="AX1352" s="1">
        <f t="shared" si="1004"/>
        <v>38</v>
      </c>
      <c r="AY1352" s="1">
        <f t="shared" si="1005"/>
        <v>38</v>
      </c>
      <c r="AZ1352" s="1">
        <f t="shared" si="1006"/>
        <v>38</v>
      </c>
      <c r="BA1352" s="1">
        <f t="shared" si="1007"/>
        <v>38</v>
      </c>
      <c r="BB1352" s="1">
        <f t="shared" si="1008"/>
        <v>40</v>
      </c>
      <c r="BC1352" s="1">
        <f t="shared" si="1009"/>
        <v>40</v>
      </c>
      <c r="BD1352" s="1">
        <f t="shared" si="1010"/>
        <v>41</v>
      </c>
      <c r="BE1352" s="1">
        <f t="shared" si="1011"/>
        <v>41</v>
      </c>
      <c r="BF1352" s="1">
        <f t="shared" si="1012"/>
        <v>41</v>
      </c>
      <c r="BG1352" s="1">
        <f>+IF(D1352="male",VLOOKUP(M1352,'Key node cluster'!$A$3:$C$45,3,0),VLOOKUP(M1352,'Key node cluster'!$F$3:$H$27,3,0))</f>
        <v>41</v>
      </c>
    </row>
    <row r="1353" spans="1:59" x14ac:dyDescent="0.25">
      <c r="A1353" t="s">
        <v>1336</v>
      </c>
      <c r="B1353">
        <v>9911013052</v>
      </c>
      <c r="C1353" s="7">
        <v>30</v>
      </c>
      <c r="D1353" t="s">
        <v>9</v>
      </c>
      <c r="E1353" t="s">
        <v>10</v>
      </c>
      <c r="F1353" t="s">
        <v>360</v>
      </c>
      <c r="G1353" t="str">
        <f t="shared" si="967"/>
        <v>secondary or below</v>
      </c>
      <c r="H1353" s="7">
        <f t="shared" si="971"/>
        <v>15</v>
      </c>
      <c r="I1353" t="s">
        <v>18</v>
      </c>
      <c r="J1353">
        <v>31</v>
      </c>
      <c r="K1353">
        <v>13.093150684932001</v>
      </c>
      <c r="L1353">
        <v>2</v>
      </c>
      <c r="M1353" s="5">
        <f t="shared" si="972"/>
        <v>31</v>
      </c>
      <c r="N1353" s="5">
        <f>+IF(D1353="male",VLOOKUP(BG1353,'Key node cluster'!$L$3:$N$24,3,0),VLOOKUP(BG1353,'Key node cluster'!$R$3:$T$15,3,0))</f>
        <v>1</v>
      </c>
      <c r="O1353" s="1">
        <v>0</v>
      </c>
      <c r="P1353" s="1">
        <f t="shared" si="973"/>
        <v>26</v>
      </c>
      <c r="Q1353" s="1">
        <f t="shared" si="974"/>
        <v>26</v>
      </c>
      <c r="R1353" s="1">
        <f t="shared" si="975"/>
        <v>26</v>
      </c>
      <c r="S1353" s="1">
        <f t="shared" si="976"/>
        <v>26</v>
      </c>
      <c r="T1353" s="1">
        <f t="shared" si="977"/>
        <v>26</v>
      </c>
      <c r="U1353" s="1">
        <f t="shared" si="978"/>
        <v>26</v>
      </c>
      <c r="V1353" s="1">
        <f t="shared" si="979"/>
        <v>26</v>
      </c>
      <c r="W1353" s="1">
        <f t="shared" si="980"/>
        <v>26</v>
      </c>
      <c r="X1353" s="1">
        <f t="shared" si="981"/>
        <v>26</v>
      </c>
      <c r="Y1353" s="1">
        <f t="shared" si="982"/>
        <v>26</v>
      </c>
      <c r="Z1353" s="1">
        <f t="shared" si="983"/>
        <v>26</v>
      </c>
      <c r="AA1353" s="1">
        <f t="shared" si="984"/>
        <v>26</v>
      </c>
      <c r="AB1353" s="1">
        <f t="shared" si="985"/>
        <v>26</v>
      </c>
      <c r="AC1353" s="1">
        <f t="shared" si="986"/>
        <v>26</v>
      </c>
      <c r="AD1353" s="1">
        <f t="shared" si="987"/>
        <v>26</v>
      </c>
      <c r="AE1353" s="1">
        <f t="shared" si="988"/>
        <v>26</v>
      </c>
      <c r="AF1353" s="1">
        <f t="shared" si="989"/>
        <v>26</v>
      </c>
      <c r="AG1353" s="1">
        <f t="shared" si="990"/>
        <v>26</v>
      </c>
      <c r="AH1353" s="1">
        <f t="shared" si="991"/>
        <v>26</v>
      </c>
      <c r="AI1353" s="1">
        <f t="shared" si="992"/>
        <v>26</v>
      </c>
      <c r="AJ1353" s="1">
        <f t="shared" si="993"/>
        <v>26</v>
      </c>
      <c r="AK1353" s="1">
        <f t="shared" si="994"/>
        <v>26</v>
      </c>
      <c r="AL1353" s="1">
        <f t="shared" si="995"/>
        <v>26</v>
      </c>
      <c r="AM1353" s="1">
        <f t="shared" si="996"/>
        <v>26</v>
      </c>
      <c r="AN1353" s="1">
        <f t="shared" si="997"/>
        <v>26</v>
      </c>
      <c r="AO1353" s="1">
        <f t="shared" si="998"/>
        <v>26</v>
      </c>
      <c r="AP1353" s="7">
        <f t="shared" si="968"/>
        <v>27</v>
      </c>
      <c r="AQ1353" s="7">
        <f t="shared" si="969"/>
        <v>28</v>
      </c>
      <c r="AR1353" s="1">
        <f t="shared" si="999"/>
        <v>29</v>
      </c>
      <c r="AS1353" s="7">
        <f t="shared" si="970"/>
        <v>31</v>
      </c>
      <c r="AT1353" s="1">
        <f t="shared" si="1000"/>
        <v>31</v>
      </c>
      <c r="AU1353" s="1">
        <f t="shared" si="1001"/>
        <v>31</v>
      </c>
      <c r="AV1353" s="1">
        <f t="shared" si="1002"/>
        <v>31</v>
      </c>
      <c r="AW1353" s="1">
        <f t="shared" si="1003"/>
        <v>31</v>
      </c>
      <c r="AX1353" s="1">
        <f t="shared" si="1004"/>
        <v>31</v>
      </c>
      <c r="AY1353" s="1">
        <f t="shared" si="1005"/>
        <v>31</v>
      </c>
      <c r="AZ1353" s="1">
        <f t="shared" si="1006"/>
        <v>31</v>
      </c>
      <c r="BA1353" s="1">
        <f t="shared" si="1007"/>
        <v>31</v>
      </c>
      <c r="BB1353" s="1">
        <f t="shared" si="1008"/>
        <v>31</v>
      </c>
      <c r="BC1353" s="1">
        <f t="shared" si="1009"/>
        <v>31</v>
      </c>
      <c r="BD1353" s="1">
        <f t="shared" si="1010"/>
        <v>31</v>
      </c>
      <c r="BE1353" s="1">
        <f t="shared" si="1011"/>
        <v>31</v>
      </c>
      <c r="BF1353" s="1">
        <f t="shared" si="1012"/>
        <v>31</v>
      </c>
      <c r="BG1353" s="1">
        <f>+IF(D1353="male",VLOOKUP(M1353,'Key node cluster'!$A$3:$C$45,3,0),VLOOKUP(M1353,'Key node cluster'!$F$3:$H$27,3,0))</f>
        <v>31</v>
      </c>
    </row>
    <row r="1354" spans="1:59" x14ac:dyDescent="0.25">
      <c r="A1354" t="s">
        <v>1339</v>
      </c>
      <c r="B1354">
        <v>9881049522</v>
      </c>
      <c r="C1354" s="7">
        <v>30</v>
      </c>
      <c r="D1354" t="s">
        <v>9</v>
      </c>
      <c r="E1354" t="s">
        <v>10</v>
      </c>
      <c r="F1354" t="s">
        <v>11</v>
      </c>
      <c r="G1354" t="str">
        <f t="shared" si="967"/>
        <v>bachelor or above</v>
      </c>
      <c r="H1354" s="7">
        <f t="shared" si="971"/>
        <v>10</v>
      </c>
      <c r="I1354" t="s">
        <v>14</v>
      </c>
      <c r="J1354">
        <v>34</v>
      </c>
      <c r="K1354">
        <v>8.6</v>
      </c>
      <c r="L1354">
        <v>8</v>
      </c>
      <c r="M1354" s="5">
        <f t="shared" si="972"/>
        <v>42</v>
      </c>
      <c r="N1354" s="5">
        <f>+IF(D1354="male",VLOOKUP(BG1354,'Key node cluster'!$L$3:$N$24,3,0),VLOOKUP(BG1354,'Key node cluster'!$R$3:$T$15,3,0))</f>
        <v>0</v>
      </c>
      <c r="O1354" s="1">
        <v>0</v>
      </c>
      <c r="P1354" s="1">
        <f t="shared" si="973"/>
        <v>26</v>
      </c>
      <c r="Q1354" s="1">
        <f t="shared" si="974"/>
        <v>26</v>
      </c>
      <c r="R1354" s="1">
        <f t="shared" si="975"/>
        <v>26</v>
      </c>
      <c r="S1354" s="1">
        <f t="shared" si="976"/>
        <v>26</v>
      </c>
      <c r="T1354" s="1">
        <f t="shared" si="977"/>
        <v>26</v>
      </c>
      <c r="U1354" s="1">
        <f t="shared" si="978"/>
        <v>26</v>
      </c>
      <c r="V1354" s="1">
        <f t="shared" si="979"/>
        <v>26</v>
      </c>
      <c r="W1354" s="1">
        <f t="shared" si="980"/>
        <v>26</v>
      </c>
      <c r="X1354" s="1">
        <f t="shared" si="981"/>
        <v>26</v>
      </c>
      <c r="Y1354" s="1">
        <f t="shared" si="982"/>
        <v>26</v>
      </c>
      <c r="Z1354" s="1">
        <f t="shared" si="983"/>
        <v>26</v>
      </c>
      <c r="AA1354" s="1">
        <f t="shared" si="984"/>
        <v>26</v>
      </c>
      <c r="AB1354" s="1">
        <f t="shared" si="985"/>
        <v>26</v>
      </c>
      <c r="AC1354" s="1">
        <f t="shared" si="986"/>
        <v>26</v>
      </c>
      <c r="AD1354" s="1">
        <f t="shared" si="987"/>
        <v>26</v>
      </c>
      <c r="AE1354" s="1">
        <f t="shared" si="988"/>
        <v>26</v>
      </c>
      <c r="AF1354" s="1">
        <f t="shared" si="989"/>
        <v>26</v>
      </c>
      <c r="AG1354" s="1">
        <f t="shared" si="990"/>
        <v>26</v>
      </c>
      <c r="AH1354" s="1">
        <f t="shared" si="991"/>
        <v>26</v>
      </c>
      <c r="AI1354" s="1">
        <f t="shared" si="992"/>
        <v>26</v>
      </c>
      <c r="AJ1354" s="1">
        <f t="shared" si="993"/>
        <v>26</v>
      </c>
      <c r="AK1354" s="1">
        <f t="shared" si="994"/>
        <v>26</v>
      </c>
      <c r="AL1354" s="1">
        <f t="shared" si="995"/>
        <v>26</v>
      </c>
      <c r="AM1354" s="1">
        <f t="shared" si="996"/>
        <v>26</v>
      </c>
      <c r="AN1354" s="1">
        <f t="shared" si="997"/>
        <v>26</v>
      </c>
      <c r="AO1354" s="1">
        <f t="shared" si="998"/>
        <v>26</v>
      </c>
      <c r="AP1354" s="7">
        <f t="shared" si="968"/>
        <v>38</v>
      </c>
      <c r="AQ1354" s="7">
        <f t="shared" si="969"/>
        <v>38</v>
      </c>
      <c r="AR1354" s="1">
        <f t="shared" si="999"/>
        <v>38</v>
      </c>
      <c r="AS1354" s="7">
        <f t="shared" si="970"/>
        <v>38</v>
      </c>
      <c r="AT1354" s="1">
        <f t="shared" si="1000"/>
        <v>38</v>
      </c>
      <c r="AU1354" s="1">
        <f t="shared" si="1001"/>
        <v>38</v>
      </c>
      <c r="AV1354" s="1">
        <f t="shared" si="1002"/>
        <v>38</v>
      </c>
      <c r="AW1354" s="1">
        <f t="shared" si="1003"/>
        <v>38</v>
      </c>
      <c r="AX1354" s="1">
        <f t="shared" si="1004"/>
        <v>38</v>
      </c>
      <c r="AY1354" s="1">
        <f t="shared" si="1005"/>
        <v>38</v>
      </c>
      <c r="AZ1354" s="1">
        <f t="shared" si="1006"/>
        <v>38</v>
      </c>
      <c r="BA1354" s="1">
        <f t="shared" si="1007"/>
        <v>38</v>
      </c>
      <c r="BB1354" s="1">
        <f t="shared" si="1008"/>
        <v>40</v>
      </c>
      <c r="BC1354" s="1">
        <f t="shared" si="1009"/>
        <v>40</v>
      </c>
      <c r="BD1354" s="1">
        <f t="shared" si="1010"/>
        <v>42</v>
      </c>
      <c r="BE1354" s="1">
        <f t="shared" si="1011"/>
        <v>42</v>
      </c>
      <c r="BF1354" s="1">
        <f t="shared" si="1012"/>
        <v>42</v>
      </c>
      <c r="BG1354" s="1">
        <f>+IF(D1354="male",VLOOKUP(M1354,'Key node cluster'!$A$3:$C$45,3,0),VLOOKUP(M1354,'Key node cluster'!$F$3:$H$27,3,0))</f>
        <v>42</v>
      </c>
    </row>
    <row r="1355" spans="1:59" x14ac:dyDescent="0.25">
      <c r="A1355" t="s">
        <v>1341</v>
      </c>
      <c r="B1355">
        <v>9941057528</v>
      </c>
      <c r="C1355" s="7">
        <v>30</v>
      </c>
      <c r="D1355" t="s">
        <v>9</v>
      </c>
      <c r="E1355" t="s">
        <v>10</v>
      </c>
      <c r="F1355" t="s">
        <v>352</v>
      </c>
      <c r="G1355" t="str">
        <f t="shared" si="967"/>
        <v>bachelor or above</v>
      </c>
      <c r="H1355" s="7">
        <f t="shared" si="971"/>
        <v>10</v>
      </c>
      <c r="I1355" t="s">
        <v>14</v>
      </c>
      <c r="J1355">
        <v>27</v>
      </c>
      <c r="K1355">
        <v>5.3534246575341999</v>
      </c>
      <c r="L1355">
        <v>1</v>
      </c>
      <c r="M1355" s="5">
        <f t="shared" si="972"/>
        <v>31</v>
      </c>
      <c r="N1355" s="5">
        <f>+IF(D1355="male",VLOOKUP(BG1355,'Key node cluster'!$L$3:$N$24,3,0),VLOOKUP(BG1355,'Key node cluster'!$R$3:$T$15,3,0))</f>
        <v>1</v>
      </c>
      <c r="O1355" s="1">
        <v>0</v>
      </c>
      <c r="P1355" s="1">
        <f t="shared" si="973"/>
        <v>26</v>
      </c>
      <c r="Q1355" s="1">
        <f t="shared" si="974"/>
        <v>26</v>
      </c>
      <c r="R1355" s="1">
        <f t="shared" si="975"/>
        <v>26</v>
      </c>
      <c r="S1355" s="1">
        <f t="shared" si="976"/>
        <v>26</v>
      </c>
      <c r="T1355" s="1">
        <f t="shared" si="977"/>
        <v>26</v>
      </c>
      <c r="U1355" s="1">
        <f t="shared" si="978"/>
        <v>26</v>
      </c>
      <c r="V1355" s="1">
        <f t="shared" si="979"/>
        <v>26</v>
      </c>
      <c r="W1355" s="1">
        <f t="shared" si="980"/>
        <v>26</v>
      </c>
      <c r="X1355" s="1">
        <f t="shared" si="981"/>
        <v>26</v>
      </c>
      <c r="Y1355" s="1">
        <f t="shared" si="982"/>
        <v>26</v>
      </c>
      <c r="Z1355" s="1">
        <f t="shared" si="983"/>
        <v>26</v>
      </c>
      <c r="AA1355" s="1">
        <f t="shared" si="984"/>
        <v>26</v>
      </c>
      <c r="AB1355" s="1">
        <f t="shared" si="985"/>
        <v>26</v>
      </c>
      <c r="AC1355" s="1">
        <f t="shared" si="986"/>
        <v>26</v>
      </c>
      <c r="AD1355" s="1">
        <f t="shared" si="987"/>
        <v>26</v>
      </c>
      <c r="AE1355" s="1">
        <f t="shared" si="988"/>
        <v>26</v>
      </c>
      <c r="AF1355" s="1">
        <f t="shared" si="989"/>
        <v>26</v>
      </c>
      <c r="AG1355" s="1">
        <f t="shared" si="990"/>
        <v>26</v>
      </c>
      <c r="AH1355" s="1">
        <f t="shared" si="991"/>
        <v>26</v>
      </c>
      <c r="AI1355" s="1">
        <f t="shared" si="992"/>
        <v>26</v>
      </c>
      <c r="AJ1355" s="1">
        <f t="shared" si="993"/>
        <v>26</v>
      </c>
      <c r="AK1355" s="1">
        <f t="shared" si="994"/>
        <v>26</v>
      </c>
      <c r="AL1355" s="1">
        <f t="shared" si="995"/>
        <v>26</v>
      </c>
      <c r="AM1355" s="1">
        <f t="shared" si="996"/>
        <v>26</v>
      </c>
      <c r="AN1355" s="1">
        <f t="shared" si="997"/>
        <v>26</v>
      </c>
      <c r="AO1355" s="1">
        <f t="shared" si="998"/>
        <v>26</v>
      </c>
      <c r="AP1355" s="7">
        <f t="shared" si="968"/>
        <v>27</v>
      </c>
      <c r="AQ1355" s="7">
        <f t="shared" si="969"/>
        <v>28</v>
      </c>
      <c r="AR1355" s="1">
        <f t="shared" si="999"/>
        <v>29</v>
      </c>
      <c r="AS1355" s="7">
        <f t="shared" si="970"/>
        <v>31</v>
      </c>
      <c r="AT1355" s="1">
        <f t="shared" si="1000"/>
        <v>31</v>
      </c>
      <c r="AU1355" s="1">
        <f t="shared" si="1001"/>
        <v>31</v>
      </c>
      <c r="AV1355" s="1">
        <f t="shared" si="1002"/>
        <v>31</v>
      </c>
      <c r="AW1355" s="1">
        <f t="shared" si="1003"/>
        <v>31</v>
      </c>
      <c r="AX1355" s="1">
        <f t="shared" si="1004"/>
        <v>31</v>
      </c>
      <c r="AY1355" s="1">
        <f t="shared" si="1005"/>
        <v>31</v>
      </c>
      <c r="AZ1355" s="1">
        <f t="shared" si="1006"/>
        <v>31</v>
      </c>
      <c r="BA1355" s="1">
        <f t="shared" si="1007"/>
        <v>31</v>
      </c>
      <c r="BB1355" s="1">
        <f t="shared" si="1008"/>
        <v>31</v>
      </c>
      <c r="BC1355" s="1">
        <f t="shared" si="1009"/>
        <v>31</v>
      </c>
      <c r="BD1355" s="1">
        <f t="shared" si="1010"/>
        <v>31</v>
      </c>
      <c r="BE1355" s="1">
        <f t="shared" si="1011"/>
        <v>31</v>
      </c>
      <c r="BF1355" s="1">
        <f t="shared" si="1012"/>
        <v>31</v>
      </c>
      <c r="BG1355" s="1">
        <f>+IF(D1355="male",VLOOKUP(M1355,'Key node cluster'!$A$3:$C$45,3,0),VLOOKUP(M1355,'Key node cluster'!$F$3:$H$27,3,0))</f>
        <v>31</v>
      </c>
    </row>
    <row r="1356" spans="1:59" x14ac:dyDescent="0.25">
      <c r="A1356" t="s">
        <v>1342</v>
      </c>
      <c r="B1356">
        <v>9891045482</v>
      </c>
      <c r="C1356" s="7">
        <v>30</v>
      </c>
      <c r="D1356" t="s">
        <v>9</v>
      </c>
      <c r="E1356" t="s">
        <v>10</v>
      </c>
      <c r="F1356" t="s">
        <v>25</v>
      </c>
      <c r="G1356" t="str">
        <f t="shared" si="967"/>
        <v>tvet</v>
      </c>
      <c r="H1356" s="7">
        <f t="shared" si="971"/>
        <v>10</v>
      </c>
      <c r="I1356" t="s">
        <v>22</v>
      </c>
      <c r="J1356">
        <v>33</v>
      </c>
      <c r="K1356">
        <v>5.9945205479452</v>
      </c>
      <c r="L1356">
        <v>15</v>
      </c>
      <c r="M1356" s="5">
        <f t="shared" si="972"/>
        <v>31</v>
      </c>
      <c r="N1356" s="5">
        <f>+IF(D1356="male",VLOOKUP(BG1356,'Key node cluster'!$L$3:$N$24,3,0),VLOOKUP(BG1356,'Key node cluster'!$R$3:$T$15,3,0))</f>
        <v>1</v>
      </c>
      <c r="O1356" s="1">
        <v>0</v>
      </c>
      <c r="P1356" s="1">
        <f t="shared" si="973"/>
        <v>26</v>
      </c>
      <c r="Q1356" s="1">
        <f t="shared" si="974"/>
        <v>26</v>
      </c>
      <c r="R1356" s="1">
        <f t="shared" si="975"/>
        <v>26</v>
      </c>
      <c r="S1356" s="1">
        <f t="shared" si="976"/>
        <v>26</v>
      </c>
      <c r="T1356" s="1">
        <f t="shared" si="977"/>
        <v>26</v>
      </c>
      <c r="U1356" s="1">
        <f t="shared" si="978"/>
        <v>26</v>
      </c>
      <c r="V1356" s="1">
        <f t="shared" si="979"/>
        <v>26</v>
      </c>
      <c r="W1356" s="1">
        <f t="shared" si="980"/>
        <v>26</v>
      </c>
      <c r="X1356" s="1">
        <f t="shared" si="981"/>
        <v>26</v>
      </c>
      <c r="Y1356" s="1">
        <f t="shared" si="982"/>
        <v>26</v>
      </c>
      <c r="Z1356" s="1">
        <f t="shared" si="983"/>
        <v>26</v>
      </c>
      <c r="AA1356" s="1">
        <f t="shared" si="984"/>
        <v>26</v>
      </c>
      <c r="AB1356" s="1">
        <f t="shared" si="985"/>
        <v>26</v>
      </c>
      <c r="AC1356" s="1">
        <f t="shared" si="986"/>
        <v>26</v>
      </c>
      <c r="AD1356" s="1">
        <f t="shared" si="987"/>
        <v>26</v>
      </c>
      <c r="AE1356" s="1">
        <f t="shared" si="988"/>
        <v>26</v>
      </c>
      <c r="AF1356" s="1">
        <f t="shared" si="989"/>
        <v>26</v>
      </c>
      <c r="AG1356" s="1">
        <f t="shared" si="990"/>
        <v>26</v>
      </c>
      <c r="AH1356" s="1">
        <f t="shared" si="991"/>
        <v>26</v>
      </c>
      <c r="AI1356" s="1">
        <f t="shared" si="992"/>
        <v>26</v>
      </c>
      <c r="AJ1356" s="1">
        <f t="shared" si="993"/>
        <v>26</v>
      </c>
      <c r="AK1356" s="1">
        <f t="shared" si="994"/>
        <v>26</v>
      </c>
      <c r="AL1356" s="1">
        <f t="shared" si="995"/>
        <v>26</v>
      </c>
      <c r="AM1356" s="1">
        <f t="shared" si="996"/>
        <v>26</v>
      </c>
      <c r="AN1356" s="1">
        <f t="shared" si="997"/>
        <v>26</v>
      </c>
      <c r="AO1356" s="1">
        <f t="shared" si="998"/>
        <v>26</v>
      </c>
      <c r="AP1356" s="7">
        <f t="shared" si="968"/>
        <v>27</v>
      </c>
      <c r="AQ1356" s="7">
        <f t="shared" si="969"/>
        <v>28</v>
      </c>
      <c r="AR1356" s="1">
        <f t="shared" si="999"/>
        <v>29</v>
      </c>
      <c r="AS1356" s="7">
        <f t="shared" si="970"/>
        <v>31</v>
      </c>
      <c r="AT1356" s="1">
        <f t="shared" si="1000"/>
        <v>31</v>
      </c>
      <c r="AU1356" s="1">
        <f t="shared" si="1001"/>
        <v>31</v>
      </c>
      <c r="AV1356" s="1">
        <f t="shared" si="1002"/>
        <v>31</v>
      </c>
      <c r="AW1356" s="1">
        <f t="shared" si="1003"/>
        <v>31</v>
      </c>
      <c r="AX1356" s="1">
        <f t="shared" si="1004"/>
        <v>31</v>
      </c>
      <c r="AY1356" s="1">
        <f t="shared" si="1005"/>
        <v>31</v>
      </c>
      <c r="AZ1356" s="1">
        <f t="shared" si="1006"/>
        <v>31</v>
      </c>
      <c r="BA1356" s="1">
        <f t="shared" si="1007"/>
        <v>31</v>
      </c>
      <c r="BB1356" s="1">
        <f t="shared" si="1008"/>
        <v>31</v>
      </c>
      <c r="BC1356" s="1">
        <f t="shared" si="1009"/>
        <v>31</v>
      </c>
      <c r="BD1356" s="1">
        <f t="shared" si="1010"/>
        <v>31</v>
      </c>
      <c r="BE1356" s="1">
        <f t="shared" si="1011"/>
        <v>31</v>
      </c>
      <c r="BF1356" s="1">
        <f t="shared" si="1012"/>
        <v>31</v>
      </c>
      <c r="BG1356" s="1">
        <f>+IF(D1356="male",VLOOKUP(M1356,'Key node cluster'!$A$3:$C$45,3,0),VLOOKUP(M1356,'Key node cluster'!$F$3:$H$27,3,0))</f>
        <v>31</v>
      </c>
    </row>
    <row r="1357" spans="1:59" x14ac:dyDescent="0.25">
      <c r="A1357" t="s">
        <v>1343</v>
      </c>
      <c r="B1357">
        <v>9911020527</v>
      </c>
      <c r="C1357" s="7">
        <v>30</v>
      </c>
      <c r="D1357" t="s">
        <v>9</v>
      </c>
      <c r="E1357" t="s">
        <v>10</v>
      </c>
      <c r="F1357" t="s">
        <v>45</v>
      </c>
      <c r="G1357" t="str">
        <f t="shared" si="967"/>
        <v>bachelor or above</v>
      </c>
      <c r="H1357" s="7">
        <f t="shared" si="971"/>
        <v>10</v>
      </c>
      <c r="I1357" t="s">
        <v>14</v>
      </c>
      <c r="J1357">
        <v>30</v>
      </c>
      <c r="K1357">
        <v>6.9205479452054997</v>
      </c>
      <c r="L1357">
        <v>6</v>
      </c>
      <c r="M1357" s="5">
        <f t="shared" si="972"/>
        <v>31</v>
      </c>
      <c r="N1357" s="5">
        <f>+IF(D1357="male",VLOOKUP(BG1357,'Key node cluster'!$L$3:$N$24,3,0),VLOOKUP(BG1357,'Key node cluster'!$R$3:$T$15,3,0))</f>
        <v>1</v>
      </c>
      <c r="O1357" s="1">
        <v>0</v>
      </c>
      <c r="P1357" s="1">
        <f t="shared" si="973"/>
        <v>26</v>
      </c>
      <c r="Q1357" s="1">
        <f t="shared" si="974"/>
        <v>26</v>
      </c>
      <c r="R1357" s="1">
        <f t="shared" si="975"/>
        <v>26</v>
      </c>
      <c r="S1357" s="1">
        <f t="shared" si="976"/>
        <v>26</v>
      </c>
      <c r="T1357" s="1">
        <f t="shared" si="977"/>
        <v>26</v>
      </c>
      <c r="U1357" s="1">
        <f t="shared" si="978"/>
        <v>26</v>
      </c>
      <c r="V1357" s="1">
        <f t="shared" si="979"/>
        <v>26</v>
      </c>
      <c r="W1357" s="1">
        <f t="shared" si="980"/>
        <v>26</v>
      </c>
      <c r="X1357" s="1">
        <f t="shared" si="981"/>
        <v>26</v>
      </c>
      <c r="Y1357" s="1">
        <f t="shared" si="982"/>
        <v>26</v>
      </c>
      <c r="Z1357" s="1">
        <f t="shared" si="983"/>
        <v>26</v>
      </c>
      <c r="AA1357" s="1">
        <f t="shared" si="984"/>
        <v>26</v>
      </c>
      <c r="AB1357" s="1">
        <f t="shared" si="985"/>
        <v>26</v>
      </c>
      <c r="AC1357" s="1">
        <f t="shared" si="986"/>
        <v>26</v>
      </c>
      <c r="AD1357" s="1">
        <f t="shared" si="987"/>
        <v>26</v>
      </c>
      <c r="AE1357" s="1">
        <f t="shared" si="988"/>
        <v>26</v>
      </c>
      <c r="AF1357" s="1">
        <f t="shared" si="989"/>
        <v>26</v>
      </c>
      <c r="AG1357" s="1">
        <f t="shared" si="990"/>
        <v>26</v>
      </c>
      <c r="AH1357" s="1">
        <f t="shared" si="991"/>
        <v>26</v>
      </c>
      <c r="AI1357" s="1">
        <f t="shared" si="992"/>
        <v>26</v>
      </c>
      <c r="AJ1357" s="1">
        <f t="shared" si="993"/>
        <v>26</v>
      </c>
      <c r="AK1357" s="1">
        <f t="shared" si="994"/>
        <v>26</v>
      </c>
      <c r="AL1357" s="1">
        <f t="shared" si="995"/>
        <v>26</v>
      </c>
      <c r="AM1357" s="1">
        <f t="shared" si="996"/>
        <v>26</v>
      </c>
      <c r="AN1357" s="1">
        <f t="shared" si="997"/>
        <v>26</v>
      </c>
      <c r="AO1357" s="1">
        <f t="shared" si="998"/>
        <v>26</v>
      </c>
      <c r="AP1357" s="7">
        <f t="shared" si="968"/>
        <v>27</v>
      </c>
      <c r="AQ1357" s="7">
        <f t="shared" si="969"/>
        <v>28</v>
      </c>
      <c r="AR1357" s="1">
        <f t="shared" si="999"/>
        <v>29</v>
      </c>
      <c r="AS1357" s="7">
        <f t="shared" si="970"/>
        <v>31</v>
      </c>
      <c r="AT1357" s="1">
        <f t="shared" si="1000"/>
        <v>31</v>
      </c>
      <c r="AU1357" s="1">
        <f t="shared" si="1001"/>
        <v>31</v>
      </c>
      <c r="AV1357" s="1">
        <f t="shared" si="1002"/>
        <v>31</v>
      </c>
      <c r="AW1357" s="1">
        <f t="shared" si="1003"/>
        <v>31</v>
      </c>
      <c r="AX1357" s="1">
        <f t="shared" si="1004"/>
        <v>31</v>
      </c>
      <c r="AY1357" s="1">
        <f t="shared" si="1005"/>
        <v>31</v>
      </c>
      <c r="AZ1357" s="1">
        <f t="shared" si="1006"/>
        <v>31</v>
      </c>
      <c r="BA1357" s="1">
        <f t="shared" si="1007"/>
        <v>31</v>
      </c>
      <c r="BB1357" s="1">
        <f t="shared" si="1008"/>
        <v>31</v>
      </c>
      <c r="BC1357" s="1">
        <f t="shared" si="1009"/>
        <v>31</v>
      </c>
      <c r="BD1357" s="1">
        <f t="shared" si="1010"/>
        <v>31</v>
      </c>
      <c r="BE1357" s="1">
        <f t="shared" si="1011"/>
        <v>31</v>
      </c>
      <c r="BF1357" s="1">
        <f t="shared" si="1012"/>
        <v>31</v>
      </c>
      <c r="BG1357" s="1">
        <f>+IF(D1357="male",VLOOKUP(M1357,'Key node cluster'!$A$3:$C$45,3,0),VLOOKUP(M1357,'Key node cluster'!$F$3:$H$27,3,0))</f>
        <v>31</v>
      </c>
    </row>
    <row r="1358" spans="1:59" x14ac:dyDescent="0.25">
      <c r="A1358" t="s">
        <v>1345</v>
      </c>
      <c r="B1358">
        <v>9861000914</v>
      </c>
      <c r="C1358" s="7">
        <v>40</v>
      </c>
      <c r="D1358" t="s">
        <v>9</v>
      </c>
      <c r="E1358" t="s">
        <v>10</v>
      </c>
      <c r="G1358" t="str">
        <f t="shared" si="967"/>
        <v/>
      </c>
      <c r="H1358" s="7">
        <f t="shared" si="971"/>
        <v>5</v>
      </c>
      <c r="J1358">
        <v>36</v>
      </c>
      <c r="K1358">
        <v>3.7561643835615999</v>
      </c>
      <c r="L1358">
        <v>2</v>
      </c>
      <c r="M1358" s="5">
        <f t="shared" si="972"/>
        <v>26</v>
      </c>
      <c r="N1358" s="5">
        <f>+IF(D1358="male",VLOOKUP(BG1358,'Key node cluster'!$L$3:$N$24,3,0),VLOOKUP(BG1358,'Key node cluster'!$R$3:$T$15,3,0))</f>
        <v>1</v>
      </c>
      <c r="O1358" s="1">
        <v>0</v>
      </c>
      <c r="P1358" s="1">
        <f t="shared" si="973"/>
        <v>26</v>
      </c>
      <c r="Q1358" s="1">
        <f t="shared" si="974"/>
        <v>26</v>
      </c>
      <c r="R1358" s="1">
        <f t="shared" si="975"/>
        <v>26</v>
      </c>
      <c r="S1358" s="1">
        <f t="shared" si="976"/>
        <v>26</v>
      </c>
      <c r="T1358" s="1">
        <f t="shared" si="977"/>
        <v>26</v>
      </c>
      <c r="U1358" s="1">
        <f t="shared" si="978"/>
        <v>26</v>
      </c>
      <c r="V1358" s="1">
        <f t="shared" si="979"/>
        <v>26</v>
      </c>
      <c r="W1358" s="1">
        <f t="shared" si="980"/>
        <v>26</v>
      </c>
      <c r="X1358" s="1">
        <f t="shared" si="981"/>
        <v>26</v>
      </c>
      <c r="Y1358" s="1">
        <f t="shared" si="982"/>
        <v>26</v>
      </c>
      <c r="Z1358" s="1">
        <f t="shared" si="983"/>
        <v>26</v>
      </c>
      <c r="AA1358" s="1">
        <f t="shared" si="984"/>
        <v>26</v>
      </c>
      <c r="AB1358" s="1">
        <f t="shared" si="985"/>
        <v>26</v>
      </c>
      <c r="AC1358" s="1">
        <f t="shared" si="986"/>
        <v>26</v>
      </c>
      <c r="AD1358" s="1">
        <f t="shared" si="987"/>
        <v>26</v>
      </c>
      <c r="AE1358" s="1">
        <f t="shared" si="988"/>
        <v>26</v>
      </c>
      <c r="AF1358" s="1">
        <f t="shared" si="989"/>
        <v>26</v>
      </c>
      <c r="AG1358" s="1">
        <f t="shared" si="990"/>
        <v>26</v>
      </c>
      <c r="AH1358" s="1">
        <f t="shared" si="991"/>
        <v>26</v>
      </c>
      <c r="AI1358" s="1">
        <f t="shared" si="992"/>
        <v>26</v>
      </c>
      <c r="AJ1358" s="1">
        <f t="shared" si="993"/>
        <v>26</v>
      </c>
      <c r="AK1358" s="1">
        <f t="shared" si="994"/>
        <v>26</v>
      </c>
      <c r="AL1358" s="1">
        <f t="shared" si="995"/>
        <v>26</v>
      </c>
      <c r="AM1358" s="1">
        <f t="shared" si="996"/>
        <v>26</v>
      </c>
      <c r="AN1358" s="1">
        <f t="shared" si="997"/>
        <v>26</v>
      </c>
      <c r="AO1358" s="1">
        <f t="shared" si="998"/>
        <v>26</v>
      </c>
      <c r="AP1358" s="7">
        <f t="shared" si="968"/>
        <v>26</v>
      </c>
      <c r="AQ1358" s="7">
        <f t="shared" si="969"/>
        <v>26</v>
      </c>
      <c r="AR1358" s="1">
        <f t="shared" si="999"/>
        <v>26</v>
      </c>
      <c r="AS1358" s="7">
        <f t="shared" si="970"/>
        <v>26</v>
      </c>
      <c r="AT1358" s="1">
        <f t="shared" si="1000"/>
        <v>26</v>
      </c>
      <c r="AU1358" s="1">
        <f t="shared" si="1001"/>
        <v>26</v>
      </c>
      <c r="AV1358" s="1">
        <f t="shared" si="1002"/>
        <v>26</v>
      </c>
      <c r="AW1358" s="1">
        <f t="shared" si="1003"/>
        <v>26</v>
      </c>
      <c r="AX1358" s="1">
        <f t="shared" si="1004"/>
        <v>26</v>
      </c>
      <c r="AY1358" s="1">
        <f t="shared" si="1005"/>
        <v>26</v>
      </c>
      <c r="AZ1358" s="1">
        <f t="shared" si="1006"/>
        <v>26</v>
      </c>
      <c r="BA1358" s="1">
        <f t="shared" si="1007"/>
        <v>26</v>
      </c>
      <c r="BB1358" s="1">
        <f t="shared" si="1008"/>
        <v>26</v>
      </c>
      <c r="BC1358" s="1">
        <f t="shared" si="1009"/>
        <v>26</v>
      </c>
      <c r="BD1358" s="1">
        <f t="shared" si="1010"/>
        <v>26</v>
      </c>
      <c r="BE1358" s="1">
        <f t="shared" si="1011"/>
        <v>26</v>
      </c>
      <c r="BF1358" s="1">
        <f t="shared" si="1012"/>
        <v>26</v>
      </c>
      <c r="BG1358" s="1">
        <f>+IF(D1358="male",VLOOKUP(M1358,'Key node cluster'!$A$3:$C$45,3,0),VLOOKUP(M1358,'Key node cluster'!$F$3:$H$27,3,0))</f>
        <v>31</v>
      </c>
    </row>
    <row r="1359" spans="1:59" x14ac:dyDescent="0.25">
      <c r="A1359" t="s">
        <v>1346</v>
      </c>
      <c r="B1359">
        <v>9911007534</v>
      </c>
      <c r="C1359" s="7">
        <v>30</v>
      </c>
      <c r="D1359" t="s">
        <v>9</v>
      </c>
      <c r="E1359" t="s">
        <v>10</v>
      </c>
      <c r="G1359" t="str">
        <f t="shared" si="967"/>
        <v>bachelor or above</v>
      </c>
      <c r="H1359" s="7">
        <f t="shared" si="971"/>
        <v>10</v>
      </c>
      <c r="I1359" t="s">
        <v>14</v>
      </c>
      <c r="J1359">
        <v>31</v>
      </c>
      <c r="K1359">
        <v>6.6109589041095997</v>
      </c>
      <c r="L1359">
        <v>3</v>
      </c>
      <c r="M1359" s="5">
        <f t="shared" si="972"/>
        <v>26</v>
      </c>
      <c r="N1359" s="5">
        <f>+IF(D1359="male",VLOOKUP(BG1359,'Key node cluster'!$L$3:$N$24,3,0),VLOOKUP(BG1359,'Key node cluster'!$R$3:$T$15,3,0))</f>
        <v>1</v>
      </c>
      <c r="O1359" s="1">
        <v>0</v>
      </c>
      <c r="P1359" s="1">
        <f t="shared" si="973"/>
        <v>26</v>
      </c>
      <c r="Q1359" s="1">
        <f t="shared" si="974"/>
        <v>26</v>
      </c>
      <c r="R1359" s="1">
        <f t="shared" si="975"/>
        <v>26</v>
      </c>
      <c r="S1359" s="1">
        <f t="shared" si="976"/>
        <v>26</v>
      </c>
      <c r="T1359" s="1">
        <f t="shared" si="977"/>
        <v>26</v>
      </c>
      <c r="U1359" s="1">
        <f t="shared" si="978"/>
        <v>26</v>
      </c>
      <c r="V1359" s="1">
        <f t="shared" si="979"/>
        <v>26</v>
      </c>
      <c r="W1359" s="1">
        <f t="shared" si="980"/>
        <v>26</v>
      </c>
      <c r="X1359" s="1">
        <f t="shared" si="981"/>
        <v>26</v>
      </c>
      <c r="Y1359" s="1">
        <f t="shared" si="982"/>
        <v>26</v>
      </c>
      <c r="Z1359" s="1">
        <f t="shared" si="983"/>
        <v>26</v>
      </c>
      <c r="AA1359" s="1">
        <f t="shared" si="984"/>
        <v>26</v>
      </c>
      <c r="AB1359" s="1">
        <f t="shared" si="985"/>
        <v>26</v>
      </c>
      <c r="AC1359" s="1">
        <f t="shared" si="986"/>
        <v>26</v>
      </c>
      <c r="AD1359" s="1">
        <f t="shared" si="987"/>
        <v>26</v>
      </c>
      <c r="AE1359" s="1">
        <f t="shared" si="988"/>
        <v>26</v>
      </c>
      <c r="AF1359" s="1">
        <f t="shared" si="989"/>
        <v>26</v>
      </c>
      <c r="AG1359" s="1">
        <f t="shared" si="990"/>
        <v>26</v>
      </c>
      <c r="AH1359" s="1">
        <f t="shared" si="991"/>
        <v>26</v>
      </c>
      <c r="AI1359" s="1">
        <f t="shared" si="992"/>
        <v>26</v>
      </c>
      <c r="AJ1359" s="1">
        <f t="shared" si="993"/>
        <v>26</v>
      </c>
      <c r="AK1359" s="1">
        <f t="shared" si="994"/>
        <v>26</v>
      </c>
      <c r="AL1359" s="1">
        <f t="shared" si="995"/>
        <v>26</v>
      </c>
      <c r="AM1359" s="1">
        <f t="shared" si="996"/>
        <v>26</v>
      </c>
      <c r="AN1359" s="1">
        <f t="shared" si="997"/>
        <v>26</v>
      </c>
      <c r="AO1359" s="1">
        <f t="shared" si="998"/>
        <v>26</v>
      </c>
      <c r="AP1359" s="7">
        <f t="shared" si="968"/>
        <v>26</v>
      </c>
      <c r="AQ1359" s="7">
        <f t="shared" si="969"/>
        <v>26</v>
      </c>
      <c r="AR1359" s="1">
        <f t="shared" si="999"/>
        <v>26</v>
      </c>
      <c r="AS1359" s="7">
        <f t="shared" si="970"/>
        <v>26</v>
      </c>
      <c r="AT1359" s="1">
        <f t="shared" si="1000"/>
        <v>26</v>
      </c>
      <c r="AU1359" s="1">
        <f t="shared" si="1001"/>
        <v>26</v>
      </c>
      <c r="AV1359" s="1">
        <f t="shared" si="1002"/>
        <v>26</v>
      </c>
      <c r="AW1359" s="1">
        <f t="shared" si="1003"/>
        <v>26</v>
      </c>
      <c r="AX1359" s="1">
        <f t="shared" si="1004"/>
        <v>26</v>
      </c>
      <c r="AY1359" s="1">
        <f t="shared" si="1005"/>
        <v>26</v>
      </c>
      <c r="AZ1359" s="1">
        <f t="shared" si="1006"/>
        <v>26</v>
      </c>
      <c r="BA1359" s="1">
        <f t="shared" si="1007"/>
        <v>26</v>
      </c>
      <c r="BB1359" s="1">
        <f t="shared" si="1008"/>
        <v>26</v>
      </c>
      <c r="BC1359" s="1">
        <f t="shared" si="1009"/>
        <v>26</v>
      </c>
      <c r="BD1359" s="1">
        <f t="shared" si="1010"/>
        <v>26</v>
      </c>
      <c r="BE1359" s="1">
        <f t="shared" si="1011"/>
        <v>26</v>
      </c>
      <c r="BF1359" s="1">
        <f t="shared" si="1012"/>
        <v>26</v>
      </c>
      <c r="BG1359" s="1">
        <f>+IF(D1359="male",VLOOKUP(M1359,'Key node cluster'!$A$3:$C$45,3,0),VLOOKUP(M1359,'Key node cluster'!$F$3:$H$27,3,0))</f>
        <v>31</v>
      </c>
    </row>
    <row r="1360" spans="1:59" x14ac:dyDescent="0.25">
      <c r="A1360" t="s">
        <v>1348</v>
      </c>
      <c r="B1360">
        <v>9791028424</v>
      </c>
      <c r="C1360" s="7">
        <v>40</v>
      </c>
      <c r="D1360" t="s">
        <v>9</v>
      </c>
      <c r="E1360" t="s">
        <v>10</v>
      </c>
      <c r="G1360" t="str">
        <f t="shared" si="967"/>
        <v/>
      </c>
      <c r="H1360" s="7">
        <f t="shared" si="971"/>
        <v>20</v>
      </c>
      <c r="J1360">
        <v>43</v>
      </c>
      <c r="K1360">
        <v>18.58904109589</v>
      </c>
      <c r="L1360">
        <v>30</v>
      </c>
      <c r="M1360" s="5">
        <f t="shared" si="972"/>
        <v>26</v>
      </c>
      <c r="N1360" s="5">
        <f>+IF(D1360="male",VLOOKUP(BG1360,'Key node cluster'!$L$3:$N$24,3,0),VLOOKUP(BG1360,'Key node cluster'!$R$3:$T$15,3,0))</f>
        <v>1</v>
      </c>
      <c r="O1360" s="1">
        <v>0</v>
      </c>
      <c r="P1360" s="1">
        <f t="shared" si="973"/>
        <v>26</v>
      </c>
      <c r="Q1360" s="1">
        <f t="shared" si="974"/>
        <v>26</v>
      </c>
      <c r="R1360" s="1">
        <f t="shared" si="975"/>
        <v>26</v>
      </c>
      <c r="S1360" s="1">
        <f t="shared" si="976"/>
        <v>26</v>
      </c>
      <c r="T1360" s="1">
        <f t="shared" si="977"/>
        <v>26</v>
      </c>
      <c r="U1360" s="1">
        <f t="shared" si="978"/>
        <v>26</v>
      </c>
      <c r="V1360" s="1">
        <f t="shared" si="979"/>
        <v>26</v>
      </c>
      <c r="W1360" s="1">
        <f t="shared" si="980"/>
        <v>26</v>
      </c>
      <c r="X1360" s="1">
        <f t="shared" si="981"/>
        <v>26</v>
      </c>
      <c r="Y1360" s="1">
        <f t="shared" si="982"/>
        <v>26</v>
      </c>
      <c r="Z1360" s="1">
        <f t="shared" si="983"/>
        <v>26</v>
      </c>
      <c r="AA1360" s="1">
        <f t="shared" si="984"/>
        <v>26</v>
      </c>
      <c r="AB1360" s="1">
        <f t="shared" si="985"/>
        <v>26</v>
      </c>
      <c r="AC1360" s="1">
        <f t="shared" si="986"/>
        <v>26</v>
      </c>
      <c r="AD1360" s="1">
        <f t="shared" si="987"/>
        <v>26</v>
      </c>
      <c r="AE1360" s="1">
        <f t="shared" si="988"/>
        <v>26</v>
      </c>
      <c r="AF1360" s="1">
        <f t="shared" si="989"/>
        <v>26</v>
      </c>
      <c r="AG1360" s="1">
        <f t="shared" si="990"/>
        <v>26</v>
      </c>
      <c r="AH1360" s="1">
        <f t="shared" si="991"/>
        <v>26</v>
      </c>
      <c r="AI1360" s="1">
        <f t="shared" si="992"/>
        <v>26</v>
      </c>
      <c r="AJ1360" s="1">
        <f t="shared" si="993"/>
        <v>26</v>
      </c>
      <c r="AK1360" s="1">
        <f t="shared" si="994"/>
        <v>26</v>
      </c>
      <c r="AL1360" s="1">
        <f t="shared" si="995"/>
        <v>26</v>
      </c>
      <c r="AM1360" s="1">
        <f t="shared" si="996"/>
        <v>26</v>
      </c>
      <c r="AN1360" s="1">
        <f t="shared" si="997"/>
        <v>26</v>
      </c>
      <c r="AO1360" s="1">
        <f t="shared" si="998"/>
        <v>26</v>
      </c>
      <c r="AP1360" s="7">
        <f t="shared" si="968"/>
        <v>26</v>
      </c>
      <c r="AQ1360" s="7">
        <f t="shared" si="969"/>
        <v>26</v>
      </c>
      <c r="AR1360" s="1">
        <f t="shared" si="999"/>
        <v>26</v>
      </c>
      <c r="AS1360" s="7">
        <f t="shared" si="970"/>
        <v>26</v>
      </c>
      <c r="AT1360" s="1">
        <f t="shared" si="1000"/>
        <v>26</v>
      </c>
      <c r="AU1360" s="1">
        <f t="shared" si="1001"/>
        <v>26</v>
      </c>
      <c r="AV1360" s="1">
        <f t="shared" si="1002"/>
        <v>26</v>
      </c>
      <c r="AW1360" s="1">
        <f t="shared" si="1003"/>
        <v>26</v>
      </c>
      <c r="AX1360" s="1">
        <f t="shared" si="1004"/>
        <v>26</v>
      </c>
      <c r="AY1360" s="1">
        <f t="shared" si="1005"/>
        <v>26</v>
      </c>
      <c r="AZ1360" s="1">
        <f t="shared" si="1006"/>
        <v>26</v>
      </c>
      <c r="BA1360" s="1">
        <f t="shared" si="1007"/>
        <v>26</v>
      </c>
      <c r="BB1360" s="1">
        <f t="shared" si="1008"/>
        <v>26</v>
      </c>
      <c r="BC1360" s="1">
        <f t="shared" si="1009"/>
        <v>26</v>
      </c>
      <c r="BD1360" s="1">
        <f t="shared" si="1010"/>
        <v>26</v>
      </c>
      <c r="BE1360" s="1">
        <f t="shared" si="1011"/>
        <v>26</v>
      </c>
      <c r="BF1360" s="1">
        <f t="shared" si="1012"/>
        <v>26</v>
      </c>
      <c r="BG1360" s="1">
        <f>+IF(D1360="male",VLOOKUP(M1360,'Key node cluster'!$A$3:$C$45,3,0),VLOOKUP(M1360,'Key node cluster'!$F$3:$H$27,3,0))</f>
        <v>31</v>
      </c>
    </row>
    <row r="1361" spans="1:59" x14ac:dyDescent="0.25">
      <c r="A1361" t="s">
        <v>1349</v>
      </c>
      <c r="B1361">
        <v>9891026374</v>
      </c>
      <c r="C1361" s="7">
        <v>30</v>
      </c>
      <c r="D1361" t="s">
        <v>9</v>
      </c>
      <c r="E1361" t="s">
        <v>10</v>
      </c>
      <c r="F1361" t="s">
        <v>43</v>
      </c>
      <c r="G1361" t="str">
        <f t="shared" si="967"/>
        <v>bachelor or above</v>
      </c>
      <c r="H1361" s="7">
        <f t="shared" si="971"/>
        <v>10</v>
      </c>
      <c r="I1361" t="s">
        <v>46</v>
      </c>
      <c r="J1361">
        <v>32</v>
      </c>
      <c r="K1361">
        <v>9.9452054794521008</v>
      </c>
      <c r="L1361">
        <v>2</v>
      </c>
      <c r="M1361" s="5">
        <f t="shared" si="972"/>
        <v>31</v>
      </c>
      <c r="N1361" s="5">
        <f>+IF(D1361="male",VLOOKUP(BG1361,'Key node cluster'!$L$3:$N$24,3,0),VLOOKUP(BG1361,'Key node cluster'!$R$3:$T$15,3,0))</f>
        <v>1</v>
      </c>
      <c r="O1361" s="1">
        <v>0</v>
      </c>
      <c r="P1361" s="1">
        <f t="shared" si="973"/>
        <v>26</v>
      </c>
      <c r="Q1361" s="1">
        <f t="shared" si="974"/>
        <v>26</v>
      </c>
      <c r="R1361" s="1">
        <f t="shared" si="975"/>
        <v>26</v>
      </c>
      <c r="S1361" s="1">
        <f t="shared" si="976"/>
        <v>26</v>
      </c>
      <c r="T1361" s="1">
        <f t="shared" si="977"/>
        <v>26</v>
      </c>
      <c r="U1361" s="1">
        <f t="shared" si="978"/>
        <v>26</v>
      </c>
      <c r="V1361" s="1">
        <f t="shared" si="979"/>
        <v>26</v>
      </c>
      <c r="W1361" s="1">
        <f t="shared" si="980"/>
        <v>26</v>
      </c>
      <c r="X1361" s="1">
        <f t="shared" si="981"/>
        <v>26</v>
      </c>
      <c r="Y1361" s="1">
        <f t="shared" si="982"/>
        <v>26</v>
      </c>
      <c r="Z1361" s="1">
        <f t="shared" si="983"/>
        <v>26</v>
      </c>
      <c r="AA1361" s="1">
        <f t="shared" si="984"/>
        <v>26</v>
      </c>
      <c r="AB1361" s="1">
        <f t="shared" si="985"/>
        <v>26</v>
      </c>
      <c r="AC1361" s="1">
        <f t="shared" si="986"/>
        <v>26</v>
      </c>
      <c r="AD1361" s="1">
        <f t="shared" si="987"/>
        <v>26</v>
      </c>
      <c r="AE1361" s="1">
        <f t="shared" si="988"/>
        <v>26</v>
      </c>
      <c r="AF1361" s="1">
        <f t="shared" si="989"/>
        <v>26</v>
      </c>
      <c r="AG1361" s="1">
        <f t="shared" si="990"/>
        <v>26</v>
      </c>
      <c r="AH1361" s="1">
        <f t="shared" si="991"/>
        <v>26</v>
      </c>
      <c r="AI1361" s="1">
        <f t="shared" si="992"/>
        <v>26</v>
      </c>
      <c r="AJ1361" s="1">
        <f t="shared" si="993"/>
        <v>26</v>
      </c>
      <c r="AK1361" s="1">
        <f t="shared" si="994"/>
        <v>26</v>
      </c>
      <c r="AL1361" s="1">
        <f t="shared" si="995"/>
        <v>26</v>
      </c>
      <c r="AM1361" s="1">
        <f t="shared" si="996"/>
        <v>26</v>
      </c>
      <c r="AN1361" s="1">
        <f t="shared" si="997"/>
        <v>26</v>
      </c>
      <c r="AO1361" s="1">
        <f t="shared" si="998"/>
        <v>26</v>
      </c>
      <c r="AP1361" s="7">
        <f t="shared" si="968"/>
        <v>27</v>
      </c>
      <c r="AQ1361" s="7">
        <f t="shared" si="969"/>
        <v>28</v>
      </c>
      <c r="AR1361" s="1">
        <f t="shared" si="999"/>
        <v>29</v>
      </c>
      <c r="AS1361" s="7">
        <f t="shared" si="970"/>
        <v>31</v>
      </c>
      <c r="AT1361" s="1">
        <f t="shared" si="1000"/>
        <v>31</v>
      </c>
      <c r="AU1361" s="1">
        <f t="shared" si="1001"/>
        <v>31</v>
      </c>
      <c r="AV1361" s="1">
        <f t="shared" si="1002"/>
        <v>31</v>
      </c>
      <c r="AW1361" s="1">
        <f t="shared" si="1003"/>
        <v>31</v>
      </c>
      <c r="AX1361" s="1">
        <f t="shared" si="1004"/>
        <v>31</v>
      </c>
      <c r="AY1361" s="1">
        <f t="shared" si="1005"/>
        <v>31</v>
      </c>
      <c r="AZ1361" s="1">
        <f t="shared" si="1006"/>
        <v>31</v>
      </c>
      <c r="BA1361" s="1">
        <f t="shared" si="1007"/>
        <v>31</v>
      </c>
      <c r="BB1361" s="1">
        <f t="shared" si="1008"/>
        <v>31</v>
      </c>
      <c r="BC1361" s="1">
        <f t="shared" si="1009"/>
        <v>31</v>
      </c>
      <c r="BD1361" s="1">
        <f t="shared" si="1010"/>
        <v>31</v>
      </c>
      <c r="BE1361" s="1">
        <f t="shared" si="1011"/>
        <v>31</v>
      </c>
      <c r="BF1361" s="1">
        <f t="shared" si="1012"/>
        <v>31</v>
      </c>
      <c r="BG1361" s="1">
        <f>+IF(D1361="male",VLOOKUP(M1361,'Key node cluster'!$A$3:$C$45,3,0),VLOOKUP(M1361,'Key node cluster'!$F$3:$H$27,3,0))</f>
        <v>31</v>
      </c>
    </row>
    <row r="1362" spans="1:59" x14ac:dyDescent="0.25">
      <c r="A1362" t="s">
        <v>1350</v>
      </c>
      <c r="B1362">
        <v>9691037920</v>
      </c>
      <c r="C1362" s="7">
        <v>50</v>
      </c>
      <c r="D1362" t="s">
        <v>9</v>
      </c>
      <c r="E1362" t="s">
        <v>10</v>
      </c>
      <c r="F1362" t="s">
        <v>11</v>
      </c>
      <c r="G1362" t="str">
        <f t="shared" si="967"/>
        <v>tvet</v>
      </c>
      <c r="H1362" s="7">
        <f t="shared" si="971"/>
        <v>20</v>
      </c>
      <c r="I1362" t="s">
        <v>22</v>
      </c>
      <c r="J1362">
        <v>53</v>
      </c>
      <c r="K1362">
        <v>28.687671232877001</v>
      </c>
      <c r="L1362">
        <v>3</v>
      </c>
      <c r="M1362" s="5">
        <f t="shared" si="972"/>
        <v>42</v>
      </c>
      <c r="N1362" s="5">
        <f>+IF(D1362="male",VLOOKUP(BG1362,'Key node cluster'!$L$3:$N$24,3,0),VLOOKUP(BG1362,'Key node cluster'!$R$3:$T$15,3,0))</f>
        <v>0</v>
      </c>
      <c r="O1362" s="1">
        <v>0</v>
      </c>
      <c r="P1362" s="1">
        <f t="shared" si="973"/>
        <v>26</v>
      </c>
      <c r="Q1362" s="1">
        <f t="shared" si="974"/>
        <v>26</v>
      </c>
      <c r="R1362" s="1">
        <f t="shared" si="975"/>
        <v>26</v>
      </c>
      <c r="S1362" s="1">
        <f t="shared" si="976"/>
        <v>26</v>
      </c>
      <c r="T1362" s="1">
        <f t="shared" si="977"/>
        <v>26</v>
      </c>
      <c r="U1362" s="1">
        <f t="shared" si="978"/>
        <v>26</v>
      </c>
      <c r="V1362" s="1">
        <f t="shared" si="979"/>
        <v>26</v>
      </c>
      <c r="W1362" s="1">
        <f t="shared" si="980"/>
        <v>26</v>
      </c>
      <c r="X1362" s="1">
        <f t="shared" si="981"/>
        <v>26</v>
      </c>
      <c r="Y1362" s="1">
        <f t="shared" si="982"/>
        <v>26</v>
      </c>
      <c r="Z1362" s="1">
        <f t="shared" si="983"/>
        <v>26</v>
      </c>
      <c r="AA1362" s="1">
        <f t="shared" si="984"/>
        <v>26</v>
      </c>
      <c r="AB1362" s="1">
        <f t="shared" si="985"/>
        <v>26</v>
      </c>
      <c r="AC1362" s="1">
        <f t="shared" si="986"/>
        <v>26</v>
      </c>
      <c r="AD1362" s="1">
        <f t="shared" si="987"/>
        <v>26</v>
      </c>
      <c r="AE1362" s="1">
        <f t="shared" si="988"/>
        <v>26</v>
      </c>
      <c r="AF1362" s="1">
        <f t="shared" si="989"/>
        <v>26</v>
      </c>
      <c r="AG1362" s="1">
        <f t="shared" si="990"/>
        <v>26</v>
      </c>
      <c r="AH1362" s="1">
        <f t="shared" si="991"/>
        <v>26</v>
      </c>
      <c r="AI1362" s="1">
        <f t="shared" si="992"/>
        <v>26</v>
      </c>
      <c r="AJ1362" s="1">
        <f t="shared" si="993"/>
        <v>26</v>
      </c>
      <c r="AK1362" s="1">
        <f t="shared" si="994"/>
        <v>26</v>
      </c>
      <c r="AL1362" s="1">
        <f t="shared" si="995"/>
        <v>26</v>
      </c>
      <c r="AM1362" s="1">
        <f t="shared" si="996"/>
        <v>26</v>
      </c>
      <c r="AN1362" s="1">
        <f t="shared" si="997"/>
        <v>26</v>
      </c>
      <c r="AO1362" s="1">
        <f t="shared" si="998"/>
        <v>26</v>
      </c>
      <c r="AP1362" s="7">
        <f t="shared" si="968"/>
        <v>38</v>
      </c>
      <c r="AQ1362" s="7">
        <f t="shared" si="969"/>
        <v>38</v>
      </c>
      <c r="AR1362" s="1">
        <f t="shared" si="999"/>
        <v>38</v>
      </c>
      <c r="AS1362" s="7">
        <f t="shared" si="970"/>
        <v>38</v>
      </c>
      <c r="AT1362" s="1">
        <f t="shared" si="1000"/>
        <v>38</v>
      </c>
      <c r="AU1362" s="1">
        <f t="shared" si="1001"/>
        <v>38</v>
      </c>
      <c r="AV1362" s="1">
        <f t="shared" si="1002"/>
        <v>38</v>
      </c>
      <c r="AW1362" s="1">
        <f t="shared" si="1003"/>
        <v>38</v>
      </c>
      <c r="AX1362" s="1">
        <f t="shared" si="1004"/>
        <v>38</v>
      </c>
      <c r="AY1362" s="1">
        <f t="shared" si="1005"/>
        <v>38</v>
      </c>
      <c r="AZ1362" s="1">
        <f t="shared" si="1006"/>
        <v>38</v>
      </c>
      <c r="BA1362" s="1">
        <f t="shared" si="1007"/>
        <v>38</v>
      </c>
      <c r="BB1362" s="1">
        <f t="shared" si="1008"/>
        <v>40</v>
      </c>
      <c r="BC1362" s="1">
        <f t="shared" si="1009"/>
        <v>40</v>
      </c>
      <c r="BD1362" s="1">
        <f t="shared" si="1010"/>
        <v>42</v>
      </c>
      <c r="BE1362" s="1">
        <f t="shared" si="1011"/>
        <v>42</v>
      </c>
      <c r="BF1362" s="1">
        <f t="shared" si="1012"/>
        <v>42</v>
      </c>
      <c r="BG1362" s="1">
        <f>+IF(D1362="male",VLOOKUP(M1362,'Key node cluster'!$A$3:$C$45,3,0),VLOOKUP(M1362,'Key node cluster'!$F$3:$H$27,3,0))</f>
        <v>42</v>
      </c>
    </row>
    <row r="1363" spans="1:59" x14ac:dyDescent="0.25">
      <c r="A1363" t="s">
        <v>1352</v>
      </c>
      <c r="B1363">
        <v>9921072117</v>
      </c>
      <c r="C1363" s="7">
        <v>30</v>
      </c>
      <c r="D1363" t="s">
        <v>9</v>
      </c>
      <c r="E1363" t="s">
        <v>10</v>
      </c>
      <c r="F1363" t="s">
        <v>11</v>
      </c>
      <c r="G1363" t="str">
        <f t="shared" si="967"/>
        <v>bachelor or above</v>
      </c>
      <c r="H1363" s="7">
        <f t="shared" si="971"/>
        <v>10</v>
      </c>
      <c r="I1363" t="s">
        <v>14</v>
      </c>
      <c r="J1363">
        <v>29</v>
      </c>
      <c r="K1363">
        <v>5.1835616438356</v>
      </c>
      <c r="L1363">
        <v>3</v>
      </c>
      <c r="M1363" s="5">
        <f t="shared" si="972"/>
        <v>42</v>
      </c>
      <c r="N1363" s="5">
        <f>+IF(D1363="male",VLOOKUP(BG1363,'Key node cluster'!$L$3:$N$24,3,0),VLOOKUP(BG1363,'Key node cluster'!$R$3:$T$15,3,0))</f>
        <v>0</v>
      </c>
      <c r="O1363" s="1">
        <v>0</v>
      </c>
      <c r="P1363" s="1">
        <f t="shared" si="973"/>
        <v>26</v>
      </c>
      <c r="Q1363" s="1">
        <f t="shared" si="974"/>
        <v>26</v>
      </c>
      <c r="R1363" s="1">
        <f t="shared" si="975"/>
        <v>26</v>
      </c>
      <c r="S1363" s="1">
        <f t="shared" si="976"/>
        <v>26</v>
      </c>
      <c r="T1363" s="1">
        <f t="shared" si="977"/>
        <v>26</v>
      </c>
      <c r="U1363" s="1">
        <f t="shared" si="978"/>
        <v>26</v>
      </c>
      <c r="V1363" s="1">
        <f t="shared" si="979"/>
        <v>26</v>
      </c>
      <c r="W1363" s="1">
        <f t="shared" si="980"/>
        <v>26</v>
      </c>
      <c r="X1363" s="1">
        <f t="shared" si="981"/>
        <v>26</v>
      </c>
      <c r="Y1363" s="1">
        <f t="shared" si="982"/>
        <v>26</v>
      </c>
      <c r="Z1363" s="1">
        <f t="shared" si="983"/>
        <v>26</v>
      </c>
      <c r="AA1363" s="1">
        <f t="shared" si="984"/>
        <v>26</v>
      </c>
      <c r="AB1363" s="1">
        <f t="shared" si="985"/>
        <v>26</v>
      </c>
      <c r="AC1363" s="1">
        <f t="shared" si="986"/>
        <v>26</v>
      </c>
      <c r="AD1363" s="1">
        <f t="shared" si="987"/>
        <v>26</v>
      </c>
      <c r="AE1363" s="1">
        <f t="shared" si="988"/>
        <v>26</v>
      </c>
      <c r="AF1363" s="1">
        <f t="shared" si="989"/>
        <v>26</v>
      </c>
      <c r="AG1363" s="1">
        <f t="shared" si="990"/>
        <v>26</v>
      </c>
      <c r="AH1363" s="1">
        <f t="shared" si="991"/>
        <v>26</v>
      </c>
      <c r="AI1363" s="1">
        <f t="shared" si="992"/>
        <v>26</v>
      </c>
      <c r="AJ1363" s="1">
        <f t="shared" si="993"/>
        <v>26</v>
      </c>
      <c r="AK1363" s="1">
        <f t="shared" si="994"/>
        <v>26</v>
      </c>
      <c r="AL1363" s="1">
        <f t="shared" si="995"/>
        <v>26</v>
      </c>
      <c r="AM1363" s="1">
        <f t="shared" si="996"/>
        <v>26</v>
      </c>
      <c r="AN1363" s="1">
        <f t="shared" si="997"/>
        <v>26</v>
      </c>
      <c r="AO1363" s="1">
        <f t="shared" si="998"/>
        <v>26</v>
      </c>
      <c r="AP1363" s="7">
        <f t="shared" si="968"/>
        <v>38</v>
      </c>
      <c r="AQ1363" s="7">
        <f t="shared" si="969"/>
        <v>38</v>
      </c>
      <c r="AR1363" s="1">
        <f t="shared" si="999"/>
        <v>38</v>
      </c>
      <c r="AS1363" s="7">
        <f t="shared" si="970"/>
        <v>38</v>
      </c>
      <c r="AT1363" s="1">
        <f t="shared" si="1000"/>
        <v>38</v>
      </c>
      <c r="AU1363" s="1">
        <f t="shared" si="1001"/>
        <v>38</v>
      </c>
      <c r="AV1363" s="1">
        <f t="shared" si="1002"/>
        <v>38</v>
      </c>
      <c r="AW1363" s="1">
        <f t="shared" si="1003"/>
        <v>38</v>
      </c>
      <c r="AX1363" s="1">
        <f t="shared" si="1004"/>
        <v>38</v>
      </c>
      <c r="AY1363" s="1">
        <f t="shared" si="1005"/>
        <v>38</v>
      </c>
      <c r="AZ1363" s="1">
        <f t="shared" si="1006"/>
        <v>38</v>
      </c>
      <c r="BA1363" s="1">
        <f t="shared" si="1007"/>
        <v>38</v>
      </c>
      <c r="BB1363" s="1">
        <f t="shared" si="1008"/>
        <v>40</v>
      </c>
      <c r="BC1363" s="1">
        <f t="shared" si="1009"/>
        <v>40</v>
      </c>
      <c r="BD1363" s="1">
        <f t="shared" si="1010"/>
        <v>42</v>
      </c>
      <c r="BE1363" s="1">
        <f t="shared" si="1011"/>
        <v>42</v>
      </c>
      <c r="BF1363" s="1">
        <f t="shared" si="1012"/>
        <v>42</v>
      </c>
      <c r="BG1363" s="1">
        <f>+IF(D1363="male",VLOOKUP(M1363,'Key node cluster'!$A$3:$C$45,3,0),VLOOKUP(M1363,'Key node cluster'!$F$3:$H$27,3,0))</f>
        <v>42</v>
      </c>
    </row>
    <row r="1364" spans="1:59" x14ac:dyDescent="0.25">
      <c r="A1364" t="s">
        <v>1353</v>
      </c>
      <c r="B1364">
        <v>9901025251</v>
      </c>
      <c r="C1364" s="7">
        <v>30</v>
      </c>
      <c r="D1364" t="s">
        <v>9</v>
      </c>
      <c r="E1364" t="s">
        <v>10</v>
      </c>
      <c r="F1364" t="s">
        <v>11</v>
      </c>
      <c r="G1364" t="str">
        <f t="shared" si="967"/>
        <v>bachelor or above</v>
      </c>
      <c r="H1364" s="7">
        <f t="shared" si="971"/>
        <v>10</v>
      </c>
      <c r="I1364" t="s">
        <v>14</v>
      </c>
      <c r="J1364">
        <v>31</v>
      </c>
      <c r="K1364">
        <v>8.8657534246575</v>
      </c>
      <c r="L1364">
        <v>20</v>
      </c>
      <c r="M1364" s="5">
        <f t="shared" si="972"/>
        <v>42</v>
      </c>
      <c r="N1364" s="5">
        <f>+IF(D1364="male",VLOOKUP(BG1364,'Key node cluster'!$L$3:$N$24,3,0),VLOOKUP(BG1364,'Key node cluster'!$R$3:$T$15,3,0))</f>
        <v>0</v>
      </c>
      <c r="O1364" s="1">
        <v>0</v>
      </c>
      <c r="P1364" s="1">
        <f t="shared" si="973"/>
        <v>26</v>
      </c>
      <c r="Q1364" s="1">
        <f t="shared" si="974"/>
        <v>26</v>
      </c>
      <c r="R1364" s="1">
        <f t="shared" si="975"/>
        <v>26</v>
      </c>
      <c r="S1364" s="1">
        <f t="shared" si="976"/>
        <v>26</v>
      </c>
      <c r="T1364" s="1">
        <f t="shared" si="977"/>
        <v>26</v>
      </c>
      <c r="U1364" s="1">
        <f t="shared" si="978"/>
        <v>26</v>
      </c>
      <c r="V1364" s="1">
        <f t="shared" si="979"/>
        <v>26</v>
      </c>
      <c r="W1364" s="1">
        <f t="shared" si="980"/>
        <v>26</v>
      </c>
      <c r="X1364" s="1">
        <f t="shared" si="981"/>
        <v>26</v>
      </c>
      <c r="Y1364" s="1">
        <f t="shared" si="982"/>
        <v>26</v>
      </c>
      <c r="Z1364" s="1">
        <f t="shared" si="983"/>
        <v>26</v>
      </c>
      <c r="AA1364" s="1">
        <f t="shared" si="984"/>
        <v>26</v>
      </c>
      <c r="AB1364" s="1">
        <f t="shared" si="985"/>
        <v>26</v>
      </c>
      <c r="AC1364" s="1">
        <f t="shared" si="986"/>
        <v>26</v>
      </c>
      <c r="AD1364" s="1">
        <f t="shared" si="987"/>
        <v>26</v>
      </c>
      <c r="AE1364" s="1">
        <f t="shared" si="988"/>
        <v>26</v>
      </c>
      <c r="AF1364" s="1">
        <f t="shared" si="989"/>
        <v>26</v>
      </c>
      <c r="AG1364" s="1">
        <f t="shared" si="990"/>
        <v>26</v>
      </c>
      <c r="AH1364" s="1">
        <f t="shared" si="991"/>
        <v>26</v>
      </c>
      <c r="AI1364" s="1">
        <f t="shared" si="992"/>
        <v>26</v>
      </c>
      <c r="AJ1364" s="1">
        <f t="shared" si="993"/>
        <v>26</v>
      </c>
      <c r="AK1364" s="1">
        <f t="shared" si="994"/>
        <v>26</v>
      </c>
      <c r="AL1364" s="1">
        <f t="shared" si="995"/>
        <v>26</v>
      </c>
      <c r="AM1364" s="1">
        <f t="shared" si="996"/>
        <v>26</v>
      </c>
      <c r="AN1364" s="1">
        <f t="shared" si="997"/>
        <v>26</v>
      </c>
      <c r="AO1364" s="1">
        <f t="shared" si="998"/>
        <v>26</v>
      </c>
      <c r="AP1364" s="7">
        <f t="shared" si="968"/>
        <v>38</v>
      </c>
      <c r="AQ1364" s="7">
        <f t="shared" si="969"/>
        <v>38</v>
      </c>
      <c r="AR1364" s="1">
        <f t="shared" si="999"/>
        <v>38</v>
      </c>
      <c r="AS1364" s="7">
        <f t="shared" si="970"/>
        <v>38</v>
      </c>
      <c r="AT1364" s="1">
        <f t="shared" si="1000"/>
        <v>38</v>
      </c>
      <c r="AU1364" s="1">
        <f t="shared" si="1001"/>
        <v>38</v>
      </c>
      <c r="AV1364" s="1">
        <f t="shared" si="1002"/>
        <v>38</v>
      </c>
      <c r="AW1364" s="1">
        <f t="shared" si="1003"/>
        <v>38</v>
      </c>
      <c r="AX1364" s="1">
        <f t="shared" si="1004"/>
        <v>38</v>
      </c>
      <c r="AY1364" s="1">
        <f t="shared" si="1005"/>
        <v>38</v>
      </c>
      <c r="AZ1364" s="1">
        <f t="shared" si="1006"/>
        <v>38</v>
      </c>
      <c r="BA1364" s="1">
        <f t="shared" si="1007"/>
        <v>38</v>
      </c>
      <c r="BB1364" s="1">
        <f t="shared" si="1008"/>
        <v>40</v>
      </c>
      <c r="BC1364" s="1">
        <f t="shared" si="1009"/>
        <v>40</v>
      </c>
      <c r="BD1364" s="1">
        <f t="shared" si="1010"/>
        <v>42</v>
      </c>
      <c r="BE1364" s="1">
        <f t="shared" si="1011"/>
        <v>42</v>
      </c>
      <c r="BF1364" s="1">
        <f t="shared" si="1012"/>
        <v>42</v>
      </c>
      <c r="BG1364" s="1">
        <f>+IF(D1364="male",VLOOKUP(M1364,'Key node cluster'!$A$3:$C$45,3,0),VLOOKUP(M1364,'Key node cluster'!$F$3:$H$27,3,0))</f>
        <v>42</v>
      </c>
    </row>
    <row r="1365" spans="1:59" x14ac:dyDescent="0.25">
      <c r="A1365" t="s">
        <v>1355</v>
      </c>
      <c r="B1365">
        <v>9931015216</v>
      </c>
      <c r="C1365" s="7">
        <v>30</v>
      </c>
      <c r="D1365" t="s">
        <v>9</v>
      </c>
      <c r="E1365" t="s">
        <v>10</v>
      </c>
      <c r="F1365" t="s">
        <v>25</v>
      </c>
      <c r="G1365" t="str">
        <f t="shared" si="967"/>
        <v>bachelor or above</v>
      </c>
      <c r="H1365" s="7">
        <f t="shared" si="971"/>
        <v>1</v>
      </c>
      <c r="I1365" t="s">
        <v>14</v>
      </c>
      <c r="J1365">
        <v>29</v>
      </c>
      <c r="K1365">
        <v>0.93698630136986005</v>
      </c>
      <c r="L1365">
        <v>9</v>
      </c>
      <c r="M1365" s="5">
        <f t="shared" si="972"/>
        <v>19</v>
      </c>
      <c r="N1365" s="5">
        <f>+IF(D1365="male",VLOOKUP(BG1365,'Key node cluster'!$L$3:$N$24,3,0),VLOOKUP(BG1365,'Key node cluster'!$R$3:$T$15,3,0))</f>
        <v>0</v>
      </c>
      <c r="O1365" s="1">
        <v>0</v>
      </c>
      <c r="P1365" s="1">
        <f t="shared" si="973"/>
        <v>1</v>
      </c>
      <c r="Q1365" s="1">
        <f t="shared" si="974"/>
        <v>17</v>
      </c>
      <c r="R1365" s="1">
        <f t="shared" si="975"/>
        <v>17</v>
      </c>
      <c r="S1365" s="1">
        <f t="shared" si="976"/>
        <v>17</v>
      </c>
      <c r="T1365" s="1">
        <f t="shared" si="977"/>
        <v>17</v>
      </c>
      <c r="U1365" s="1">
        <f t="shared" si="978"/>
        <v>17</v>
      </c>
      <c r="V1365" s="1">
        <f t="shared" si="979"/>
        <v>17</v>
      </c>
      <c r="W1365" s="1">
        <f t="shared" si="980"/>
        <v>17</v>
      </c>
      <c r="X1365" s="1">
        <f t="shared" si="981"/>
        <v>17</v>
      </c>
      <c r="Y1365" s="1">
        <f t="shared" si="982"/>
        <v>17</v>
      </c>
      <c r="Z1365" s="1">
        <f t="shared" si="983"/>
        <v>17</v>
      </c>
      <c r="AA1365" s="1">
        <f t="shared" si="984"/>
        <v>17</v>
      </c>
      <c r="AB1365" s="1">
        <f t="shared" si="985"/>
        <v>17</v>
      </c>
      <c r="AC1365" s="1">
        <f t="shared" si="986"/>
        <v>17</v>
      </c>
      <c r="AD1365" s="1">
        <f t="shared" si="987"/>
        <v>17</v>
      </c>
      <c r="AE1365" s="1">
        <f t="shared" si="988"/>
        <v>17</v>
      </c>
      <c r="AF1365" s="1">
        <f t="shared" si="989"/>
        <v>17</v>
      </c>
      <c r="AG1365" s="1">
        <f t="shared" si="990"/>
        <v>18</v>
      </c>
      <c r="AH1365" s="1">
        <f t="shared" si="991"/>
        <v>19</v>
      </c>
      <c r="AI1365" s="1">
        <f t="shared" si="992"/>
        <v>19</v>
      </c>
      <c r="AJ1365" s="1">
        <f t="shared" si="993"/>
        <v>19</v>
      </c>
      <c r="AK1365" s="1">
        <f t="shared" si="994"/>
        <v>19</v>
      </c>
      <c r="AL1365" s="1">
        <f t="shared" si="995"/>
        <v>19</v>
      </c>
      <c r="AM1365" s="1">
        <f t="shared" si="996"/>
        <v>19</v>
      </c>
      <c r="AN1365" s="1">
        <f t="shared" si="997"/>
        <v>19</v>
      </c>
      <c r="AO1365" s="1">
        <f t="shared" si="998"/>
        <v>19</v>
      </c>
      <c r="AP1365" s="7">
        <f t="shared" si="968"/>
        <v>19</v>
      </c>
      <c r="AQ1365" s="7">
        <f t="shared" si="969"/>
        <v>19</v>
      </c>
      <c r="AR1365" s="1">
        <f t="shared" si="999"/>
        <v>19</v>
      </c>
      <c r="AS1365" s="7">
        <f t="shared" si="970"/>
        <v>19</v>
      </c>
      <c r="AT1365" s="1">
        <f t="shared" si="1000"/>
        <v>19</v>
      </c>
      <c r="AU1365" s="1">
        <f t="shared" si="1001"/>
        <v>19</v>
      </c>
      <c r="AV1365" s="1">
        <f t="shared" si="1002"/>
        <v>19</v>
      </c>
      <c r="AW1365" s="1">
        <f t="shared" si="1003"/>
        <v>19</v>
      </c>
      <c r="AX1365" s="1">
        <f t="shared" si="1004"/>
        <v>19</v>
      </c>
      <c r="AY1365" s="1">
        <f t="shared" si="1005"/>
        <v>19</v>
      </c>
      <c r="AZ1365" s="1">
        <f t="shared" si="1006"/>
        <v>19</v>
      </c>
      <c r="BA1365" s="1">
        <f t="shared" si="1007"/>
        <v>19</v>
      </c>
      <c r="BB1365" s="1">
        <f t="shared" si="1008"/>
        <v>19</v>
      </c>
      <c r="BC1365" s="1">
        <f t="shared" si="1009"/>
        <v>19</v>
      </c>
      <c r="BD1365" s="1">
        <f t="shared" si="1010"/>
        <v>19</v>
      </c>
      <c r="BE1365" s="1">
        <f t="shared" si="1011"/>
        <v>19</v>
      </c>
      <c r="BF1365" s="1">
        <f t="shared" si="1012"/>
        <v>19</v>
      </c>
      <c r="BG1365" s="1">
        <f>+IF(D1365="male",VLOOKUP(M1365,'Key node cluster'!$A$3:$C$45,3,0),VLOOKUP(M1365,'Key node cluster'!$F$3:$H$27,3,0))</f>
        <v>19</v>
      </c>
    </row>
    <row r="1366" spans="1:59" x14ac:dyDescent="0.25">
      <c r="A1366" t="s">
        <v>1356</v>
      </c>
      <c r="B1366">
        <v>9841034481</v>
      </c>
      <c r="C1366" s="7">
        <v>40</v>
      </c>
      <c r="D1366" t="s">
        <v>9</v>
      </c>
      <c r="E1366" t="s">
        <v>10</v>
      </c>
      <c r="F1366" t="s">
        <v>25</v>
      </c>
      <c r="G1366" t="str">
        <f t="shared" si="967"/>
        <v>bachelor or above</v>
      </c>
      <c r="H1366" s="7">
        <f t="shared" si="971"/>
        <v>10</v>
      </c>
      <c r="I1366" t="s">
        <v>14</v>
      </c>
      <c r="J1366">
        <v>37</v>
      </c>
      <c r="K1366">
        <v>8.1945205479451992</v>
      </c>
      <c r="L1366">
        <v>1</v>
      </c>
      <c r="M1366" s="5">
        <f t="shared" si="972"/>
        <v>32</v>
      </c>
      <c r="N1366" s="5">
        <f>+IF(D1366="male",VLOOKUP(BG1366,'Key node cluster'!$L$3:$N$24,3,0),VLOOKUP(BG1366,'Key node cluster'!$R$3:$T$15,3,0))</f>
        <v>0</v>
      </c>
      <c r="O1366" s="1">
        <v>0</v>
      </c>
      <c r="P1366" s="1">
        <f t="shared" si="973"/>
        <v>26</v>
      </c>
      <c r="Q1366" s="1">
        <f t="shared" si="974"/>
        <v>26</v>
      </c>
      <c r="R1366" s="1">
        <f t="shared" si="975"/>
        <v>26</v>
      </c>
      <c r="S1366" s="1">
        <f t="shared" si="976"/>
        <v>26</v>
      </c>
      <c r="T1366" s="1">
        <f t="shared" si="977"/>
        <v>26</v>
      </c>
      <c r="U1366" s="1">
        <f t="shared" si="978"/>
        <v>26</v>
      </c>
      <c r="V1366" s="1">
        <f t="shared" si="979"/>
        <v>26</v>
      </c>
      <c r="W1366" s="1">
        <f t="shared" si="980"/>
        <v>26</v>
      </c>
      <c r="X1366" s="1">
        <f t="shared" si="981"/>
        <v>26</v>
      </c>
      <c r="Y1366" s="1">
        <f t="shared" si="982"/>
        <v>26</v>
      </c>
      <c r="Z1366" s="1">
        <f t="shared" si="983"/>
        <v>26</v>
      </c>
      <c r="AA1366" s="1">
        <f t="shared" si="984"/>
        <v>26</v>
      </c>
      <c r="AB1366" s="1">
        <f t="shared" si="985"/>
        <v>26</v>
      </c>
      <c r="AC1366" s="1">
        <f t="shared" si="986"/>
        <v>26</v>
      </c>
      <c r="AD1366" s="1">
        <f t="shared" si="987"/>
        <v>26</v>
      </c>
      <c r="AE1366" s="1">
        <f t="shared" si="988"/>
        <v>26</v>
      </c>
      <c r="AF1366" s="1">
        <f t="shared" si="989"/>
        <v>26</v>
      </c>
      <c r="AG1366" s="1">
        <f t="shared" si="990"/>
        <v>26</v>
      </c>
      <c r="AH1366" s="1">
        <f t="shared" si="991"/>
        <v>26</v>
      </c>
      <c r="AI1366" s="1">
        <f t="shared" si="992"/>
        <v>26</v>
      </c>
      <c r="AJ1366" s="1">
        <f t="shared" si="993"/>
        <v>26</v>
      </c>
      <c r="AK1366" s="1">
        <f t="shared" si="994"/>
        <v>26</v>
      </c>
      <c r="AL1366" s="1">
        <f t="shared" si="995"/>
        <v>26</v>
      </c>
      <c r="AM1366" s="1">
        <f t="shared" si="996"/>
        <v>26</v>
      </c>
      <c r="AN1366" s="1">
        <f t="shared" si="997"/>
        <v>26</v>
      </c>
      <c r="AO1366" s="1">
        <f t="shared" si="998"/>
        <v>26</v>
      </c>
      <c r="AP1366" s="7">
        <f t="shared" si="968"/>
        <v>27</v>
      </c>
      <c r="AQ1366" s="7">
        <f t="shared" si="969"/>
        <v>28</v>
      </c>
      <c r="AR1366" s="1">
        <f t="shared" si="999"/>
        <v>32</v>
      </c>
      <c r="AS1366" s="7">
        <f t="shared" si="970"/>
        <v>32</v>
      </c>
      <c r="AT1366" s="1">
        <f t="shared" si="1000"/>
        <v>32</v>
      </c>
      <c r="AU1366" s="1">
        <f t="shared" si="1001"/>
        <v>32</v>
      </c>
      <c r="AV1366" s="1">
        <f t="shared" si="1002"/>
        <v>32</v>
      </c>
      <c r="AW1366" s="1">
        <f t="shared" si="1003"/>
        <v>32</v>
      </c>
      <c r="AX1366" s="1">
        <f t="shared" si="1004"/>
        <v>32</v>
      </c>
      <c r="AY1366" s="1">
        <f t="shared" si="1005"/>
        <v>32</v>
      </c>
      <c r="AZ1366" s="1">
        <f t="shared" si="1006"/>
        <v>32</v>
      </c>
      <c r="BA1366" s="1">
        <f t="shared" si="1007"/>
        <v>32</v>
      </c>
      <c r="BB1366" s="1">
        <f t="shared" si="1008"/>
        <v>32</v>
      </c>
      <c r="BC1366" s="1">
        <f t="shared" si="1009"/>
        <v>32</v>
      </c>
      <c r="BD1366" s="1">
        <f t="shared" si="1010"/>
        <v>32</v>
      </c>
      <c r="BE1366" s="1">
        <f t="shared" si="1011"/>
        <v>32</v>
      </c>
      <c r="BF1366" s="1">
        <f t="shared" si="1012"/>
        <v>32</v>
      </c>
      <c r="BG1366" s="1">
        <f>+IF(D1366="male",VLOOKUP(M1366,'Key node cluster'!$A$3:$C$45,3,0),VLOOKUP(M1366,'Key node cluster'!$F$3:$H$27,3,0))</f>
        <v>32</v>
      </c>
    </row>
    <row r="1367" spans="1:59" x14ac:dyDescent="0.25">
      <c r="A1367" t="s">
        <v>1361</v>
      </c>
      <c r="B1367">
        <v>9881020877</v>
      </c>
      <c r="C1367" s="7">
        <v>30</v>
      </c>
      <c r="D1367" t="s">
        <v>9</v>
      </c>
      <c r="E1367" t="s">
        <v>10</v>
      </c>
      <c r="F1367" t="s">
        <v>28</v>
      </c>
      <c r="G1367" t="str">
        <f t="shared" si="967"/>
        <v>tvet</v>
      </c>
      <c r="H1367" s="7">
        <f t="shared" si="971"/>
        <v>5</v>
      </c>
      <c r="I1367" t="s">
        <v>193</v>
      </c>
      <c r="J1367">
        <v>33</v>
      </c>
      <c r="K1367">
        <v>2.0767123287670999</v>
      </c>
      <c r="L1367">
        <v>11</v>
      </c>
      <c r="M1367" s="5">
        <f t="shared" si="972"/>
        <v>36</v>
      </c>
      <c r="N1367" s="5">
        <f>+IF(D1367="male",VLOOKUP(BG1367,'Key node cluster'!$L$3:$N$24,3,0),VLOOKUP(BG1367,'Key node cluster'!$R$3:$T$15,3,0))</f>
        <v>1</v>
      </c>
      <c r="O1367" s="1">
        <v>0</v>
      </c>
      <c r="P1367" s="1">
        <f t="shared" si="973"/>
        <v>26</v>
      </c>
      <c r="Q1367" s="1">
        <f t="shared" si="974"/>
        <v>26</v>
      </c>
      <c r="R1367" s="1">
        <f t="shared" si="975"/>
        <v>26</v>
      </c>
      <c r="S1367" s="1">
        <f t="shared" si="976"/>
        <v>26</v>
      </c>
      <c r="T1367" s="1">
        <f t="shared" si="977"/>
        <v>26</v>
      </c>
      <c r="U1367" s="1">
        <f t="shared" si="978"/>
        <v>26</v>
      </c>
      <c r="V1367" s="1">
        <f t="shared" si="979"/>
        <v>26</v>
      </c>
      <c r="W1367" s="1">
        <f t="shared" si="980"/>
        <v>26</v>
      </c>
      <c r="X1367" s="1">
        <f t="shared" si="981"/>
        <v>26</v>
      </c>
      <c r="Y1367" s="1">
        <f t="shared" si="982"/>
        <v>26</v>
      </c>
      <c r="Z1367" s="1">
        <f t="shared" si="983"/>
        <v>26</v>
      </c>
      <c r="AA1367" s="1">
        <f t="shared" si="984"/>
        <v>26</v>
      </c>
      <c r="AB1367" s="1">
        <f t="shared" si="985"/>
        <v>26</v>
      </c>
      <c r="AC1367" s="1">
        <f t="shared" si="986"/>
        <v>26</v>
      </c>
      <c r="AD1367" s="1">
        <f t="shared" si="987"/>
        <v>26</v>
      </c>
      <c r="AE1367" s="1">
        <f t="shared" si="988"/>
        <v>26</v>
      </c>
      <c r="AF1367" s="1">
        <f t="shared" si="989"/>
        <v>26</v>
      </c>
      <c r="AG1367" s="1">
        <f t="shared" si="990"/>
        <v>26</v>
      </c>
      <c r="AH1367" s="1">
        <f t="shared" si="991"/>
        <v>26</v>
      </c>
      <c r="AI1367" s="1">
        <f t="shared" si="992"/>
        <v>26</v>
      </c>
      <c r="AJ1367" s="1">
        <f t="shared" si="993"/>
        <v>26</v>
      </c>
      <c r="AK1367" s="1">
        <f t="shared" si="994"/>
        <v>26</v>
      </c>
      <c r="AL1367" s="1">
        <f t="shared" si="995"/>
        <v>26</v>
      </c>
      <c r="AM1367" s="1">
        <f t="shared" si="996"/>
        <v>26</v>
      </c>
      <c r="AN1367" s="1">
        <f t="shared" si="997"/>
        <v>26</v>
      </c>
      <c r="AO1367" s="1">
        <f t="shared" si="998"/>
        <v>26</v>
      </c>
      <c r="AP1367" s="7">
        <f t="shared" si="968"/>
        <v>27</v>
      </c>
      <c r="AQ1367" s="7">
        <f t="shared" si="969"/>
        <v>33</v>
      </c>
      <c r="AR1367" s="1">
        <f t="shared" si="999"/>
        <v>33</v>
      </c>
      <c r="AS1367" s="7">
        <f t="shared" si="970"/>
        <v>33</v>
      </c>
      <c r="AT1367" s="1">
        <f t="shared" si="1000"/>
        <v>33</v>
      </c>
      <c r="AU1367" s="1">
        <f t="shared" si="1001"/>
        <v>33</v>
      </c>
      <c r="AV1367" s="1">
        <f t="shared" si="1002"/>
        <v>33</v>
      </c>
      <c r="AW1367" s="1">
        <f t="shared" si="1003"/>
        <v>34</v>
      </c>
      <c r="AX1367" s="1">
        <f t="shared" si="1004"/>
        <v>36</v>
      </c>
      <c r="AY1367" s="1">
        <f t="shared" si="1005"/>
        <v>36</v>
      </c>
      <c r="AZ1367" s="1">
        <f t="shared" si="1006"/>
        <v>36</v>
      </c>
      <c r="BA1367" s="1">
        <f t="shared" si="1007"/>
        <v>36</v>
      </c>
      <c r="BB1367" s="1">
        <f t="shared" si="1008"/>
        <v>36</v>
      </c>
      <c r="BC1367" s="1">
        <f t="shared" si="1009"/>
        <v>36</v>
      </c>
      <c r="BD1367" s="1">
        <f t="shared" si="1010"/>
        <v>36</v>
      </c>
      <c r="BE1367" s="1">
        <f t="shared" si="1011"/>
        <v>36</v>
      </c>
      <c r="BF1367" s="1">
        <f t="shared" si="1012"/>
        <v>36</v>
      </c>
      <c r="BG1367" s="1">
        <f>+IF(D1367="male",VLOOKUP(M1367,'Key node cluster'!$A$3:$C$45,3,0),VLOOKUP(M1367,'Key node cluster'!$F$3:$H$27,3,0))</f>
        <v>36</v>
      </c>
    </row>
    <row r="1368" spans="1:59" x14ac:dyDescent="0.25">
      <c r="A1368" t="s">
        <v>1365</v>
      </c>
      <c r="B1368">
        <v>9941011565</v>
      </c>
      <c r="C1368" s="7">
        <v>30</v>
      </c>
      <c r="D1368" t="s">
        <v>9</v>
      </c>
      <c r="E1368" t="s">
        <v>10</v>
      </c>
      <c r="F1368" t="s">
        <v>11</v>
      </c>
      <c r="G1368" t="str">
        <f t="shared" si="967"/>
        <v>bachelor or above</v>
      </c>
      <c r="H1368" s="7">
        <f t="shared" si="971"/>
        <v>5</v>
      </c>
      <c r="I1368" t="s">
        <v>14</v>
      </c>
      <c r="J1368">
        <v>27</v>
      </c>
      <c r="K1368">
        <v>4.1671232876711999</v>
      </c>
      <c r="L1368">
        <v>16</v>
      </c>
      <c r="M1368" s="5">
        <f t="shared" si="972"/>
        <v>41</v>
      </c>
      <c r="N1368" s="5">
        <f>+IF(D1368="male",VLOOKUP(BG1368,'Key node cluster'!$L$3:$N$24,3,0),VLOOKUP(BG1368,'Key node cluster'!$R$3:$T$15,3,0))</f>
        <v>1</v>
      </c>
      <c r="O1368" s="1">
        <v>0</v>
      </c>
      <c r="P1368" s="1">
        <f t="shared" si="973"/>
        <v>26</v>
      </c>
      <c r="Q1368" s="1">
        <f t="shared" si="974"/>
        <v>26</v>
      </c>
      <c r="R1368" s="1">
        <f t="shared" si="975"/>
        <v>26</v>
      </c>
      <c r="S1368" s="1">
        <f t="shared" si="976"/>
        <v>26</v>
      </c>
      <c r="T1368" s="1">
        <f t="shared" si="977"/>
        <v>26</v>
      </c>
      <c r="U1368" s="1">
        <f t="shared" si="978"/>
        <v>26</v>
      </c>
      <c r="V1368" s="1">
        <f t="shared" si="979"/>
        <v>26</v>
      </c>
      <c r="W1368" s="1">
        <f t="shared" si="980"/>
        <v>26</v>
      </c>
      <c r="X1368" s="1">
        <f t="shared" si="981"/>
        <v>26</v>
      </c>
      <c r="Y1368" s="1">
        <f t="shared" si="982"/>
        <v>26</v>
      </c>
      <c r="Z1368" s="1">
        <f t="shared" si="983"/>
        <v>26</v>
      </c>
      <c r="AA1368" s="1">
        <f t="shared" si="984"/>
        <v>26</v>
      </c>
      <c r="AB1368" s="1">
        <f t="shared" si="985"/>
        <v>26</v>
      </c>
      <c r="AC1368" s="1">
        <f t="shared" si="986"/>
        <v>26</v>
      </c>
      <c r="AD1368" s="1">
        <f t="shared" si="987"/>
        <v>26</v>
      </c>
      <c r="AE1368" s="1">
        <f t="shared" si="988"/>
        <v>26</v>
      </c>
      <c r="AF1368" s="1">
        <f t="shared" si="989"/>
        <v>26</v>
      </c>
      <c r="AG1368" s="1">
        <f t="shared" si="990"/>
        <v>26</v>
      </c>
      <c r="AH1368" s="1">
        <f t="shared" si="991"/>
        <v>26</v>
      </c>
      <c r="AI1368" s="1">
        <f t="shared" si="992"/>
        <v>26</v>
      </c>
      <c r="AJ1368" s="1">
        <f t="shared" si="993"/>
        <v>26</v>
      </c>
      <c r="AK1368" s="1">
        <f t="shared" si="994"/>
        <v>26</v>
      </c>
      <c r="AL1368" s="1">
        <f t="shared" si="995"/>
        <v>26</v>
      </c>
      <c r="AM1368" s="1">
        <f t="shared" si="996"/>
        <v>26</v>
      </c>
      <c r="AN1368" s="1">
        <f t="shared" si="997"/>
        <v>26</v>
      </c>
      <c r="AO1368" s="1">
        <f t="shared" si="998"/>
        <v>26</v>
      </c>
      <c r="AP1368" s="7">
        <f t="shared" si="968"/>
        <v>38</v>
      </c>
      <c r="AQ1368" s="7">
        <f t="shared" si="969"/>
        <v>38</v>
      </c>
      <c r="AR1368" s="1">
        <f t="shared" si="999"/>
        <v>38</v>
      </c>
      <c r="AS1368" s="7">
        <f t="shared" si="970"/>
        <v>38</v>
      </c>
      <c r="AT1368" s="1">
        <f t="shared" si="1000"/>
        <v>38</v>
      </c>
      <c r="AU1368" s="1">
        <f t="shared" si="1001"/>
        <v>38</v>
      </c>
      <c r="AV1368" s="1">
        <f t="shared" si="1002"/>
        <v>38</v>
      </c>
      <c r="AW1368" s="1">
        <f t="shared" si="1003"/>
        <v>38</v>
      </c>
      <c r="AX1368" s="1">
        <f t="shared" si="1004"/>
        <v>38</v>
      </c>
      <c r="AY1368" s="1">
        <f t="shared" si="1005"/>
        <v>38</v>
      </c>
      <c r="AZ1368" s="1">
        <f t="shared" si="1006"/>
        <v>38</v>
      </c>
      <c r="BA1368" s="1">
        <f t="shared" si="1007"/>
        <v>38</v>
      </c>
      <c r="BB1368" s="1">
        <f t="shared" si="1008"/>
        <v>40</v>
      </c>
      <c r="BC1368" s="1">
        <f t="shared" si="1009"/>
        <v>40</v>
      </c>
      <c r="BD1368" s="1">
        <f t="shared" si="1010"/>
        <v>41</v>
      </c>
      <c r="BE1368" s="1">
        <f t="shared" si="1011"/>
        <v>41</v>
      </c>
      <c r="BF1368" s="1">
        <f t="shared" si="1012"/>
        <v>41</v>
      </c>
      <c r="BG1368" s="1">
        <f>+IF(D1368="male",VLOOKUP(M1368,'Key node cluster'!$A$3:$C$45,3,0),VLOOKUP(M1368,'Key node cluster'!$F$3:$H$27,3,0))</f>
        <v>41</v>
      </c>
    </row>
    <row r="1369" spans="1:59" x14ac:dyDescent="0.25">
      <c r="A1369" t="s">
        <v>1366</v>
      </c>
      <c r="B1369">
        <v>9931002895</v>
      </c>
      <c r="C1369" s="7">
        <v>30</v>
      </c>
      <c r="D1369" t="s">
        <v>9</v>
      </c>
      <c r="E1369" t="s">
        <v>10</v>
      </c>
      <c r="F1369" t="s">
        <v>11</v>
      </c>
      <c r="G1369" t="str">
        <f t="shared" si="967"/>
        <v>bachelor or above</v>
      </c>
      <c r="H1369" s="7">
        <f t="shared" si="971"/>
        <v>10</v>
      </c>
      <c r="I1369" t="s">
        <v>14</v>
      </c>
      <c r="J1369">
        <v>29</v>
      </c>
      <c r="K1369">
        <v>5.6931506849315001</v>
      </c>
      <c r="L1369">
        <v>15</v>
      </c>
      <c r="M1369" s="5">
        <f t="shared" si="972"/>
        <v>42</v>
      </c>
      <c r="N1369" s="5">
        <f>+IF(D1369="male",VLOOKUP(BG1369,'Key node cluster'!$L$3:$N$24,3,0),VLOOKUP(BG1369,'Key node cluster'!$R$3:$T$15,3,0))</f>
        <v>0</v>
      </c>
      <c r="O1369" s="1">
        <v>0</v>
      </c>
      <c r="P1369" s="1">
        <f t="shared" si="973"/>
        <v>26</v>
      </c>
      <c r="Q1369" s="1">
        <f t="shared" si="974"/>
        <v>26</v>
      </c>
      <c r="R1369" s="1">
        <f t="shared" si="975"/>
        <v>26</v>
      </c>
      <c r="S1369" s="1">
        <f t="shared" si="976"/>
        <v>26</v>
      </c>
      <c r="T1369" s="1">
        <f t="shared" si="977"/>
        <v>26</v>
      </c>
      <c r="U1369" s="1">
        <f t="shared" si="978"/>
        <v>26</v>
      </c>
      <c r="V1369" s="1">
        <f t="shared" si="979"/>
        <v>26</v>
      </c>
      <c r="W1369" s="1">
        <f t="shared" si="980"/>
        <v>26</v>
      </c>
      <c r="X1369" s="1">
        <f t="shared" si="981"/>
        <v>26</v>
      </c>
      <c r="Y1369" s="1">
        <f t="shared" si="982"/>
        <v>26</v>
      </c>
      <c r="Z1369" s="1">
        <f t="shared" si="983"/>
        <v>26</v>
      </c>
      <c r="AA1369" s="1">
        <f t="shared" si="984"/>
        <v>26</v>
      </c>
      <c r="AB1369" s="1">
        <f t="shared" si="985"/>
        <v>26</v>
      </c>
      <c r="AC1369" s="1">
        <f t="shared" si="986"/>
        <v>26</v>
      </c>
      <c r="AD1369" s="1">
        <f t="shared" si="987"/>
        <v>26</v>
      </c>
      <c r="AE1369" s="1">
        <f t="shared" si="988"/>
        <v>26</v>
      </c>
      <c r="AF1369" s="1">
        <f t="shared" si="989"/>
        <v>26</v>
      </c>
      <c r="AG1369" s="1">
        <f t="shared" si="990"/>
        <v>26</v>
      </c>
      <c r="AH1369" s="1">
        <f t="shared" si="991"/>
        <v>26</v>
      </c>
      <c r="AI1369" s="1">
        <f t="shared" si="992"/>
        <v>26</v>
      </c>
      <c r="AJ1369" s="1">
        <f t="shared" si="993"/>
        <v>26</v>
      </c>
      <c r="AK1369" s="1">
        <f t="shared" si="994"/>
        <v>26</v>
      </c>
      <c r="AL1369" s="1">
        <f t="shared" si="995"/>
        <v>26</v>
      </c>
      <c r="AM1369" s="1">
        <f t="shared" si="996"/>
        <v>26</v>
      </c>
      <c r="AN1369" s="1">
        <f t="shared" si="997"/>
        <v>26</v>
      </c>
      <c r="AO1369" s="1">
        <f t="shared" si="998"/>
        <v>26</v>
      </c>
      <c r="AP1369" s="7">
        <f t="shared" si="968"/>
        <v>38</v>
      </c>
      <c r="AQ1369" s="7">
        <f t="shared" si="969"/>
        <v>38</v>
      </c>
      <c r="AR1369" s="1">
        <f t="shared" si="999"/>
        <v>38</v>
      </c>
      <c r="AS1369" s="7">
        <f t="shared" si="970"/>
        <v>38</v>
      </c>
      <c r="AT1369" s="1">
        <f t="shared" si="1000"/>
        <v>38</v>
      </c>
      <c r="AU1369" s="1">
        <f t="shared" si="1001"/>
        <v>38</v>
      </c>
      <c r="AV1369" s="1">
        <f t="shared" si="1002"/>
        <v>38</v>
      </c>
      <c r="AW1369" s="1">
        <f t="shared" si="1003"/>
        <v>38</v>
      </c>
      <c r="AX1369" s="1">
        <f t="shared" si="1004"/>
        <v>38</v>
      </c>
      <c r="AY1369" s="1">
        <f t="shared" si="1005"/>
        <v>38</v>
      </c>
      <c r="AZ1369" s="1">
        <f t="shared" si="1006"/>
        <v>38</v>
      </c>
      <c r="BA1369" s="1">
        <f t="shared" si="1007"/>
        <v>38</v>
      </c>
      <c r="BB1369" s="1">
        <f t="shared" si="1008"/>
        <v>40</v>
      </c>
      <c r="BC1369" s="1">
        <f t="shared" si="1009"/>
        <v>40</v>
      </c>
      <c r="BD1369" s="1">
        <f t="shared" si="1010"/>
        <v>42</v>
      </c>
      <c r="BE1369" s="1">
        <f t="shared" si="1011"/>
        <v>42</v>
      </c>
      <c r="BF1369" s="1">
        <f t="shared" si="1012"/>
        <v>42</v>
      </c>
      <c r="BG1369" s="1">
        <f>+IF(D1369="male",VLOOKUP(M1369,'Key node cluster'!$A$3:$C$45,3,0),VLOOKUP(M1369,'Key node cluster'!$F$3:$H$27,3,0))</f>
        <v>42</v>
      </c>
    </row>
    <row r="1370" spans="1:59" x14ac:dyDescent="0.25">
      <c r="A1370" t="s">
        <v>1371</v>
      </c>
      <c r="B1370">
        <v>9971022904</v>
      </c>
      <c r="C1370" s="7">
        <v>20</v>
      </c>
      <c r="D1370" t="s">
        <v>9</v>
      </c>
      <c r="E1370" t="s">
        <v>10</v>
      </c>
      <c r="G1370" t="str">
        <f t="shared" si="967"/>
        <v/>
      </c>
      <c r="H1370" s="7">
        <f t="shared" si="971"/>
        <v>5</v>
      </c>
      <c r="J1370">
        <v>25</v>
      </c>
      <c r="K1370">
        <v>4.6821917808219</v>
      </c>
      <c r="L1370">
        <v>23</v>
      </c>
      <c r="M1370" s="5">
        <f t="shared" si="972"/>
        <v>26</v>
      </c>
      <c r="N1370" s="5">
        <f>+IF(D1370="male",VLOOKUP(BG1370,'Key node cluster'!$L$3:$N$24,3,0),VLOOKUP(BG1370,'Key node cluster'!$R$3:$T$15,3,0))</f>
        <v>1</v>
      </c>
      <c r="O1370" s="1">
        <v>0</v>
      </c>
      <c r="P1370" s="1">
        <f t="shared" si="973"/>
        <v>26</v>
      </c>
      <c r="Q1370" s="1">
        <f t="shared" si="974"/>
        <v>26</v>
      </c>
      <c r="R1370" s="1">
        <f t="shared" si="975"/>
        <v>26</v>
      </c>
      <c r="S1370" s="1">
        <f t="shared" si="976"/>
        <v>26</v>
      </c>
      <c r="T1370" s="1">
        <f t="shared" si="977"/>
        <v>26</v>
      </c>
      <c r="U1370" s="1">
        <f t="shared" si="978"/>
        <v>26</v>
      </c>
      <c r="V1370" s="1">
        <f t="shared" si="979"/>
        <v>26</v>
      </c>
      <c r="W1370" s="1">
        <f t="shared" si="980"/>
        <v>26</v>
      </c>
      <c r="X1370" s="1">
        <f t="shared" si="981"/>
        <v>26</v>
      </c>
      <c r="Y1370" s="1">
        <f t="shared" si="982"/>
        <v>26</v>
      </c>
      <c r="Z1370" s="1">
        <f t="shared" si="983"/>
        <v>26</v>
      </c>
      <c r="AA1370" s="1">
        <f t="shared" si="984"/>
        <v>26</v>
      </c>
      <c r="AB1370" s="1">
        <f t="shared" si="985"/>
        <v>26</v>
      </c>
      <c r="AC1370" s="1">
        <f t="shared" si="986"/>
        <v>26</v>
      </c>
      <c r="AD1370" s="1">
        <f t="shared" si="987"/>
        <v>26</v>
      </c>
      <c r="AE1370" s="1">
        <f t="shared" si="988"/>
        <v>26</v>
      </c>
      <c r="AF1370" s="1">
        <f t="shared" si="989"/>
        <v>26</v>
      </c>
      <c r="AG1370" s="1">
        <f t="shared" si="990"/>
        <v>26</v>
      </c>
      <c r="AH1370" s="1">
        <f t="shared" si="991"/>
        <v>26</v>
      </c>
      <c r="AI1370" s="1">
        <f t="shared" si="992"/>
        <v>26</v>
      </c>
      <c r="AJ1370" s="1">
        <f t="shared" si="993"/>
        <v>26</v>
      </c>
      <c r="AK1370" s="1">
        <f t="shared" si="994"/>
        <v>26</v>
      </c>
      <c r="AL1370" s="1">
        <f t="shared" si="995"/>
        <v>26</v>
      </c>
      <c r="AM1370" s="1">
        <f t="shared" si="996"/>
        <v>26</v>
      </c>
      <c r="AN1370" s="1">
        <f t="shared" si="997"/>
        <v>26</v>
      </c>
      <c r="AO1370" s="1">
        <f t="shared" si="998"/>
        <v>26</v>
      </c>
      <c r="AP1370" s="7">
        <f t="shared" si="968"/>
        <v>26</v>
      </c>
      <c r="AQ1370" s="7">
        <f t="shared" si="969"/>
        <v>26</v>
      </c>
      <c r="AR1370" s="1">
        <f t="shared" si="999"/>
        <v>26</v>
      </c>
      <c r="AS1370" s="7">
        <f t="shared" si="970"/>
        <v>26</v>
      </c>
      <c r="AT1370" s="1">
        <f t="shared" si="1000"/>
        <v>26</v>
      </c>
      <c r="AU1370" s="1">
        <f t="shared" si="1001"/>
        <v>26</v>
      </c>
      <c r="AV1370" s="1">
        <f t="shared" si="1002"/>
        <v>26</v>
      </c>
      <c r="AW1370" s="1">
        <f t="shared" si="1003"/>
        <v>26</v>
      </c>
      <c r="AX1370" s="1">
        <f t="shared" si="1004"/>
        <v>26</v>
      </c>
      <c r="AY1370" s="1">
        <f t="shared" si="1005"/>
        <v>26</v>
      </c>
      <c r="AZ1370" s="1">
        <f t="shared" si="1006"/>
        <v>26</v>
      </c>
      <c r="BA1370" s="1">
        <f t="shared" si="1007"/>
        <v>26</v>
      </c>
      <c r="BB1370" s="1">
        <f t="shared" si="1008"/>
        <v>26</v>
      </c>
      <c r="BC1370" s="1">
        <f t="shared" si="1009"/>
        <v>26</v>
      </c>
      <c r="BD1370" s="1">
        <f t="shared" si="1010"/>
        <v>26</v>
      </c>
      <c r="BE1370" s="1">
        <f t="shared" si="1011"/>
        <v>26</v>
      </c>
      <c r="BF1370" s="1">
        <f t="shared" si="1012"/>
        <v>26</v>
      </c>
      <c r="BG1370" s="1">
        <f>+IF(D1370="male",VLOOKUP(M1370,'Key node cluster'!$A$3:$C$45,3,0),VLOOKUP(M1370,'Key node cluster'!$F$3:$H$27,3,0))</f>
        <v>31</v>
      </c>
    </row>
    <row r="1371" spans="1:59" x14ac:dyDescent="0.25">
      <c r="A1371" t="s">
        <v>1373</v>
      </c>
      <c r="B1371">
        <v>9951021488</v>
      </c>
      <c r="C1371" s="7">
        <v>30</v>
      </c>
      <c r="D1371" t="s">
        <v>9</v>
      </c>
      <c r="E1371" t="s">
        <v>10</v>
      </c>
      <c r="F1371" t="s">
        <v>11</v>
      </c>
      <c r="G1371" t="str">
        <f t="shared" si="967"/>
        <v>bachelor or above</v>
      </c>
      <c r="H1371" s="7">
        <f t="shared" si="971"/>
        <v>10</v>
      </c>
      <c r="I1371" t="s">
        <v>14</v>
      </c>
      <c r="J1371">
        <v>27</v>
      </c>
      <c r="K1371">
        <v>5.7753424657533996</v>
      </c>
      <c r="L1371">
        <v>2</v>
      </c>
      <c r="M1371" s="5">
        <f t="shared" si="972"/>
        <v>42</v>
      </c>
      <c r="N1371" s="5">
        <f>+IF(D1371="male",VLOOKUP(BG1371,'Key node cluster'!$L$3:$N$24,3,0),VLOOKUP(BG1371,'Key node cluster'!$R$3:$T$15,3,0))</f>
        <v>0</v>
      </c>
      <c r="O1371" s="1">
        <v>0</v>
      </c>
      <c r="P1371" s="1">
        <f t="shared" si="973"/>
        <v>26</v>
      </c>
      <c r="Q1371" s="1">
        <f t="shared" si="974"/>
        <v>26</v>
      </c>
      <c r="R1371" s="1">
        <f t="shared" si="975"/>
        <v>26</v>
      </c>
      <c r="S1371" s="1">
        <f t="shared" si="976"/>
        <v>26</v>
      </c>
      <c r="T1371" s="1">
        <f t="shared" si="977"/>
        <v>26</v>
      </c>
      <c r="U1371" s="1">
        <f t="shared" si="978"/>
        <v>26</v>
      </c>
      <c r="V1371" s="1">
        <f t="shared" si="979"/>
        <v>26</v>
      </c>
      <c r="W1371" s="1">
        <f t="shared" si="980"/>
        <v>26</v>
      </c>
      <c r="X1371" s="1">
        <f t="shared" si="981"/>
        <v>26</v>
      </c>
      <c r="Y1371" s="1">
        <f t="shared" si="982"/>
        <v>26</v>
      </c>
      <c r="Z1371" s="1">
        <f t="shared" si="983"/>
        <v>26</v>
      </c>
      <c r="AA1371" s="1">
        <f t="shared" si="984"/>
        <v>26</v>
      </c>
      <c r="AB1371" s="1">
        <f t="shared" si="985"/>
        <v>26</v>
      </c>
      <c r="AC1371" s="1">
        <f t="shared" si="986"/>
        <v>26</v>
      </c>
      <c r="AD1371" s="1">
        <f t="shared" si="987"/>
        <v>26</v>
      </c>
      <c r="AE1371" s="1">
        <f t="shared" si="988"/>
        <v>26</v>
      </c>
      <c r="AF1371" s="1">
        <f t="shared" si="989"/>
        <v>26</v>
      </c>
      <c r="AG1371" s="1">
        <f t="shared" si="990"/>
        <v>26</v>
      </c>
      <c r="AH1371" s="1">
        <f t="shared" si="991"/>
        <v>26</v>
      </c>
      <c r="AI1371" s="1">
        <f t="shared" si="992"/>
        <v>26</v>
      </c>
      <c r="AJ1371" s="1">
        <f t="shared" si="993"/>
        <v>26</v>
      </c>
      <c r="AK1371" s="1">
        <f t="shared" si="994"/>
        <v>26</v>
      </c>
      <c r="AL1371" s="1">
        <f t="shared" si="995"/>
        <v>26</v>
      </c>
      <c r="AM1371" s="1">
        <f t="shared" si="996"/>
        <v>26</v>
      </c>
      <c r="AN1371" s="1">
        <f t="shared" si="997"/>
        <v>26</v>
      </c>
      <c r="AO1371" s="1">
        <f t="shared" si="998"/>
        <v>26</v>
      </c>
      <c r="AP1371" s="7">
        <f t="shared" si="968"/>
        <v>38</v>
      </c>
      <c r="AQ1371" s="7">
        <f t="shared" si="969"/>
        <v>38</v>
      </c>
      <c r="AR1371" s="1">
        <f t="shared" si="999"/>
        <v>38</v>
      </c>
      <c r="AS1371" s="7">
        <f t="shared" si="970"/>
        <v>38</v>
      </c>
      <c r="AT1371" s="1">
        <f t="shared" si="1000"/>
        <v>38</v>
      </c>
      <c r="AU1371" s="1">
        <f t="shared" si="1001"/>
        <v>38</v>
      </c>
      <c r="AV1371" s="1">
        <f t="shared" si="1002"/>
        <v>38</v>
      </c>
      <c r="AW1371" s="1">
        <f t="shared" si="1003"/>
        <v>38</v>
      </c>
      <c r="AX1371" s="1">
        <f t="shared" si="1004"/>
        <v>38</v>
      </c>
      <c r="AY1371" s="1">
        <f t="shared" si="1005"/>
        <v>38</v>
      </c>
      <c r="AZ1371" s="1">
        <f t="shared" si="1006"/>
        <v>38</v>
      </c>
      <c r="BA1371" s="1">
        <f t="shared" si="1007"/>
        <v>38</v>
      </c>
      <c r="BB1371" s="1">
        <f t="shared" si="1008"/>
        <v>40</v>
      </c>
      <c r="BC1371" s="1">
        <f t="shared" si="1009"/>
        <v>40</v>
      </c>
      <c r="BD1371" s="1">
        <f t="shared" si="1010"/>
        <v>42</v>
      </c>
      <c r="BE1371" s="1">
        <f t="shared" si="1011"/>
        <v>42</v>
      </c>
      <c r="BF1371" s="1">
        <f t="shared" si="1012"/>
        <v>42</v>
      </c>
      <c r="BG1371" s="1">
        <f>+IF(D1371="male",VLOOKUP(M1371,'Key node cluster'!$A$3:$C$45,3,0),VLOOKUP(M1371,'Key node cluster'!$F$3:$H$27,3,0))</f>
        <v>42</v>
      </c>
    </row>
    <row r="1372" spans="1:59" x14ac:dyDescent="0.25">
      <c r="A1372" t="s">
        <v>1375</v>
      </c>
      <c r="B1372">
        <v>9701001694</v>
      </c>
      <c r="C1372" s="7">
        <v>50</v>
      </c>
      <c r="D1372" t="s">
        <v>9</v>
      </c>
      <c r="E1372" t="s">
        <v>10</v>
      </c>
      <c r="F1372" t="s">
        <v>28</v>
      </c>
      <c r="G1372" t="str">
        <f t="shared" si="967"/>
        <v>secondary or below</v>
      </c>
      <c r="H1372" s="7">
        <f t="shared" si="971"/>
        <v>15</v>
      </c>
      <c r="I1372" t="s">
        <v>12</v>
      </c>
      <c r="J1372">
        <v>51</v>
      </c>
      <c r="K1372">
        <v>12</v>
      </c>
      <c r="L1372">
        <v>6</v>
      </c>
      <c r="M1372" s="5">
        <f t="shared" si="972"/>
        <v>37</v>
      </c>
      <c r="N1372" s="5">
        <f>+IF(D1372="male",VLOOKUP(BG1372,'Key node cluster'!$L$3:$N$24,3,0),VLOOKUP(BG1372,'Key node cluster'!$R$3:$T$15,3,0))</f>
        <v>0</v>
      </c>
      <c r="O1372" s="1">
        <v>0</v>
      </c>
      <c r="P1372" s="1">
        <f t="shared" si="973"/>
        <v>26</v>
      </c>
      <c r="Q1372" s="1">
        <f t="shared" si="974"/>
        <v>26</v>
      </c>
      <c r="R1372" s="1">
        <f t="shared" si="975"/>
        <v>26</v>
      </c>
      <c r="S1372" s="1">
        <f t="shared" si="976"/>
        <v>26</v>
      </c>
      <c r="T1372" s="1">
        <f t="shared" si="977"/>
        <v>26</v>
      </c>
      <c r="U1372" s="1">
        <f t="shared" si="978"/>
        <v>26</v>
      </c>
      <c r="V1372" s="1">
        <f t="shared" si="979"/>
        <v>26</v>
      </c>
      <c r="W1372" s="1">
        <f t="shared" si="980"/>
        <v>26</v>
      </c>
      <c r="X1372" s="1">
        <f t="shared" si="981"/>
        <v>26</v>
      </c>
      <c r="Y1372" s="1">
        <f t="shared" si="982"/>
        <v>26</v>
      </c>
      <c r="Z1372" s="1">
        <f t="shared" si="983"/>
        <v>26</v>
      </c>
      <c r="AA1372" s="1">
        <f t="shared" si="984"/>
        <v>26</v>
      </c>
      <c r="AB1372" s="1">
        <f t="shared" si="985"/>
        <v>26</v>
      </c>
      <c r="AC1372" s="1">
        <f t="shared" si="986"/>
        <v>26</v>
      </c>
      <c r="AD1372" s="1">
        <f t="shared" si="987"/>
        <v>26</v>
      </c>
      <c r="AE1372" s="1">
        <f t="shared" si="988"/>
        <v>26</v>
      </c>
      <c r="AF1372" s="1">
        <f t="shared" si="989"/>
        <v>26</v>
      </c>
      <c r="AG1372" s="1">
        <f t="shared" si="990"/>
        <v>26</v>
      </c>
      <c r="AH1372" s="1">
        <f t="shared" si="991"/>
        <v>26</v>
      </c>
      <c r="AI1372" s="1">
        <f t="shared" si="992"/>
        <v>26</v>
      </c>
      <c r="AJ1372" s="1">
        <f t="shared" si="993"/>
        <v>26</v>
      </c>
      <c r="AK1372" s="1">
        <f t="shared" si="994"/>
        <v>26</v>
      </c>
      <c r="AL1372" s="1">
        <f t="shared" si="995"/>
        <v>26</v>
      </c>
      <c r="AM1372" s="1">
        <f t="shared" si="996"/>
        <v>26</v>
      </c>
      <c r="AN1372" s="1">
        <f t="shared" si="997"/>
        <v>26</v>
      </c>
      <c r="AO1372" s="1">
        <f t="shared" si="998"/>
        <v>26</v>
      </c>
      <c r="AP1372" s="7">
        <f t="shared" si="968"/>
        <v>27</v>
      </c>
      <c r="AQ1372" s="7">
        <f t="shared" si="969"/>
        <v>33</v>
      </c>
      <c r="AR1372" s="1">
        <f t="shared" si="999"/>
        <v>33</v>
      </c>
      <c r="AS1372" s="7">
        <f t="shared" si="970"/>
        <v>33</v>
      </c>
      <c r="AT1372" s="1">
        <f t="shared" si="1000"/>
        <v>33</v>
      </c>
      <c r="AU1372" s="1">
        <f t="shared" si="1001"/>
        <v>33</v>
      </c>
      <c r="AV1372" s="1">
        <f t="shared" si="1002"/>
        <v>33</v>
      </c>
      <c r="AW1372" s="1">
        <f t="shared" si="1003"/>
        <v>37</v>
      </c>
      <c r="AX1372" s="1">
        <f t="shared" si="1004"/>
        <v>37</v>
      </c>
      <c r="AY1372" s="1">
        <f t="shared" si="1005"/>
        <v>37</v>
      </c>
      <c r="AZ1372" s="1">
        <f t="shared" si="1006"/>
        <v>37</v>
      </c>
      <c r="BA1372" s="1">
        <f t="shared" si="1007"/>
        <v>37</v>
      </c>
      <c r="BB1372" s="1">
        <f t="shared" si="1008"/>
        <v>37</v>
      </c>
      <c r="BC1372" s="1">
        <f t="shared" si="1009"/>
        <v>37</v>
      </c>
      <c r="BD1372" s="1">
        <f t="shared" si="1010"/>
        <v>37</v>
      </c>
      <c r="BE1372" s="1">
        <f t="shared" si="1011"/>
        <v>37</v>
      </c>
      <c r="BF1372" s="1">
        <f t="shared" si="1012"/>
        <v>37</v>
      </c>
      <c r="BG1372" s="1">
        <f>+IF(D1372="male",VLOOKUP(M1372,'Key node cluster'!$A$3:$C$45,3,0),VLOOKUP(M1372,'Key node cluster'!$F$3:$H$27,3,0))</f>
        <v>37</v>
      </c>
    </row>
    <row r="1373" spans="1:59" x14ac:dyDescent="0.25">
      <c r="A1373" t="s">
        <v>1377</v>
      </c>
      <c r="B1373">
        <v>9851025988</v>
      </c>
      <c r="C1373" s="7">
        <v>40</v>
      </c>
      <c r="D1373" t="s">
        <v>9</v>
      </c>
      <c r="E1373" t="s">
        <v>10</v>
      </c>
      <c r="G1373" t="str">
        <f t="shared" si="967"/>
        <v/>
      </c>
      <c r="H1373" s="7">
        <f t="shared" si="971"/>
        <v>20</v>
      </c>
      <c r="J1373">
        <v>37</v>
      </c>
      <c r="K1373">
        <v>17.920547945205001</v>
      </c>
      <c r="L1373">
        <v>24</v>
      </c>
      <c r="M1373" s="5">
        <f t="shared" si="972"/>
        <v>26</v>
      </c>
      <c r="N1373" s="5">
        <f>+IF(D1373="male",VLOOKUP(BG1373,'Key node cluster'!$L$3:$N$24,3,0),VLOOKUP(BG1373,'Key node cluster'!$R$3:$T$15,3,0))</f>
        <v>1</v>
      </c>
      <c r="O1373" s="1">
        <v>0</v>
      </c>
      <c r="P1373" s="1">
        <f t="shared" si="973"/>
        <v>26</v>
      </c>
      <c r="Q1373" s="1">
        <f t="shared" si="974"/>
        <v>26</v>
      </c>
      <c r="R1373" s="1">
        <f t="shared" si="975"/>
        <v>26</v>
      </c>
      <c r="S1373" s="1">
        <f t="shared" si="976"/>
        <v>26</v>
      </c>
      <c r="T1373" s="1">
        <f t="shared" si="977"/>
        <v>26</v>
      </c>
      <c r="U1373" s="1">
        <f t="shared" si="978"/>
        <v>26</v>
      </c>
      <c r="V1373" s="1">
        <f t="shared" si="979"/>
        <v>26</v>
      </c>
      <c r="W1373" s="1">
        <f t="shared" si="980"/>
        <v>26</v>
      </c>
      <c r="X1373" s="1">
        <f t="shared" si="981"/>
        <v>26</v>
      </c>
      <c r="Y1373" s="1">
        <f t="shared" si="982"/>
        <v>26</v>
      </c>
      <c r="Z1373" s="1">
        <f t="shared" si="983"/>
        <v>26</v>
      </c>
      <c r="AA1373" s="1">
        <f t="shared" si="984"/>
        <v>26</v>
      </c>
      <c r="AB1373" s="1">
        <f t="shared" si="985"/>
        <v>26</v>
      </c>
      <c r="AC1373" s="1">
        <f t="shared" si="986"/>
        <v>26</v>
      </c>
      <c r="AD1373" s="1">
        <f t="shared" si="987"/>
        <v>26</v>
      </c>
      <c r="AE1373" s="1">
        <f t="shared" si="988"/>
        <v>26</v>
      </c>
      <c r="AF1373" s="1">
        <f t="shared" si="989"/>
        <v>26</v>
      </c>
      <c r="AG1373" s="1">
        <f t="shared" si="990"/>
        <v>26</v>
      </c>
      <c r="AH1373" s="1">
        <f t="shared" si="991"/>
        <v>26</v>
      </c>
      <c r="AI1373" s="1">
        <f t="shared" si="992"/>
        <v>26</v>
      </c>
      <c r="AJ1373" s="1">
        <f t="shared" si="993"/>
        <v>26</v>
      </c>
      <c r="AK1373" s="1">
        <f t="shared" si="994"/>
        <v>26</v>
      </c>
      <c r="AL1373" s="1">
        <f t="shared" si="995"/>
        <v>26</v>
      </c>
      <c r="AM1373" s="1">
        <f t="shared" si="996"/>
        <v>26</v>
      </c>
      <c r="AN1373" s="1">
        <f t="shared" si="997"/>
        <v>26</v>
      </c>
      <c r="AO1373" s="1">
        <f t="shared" si="998"/>
        <v>26</v>
      </c>
      <c r="AP1373" s="7">
        <f t="shared" si="968"/>
        <v>26</v>
      </c>
      <c r="AQ1373" s="7">
        <f t="shared" si="969"/>
        <v>26</v>
      </c>
      <c r="AR1373" s="1">
        <f t="shared" si="999"/>
        <v>26</v>
      </c>
      <c r="AS1373" s="7">
        <f t="shared" si="970"/>
        <v>26</v>
      </c>
      <c r="AT1373" s="1">
        <f t="shared" si="1000"/>
        <v>26</v>
      </c>
      <c r="AU1373" s="1">
        <f t="shared" si="1001"/>
        <v>26</v>
      </c>
      <c r="AV1373" s="1">
        <f t="shared" si="1002"/>
        <v>26</v>
      </c>
      <c r="AW1373" s="1">
        <f t="shared" si="1003"/>
        <v>26</v>
      </c>
      <c r="AX1373" s="1">
        <f t="shared" si="1004"/>
        <v>26</v>
      </c>
      <c r="AY1373" s="1">
        <f t="shared" si="1005"/>
        <v>26</v>
      </c>
      <c r="AZ1373" s="1">
        <f t="shared" si="1006"/>
        <v>26</v>
      </c>
      <c r="BA1373" s="1">
        <f t="shared" si="1007"/>
        <v>26</v>
      </c>
      <c r="BB1373" s="1">
        <f t="shared" si="1008"/>
        <v>26</v>
      </c>
      <c r="BC1373" s="1">
        <f t="shared" si="1009"/>
        <v>26</v>
      </c>
      <c r="BD1373" s="1">
        <f t="shared" si="1010"/>
        <v>26</v>
      </c>
      <c r="BE1373" s="1">
        <f t="shared" si="1011"/>
        <v>26</v>
      </c>
      <c r="BF1373" s="1">
        <f t="shared" si="1012"/>
        <v>26</v>
      </c>
      <c r="BG1373" s="1">
        <f>+IF(D1373="male",VLOOKUP(M1373,'Key node cluster'!$A$3:$C$45,3,0),VLOOKUP(M1373,'Key node cluster'!$F$3:$H$27,3,0))</f>
        <v>31</v>
      </c>
    </row>
    <row r="1374" spans="1:59" x14ac:dyDescent="0.25">
      <c r="A1374" t="s">
        <v>1378</v>
      </c>
      <c r="B1374">
        <v>9991049047</v>
      </c>
      <c r="C1374" s="7">
        <v>20</v>
      </c>
      <c r="D1374" t="s">
        <v>9</v>
      </c>
      <c r="E1374" t="s">
        <v>10</v>
      </c>
      <c r="F1374" t="s">
        <v>45</v>
      </c>
      <c r="G1374" t="str">
        <f t="shared" ref="G1374:G1437" si="1013">IF(I1374="","",IF(OR(I1374="high_school",I1374="secondary_or_below"),"secondary or below",IF(OR(I1374="bachelor",I1374="master",I1374="phd"),"bachelor or above", "tvet")))</f>
        <v>tvet</v>
      </c>
      <c r="H1374" s="7">
        <f t="shared" si="971"/>
        <v>1</v>
      </c>
      <c r="I1374" t="s">
        <v>22</v>
      </c>
      <c r="J1374">
        <v>22</v>
      </c>
      <c r="K1374">
        <v>0.52054794520547998</v>
      </c>
      <c r="L1374">
        <v>1</v>
      </c>
      <c r="M1374" s="5">
        <f t="shared" si="972"/>
        <v>19</v>
      </c>
      <c r="N1374" s="5">
        <f>+IF(D1374="male",VLOOKUP(BG1374,'Key node cluster'!$L$3:$N$24,3,0),VLOOKUP(BG1374,'Key node cluster'!$R$3:$T$15,3,0))</f>
        <v>0</v>
      </c>
      <c r="O1374" s="1">
        <v>0</v>
      </c>
      <c r="P1374" s="1">
        <f t="shared" si="973"/>
        <v>1</v>
      </c>
      <c r="Q1374" s="1">
        <f t="shared" si="974"/>
        <v>17</v>
      </c>
      <c r="R1374" s="1">
        <f t="shared" si="975"/>
        <v>17</v>
      </c>
      <c r="S1374" s="1">
        <f t="shared" si="976"/>
        <v>17</v>
      </c>
      <c r="T1374" s="1">
        <f t="shared" si="977"/>
        <v>17</v>
      </c>
      <c r="U1374" s="1">
        <f t="shared" si="978"/>
        <v>17</v>
      </c>
      <c r="V1374" s="1">
        <f t="shared" si="979"/>
        <v>17</v>
      </c>
      <c r="W1374" s="1">
        <f t="shared" si="980"/>
        <v>17</v>
      </c>
      <c r="X1374" s="1">
        <f t="shared" si="981"/>
        <v>17</v>
      </c>
      <c r="Y1374" s="1">
        <f t="shared" si="982"/>
        <v>17</v>
      </c>
      <c r="Z1374" s="1">
        <f t="shared" si="983"/>
        <v>17</v>
      </c>
      <c r="AA1374" s="1">
        <f t="shared" si="984"/>
        <v>17</v>
      </c>
      <c r="AB1374" s="1">
        <f t="shared" si="985"/>
        <v>17</v>
      </c>
      <c r="AC1374" s="1">
        <f t="shared" si="986"/>
        <v>17</v>
      </c>
      <c r="AD1374" s="1">
        <f t="shared" si="987"/>
        <v>17</v>
      </c>
      <c r="AE1374" s="1">
        <f t="shared" si="988"/>
        <v>17</v>
      </c>
      <c r="AF1374" s="1">
        <f t="shared" si="989"/>
        <v>17</v>
      </c>
      <c r="AG1374" s="1">
        <f t="shared" si="990"/>
        <v>18</v>
      </c>
      <c r="AH1374" s="1">
        <f t="shared" si="991"/>
        <v>19</v>
      </c>
      <c r="AI1374" s="1">
        <f t="shared" si="992"/>
        <v>19</v>
      </c>
      <c r="AJ1374" s="1">
        <f t="shared" si="993"/>
        <v>19</v>
      </c>
      <c r="AK1374" s="1">
        <f t="shared" si="994"/>
        <v>19</v>
      </c>
      <c r="AL1374" s="1">
        <f t="shared" si="995"/>
        <v>19</v>
      </c>
      <c r="AM1374" s="1">
        <f t="shared" si="996"/>
        <v>19</v>
      </c>
      <c r="AN1374" s="1">
        <f t="shared" si="997"/>
        <v>19</v>
      </c>
      <c r="AO1374" s="1">
        <f t="shared" si="998"/>
        <v>19</v>
      </c>
      <c r="AP1374" s="7">
        <f t="shared" si="968"/>
        <v>19</v>
      </c>
      <c r="AQ1374" s="7">
        <f t="shared" si="969"/>
        <v>19</v>
      </c>
      <c r="AR1374" s="1">
        <f t="shared" si="999"/>
        <v>19</v>
      </c>
      <c r="AS1374" s="7">
        <f t="shared" si="970"/>
        <v>19</v>
      </c>
      <c r="AT1374" s="1">
        <f t="shared" si="1000"/>
        <v>19</v>
      </c>
      <c r="AU1374" s="1">
        <f t="shared" si="1001"/>
        <v>19</v>
      </c>
      <c r="AV1374" s="1">
        <f t="shared" si="1002"/>
        <v>19</v>
      </c>
      <c r="AW1374" s="1">
        <f t="shared" si="1003"/>
        <v>19</v>
      </c>
      <c r="AX1374" s="1">
        <f t="shared" si="1004"/>
        <v>19</v>
      </c>
      <c r="AY1374" s="1">
        <f t="shared" si="1005"/>
        <v>19</v>
      </c>
      <c r="AZ1374" s="1">
        <f t="shared" si="1006"/>
        <v>19</v>
      </c>
      <c r="BA1374" s="1">
        <f t="shared" si="1007"/>
        <v>19</v>
      </c>
      <c r="BB1374" s="1">
        <f t="shared" si="1008"/>
        <v>19</v>
      </c>
      <c r="BC1374" s="1">
        <f t="shared" si="1009"/>
        <v>19</v>
      </c>
      <c r="BD1374" s="1">
        <f t="shared" si="1010"/>
        <v>19</v>
      </c>
      <c r="BE1374" s="1">
        <f t="shared" si="1011"/>
        <v>19</v>
      </c>
      <c r="BF1374" s="1">
        <f t="shared" si="1012"/>
        <v>19</v>
      </c>
      <c r="BG1374" s="1">
        <f>+IF(D1374="male",VLOOKUP(M1374,'Key node cluster'!$A$3:$C$45,3,0),VLOOKUP(M1374,'Key node cluster'!$F$3:$H$27,3,0))</f>
        <v>19</v>
      </c>
    </row>
    <row r="1375" spans="1:59" x14ac:dyDescent="0.25">
      <c r="A1375" t="s">
        <v>1380</v>
      </c>
      <c r="B1375">
        <v>9951020820</v>
      </c>
      <c r="C1375" s="7">
        <v>30</v>
      </c>
      <c r="D1375" t="s">
        <v>9</v>
      </c>
      <c r="E1375" t="s">
        <v>10</v>
      </c>
      <c r="F1375" t="s">
        <v>28</v>
      </c>
      <c r="G1375" t="str">
        <f t="shared" si="1013"/>
        <v>bachelor or above</v>
      </c>
      <c r="H1375" s="7">
        <f t="shared" si="971"/>
        <v>5</v>
      </c>
      <c r="I1375" t="s">
        <v>14</v>
      </c>
      <c r="J1375">
        <v>26</v>
      </c>
      <c r="K1375">
        <v>3.9123287671233</v>
      </c>
      <c r="L1375">
        <v>4</v>
      </c>
      <c r="M1375" s="5">
        <f t="shared" si="972"/>
        <v>36</v>
      </c>
      <c r="N1375" s="5">
        <f>+IF(D1375="male",VLOOKUP(BG1375,'Key node cluster'!$L$3:$N$24,3,0),VLOOKUP(BG1375,'Key node cluster'!$R$3:$T$15,3,0))</f>
        <v>1</v>
      </c>
      <c r="O1375" s="1">
        <v>0</v>
      </c>
      <c r="P1375" s="1">
        <f t="shared" si="973"/>
        <v>26</v>
      </c>
      <c r="Q1375" s="1">
        <f t="shared" si="974"/>
        <v>26</v>
      </c>
      <c r="R1375" s="1">
        <f t="shared" si="975"/>
        <v>26</v>
      </c>
      <c r="S1375" s="1">
        <f t="shared" si="976"/>
        <v>26</v>
      </c>
      <c r="T1375" s="1">
        <f t="shared" si="977"/>
        <v>26</v>
      </c>
      <c r="U1375" s="1">
        <f t="shared" si="978"/>
        <v>26</v>
      </c>
      <c r="V1375" s="1">
        <f t="shared" si="979"/>
        <v>26</v>
      </c>
      <c r="W1375" s="1">
        <f t="shared" si="980"/>
        <v>26</v>
      </c>
      <c r="X1375" s="1">
        <f t="shared" si="981"/>
        <v>26</v>
      </c>
      <c r="Y1375" s="1">
        <f t="shared" si="982"/>
        <v>26</v>
      </c>
      <c r="Z1375" s="1">
        <f t="shared" si="983"/>
        <v>26</v>
      </c>
      <c r="AA1375" s="1">
        <f t="shared" si="984"/>
        <v>26</v>
      </c>
      <c r="AB1375" s="1">
        <f t="shared" si="985"/>
        <v>26</v>
      </c>
      <c r="AC1375" s="1">
        <f t="shared" si="986"/>
        <v>26</v>
      </c>
      <c r="AD1375" s="1">
        <f t="shared" si="987"/>
        <v>26</v>
      </c>
      <c r="AE1375" s="1">
        <f t="shared" si="988"/>
        <v>26</v>
      </c>
      <c r="AF1375" s="1">
        <f t="shared" si="989"/>
        <v>26</v>
      </c>
      <c r="AG1375" s="1">
        <f t="shared" si="990"/>
        <v>26</v>
      </c>
      <c r="AH1375" s="1">
        <f t="shared" si="991"/>
        <v>26</v>
      </c>
      <c r="AI1375" s="1">
        <f t="shared" si="992"/>
        <v>26</v>
      </c>
      <c r="AJ1375" s="1">
        <f t="shared" si="993"/>
        <v>26</v>
      </c>
      <c r="AK1375" s="1">
        <f t="shared" si="994"/>
        <v>26</v>
      </c>
      <c r="AL1375" s="1">
        <f t="shared" si="995"/>
        <v>26</v>
      </c>
      <c r="AM1375" s="1">
        <f t="shared" si="996"/>
        <v>26</v>
      </c>
      <c r="AN1375" s="1">
        <f t="shared" si="997"/>
        <v>26</v>
      </c>
      <c r="AO1375" s="1">
        <f t="shared" si="998"/>
        <v>26</v>
      </c>
      <c r="AP1375" s="7">
        <f t="shared" si="968"/>
        <v>27</v>
      </c>
      <c r="AQ1375" s="7">
        <f t="shared" si="969"/>
        <v>33</v>
      </c>
      <c r="AR1375" s="1">
        <f t="shared" si="999"/>
        <v>33</v>
      </c>
      <c r="AS1375" s="7">
        <f t="shared" si="970"/>
        <v>33</v>
      </c>
      <c r="AT1375" s="1">
        <f t="shared" si="1000"/>
        <v>33</v>
      </c>
      <c r="AU1375" s="1">
        <f t="shared" si="1001"/>
        <v>33</v>
      </c>
      <c r="AV1375" s="1">
        <f t="shared" si="1002"/>
        <v>33</v>
      </c>
      <c r="AW1375" s="1">
        <f t="shared" si="1003"/>
        <v>34</v>
      </c>
      <c r="AX1375" s="1">
        <f t="shared" si="1004"/>
        <v>36</v>
      </c>
      <c r="AY1375" s="1">
        <f t="shared" si="1005"/>
        <v>36</v>
      </c>
      <c r="AZ1375" s="1">
        <f t="shared" si="1006"/>
        <v>36</v>
      </c>
      <c r="BA1375" s="1">
        <f t="shared" si="1007"/>
        <v>36</v>
      </c>
      <c r="BB1375" s="1">
        <f t="shared" si="1008"/>
        <v>36</v>
      </c>
      <c r="BC1375" s="1">
        <f t="shared" si="1009"/>
        <v>36</v>
      </c>
      <c r="BD1375" s="1">
        <f t="shared" si="1010"/>
        <v>36</v>
      </c>
      <c r="BE1375" s="1">
        <f t="shared" si="1011"/>
        <v>36</v>
      </c>
      <c r="BF1375" s="1">
        <f t="shared" si="1012"/>
        <v>36</v>
      </c>
      <c r="BG1375" s="1">
        <f>+IF(D1375="male",VLOOKUP(M1375,'Key node cluster'!$A$3:$C$45,3,0),VLOOKUP(M1375,'Key node cluster'!$F$3:$H$27,3,0))</f>
        <v>36</v>
      </c>
    </row>
    <row r="1376" spans="1:59" x14ac:dyDescent="0.25">
      <c r="A1376" t="s">
        <v>1387</v>
      </c>
      <c r="B1376">
        <v>9901037613</v>
      </c>
      <c r="C1376" s="7">
        <v>30</v>
      </c>
      <c r="D1376" t="s">
        <v>9</v>
      </c>
      <c r="E1376" t="s">
        <v>10</v>
      </c>
      <c r="G1376" t="str">
        <f t="shared" si="1013"/>
        <v>bachelor or above</v>
      </c>
      <c r="H1376" s="7">
        <f t="shared" si="971"/>
        <v>10</v>
      </c>
      <c r="I1376" t="s">
        <v>14</v>
      </c>
      <c r="J1376">
        <v>32</v>
      </c>
      <c r="K1376">
        <v>8.2794520547945005</v>
      </c>
      <c r="L1376">
        <v>14</v>
      </c>
      <c r="M1376" s="5">
        <f t="shared" si="972"/>
        <v>26</v>
      </c>
      <c r="N1376" s="5">
        <f>+IF(D1376="male",VLOOKUP(BG1376,'Key node cluster'!$L$3:$N$24,3,0),VLOOKUP(BG1376,'Key node cluster'!$R$3:$T$15,3,0))</f>
        <v>1</v>
      </c>
      <c r="O1376" s="1">
        <v>0</v>
      </c>
      <c r="P1376" s="1">
        <f t="shared" si="973"/>
        <v>26</v>
      </c>
      <c r="Q1376" s="1">
        <f t="shared" si="974"/>
        <v>26</v>
      </c>
      <c r="R1376" s="1">
        <f t="shared" si="975"/>
        <v>26</v>
      </c>
      <c r="S1376" s="1">
        <f t="shared" si="976"/>
        <v>26</v>
      </c>
      <c r="T1376" s="1">
        <f t="shared" si="977"/>
        <v>26</v>
      </c>
      <c r="U1376" s="1">
        <f t="shared" si="978"/>
        <v>26</v>
      </c>
      <c r="V1376" s="1">
        <f t="shared" si="979"/>
        <v>26</v>
      </c>
      <c r="W1376" s="1">
        <f t="shared" si="980"/>
        <v>26</v>
      </c>
      <c r="X1376" s="1">
        <f t="shared" si="981"/>
        <v>26</v>
      </c>
      <c r="Y1376" s="1">
        <f t="shared" si="982"/>
        <v>26</v>
      </c>
      <c r="Z1376" s="1">
        <f t="shared" si="983"/>
        <v>26</v>
      </c>
      <c r="AA1376" s="1">
        <f t="shared" si="984"/>
        <v>26</v>
      </c>
      <c r="AB1376" s="1">
        <f t="shared" si="985"/>
        <v>26</v>
      </c>
      <c r="AC1376" s="1">
        <f t="shared" si="986"/>
        <v>26</v>
      </c>
      <c r="AD1376" s="1">
        <f t="shared" si="987"/>
        <v>26</v>
      </c>
      <c r="AE1376" s="1">
        <f t="shared" si="988"/>
        <v>26</v>
      </c>
      <c r="AF1376" s="1">
        <f t="shared" si="989"/>
        <v>26</v>
      </c>
      <c r="AG1376" s="1">
        <f t="shared" si="990"/>
        <v>26</v>
      </c>
      <c r="AH1376" s="1">
        <f t="shared" si="991"/>
        <v>26</v>
      </c>
      <c r="AI1376" s="1">
        <f t="shared" si="992"/>
        <v>26</v>
      </c>
      <c r="AJ1376" s="1">
        <f t="shared" si="993"/>
        <v>26</v>
      </c>
      <c r="AK1376" s="1">
        <f t="shared" si="994"/>
        <v>26</v>
      </c>
      <c r="AL1376" s="1">
        <f t="shared" si="995"/>
        <v>26</v>
      </c>
      <c r="AM1376" s="1">
        <f t="shared" si="996"/>
        <v>26</v>
      </c>
      <c r="AN1376" s="1">
        <f t="shared" si="997"/>
        <v>26</v>
      </c>
      <c r="AO1376" s="1">
        <f t="shared" si="998"/>
        <v>26</v>
      </c>
      <c r="AP1376" s="7">
        <f t="shared" si="968"/>
        <v>26</v>
      </c>
      <c r="AQ1376" s="7">
        <f t="shared" si="969"/>
        <v>26</v>
      </c>
      <c r="AR1376" s="1">
        <f t="shared" si="999"/>
        <v>26</v>
      </c>
      <c r="AS1376" s="7">
        <f t="shared" si="970"/>
        <v>26</v>
      </c>
      <c r="AT1376" s="1">
        <f t="shared" si="1000"/>
        <v>26</v>
      </c>
      <c r="AU1376" s="1">
        <f t="shared" si="1001"/>
        <v>26</v>
      </c>
      <c r="AV1376" s="1">
        <f t="shared" si="1002"/>
        <v>26</v>
      </c>
      <c r="AW1376" s="1">
        <f t="shared" si="1003"/>
        <v>26</v>
      </c>
      <c r="AX1376" s="1">
        <f t="shared" si="1004"/>
        <v>26</v>
      </c>
      <c r="AY1376" s="1">
        <f t="shared" si="1005"/>
        <v>26</v>
      </c>
      <c r="AZ1376" s="1">
        <f t="shared" si="1006"/>
        <v>26</v>
      </c>
      <c r="BA1376" s="1">
        <f t="shared" si="1007"/>
        <v>26</v>
      </c>
      <c r="BB1376" s="1">
        <f t="shared" si="1008"/>
        <v>26</v>
      </c>
      <c r="BC1376" s="1">
        <f t="shared" si="1009"/>
        <v>26</v>
      </c>
      <c r="BD1376" s="1">
        <f t="shared" si="1010"/>
        <v>26</v>
      </c>
      <c r="BE1376" s="1">
        <f t="shared" si="1011"/>
        <v>26</v>
      </c>
      <c r="BF1376" s="1">
        <f t="shared" si="1012"/>
        <v>26</v>
      </c>
      <c r="BG1376" s="1">
        <f>+IF(D1376="male",VLOOKUP(M1376,'Key node cluster'!$A$3:$C$45,3,0),VLOOKUP(M1376,'Key node cluster'!$F$3:$H$27,3,0))</f>
        <v>31</v>
      </c>
    </row>
    <row r="1377" spans="1:59" x14ac:dyDescent="0.25">
      <c r="A1377" t="s">
        <v>1388</v>
      </c>
      <c r="B1377">
        <v>9931019661</v>
      </c>
      <c r="C1377" s="7">
        <v>30</v>
      </c>
      <c r="D1377" t="s">
        <v>9</v>
      </c>
      <c r="E1377" t="s">
        <v>10</v>
      </c>
      <c r="G1377" t="str">
        <f t="shared" si="1013"/>
        <v/>
      </c>
      <c r="H1377" s="7">
        <f t="shared" si="971"/>
        <v>15</v>
      </c>
      <c r="J1377">
        <v>28</v>
      </c>
      <c r="K1377">
        <v>10.358904109589</v>
      </c>
      <c r="L1377">
        <v>6</v>
      </c>
      <c r="M1377" s="5">
        <f t="shared" si="972"/>
        <v>26</v>
      </c>
      <c r="N1377" s="5">
        <f>+IF(D1377="male",VLOOKUP(BG1377,'Key node cluster'!$L$3:$N$24,3,0),VLOOKUP(BG1377,'Key node cluster'!$R$3:$T$15,3,0))</f>
        <v>1</v>
      </c>
      <c r="O1377" s="1">
        <v>0</v>
      </c>
      <c r="P1377" s="1">
        <f t="shared" si="973"/>
        <v>26</v>
      </c>
      <c r="Q1377" s="1">
        <f t="shared" si="974"/>
        <v>26</v>
      </c>
      <c r="R1377" s="1">
        <f t="shared" si="975"/>
        <v>26</v>
      </c>
      <c r="S1377" s="1">
        <f t="shared" si="976"/>
        <v>26</v>
      </c>
      <c r="T1377" s="1">
        <f t="shared" si="977"/>
        <v>26</v>
      </c>
      <c r="U1377" s="1">
        <f t="shared" si="978"/>
        <v>26</v>
      </c>
      <c r="V1377" s="1">
        <f t="shared" si="979"/>
        <v>26</v>
      </c>
      <c r="W1377" s="1">
        <f t="shared" si="980"/>
        <v>26</v>
      </c>
      <c r="X1377" s="1">
        <f t="shared" si="981"/>
        <v>26</v>
      </c>
      <c r="Y1377" s="1">
        <f t="shared" si="982"/>
        <v>26</v>
      </c>
      <c r="Z1377" s="1">
        <f t="shared" si="983"/>
        <v>26</v>
      </c>
      <c r="AA1377" s="1">
        <f t="shared" si="984"/>
        <v>26</v>
      </c>
      <c r="AB1377" s="1">
        <f t="shared" si="985"/>
        <v>26</v>
      </c>
      <c r="AC1377" s="1">
        <f t="shared" si="986"/>
        <v>26</v>
      </c>
      <c r="AD1377" s="1">
        <f t="shared" si="987"/>
        <v>26</v>
      </c>
      <c r="AE1377" s="1">
        <f t="shared" si="988"/>
        <v>26</v>
      </c>
      <c r="AF1377" s="1">
        <f t="shared" si="989"/>
        <v>26</v>
      </c>
      <c r="AG1377" s="1">
        <f t="shared" si="990"/>
        <v>26</v>
      </c>
      <c r="AH1377" s="1">
        <f t="shared" si="991"/>
        <v>26</v>
      </c>
      <c r="AI1377" s="1">
        <f t="shared" si="992"/>
        <v>26</v>
      </c>
      <c r="AJ1377" s="1">
        <f t="shared" si="993"/>
        <v>26</v>
      </c>
      <c r="AK1377" s="1">
        <f t="shared" si="994"/>
        <v>26</v>
      </c>
      <c r="AL1377" s="1">
        <f t="shared" si="995"/>
        <v>26</v>
      </c>
      <c r="AM1377" s="1">
        <f t="shared" si="996"/>
        <v>26</v>
      </c>
      <c r="AN1377" s="1">
        <f t="shared" si="997"/>
        <v>26</v>
      </c>
      <c r="AO1377" s="1">
        <f t="shared" si="998"/>
        <v>26</v>
      </c>
      <c r="AP1377" s="7">
        <f t="shared" si="968"/>
        <v>26</v>
      </c>
      <c r="AQ1377" s="7">
        <f t="shared" si="969"/>
        <v>26</v>
      </c>
      <c r="AR1377" s="1">
        <f t="shared" si="999"/>
        <v>26</v>
      </c>
      <c r="AS1377" s="7">
        <f t="shared" si="970"/>
        <v>26</v>
      </c>
      <c r="AT1377" s="1">
        <f t="shared" si="1000"/>
        <v>26</v>
      </c>
      <c r="AU1377" s="1">
        <f t="shared" si="1001"/>
        <v>26</v>
      </c>
      <c r="AV1377" s="1">
        <f t="shared" si="1002"/>
        <v>26</v>
      </c>
      <c r="AW1377" s="1">
        <f t="shared" si="1003"/>
        <v>26</v>
      </c>
      <c r="AX1377" s="1">
        <f t="shared" si="1004"/>
        <v>26</v>
      </c>
      <c r="AY1377" s="1">
        <f t="shared" si="1005"/>
        <v>26</v>
      </c>
      <c r="AZ1377" s="1">
        <f t="shared" si="1006"/>
        <v>26</v>
      </c>
      <c r="BA1377" s="1">
        <f t="shared" si="1007"/>
        <v>26</v>
      </c>
      <c r="BB1377" s="1">
        <f t="shared" si="1008"/>
        <v>26</v>
      </c>
      <c r="BC1377" s="1">
        <f t="shared" si="1009"/>
        <v>26</v>
      </c>
      <c r="BD1377" s="1">
        <f t="shared" si="1010"/>
        <v>26</v>
      </c>
      <c r="BE1377" s="1">
        <f t="shared" si="1011"/>
        <v>26</v>
      </c>
      <c r="BF1377" s="1">
        <f t="shared" si="1012"/>
        <v>26</v>
      </c>
      <c r="BG1377" s="1">
        <f>+IF(D1377="male",VLOOKUP(M1377,'Key node cluster'!$A$3:$C$45,3,0),VLOOKUP(M1377,'Key node cluster'!$F$3:$H$27,3,0))</f>
        <v>31</v>
      </c>
    </row>
    <row r="1378" spans="1:59" x14ac:dyDescent="0.25">
      <c r="A1378" t="s">
        <v>1392</v>
      </c>
      <c r="B1378">
        <v>9851034863</v>
      </c>
      <c r="C1378" s="7">
        <v>40</v>
      </c>
      <c r="D1378" t="s">
        <v>9</v>
      </c>
      <c r="E1378" t="s">
        <v>10</v>
      </c>
      <c r="G1378" t="str">
        <f t="shared" si="1013"/>
        <v/>
      </c>
      <c r="H1378" s="7">
        <f t="shared" si="971"/>
        <v>20</v>
      </c>
      <c r="J1378">
        <v>36</v>
      </c>
      <c r="K1378">
        <v>17.449315068493</v>
      </c>
      <c r="L1378">
        <v>8</v>
      </c>
      <c r="M1378" s="5">
        <f t="shared" si="972"/>
        <v>26</v>
      </c>
      <c r="N1378" s="5">
        <f>+IF(D1378="male",VLOOKUP(BG1378,'Key node cluster'!$L$3:$N$24,3,0),VLOOKUP(BG1378,'Key node cluster'!$R$3:$T$15,3,0))</f>
        <v>1</v>
      </c>
      <c r="O1378" s="1">
        <v>0</v>
      </c>
      <c r="P1378" s="1">
        <f t="shared" si="973"/>
        <v>26</v>
      </c>
      <c r="Q1378" s="1">
        <f t="shared" si="974"/>
        <v>26</v>
      </c>
      <c r="R1378" s="1">
        <f t="shared" si="975"/>
        <v>26</v>
      </c>
      <c r="S1378" s="1">
        <f t="shared" si="976"/>
        <v>26</v>
      </c>
      <c r="T1378" s="1">
        <f t="shared" si="977"/>
        <v>26</v>
      </c>
      <c r="U1378" s="1">
        <f t="shared" si="978"/>
        <v>26</v>
      </c>
      <c r="V1378" s="1">
        <f t="shared" si="979"/>
        <v>26</v>
      </c>
      <c r="W1378" s="1">
        <f t="shared" si="980"/>
        <v>26</v>
      </c>
      <c r="X1378" s="1">
        <f t="shared" si="981"/>
        <v>26</v>
      </c>
      <c r="Y1378" s="1">
        <f t="shared" si="982"/>
        <v>26</v>
      </c>
      <c r="Z1378" s="1">
        <f t="shared" si="983"/>
        <v>26</v>
      </c>
      <c r="AA1378" s="1">
        <f t="shared" si="984"/>
        <v>26</v>
      </c>
      <c r="AB1378" s="1">
        <f t="shared" si="985"/>
        <v>26</v>
      </c>
      <c r="AC1378" s="1">
        <f t="shared" si="986"/>
        <v>26</v>
      </c>
      <c r="AD1378" s="1">
        <f t="shared" si="987"/>
        <v>26</v>
      </c>
      <c r="AE1378" s="1">
        <f t="shared" si="988"/>
        <v>26</v>
      </c>
      <c r="AF1378" s="1">
        <f t="shared" si="989"/>
        <v>26</v>
      </c>
      <c r="AG1378" s="1">
        <f t="shared" si="990"/>
        <v>26</v>
      </c>
      <c r="AH1378" s="1">
        <f t="shared" si="991"/>
        <v>26</v>
      </c>
      <c r="AI1378" s="1">
        <f t="shared" si="992"/>
        <v>26</v>
      </c>
      <c r="AJ1378" s="1">
        <f t="shared" si="993"/>
        <v>26</v>
      </c>
      <c r="AK1378" s="1">
        <f t="shared" si="994"/>
        <v>26</v>
      </c>
      <c r="AL1378" s="1">
        <f t="shared" si="995"/>
        <v>26</v>
      </c>
      <c r="AM1378" s="1">
        <f t="shared" si="996"/>
        <v>26</v>
      </c>
      <c r="AN1378" s="1">
        <f t="shared" si="997"/>
        <v>26</v>
      </c>
      <c r="AO1378" s="1">
        <f t="shared" si="998"/>
        <v>26</v>
      </c>
      <c r="AP1378" s="7">
        <f t="shared" si="968"/>
        <v>26</v>
      </c>
      <c r="AQ1378" s="7">
        <f t="shared" si="969"/>
        <v>26</v>
      </c>
      <c r="AR1378" s="1">
        <f t="shared" si="999"/>
        <v>26</v>
      </c>
      <c r="AS1378" s="7">
        <f t="shared" si="970"/>
        <v>26</v>
      </c>
      <c r="AT1378" s="1">
        <f t="shared" si="1000"/>
        <v>26</v>
      </c>
      <c r="AU1378" s="1">
        <f t="shared" si="1001"/>
        <v>26</v>
      </c>
      <c r="AV1378" s="1">
        <f t="shared" si="1002"/>
        <v>26</v>
      </c>
      <c r="AW1378" s="1">
        <f t="shared" si="1003"/>
        <v>26</v>
      </c>
      <c r="AX1378" s="1">
        <f t="shared" si="1004"/>
        <v>26</v>
      </c>
      <c r="AY1378" s="1">
        <f t="shared" si="1005"/>
        <v>26</v>
      </c>
      <c r="AZ1378" s="1">
        <f t="shared" si="1006"/>
        <v>26</v>
      </c>
      <c r="BA1378" s="1">
        <f t="shared" si="1007"/>
        <v>26</v>
      </c>
      <c r="BB1378" s="1">
        <f t="shared" si="1008"/>
        <v>26</v>
      </c>
      <c r="BC1378" s="1">
        <f t="shared" si="1009"/>
        <v>26</v>
      </c>
      <c r="BD1378" s="1">
        <f t="shared" si="1010"/>
        <v>26</v>
      </c>
      <c r="BE1378" s="1">
        <f t="shared" si="1011"/>
        <v>26</v>
      </c>
      <c r="BF1378" s="1">
        <f t="shared" si="1012"/>
        <v>26</v>
      </c>
      <c r="BG1378" s="1">
        <f>+IF(D1378="male",VLOOKUP(M1378,'Key node cluster'!$A$3:$C$45,3,0),VLOOKUP(M1378,'Key node cluster'!$F$3:$H$27,3,0))</f>
        <v>31</v>
      </c>
    </row>
    <row r="1379" spans="1:59" x14ac:dyDescent="0.25">
      <c r="A1379" t="s">
        <v>1396</v>
      </c>
      <c r="B1379">
        <v>9941004785</v>
      </c>
      <c r="C1379" s="7">
        <v>30</v>
      </c>
      <c r="D1379" t="s">
        <v>9</v>
      </c>
      <c r="E1379" t="s">
        <v>10</v>
      </c>
      <c r="G1379" t="str">
        <f t="shared" si="1013"/>
        <v>secondary or below</v>
      </c>
      <c r="H1379" s="7">
        <f t="shared" si="971"/>
        <v>10</v>
      </c>
      <c r="I1379" t="s">
        <v>18</v>
      </c>
      <c r="J1379">
        <v>28</v>
      </c>
      <c r="K1379">
        <v>5.5972602739725996</v>
      </c>
      <c r="L1379">
        <v>7</v>
      </c>
      <c r="M1379" s="5">
        <f t="shared" si="972"/>
        <v>26</v>
      </c>
      <c r="N1379" s="5">
        <f>+IF(D1379="male",VLOOKUP(BG1379,'Key node cluster'!$L$3:$N$24,3,0),VLOOKUP(BG1379,'Key node cluster'!$R$3:$T$15,3,0))</f>
        <v>1</v>
      </c>
      <c r="O1379" s="1">
        <v>0</v>
      </c>
      <c r="P1379" s="1">
        <f t="shared" si="973"/>
        <v>26</v>
      </c>
      <c r="Q1379" s="1">
        <f t="shared" si="974"/>
        <v>26</v>
      </c>
      <c r="R1379" s="1">
        <f t="shared" si="975"/>
        <v>26</v>
      </c>
      <c r="S1379" s="1">
        <f t="shared" si="976"/>
        <v>26</v>
      </c>
      <c r="T1379" s="1">
        <f t="shared" si="977"/>
        <v>26</v>
      </c>
      <c r="U1379" s="1">
        <f t="shared" si="978"/>
        <v>26</v>
      </c>
      <c r="V1379" s="1">
        <f t="shared" si="979"/>
        <v>26</v>
      </c>
      <c r="W1379" s="1">
        <f t="shared" si="980"/>
        <v>26</v>
      </c>
      <c r="X1379" s="1">
        <f t="shared" si="981"/>
        <v>26</v>
      </c>
      <c r="Y1379" s="1">
        <f t="shared" si="982"/>
        <v>26</v>
      </c>
      <c r="Z1379" s="1">
        <f t="shared" si="983"/>
        <v>26</v>
      </c>
      <c r="AA1379" s="1">
        <f t="shared" si="984"/>
        <v>26</v>
      </c>
      <c r="AB1379" s="1">
        <f t="shared" si="985"/>
        <v>26</v>
      </c>
      <c r="AC1379" s="1">
        <f t="shared" si="986"/>
        <v>26</v>
      </c>
      <c r="AD1379" s="1">
        <f t="shared" si="987"/>
        <v>26</v>
      </c>
      <c r="AE1379" s="1">
        <f t="shared" si="988"/>
        <v>26</v>
      </c>
      <c r="AF1379" s="1">
        <f t="shared" si="989"/>
        <v>26</v>
      </c>
      <c r="AG1379" s="1">
        <f t="shared" si="990"/>
        <v>26</v>
      </c>
      <c r="AH1379" s="1">
        <f t="shared" si="991"/>
        <v>26</v>
      </c>
      <c r="AI1379" s="1">
        <f t="shared" si="992"/>
        <v>26</v>
      </c>
      <c r="AJ1379" s="1">
        <f t="shared" si="993"/>
        <v>26</v>
      </c>
      <c r="AK1379" s="1">
        <f t="shared" si="994"/>
        <v>26</v>
      </c>
      <c r="AL1379" s="1">
        <f t="shared" si="995"/>
        <v>26</v>
      </c>
      <c r="AM1379" s="1">
        <f t="shared" si="996"/>
        <v>26</v>
      </c>
      <c r="AN1379" s="1">
        <f t="shared" si="997"/>
        <v>26</v>
      </c>
      <c r="AO1379" s="1">
        <f t="shared" si="998"/>
        <v>26</v>
      </c>
      <c r="AP1379" s="7">
        <f t="shared" si="968"/>
        <v>26</v>
      </c>
      <c r="AQ1379" s="7">
        <f t="shared" si="969"/>
        <v>26</v>
      </c>
      <c r="AR1379" s="1">
        <f t="shared" si="999"/>
        <v>26</v>
      </c>
      <c r="AS1379" s="7">
        <f t="shared" si="970"/>
        <v>26</v>
      </c>
      <c r="AT1379" s="1">
        <f t="shared" si="1000"/>
        <v>26</v>
      </c>
      <c r="AU1379" s="1">
        <f t="shared" si="1001"/>
        <v>26</v>
      </c>
      <c r="AV1379" s="1">
        <f t="shared" si="1002"/>
        <v>26</v>
      </c>
      <c r="AW1379" s="1">
        <f t="shared" si="1003"/>
        <v>26</v>
      </c>
      <c r="AX1379" s="1">
        <f t="shared" si="1004"/>
        <v>26</v>
      </c>
      <c r="AY1379" s="1">
        <f t="shared" si="1005"/>
        <v>26</v>
      </c>
      <c r="AZ1379" s="1">
        <f t="shared" si="1006"/>
        <v>26</v>
      </c>
      <c r="BA1379" s="1">
        <f t="shared" si="1007"/>
        <v>26</v>
      </c>
      <c r="BB1379" s="1">
        <f t="shared" si="1008"/>
        <v>26</v>
      </c>
      <c r="BC1379" s="1">
        <f t="shared" si="1009"/>
        <v>26</v>
      </c>
      <c r="BD1379" s="1">
        <f t="shared" si="1010"/>
        <v>26</v>
      </c>
      <c r="BE1379" s="1">
        <f t="shared" si="1011"/>
        <v>26</v>
      </c>
      <c r="BF1379" s="1">
        <f t="shared" si="1012"/>
        <v>26</v>
      </c>
      <c r="BG1379" s="1">
        <f>+IF(D1379="male",VLOOKUP(M1379,'Key node cluster'!$A$3:$C$45,3,0),VLOOKUP(M1379,'Key node cluster'!$F$3:$H$27,3,0))</f>
        <v>31</v>
      </c>
    </row>
    <row r="1380" spans="1:59" x14ac:dyDescent="0.25">
      <c r="A1380" t="s">
        <v>1400</v>
      </c>
      <c r="B1380">
        <v>9951003193</v>
      </c>
      <c r="C1380" s="7">
        <v>30</v>
      </c>
      <c r="D1380" t="s">
        <v>9</v>
      </c>
      <c r="E1380" t="s">
        <v>10</v>
      </c>
      <c r="F1380" t="s">
        <v>11</v>
      </c>
      <c r="G1380" t="str">
        <f t="shared" si="1013"/>
        <v>secondary or below</v>
      </c>
      <c r="H1380" s="7">
        <f t="shared" si="971"/>
        <v>5</v>
      </c>
      <c r="I1380" t="s">
        <v>12</v>
      </c>
      <c r="J1380">
        <v>27</v>
      </c>
      <c r="K1380">
        <v>3.3424657534247002</v>
      </c>
      <c r="L1380">
        <v>6</v>
      </c>
      <c r="M1380" s="5">
        <f t="shared" si="972"/>
        <v>41</v>
      </c>
      <c r="N1380" s="5">
        <f>+IF(D1380="male",VLOOKUP(BG1380,'Key node cluster'!$L$3:$N$24,3,0),VLOOKUP(BG1380,'Key node cluster'!$R$3:$T$15,3,0))</f>
        <v>1</v>
      </c>
      <c r="O1380" s="1">
        <v>0</v>
      </c>
      <c r="P1380" s="1">
        <f t="shared" si="973"/>
        <v>26</v>
      </c>
      <c r="Q1380" s="1">
        <f t="shared" si="974"/>
        <v>26</v>
      </c>
      <c r="R1380" s="1">
        <f t="shared" si="975"/>
        <v>26</v>
      </c>
      <c r="S1380" s="1">
        <f t="shared" si="976"/>
        <v>26</v>
      </c>
      <c r="T1380" s="1">
        <f t="shared" si="977"/>
        <v>26</v>
      </c>
      <c r="U1380" s="1">
        <f t="shared" si="978"/>
        <v>26</v>
      </c>
      <c r="V1380" s="1">
        <f t="shared" si="979"/>
        <v>26</v>
      </c>
      <c r="W1380" s="1">
        <f t="shared" si="980"/>
        <v>26</v>
      </c>
      <c r="X1380" s="1">
        <f t="shared" si="981"/>
        <v>26</v>
      </c>
      <c r="Y1380" s="1">
        <f t="shared" si="982"/>
        <v>26</v>
      </c>
      <c r="Z1380" s="1">
        <f t="shared" si="983"/>
        <v>26</v>
      </c>
      <c r="AA1380" s="1">
        <f t="shared" si="984"/>
        <v>26</v>
      </c>
      <c r="AB1380" s="1">
        <f t="shared" si="985"/>
        <v>26</v>
      </c>
      <c r="AC1380" s="1">
        <f t="shared" si="986"/>
        <v>26</v>
      </c>
      <c r="AD1380" s="1">
        <f t="shared" si="987"/>
        <v>26</v>
      </c>
      <c r="AE1380" s="1">
        <f t="shared" si="988"/>
        <v>26</v>
      </c>
      <c r="AF1380" s="1">
        <f t="shared" si="989"/>
        <v>26</v>
      </c>
      <c r="AG1380" s="1">
        <f t="shared" si="990"/>
        <v>26</v>
      </c>
      <c r="AH1380" s="1">
        <f t="shared" si="991"/>
        <v>26</v>
      </c>
      <c r="AI1380" s="1">
        <f t="shared" si="992"/>
        <v>26</v>
      </c>
      <c r="AJ1380" s="1">
        <f t="shared" si="993"/>
        <v>26</v>
      </c>
      <c r="AK1380" s="1">
        <f t="shared" si="994"/>
        <v>26</v>
      </c>
      <c r="AL1380" s="1">
        <f t="shared" si="995"/>
        <v>26</v>
      </c>
      <c r="AM1380" s="1">
        <f t="shared" si="996"/>
        <v>26</v>
      </c>
      <c r="AN1380" s="1">
        <f t="shared" si="997"/>
        <v>26</v>
      </c>
      <c r="AO1380" s="1">
        <f t="shared" si="998"/>
        <v>26</v>
      </c>
      <c r="AP1380" s="7">
        <f t="shared" ref="AP1380:AP1443" si="1014">IF($D1380="male",IF(P1380&lt;&gt;26,AO1380,IF(F1380="",AO1380,IF(F1380&lt;&gt;"amman",27,38))),AO1380)</f>
        <v>38</v>
      </c>
      <c r="AQ1380" s="7">
        <f t="shared" ref="AQ1380:AQ1443" si="1015">IF($D1380="male",IF(AP1380&lt;&gt;27,AP1380,IF(F1380="",AP1380,IF(F1380&lt;&gt;"zarqa",28,33))),AP1380)</f>
        <v>38</v>
      </c>
      <c r="AR1380" s="1">
        <f t="shared" si="999"/>
        <v>38</v>
      </c>
      <c r="AS1380" s="7">
        <f t="shared" ref="AS1380:AS1443" si="1016">IF($D1380="male",IF(AR1380&lt;&gt;29,AR1380,IF(C1380&lt;=25,30,31)),AR1380)</f>
        <v>38</v>
      </c>
      <c r="AT1380" s="1">
        <f t="shared" si="1000"/>
        <v>38</v>
      </c>
      <c r="AU1380" s="1">
        <f t="shared" si="1001"/>
        <v>38</v>
      </c>
      <c r="AV1380" s="1">
        <f t="shared" si="1002"/>
        <v>38</v>
      </c>
      <c r="AW1380" s="1">
        <f t="shared" si="1003"/>
        <v>38</v>
      </c>
      <c r="AX1380" s="1">
        <f t="shared" si="1004"/>
        <v>38</v>
      </c>
      <c r="AY1380" s="1">
        <f t="shared" si="1005"/>
        <v>38</v>
      </c>
      <c r="AZ1380" s="1">
        <f t="shared" si="1006"/>
        <v>38</v>
      </c>
      <c r="BA1380" s="1">
        <f t="shared" si="1007"/>
        <v>38</v>
      </c>
      <c r="BB1380" s="1">
        <f t="shared" si="1008"/>
        <v>40</v>
      </c>
      <c r="BC1380" s="1">
        <f t="shared" si="1009"/>
        <v>40</v>
      </c>
      <c r="BD1380" s="1">
        <f t="shared" si="1010"/>
        <v>41</v>
      </c>
      <c r="BE1380" s="1">
        <f t="shared" si="1011"/>
        <v>41</v>
      </c>
      <c r="BF1380" s="1">
        <f t="shared" si="1012"/>
        <v>41</v>
      </c>
      <c r="BG1380" s="1">
        <f>+IF(D1380="male",VLOOKUP(M1380,'Key node cluster'!$A$3:$C$45,3,0),VLOOKUP(M1380,'Key node cluster'!$F$3:$H$27,3,0))</f>
        <v>41</v>
      </c>
    </row>
    <row r="1381" spans="1:59" x14ac:dyDescent="0.25">
      <c r="A1381" t="s">
        <v>1401</v>
      </c>
      <c r="B1381">
        <v>9851057300</v>
      </c>
      <c r="C1381" s="7">
        <v>40</v>
      </c>
      <c r="D1381" t="s">
        <v>9</v>
      </c>
      <c r="E1381" t="s">
        <v>10</v>
      </c>
      <c r="F1381" t="s">
        <v>45</v>
      </c>
      <c r="G1381" t="str">
        <f t="shared" si="1013"/>
        <v>tvet</v>
      </c>
      <c r="H1381" s="7">
        <f t="shared" si="971"/>
        <v>1</v>
      </c>
      <c r="I1381" t="s">
        <v>22</v>
      </c>
      <c r="J1381">
        <v>36</v>
      </c>
      <c r="K1381">
        <v>0.51780821917807995</v>
      </c>
      <c r="L1381">
        <v>3</v>
      </c>
      <c r="M1381" s="5">
        <f t="shared" si="972"/>
        <v>19</v>
      </c>
      <c r="N1381" s="5">
        <f>+IF(D1381="male",VLOOKUP(BG1381,'Key node cluster'!$L$3:$N$24,3,0),VLOOKUP(BG1381,'Key node cluster'!$R$3:$T$15,3,0))</f>
        <v>0</v>
      </c>
      <c r="O1381" s="1">
        <v>0</v>
      </c>
      <c r="P1381" s="1">
        <f t="shared" si="973"/>
        <v>1</v>
      </c>
      <c r="Q1381" s="1">
        <f t="shared" si="974"/>
        <v>17</v>
      </c>
      <c r="R1381" s="1">
        <f t="shared" si="975"/>
        <v>17</v>
      </c>
      <c r="S1381" s="1">
        <f t="shared" si="976"/>
        <v>17</v>
      </c>
      <c r="T1381" s="1">
        <f t="shared" si="977"/>
        <v>17</v>
      </c>
      <c r="U1381" s="1">
        <f t="shared" si="978"/>
        <v>17</v>
      </c>
      <c r="V1381" s="1">
        <f t="shared" si="979"/>
        <v>17</v>
      </c>
      <c r="W1381" s="1">
        <f t="shared" si="980"/>
        <v>17</v>
      </c>
      <c r="X1381" s="1">
        <f t="shared" si="981"/>
        <v>17</v>
      </c>
      <c r="Y1381" s="1">
        <f t="shared" si="982"/>
        <v>17</v>
      </c>
      <c r="Z1381" s="1">
        <f t="shared" si="983"/>
        <v>17</v>
      </c>
      <c r="AA1381" s="1">
        <f t="shared" si="984"/>
        <v>17</v>
      </c>
      <c r="AB1381" s="1">
        <f t="shared" si="985"/>
        <v>17</v>
      </c>
      <c r="AC1381" s="1">
        <f t="shared" si="986"/>
        <v>17</v>
      </c>
      <c r="AD1381" s="1">
        <f t="shared" si="987"/>
        <v>17</v>
      </c>
      <c r="AE1381" s="1">
        <f t="shared" si="988"/>
        <v>17</v>
      </c>
      <c r="AF1381" s="1">
        <f t="shared" si="989"/>
        <v>17</v>
      </c>
      <c r="AG1381" s="1">
        <f t="shared" si="990"/>
        <v>18</v>
      </c>
      <c r="AH1381" s="1">
        <f t="shared" si="991"/>
        <v>19</v>
      </c>
      <c r="AI1381" s="1">
        <f t="shared" si="992"/>
        <v>19</v>
      </c>
      <c r="AJ1381" s="1">
        <f t="shared" si="993"/>
        <v>19</v>
      </c>
      <c r="AK1381" s="1">
        <f t="shared" si="994"/>
        <v>19</v>
      </c>
      <c r="AL1381" s="1">
        <f t="shared" si="995"/>
        <v>19</v>
      </c>
      <c r="AM1381" s="1">
        <f t="shared" si="996"/>
        <v>19</v>
      </c>
      <c r="AN1381" s="1">
        <f t="shared" si="997"/>
        <v>19</v>
      </c>
      <c r="AO1381" s="1">
        <f t="shared" si="998"/>
        <v>19</v>
      </c>
      <c r="AP1381" s="7">
        <f t="shared" si="1014"/>
        <v>19</v>
      </c>
      <c r="AQ1381" s="7">
        <f t="shared" si="1015"/>
        <v>19</v>
      </c>
      <c r="AR1381" s="1">
        <f t="shared" si="999"/>
        <v>19</v>
      </c>
      <c r="AS1381" s="7">
        <f t="shared" si="1016"/>
        <v>19</v>
      </c>
      <c r="AT1381" s="1">
        <f t="shared" si="1000"/>
        <v>19</v>
      </c>
      <c r="AU1381" s="1">
        <f t="shared" si="1001"/>
        <v>19</v>
      </c>
      <c r="AV1381" s="1">
        <f t="shared" si="1002"/>
        <v>19</v>
      </c>
      <c r="AW1381" s="1">
        <f t="shared" si="1003"/>
        <v>19</v>
      </c>
      <c r="AX1381" s="1">
        <f t="shared" si="1004"/>
        <v>19</v>
      </c>
      <c r="AY1381" s="1">
        <f t="shared" si="1005"/>
        <v>19</v>
      </c>
      <c r="AZ1381" s="1">
        <f t="shared" si="1006"/>
        <v>19</v>
      </c>
      <c r="BA1381" s="1">
        <f t="shared" si="1007"/>
        <v>19</v>
      </c>
      <c r="BB1381" s="1">
        <f t="shared" si="1008"/>
        <v>19</v>
      </c>
      <c r="BC1381" s="1">
        <f t="shared" si="1009"/>
        <v>19</v>
      </c>
      <c r="BD1381" s="1">
        <f t="shared" si="1010"/>
        <v>19</v>
      </c>
      <c r="BE1381" s="1">
        <f t="shared" si="1011"/>
        <v>19</v>
      </c>
      <c r="BF1381" s="1">
        <f t="shared" si="1012"/>
        <v>19</v>
      </c>
      <c r="BG1381" s="1">
        <f>+IF(D1381="male",VLOOKUP(M1381,'Key node cluster'!$A$3:$C$45,3,0),VLOOKUP(M1381,'Key node cluster'!$F$3:$H$27,3,0))</f>
        <v>19</v>
      </c>
    </row>
    <row r="1382" spans="1:59" x14ac:dyDescent="0.25">
      <c r="A1382" t="s">
        <v>1402</v>
      </c>
      <c r="B1382">
        <v>9911016447</v>
      </c>
      <c r="C1382" s="7">
        <v>30</v>
      </c>
      <c r="D1382" t="s">
        <v>9</v>
      </c>
      <c r="E1382" t="s">
        <v>10</v>
      </c>
      <c r="G1382" t="str">
        <f t="shared" si="1013"/>
        <v/>
      </c>
      <c r="H1382" s="7">
        <f t="shared" si="971"/>
        <v>10</v>
      </c>
      <c r="J1382">
        <v>31</v>
      </c>
      <c r="K1382">
        <v>8.4383561643836007</v>
      </c>
      <c r="L1382">
        <v>9</v>
      </c>
      <c r="M1382" s="5">
        <f t="shared" si="972"/>
        <v>26</v>
      </c>
      <c r="N1382" s="5">
        <f>+IF(D1382="male",VLOOKUP(BG1382,'Key node cluster'!$L$3:$N$24,3,0),VLOOKUP(BG1382,'Key node cluster'!$R$3:$T$15,3,0))</f>
        <v>1</v>
      </c>
      <c r="O1382" s="1">
        <v>0</v>
      </c>
      <c r="P1382" s="1">
        <f t="shared" si="973"/>
        <v>26</v>
      </c>
      <c r="Q1382" s="1">
        <f t="shared" si="974"/>
        <v>26</v>
      </c>
      <c r="R1382" s="1">
        <f t="shared" si="975"/>
        <v>26</v>
      </c>
      <c r="S1382" s="1">
        <f t="shared" si="976"/>
        <v>26</v>
      </c>
      <c r="T1382" s="1">
        <f t="shared" si="977"/>
        <v>26</v>
      </c>
      <c r="U1382" s="1">
        <f t="shared" si="978"/>
        <v>26</v>
      </c>
      <c r="V1382" s="1">
        <f t="shared" si="979"/>
        <v>26</v>
      </c>
      <c r="W1382" s="1">
        <f t="shared" si="980"/>
        <v>26</v>
      </c>
      <c r="X1382" s="1">
        <f t="shared" si="981"/>
        <v>26</v>
      </c>
      <c r="Y1382" s="1">
        <f t="shared" si="982"/>
        <v>26</v>
      </c>
      <c r="Z1382" s="1">
        <f t="shared" si="983"/>
        <v>26</v>
      </c>
      <c r="AA1382" s="1">
        <f t="shared" si="984"/>
        <v>26</v>
      </c>
      <c r="AB1382" s="1">
        <f t="shared" si="985"/>
        <v>26</v>
      </c>
      <c r="AC1382" s="1">
        <f t="shared" si="986"/>
        <v>26</v>
      </c>
      <c r="AD1382" s="1">
        <f t="shared" si="987"/>
        <v>26</v>
      </c>
      <c r="AE1382" s="1">
        <f t="shared" si="988"/>
        <v>26</v>
      </c>
      <c r="AF1382" s="1">
        <f t="shared" si="989"/>
        <v>26</v>
      </c>
      <c r="AG1382" s="1">
        <f t="shared" si="990"/>
        <v>26</v>
      </c>
      <c r="AH1382" s="1">
        <f t="shared" si="991"/>
        <v>26</v>
      </c>
      <c r="AI1382" s="1">
        <f t="shared" si="992"/>
        <v>26</v>
      </c>
      <c r="AJ1382" s="1">
        <f t="shared" si="993"/>
        <v>26</v>
      </c>
      <c r="AK1382" s="1">
        <f t="shared" si="994"/>
        <v>26</v>
      </c>
      <c r="AL1382" s="1">
        <f t="shared" si="995"/>
        <v>26</v>
      </c>
      <c r="AM1382" s="1">
        <f t="shared" si="996"/>
        <v>26</v>
      </c>
      <c r="AN1382" s="1">
        <f t="shared" si="997"/>
        <v>26</v>
      </c>
      <c r="AO1382" s="1">
        <f t="shared" si="998"/>
        <v>26</v>
      </c>
      <c r="AP1382" s="7">
        <f t="shared" si="1014"/>
        <v>26</v>
      </c>
      <c r="AQ1382" s="7">
        <f t="shared" si="1015"/>
        <v>26</v>
      </c>
      <c r="AR1382" s="1">
        <f t="shared" si="999"/>
        <v>26</v>
      </c>
      <c r="AS1382" s="7">
        <f t="shared" si="1016"/>
        <v>26</v>
      </c>
      <c r="AT1382" s="1">
        <f t="shared" si="1000"/>
        <v>26</v>
      </c>
      <c r="AU1382" s="1">
        <f t="shared" si="1001"/>
        <v>26</v>
      </c>
      <c r="AV1382" s="1">
        <f t="shared" si="1002"/>
        <v>26</v>
      </c>
      <c r="AW1382" s="1">
        <f t="shared" si="1003"/>
        <v>26</v>
      </c>
      <c r="AX1382" s="1">
        <f t="shared" si="1004"/>
        <v>26</v>
      </c>
      <c r="AY1382" s="1">
        <f t="shared" si="1005"/>
        <v>26</v>
      </c>
      <c r="AZ1382" s="1">
        <f t="shared" si="1006"/>
        <v>26</v>
      </c>
      <c r="BA1382" s="1">
        <f t="shared" si="1007"/>
        <v>26</v>
      </c>
      <c r="BB1382" s="1">
        <f t="shared" si="1008"/>
        <v>26</v>
      </c>
      <c r="BC1382" s="1">
        <f t="shared" si="1009"/>
        <v>26</v>
      </c>
      <c r="BD1382" s="1">
        <f t="shared" si="1010"/>
        <v>26</v>
      </c>
      <c r="BE1382" s="1">
        <f t="shared" si="1011"/>
        <v>26</v>
      </c>
      <c r="BF1382" s="1">
        <f t="shared" si="1012"/>
        <v>26</v>
      </c>
      <c r="BG1382" s="1">
        <f>+IF(D1382="male",VLOOKUP(M1382,'Key node cluster'!$A$3:$C$45,3,0),VLOOKUP(M1382,'Key node cluster'!$F$3:$H$27,3,0))</f>
        <v>31</v>
      </c>
    </row>
    <row r="1383" spans="1:59" x14ac:dyDescent="0.25">
      <c r="A1383" t="s">
        <v>1403</v>
      </c>
      <c r="B1383">
        <v>9931050651</v>
      </c>
      <c r="C1383" s="7">
        <v>30</v>
      </c>
      <c r="D1383" t="s">
        <v>9</v>
      </c>
      <c r="E1383" t="s">
        <v>10</v>
      </c>
      <c r="F1383" t="s">
        <v>45</v>
      </c>
      <c r="G1383" t="str">
        <f t="shared" si="1013"/>
        <v>bachelor or above</v>
      </c>
      <c r="H1383" s="7">
        <f t="shared" si="971"/>
        <v>5</v>
      </c>
      <c r="I1383" t="s">
        <v>14</v>
      </c>
      <c r="J1383">
        <v>29</v>
      </c>
      <c r="K1383">
        <v>2.7479452054795002</v>
      </c>
      <c r="L1383">
        <v>3</v>
      </c>
      <c r="M1383" s="5">
        <f t="shared" si="972"/>
        <v>31</v>
      </c>
      <c r="N1383" s="5">
        <f>+IF(D1383="male",VLOOKUP(BG1383,'Key node cluster'!$L$3:$N$24,3,0),VLOOKUP(BG1383,'Key node cluster'!$R$3:$T$15,3,0))</f>
        <v>1</v>
      </c>
      <c r="O1383" s="1">
        <v>0</v>
      </c>
      <c r="P1383" s="1">
        <f t="shared" si="973"/>
        <v>26</v>
      </c>
      <c r="Q1383" s="1">
        <f t="shared" si="974"/>
        <v>26</v>
      </c>
      <c r="R1383" s="1">
        <f t="shared" si="975"/>
        <v>26</v>
      </c>
      <c r="S1383" s="1">
        <f t="shared" si="976"/>
        <v>26</v>
      </c>
      <c r="T1383" s="1">
        <f t="shared" si="977"/>
        <v>26</v>
      </c>
      <c r="U1383" s="1">
        <f t="shared" si="978"/>
        <v>26</v>
      </c>
      <c r="V1383" s="1">
        <f t="shared" si="979"/>
        <v>26</v>
      </c>
      <c r="W1383" s="1">
        <f t="shared" si="980"/>
        <v>26</v>
      </c>
      <c r="X1383" s="1">
        <f t="shared" si="981"/>
        <v>26</v>
      </c>
      <c r="Y1383" s="1">
        <f t="shared" si="982"/>
        <v>26</v>
      </c>
      <c r="Z1383" s="1">
        <f t="shared" si="983"/>
        <v>26</v>
      </c>
      <c r="AA1383" s="1">
        <f t="shared" si="984"/>
        <v>26</v>
      </c>
      <c r="AB1383" s="1">
        <f t="shared" si="985"/>
        <v>26</v>
      </c>
      <c r="AC1383" s="1">
        <f t="shared" si="986"/>
        <v>26</v>
      </c>
      <c r="AD1383" s="1">
        <f t="shared" si="987"/>
        <v>26</v>
      </c>
      <c r="AE1383" s="1">
        <f t="shared" si="988"/>
        <v>26</v>
      </c>
      <c r="AF1383" s="1">
        <f t="shared" si="989"/>
        <v>26</v>
      </c>
      <c r="AG1383" s="1">
        <f t="shared" si="990"/>
        <v>26</v>
      </c>
      <c r="AH1383" s="1">
        <f t="shared" si="991"/>
        <v>26</v>
      </c>
      <c r="AI1383" s="1">
        <f t="shared" si="992"/>
        <v>26</v>
      </c>
      <c r="AJ1383" s="1">
        <f t="shared" si="993"/>
        <v>26</v>
      </c>
      <c r="AK1383" s="1">
        <f t="shared" si="994"/>
        <v>26</v>
      </c>
      <c r="AL1383" s="1">
        <f t="shared" si="995"/>
        <v>26</v>
      </c>
      <c r="AM1383" s="1">
        <f t="shared" si="996"/>
        <v>26</v>
      </c>
      <c r="AN1383" s="1">
        <f t="shared" si="997"/>
        <v>26</v>
      </c>
      <c r="AO1383" s="1">
        <f t="shared" si="998"/>
        <v>26</v>
      </c>
      <c r="AP1383" s="7">
        <f t="shared" si="1014"/>
        <v>27</v>
      </c>
      <c r="AQ1383" s="7">
        <f t="shared" si="1015"/>
        <v>28</v>
      </c>
      <c r="AR1383" s="1">
        <f t="shared" si="999"/>
        <v>29</v>
      </c>
      <c r="AS1383" s="7">
        <f t="shared" si="1016"/>
        <v>31</v>
      </c>
      <c r="AT1383" s="1">
        <f t="shared" si="1000"/>
        <v>31</v>
      </c>
      <c r="AU1383" s="1">
        <f t="shared" si="1001"/>
        <v>31</v>
      </c>
      <c r="AV1383" s="1">
        <f t="shared" si="1002"/>
        <v>31</v>
      </c>
      <c r="AW1383" s="1">
        <f t="shared" si="1003"/>
        <v>31</v>
      </c>
      <c r="AX1383" s="1">
        <f t="shared" si="1004"/>
        <v>31</v>
      </c>
      <c r="AY1383" s="1">
        <f t="shared" si="1005"/>
        <v>31</v>
      </c>
      <c r="AZ1383" s="1">
        <f t="shared" si="1006"/>
        <v>31</v>
      </c>
      <c r="BA1383" s="1">
        <f t="shared" si="1007"/>
        <v>31</v>
      </c>
      <c r="BB1383" s="1">
        <f t="shared" si="1008"/>
        <v>31</v>
      </c>
      <c r="BC1383" s="1">
        <f t="shared" si="1009"/>
        <v>31</v>
      </c>
      <c r="BD1383" s="1">
        <f t="shared" si="1010"/>
        <v>31</v>
      </c>
      <c r="BE1383" s="1">
        <f t="shared" si="1011"/>
        <v>31</v>
      </c>
      <c r="BF1383" s="1">
        <f t="shared" si="1012"/>
        <v>31</v>
      </c>
      <c r="BG1383" s="1">
        <f>+IF(D1383="male",VLOOKUP(M1383,'Key node cluster'!$A$3:$C$45,3,0),VLOOKUP(M1383,'Key node cluster'!$F$3:$H$27,3,0))</f>
        <v>31</v>
      </c>
    </row>
    <row r="1384" spans="1:59" x14ac:dyDescent="0.25">
      <c r="A1384" t="s">
        <v>1408</v>
      </c>
      <c r="B1384">
        <v>9801032288</v>
      </c>
      <c r="C1384" s="7">
        <v>40</v>
      </c>
      <c r="D1384" t="s">
        <v>9</v>
      </c>
      <c r="E1384" t="s">
        <v>10</v>
      </c>
      <c r="F1384" t="s">
        <v>25</v>
      </c>
      <c r="G1384" t="str">
        <f t="shared" si="1013"/>
        <v>secondary or below</v>
      </c>
      <c r="H1384" s="7">
        <f t="shared" si="971"/>
        <v>10</v>
      </c>
      <c r="I1384" t="s">
        <v>12</v>
      </c>
      <c r="J1384">
        <v>41</v>
      </c>
      <c r="K1384">
        <v>8.3561643835616</v>
      </c>
      <c r="L1384">
        <v>19</v>
      </c>
      <c r="M1384" s="5">
        <f t="shared" si="972"/>
        <v>32</v>
      </c>
      <c r="N1384" s="5">
        <f>+IF(D1384="male",VLOOKUP(BG1384,'Key node cluster'!$L$3:$N$24,3,0),VLOOKUP(BG1384,'Key node cluster'!$R$3:$T$15,3,0))</f>
        <v>0</v>
      </c>
      <c r="O1384" s="1">
        <v>0</v>
      </c>
      <c r="P1384" s="1">
        <f t="shared" si="973"/>
        <v>26</v>
      </c>
      <c r="Q1384" s="1">
        <f t="shared" si="974"/>
        <v>26</v>
      </c>
      <c r="R1384" s="1">
        <f t="shared" si="975"/>
        <v>26</v>
      </c>
      <c r="S1384" s="1">
        <f t="shared" si="976"/>
        <v>26</v>
      </c>
      <c r="T1384" s="1">
        <f t="shared" si="977"/>
        <v>26</v>
      </c>
      <c r="U1384" s="1">
        <f t="shared" si="978"/>
        <v>26</v>
      </c>
      <c r="V1384" s="1">
        <f t="shared" si="979"/>
        <v>26</v>
      </c>
      <c r="W1384" s="1">
        <f t="shared" si="980"/>
        <v>26</v>
      </c>
      <c r="X1384" s="1">
        <f t="shared" si="981"/>
        <v>26</v>
      </c>
      <c r="Y1384" s="1">
        <f t="shared" si="982"/>
        <v>26</v>
      </c>
      <c r="Z1384" s="1">
        <f t="shared" si="983"/>
        <v>26</v>
      </c>
      <c r="AA1384" s="1">
        <f t="shared" si="984"/>
        <v>26</v>
      </c>
      <c r="AB1384" s="1">
        <f t="shared" si="985"/>
        <v>26</v>
      </c>
      <c r="AC1384" s="1">
        <f t="shared" si="986"/>
        <v>26</v>
      </c>
      <c r="AD1384" s="1">
        <f t="shared" si="987"/>
        <v>26</v>
      </c>
      <c r="AE1384" s="1">
        <f t="shared" si="988"/>
        <v>26</v>
      </c>
      <c r="AF1384" s="1">
        <f t="shared" si="989"/>
        <v>26</v>
      </c>
      <c r="AG1384" s="1">
        <f t="shared" si="990"/>
        <v>26</v>
      </c>
      <c r="AH1384" s="1">
        <f t="shared" si="991"/>
        <v>26</v>
      </c>
      <c r="AI1384" s="1">
        <f t="shared" si="992"/>
        <v>26</v>
      </c>
      <c r="AJ1384" s="1">
        <f t="shared" si="993"/>
        <v>26</v>
      </c>
      <c r="AK1384" s="1">
        <f t="shared" si="994"/>
        <v>26</v>
      </c>
      <c r="AL1384" s="1">
        <f t="shared" si="995"/>
        <v>26</v>
      </c>
      <c r="AM1384" s="1">
        <f t="shared" si="996"/>
        <v>26</v>
      </c>
      <c r="AN1384" s="1">
        <f t="shared" si="997"/>
        <v>26</v>
      </c>
      <c r="AO1384" s="1">
        <f t="shared" si="998"/>
        <v>26</v>
      </c>
      <c r="AP1384" s="7">
        <f t="shared" si="1014"/>
        <v>27</v>
      </c>
      <c r="AQ1384" s="7">
        <f t="shared" si="1015"/>
        <v>28</v>
      </c>
      <c r="AR1384" s="1">
        <f t="shared" si="999"/>
        <v>32</v>
      </c>
      <c r="AS1384" s="7">
        <f t="shared" si="1016"/>
        <v>32</v>
      </c>
      <c r="AT1384" s="1">
        <f t="shared" si="1000"/>
        <v>32</v>
      </c>
      <c r="AU1384" s="1">
        <f t="shared" si="1001"/>
        <v>32</v>
      </c>
      <c r="AV1384" s="1">
        <f t="shared" si="1002"/>
        <v>32</v>
      </c>
      <c r="AW1384" s="1">
        <f t="shared" si="1003"/>
        <v>32</v>
      </c>
      <c r="AX1384" s="1">
        <f t="shared" si="1004"/>
        <v>32</v>
      </c>
      <c r="AY1384" s="1">
        <f t="shared" si="1005"/>
        <v>32</v>
      </c>
      <c r="AZ1384" s="1">
        <f t="shared" si="1006"/>
        <v>32</v>
      </c>
      <c r="BA1384" s="1">
        <f t="shared" si="1007"/>
        <v>32</v>
      </c>
      <c r="BB1384" s="1">
        <f t="shared" si="1008"/>
        <v>32</v>
      </c>
      <c r="BC1384" s="1">
        <f t="shared" si="1009"/>
        <v>32</v>
      </c>
      <c r="BD1384" s="1">
        <f t="shared" si="1010"/>
        <v>32</v>
      </c>
      <c r="BE1384" s="1">
        <f t="shared" si="1011"/>
        <v>32</v>
      </c>
      <c r="BF1384" s="1">
        <f t="shared" si="1012"/>
        <v>32</v>
      </c>
      <c r="BG1384" s="1">
        <f>+IF(D1384="male",VLOOKUP(M1384,'Key node cluster'!$A$3:$C$45,3,0),VLOOKUP(M1384,'Key node cluster'!$F$3:$H$27,3,0))</f>
        <v>32</v>
      </c>
    </row>
    <row r="1385" spans="1:59" x14ac:dyDescent="0.25">
      <c r="A1385" t="s">
        <v>1409</v>
      </c>
      <c r="B1385">
        <v>9931001324</v>
      </c>
      <c r="C1385" s="7">
        <v>30</v>
      </c>
      <c r="D1385" t="s">
        <v>9</v>
      </c>
      <c r="E1385" t="s">
        <v>10</v>
      </c>
      <c r="G1385" t="str">
        <f t="shared" si="1013"/>
        <v>tvet</v>
      </c>
      <c r="H1385" s="7">
        <f t="shared" si="971"/>
        <v>5</v>
      </c>
      <c r="I1385" t="s">
        <v>193</v>
      </c>
      <c r="J1385">
        <v>29</v>
      </c>
      <c r="K1385">
        <v>3.8356164383562001</v>
      </c>
      <c r="L1385">
        <v>9</v>
      </c>
      <c r="M1385" s="5">
        <f t="shared" si="972"/>
        <v>26</v>
      </c>
      <c r="N1385" s="5">
        <f>+IF(D1385="male",VLOOKUP(BG1385,'Key node cluster'!$L$3:$N$24,3,0),VLOOKUP(BG1385,'Key node cluster'!$R$3:$T$15,3,0))</f>
        <v>1</v>
      </c>
      <c r="O1385" s="1">
        <v>0</v>
      </c>
      <c r="P1385" s="1">
        <f t="shared" si="973"/>
        <v>26</v>
      </c>
      <c r="Q1385" s="1">
        <f t="shared" si="974"/>
        <v>26</v>
      </c>
      <c r="R1385" s="1">
        <f t="shared" si="975"/>
        <v>26</v>
      </c>
      <c r="S1385" s="1">
        <f t="shared" si="976"/>
        <v>26</v>
      </c>
      <c r="T1385" s="1">
        <f t="shared" si="977"/>
        <v>26</v>
      </c>
      <c r="U1385" s="1">
        <f t="shared" si="978"/>
        <v>26</v>
      </c>
      <c r="V1385" s="1">
        <f t="shared" si="979"/>
        <v>26</v>
      </c>
      <c r="W1385" s="1">
        <f t="shared" si="980"/>
        <v>26</v>
      </c>
      <c r="X1385" s="1">
        <f t="shared" si="981"/>
        <v>26</v>
      </c>
      <c r="Y1385" s="1">
        <f t="shared" si="982"/>
        <v>26</v>
      </c>
      <c r="Z1385" s="1">
        <f t="shared" si="983"/>
        <v>26</v>
      </c>
      <c r="AA1385" s="1">
        <f t="shared" si="984"/>
        <v>26</v>
      </c>
      <c r="AB1385" s="1">
        <f t="shared" si="985"/>
        <v>26</v>
      </c>
      <c r="AC1385" s="1">
        <f t="shared" si="986"/>
        <v>26</v>
      </c>
      <c r="AD1385" s="1">
        <f t="shared" si="987"/>
        <v>26</v>
      </c>
      <c r="AE1385" s="1">
        <f t="shared" si="988"/>
        <v>26</v>
      </c>
      <c r="AF1385" s="1">
        <f t="shared" si="989"/>
        <v>26</v>
      </c>
      <c r="AG1385" s="1">
        <f t="shared" si="990"/>
        <v>26</v>
      </c>
      <c r="AH1385" s="1">
        <f t="shared" si="991"/>
        <v>26</v>
      </c>
      <c r="AI1385" s="1">
        <f t="shared" si="992"/>
        <v>26</v>
      </c>
      <c r="AJ1385" s="1">
        <f t="shared" si="993"/>
        <v>26</v>
      </c>
      <c r="AK1385" s="1">
        <f t="shared" si="994"/>
        <v>26</v>
      </c>
      <c r="AL1385" s="1">
        <f t="shared" si="995"/>
        <v>26</v>
      </c>
      <c r="AM1385" s="1">
        <f t="shared" si="996"/>
        <v>26</v>
      </c>
      <c r="AN1385" s="1">
        <f t="shared" si="997"/>
        <v>26</v>
      </c>
      <c r="AO1385" s="1">
        <f t="shared" si="998"/>
        <v>26</v>
      </c>
      <c r="AP1385" s="7">
        <f t="shared" si="1014"/>
        <v>26</v>
      </c>
      <c r="AQ1385" s="7">
        <f t="shared" si="1015"/>
        <v>26</v>
      </c>
      <c r="AR1385" s="1">
        <f t="shared" si="999"/>
        <v>26</v>
      </c>
      <c r="AS1385" s="7">
        <f t="shared" si="1016"/>
        <v>26</v>
      </c>
      <c r="AT1385" s="1">
        <f t="shared" si="1000"/>
        <v>26</v>
      </c>
      <c r="AU1385" s="1">
        <f t="shared" si="1001"/>
        <v>26</v>
      </c>
      <c r="AV1385" s="1">
        <f t="shared" si="1002"/>
        <v>26</v>
      </c>
      <c r="AW1385" s="1">
        <f t="shared" si="1003"/>
        <v>26</v>
      </c>
      <c r="AX1385" s="1">
        <f t="shared" si="1004"/>
        <v>26</v>
      </c>
      <c r="AY1385" s="1">
        <f t="shared" si="1005"/>
        <v>26</v>
      </c>
      <c r="AZ1385" s="1">
        <f t="shared" si="1006"/>
        <v>26</v>
      </c>
      <c r="BA1385" s="1">
        <f t="shared" si="1007"/>
        <v>26</v>
      </c>
      <c r="BB1385" s="1">
        <f t="shared" si="1008"/>
        <v>26</v>
      </c>
      <c r="BC1385" s="1">
        <f t="shared" si="1009"/>
        <v>26</v>
      </c>
      <c r="BD1385" s="1">
        <f t="shared" si="1010"/>
        <v>26</v>
      </c>
      <c r="BE1385" s="1">
        <f t="shared" si="1011"/>
        <v>26</v>
      </c>
      <c r="BF1385" s="1">
        <f t="shared" si="1012"/>
        <v>26</v>
      </c>
      <c r="BG1385" s="1">
        <f>+IF(D1385="male",VLOOKUP(M1385,'Key node cluster'!$A$3:$C$45,3,0),VLOOKUP(M1385,'Key node cluster'!$F$3:$H$27,3,0))</f>
        <v>31</v>
      </c>
    </row>
    <row r="1386" spans="1:59" x14ac:dyDescent="0.25">
      <c r="A1386" t="s">
        <v>1410</v>
      </c>
      <c r="B1386">
        <v>9971022655</v>
      </c>
      <c r="C1386" s="7">
        <v>20</v>
      </c>
      <c r="D1386" t="s">
        <v>9</v>
      </c>
      <c r="E1386" t="s">
        <v>10</v>
      </c>
      <c r="F1386" t="s">
        <v>28</v>
      </c>
      <c r="G1386" t="str">
        <f t="shared" si="1013"/>
        <v>bachelor or above</v>
      </c>
      <c r="H1386" s="7">
        <f t="shared" si="971"/>
        <v>5</v>
      </c>
      <c r="I1386" t="s">
        <v>14</v>
      </c>
      <c r="J1386">
        <v>25</v>
      </c>
      <c r="K1386">
        <v>1.1890410958904001</v>
      </c>
      <c r="L1386">
        <v>1</v>
      </c>
      <c r="M1386" s="5">
        <f t="shared" si="972"/>
        <v>35</v>
      </c>
      <c r="N1386" s="5">
        <f>+IF(D1386="male",VLOOKUP(BG1386,'Key node cluster'!$L$3:$N$24,3,0),VLOOKUP(BG1386,'Key node cluster'!$R$3:$T$15,3,0))</f>
        <v>0</v>
      </c>
      <c r="O1386" s="1">
        <v>0</v>
      </c>
      <c r="P1386" s="1">
        <f t="shared" si="973"/>
        <v>26</v>
      </c>
      <c r="Q1386" s="1">
        <f t="shared" si="974"/>
        <v>26</v>
      </c>
      <c r="R1386" s="1">
        <f t="shared" si="975"/>
        <v>26</v>
      </c>
      <c r="S1386" s="1">
        <f t="shared" si="976"/>
        <v>26</v>
      </c>
      <c r="T1386" s="1">
        <f t="shared" si="977"/>
        <v>26</v>
      </c>
      <c r="U1386" s="1">
        <f t="shared" si="978"/>
        <v>26</v>
      </c>
      <c r="V1386" s="1">
        <f t="shared" si="979"/>
        <v>26</v>
      </c>
      <c r="W1386" s="1">
        <f t="shared" si="980"/>
        <v>26</v>
      </c>
      <c r="X1386" s="1">
        <f t="shared" si="981"/>
        <v>26</v>
      </c>
      <c r="Y1386" s="1">
        <f t="shared" si="982"/>
        <v>26</v>
      </c>
      <c r="Z1386" s="1">
        <f t="shared" si="983"/>
        <v>26</v>
      </c>
      <c r="AA1386" s="1">
        <f t="shared" si="984"/>
        <v>26</v>
      </c>
      <c r="AB1386" s="1">
        <f t="shared" si="985"/>
        <v>26</v>
      </c>
      <c r="AC1386" s="1">
        <f t="shared" si="986"/>
        <v>26</v>
      </c>
      <c r="AD1386" s="1">
        <f t="shared" si="987"/>
        <v>26</v>
      </c>
      <c r="AE1386" s="1">
        <f t="shared" si="988"/>
        <v>26</v>
      </c>
      <c r="AF1386" s="1">
        <f t="shared" si="989"/>
        <v>26</v>
      </c>
      <c r="AG1386" s="1">
        <f t="shared" si="990"/>
        <v>26</v>
      </c>
      <c r="AH1386" s="1">
        <f t="shared" si="991"/>
        <v>26</v>
      </c>
      <c r="AI1386" s="1">
        <f t="shared" si="992"/>
        <v>26</v>
      </c>
      <c r="AJ1386" s="1">
        <f t="shared" si="993"/>
        <v>26</v>
      </c>
      <c r="AK1386" s="1">
        <f t="shared" si="994"/>
        <v>26</v>
      </c>
      <c r="AL1386" s="1">
        <f t="shared" si="995"/>
        <v>26</v>
      </c>
      <c r="AM1386" s="1">
        <f t="shared" si="996"/>
        <v>26</v>
      </c>
      <c r="AN1386" s="1">
        <f t="shared" si="997"/>
        <v>26</v>
      </c>
      <c r="AO1386" s="1">
        <f t="shared" si="998"/>
        <v>26</v>
      </c>
      <c r="AP1386" s="7">
        <f t="shared" si="1014"/>
        <v>27</v>
      </c>
      <c r="AQ1386" s="7">
        <f t="shared" si="1015"/>
        <v>33</v>
      </c>
      <c r="AR1386" s="1">
        <f t="shared" si="999"/>
        <v>33</v>
      </c>
      <c r="AS1386" s="7">
        <f t="shared" si="1016"/>
        <v>33</v>
      </c>
      <c r="AT1386" s="1">
        <f t="shared" si="1000"/>
        <v>33</v>
      </c>
      <c r="AU1386" s="1">
        <f t="shared" si="1001"/>
        <v>33</v>
      </c>
      <c r="AV1386" s="1">
        <f t="shared" si="1002"/>
        <v>33</v>
      </c>
      <c r="AW1386" s="1">
        <f t="shared" si="1003"/>
        <v>34</v>
      </c>
      <c r="AX1386" s="1">
        <f t="shared" si="1004"/>
        <v>35</v>
      </c>
      <c r="AY1386" s="1">
        <f t="shared" si="1005"/>
        <v>35</v>
      </c>
      <c r="AZ1386" s="1">
        <f t="shared" si="1006"/>
        <v>35</v>
      </c>
      <c r="BA1386" s="1">
        <f t="shared" si="1007"/>
        <v>35</v>
      </c>
      <c r="BB1386" s="1">
        <f t="shared" si="1008"/>
        <v>35</v>
      </c>
      <c r="BC1386" s="1">
        <f t="shared" si="1009"/>
        <v>35</v>
      </c>
      <c r="BD1386" s="1">
        <f t="shared" si="1010"/>
        <v>35</v>
      </c>
      <c r="BE1386" s="1">
        <f t="shared" si="1011"/>
        <v>35</v>
      </c>
      <c r="BF1386" s="1">
        <f t="shared" si="1012"/>
        <v>35</v>
      </c>
      <c r="BG1386" s="1">
        <f>+IF(D1386="male",VLOOKUP(M1386,'Key node cluster'!$A$3:$C$45,3,0),VLOOKUP(M1386,'Key node cluster'!$F$3:$H$27,3,0))</f>
        <v>35</v>
      </c>
    </row>
    <row r="1387" spans="1:59" x14ac:dyDescent="0.25">
      <c r="A1387" t="s">
        <v>1411</v>
      </c>
      <c r="B1387">
        <v>9931010789</v>
      </c>
      <c r="C1387" s="7">
        <v>30</v>
      </c>
      <c r="D1387" t="s">
        <v>9</v>
      </c>
      <c r="E1387" t="s">
        <v>10</v>
      </c>
      <c r="F1387" t="s">
        <v>31</v>
      </c>
      <c r="G1387" t="str">
        <f t="shared" si="1013"/>
        <v>bachelor or above</v>
      </c>
      <c r="H1387" s="7">
        <f t="shared" si="971"/>
        <v>5</v>
      </c>
      <c r="I1387" t="s">
        <v>14</v>
      </c>
      <c r="J1387">
        <v>29</v>
      </c>
      <c r="K1387">
        <v>1.0027397260274</v>
      </c>
      <c r="L1387">
        <v>5</v>
      </c>
      <c r="M1387" s="5">
        <f t="shared" si="972"/>
        <v>31</v>
      </c>
      <c r="N1387" s="5">
        <f>+IF(D1387="male",VLOOKUP(BG1387,'Key node cluster'!$L$3:$N$24,3,0),VLOOKUP(BG1387,'Key node cluster'!$R$3:$T$15,3,0))</f>
        <v>1</v>
      </c>
      <c r="O1387" s="1">
        <v>0</v>
      </c>
      <c r="P1387" s="1">
        <f t="shared" si="973"/>
        <v>26</v>
      </c>
      <c r="Q1387" s="1">
        <f t="shared" si="974"/>
        <v>26</v>
      </c>
      <c r="R1387" s="1">
        <f t="shared" si="975"/>
        <v>26</v>
      </c>
      <c r="S1387" s="1">
        <f t="shared" si="976"/>
        <v>26</v>
      </c>
      <c r="T1387" s="1">
        <f t="shared" si="977"/>
        <v>26</v>
      </c>
      <c r="U1387" s="1">
        <f t="shared" si="978"/>
        <v>26</v>
      </c>
      <c r="V1387" s="1">
        <f t="shared" si="979"/>
        <v>26</v>
      </c>
      <c r="W1387" s="1">
        <f t="shared" si="980"/>
        <v>26</v>
      </c>
      <c r="X1387" s="1">
        <f t="shared" si="981"/>
        <v>26</v>
      </c>
      <c r="Y1387" s="1">
        <f t="shared" si="982"/>
        <v>26</v>
      </c>
      <c r="Z1387" s="1">
        <f t="shared" si="983"/>
        <v>26</v>
      </c>
      <c r="AA1387" s="1">
        <f t="shared" si="984"/>
        <v>26</v>
      </c>
      <c r="AB1387" s="1">
        <f t="shared" si="985"/>
        <v>26</v>
      </c>
      <c r="AC1387" s="1">
        <f t="shared" si="986"/>
        <v>26</v>
      </c>
      <c r="AD1387" s="1">
        <f t="shared" si="987"/>
        <v>26</v>
      </c>
      <c r="AE1387" s="1">
        <f t="shared" si="988"/>
        <v>26</v>
      </c>
      <c r="AF1387" s="1">
        <f t="shared" si="989"/>
        <v>26</v>
      </c>
      <c r="AG1387" s="1">
        <f t="shared" si="990"/>
        <v>26</v>
      </c>
      <c r="AH1387" s="1">
        <f t="shared" si="991"/>
        <v>26</v>
      </c>
      <c r="AI1387" s="1">
        <f t="shared" si="992"/>
        <v>26</v>
      </c>
      <c r="AJ1387" s="1">
        <f t="shared" si="993"/>
        <v>26</v>
      </c>
      <c r="AK1387" s="1">
        <f t="shared" si="994"/>
        <v>26</v>
      </c>
      <c r="AL1387" s="1">
        <f t="shared" si="995"/>
        <v>26</v>
      </c>
      <c r="AM1387" s="1">
        <f t="shared" si="996"/>
        <v>26</v>
      </c>
      <c r="AN1387" s="1">
        <f t="shared" si="997"/>
        <v>26</v>
      </c>
      <c r="AO1387" s="1">
        <f t="shared" si="998"/>
        <v>26</v>
      </c>
      <c r="AP1387" s="7">
        <f t="shared" si="1014"/>
        <v>27</v>
      </c>
      <c r="AQ1387" s="7">
        <f t="shared" si="1015"/>
        <v>28</v>
      </c>
      <c r="AR1387" s="1">
        <f t="shared" si="999"/>
        <v>29</v>
      </c>
      <c r="AS1387" s="7">
        <f t="shared" si="1016"/>
        <v>31</v>
      </c>
      <c r="AT1387" s="1">
        <f t="shared" si="1000"/>
        <v>31</v>
      </c>
      <c r="AU1387" s="1">
        <f t="shared" si="1001"/>
        <v>31</v>
      </c>
      <c r="AV1387" s="1">
        <f t="shared" si="1002"/>
        <v>31</v>
      </c>
      <c r="AW1387" s="1">
        <f t="shared" si="1003"/>
        <v>31</v>
      </c>
      <c r="AX1387" s="1">
        <f t="shared" si="1004"/>
        <v>31</v>
      </c>
      <c r="AY1387" s="1">
        <f t="shared" si="1005"/>
        <v>31</v>
      </c>
      <c r="AZ1387" s="1">
        <f t="shared" si="1006"/>
        <v>31</v>
      </c>
      <c r="BA1387" s="1">
        <f t="shared" si="1007"/>
        <v>31</v>
      </c>
      <c r="BB1387" s="1">
        <f t="shared" si="1008"/>
        <v>31</v>
      </c>
      <c r="BC1387" s="1">
        <f t="shared" si="1009"/>
        <v>31</v>
      </c>
      <c r="BD1387" s="1">
        <f t="shared" si="1010"/>
        <v>31</v>
      </c>
      <c r="BE1387" s="1">
        <f t="shared" si="1011"/>
        <v>31</v>
      </c>
      <c r="BF1387" s="1">
        <f t="shared" si="1012"/>
        <v>31</v>
      </c>
      <c r="BG1387" s="1">
        <f>+IF(D1387="male",VLOOKUP(M1387,'Key node cluster'!$A$3:$C$45,3,0),VLOOKUP(M1387,'Key node cluster'!$F$3:$H$27,3,0))</f>
        <v>31</v>
      </c>
    </row>
    <row r="1388" spans="1:59" x14ac:dyDescent="0.25">
      <c r="A1388" t="s">
        <v>1414</v>
      </c>
      <c r="B1388">
        <v>9901060459</v>
      </c>
      <c r="C1388" s="7">
        <v>30</v>
      </c>
      <c r="D1388" t="s">
        <v>9</v>
      </c>
      <c r="E1388" t="s">
        <v>10</v>
      </c>
      <c r="F1388" t="s">
        <v>25</v>
      </c>
      <c r="G1388" t="str">
        <f t="shared" si="1013"/>
        <v>tvet</v>
      </c>
      <c r="H1388" s="7">
        <f t="shared" si="971"/>
        <v>15</v>
      </c>
      <c r="I1388" t="s">
        <v>22</v>
      </c>
      <c r="J1388">
        <v>31</v>
      </c>
      <c r="K1388">
        <v>11.528767123288</v>
      </c>
      <c r="L1388">
        <v>2</v>
      </c>
      <c r="M1388" s="5">
        <f t="shared" si="972"/>
        <v>31</v>
      </c>
      <c r="N1388" s="5">
        <f>+IF(D1388="male",VLOOKUP(BG1388,'Key node cluster'!$L$3:$N$24,3,0),VLOOKUP(BG1388,'Key node cluster'!$R$3:$T$15,3,0))</f>
        <v>1</v>
      </c>
      <c r="O1388" s="1">
        <v>0</v>
      </c>
      <c r="P1388" s="1">
        <f t="shared" si="973"/>
        <v>26</v>
      </c>
      <c r="Q1388" s="1">
        <f t="shared" si="974"/>
        <v>26</v>
      </c>
      <c r="R1388" s="1">
        <f t="shared" si="975"/>
        <v>26</v>
      </c>
      <c r="S1388" s="1">
        <f t="shared" si="976"/>
        <v>26</v>
      </c>
      <c r="T1388" s="1">
        <f t="shared" si="977"/>
        <v>26</v>
      </c>
      <c r="U1388" s="1">
        <f t="shared" si="978"/>
        <v>26</v>
      </c>
      <c r="V1388" s="1">
        <f t="shared" si="979"/>
        <v>26</v>
      </c>
      <c r="W1388" s="1">
        <f t="shared" si="980"/>
        <v>26</v>
      </c>
      <c r="X1388" s="1">
        <f t="shared" si="981"/>
        <v>26</v>
      </c>
      <c r="Y1388" s="1">
        <f t="shared" si="982"/>
        <v>26</v>
      </c>
      <c r="Z1388" s="1">
        <f t="shared" si="983"/>
        <v>26</v>
      </c>
      <c r="AA1388" s="1">
        <f t="shared" si="984"/>
        <v>26</v>
      </c>
      <c r="AB1388" s="1">
        <f t="shared" si="985"/>
        <v>26</v>
      </c>
      <c r="AC1388" s="1">
        <f t="shared" si="986"/>
        <v>26</v>
      </c>
      <c r="AD1388" s="1">
        <f t="shared" si="987"/>
        <v>26</v>
      </c>
      <c r="AE1388" s="1">
        <f t="shared" si="988"/>
        <v>26</v>
      </c>
      <c r="AF1388" s="1">
        <f t="shared" si="989"/>
        <v>26</v>
      </c>
      <c r="AG1388" s="1">
        <f t="shared" si="990"/>
        <v>26</v>
      </c>
      <c r="AH1388" s="1">
        <f t="shared" si="991"/>
        <v>26</v>
      </c>
      <c r="AI1388" s="1">
        <f t="shared" si="992"/>
        <v>26</v>
      </c>
      <c r="AJ1388" s="1">
        <f t="shared" si="993"/>
        <v>26</v>
      </c>
      <c r="AK1388" s="1">
        <f t="shared" si="994"/>
        <v>26</v>
      </c>
      <c r="AL1388" s="1">
        <f t="shared" si="995"/>
        <v>26</v>
      </c>
      <c r="AM1388" s="1">
        <f t="shared" si="996"/>
        <v>26</v>
      </c>
      <c r="AN1388" s="1">
        <f t="shared" si="997"/>
        <v>26</v>
      </c>
      <c r="AO1388" s="1">
        <f t="shared" si="998"/>
        <v>26</v>
      </c>
      <c r="AP1388" s="7">
        <f t="shared" si="1014"/>
        <v>27</v>
      </c>
      <c r="AQ1388" s="7">
        <f t="shared" si="1015"/>
        <v>28</v>
      </c>
      <c r="AR1388" s="1">
        <f t="shared" si="999"/>
        <v>29</v>
      </c>
      <c r="AS1388" s="7">
        <f t="shared" si="1016"/>
        <v>31</v>
      </c>
      <c r="AT1388" s="1">
        <f t="shared" si="1000"/>
        <v>31</v>
      </c>
      <c r="AU1388" s="1">
        <f t="shared" si="1001"/>
        <v>31</v>
      </c>
      <c r="AV1388" s="1">
        <f t="shared" si="1002"/>
        <v>31</v>
      </c>
      <c r="AW1388" s="1">
        <f t="shared" si="1003"/>
        <v>31</v>
      </c>
      <c r="AX1388" s="1">
        <f t="shared" si="1004"/>
        <v>31</v>
      </c>
      <c r="AY1388" s="1">
        <f t="shared" si="1005"/>
        <v>31</v>
      </c>
      <c r="AZ1388" s="1">
        <f t="shared" si="1006"/>
        <v>31</v>
      </c>
      <c r="BA1388" s="1">
        <f t="shared" si="1007"/>
        <v>31</v>
      </c>
      <c r="BB1388" s="1">
        <f t="shared" si="1008"/>
        <v>31</v>
      </c>
      <c r="BC1388" s="1">
        <f t="shared" si="1009"/>
        <v>31</v>
      </c>
      <c r="BD1388" s="1">
        <f t="shared" si="1010"/>
        <v>31</v>
      </c>
      <c r="BE1388" s="1">
        <f t="shared" si="1011"/>
        <v>31</v>
      </c>
      <c r="BF1388" s="1">
        <f t="shared" si="1012"/>
        <v>31</v>
      </c>
      <c r="BG1388" s="1">
        <f>+IF(D1388="male",VLOOKUP(M1388,'Key node cluster'!$A$3:$C$45,3,0),VLOOKUP(M1388,'Key node cluster'!$F$3:$H$27,3,0))</f>
        <v>31</v>
      </c>
    </row>
    <row r="1389" spans="1:59" x14ac:dyDescent="0.25">
      <c r="A1389" t="s">
        <v>1417</v>
      </c>
      <c r="B1389">
        <v>9881021826</v>
      </c>
      <c r="C1389" s="7">
        <v>30</v>
      </c>
      <c r="D1389" t="s">
        <v>9</v>
      </c>
      <c r="E1389" t="s">
        <v>10</v>
      </c>
      <c r="G1389" t="str">
        <f t="shared" si="1013"/>
        <v>tvet</v>
      </c>
      <c r="H1389" s="7">
        <f t="shared" si="971"/>
        <v>15</v>
      </c>
      <c r="I1389" t="s">
        <v>22</v>
      </c>
      <c r="J1389">
        <v>33</v>
      </c>
      <c r="K1389">
        <v>12.364383561644001</v>
      </c>
      <c r="L1389">
        <v>7</v>
      </c>
      <c r="M1389" s="5">
        <f t="shared" si="972"/>
        <v>26</v>
      </c>
      <c r="N1389" s="5">
        <f>+IF(D1389="male",VLOOKUP(BG1389,'Key node cluster'!$L$3:$N$24,3,0),VLOOKUP(BG1389,'Key node cluster'!$R$3:$T$15,3,0))</f>
        <v>1</v>
      </c>
      <c r="O1389" s="1">
        <v>0</v>
      </c>
      <c r="P1389" s="1">
        <f t="shared" si="973"/>
        <v>26</v>
      </c>
      <c r="Q1389" s="1">
        <f t="shared" si="974"/>
        <v>26</v>
      </c>
      <c r="R1389" s="1">
        <f t="shared" si="975"/>
        <v>26</v>
      </c>
      <c r="S1389" s="1">
        <f t="shared" si="976"/>
        <v>26</v>
      </c>
      <c r="T1389" s="1">
        <f t="shared" si="977"/>
        <v>26</v>
      </c>
      <c r="U1389" s="1">
        <f t="shared" si="978"/>
        <v>26</v>
      </c>
      <c r="V1389" s="1">
        <f t="shared" si="979"/>
        <v>26</v>
      </c>
      <c r="W1389" s="1">
        <f t="shared" si="980"/>
        <v>26</v>
      </c>
      <c r="X1389" s="1">
        <f t="shared" si="981"/>
        <v>26</v>
      </c>
      <c r="Y1389" s="1">
        <f t="shared" si="982"/>
        <v>26</v>
      </c>
      <c r="Z1389" s="1">
        <f t="shared" si="983"/>
        <v>26</v>
      </c>
      <c r="AA1389" s="1">
        <f t="shared" si="984"/>
        <v>26</v>
      </c>
      <c r="AB1389" s="1">
        <f t="shared" si="985"/>
        <v>26</v>
      </c>
      <c r="AC1389" s="1">
        <f t="shared" si="986"/>
        <v>26</v>
      </c>
      <c r="AD1389" s="1">
        <f t="shared" si="987"/>
        <v>26</v>
      </c>
      <c r="AE1389" s="1">
        <f t="shared" si="988"/>
        <v>26</v>
      </c>
      <c r="AF1389" s="1">
        <f t="shared" si="989"/>
        <v>26</v>
      </c>
      <c r="AG1389" s="1">
        <f t="shared" si="990"/>
        <v>26</v>
      </c>
      <c r="AH1389" s="1">
        <f t="shared" si="991"/>
        <v>26</v>
      </c>
      <c r="AI1389" s="1">
        <f t="shared" si="992"/>
        <v>26</v>
      </c>
      <c r="AJ1389" s="1">
        <f t="shared" si="993"/>
        <v>26</v>
      </c>
      <c r="AK1389" s="1">
        <f t="shared" si="994"/>
        <v>26</v>
      </c>
      <c r="AL1389" s="1">
        <f t="shared" si="995"/>
        <v>26</v>
      </c>
      <c r="AM1389" s="1">
        <f t="shared" si="996"/>
        <v>26</v>
      </c>
      <c r="AN1389" s="1">
        <f t="shared" si="997"/>
        <v>26</v>
      </c>
      <c r="AO1389" s="1">
        <f t="shared" si="998"/>
        <v>26</v>
      </c>
      <c r="AP1389" s="7">
        <f t="shared" si="1014"/>
        <v>26</v>
      </c>
      <c r="AQ1389" s="7">
        <f t="shared" si="1015"/>
        <v>26</v>
      </c>
      <c r="AR1389" s="1">
        <f t="shared" si="999"/>
        <v>26</v>
      </c>
      <c r="AS1389" s="7">
        <f t="shared" si="1016"/>
        <v>26</v>
      </c>
      <c r="AT1389" s="1">
        <f t="shared" si="1000"/>
        <v>26</v>
      </c>
      <c r="AU1389" s="1">
        <f t="shared" si="1001"/>
        <v>26</v>
      </c>
      <c r="AV1389" s="1">
        <f t="shared" si="1002"/>
        <v>26</v>
      </c>
      <c r="AW1389" s="1">
        <f t="shared" si="1003"/>
        <v>26</v>
      </c>
      <c r="AX1389" s="1">
        <f t="shared" si="1004"/>
        <v>26</v>
      </c>
      <c r="AY1389" s="1">
        <f t="shared" si="1005"/>
        <v>26</v>
      </c>
      <c r="AZ1389" s="1">
        <f t="shared" si="1006"/>
        <v>26</v>
      </c>
      <c r="BA1389" s="1">
        <f t="shared" si="1007"/>
        <v>26</v>
      </c>
      <c r="BB1389" s="1">
        <f t="shared" si="1008"/>
        <v>26</v>
      </c>
      <c r="BC1389" s="1">
        <f t="shared" si="1009"/>
        <v>26</v>
      </c>
      <c r="BD1389" s="1">
        <f t="shared" si="1010"/>
        <v>26</v>
      </c>
      <c r="BE1389" s="1">
        <f t="shared" si="1011"/>
        <v>26</v>
      </c>
      <c r="BF1389" s="1">
        <f t="shared" si="1012"/>
        <v>26</v>
      </c>
      <c r="BG1389" s="1">
        <f>+IF(D1389="male",VLOOKUP(M1389,'Key node cluster'!$A$3:$C$45,3,0),VLOOKUP(M1389,'Key node cluster'!$F$3:$H$27,3,0))</f>
        <v>31</v>
      </c>
    </row>
    <row r="1390" spans="1:59" x14ac:dyDescent="0.25">
      <c r="A1390" t="s">
        <v>1421</v>
      </c>
      <c r="B1390">
        <v>9871034502</v>
      </c>
      <c r="C1390" s="7">
        <v>30</v>
      </c>
      <c r="D1390" t="s">
        <v>9</v>
      </c>
      <c r="E1390" t="s">
        <v>10</v>
      </c>
      <c r="G1390" t="str">
        <f t="shared" si="1013"/>
        <v/>
      </c>
      <c r="H1390" s="7">
        <f t="shared" si="971"/>
        <v>10</v>
      </c>
      <c r="J1390">
        <v>34</v>
      </c>
      <c r="K1390">
        <v>8.4246575342466006</v>
      </c>
      <c r="L1390">
        <v>3</v>
      </c>
      <c r="M1390" s="5">
        <f t="shared" si="972"/>
        <v>26</v>
      </c>
      <c r="N1390" s="5">
        <f>+IF(D1390="male",VLOOKUP(BG1390,'Key node cluster'!$L$3:$N$24,3,0),VLOOKUP(BG1390,'Key node cluster'!$R$3:$T$15,3,0))</f>
        <v>1</v>
      </c>
      <c r="O1390" s="1">
        <v>0</v>
      </c>
      <c r="P1390" s="1">
        <f t="shared" si="973"/>
        <v>26</v>
      </c>
      <c r="Q1390" s="1">
        <f t="shared" si="974"/>
        <v>26</v>
      </c>
      <c r="R1390" s="1">
        <f t="shared" si="975"/>
        <v>26</v>
      </c>
      <c r="S1390" s="1">
        <f t="shared" si="976"/>
        <v>26</v>
      </c>
      <c r="T1390" s="1">
        <f t="shared" si="977"/>
        <v>26</v>
      </c>
      <c r="U1390" s="1">
        <f t="shared" si="978"/>
        <v>26</v>
      </c>
      <c r="V1390" s="1">
        <f t="shared" si="979"/>
        <v>26</v>
      </c>
      <c r="W1390" s="1">
        <f t="shared" si="980"/>
        <v>26</v>
      </c>
      <c r="X1390" s="1">
        <f t="shared" si="981"/>
        <v>26</v>
      </c>
      <c r="Y1390" s="1">
        <f t="shared" si="982"/>
        <v>26</v>
      </c>
      <c r="Z1390" s="1">
        <f t="shared" si="983"/>
        <v>26</v>
      </c>
      <c r="AA1390" s="1">
        <f t="shared" si="984"/>
        <v>26</v>
      </c>
      <c r="AB1390" s="1">
        <f t="shared" si="985"/>
        <v>26</v>
      </c>
      <c r="AC1390" s="1">
        <f t="shared" si="986"/>
        <v>26</v>
      </c>
      <c r="AD1390" s="1">
        <f t="shared" si="987"/>
        <v>26</v>
      </c>
      <c r="AE1390" s="1">
        <f t="shared" si="988"/>
        <v>26</v>
      </c>
      <c r="AF1390" s="1">
        <f t="shared" si="989"/>
        <v>26</v>
      </c>
      <c r="AG1390" s="1">
        <f t="shared" si="990"/>
        <v>26</v>
      </c>
      <c r="AH1390" s="1">
        <f t="shared" si="991"/>
        <v>26</v>
      </c>
      <c r="AI1390" s="1">
        <f t="shared" si="992"/>
        <v>26</v>
      </c>
      <c r="AJ1390" s="1">
        <f t="shared" si="993"/>
        <v>26</v>
      </c>
      <c r="AK1390" s="1">
        <f t="shared" si="994"/>
        <v>26</v>
      </c>
      <c r="AL1390" s="1">
        <f t="shared" si="995"/>
        <v>26</v>
      </c>
      <c r="AM1390" s="1">
        <f t="shared" si="996"/>
        <v>26</v>
      </c>
      <c r="AN1390" s="1">
        <f t="shared" si="997"/>
        <v>26</v>
      </c>
      <c r="AO1390" s="1">
        <f t="shared" si="998"/>
        <v>26</v>
      </c>
      <c r="AP1390" s="7">
        <f t="shared" si="1014"/>
        <v>26</v>
      </c>
      <c r="AQ1390" s="7">
        <f t="shared" si="1015"/>
        <v>26</v>
      </c>
      <c r="AR1390" s="1">
        <f t="shared" si="999"/>
        <v>26</v>
      </c>
      <c r="AS1390" s="7">
        <f t="shared" si="1016"/>
        <v>26</v>
      </c>
      <c r="AT1390" s="1">
        <f t="shared" si="1000"/>
        <v>26</v>
      </c>
      <c r="AU1390" s="1">
        <f t="shared" si="1001"/>
        <v>26</v>
      </c>
      <c r="AV1390" s="1">
        <f t="shared" si="1002"/>
        <v>26</v>
      </c>
      <c r="AW1390" s="1">
        <f t="shared" si="1003"/>
        <v>26</v>
      </c>
      <c r="AX1390" s="1">
        <f t="shared" si="1004"/>
        <v>26</v>
      </c>
      <c r="AY1390" s="1">
        <f t="shared" si="1005"/>
        <v>26</v>
      </c>
      <c r="AZ1390" s="1">
        <f t="shared" si="1006"/>
        <v>26</v>
      </c>
      <c r="BA1390" s="1">
        <f t="shared" si="1007"/>
        <v>26</v>
      </c>
      <c r="BB1390" s="1">
        <f t="shared" si="1008"/>
        <v>26</v>
      </c>
      <c r="BC1390" s="1">
        <f t="shared" si="1009"/>
        <v>26</v>
      </c>
      <c r="BD1390" s="1">
        <f t="shared" si="1010"/>
        <v>26</v>
      </c>
      <c r="BE1390" s="1">
        <f t="shared" si="1011"/>
        <v>26</v>
      </c>
      <c r="BF1390" s="1">
        <f t="shared" si="1012"/>
        <v>26</v>
      </c>
      <c r="BG1390" s="1">
        <f>+IF(D1390="male",VLOOKUP(M1390,'Key node cluster'!$A$3:$C$45,3,0),VLOOKUP(M1390,'Key node cluster'!$F$3:$H$27,3,0))</f>
        <v>31</v>
      </c>
    </row>
    <row r="1391" spans="1:59" x14ac:dyDescent="0.25">
      <c r="A1391" t="s">
        <v>1422</v>
      </c>
      <c r="B1391">
        <v>9801051153</v>
      </c>
      <c r="C1391" s="7">
        <v>40</v>
      </c>
      <c r="D1391" t="s">
        <v>9</v>
      </c>
      <c r="E1391" t="s">
        <v>10</v>
      </c>
      <c r="F1391" t="s">
        <v>28</v>
      </c>
      <c r="G1391" t="str">
        <f t="shared" si="1013"/>
        <v>bachelor or above</v>
      </c>
      <c r="H1391" s="7">
        <f t="shared" si="971"/>
        <v>20</v>
      </c>
      <c r="I1391" t="s">
        <v>14</v>
      </c>
      <c r="J1391">
        <v>41</v>
      </c>
      <c r="K1391">
        <v>16.2</v>
      </c>
      <c r="L1391">
        <v>2</v>
      </c>
      <c r="M1391" s="5">
        <f t="shared" si="972"/>
        <v>37</v>
      </c>
      <c r="N1391" s="5">
        <f>+IF(D1391="male",VLOOKUP(BG1391,'Key node cluster'!$L$3:$N$24,3,0),VLOOKUP(BG1391,'Key node cluster'!$R$3:$T$15,3,0))</f>
        <v>0</v>
      </c>
      <c r="O1391" s="1">
        <v>0</v>
      </c>
      <c r="P1391" s="1">
        <f t="shared" si="973"/>
        <v>26</v>
      </c>
      <c r="Q1391" s="1">
        <f t="shared" si="974"/>
        <v>26</v>
      </c>
      <c r="R1391" s="1">
        <f t="shared" si="975"/>
        <v>26</v>
      </c>
      <c r="S1391" s="1">
        <f t="shared" si="976"/>
        <v>26</v>
      </c>
      <c r="T1391" s="1">
        <f t="shared" si="977"/>
        <v>26</v>
      </c>
      <c r="U1391" s="1">
        <f t="shared" si="978"/>
        <v>26</v>
      </c>
      <c r="V1391" s="1">
        <f t="shared" si="979"/>
        <v>26</v>
      </c>
      <c r="W1391" s="1">
        <f t="shared" si="980"/>
        <v>26</v>
      </c>
      <c r="X1391" s="1">
        <f t="shared" si="981"/>
        <v>26</v>
      </c>
      <c r="Y1391" s="1">
        <f t="shared" si="982"/>
        <v>26</v>
      </c>
      <c r="Z1391" s="1">
        <f t="shared" si="983"/>
        <v>26</v>
      </c>
      <c r="AA1391" s="1">
        <f t="shared" si="984"/>
        <v>26</v>
      </c>
      <c r="AB1391" s="1">
        <f t="shared" si="985"/>
        <v>26</v>
      </c>
      <c r="AC1391" s="1">
        <f t="shared" si="986"/>
        <v>26</v>
      </c>
      <c r="AD1391" s="1">
        <f t="shared" si="987"/>
        <v>26</v>
      </c>
      <c r="AE1391" s="1">
        <f t="shared" si="988"/>
        <v>26</v>
      </c>
      <c r="AF1391" s="1">
        <f t="shared" si="989"/>
        <v>26</v>
      </c>
      <c r="AG1391" s="1">
        <f t="shared" si="990"/>
        <v>26</v>
      </c>
      <c r="AH1391" s="1">
        <f t="shared" si="991"/>
        <v>26</v>
      </c>
      <c r="AI1391" s="1">
        <f t="shared" si="992"/>
        <v>26</v>
      </c>
      <c r="AJ1391" s="1">
        <f t="shared" si="993"/>
        <v>26</v>
      </c>
      <c r="AK1391" s="1">
        <f t="shared" si="994"/>
        <v>26</v>
      </c>
      <c r="AL1391" s="1">
        <f t="shared" si="995"/>
        <v>26</v>
      </c>
      <c r="AM1391" s="1">
        <f t="shared" si="996"/>
        <v>26</v>
      </c>
      <c r="AN1391" s="1">
        <f t="shared" si="997"/>
        <v>26</v>
      </c>
      <c r="AO1391" s="1">
        <f t="shared" si="998"/>
        <v>26</v>
      </c>
      <c r="AP1391" s="7">
        <f t="shared" si="1014"/>
        <v>27</v>
      </c>
      <c r="AQ1391" s="7">
        <f t="shared" si="1015"/>
        <v>33</v>
      </c>
      <c r="AR1391" s="1">
        <f t="shared" si="999"/>
        <v>33</v>
      </c>
      <c r="AS1391" s="7">
        <f t="shared" si="1016"/>
        <v>33</v>
      </c>
      <c r="AT1391" s="1">
        <f t="shared" si="1000"/>
        <v>33</v>
      </c>
      <c r="AU1391" s="1">
        <f t="shared" si="1001"/>
        <v>33</v>
      </c>
      <c r="AV1391" s="1">
        <f t="shared" si="1002"/>
        <v>33</v>
      </c>
      <c r="AW1391" s="1">
        <f t="shared" si="1003"/>
        <v>37</v>
      </c>
      <c r="AX1391" s="1">
        <f t="shared" si="1004"/>
        <v>37</v>
      </c>
      <c r="AY1391" s="1">
        <f t="shared" si="1005"/>
        <v>37</v>
      </c>
      <c r="AZ1391" s="1">
        <f t="shared" si="1006"/>
        <v>37</v>
      </c>
      <c r="BA1391" s="1">
        <f t="shared" si="1007"/>
        <v>37</v>
      </c>
      <c r="BB1391" s="1">
        <f t="shared" si="1008"/>
        <v>37</v>
      </c>
      <c r="BC1391" s="1">
        <f t="shared" si="1009"/>
        <v>37</v>
      </c>
      <c r="BD1391" s="1">
        <f t="shared" si="1010"/>
        <v>37</v>
      </c>
      <c r="BE1391" s="1">
        <f t="shared" si="1011"/>
        <v>37</v>
      </c>
      <c r="BF1391" s="1">
        <f t="shared" si="1012"/>
        <v>37</v>
      </c>
      <c r="BG1391" s="1">
        <f>+IF(D1391="male",VLOOKUP(M1391,'Key node cluster'!$A$3:$C$45,3,0),VLOOKUP(M1391,'Key node cluster'!$F$3:$H$27,3,0))</f>
        <v>37</v>
      </c>
    </row>
    <row r="1392" spans="1:59" x14ac:dyDescent="0.25">
      <c r="A1392" t="s">
        <v>1424</v>
      </c>
      <c r="B1392">
        <v>9671001658</v>
      </c>
      <c r="C1392" s="7">
        <v>50</v>
      </c>
      <c r="D1392" t="s">
        <v>9</v>
      </c>
      <c r="E1392" t="s">
        <v>10</v>
      </c>
      <c r="F1392" t="s">
        <v>360</v>
      </c>
      <c r="G1392" t="str">
        <f t="shared" si="1013"/>
        <v>tvet</v>
      </c>
      <c r="H1392" s="7">
        <f t="shared" si="971"/>
        <v>5</v>
      </c>
      <c r="I1392" t="s">
        <v>316</v>
      </c>
      <c r="J1392">
        <v>55</v>
      </c>
      <c r="K1392">
        <v>3.3369863013699002</v>
      </c>
      <c r="L1392">
        <v>2</v>
      </c>
      <c r="M1392" s="5">
        <f t="shared" si="972"/>
        <v>32</v>
      </c>
      <c r="N1392" s="5">
        <f>+IF(D1392="male",VLOOKUP(BG1392,'Key node cluster'!$L$3:$N$24,3,0),VLOOKUP(BG1392,'Key node cluster'!$R$3:$T$15,3,0))</f>
        <v>0</v>
      </c>
      <c r="O1392" s="1">
        <v>0</v>
      </c>
      <c r="P1392" s="1">
        <f t="shared" si="973"/>
        <v>26</v>
      </c>
      <c r="Q1392" s="1">
        <f t="shared" si="974"/>
        <v>26</v>
      </c>
      <c r="R1392" s="1">
        <f t="shared" si="975"/>
        <v>26</v>
      </c>
      <c r="S1392" s="1">
        <f t="shared" si="976"/>
        <v>26</v>
      </c>
      <c r="T1392" s="1">
        <f t="shared" si="977"/>
        <v>26</v>
      </c>
      <c r="U1392" s="1">
        <f t="shared" si="978"/>
        <v>26</v>
      </c>
      <c r="V1392" s="1">
        <f t="shared" si="979"/>
        <v>26</v>
      </c>
      <c r="W1392" s="1">
        <f t="shared" si="980"/>
        <v>26</v>
      </c>
      <c r="X1392" s="1">
        <f t="shared" si="981"/>
        <v>26</v>
      </c>
      <c r="Y1392" s="1">
        <f t="shared" si="982"/>
        <v>26</v>
      </c>
      <c r="Z1392" s="1">
        <f t="shared" si="983"/>
        <v>26</v>
      </c>
      <c r="AA1392" s="1">
        <f t="shared" si="984"/>
        <v>26</v>
      </c>
      <c r="AB1392" s="1">
        <f t="shared" si="985"/>
        <v>26</v>
      </c>
      <c r="AC1392" s="1">
        <f t="shared" si="986"/>
        <v>26</v>
      </c>
      <c r="AD1392" s="1">
        <f t="shared" si="987"/>
        <v>26</v>
      </c>
      <c r="AE1392" s="1">
        <f t="shared" si="988"/>
        <v>26</v>
      </c>
      <c r="AF1392" s="1">
        <f t="shared" si="989"/>
        <v>26</v>
      </c>
      <c r="AG1392" s="1">
        <f t="shared" si="990"/>
        <v>26</v>
      </c>
      <c r="AH1392" s="1">
        <f t="shared" si="991"/>
        <v>26</v>
      </c>
      <c r="AI1392" s="1">
        <f t="shared" si="992"/>
        <v>26</v>
      </c>
      <c r="AJ1392" s="1">
        <f t="shared" si="993"/>
        <v>26</v>
      </c>
      <c r="AK1392" s="1">
        <f t="shared" si="994"/>
        <v>26</v>
      </c>
      <c r="AL1392" s="1">
        <f t="shared" si="995"/>
        <v>26</v>
      </c>
      <c r="AM1392" s="1">
        <f t="shared" si="996"/>
        <v>26</v>
      </c>
      <c r="AN1392" s="1">
        <f t="shared" si="997"/>
        <v>26</v>
      </c>
      <c r="AO1392" s="1">
        <f t="shared" si="998"/>
        <v>26</v>
      </c>
      <c r="AP1392" s="7">
        <f t="shared" si="1014"/>
        <v>27</v>
      </c>
      <c r="AQ1392" s="7">
        <f t="shared" si="1015"/>
        <v>28</v>
      </c>
      <c r="AR1392" s="1">
        <f t="shared" si="999"/>
        <v>32</v>
      </c>
      <c r="AS1392" s="7">
        <f t="shared" si="1016"/>
        <v>32</v>
      </c>
      <c r="AT1392" s="1">
        <f t="shared" si="1000"/>
        <v>32</v>
      </c>
      <c r="AU1392" s="1">
        <f t="shared" si="1001"/>
        <v>32</v>
      </c>
      <c r="AV1392" s="1">
        <f t="shared" si="1002"/>
        <v>32</v>
      </c>
      <c r="AW1392" s="1">
        <f t="shared" si="1003"/>
        <v>32</v>
      </c>
      <c r="AX1392" s="1">
        <f t="shared" si="1004"/>
        <v>32</v>
      </c>
      <c r="AY1392" s="1">
        <f t="shared" si="1005"/>
        <v>32</v>
      </c>
      <c r="AZ1392" s="1">
        <f t="shared" si="1006"/>
        <v>32</v>
      </c>
      <c r="BA1392" s="1">
        <f t="shared" si="1007"/>
        <v>32</v>
      </c>
      <c r="BB1392" s="1">
        <f t="shared" si="1008"/>
        <v>32</v>
      </c>
      <c r="BC1392" s="1">
        <f t="shared" si="1009"/>
        <v>32</v>
      </c>
      <c r="BD1392" s="1">
        <f t="shared" si="1010"/>
        <v>32</v>
      </c>
      <c r="BE1392" s="1">
        <f t="shared" si="1011"/>
        <v>32</v>
      </c>
      <c r="BF1392" s="1">
        <f t="shared" si="1012"/>
        <v>32</v>
      </c>
      <c r="BG1392" s="1">
        <f>+IF(D1392="male",VLOOKUP(M1392,'Key node cluster'!$A$3:$C$45,3,0),VLOOKUP(M1392,'Key node cluster'!$F$3:$H$27,3,0))</f>
        <v>32</v>
      </c>
    </row>
    <row r="1393" spans="1:59" x14ac:dyDescent="0.25">
      <c r="A1393" t="s">
        <v>1425</v>
      </c>
      <c r="B1393">
        <v>9871027614</v>
      </c>
      <c r="C1393" s="7">
        <v>30</v>
      </c>
      <c r="D1393" t="s">
        <v>9</v>
      </c>
      <c r="E1393" t="s">
        <v>10</v>
      </c>
      <c r="F1393" t="s">
        <v>780</v>
      </c>
      <c r="G1393" t="str">
        <f t="shared" si="1013"/>
        <v>bachelor or above</v>
      </c>
      <c r="H1393" s="7">
        <f t="shared" si="971"/>
        <v>15</v>
      </c>
      <c r="I1393" t="s">
        <v>14</v>
      </c>
      <c r="J1393">
        <v>34</v>
      </c>
      <c r="K1393">
        <v>11.358904109589</v>
      </c>
      <c r="L1393">
        <v>4</v>
      </c>
      <c r="M1393" s="5">
        <f t="shared" si="972"/>
        <v>31</v>
      </c>
      <c r="N1393" s="5">
        <f>+IF(D1393="male",VLOOKUP(BG1393,'Key node cluster'!$L$3:$N$24,3,0),VLOOKUP(BG1393,'Key node cluster'!$R$3:$T$15,3,0))</f>
        <v>1</v>
      </c>
      <c r="O1393" s="1">
        <v>0</v>
      </c>
      <c r="P1393" s="1">
        <f t="shared" si="973"/>
        <v>26</v>
      </c>
      <c r="Q1393" s="1">
        <f t="shared" si="974"/>
        <v>26</v>
      </c>
      <c r="R1393" s="1">
        <f t="shared" si="975"/>
        <v>26</v>
      </c>
      <c r="S1393" s="1">
        <f t="shared" si="976"/>
        <v>26</v>
      </c>
      <c r="T1393" s="1">
        <f t="shared" si="977"/>
        <v>26</v>
      </c>
      <c r="U1393" s="1">
        <f t="shared" si="978"/>
        <v>26</v>
      </c>
      <c r="V1393" s="1">
        <f t="shared" si="979"/>
        <v>26</v>
      </c>
      <c r="W1393" s="1">
        <f t="shared" si="980"/>
        <v>26</v>
      </c>
      <c r="X1393" s="1">
        <f t="shared" si="981"/>
        <v>26</v>
      </c>
      <c r="Y1393" s="1">
        <f t="shared" si="982"/>
        <v>26</v>
      </c>
      <c r="Z1393" s="1">
        <f t="shared" si="983"/>
        <v>26</v>
      </c>
      <c r="AA1393" s="1">
        <f t="shared" si="984"/>
        <v>26</v>
      </c>
      <c r="AB1393" s="1">
        <f t="shared" si="985"/>
        <v>26</v>
      </c>
      <c r="AC1393" s="1">
        <f t="shared" si="986"/>
        <v>26</v>
      </c>
      <c r="AD1393" s="1">
        <f t="shared" si="987"/>
        <v>26</v>
      </c>
      <c r="AE1393" s="1">
        <f t="shared" si="988"/>
        <v>26</v>
      </c>
      <c r="AF1393" s="1">
        <f t="shared" si="989"/>
        <v>26</v>
      </c>
      <c r="AG1393" s="1">
        <f t="shared" si="990"/>
        <v>26</v>
      </c>
      <c r="AH1393" s="1">
        <f t="shared" si="991"/>
        <v>26</v>
      </c>
      <c r="AI1393" s="1">
        <f t="shared" si="992"/>
        <v>26</v>
      </c>
      <c r="AJ1393" s="1">
        <f t="shared" si="993"/>
        <v>26</v>
      </c>
      <c r="AK1393" s="1">
        <f t="shared" si="994"/>
        <v>26</v>
      </c>
      <c r="AL1393" s="1">
        <f t="shared" si="995"/>
        <v>26</v>
      </c>
      <c r="AM1393" s="1">
        <f t="shared" si="996"/>
        <v>26</v>
      </c>
      <c r="AN1393" s="1">
        <f t="shared" si="997"/>
        <v>26</v>
      </c>
      <c r="AO1393" s="1">
        <f t="shared" si="998"/>
        <v>26</v>
      </c>
      <c r="AP1393" s="7">
        <f t="shared" si="1014"/>
        <v>27</v>
      </c>
      <c r="AQ1393" s="7">
        <f t="shared" si="1015"/>
        <v>28</v>
      </c>
      <c r="AR1393" s="1">
        <f t="shared" si="999"/>
        <v>29</v>
      </c>
      <c r="AS1393" s="7">
        <f t="shared" si="1016"/>
        <v>31</v>
      </c>
      <c r="AT1393" s="1">
        <f t="shared" si="1000"/>
        <v>31</v>
      </c>
      <c r="AU1393" s="1">
        <f t="shared" si="1001"/>
        <v>31</v>
      </c>
      <c r="AV1393" s="1">
        <f t="shared" si="1002"/>
        <v>31</v>
      </c>
      <c r="AW1393" s="1">
        <f t="shared" si="1003"/>
        <v>31</v>
      </c>
      <c r="AX1393" s="1">
        <f t="shared" si="1004"/>
        <v>31</v>
      </c>
      <c r="AY1393" s="1">
        <f t="shared" si="1005"/>
        <v>31</v>
      </c>
      <c r="AZ1393" s="1">
        <f t="shared" si="1006"/>
        <v>31</v>
      </c>
      <c r="BA1393" s="1">
        <f t="shared" si="1007"/>
        <v>31</v>
      </c>
      <c r="BB1393" s="1">
        <f t="shared" si="1008"/>
        <v>31</v>
      </c>
      <c r="BC1393" s="1">
        <f t="shared" si="1009"/>
        <v>31</v>
      </c>
      <c r="BD1393" s="1">
        <f t="shared" si="1010"/>
        <v>31</v>
      </c>
      <c r="BE1393" s="1">
        <f t="shared" si="1011"/>
        <v>31</v>
      </c>
      <c r="BF1393" s="1">
        <f t="shared" si="1012"/>
        <v>31</v>
      </c>
      <c r="BG1393" s="1">
        <f>+IF(D1393="male",VLOOKUP(M1393,'Key node cluster'!$A$3:$C$45,3,0),VLOOKUP(M1393,'Key node cluster'!$F$3:$H$27,3,0))</f>
        <v>31</v>
      </c>
    </row>
    <row r="1394" spans="1:59" x14ac:dyDescent="0.25">
      <c r="A1394" t="s">
        <v>1427</v>
      </c>
      <c r="B1394">
        <v>9971023849</v>
      </c>
      <c r="C1394" s="7">
        <v>20</v>
      </c>
      <c r="D1394" t="s">
        <v>9</v>
      </c>
      <c r="E1394" t="s">
        <v>10</v>
      </c>
      <c r="F1394" t="s">
        <v>360</v>
      </c>
      <c r="G1394" t="str">
        <f t="shared" si="1013"/>
        <v>tvet</v>
      </c>
      <c r="H1394" s="7">
        <f t="shared" si="971"/>
        <v>5</v>
      </c>
      <c r="I1394" t="s">
        <v>22</v>
      </c>
      <c r="J1394">
        <v>25</v>
      </c>
      <c r="K1394">
        <v>4.4410958904109998</v>
      </c>
      <c r="L1394">
        <v>8</v>
      </c>
      <c r="M1394" s="5">
        <f t="shared" si="972"/>
        <v>30</v>
      </c>
      <c r="N1394" s="5">
        <f>+IF(D1394="male",VLOOKUP(BG1394,'Key node cluster'!$L$3:$N$24,3,0),VLOOKUP(BG1394,'Key node cluster'!$R$3:$T$15,3,0))</f>
        <v>2</v>
      </c>
      <c r="O1394" s="1">
        <v>0</v>
      </c>
      <c r="P1394" s="1">
        <f t="shared" si="973"/>
        <v>26</v>
      </c>
      <c r="Q1394" s="1">
        <f t="shared" si="974"/>
        <v>26</v>
      </c>
      <c r="R1394" s="1">
        <f t="shared" si="975"/>
        <v>26</v>
      </c>
      <c r="S1394" s="1">
        <f t="shared" si="976"/>
        <v>26</v>
      </c>
      <c r="T1394" s="1">
        <f t="shared" si="977"/>
        <v>26</v>
      </c>
      <c r="U1394" s="1">
        <f t="shared" si="978"/>
        <v>26</v>
      </c>
      <c r="V1394" s="1">
        <f t="shared" si="979"/>
        <v>26</v>
      </c>
      <c r="W1394" s="1">
        <f t="shared" si="980"/>
        <v>26</v>
      </c>
      <c r="X1394" s="1">
        <f t="shared" si="981"/>
        <v>26</v>
      </c>
      <c r="Y1394" s="1">
        <f t="shared" si="982"/>
        <v>26</v>
      </c>
      <c r="Z1394" s="1">
        <f t="shared" si="983"/>
        <v>26</v>
      </c>
      <c r="AA1394" s="1">
        <f t="shared" si="984"/>
        <v>26</v>
      </c>
      <c r="AB1394" s="1">
        <f t="shared" si="985"/>
        <v>26</v>
      </c>
      <c r="AC1394" s="1">
        <f t="shared" si="986"/>
        <v>26</v>
      </c>
      <c r="AD1394" s="1">
        <f t="shared" si="987"/>
        <v>26</v>
      </c>
      <c r="AE1394" s="1">
        <f t="shared" si="988"/>
        <v>26</v>
      </c>
      <c r="AF1394" s="1">
        <f t="shared" si="989"/>
        <v>26</v>
      </c>
      <c r="AG1394" s="1">
        <f t="shared" si="990"/>
        <v>26</v>
      </c>
      <c r="AH1394" s="1">
        <f t="shared" si="991"/>
        <v>26</v>
      </c>
      <c r="AI1394" s="1">
        <f t="shared" si="992"/>
        <v>26</v>
      </c>
      <c r="AJ1394" s="1">
        <f t="shared" si="993"/>
        <v>26</v>
      </c>
      <c r="AK1394" s="1">
        <f t="shared" si="994"/>
        <v>26</v>
      </c>
      <c r="AL1394" s="1">
        <f t="shared" si="995"/>
        <v>26</v>
      </c>
      <c r="AM1394" s="1">
        <f t="shared" si="996"/>
        <v>26</v>
      </c>
      <c r="AN1394" s="1">
        <f t="shared" si="997"/>
        <v>26</v>
      </c>
      <c r="AO1394" s="1">
        <f t="shared" si="998"/>
        <v>26</v>
      </c>
      <c r="AP1394" s="7">
        <f t="shared" si="1014"/>
        <v>27</v>
      </c>
      <c r="AQ1394" s="7">
        <f t="shared" si="1015"/>
        <v>28</v>
      </c>
      <c r="AR1394" s="1">
        <f t="shared" si="999"/>
        <v>29</v>
      </c>
      <c r="AS1394" s="7">
        <f t="shared" si="1016"/>
        <v>30</v>
      </c>
      <c r="AT1394" s="1">
        <f t="shared" si="1000"/>
        <v>30</v>
      </c>
      <c r="AU1394" s="1">
        <f t="shared" si="1001"/>
        <v>30</v>
      </c>
      <c r="AV1394" s="1">
        <f t="shared" si="1002"/>
        <v>30</v>
      </c>
      <c r="AW1394" s="1">
        <f t="shared" si="1003"/>
        <v>30</v>
      </c>
      <c r="AX1394" s="1">
        <f t="shared" si="1004"/>
        <v>30</v>
      </c>
      <c r="AY1394" s="1">
        <f t="shared" si="1005"/>
        <v>30</v>
      </c>
      <c r="AZ1394" s="1">
        <f t="shared" si="1006"/>
        <v>30</v>
      </c>
      <c r="BA1394" s="1">
        <f t="shared" si="1007"/>
        <v>30</v>
      </c>
      <c r="BB1394" s="1">
        <f t="shared" si="1008"/>
        <v>30</v>
      </c>
      <c r="BC1394" s="1">
        <f t="shared" si="1009"/>
        <v>30</v>
      </c>
      <c r="BD1394" s="1">
        <f t="shared" si="1010"/>
        <v>30</v>
      </c>
      <c r="BE1394" s="1">
        <f t="shared" si="1011"/>
        <v>30</v>
      </c>
      <c r="BF1394" s="1">
        <f t="shared" si="1012"/>
        <v>30</v>
      </c>
      <c r="BG1394" s="1">
        <f>+IF(D1394="male",VLOOKUP(M1394,'Key node cluster'!$A$3:$C$45,3,0),VLOOKUP(M1394,'Key node cluster'!$F$3:$H$27,3,0))</f>
        <v>30</v>
      </c>
    </row>
    <row r="1395" spans="1:59" x14ac:dyDescent="0.25">
      <c r="A1395" t="s">
        <v>1428</v>
      </c>
      <c r="B1395">
        <v>9831039365</v>
      </c>
      <c r="C1395" s="7">
        <v>40</v>
      </c>
      <c r="D1395" t="s">
        <v>9</v>
      </c>
      <c r="E1395" t="s">
        <v>10</v>
      </c>
      <c r="F1395" t="s">
        <v>11</v>
      </c>
      <c r="G1395" t="str">
        <f t="shared" si="1013"/>
        <v>tvet</v>
      </c>
      <c r="H1395" s="7">
        <f t="shared" si="971"/>
        <v>5</v>
      </c>
      <c r="I1395" t="s">
        <v>22</v>
      </c>
      <c r="J1395">
        <v>39</v>
      </c>
      <c r="K1395">
        <v>4.8575342465753</v>
      </c>
      <c r="L1395">
        <v>7</v>
      </c>
      <c r="M1395" s="5">
        <f t="shared" si="972"/>
        <v>41</v>
      </c>
      <c r="N1395" s="5">
        <f>+IF(D1395="male",VLOOKUP(BG1395,'Key node cluster'!$L$3:$N$24,3,0),VLOOKUP(BG1395,'Key node cluster'!$R$3:$T$15,3,0))</f>
        <v>1</v>
      </c>
      <c r="O1395" s="1">
        <v>0</v>
      </c>
      <c r="P1395" s="1">
        <f t="shared" si="973"/>
        <v>26</v>
      </c>
      <c r="Q1395" s="1">
        <f t="shared" si="974"/>
        <v>26</v>
      </c>
      <c r="R1395" s="1">
        <f t="shared" si="975"/>
        <v>26</v>
      </c>
      <c r="S1395" s="1">
        <f t="shared" si="976"/>
        <v>26</v>
      </c>
      <c r="T1395" s="1">
        <f t="shared" si="977"/>
        <v>26</v>
      </c>
      <c r="U1395" s="1">
        <f t="shared" si="978"/>
        <v>26</v>
      </c>
      <c r="V1395" s="1">
        <f t="shared" si="979"/>
        <v>26</v>
      </c>
      <c r="W1395" s="1">
        <f t="shared" si="980"/>
        <v>26</v>
      </c>
      <c r="X1395" s="1">
        <f t="shared" si="981"/>
        <v>26</v>
      </c>
      <c r="Y1395" s="1">
        <f t="shared" si="982"/>
        <v>26</v>
      </c>
      <c r="Z1395" s="1">
        <f t="shared" si="983"/>
        <v>26</v>
      </c>
      <c r="AA1395" s="1">
        <f t="shared" si="984"/>
        <v>26</v>
      </c>
      <c r="AB1395" s="1">
        <f t="shared" si="985"/>
        <v>26</v>
      </c>
      <c r="AC1395" s="1">
        <f t="shared" si="986"/>
        <v>26</v>
      </c>
      <c r="AD1395" s="1">
        <f t="shared" si="987"/>
        <v>26</v>
      </c>
      <c r="AE1395" s="1">
        <f t="shared" si="988"/>
        <v>26</v>
      </c>
      <c r="AF1395" s="1">
        <f t="shared" si="989"/>
        <v>26</v>
      </c>
      <c r="AG1395" s="1">
        <f t="shared" si="990"/>
        <v>26</v>
      </c>
      <c r="AH1395" s="1">
        <f t="shared" si="991"/>
        <v>26</v>
      </c>
      <c r="AI1395" s="1">
        <f t="shared" si="992"/>
        <v>26</v>
      </c>
      <c r="AJ1395" s="1">
        <f t="shared" si="993"/>
        <v>26</v>
      </c>
      <c r="AK1395" s="1">
        <f t="shared" si="994"/>
        <v>26</v>
      </c>
      <c r="AL1395" s="1">
        <f t="shared" si="995"/>
        <v>26</v>
      </c>
      <c r="AM1395" s="1">
        <f t="shared" si="996"/>
        <v>26</v>
      </c>
      <c r="AN1395" s="1">
        <f t="shared" si="997"/>
        <v>26</v>
      </c>
      <c r="AO1395" s="1">
        <f t="shared" si="998"/>
        <v>26</v>
      </c>
      <c r="AP1395" s="7">
        <f t="shared" si="1014"/>
        <v>38</v>
      </c>
      <c r="AQ1395" s="7">
        <f t="shared" si="1015"/>
        <v>38</v>
      </c>
      <c r="AR1395" s="1">
        <f t="shared" si="999"/>
        <v>38</v>
      </c>
      <c r="AS1395" s="7">
        <f t="shared" si="1016"/>
        <v>38</v>
      </c>
      <c r="AT1395" s="1">
        <f t="shared" si="1000"/>
        <v>38</v>
      </c>
      <c r="AU1395" s="1">
        <f t="shared" si="1001"/>
        <v>38</v>
      </c>
      <c r="AV1395" s="1">
        <f t="shared" si="1002"/>
        <v>38</v>
      </c>
      <c r="AW1395" s="1">
        <f t="shared" si="1003"/>
        <v>38</v>
      </c>
      <c r="AX1395" s="1">
        <f t="shared" si="1004"/>
        <v>38</v>
      </c>
      <c r="AY1395" s="1">
        <f t="shared" si="1005"/>
        <v>38</v>
      </c>
      <c r="AZ1395" s="1">
        <f t="shared" si="1006"/>
        <v>38</v>
      </c>
      <c r="BA1395" s="1">
        <f t="shared" si="1007"/>
        <v>38</v>
      </c>
      <c r="BB1395" s="1">
        <f t="shared" si="1008"/>
        <v>40</v>
      </c>
      <c r="BC1395" s="1">
        <f t="shared" si="1009"/>
        <v>40</v>
      </c>
      <c r="BD1395" s="1">
        <f t="shared" si="1010"/>
        <v>41</v>
      </c>
      <c r="BE1395" s="1">
        <f t="shared" si="1011"/>
        <v>41</v>
      </c>
      <c r="BF1395" s="1">
        <f t="shared" si="1012"/>
        <v>41</v>
      </c>
      <c r="BG1395" s="1">
        <f>+IF(D1395="male",VLOOKUP(M1395,'Key node cluster'!$A$3:$C$45,3,0),VLOOKUP(M1395,'Key node cluster'!$F$3:$H$27,3,0))</f>
        <v>41</v>
      </c>
    </row>
    <row r="1396" spans="1:59" x14ac:dyDescent="0.25">
      <c r="A1396" t="s">
        <v>1430</v>
      </c>
      <c r="B1396">
        <v>9871026091</v>
      </c>
      <c r="C1396" s="7">
        <v>30</v>
      </c>
      <c r="D1396" t="s">
        <v>9</v>
      </c>
      <c r="E1396" t="s">
        <v>10</v>
      </c>
      <c r="F1396" t="s">
        <v>11</v>
      </c>
      <c r="G1396" t="str">
        <f t="shared" si="1013"/>
        <v>bachelor or above</v>
      </c>
      <c r="H1396" s="7">
        <f t="shared" si="971"/>
        <v>15</v>
      </c>
      <c r="I1396" t="s">
        <v>46</v>
      </c>
      <c r="J1396">
        <v>34</v>
      </c>
      <c r="K1396">
        <v>11.854794520547999</v>
      </c>
      <c r="L1396">
        <v>18</v>
      </c>
      <c r="M1396" s="5">
        <f t="shared" si="972"/>
        <v>42</v>
      </c>
      <c r="N1396" s="5">
        <f>+IF(D1396="male",VLOOKUP(BG1396,'Key node cluster'!$L$3:$N$24,3,0),VLOOKUP(BG1396,'Key node cluster'!$R$3:$T$15,3,0))</f>
        <v>0</v>
      </c>
      <c r="O1396" s="1">
        <v>0</v>
      </c>
      <c r="P1396" s="1">
        <f t="shared" si="973"/>
        <v>26</v>
      </c>
      <c r="Q1396" s="1">
        <f t="shared" si="974"/>
        <v>26</v>
      </c>
      <c r="R1396" s="1">
        <f t="shared" si="975"/>
        <v>26</v>
      </c>
      <c r="S1396" s="1">
        <f t="shared" si="976"/>
        <v>26</v>
      </c>
      <c r="T1396" s="1">
        <f t="shared" si="977"/>
        <v>26</v>
      </c>
      <c r="U1396" s="1">
        <f t="shared" si="978"/>
        <v>26</v>
      </c>
      <c r="V1396" s="1">
        <f t="shared" si="979"/>
        <v>26</v>
      </c>
      <c r="W1396" s="1">
        <f t="shared" si="980"/>
        <v>26</v>
      </c>
      <c r="X1396" s="1">
        <f t="shared" si="981"/>
        <v>26</v>
      </c>
      <c r="Y1396" s="1">
        <f t="shared" si="982"/>
        <v>26</v>
      </c>
      <c r="Z1396" s="1">
        <f t="shared" si="983"/>
        <v>26</v>
      </c>
      <c r="AA1396" s="1">
        <f t="shared" si="984"/>
        <v>26</v>
      </c>
      <c r="AB1396" s="1">
        <f t="shared" si="985"/>
        <v>26</v>
      </c>
      <c r="AC1396" s="1">
        <f t="shared" si="986"/>
        <v>26</v>
      </c>
      <c r="AD1396" s="1">
        <f t="shared" si="987"/>
        <v>26</v>
      </c>
      <c r="AE1396" s="1">
        <f t="shared" si="988"/>
        <v>26</v>
      </c>
      <c r="AF1396" s="1">
        <f t="shared" si="989"/>
        <v>26</v>
      </c>
      <c r="AG1396" s="1">
        <f t="shared" si="990"/>
        <v>26</v>
      </c>
      <c r="AH1396" s="1">
        <f t="shared" si="991"/>
        <v>26</v>
      </c>
      <c r="AI1396" s="1">
        <f t="shared" si="992"/>
        <v>26</v>
      </c>
      <c r="AJ1396" s="1">
        <f t="shared" si="993"/>
        <v>26</v>
      </c>
      <c r="AK1396" s="1">
        <f t="shared" si="994"/>
        <v>26</v>
      </c>
      <c r="AL1396" s="1">
        <f t="shared" si="995"/>
        <v>26</v>
      </c>
      <c r="AM1396" s="1">
        <f t="shared" si="996"/>
        <v>26</v>
      </c>
      <c r="AN1396" s="1">
        <f t="shared" si="997"/>
        <v>26</v>
      </c>
      <c r="AO1396" s="1">
        <f t="shared" si="998"/>
        <v>26</v>
      </c>
      <c r="AP1396" s="7">
        <f t="shared" si="1014"/>
        <v>38</v>
      </c>
      <c r="AQ1396" s="7">
        <f t="shared" si="1015"/>
        <v>38</v>
      </c>
      <c r="AR1396" s="1">
        <f t="shared" si="999"/>
        <v>38</v>
      </c>
      <c r="AS1396" s="7">
        <f t="shared" si="1016"/>
        <v>38</v>
      </c>
      <c r="AT1396" s="1">
        <f t="shared" si="1000"/>
        <v>38</v>
      </c>
      <c r="AU1396" s="1">
        <f t="shared" si="1001"/>
        <v>38</v>
      </c>
      <c r="AV1396" s="1">
        <f t="shared" si="1002"/>
        <v>38</v>
      </c>
      <c r="AW1396" s="1">
        <f t="shared" si="1003"/>
        <v>38</v>
      </c>
      <c r="AX1396" s="1">
        <f t="shared" si="1004"/>
        <v>38</v>
      </c>
      <c r="AY1396" s="1">
        <f t="shared" si="1005"/>
        <v>38</v>
      </c>
      <c r="AZ1396" s="1">
        <f t="shared" si="1006"/>
        <v>38</v>
      </c>
      <c r="BA1396" s="1">
        <f t="shared" si="1007"/>
        <v>38</v>
      </c>
      <c r="BB1396" s="1">
        <f t="shared" si="1008"/>
        <v>40</v>
      </c>
      <c r="BC1396" s="1">
        <f t="shared" si="1009"/>
        <v>40</v>
      </c>
      <c r="BD1396" s="1">
        <f t="shared" si="1010"/>
        <v>42</v>
      </c>
      <c r="BE1396" s="1">
        <f t="shared" si="1011"/>
        <v>42</v>
      </c>
      <c r="BF1396" s="1">
        <f t="shared" si="1012"/>
        <v>42</v>
      </c>
      <c r="BG1396" s="1">
        <f>+IF(D1396="male",VLOOKUP(M1396,'Key node cluster'!$A$3:$C$45,3,0),VLOOKUP(M1396,'Key node cluster'!$F$3:$H$27,3,0))</f>
        <v>42</v>
      </c>
    </row>
    <row r="1397" spans="1:59" x14ac:dyDescent="0.25">
      <c r="A1397" t="s">
        <v>1433</v>
      </c>
      <c r="B1397">
        <v>9831059013</v>
      </c>
      <c r="C1397" s="7">
        <v>40</v>
      </c>
      <c r="D1397" t="s">
        <v>9</v>
      </c>
      <c r="E1397" t="s">
        <v>10</v>
      </c>
      <c r="G1397" t="str">
        <f t="shared" si="1013"/>
        <v/>
      </c>
      <c r="H1397" s="7">
        <f t="shared" si="971"/>
        <v>15</v>
      </c>
      <c r="J1397">
        <v>39</v>
      </c>
      <c r="K1397">
        <v>14.698630136986001</v>
      </c>
      <c r="L1397">
        <v>1</v>
      </c>
      <c r="M1397" s="5">
        <f t="shared" si="972"/>
        <v>26</v>
      </c>
      <c r="N1397" s="5">
        <f>+IF(D1397="male",VLOOKUP(BG1397,'Key node cluster'!$L$3:$N$24,3,0),VLOOKUP(BG1397,'Key node cluster'!$R$3:$T$15,3,0))</f>
        <v>1</v>
      </c>
      <c r="O1397" s="1">
        <v>0</v>
      </c>
      <c r="P1397" s="1">
        <f t="shared" si="973"/>
        <v>26</v>
      </c>
      <c r="Q1397" s="1">
        <f t="shared" si="974"/>
        <v>26</v>
      </c>
      <c r="R1397" s="1">
        <f t="shared" si="975"/>
        <v>26</v>
      </c>
      <c r="S1397" s="1">
        <f t="shared" si="976"/>
        <v>26</v>
      </c>
      <c r="T1397" s="1">
        <f t="shared" si="977"/>
        <v>26</v>
      </c>
      <c r="U1397" s="1">
        <f t="shared" si="978"/>
        <v>26</v>
      </c>
      <c r="V1397" s="1">
        <f t="shared" si="979"/>
        <v>26</v>
      </c>
      <c r="W1397" s="1">
        <f t="shared" si="980"/>
        <v>26</v>
      </c>
      <c r="X1397" s="1">
        <f t="shared" si="981"/>
        <v>26</v>
      </c>
      <c r="Y1397" s="1">
        <f t="shared" si="982"/>
        <v>26</v>
      </c>
      <c r="Z1397" s="1">
        <f t="shared" si="983"/>
        <v>26</v>
      </c>
      <c r="AA1397" s="1">
        <f t="shared" si="984"/>
        <v>26</v>
      </c>
      <c r="AB1397" s="1">
        <f t="shared" si="985"/>
        <v>26</v>
      </c>
      <c r="AC1397" s="1">
        <f t="shared" si="986"/>
        <v>26</v>
      </c>
      <c r="AD1397" s="1">
        <f t="shared" si="987"/>
        <v>26</v>
      </c>
      <c r="AE1397" s="1">
        <f t="shared" si="988"/>
        <v>26</v>
      </c>
      <c r="AF1397" s="1">
        <f t="shared" si="989"/>
        <v>26</v>
      </c>
      <c r="AG1397" s="1">
        <f t="shared" si="990"/>
        <v>26</v>
      </c>
      <c r="AH1397" s="1">
        <f t="shared" si="991"/>
        <v>26</v>
      </c>
      <c r="AI1397" s="1">
        <f t="shared" si="992"/>
        <v>26</v>
      </c>
      <c r="AJ1397" s="1">
        <f t="shared" si="993"/>
        <v>26</v>
      </c>
      <c r="AK1397" s="1">
        <f t="shared" si="994"/>
        <v>26</v>
      </c>
      <c r="AL1397" s="1">
        <f t="shared" si="995"/>
        <v>26</v>
      </c>
      <c r="AM1397" s="1">
        <f t="shared" si="996"/>
        <v>26</v>
      </c>
      <c r="AN1397" s="1">
        <f t="shared" si="997"/>
        <v>26</v>
      </c>
      <c r="AO1397" s="1">
        <f t="shared" si="998"/>
        <v>26</v>
      </c>
      <c r="AP1397" s="7">
        <f t="shared" si="1014"/>
        <v>26</v>
      </c>
      <c r="AQ1397" s="7">
        <f t="shared" si="1015"/>
        <v>26</v>
      </c>
      <c r="AR1397" s="1">
        <f t="shared" si="999"/>
        <v>26</v>
      </c>
      <c r="AS1397" s="7">
        <f t="shared" si="1016"/>
        <v>26</v>
      </c>
      <c r="AT1397" s="1">
        <f t="shared" si="1000"/>
        <v>26</v>
      </c>
      <c r="AU1397" s="1">
        <f t="shared" si="1001"/>
        <v>26</v>
      </c>
      <c r="AV1397" s="1">
        <f t="shared" si="1002"/>
        <v>26</v>
      </c>
      <c r="AW1397" s="1">
        <f t="shared" si="1003"/>
        <v>26</v>
      </c>
      <c r="AX1397" s="1">
        <f t="shared" si="1004"/>
        <v>26</v>
      </c>
      <c r="AY1397" s="1">
        <f t="shared" si="1005"/>
        <v>26</v>
      </c>
      <c r="AZ1397" s="1">
        <f t="shared" si="1006"/>
        <v>26</v>
      </c>
      <c r="BA1397" s="1">
        <f t="shared" si="1007"/>
        <v>26</v>
      </c>
      <c r="BB1397" s="1">
        <f t="shared" si="1008"/>
        <v>26</v>
      </c>
      <c r="BC1397" s="1">
        <f t="shared" si="1009"/>
        <v>26</v>
      </c>
      <c r="BD1397" s="1">
        <f t="shared" si="1010"/>
        <v>26</v>
      </c>
      <c r="BE1397" s="1">
        <f t="shared" si="1011"/>
        <v>26</v>
      </c>
      <c r="BF1397" s="1">
        <f t="shared" si="1012"/>
        <v>26</v>
      </c>
      <c r="BG1397" s="1">
        <f>+IF(D1397="male",VLOOKUP(M1397,'Key node cluster'!$A$3:$C$45,3,0),VLOOKUP(M1397,'Key node cluster'!$F$3:$H$27,3,0))</f>
        <v>31</v>
      </c>
    </row>
    <row r="1398" spans="1:59" x14ac:dyDescent="0.25">
      <c r="A1398" t="s">
        <v>1434</v>
      </c>
      <c r="B1398">
        <v>9931035674</v>
      </c>
      <c r="C1398" s="7">
        <v>30</v>
      </c>
      <c r="D1398" t="s">
        <v>9</v>
      </c>
      <c r="E1398" t="s">
        <v>10</v>
      </c>
      <c r="F1398" t="s">
        <v>25</v>
      </c>
      <c r="G1398" t="str">
        <f t="shared" si="1013"/>
        <v>bachelor or above</v>
      </c>
      <c r="H1398" s="7">
        <f t="shared" si="971"/>
        <v>10</v>
      </c>
      <c r="I1398" t="s">
        <v>14</v>
      </c>
      <c r="J1398">
        <v>28</v>
      </c>
      <c r="K1398">
        <v>8.0273972602740002</v>
      </c>
      <c r="L1398">
        <v>3</v>
      </c>
      <c r="M1398" s="5">
        <f t="shared" si="972"/>
        <v>31</v>
      </c>
      <c r="N1398" s="5">
        <f>+IF(D1398="male",VLOOKUP(BG1398,'Key node cluster'!$L$3:$N$24,3,0),VLOOKUP(BG1398,'Key node cluster'!$R$3:$T$15,3,0))</f>
        <v>1</v>
      </c>
      <c r="O1398" s="1">
        <v>0</v>
      </c>
      <c r="P1398" s="1">
        <f t="shared" si="973"/>
        <v>26</v>
      </c>
      <c r="Q1398" s="1">
        <f t="shared" si="974"/>
        <v>26</v>
      </c>
      <c r="R1398" s="1">
        <f t="shared" si="975"/>
        <v>26</v>
      </c>
      <c r="S1398" s="1">
        <f t="shared" si="976"/>
        <v>26</v>
      </c>
      <c r="T1398" s="1">
        <f t="shared" si="977"/>
        <v>26</v>
      </c>
      <c r="U1398" s="1">
        <f t="shared" si="978"/>
        <v>26</v>
      </c>
      <c r="V1398" s="1">
        <f t="shared" si="979"/>
        <v>26</v>
      </c>
      <c r="W1398" s="1">
        <f t="shared" si="980"/>
        <v>26</v>
      </c>
      <c r="X1398" s="1">
        <f t="shared" si="981"/>
        <v>26</v>
      </c>
      <c r="Y1398" s="1">
        <f t="shared" si="982"/>
        <v>26</v>
      </c>
      <c r="Z1398" s="1">
        <f t="shared" si="983"/>
        <v>26</v>
      </c>
      <c r="AA1398" s="1">
        <f t="shared" si="984"/>
        <v>26</v>
      </c>
      <c r="AB1398" s="1">
        <f t="shared" si="985"/>
        <v>26</v>
      </c>
      <c r="AC1398" s="1">
        <f t="shared" si="986"/>
        <v>26</v>
      </c>
      <c r="AD1398" s="1">
        <f t="shared" si="987"/>
        <v>26</v>
      </c>
      <c r="AE1398" s="1">
        <f t="shared" si="988"/>
        <v>26</v>
      </c>
      <c r="AF1398" s="1">
        <f t="shared" si="989"/>
        <v>26</v>
      </c>
      <c r="AG1398" s="1">
        <f t="shared" si="990"/>
        <v>26</v>
      </c>
      <c r="AH1398" s="1">
        <f t="shared" si="991"/>
        <v>26</v>
      </c>
      <c r="AI1398" s="1">
        <f t="shared" si="992"/>
        <v>26</v>
      </c>
      <c r="AJ1398" s="1">
        <f t="shared" si="993"/>
        <v>26</v>
      </c>
      <c r="AK1398" s="1">
        <f t="shared" si="994"/>
        <v>26</v>
      </c>
      <c r="AL1398" s="1">
        <f t="shared" si="995"/>
        <v>26</v>
      </c>
      <c r="AM1398" s="1">
        <f t="shared" si="996"/>
        <v>26</v>
      </c>
      <c r="AN1398" s="1">
        <f t="shared" si="997"/>
        <v>26</v>
      </c>
      <c r="AO1398" s="1">
        <f t="shared" si="998"/>
        <v>26</v>
      </c>
      <c r="AP1398" s="7">
        <f t="shared" si="1014"/>
        <v>27</v>
      </c>
      <c r="AQ1398" s="7">
        <f t="shared" si="1015"/>
        <v>28</v>
      </c>
      <c r="AR1398" s="1">
        <f t="shared" si="999"/>
        <v>29</v>
      </c>
      <c r="AS1398" s="7">
        <f t="shared" si="1016"/>
        <v>31</v>
      </c>
      <c r="AT1398" s="1">
        <f t="shared" si="1000"/>
        <v>31</v>
      </c>
      <c r="AU1398" s="1">
        <f t="shared" si="1001"/>
        <v>31</v>
      </c>
      <c r="AV1398" s="1">
        <f t="shared" si="1002"/>
        <v>31</v>
      </c>
      <c r="AW1398" s="1">
        <f t="shared" si="1003"/>
        <v>31</v>
      </c>
      <c r="AX1398" s="1">
        <f t="shared" si="1004"/>
        <v>31</v>
      </c>
      <c r="AY1398" s="1">
        <f t="shared" si="1005"/>
        <v>31</v>
      </c>
      <c r="AZ1398" s="1">
        <f t="shared" si="1006"/>
        <v>31</v>
      </c>
      <c r="BA1398" s="1">
        <f t="shared" si="1007"/>
        <v>31</v>
      </c>
      <c r="BB1398" s="1">
        <f t="shared" si="1008"/>
        <v>31</v>
      </c>
      <c r="BC1398" s="1">
        <f t="shared" si="1009"/>
        <v>31</v>
      </c>
      <c r="BD1398" s="1">
        <f t="shared" si="1010"/>
        <v>31</v>
      </c>
      <c r="BE1398" s="1">
        <f t="shared" si="1011"/>
        <v>31</v>
      </c>
      <c r="BF1398" s="1">
        <f t="shared" si="1012"/>
        <v>31</v>
      </c>
      <c r="BG1398" s="1">
        <f>+IF(D1398="male",VLOOKUP(M1398,'Key node cluster'!$A$3:$C$45,3,0),VLOOKUP(M1398,'Key node cluster'!$F$3:$H$27,3,0))</f>
        <v>31</v>
      </c>
    </row>
    <row r="1399" spans="1:59" x14ac:dyDescent="0.25">
      <c r="A1399" t="s">
        <v>1436</v>
      </c>
      <c r="B1399">
        <v>9791022100</v>
      </c>
      <c r="C1399" s="7">
        <v>40</v>
      </c>
      <c r="D1399" t="s">
        <v>9</v>
      </c>
      <c r="E1399" t="s">
        <v>10</v>
      </c>
      <c r="F1399" t="s">
        <v>45</v>
      </c>
      <c r="G1399" t="str">
        <f t="shared" si="1013"/>
        <v>secondary or below</v>
      </c>
      <c r="H1399" s="7">
        <f t="shared" si="971"/>
        <v>5</v>
      </c>
      <c r="I1399" t="s">
        <v>12</v>
      </c>
      <c r="J1399">
        <v>43</v>
      </c>
      <c r="K1399">
        <v>3.8547945205478999</v>
      </c>
      <c r="L1399">
        <v>14</v>
      </c>
      <c r="M1399" s="5">
        <f t="shared" si="972"/>
        <v>32</v>
      </c>
      <c r="N1399" s="5">
        <f>+IF(D1399="male",VLOOKUP(BG1399,'Key node cluster'!$L$3:$N$24,3,0),VLOOKUP(BG1399,'Key node cluster'!$R$3:$T$15,3,0))</f>
        <v>0</v>
      </c>
      <c r="O1399" s="1">
        <v>0</v>
      </c>
      <c r="P1399" s="1">
        <f t="shared" si="973"/>
        <v>26</v>
      </c>
      <c r="Q1399" s="1">
        <f t="shared" si="974"/>
        <v>26</v>
      </c>
      <c r="R1399" s="1">
        <f t="shared" si="975"/>
        <v>26</v>
      </c>
      <c r="S1399" s="1">
        <f t="shared" si="976"/>
        <v>26</v>
      </c>
      <c r="T1399" s="1">
        <f t="shared" si="977"/>
        <v>26</v>
      </c>
      <c r="U1399" s="1">
        <f t="shared" si="978"/>
        <v>26</v>
      </c>
      <c r="V1399" s="1">
        <f t="shared" si="979"/>
        <v>26</v>
      </c>
      <c r="W1399" s="1">
        <f t="shared" si="980"/>
        <v>26</v>
      </c>
      <c r="X1399" s="1">
        <f t="shared" si="981"/>
        <v>26</v>
      </c>
      <c r="Y1399" s="1">
        <f t="shared" si="982"/>
        <v>26</v>
      </c>
      <c r="Z1399" s="1">
        <f t="shared" si="983"/>
        <v>26</v>
      </c>
      <c r="AA1399" s="1">
        <f t="shared" si="984"/>
        <v>26</v>
      </c>
      <c r="AB1399" s="1">
        <f t="shared" si="985"/>
        <v>26</v>
      </c>
      <c r="AC1399" s="1">
        <f t="shared" si="986"/>
        <v>26</v>
      </c>
      <c r="AD1399" s="1">
        <f t="shared" si="987"/>
        <v>26</v>
      </c>
      <c r="AE1399" s="1">
        <f t="shared" si="988"/>
        <v>26</v>
      </c>
      <c r="AF1399" s="1">
        <f t="shared" si="989"/>
        <v>26</v>
      </c>
      <c r="AG1399" s="1">
        <f t="shared" si="990"/>
        <v>26</v>
      </c>
      <c r="AH1399" s="1">
        <f t="shared" si="991"/>
        <v>26</v>
      </c>
      <c r="AI1399" s="1">
        <f t="shared" si="992"/>
        <v>26</v>
      </c>
      <c r="AJ1399" s="1">
        <f t="shared" si="993"/>
        <v>26</v>
      </c>
      <c r="AK1399" s="1">
        <f t="shared" si="994"/>
        <v>26</v>
      </c>
      <c r="AL1399" s="1">
        <f t="shared" si="995"/>
        <v>26</v>
      </c>
      <c r="AM1399" s="1">
        <f t="shared" si="996"/>
        <v>26</v>
      </c>
      <c r="AN1399" s="1">
        <f t="shared" si="997"/>
        <v>26</v>
      </c>
      <c r="AO1399" s="1">
        <f t="shared" si="998"/>
        <v>26</v>
      </c>
      <c r="AP1399" s="7">
        <f t="shared" si="1014"/>
        <v>27</v>
      </c>
      <c r="AQ1399" s="7">
        <f t="shared" si="1015"/>
        <v>28</v>
      </c>
      <c r="AR1399" s="1">
        <f t="shared" si="999"/>
        <v>32</v>
      </c>
      <c r="AS1399" s="7">
        <f t="shared" si="1016"/>
        <v>32</v>
      </c>
      <c r="AT1399" s="1">
        <f t="shared" si="1000"/>
        <v>32</v>
      </c>
      <c r="AU1399" s="1">
        <f t="shared" si="1001"/>
        <v>32</v>
      </c>
      <c r="AV1399" s="1">
        <f t="shared" si="1002"/>
        <v>32</v>
      </c>
      <c r="AW1399" s="1">
        <f t="shared" si="1003"/>
        <v>32</v>
      </c>
      <c r="AX1399" s="1">
        <f t="shared" si="1004"/>
        <v>32</v>
      </c>
      <c r="AY1399" s="1">
        <f t="shared" si="1005"/>
        <v>32</v>
      </c>
      <c r="AZ1399" s="1">
        <f t="shared" si="1006"/>
        <v>32</v>
      </c>
      <c r="BA1399" s="1">
        <f t="shared" si="1007"/>
        <v>32</v>
      </c>
      <c r="BB1399" s="1">
        <f t="shared" si="1008"/>
        <v>32</v>
      </c>
      <c r="BC1399" s="1">
        <f t="shared" si="1009"/>
        <v>32</v>
      </c>
      <c r="BD1399" s="1">
        <f t="shared" si="1010"/>
        <v>32</v>
      </c>
      <c r="BE1399" s="1">
        <f t="shared" si="1011"/>
        <v>32</v>
      </c>
      <c r="BF1399" s="1">
        <f t="shared" si="1012"/>
        <v>32</v>
      </c>
      <c r="BG1399" s="1">
        <f>+IF(D1399="male",VLOOKUP(M1399,'Key node cluster'!$A$3:$C$45,3,0),VLOOKUP(M1399,'Key node cluster'!$F$3:$H$27,3,0))</f>
        <v>32</v>
      </c>
    </row>
    <row r="1400" spans="1:59" x14ac:dyDescent="0.25">
      <c r="A1400" t="s">
        <v>1437</v>
      </c>
      <c r="B1400">
        <v>9971010789</v>
      </c>
      <c r="C1400" s="7">
        <v>20</v>
      </c>
      <c r="D1400" t="s">
        <v>9</v>
      </c>
      <c r="E1400" t="s">
        <v>10</v>
      </c>
      <c r="F1400" t="s">
        <v>360</v>
      </c>
      <c r="G1400" t="str">
        <f t="shared" si="1013"/>
        <v>bachelor or above</v>
      </c>
      <c r="H1400" s="7">
        <f t="shared" si="971"/>
        <v>1</v>
      </c>
      <c r="I1400" t="s">
        <v>14</v>
      </c>
      <c r="J1400">
        <v>25</v>
      </c>
      <c r="K1400">
        <v>0.58630136986300996</v>
      </c>
      <c r="L1400">
        <v>2</v>
      </c>
      <c r="M1400" s="5">
        <f t="shared" si="972"/>
        <v>19</v>
      </c>
      <c r="N1400" s="5">
        <f>+IF(D1400="male",VLOOKUP(BG1400,'Key node cluster'!$L$3:$N$24,3,0),VLOOKUP(BG1400,'Key node cluster'!$R$3:$T$15,3,0))</f>
        <v>0</v>
      </c>
      <c r="O1400" s="1">
        <v>0</v>
      </c>
      <c r="P1400" s="1">
        <f t="shared" si="973"/>
        <v>1</v>
      </c>
      <c r="Q1400" s="1">
        <f t="shared" si="974"/>
        <v>17</v>
      </c>
      <c r="R1400" s="1">
        <f t="shared" si="975"/>
        <v>17</v>
      </c>
      <c r="S1400" s="1">
        <f t="shared" si="976"/>
        <v>17</v>
      </c>
      <c r="T1400" s="1">
        <f t="shared" si="977"/>
        <v>17</v>
      </c>
      <c r="U1400" s="1">
        <f t="shared" si="978"/>
        <v>17</v>
      </c>
      <c r="V1400" s="1">
        <f t="shared" si="979"/>
        <v>17</v>
      </c>
      <c r="W1400" s="1">
        <f t="shared" si="980"/>
        <v>17</v>
      </c>
      <c r="X1400" s="1">
        <f t="shared" si="981"/>
        <v>17</v>
      </c>
      <c r="Y1400" s="1">
        <f t="shared" si="982"/>
        <v>17</v>
      </c>
      <c r="Z1400" s="1">
        <f t="shared" si="983"/>
        <v>17</v>
      </c>
      <c r="AA1400" s="1">
        <f t="shared" si="984"/>
        <v>17</v>
      </c>
      <c r="AB1400" s="1">
        <f t="shared" si="985"/>
        <v>17</v>
      </c>
      <c r="AC1400" s="1">
        <f t="shared" si="986"/>
        <v>17</v>
      </c>
      <c r="AD1400" s="1">
        <f t="shared" si="987"/>
        <v>17</v>
      </c>
      <c r="AE1400" s="1">
        <f t="shared" si="988"/>
        <v>17</v>
      </c>
      <c r="AF1400" s="1">
        <f t="shared" si="989"/>
        <v>17</v>
      </c>
      <c r="AG1400" s="1">
        <f t="shared" si="990"/>
        <v>18</v>
      </c>
      <c r="AH1400" s="1">
        <f t="shared" si="991"/>
        <v>19</v>
      </c>
      <c r="AI1400" s="1">
        <f t="shared" si="992"/>
        <v>19</v>
      </c>
      <c r="AJ1400" s="1">
        <f t="shared" si="993"/>
        <v>19</v>
      </c>
      <c r="AK1400" s="1">
        <f t="shared" si="994"/>
        <v>19</v>
      </c>
      <c r="AL1400" s="1">
        <f t="shared" si="995"/>
        <v>19</v>
      </c>
      <c r="AM1400" s="1">
        <f t="shared" si="996"/>
        <v>19</v>
      </c>
      <c r="AN1400" s="1">
        <f t="shared" si="997"/>
        <v>19</v>
      </c>
      <c r="AO1400" s="1">
        <f t="shared" si="998"/>
        <v>19</v>
      </c>
      <c r="AP1400" s="7">
        <f t="shared" si="1014"/>
        <v>19</v>
      </c>
      <c r="AQ1400" s="7">
        <f t="shared" si="1015"/>
        <v>19</v>
      </c>
      <c r="AR1400" s="1">
        <f t="shared" si="999"/>
        <v>19</v>
      </c>
      <c r="AS1400" s="7">
        <f t="shared" si="1016"/>
        <v>19</v>
      </c>
      <c r="AT1400" s="1">
        <f t="shared" si="1000"/>
        <v>19</v>
      </c>
      <c r="AU1400" s="1">
        <f t="shared" si="1001"/>
        <v>19</v>
      </c>
      <c r="AV1400" s="1">
        <f t="shared" si="1002"/>
        <v>19</v>
      </c>
      <c r="AW1400" s="1">
        <f t="shared" si="1003"/>
        <v>19</v>
      </c>
      <c r="AX1400" s="1">
        <f t="shared" si="1004"/>
        <v>19</v>
      </c>
      <c r="AY1400" s="1">
        <f t="shared" si="1005"/>
        <v>19</v>
      </c>
      <c r="AZ1400" s="1">
        <f t="shared" si="1006"/>
        <v>19</v>
      </c>
      <c r="BA1400" s="1">
        <f t="shared" si="1007"/>
        <v>19</v>
      </c>
      <c r="BB1400" s="1">
        <f t="shared" si="1008"/>
        <v>19</v>
      </c>
      <c r="BC1400" s="1">
        <f t="shared" si="1009"/>
        <v>19</v>
      </c>
      <c r="BD1400" s="1">
        <f t="shared" si="1010"/>
        <v>19</v>
      </c>
      <c r="BE1400" s="1">
        <f t="shared" si="1011"/>
        <v>19</v>
      </c>
      <c r="BF1400" s="1">
        <f t="shared" si="1012"/>
        <v>19</v>
      </c>
      <c r="BG1400" s="1">
        <f>+IF(D1400="male",VLOOKUP(M1400,'Key node cluster'!$A$3:$C$45,3,0),VLOOKUP(M1400,'Key node cluster'!$F$3:$H$27,3,0))</f>
        <v>19</v>
      </c>
    </row>
    <row r="1401" spans="1:59" x14ac:dyDescent="0.25">
      <c r="A1401" t="s">
        <v>1439</v>
      </c>
      <c r="B1401">
        <v>9951073870</v>
      </c>
      <c r="C1401" s="7">
        <v>30</v>
      </c>
      <c r="D1401" t="s">
        <v>9</v>
      </c>
      <c r="E1401" t="s">
        <v>10</v>
      </c>
      <c r="F1401" t="s">
        <v>28</v>
      </c>
      <c r="G1401" t="str">
        <f t="shared" si="1013"/>
        <v>bachelor or above</v>
      </c>
      <c r="H1401" s="7">
        <f t="shared" si="971"/>
        <v>5</v>
      </c>
      <c r="I1401" t="s">
        <v>14</v>
      </c>
      <c r="J1401">
        <v>26</v>
      </c>
      <c r="K1401">
        <v>2.5780821917807999</v>
      </c>
      <c r="L1401">
        <v>7</v>
      </c>
      <c r="M1401" s="5">
        <f t="shared" si="972"/>
        <v>36</v>
      </c>
      <c r="N1401" s="5">
        <f>+IF(D1401="male",VLOOKUP(BG1401,'Key node cluster'!$L$3:$N$24,3,0),VLOOKUP(BG1401,'Key node cluster'!$R$3:$T$15,3,0))</f>
        <v>1</v>
      </c>
      <c r="O1401" s="1">
        <v>0</v>
      </c>
      <c r="P1401" s="1">
        <f t="shared" si="973"/>
        <v>26</v>
      </c>
      <c r="Q1401" s="1">
        <f t="shared" si="974"/>
        <v>26</v>
      </c>
      <c r="R1401" s="1">
        <f t="shared" si="975"/>
        <v>26</v>
      </c>
      <c r="S1401" s="1">
        <f t="shared" si="976"/>
        <v>26</v>
      </c>
      <c r="T1401" s="1">
        <f t="shared" si="977"/>
        <v>26</v>
      </c>
      <c r="U1401" s="1">
        <f t="shared" si="978"/>
        <v>26</v>
      </c>
      <c r="V1401" s="1">
        <f t="shared" si="979"/>
        <v>26</v>
      </c>
      <c r="W1401" s="1">
        <f t="shared" si="980"/>
        <v>26</v>
      </c>
      <c r="X1401" s="1">
        <f t="shared" si="981"/>
        <v>26</v>
      </c>
      <c r="Y1401" s="1">
        <f t="shared" si="982"/>
        <v>26</v>
      </c>
      <c r="Z1401" s="1">
        <f t="shared" si="983"/>
        <v>26</v>
      </c>
      <c r="AA1401" s="1">
        <f t="shared" si="984"/>
        <v>26</v>
      </c>
      <c r="AB1401" s="1">
        <f t="shared" si="985"/>
        <v>26</v>
      </c>
      <c r="AC1401" s="1">
        <f t="shared" si="986"/>
        <v>26</v>
      </c>
      <c r="AD1401" s="1">
        <f t="shared" si="987"/>
        <v>26</v>
      </c>
      <c r="AE1401" s="1">
        <f t="shared" si="988"/>
        <v>26</v>
      </c>
      <c r="AF1401" s="1">
        <f t="shared" si="989"/>
        <v>26</v>
      </c>
      <c r="AG1401" s="1">
        <f t="shared" si="990"/>
        <v>26</v>
      </c>
      <c r="AH1401" s="1">
        <f t="shared" si="991"/>
        <v>26</v>
      </c>
      <c r="AI1401" s="1">
        <f t="shared" si="992"/>
        <v>26</v>
      </c>
      <c r="AJ1401" s="1">
        <f t="shared" si="993"/>
        <v>26</v>
      </c>
      <c r="AK1401" s="1">
        <f t="shared" si="994"/>
        <v>26</v>
      </c>
      <c r="AL1401" s="1">
        <f t="shared" si="995"/>
        <v>26</v>
      </c>
      <c r="AM1401" s="1">
        <f t="shared" si="996"/>
        <v>26</v>
      </c>
      <c r="AN1401" s="1">
        <f t="shared" si="997"/>
        <v>26</v>
      </c>
      <c r="AO1401" s="1">
        <f t="shared" si="998"/>
        <v>26</v>
      </c>
      <c r="AP1401" s="7">
        <f t="shared" si="1014"/>
        <v>27</v>
      </c>
      <c r="AQ1401" s="7">
        <f t="shared" si="1015"/>
        <v>33</v>
      </c>
      <c r="AR1401" s="1">
        <f t="shared" si="999"/>
        <v>33</v>
      </c>
      <c r="AS1401" s="7">
        <f t="shared" si="1016"/>
        <v>33</v>
      </c>
      <c r="AT1401" s="1">
        <f t="shared" si="1000"/>
        <v>33</v>
      </c>
      <c r="AU1401" s="1">
        <f t="shared" si="1001"/>
        <v>33</v>
      </c>
      <c r="AV1401" s="1">
        <f t="shared" si="1002"/>
        <v>33</v>
      </c>
      <c r="AW1401" s="1">
        <f t="shared" si="1003"/>
        <v>34</v>
      </c>
      <c r="AX1401" s="1">
        <f t="shared" si="1004"/>
        <v>36</v>
      </c>
      <c r="AY1401" s="1">
        <f t="shared" si="1005"/>
        <v>36</v>
      </c>
      <c r="AZ1401" s="1">
        <f t="shared" si="1006"/>
        <v>36</v>
      </c>
      <c r="BA1401" s="1">
        <f t="shared" si="1007"/>
        <v>36</v>
      </c>
      <c r="BB1401" s="1">
        <f t="shared" si="1008"/>
        <v>36</v>
      </c>
      <c r="BC1401" s="1">
        <f t="shared" si="1009"/>
        <v>36</v>
      </c>
      <c r="BD1401" s="1">
        <f t="shared" si="1010"/>
        <v>36</v>
      </c>
      <c r="BE1401" s="1">
        <f t="shared" si="1011"/>
        <v>36</v>
      </c>
      <c r="BF1401" s="1">
        <f t="shared" si="1012"/>
        <v>36</v>
      </c>
      <c r="BG1401" s="1">
        <f>+IF(D1401="male",VLOOKUP(M1401,'Key node cluster'!$A$3:$C$45,3,0),VLOOKUP(M1401,'Key node cluster'!$F$3:$H$27,3,0))</f>
        <v>36</v>
      </c>
    </row>
    <row r="1402" spans="1:59" x14ac:dyDescent="0.25">
      <c r="A1402" t="s">
        <v>1442</v>
      </c>
      <c r="B1402">
        <v>9801009608</v>
      </c>
      <c r="C1402" s="7">
        <v>40</v>
      </c>
      <c r="D1402" t="s">
        <v>9</v>
      </c>
      <c r="E1402" t="s">
        <v>10</v>
      </c>
      <c r="F1402" t="s">
        <v>11</v>
      </c>
      <c r="G1402" t="str">
        <f t="shared" si="1013"/>
        <v>secondary or below</v>
      </c>
      <c r="H1402" s="7">
        <f t="shared" si="971"/>
        <v>15</v>
      </c>
      <c r="I1402" t="s">
        <v>12</v>
      </c>
      <c r="J1402">
        <v>41</v>
      </c>
      <c r="K1402">
        <v>10.775342465753001</v>
      </c>
      <c r="L1402">
        <v>6</v>
      </c>
      <c r="M1402" s="5">
        <f t="shared" si="972"/>
        <v>42</v>
      </c>
      <c r="N1402" s="5">
        <f>+IF(D1402="male",VLOOKUP(BG1402,'Key node cluster'!$L$3:$N$24,3,0),VLOOKUP(BG1402,'Key node cluster'!$R$3:$T$15,3,0))</f>
        <v>0</v>
      </c>
      <c r="O1402" s="1">
        <v>0</v>
      </c>
      <c r="P1402" s="1">
        <f t="shared" si="973"/>
        <v>26</v>
      </c>
      <c r="Q1402" s="1">
        <f t="shared" si="974"/>
        <v>26</v>
      </c>
      <c r="R1402" s="1">
        <f t="shared" si="975"/>
        <v>26</v>
      </c>
      <c r="S1402" s="1">
        <f t="shared" si="976"/>
        <v>26</v>
      </c>
      <c r="T1402" s="1">
        <f t="shared" si="977"/>
        <v>26</v>
      </c>
      <c r="U1402" s="1">
        <f t="shared" si="978"/>
        <v>26</v>
      </c>
      <c r="V1402" s="1">
        <f t="shared" si="979"/>
        <v>26</v>
      </c>
      <c r="W1402" s="1">
        <f t="shared" si="980"/>
        <v>26</v>
      </c>
      <c r="X1402" s="1">
        <f t="shared" si="981"/>
        <v>26</v>
      </c>
      <c r="Y1402" s="1">
        <f t="shared" si="982"/>
        <v>26</v>
      </c>
      <c r="Z1402" s="1">
        <f t="shared" si="983"/>
        <v>26</v>
      </c>
      <c r="AA1402" s="1">
        <f t="shared" si="984"/>
        <v>26</v>
      </c>
      <c r="AB1402" s="1">
        <f t="shared" si="985"/>
        <v>26</v>
      </c>
      <c r="AC1402" s="1">
        <f t="shared" si="986"/>
        <v>26</v>
      </c>
      <c r="AD1402" s="1">
        <f t="shared" si="987"/>
        <v>26</v>
      </c>
      <c r="AE1402" s="1">
        <f t="shared" si="988"/>
        <v>26</v>
      </c>
      <c r="AF1402" s="1">
        <f t="shared" si="989"/>
        <v>26</v>
      </c>
      <c r="AG1402" s="1">
        <f t="shared" si="990"/>
        <v>26</v>
      </c>
      <c r="AH1402" s="1">
        <f t="shared" si="991"/>
        <v>26</v>
      </c>
      <c r="AI1402" s="1">
        <f t="shared" si="992"/>
        <v>26</v>
      </c>
      <c r="AJ1402" s="1">
        <f t="shared" si="993"/>
        <v>26</v>
      </c>
      <c r="AK1402" s="1">
        <f t="shared" si="994"/>
        <v>26</v>
      </c>
      <c r="AL1402" s="1">
        <f t="shared" si="995"/>
        <v>26</v>
      </c>
      <c r="AM1402" s="1">
        <f t="shared" si="996"/>
        <v>26</v>
      </c>
      <c r="AN1402" s="1">
        <f t="shared" si="997"/>
        <v>26</v>
      </c>
      <c r="AO1402" s="1">
        <f t="shared" si="998"/>
        <v>26</v>
      </c>
      <c r="AP1402" s="7">
        <f t="shared" si="1014"/>
        <v>38</v>
      </c>
      <c r="AQ1402" s="7">
        <f t="shared" si="1015"/>
        <v>38</v>
      </c>
      <c r="AR1402" s="1">
        <f t="shared" si="999"/>
        <v>38</v>
      </c>
      <c r="AS1402" s="7">
        <f t="shared" si="1016"/>
        <v>38</v>
      </c>
      <c r="AT1402" s="1">
        <f t="shared" si="1000"/>
        <v>38</v>
      </c>
      <c r="AU1402" s="1">
        <f t="shared" si="1001"/>
        <v>38</v>
      </c>
      <c r="AV1402" s="1">
        <f t="shared" si="1002"/>
        <v>38</v>
      </c>
      <c r="AW1402" s="1">
        <f t="shared" si="1003"/>
        <v>38</v>
      </c>
      <c r="AX1402" s="1">
        <f t="shared" si="1004"/>
        <v>38</v>
      </c>
      <c r="AY1402" s="1">
        <f t="shared" si="1005"/>
        <v>38</v>
      </c>
      <c r="AZ1402" s="1">
        <f t="shared" si="1006"/>
        <v>38</v>
      </c>
      <c r="BA1402" s="1">
        <f t="shared" si="1007"/>
        <v>38</v>
      </c>
      <c r="BB1402" s="1">
        <f t="shared" si="1008"/>
        <v>40</v>
      </c>
      <c r="BC1402" s="1">
        <f t="shared" si="1009"/>
        <v>40</v>
      </c>
      <c r="BD1402" s="1">
        <f t="shared" si="1010"/>
        <v>42</v>
      </c>
      <c r="BE1402" s="1">
        <f t="shared" si="1011"/>
        <v>42</v>
      </c>
      <c r="BF1402" s="1">
        <f t="shared" si="1012"/>
        <v>42</v>
      </c>
      <c r="BG1402" s="1">
        <f>+IF(D1402="male",VLOOKUP(M1402,'Key node cluster'!$A$3:$C$45,3,0),VLOOKUP(M1402,'Key node cluster'!$F$3:$H$27,3,0))</f>
        <v>42</v>
      </c>
    </row>
    <row r="1403" spans="1:59" x14ac:dyDescent="0.25">
      <c r="A1403" t="s">
        <v>1445</v>
      </c>
      <c r="B1403">
        <v>9751046468</v>
      </c>
      <c r="C1403" s="7">
        <v>50</v>
      </c>
      <c r="D1403" t="s">
        <v>9</v>
      </c>
      <c r="E1403" t="s">
        <v>10</v>
      </c>
      <c r="G1403" t="str">
        <f t="shared" si="1013"/>
        <v/>
      </c>
      <c r="H1403" s="7">
        <f t="shared" si="971"/>
        <v>20</v>
      </c>
      <c r="J1403">
        <v>47</v>
      </c>
      <c r="K1403">
        <v>15.282191780822</v>
      </c>
      <c r="L1403">
        <v>8</v>
      </c>
      <c r="M1403" s="5">
        <f t="shared" si="972"/>
        <v>26</v>
      </c>
      <c r="N1403" s="5">
        <f>+IF(D1403="male",VLOOKUP(BG1403,'Key node cluster'!$L$3:$N$24,3,0),VLOOKUP(BG1403,'Key node cluster'!$R$3:$T$15,3,0))</f>
        <v>1</v>
      </c>
      <c r="O1403" s="1">
        <v>0</v>
      </c>
      <c r="P1403" s="1">
        <f t="shared" si="973"/>
        <v>26</v>
      </c>
      <c r="Q1403" s="1">
        <f t="shared" si="974"/>
        <v>26</v>
      </c>
      <c r="R1403" s="1">
        <f t="shared" si="975"/>
        <v>26</v>
      </c>
      <c r="S1403" s="1">
        <f t="shared" si="976"/>
        <v>26</v>
      </c>
      <c r="T1403" s="1">
        <f t="shared" si="977"/>
        <v>26</v>
      </c>
      <c r="U1403" s="1">
        <f t="shared" si="978"/>
        <v>26</v>
      </c>
      <c r="V1403" s="1">
        <f t="shared" si="979"/>
        <v>26</v>
      </c>
      <c r="W1403" s="1">
        <f t="shared" si="980"/>
        <v>26</v>
      </c>
      <c r="X1403" s="1">
        <f t="shared" si="981"/>
        <v>26</v>
      </c>
      <c r="Y1403" s="1">
        <f t="shared" si="982"/>
        <v>26</v>
      </c>
      <c r="Z1403" s="1">
        <f t="shared" si="983"/>
        <v>26</v>
      </c>
      <c r="AA1403" s="1">
        <f t="shared" si="984"/>
        <v>26</v>
      </c>
      <c r="AB1403" s="1">
        <f t="shared" si="985"/>
        <v>26</v>
      </c>
      <c r="AC1403" s="1">
        <f t="shared" si="986"/>
        <v>26</v>
      </c>
      <c r="AD1403" s="1">
        <f t="shared" si="987"/>
        <v>26</v>
      </c>
      <c r="AE1403" s="1">
        <f t="shared" si="988"/>
        <v>26</v>
      </c>
      <c r="AF1403" s="1">
        <f t="shared" si="989"/>
        <v>26</v>
      </c>
      <c r="AG1403" s="1">
        <f t="shared" si="990"/>
        <v>26</v>
      </c>
      <c r="AH1403" s="1">
        <f t="shared" si="991"/>
        <v>26</v>
      </c>
      <c r="AI1403" s="1">
        <f t="shared" si="992"/>
        <v>26</v>
      </c>
      <c r="AJ1403" s="1">
        <f t="shared" si="993"/>
        <v>26</v>
      </c>
      <c r="AK1403" s="1">
        <f t="shared" si="994"/>
        <v>26</v>
      </c>
      <c r="AL1403" s="1">
        <f t="shared" si="995"/>
        <v>26</v>
      </c>
      <c r="AM1403" s="1">
        <f t="shared" si="996"/>
        <v>26</v>
      </c>
      <c r="AN1403" s="1">
        <f t="shared" si="997"/>
        <v>26</v>
      </c>
      <c r="AO1403" s="1">
        <f t="shared" si="998"/>
        <v>26</v>
      </c>
      <c r="AP1403" s="7">
        <f t="shared" si="1014"/>
        <v>26</v>
      </c>
      <c r="AQ1403" s="7">
        <f t="shared" si="1015"/>
        <v>26</v>
      </c>
      <c r="AR1403" s="1">
        <f t="shared" si="999"/>
        <v>26</v>
      </c>
      <c r="AS1403" s="7">
        <f t="shared" si="1016"/>
        <v>26</v>
      </c>
      <c r="AT1403" s="1">
        <f t="shared" si="1000"/>
        <v>26</v>
      </c>
      <c r="AU1403" s="1">
        <f t="shared" si="1001"/>
        <v>26</v>
      </c>
      <c r="AV1403" s="1">
        <f t="shared" si="1002"/>
        <v>26</v>
      </c>
      <c r="AW1403" s="1">
        <f t="shared" si="1003"/>
        <v>26</v>
      </c>
      <c r="AX1403" s="1">
        <f t="shared" si="1004"/>
        <v>26</v>
      </c>
      <c r="AY1403" s="1">
        <f t="shared" si="1005"/>
        <v>26</v>
      </c>
      <c r="AZ1403" s="1">
        <f t="shared" si="1006"/>
        <v>26</v>
      </c>
      <c r="BA1403" s="1">
        <f t="shared" si="1007"/>
        <v>26</v>
      </c>
      <c r="BB1403" s="1">
        <f t="shared" si="1008"/>
        <v>26</v>
      </c>
      <c r="BC1403" s="1">
        <f t="shared" si="1009"/>
        <v>26</v>
      </c>
      <c r="BD1403" s="1">
        <f t="shared" si="1010"/>
        <v>26</v>
      </c>
      <c r="BE1403" s="1">
        <f t="shared" si="1011"/>
        <v>26</v>
      </c>
      <c r="BF1403" s="1">
        <f t="shared" si="1012"/>
        <v>26</v>
      </c>
      <c r="BG1403" s="1">
        <f>+IF(D1403="male",VLOOKUP(M1403,'Key node cluster'!$A$3:$C$45,3,0),VLOOKUP(M1403,'Key node cluster'!$F$3:$H$27,3,0))</f>
        <v>31</v>
      </c>
    </row>
    <row r="1404" spans="1:59" x14ac:dyDescent="0.25">
      <c r="A1404" t="s">
        <v>1446</v>
      </c>
      <c r="B1404">
        <v>9891021308</v>
      </c>
      <c r="C1404" s="7">
        <v>30</v>
      </c>
      <c r="D1404" t="s">
        <v>9</v>
      </c>
      <c r="E1404" t="s">
        <v>10</v>
      </c>
      <c r="F1404" t="s">
        <v>11</v>
      </c>
      <c r="G1404" t="str">
        <f t="shared" si="1013"/>
        <v>bachelor or above</v>
      </c>
      <c r="H1404" s="7">
        <f t="shared" si="971"/>
        <v>15</v>
      </c>
      <c r="I1404" t="s">
        <v>14</v>
      </c>
      <c r="J1404">
        <v>33</v>
      </c>
      <c r="K1404">
        <v>12.610958904109999</v>
      </c>
      <c r="L1404">
        <v>4</v>
      </c>
      <c r="M1404" s="5">
        <f t="shared" si="972"/>
        <v>42</v>
      </c>
      <c r="N1404" s="5">
        <f>+IF(D1404="male",VLOOKUP(BG1404,'Key node cluster'!$L$3:$N$24,3,0),VLOOKUP(BG1404,'Key node cluster'!$R$3:$T$15,3,0))</f>
        <v>0</v>
      </c>
      <c r="O1404" s="1">
        <v>0</v>
      </c>
      <c r="P1404" s="1">
        <f t="shared" si="973"/>
        <v>26</v>
      </c>
      <c r="Q1404" s="1">
        <f t="shared" si="974"/>
        <v>26</v>
      </c>
      <c r="R1404" s="1">
        <f t="shared" si="975"/>
        <v>26</v>
      </c>
      <c r="S1404" s="1">
        <f t="shared" si="976"/>
        <v>26</v>
      </c>
      <c r="T1404" s="1">
        <f t="shared" si="977"/>
        <v>26</v>
      </c>
      <c r="U1404" s="1">
        <f t="shared" si="978"/>
        <v>26</v>
      </c>
      <c r="V1404" s="1">
        <f t="shared" si="979"/>
        <v>26</v>
      </c>
      <c r="W1404" s="1">
        <f t="shared" si="980"/>
        <v>26</v>
      </c>
      <c r="X1404" s="1">
        <f t="shared" si="981"/>
        <v>26</v>
      </c>
      <c r="Y1404" s="1">
        <f t="shared" si="982"/>
        <v>26</v>
      </c>
      <c r="Z1404" s="1">
        <f t="shared" si="983"/>
        <v>26</v>
      </c>
      <c r="AA1404" s="1">
        <f t="shared" si="984"/>
        <v>26</v>
      </c>
      <c r="AB1404" s="1">
        <f t="shared" si="985"/>
        <v>26</v>
      </c>
      <c r="AC1404" s="1">
        <f t="shared" si="986"/>
        <v>26</v>
      </c>
      <c r="AD1404" s="1">
        <f t="shared" si="987"/>
        <v>26</v>
      </c>
      <c r="AE1404" s="1">
        <f t="shared" si="988"/>
        <v>26</v>
      </c>
      <c r="AF1404" s="1">
        <f t="shared" si="989"/>
        <v>26</v>
      </c>
      <c r="AG1404" s="1">
        <f t="shared" si="990"/>
        <v>26</v>
      </c>
      <c r="AH1404" s="1">
        <f t="shared" si="991"/>
        <v>26</v>
      </c>
      <c r="AI1404" s="1">
        <f t="shared" si="992"/>
        <v>26</v>
      </c>
      <c r="AJ1404" s="1">
        <f t="shared" si="993"/>
        <v>26</v>
      </c>
      <c r="AK1404" s="1">
        <f t="shared" si="994"/>
        <v>26</v>
      </c>
      <c r="AL1404" s="1">
        <f t="shared" si="995"/>
        <v>26</v>
      </c>
      <c r="AM1404" s="1">
        <f t="shared" si="996"/>
        <v>26</v>
      </c>
      <c r="AN1404" s="1">
        <f t="shared" si="997"/>
        <v>26</v>
      </c>
      <c r="AO1404" s="1">
        <f t="shared" si="998"/>
        <v>26</v>
      </c>
      <c r="AP1404" s="7">
        <f t="shared" si="1014"/>
        <v>38</v>
      </c>
      <c r="AQ1404" s="7">
        <f t="shared" si="1015"/>
        <v>38</v>
      </c>
      <c r="AR1404" s="1">
        <f t="shared" si="999"/>
        <v>38</v>
      </c>
      <c r="AS1404" s="7">
        <f t="shared" si="1016"/>
        <v>38</v>
      </c>
      <c r="AT1404" s="1">
        <f t="shared" si="1000"/>
        <v>38</v>
      </c>
      <c r="AU1404" s="1">
        <f t="shared" si="1001"/>
        <v>38</v>
      </c>
      <c r="AV1404" s="1">
        <f t="shared" si="1002"/>
        <v>38</v>
      </c>
      <c r="AW1404" s="1">
        <f t="shared" si="1003"/>
        <v>38</v>
      </c>
      <c r="AX1404" s="1">
        <f t="shared" si="1004"/>
        <v>38</v>
      </c>
      <c r="AY1404" s="1">
        <f t="shared" si="1005"/>
        <v>38</v>
      </c>
      <c r="AZ1404" s="1">
        <f t="shared" si="1006"/>
        <v>38</v>
      </c>
      <c r="BA1404" s="1">
        <f t="shared" si="1007"/>
        <v>38</v>
      </c>
      <c r="BB1404" s="1">
        <f t="shared" si="1008"/>
        <v>40</v>
      </c>
      <c r="BC1404" s="1">
        <f t="shared" si="1009"/>
        <v>40</v>
      </c>
      <c r="BD1404" s="1">
        <f t="shared" si="1010"/>
        <v>42</v>
      </c>
      <c r="BE1404" s="1">
        <f t="shared" si="1011"/>
        <v>42</v>
      </c>
      <c r="BF1404" s="1">
        <f t="shared" si="1012"/>
        <v>42</v>
      </c>
      <c r="BG1404" s="1">
        <f>+IF(D1404="male",VLOOKUP(M1404,'Key node cluster'!$A$3:$C$45,3,0),VLOOKUP(M1404,'Key node cluster'!$F$3:$H$27,3,0))</f>
        <v>42</v>
      </c>
    </row>
    <row r="1405" spans="1:59" x14ac:dyDescent="0.25">
      <c r="A1405" t="s">
        <v>1447</v>
      </c>
      <c r="B1405">
        <v>9821054372</v>
      </c>
      <c r="C1405" s="7">
        <v>40</v>
      </c>
      <c r="D1405" t="s">
        <v>9</v>
      </c>
      <c r="E1405" t="s">
        <v>10</v>
      </c>
      <c r="F1405" t="s">
        <v>43</v>
      </c>
      <c r="G1405" t="str">
        <f t="shared" si="1013"/>
        <v>bachelor or above</v>
      </c>
      <c r="H1405" s="7">
        <f t="shared" si="971"/>
        <v>15</v>
      </c>
      <c r="I1405" t="s">
        <v>14</v>
      </c>
      <c r="J1405">
        <v>39</v>
      </c>
      <c r="K1405">
        <v>13.030136986301001</v>
      </c>
      <c r="L1405">
        <v>2</v>
      </c>
      <c r="M1405" s="5">
        <f t="shared" si="972"/>
        <v>32</v>
      </c>
      <c r="N1405" s="5">
        <f>+IF(D1405="male",VLOOKUP(BG1405,'Key node cluster'!$L$3:$N$24,3,0),VLOOKUP(BG1405,'Key node cluster'!$R$3:$T$15,3,0))</f>
        <v>0</v>
      </c>
      <c r="O1405" s="1">
        <v>0</v>
      </c>
      <c r="P1405" s="1">
        <f t="shared" si="973"/>
        <v>26</v>
      </c>
      <c r="Q1405" s="1">
        <f t="shared" si="974"/>
        <v>26</v>
      </c>
      <c r="R1405" s="1">
        <f t="shared" si="975"/>
        <v>26</v>
      </c>
      <c r="S1405" s="1">
        <f t="shared" si="976"/>
        <v>26</v>
      </c>
      <c r="T1405" s="1">
        <f t="shared" si="977"/>
        <v>26</v>
      </c>
      <c r="U1405" s="1">
        <f t="shared" si="978"/>
        <v>26</v>
      </c>
      <c r="V1405" s="1">
        <f t="shared" si="979"/>
        <v>26</v>
      </c>
      <c r="W1405" s="1">
        <f t="shared" si="980"/>
        <v>26</v>
      </c>
      <c r="X1405" s="1">
        <f t="shared" si="981"/>
        <v>26</v>
      </c>
      <c r="Y1405" s="1">
        <f t="shared" si="982"/>
        <v>26</v>
      </c>
      <c r="Z1405" s="1">
        <f t="shared" si="983"/>
        <v>26</v>
      </c>
      <c r="AA1405" s="1">
        <f t="shared" si="984"/>
        <v>26</v>
      </c>
      <c r="AB1405" s="1">
        <f t="shared" si="985"/>
        <v>26</v>
      </c>
      <c r="AC1405" s="1">
        <f t="shared" si="986"/>
        <v>26</v>
      </c>
      <c r="AD1405" s="1">
        <f t="shared" si="987"/>
        <v>26</v>
      </c>
      <c r="AE1405" s="1">
        <f t="shared" si="988"/>
        <v>26</v>
      </c>
      <c r="AF1405" s="1">
        <f t="shared" si="989"/>
        <v>26</v>
      </c>
      <c r="AG1405" s="1">
        <f t="shared" si="990"/>
        <v>26</v>
      </c>
      <c r="AH1405" s="1">
        <f t="shared" si="991"/>
        <v>26</v>
      </c>
      <c r="AI1405" s="1">
        <f t="shared" si="992"/>
        <v>26</v>
      </c>
      <c r="AJ1405" s="1">
        <f t="shared" si="993"/>
        <v>26</v>
      </c>
      <c r="AK1405" s="1">
        <f t="shared" si="994"/>
        <v>26</v>
      </c>
      <c r="AL1405" s="1">
        <f t="shared" si="995"/>
        <v>26</v>
      </c>
      <c r="AM1405" s="1">
        <f t="shared" si="996"/>
        <v>26</v>
      </c>
      <c r="AN1405" s="1">
        <f t="shared" si="997"/>
        <v>26</v>
      </c>
      <c r="AO1405" s="1">
        <f t="shared" si="998"/>
        <v>26</v>
      </c>
      <c r="AP1405" s="7">
        <f t="shared" si="1014"/>
        <v>27</v>
      </c>
      <c r="AQ1405" s="7">
        <f t="shared" si="1015"/>
        <v>28</v>
      </c>
      <c r="AR1405" s="1">
        <f t="shared" si="999"/>
        <v>32</v>
      </c>
      <c r="AS1405" s="7">
        <f t="shared" si="1016"/>
        <v>32</v>
      </c>
      <c r="AT1405" s="1">
        <f t="shared" si="1000"/>
        <v>32</v>
      </c>
      <c r="AU1405" s="1">
        <f t="shared" si="1001"/>
        <v>32</v>
      </c>
      <c r="AV1405" s="1">
        <f t="shared" si="1002"/>
        <v>32</v>
      </c>
      <c r="AW1405" s="1">
        <f t="shared" si="1003"/>
        <v>32</v>
      </c>
      <c r="AX1405" s="1">
        <f t="shared" si="1004"/>
        <v>32</v>
      </c>
      <c r="AY1405" s="1">
        <f t="shared" si="1005"/>
        <v>32</v>
      </c>
      <c r="AZ1405" s="1">
        <f t="shared" si="1006"/>
        <v>32</v>
      </c>
      <c r="BA1405" s="1">
        <f t="shared" si="1007"/>
        <v>32</v>
      </c>
      <c r="BB1405" s="1">
        <f t="shared" si="1008"/>
        <v>32</v>
      </c>
      <c r="BC1405" s="1">
        <f t="shared" si="1009"/>
        <v>32</v>
      </c>
      <c r="BD1405" s="1">
        <f t="shared" si="1010"/>
        <v>32</v>
      </c>
      <c r="BE1405" s="1">
        <f t="shared" si="1011"/>
        <v>32</v>
      </c>
      <c r="BF1405" s="1">
        <f t="shared" si="1012"/>
        <v>32</v>
      </c>
      <c r="BG1405" s="1">
        <f>+IF(D1405="male",VLOOKUP(M1405,'Key node cluster'!$A$3:$C$45,3,0),VLOOKUP(M1405,'Key node cluster'!$F$3:$H$27,3,0))</f>
        <v>32</v>
      </c>
    </row>
    <row r="1406" spans="1:59" x14ac:dyDescent="0.25">
      <c r="A1406" t="s">
        <v>1448</v>
      </c>
      <c r="B1406">
        <v>9881064148</v>
      </c>
      <c r="C1406" s="7">
        <v>30</v>
      </c>
      <c r="D1406" t="s">
        <v>9</v>
      </c>
      <c r="E1406" t="s">
        <v>10</v>
      </c>
      <c r="F1406" t="s">
        <v>45</v>
      </c>
      <c r="G1406" t="str">
        <f t="shared" si="1013"/>
        <v>secondary or below</v>
      </c>
      <c r="H1406" s="7">
        <f t="shared" si="971"/>
        <v>10</v>
      </c>
      <c r="I1406" t="s">
        <v>12</v>
      </c>
      <c r="J1406">
        <v>33</v>
      </c>
      <c r="K1406">
        <v>7.5041095890411</v>
      </c>
      <c r="L1406">
        <v>7</v>
      </c>
      <c r="M1406" s="5">
        <f t="shared" si="972"/>
        <v>31</v>
      </c>
      <c r="N1406" s="5">
        <f>+IF(D1406="male",VLOOKUP(BG1406,'Key node cluster'!$L$3:$N$24,3,0),VLOOKUP(BG1406,'Key node cluster'!$R$3:$T$15,3,0))</f>
        <v>1</v>
      </c>
      <c r="O1406" s="1">
        <v>0</v>
      </c>
      <c r="P1406" s="1">
        <f t="shared" si="973"/>
        <v>26</v>
      </c>
      <c r="Q1406" s="1">
        <f t="shared" si="974"/>
        <v>26</v>
      </c>
      <c r="R1406" s="1">
        <f t="shared" si="975"/>
        <v>26</v>
      </c>
      <c r="S1406" s="1">
        <f t="shared" si="976"/>
        <v>26</v>
      </c>
      <c r="T1406" s="1">
        <f t="shared" si="977"/>
        <v>26</v>
      </c>
      <c r="U1406" s="1">
        <f t="shared" si="978"/>
        <v>26</v>
      </c>
      <c r="V1406" s="1">
        <f t="shared" si="979"/>
        <v>26</v>
      </c>
      <c r="W1406" s="1">
        <f t="shared" si="980"/>
        <v>26</v>
      </c>
      <c r="X1406" s="1">
        <f t="shared" si="981"/>
        <v>26</v>
      </c>
      <c r="Y1406" s="1">
        <f t="shared" si="982"/>
        <v>26</v>
      </c>
      <c r="Z1406" s="1">
        <f t="shared" si="983"/>
        <v>26</v>
      </c>
      <c r="AA1406" s="1">
        <f t="shared" si="984"/>
        <v>26</v>
      </c>
      <c r="AB1406" s="1">
        <f t="shared" si="985"/>
        <v>26</v>
      </c>
      <c r="AC1406" s="1">
        <f t="shared" si="986"/>
        <v>26</v>
      </c>
      <c r="AD1406" s="1">
        <f t="shared" si="987"/>
        <v>26</v>
      </c>
      <c r="AE1406" s="1">
        <f t="shared" si="988"/>
        <v>26</v>
      </c>
      <c r="AF1406" s="1">
        <f t="shared" si="989"/>
        <v>26</v>
      </c>
      <c r="AG1406" s="1">
        <f t="shared" si="990"/>
        <v>26</v>
      </c>
      <c r="AH1406" s="1">
        <f t="shared" si="991"/>
        <v>26</v>
      </c>
      <c r="AI1406" s="1">
        <f t="shared" si="992"/>
        <v>26</v>
      </c>
      <c r="AJ1406" s="1">
        <f t="shared" si="993"/>
        <v>26</v>
      </c>
      <c r="AK1406" s="1">
        <f t="shared" si="994"/>
        <v>26</v>
      </c>
      <c r="AL1406" s="1">
        <f t="shared" si="995"/>
        <v>26</v>
      </c>
      <c r="AM1406" s="1">
        <f t="shared" si="996"/>
        <v>26</v>
      </c>
      <c r="AN1406" s="1">
        <f t="shared" si="997"/>
        <v>26</v>
      </c>
      <c r="AO1406" s="1">
        <f t="shared" si="998"/>
        <v>26</v>
      </c>
      <c r="AP1406" s="7">
        <f t="shared" si="1014"/>
        <v>27</v>
      </c>
      <c r="AQ1406" s="7">
        <f t="shared" si="1015"/>
        <v>28</v>
      </c>
      <c r="AR1406" s="1">
        <f t="shared" si="999"/>
        <v>29</v>
      </c>
      <c r="AS1406" s="7">
        <f t="shared" si="1016"/>
        <v>31</v>
      </c>
      <c r="AT1406" s="1">
        <f t="shared" si="1000"/>
        <v>31</v>
      </c>
      <c r="AU1406" s="1">
        <f t="shared" si="1001"/>
        <v>31</v>
      </c>
      <c r="AV1406" s="1">
        <f t="shared" si="1002"/>
        <v>31</v>
      </c>
      <c r="AW1406" s="1">
        <f t="shared" si="1003"/>
        <v>31</v>
      </c>
      <c r="AX1406" s="1">
        <f t="shared" si="1004"/>
        <v>31</v>
      </c>
      <c r="AY1406" s="1">
        <f t="shared" si="1005"/>
        <v>31</v>
      </c>
      <c r="AZ1406" s="1">
        <f t="shared" si="1006"/>
        <v>31</v>
      </c>
      <c r="BA1406" s="1">
        <f t="shared" si="1007"/>
        <v>31</v>
      </c>
      <c r="BB1406" s="1">
        <f t="shared" si="1008"/>
        <v>31</v>
      </c>
      <c r="BC1406" s="1">
        <f t="shared" si="1009"/>
        <v>31</v>
      </c>
      <c r="BD1406" s="1">
        <f t="shared" si="1010"/>
        <v>31</v>
      </c>
      <c r="BE1406" s="1">
        <f t="shared" si="1011"/>
        <v>31</v>
      </c>
      <c r="BF1406" s="1">
        <f t="shared" si="1012"/>
        <v>31</v>
      </c>
      <c r="BG1406" s="1">
        <f>+IF(D1406="male",VLOOKUP(M1406,'Key node cluster'!$A$3:$C$45,3,0),VLOOKUP(M1406,'Key node cluster'!$F$3:$H$27,3,0))</f>
        <v>31</v>
      </c>
    </row>
    <row r="1407" spans="1:59" x14ac:dyDescent="0.25">
      <c r="A1407" t="s">
        <v>1449</v>
      </c>
      <c r="B1407">
        <v>9931039664</v>
      </c>
      <c r="C1407" s="7">
        <v>30</v>
      </c>
      <c r="D1407" t="s">
        <v>9</v>
      </c>
      <c r="E1407" t="s">
        <v>10</v>
      </c>
      <c r="F1407" t="s">
        <v>25</v>
      </c>
      <c r="G1407" t="str">
        <f t="shared" si="1013"/>
        <v>bachelor or above</v>
      </c>
      <c r="H1407" s="7">
        <f t="shared" si="971"/>
        <v>10</v>
      </c>
      <c r="I1407" t="s">
        <v>14</v>
      </c>
      <c r="J1407">
        <v>28</v>
      </c>
      <c r="K1407">
        <v>5.7753424657533996</v>
      </c>
      <c r="L1407">
        <v>3</v>
      </c>
      <c r="M1407" s="5">
        <f t="shared" si="972"/>
        <v>31</v>
      </c>
      <c r="N1407" s="5">
        <f>+IF(D1407="male",VLOOKUP(BG1407,'Key node cluster'!$L$3:$N$24,3,0),VLOOKUP(BG1407,'Key node cluster'!$R$3:$T$15,3,0))</f>
        <v>1</v>
      </c>
      <c r="O1407" s="1">
        <v>0</v>
      </c>
      <c r="P1407" s="1">
        <f t="shared" si="973"/>
        <v>26</v>
      </c>
      <c r="Q1407" s="1">
        <f t="shared" si="974"/>
        <v>26</v>
      </c>
      <c r="R1407" s="1">
        <f t="shared" si="975"/>
        <v>26</v>
      </c>
      <c r="S1407" s="1">
        <f t="shared" si="976"/>
        <v>26</v>
      </c>
      <c r="T1407" s="1">
        <f t="shared" si="977"/>
        <v>26</v>
      </c>
      <c r="U1407" s="1">
        <f t="shared" si="978"/>
        <v>26</v>
      </c>
      <c r="V1407" s="1">
        <f t="shared" si="979"/>
        <v>26</v>
      </c>
      <c r="W1407" s="1">
        <f t="shared" si="980"/>
        <v>26</v>
      </c>
      <c r="X1407" s="1">
        <f t="shared" si="981"/>
        <v>26</v>
      </c>
      <c r="Y1407" s="1">
        <f t="shared" si="982"/>
        <v>26</v>
      </c>
      <c r="Z1407" s="1">
        <f t="shared" si="983"/>
        <v>26</v>
      </c>
      <c r="AA1407" s="1">
        <f t="shared" si="984"/>
        <v>26</v>
      </c>
      <c r="AB1407" s="1">
        <f t="shared" si="985"/>
        <v>26</v>
      </c>
      <c r="AC1407" s="1">
        <f t="shared" si="986"/>
        <v>26</v>
      </c>
      <c r="AD1407" s="1">
        <f t="shared" si="987"/>
        <v>26</v>
      </c>
      <c r="AE1407" s="1">
        <f t="shared" si="988"/>
        <v>26</v>
      </c>
      <c r="AF1407" s="1">
        <f t="shared" si="989"/>
        <v>26</v>
      </c>
      <c r="AG1407" s="1">
        <f t="shared" si="990"/>
        <v>26</v>
      </c>
      <c r="AH1407" s="1">
        <f t="shared" si="991"/>
        <v>26</v>
      </c>
      <c r="AI1407" s="1">
        <f t="shared" si="992"/>
        <v>26</v>
      </c>
      <c r="AJ1407" s="1">
        <f t="shared" si="993"/>
        <v>26</v>
      </c>
      <c r="AK1407" s="1">
        <f t="shared" si="994"/>
        <v>26</v>
      </c>
      <c r="AL1407" s="1">
        <f t="shared" si="995"/>
        <v>26</v>
      </c>
      <c r="AM1407" s="1">
        <f t="shared" si="996"/>
        <v>26</v>
      </c>
      <c r="AN1407" s="1">
        <f t="shared" si="997"/>
        <v>26</v>
      </c>
      <c r="AO1407" s="1">
        <f t="shared" si="998"/>
        <v>26</v>
      </c>
      <c r="AP1407" s="7">
        <f t="shared" si="1014"/>
        <v>27</v>
      </c>
      <c r="AQ1407" s="7">
        <f t="shared" si="1015"/>
        <v>28</v>
      </c>
      <c r="AR1407" s="1">
        <f t="shared" si="999"/>
        <v>29</v>
      </c>
      <c r="AS1407" s="7">
        <f t="shared" si="1016"/>
        <v>31</v>
      </c>
      <c r="AT1407" s="1">
        <f t="shared" si="1000"/>
        <v>31</v>
      </c>
      <c r="AU1407" s="1">
        <f t="shared" si="1001"/>
        <v>31</v>
      </c>
      <c r="AV1407" s="1">
        <f t="shared" si="1002"/>
        <v>31</v>
      </c>
      <c r="AW1407" s="1">
        <f t="shared" si="1003"/>
        <v>31</v>
      </c>
      <c r="AX1407" s="1">
        <f t="shared" si="1004"/>
        <v>31</v>
      </c>
      <c r="AY1407" s="1">
        <f t="shared" si="1005"/>
        <v>31</v>
      </c>
      <c r="AZ1407" s="1">
        <f t="shared" si="1006"/>
        <v>31</v>
      </c>
      <c r="BA1407" s="1">
        <f t="shared" si="1007"/>
        <v>31</v>
      </c>
      <c r="BB1407" s="1">
        <f t="shared" si="1008"/>
        <v>31</v>
      </c>
      <c r="BC1407" s="1">
        <f t="shared" si="1009"/>
        <v>31</v>
      </c>
      <c r="BD1407" s="1">
        <f t="shared" si="1010"/>
        <v>31</v>
      </c>
      <c r="BE1407" s="1">
        <f t="shared" si="1011"/>
        <v>31</v>
      </c>
      <c r="BF1407" s="1">
        <f t="shared" si="1012"/>
        <v>31</v>
      </c>
      <c r="BG1407" s="1">
        <f>+IF(D1407="male",VLOOKUP(M1407,'Key node cluster'!$A$3:$C$45,3,0),VLOOKUP(M1407,'Key node cluster'!$F$3:$H$27,3,0))</f>
        <v>31</v>
      </c>
    </row>
    <row r="1408" spans="1:59" x14ac:dyDescent="0.25">
      <c r="A1408" t="s">
        <v>1450</v>
      </c>
      <c r="B1408">
        <v>9721024505</v>
      </c>
      <c r="C1408" s="7">
        <v>50</v>
      </c>
      <c r="D1408" t="s">
        <v>9</v>
      </c>
      <c r="E1408" t="s">
        <v>10</v>
      </c>
      <c r="F1408" t="s">
        <v>25</v>
      </c>
      <c r="G1408" t="str">
        <f t="shared" si="1013"/>
        <v>bachelor or above</v>
      </c>
      <c r="H1408" s="7">
        <f t="shared" si="971"/>
        <v>15</v>
      </c>
      <c r="I1408" t="s">
        <v>127</v>
      </c>
      <c r="J1408">
        <v>49</v>
      </c>
      <c r="K1408">
        <v>10.534246575341999</v>
      </c>
      <c r="L1408">
        <v>2</v>
      </c>
      <c r="M1408" s="5">
        <f t="shared" si="972"/>
        <v>32</v>
      </c>
      <c r="N1408" s="5">
        <f>+IF(D1408="male",VLOOKUP(BG1408,'Key node cluster'!$L$3:$N$24,3,0),VLOOKUP(BG1408,'Key node cluster'!$R$3:$T$15,3,0))</f>
        <v>0</v>
      </c>
      <c r="O1408" s="1">
        <v>0</v>
      </c>
      <c r="P1408" s="1">
        <f t="shared" si="973"/>
        <v>26</v>
      </c>
      <c r="Q1408" s="1">
        <f t="shared" si="974"/>
        <v>26</v>
      </c>
      <c r="R1408" s="1">
        <f t="shared" si="975"/>
        <v>26</v>
      </c>
      <c r="S1408" s="1">
        <f t="shared" si="976"/>
        <v>26</v>
      </c>
      <c r="T1408" s="1">
        <f t="shared" si="977"/>
        <v>26</v>
      </c>
      <c r="U1408" s="1">
        <f t="shared" si="978"/>
        <v>26</v>
      </c>
      <c r="V1408" s="1">
        <f t="shared" si="979"/>
        <v>26</v>
      </c>
      <c r="W1408" s="1">
        <f t="shared" si="980"/>
        <v>26</v>
      </c>
      <c r="X1408" s="1">
        <f t="shared" si="981"/>
        <v>26</v>
      </c>
      <c r="Y1408" s="1">
        <f t="shared" si="982"/>
        <v>26</v>
      </c>
      <c r="Z1408" s="1">
        <f t="shared" si="983"/>
        <v>26</v>
      </c>
      <c r="AA1408" s="1">
        <f t="shared" si="984"/>
        <v>26</v>
      </c>
      <c r="AB1408" s="1">
        <f t="shared" si="985"/>
        <v>26</v>
      </c>
      <c r="AC1408" s="1">
        <f t="shared" si="986"/>
        <v>26</v>
      </c>
      <c r="AD1408" s="1">
        <f t="shared" si="987"/>
        <v>26</v>
      </c>
      <c r="AE1408" s="1">
        <f t="shared" si="988"/>
        <v>26</v>
      </c>
      <c r="AF1408" s="1">
        <f t="shared" si="989"/>
        <v>26</v>
      </c>
      <c r="AG1408" s="1">
        <f t="shared" si="990"/>
        <v>26</v>
      </c>
      <c r="AH1408" s="1">
        <f t="shared" si="991"/>
        <v>26</v>
      </c>
      <c r="AI1408" s="1">
        <f t="shared" si="992"/>
        <v>26</v>
      </c>
      <c r="AJ1408" s="1">
        <f t="shared" si="993"/>
        <v>26</v>
      </c>
      <c r="AK1408" s="1">
        <f t="shared" si="994"/>
        <v>26</v>
      </c>
      <c r="AL1408" s="1">
        <f t="shared" si="995"/>
        <v>26</v>
      </c>
      <c r="AM1408" s="1">
        <f t="shared" si="996"/>
        <v>26</v>
      </c>
      <c r="AN1408" s="1">
        <f t="shared" si="997"/>
        <v>26</v>
      </c>
      <c r="AO1408" s="1">
        <f t="shared" si="998"/>
        <v>26</v>
      </c>
      <c r="AP1408" s="7">
        <f t="shared" si="1014"/>
        <v>27</v>
      </c>
      <c r="AQ1408" s="7">
        <f t="shared" si="1015"/>
        <v>28</v>
      </c>
      <c r="AR1408" s="1">
        <f t="shared" si="999"/>
        <v>32</v>
      </c>
      <c r="AS1408" s="7">
        <f t="shared" si="1016"/>
        <v>32</v>
      </c>
      <c r="AT1408" s="1">
        <f t="shared" si="1000"/>
        <v>32</v>
      </c>
      <c r="AU1408" s="1">
        <f t="shared" si="1001"/>
        <v>32</v>
      </c>
      <c r="AV1408" s="1">
        <f t="shared" si="1002"/>
        <v>32</v>
      </c>
      <c r="AW1408" s="1">
        <f t="shared" si="1003"/>
        <v>32</v>
      </c>
      <c r="AX1408" s="1">
        <f t="shared" si="1004"/>
        <v>32</v>
      </c>
      <c r="AY1408" s="1">
        <f t="shared" si="1005"/>
        <v>32</v>
      </c>
      <c r="AZ1408" s="1">
        <f t="shared" si="1006"/>
        <v>32</v>
      </c>
      <c r="BA1408" s="1">
        <f t="shared" si="1007"/>
        <v>32</v>
      </c>
      <c r="BB1408" s="1">
        <f t="shared" si="1008"/>
        <v>32</v>
      </c>
      <c r="BC1408" s="1">
        <f t="shared" si="1009"/>
        <v>32</v>
      </c>
      <c r="BD1408" s="1">
        <f t="shared" si="1010"/>
        <v>32</v>
      </c>
      <c r="BE1408" s="1">
        <f t="shared" si="1011"/>
        <v>32</v>
      </c>
      <c r="BF1408" s="1">
        <f t="shared" si="1012"/>
        <v>32</v>
      </c>
      <c r="BG1408" s="1">
        <f>+IF(D1408="male",VLOOKUP(M1408,'Key node cluster'!$A$3:$C$45,3,0),VLOOKUP(M1408,'Key node cluster'!$F$3:$H$27,3,0))</f>
        <v>32</v>
      </c>
    </row>
    <row r="1409" spans="1:59" x14ac:dyDescent="0.25">
      <c r="A1409" t="s">
        <v>1452</v>
      </c>
      <c r="B1409">
        <v>2000012687</v>
      </c>
      <c r="C1409" s="7">
        <v>30</v>
      </c>
      <c r="D1409" t="s">
        <v>9</v>
      </c>
      <c r="E1409" t="s">
        <v>10</v>
      </c>
      <c r="F1409" t="s">
        <v>11</v>
      </c>
      <c r="G1409" t="str">
        <f t="shared" si="1013"/>
        <v>bachelor or above</v>
      </c>
      <c r="H1409" s="7">
        <f t="shared" si="971"/>
        <v>10</v>
      </c>
      <c r="I1409" t="s">
        <v>14</v>
      </c>
      <c r="J1409">
        <v>30</v>
      </c>
      <c r="K1409">
        <v>7.5315068493151003</v>
      </c>
      <c r="L1409">
        <v>5</v>
      </c>
      <c r="M1409" s="5">
        <f t="shared" si="972"/>
        <v>42</v>
      </c>
      <c r="N1409" s="5">
        <f>+IF(D1409="male",VLOOKUP(BG1409,'Key node cluster'!$L$3:$N$24,3,0),VLOOKUP(BG1409,'Key node cluster'!$R$3:$T$15,3,0))</f>
        <v>0</v>
      </c>
      <c r="O1409" s="1">
        <v>0</v>
      </c>
      <c r="P1409" s="1">
        <f t="shared" si="973"/>
        <v>26</v>
      </c>
      <c r="Q1409" s="1">
        <f t="shared" si="974"/>
        <v>26</v>
      </c>
      <c r="R1409" s="1">
        <f t="shared" si="975"/>
        <v>26</v>
      </c>
      <c r="S1409" s="1">
        <f t="shared" si="976"/>
        <v>26</v>
      </c>
      <c r="T1409" s="1">
        <f t="shared" si="977"/>
        <v>26</v>
      </c>
      <c r="U1409" s="1">
        <f t="shared" si="978"/>
        <v>26</v>
      </c>
      <c r="V1409" s="1">
        <f t="shared" si="979"/>
        <v>26</v>
      </c>
      <c r="W1409" s="1">
        <f t="shared" si="980"/>
        <v>26</v>
      </c>
      <c r="X1409" s="1">
        <f t="shared" si="981"/>
        <v>26</v>
      </c>
      <c r="Y1409" s="1">
        <f t="shared" si="982"/>
        <v>26</v>
      </c>
      <c r="Z1409" s="1">
        <f t="shared" si="983"/>
        <v>26</v>
      </c>
      <c r="AA1409" s="1">
        <f t="shared" si="984"/>
        <v>26</v>
      </c>
      <c r="AB1409" s="1">
        <f t="shared" si="985"/>
        <v>26</v>
      </c>
      <c r="AC1409" s="1">
        <f t="shared" si="986"/>
        <v>26</v>
      </c>
      <c r="AD1409" s="1">
        <f t="shared" si="987"/>
        <v>26</v>
      </c>
      <c r="AE1409" s="1">
        <f t="shared" si="988"/>
        <v>26</v>
      </c>
      <c r="AF1409" s="1">
        <f t="shared" si="989"/>
        <v>26</v>
      </c>
      <c r="AG1409" s="1">
        <f t="shared" si="990"/>
        <v>26</v>
      </c>
      <c r="AH1409" s="1">
        <f t="shared" si="991"/>
        <v>26</v>
      </c>
      <c r="AI1409" s="1">
        <f t="shared" si="992"/>
        <v>26</v>
      </c>
      <c r="AJ1409" s="1">
        <f t="shared" si="993"/>
        <v>26</v>
      </c>
      <c r="AK1409" s="1">
        <f t="shared" si="994"/>
        <v>26</v>
      </c>
      <c r="AL1409" s="1">
        <f t="shared" si="995"/>
        <v>26</v>
      </c>
      <c r="AM1409" s="1">
        <f t="shared" si="996"/>
        <v>26</v>
      </c>
      <c r="AN1409" s="1">
        <f t="shared" si="997"/>
        <v>26</v>
      </c>
      <c r="AO1409" s="1">
        <f t="shared" si="998"/>
        <v>26</v>
      </c>
      <c r="AP1409" s="7">
        <f t="shared" si="1014"/>
        <v>38</v>
      </c>
      <c r="AQ1409" s="7">
        <f t="shared" si="1015"/>
        <v>38</v>
      </c>
      <c r="AR1409" s="1">
        <f t="shared" si="999"/>
        <v>38</v>
      </c>
      <c r="AS1409" s="7">
        <f t="shared" si="1016"/>
        <v>38</v>
      </c>
      <c r="AT1409" s="1">
        <f t="shared" si="1000"/>
        <v>38</v>
      </c>
      <c r="AU1409" s="1">
        <f t="shared" si="1001"/>
        <v>38</v>
      </c>
      <c r="AV1409" s="1">
        <f t="shared" si="1002"/>
        <v>38</v>
      </c>
      <c r="AW1409" s="1">
        <f t="shared" si="1003"/>
        <v>38</v>
      </c>
      <c r="AX1409" s="1">
        <f t="shared" si="1004"/>
        <v>38</v>
      </c>
      <c r="AY1409" s="1">
        <f t="shared" si="1005"/>
        <v>38</v>
      </c>
      <c r="AZ1409" s="1">
        <f t="shared" si="1006"/>
        <v>38</v>
      </c>
      <c r="BA1409" s="1">
        <f t="shared" si="1007"/>
        <v>38</v>
      </c>
      <c r="BB1409" s="1">
        <f t="shared" si="1008"/>
        <v>40</v>
      </c>
      <c r="BC1409" s="1">
        <f t="shared" si="1009"/>
        <v>40</v>
      </c>
      <c r="BD1409" s="1">
        <f t="shared" si="1010"/>
        <v>42</v>
      </c>
      <c r="BE1409" s="1">
        <f t="shared" si="1011"/>
        <v>42</v>
      </c>
      <c r="BF1409" s="1">
        <f t="shared" si="1012"/>
        <v>42</v>
      </c>
      <c r="BG1409" s="1">
        <f>+IF(D1409="male",VLOOKUP(M1409,'Key node cluster'!$A$3:$C$45,3,0),VLOOKUP(M1409,'Key node cluster'!$F$3:$H$27,3,0))</f>
        <v>42</v>
      </c>
    </row>
    <row r="1410" spans="1:59" x14ac:dyDescent="0.25">
      <c r="A1410" t="s">
        <v>1456</v>
      </c>
      <c r="B1410">
        <v>9901003229</v>
      </c>
      <c r="C1410" s="7">
        <v>30</v>
      </c>
      <c r="D1410" t="s">
        <v>9</v>
      </c>
      <c r="E1410" t="s">
        <v>10</v>
      </c>
      <c r="F1410" t="s">
        <v>11</v>
      </c>
      <c r="G1410" t="str">
        <f t="shared" si="1013"/>
        <v>secondary or below</v>
      </c>
      <c r="H1410" s="7">
        <f t="shared" ref="H1410:H1473" si="1017">IF(K1410 &gt; 15, 20, IF(K1410 &gt; 10, 15, IF(K1410 &gt; 5, 10, IF(K1410 &gt; 1, 5, IF(K1410 &gt; 0, 1, 0)))))</f>
        <v>5</v>
      </c>
      <c r="I1410" t="s">
        <v>18</v>
      </c>
      <c r="J1410">
        <v>32</v>
      </c>
      <c r="K1410">
        <v>4.5890410958904004</v>
      </c>
      <c r="L1410">
        <v>3</v>
      </c>
      <c r="M1410" s="5">
        <f t="shared" ref="M1410:M1473" si="1018">+BF1410</f>
        <v>41</v>
      </c>
      <c r="N1410" s="5">
        <f>+IF(D1410="male",VLOOKUP(BG1410,'Key node cluster'!$L$3:$N$24,3,0),VLOOKUP(BG1410,'Key node cluster'!$R$3:$T$15,3,0))</f>
        <v>1</v>
      </c>
      <c r="O1410" s="1">
        <v>0</v>
      </c>
      <c r="P1410" s="1">
        <f t="shared" ref="P1410:P1473" si="1019">+IF($D1410="male",IF(H1410="",O1410,IF(H1410&lt;=3,1,26)),IF($D1410="female",IF(H1410="",O1410,IF(H1410&lt;=0.5,1,12)),O1410))</f>
        <v>26</v>
      </c>
      <c r="Q1410" s="1">
        <f t="shared" ref="Q1410:Q1473" si="1020">IF($D1410="male",IF(P1410&lt;&gt;1,P1410,IF(H1410="",P1410,IF(H1410&lt;=0.5,2,17))),IF($D1410="female",IF(P1410&lt;&gt;1,P1410,IF(F1410="",P1410,IF(F1410&lt;&gt;"amman",2,11))),P1410))</f>
        <v>26</v>
      </c>
      <c r="R1410" s="1">
        <f t="shared" ref="R1410:R1473" si="1021">IF($D1410="male",IF(Q1410&lt;&gt;2,Q1410,IF(F1410="",Q1410,IF(F1410&lt;&gt;"irbed",3,14))),IF($D1410="female",IF(Q1410&lt;&gt;2,Q1410,IF(C1410="",Q1410,IF(C1410&lt;=25,3,8))),Q1410))</f>
        <v>26</v>
      </c>
      <c r="S1410" s="1">
        <f t="shared" ref="S1410:S1473" si="1022">IF($D1410="male",IF(R1410&lt;&gt;3,R1410,IF(F1410="",R1410,IF(F1410&lt;&gt;"amman",4,11))),IF($D1410="female",IF(R1410&lt;&gt;3,R1410,IF(F1410="",R1410,IF(F1410&lt;&gt;"irbed",4,7))),R1410))</f>
        <v>26</v>
      </c>
      <c r="T1410" s="1">
        <f t="shared" ref="T1410:T1473" si="1023">IF($D1410="male",IF(S1410&lt;&gt;4,S1410,IF(C1410="",S1410,IF(C1410&lt;=25,5,10))),IF($D1410="female",IF(S1410&lt;&gt;4,S1410,IF(C1410="",S1410,IF(G1410&lt;&gt;"secondary or below",5,6))),R1410))</f>
        <v>26</v>
      </c>
      <c r="U1410" s="1">
        <f t="shared" ref="U1410:U1473" si="1024">IF($D1410="male",IF(T1410&lt;&gt;5,T1410,IF(F1410="",T1410,IF(F1410&lt;&gt;"zarqa",6,9))),IF($D1410="female",IF(T1410&lt;&gt;5,T1410,5),T1410))</f>
        <v>26</v>
      </c>
      <c r="V1410" s="1">
        <f t="shared" ref="V1410:V1473" si="1025">IF($D1410="male",IF(U1410&lt;&gt;6,U1410,IF(G1410="",U1410,IF(G1410&lt;&gt;"secondary or below",7,8))),IF($D1410="female",IF(T1410&lt;&gt;6,U1410,6),U1410))</f>
        <v>26</v>
      </c>
      <c r="W1410" s="1">
        <f t="shared" ref="W1410:W1473" si="1026">IF($D1410="male",IF(V1410&lt;&gt;7,V1410,7),IF($D1410="female",IF(S1410&lt;&gt;7,V1410,7),V1410))</f>
        <v>26</v>
      </c>
      <c r="X1410" s="1">
        <f t="shared" ref="X1410:X1473" si="1027">IF($D1410="male",IF(V1410&lt;&gt;8,W1410,8),IF($D1410="female",IF(R1410&lt;&gt;8,R1410,IF(G1410="",W1410,IF(G1410&lt;&gt;"bachelor or above",9,10)))))</f>
        <v>26</v>
      </c>
      <c r="Y1410" s="1">
        <f t="shared" ref="Y1410:Y1473" si="1028">IF($D1410="male",IF(U1410&lt;&gt;9,X1410,9),IF($D1410="female",IF(X1410&lt;&gt;9,X1410,9),X1410))</f>
        <v>26</v>
      </c>
      <c r="Z1410" s="1">
        <f t="shared" ref="Z1410:Z1473" si="1029">IF($D1410="male",IF(T1410&lt;&gt;10,Y1410,10),IF($D1410="female",IF(X1410&lt;&gt;10,Y1410,10),Y1410))</f>
        <v>26</v>
      </c>
      <c r="AA1410" s="1">
        <f t="shared" ref="AA1410:AA1473" si="1030">IF($D1410="male",IF(S1410&lt;&gt;11,Z1410,IF(G1410="",Z1410,IF(G1410&lt;&gt;"secondary or below",12,13))),IF($D1410="female",IF(Q1410&lt;&gt;11,Z1410,11),Z1410))</f>
        <v>26</v>
      </c>
      <c r="AB1410" s="1">
        <f t="shared" ref="AB1410:AB1473" si="1031">IF($D1410="male",IF(AA1410&lt;&gt;12,AA1410,12),IF($D1410="female",IF(P1410&lt;&gt;12,P1410,IF(G1410="",AA1410,IF(G1410&lt;&gt;"bachelor or above",13,20)))))</f>
        <v>26</v>
      </c>
      <c r="AC1410" s="1">
        <f t="shared" ref="AC1410:AC1473" si="1032">IF($D1410="male",IF(AA1410&lt;&gt;13,AB1410,13),IF($D1410="female",IF(AB1410&lt;&gt;13,AB1410,IF(H1410&lt;=3,14,17))))</f>
        <v>26</v>
      </c>
      <c r="AD1410" s="1">
        <f t="shared" ref="AD1410:AD1473" si="1033">IF($D1410="male",IF(R1410&lt;&gt;14,AC1410,IF(G1410="",AC1410,IF(G1410&lt;&gt;"bachelor or above",15,16))),IF($D1410="female",IF(AC1410&lt;&gt;14,AC1410,IF(C1410="",AC1410,IF(C1410&lt;=25,15,16))),AC1410))</f>
        <v>26</v>
      </c>
      <c r="AE1410" s="1">
        <f t="shared" ref="AE1410:AE1473" si="1034">IF($D1410="male",IF(AD1410&lt;&gt;15,AD1410,15),IF($D1410="female",IF(AD1410&lt;&gt;15,AD1410,15),AD1410))</f>
        <v>26</v>
      </c>
      <c r="AF1410" s="1">
        <f t="shared" ref="AF1410:AF1473" si="1035">IF($D1410="male",IF(AD1410&lt;&gt;16,AE1410,16),IF($D1410="female",IF(AD1410&lt;&gt;16,AE1410,16),AE1410))</f>
        <v>26</v>
      </c>
      <c r="AG1410" s="1">
        <f t="shared" ref="AG1410:AG1473" si="1036">IF($D1410="male",IF(Q1410&lt;&gt;17,AF1410,IF(F1410="",AF1410,IF(F1410&lt;&gt;"amman",18,25))),IF($D1410="female",IF(AC1410&lt;&gt;17,AF1410,IF(F1410="",AF1410,IF(F1410&lt;&gt;"irbed",18,19))),AF1410))</f>
        <v>26</v>
      </c>
      <c r="AH1410" s="1">
        <f t="shared" ref="AH1410:AH1473" si="1037">IF($D1410="male",IF(AG1410&lt;&gt;18,AG1410,IF(G1410="",AG1410,IF(G1410&lt;&gt;"secondary or below",19,20))),IF($D1410="female",IF(AG1410&lt;&gt;18,AG1410,18),AG1410))</f>
        <v>26</v>
      </c>
      <c r="AI1410" s="1">
        <f t="shared" ref="AI1410:AI1473" si="1038">IF($D1410="male",IF(AH1410&lt;&gt;19,AH1410,19),IF($D1410="female",IF(AG1410&lt;&gt;19,AH1410,19),AH1410))</f>
        <v>26</v>
      </c>
      <c r="AJ1410" s="1">
        <f t="shared" ref="AJ1410:AJ1473" si="1039">IF($D1410="male",IF(AH1410&lt;&gt;20,AI1410,IF(F1410="",AI1410,IF(F1410&lt;&gt;"irbed",21,24))),IF($D1410="female",IF(AB1410&lt;&gt;20,AI1410,IF(H1410&lt;=3,21,24))))</f>
        <v>26</v>
      </c>
      <c r="AK1410" s="1">
        <f t="shared" ref="AK1410:AK1473" si="1040">IF($D1410="male",IF(AJ1410&lt;&gt;21,AJ1410,IF(F1410="",AJ1410,IF(F1410&lt;&gt;"zarqa",22,23))),IF($D1410="female",IF(AJ1410&lt;&gt;21,AJ1410,IF(C1410&lt;=25,22,23))))</f>
        <v>26</v>
      </c>
      <c r="AL1410" s="1">
        <f t="shared" ref="AL1410:AL1473" si="1041">IF($D1410="male",IF(AK1410&lt;&gt;22,AK1410,22),IF($D1410="female",IF(AK1410&lt;&gt;22,AK1410,22),AK1410))</f>
        <v>26</v>
      </c>
      <c r="AM1410" s="1">
        <f t="shared" ref="AM1410:AM1473" si="1042">IF($D1410="male",IF(AK1410&lt;&gt;23,AL1410,23),IF($D1410="female",IF(AK1410&lt;&gt;23,AL1410,23),AL1410))</f>
        <v>26</v>
      </c>
      <c r="AN1410" s="1">
        <f t="shared" ref="AN1410:AN1473" si="1043">IF($D1410="male",IF(AJ1410&lt;&gt;24,AM1410,24),IF($D1410="female",IF(AJ1410&lt;&gt;24,AM1410,24),AM1410))</f>
        <v>26</v>
      </c>
      <c r="AO1410" s="1">
        <f t="shared" ref="AO1410:AO1473" si="1044">IF($D1410="male",IF(AG1410&lt;&gt;25,AN1410,25),AN1410)</f>
        <v>26</v>
      </c>
      <c r="AP1410" s="7">
        <f t="shared" si="1014"/>
        <v>38</v>
      </c>
      <c r="AQ1410" s="7">
        <f t="shared" si="1015"/>
        <v>38</v>
      </c>
      <c r="AR1410" s="1">
        <f t="shared" ref="AR1410:AR1473" si="1045">IF($D1410="male",IF(AQ1410&lt;&gt;28,AQ1410,IF(C1410&lt;=35,29,32)),AQ1410)</f>
        <v>38</v>
      </c>
      <c r="AS1410" s="7">
        <f t="shared" si="1016"/>
        <v>38</v>
      </c>
      <c r="AT1410" s="1">
        <f t="shared" ref="AT1410:AT1473" si="1046">IF($D1410="male",IF(AS1410&lt;&gt;30,AS1410,30),AS1410)</f>
        <v>38</v>
      </c>
      <c r="AU1410" s="1">
        <f t="shared" ref="AU1410:AU1473" si="1047">IF($D1410="male",IF(AS1410&lt;&gt;31,AT1410,31),AT1410)</f>
        <v>38</v>
      </c>
      <c r="AV1410" s="1">
        <f t="shared" ref="AV1410:AV1473" si="1048">IF($D1410="male",IF(AR1410&lt;&gt;32,AU1410,32),AU1410)</f>
        <v>38</v>
      </c>
      <c r="AW1410" s="1">
        <f t="shared" ref="AW1410:AW1473" si="1049">IF($D1410="male",IF(AQ1410&lt;&gt;33,AV1410,IF(H1410="",AV1410,IF(H1410&lt;=7.5,34,37))),AV1410)</f>
        <v>38</v>
      </c>
      <c r="AX1410" s="1">
        <f t="shared" ref="AX1410:AX1473" si="1050">IF($D1410="male",IF(AW1410&lt;&gt;34,AW1410,IF(C1410&lt;=25,35,36)),AW1410)</f>
        <v>38</v>
      </c>
      <c r="AY1410" s="1">
        <f t="shared" ref="AY1410:AY1473" si="1051">IF($D1410="male",IF(AX1410&lt;&gt;35,AX1410,35),AX1410)</f>
        <v>38</v>
      </c>
      <c r="AZ1410" s="1">
        <f t="shared" ref="AZ1410:AZ1473" si="1052">IF($D1410="male",IF(AX1410&lt;&gt;36,AY1410,36),AY1410)</f>
        <v>38</v>
      </c>
      <c r="BA1410" s="1">
        <f t="shared" ref="BA1410:BA1473" si="1053">IF($D1410="male",IF(AW1410&lt;&gt;37,AZ1410,37),AZ1410)</f>
        <v>38</v>
      </c>
      <c r="BB1410" s="1">
        <f t="shared" ref="BB1410:BB1473" si="1054">IF($D1410="male",IF(AP1410&lt;&gt;38,BA1410,IF(C1410&lt;=25,39,40)),BA1410)</f>
        <v>40</v>
      </c>
      <c r="BC1410" s="1">
        <f t="shared" ref="BC1410:BC1473" si="1055">IF($D1410="male",IF(BB1410&lt;&gt;39,BB1410,39),BB1410)</f>
        <v>40</v>
      </c>
      <c r="BD1410" s="1">
        <f t="shared" ref="BD1410:BD1473" si="1056">IF($D1410="male",IF(BB1410&lt;&gt;40,BC1410,IF(H1410="",BC1410,IF(H1410&lt;=7.5,41,42))),BC1410)</f>
        <v>41</v>
      </c>
      <c r="BE1410" s="1">
        <f t="shared" ref="BE1410:BE1473" si="1057">IF($D1410="male",IF(BD1410&lt;&gt;41,BD1410,41),BD1410)</f>
        <v>41</v>
      </c>
      <c r="BF1410" s="1">
        <f t="shared" ref="BF1410:BF1473" si="1058">IF($D1410="male",IF(BD1410&lt;&gt;42,BE1410,42),BE1410)</f>
        <v>41</v>
      </c>
      <c r="BG1410" s="1">
        <f>+IF(D1410="male",VLOOKUP(M1410,'Key node cluster'!$A$3:$C$45,3,0),VLOOKUP(M1410,'Key node cluster'!$F$3:$H$27,3,0))</f>
        <v>41</v>
      </c>
    </row>
    <row r="1411" spans="1:59" x14ac:dyDescent="0.25">
      <c r="A1411" t="s">
        <v>1457</v>
      </c>
      <c r="B1411">
        <v>9521004648</v>
      </c>
      <c r="C1411" s="7">
        <v>70</v>
      </c>
      <c r="D1411" t="s">
        <v>9</v>
      </c>
      <c r="E1411" t="s">
        <v>10</v>
      </c>
      <c r="F1411" t="s">
        <v>25</v>
      </c>
      <c r="G1411" t="str">
        <f t="shared" si="1013"/>
        <v>secondary or below</v>
      </c>
      <c r="H1411" s="7">
        <f t="shared" si="1017"/>
        <v>10</v>
      </c>
      <c r="I1411" t="s">
        <v>18</v>
      </c>
      <c r="J1411">
        <v>69</v>
      </c>
      <c r="K1411">
        <v>5.8410958904110002</v>
      </c>
      <c r="L1411">
        <v>2</v>
      </c>
      <c r="M1411" s="5">
        <f t="shared" si="1018"/>
        <v>32</v>
      </c>
      <c r="N1411" s="5">
        <f>+IF(D1411="male",VLOOKUP(BG1411,'Key node cluster'!$L$3:$N$24,3,0),VLOOKUP(BG1411,'Key node cluster'!$R$3:$T$15,3,0))</f>
        <v>0</v>
      </c>
      <c r="O1411" s="1">
        <v>0</v>
      </c>
      <c r="P1411" s="1">
        <f t="shared" si="1019"/>
        <v>26</v>
      </c>
      <c r="Q1411" s="1">
        <f t="shared" si="1020"/>
        <v>26</v>
      </c>
      <c r="R1411" s="1">
        <f t="shared" si="1021"/>
        <v>26</v>
      </c>
      <c r="S1411" s="1">
        <f t="shared" si="1022"/>
        <v>26</v>
      </c>
      <c r="T1411" s="1">
        <f t="shared" si="1023"/>
        <v>26</v>
      </c>
      <c r="U1411" s="1">
        <f t="shared" si="1024"/>
        <v>26</v>
      </c>
      <c r="V1411" s="1">
        <f t="shared" si="1025"/>
        <v>26</v>
      </c>
      <c r="W1411" s="1">
        <f t="shared" si="1026"/>
        <v>26</v>
      </c>
      <c r="X1411" s="1">
        <f t="shared" si="1027"/>
        <v>26</v>
      </c>
      <c r="Y1411" s="1">
        <f t="shared" si="1028"/>
        <v>26</v>
      </c>
      <c r="Z1411" s="1">
        <f t="shared" si="1029"/>
        <v>26</v>
      </c>
      <c r="AA1411" s="1">
        <f t="shared" si="1030"/>
        <v>26</v>
      </c>
      <c r="AB1411" s="1">
        <f t="shared" si="1031"/>
        <v>26</v>
      </c>
      <c r="AC1411" s="1">
        <f t="shared" si="1032"/>
        <v>26</v>
      </c>
      <c r="AD1411" s="1">
        <f t="shared" si="1033"/>
        <v>26</v>
      </c>
      <c r="AE1411" s="1">
        <f t="shared" si="1034"/>
        <v>26</v>
      </c>
      <c r="AF1411" s="1">
        <f t="shared" si="1035"/>
        <v>26</v>
      </c>
      <c r="AG1411" s="1">
        <f t="shared" si="1036"/>
        <v>26</v>
      </c>
      <c r="AH1411" s="1">
        <f t="shared" si="1037"/>
        <v>26</v>
      </c>
      <c r="AI1411" s="1">
        <f t="shared" si="1038"/>
        <v>26</v>
      </c>
      <c r="AJ1411" s="1">
        <f t="shared" si="1039"/>
        <v>26</v>
      </c>
      <c r="AK1411" s="1">
        <f t="shared" si="1040"/>
        <v>26</v>
      </c>
      <c r="AL1411" s="1">
        <f t="shared" si="1041"/>
        <v>26</v>
      </c>
      <c r="AM1411" s="1">
        <f t="shared" si="1042"/>
        <v>26</v>
      </c>
      <c r="AN1411" s="1">
        <f t="shared" si="1043"/>
        <v>26</v>
      </c>
      <c r="AO1411" s="1">
        <f t="shared" si="1044"/>
        <v>26</v>
      </c>
      <c r="AP1411" s="7">
        <f t="shared" si="1014"/>
        <v>27</v>
      </c>
      <c r="AQ1411" s="7">
        <f t="shared" si="1015"/>
        <v>28</v>
      </c>
      <c r="AR1411" s="1">
        <f t="shared" si="1045"/>
        <v>32</v>
      </c>
      <c r="AS1411" s="7">
        <f t="shared" si="1016"/>
        <v>32</v>
      </c>
      <c r="AT1411" s="1">
        <f t="shared" si="1046"/>
        <v>32</v>
      </c>
      <c r="AU1411" s="1">
        <f t="shared" si="1047"/>
        <v>32</v>
      </c>
      <c r="AV1411" s="1">
        <f t="shared" si="1048"/>
        <v>32</v>
      </c>
      <c r="AW1411" s="1">
        <f t="shared" si="1049"/>
        <v>32</v>
      </c>
      <c r="AX1411" s="1">
        <f t="shared" si="1050"/>
        <v>32</v>
      </c>
      <c r="AY1411" s="1">
        <f t="shared" si="1051"/>
        <v>32</v>
      </c>
      <c r="AZ1411" s="1">
        <f t="shared" si="1052"/>
        <v>32</v>
      </c>
      <c r="BA1411" s="1">
        <f t="shared" si="1053"/>
        <v>32</v>
      </c>
      <c r="BB1411" s="1">
        <f t="shared" si="1054"/>
        <v>32</v>
      </c>
      <c r="BC1411" s="1">
        <f t="shared" si="1055"/>
        <v>32</v>
      </c>
      <c r="BD1411" s="1">
        <f t="shared" si="1056"/>
        <v>32</v>
      </c>
      <c r="BE1411" s="1">
        <f t="shared" si="1057"/>
        <v>32</v>
      </c>
      <c r="BF1411" s="1">
        <f t="shared" si="1058"/>
        <v>32</v>
      </c>
      <c r="BG1411" s="1">
        <f>+IF(D1411="male",VLOOKUP(M1411,'Key node cluster'!$A$3:$C$45,3,0),VLOOKUP(M1411,'Key node cluster'!$F$3:$H$27,3,0))</f>
        <v>32</v>
      </c>
    </row>
    <row r="1412" spans="1:59" x14ac:dyDescent="0.25">
      <c r="A1412" t="s">
        <v>1464</v>
      </c>
      <c r="B1412">
        <v>9731036104</v>
      </c>
      <c r="C1412" s="7">
        <v>50</v>
      </c>
      <c r="D1412" t="s">
        <v>9</v>
      </c>
      <c r="E1412" t="s">
        <v>10</v>
      </c>
      <c r="G1412" t="str">
        <f t="shared" si="1013"/>
        <v/>
      </c>
      <c r="H1412" s="7">
        <f t="shared" si="1017"/>
        <v>15</v>
      </c>
      <c r="J1412">
        <v>49</v>
      </c>
      <c r="K1412">
        <v>10.364383561644001</v>
      </c>
      <c r="L1412">
        <v>9</v>
      </c>
      <c r="M1412" s="5">
        <f t="shared" si="1018"/>
        <v>26</v>
      </c>
      <c r="N1412" s="5">
        <f>+IF(D1412="male",VLOOKUP(BG1412,'Key node cluster'!$L$3:$N$24,3,0),VLOOKUP(BG1412,'Key node cluster'!$R$3:$T$15,3,0))</f>
        <v>1</v>
      </c>
      <c r="O1412" s="1">
        <v>0</v>
      </c>
      <c r="P1412" s="1">
        <f t="shared" si="1019"/>
        <v>26</v>
      </c>
      <c r="Q1412" s="1">
        <f t="shared" si="1020"/>
        <v>26</v>
      </c>
      <c r="R1412" s="1">
        <f t="shared" si="1021"/>
        <v>26</v>
      </c>
      <c r="S1412" s="1">
        <f t="shared" si="1022"/>
        <v>26</v>
      </c>
      <c r="T1412" s="1">
        <f t="shared" si="1023"/>
        <v>26</v>
      </c>
      <c r="U1412" s="1">
        <f t="shared" si="1024"/>
        <v>26</v>
      </c>
      <c r="V1412" s="1">
        <f t="shared" si="1025"/>
        <v>26</v>
      </c>
      <c r="W1412" s="1">
        <f t="shared" si="1026"/>
        <v>26</v>
      </c>
      <c r="X1412" s="1">
        <f t="shared" si="1027"/>
        <v>26</v>
      </c>
      <c r="Y1412" s="1">
        <f t="shared" si="1028"/>
        <v>26</v>
      </c>
      <c r="Z1412" s="1">
        <f t="shared" si="1029"/>
        <v>26</v>
      </c>
      <c r="AA1412" s="1">
        <f t="shared" si="1030"/>
        <v>26</v>
      </c>
      <c r="AB1412" s="1">
        <f t="shared" si="1031"/>
        <v>26</v>
      </c>
      <c r="AC1412" s="1">
        <f t="shared" si="1032"/>
        <v>26</v>
      </c>
      <c r="AD1412" s="1">
        <f t="shared" si="1033"/>
        <v>26</v>
      </c>
      <c r="AE1412" s="1">
        <f t="shared" si="1034"/>
        <v>26</v>
      </c>
      <c r="AF1412" s="1">
        <f t="shared" si="1035"/>
        <v>26</v>
      </c>
      <c r="AG1412" s="1">
        <f t="shared" si="1036"/>
        <v>26</v>
      </c>
      <c r="AH1412" s="1">
        <f t="shared" si="1037"/>
        <v>26</v>
      </c>
      <c r="AI1412" s="1">
        <f t="shared" si="1038"/>
        <v>26</v>
      </c>
      <c r="AJ1412" s="1">
        <f t="shared" si="1039"/>
        <v>26</v>
      </c>
      <c r="AK1412" s="1">
        <f t="shared" si="1040"/>
        <v>26</v>
      </c>
      <c r="AL1412" s="1">
        <f t="shared" si="1041"/>
        <v>26</v>
      </c>
      <c r="AM1412" s="1">
        <f t="shared" si="1042"/>
        <v>26</v>
      </c>
      <c r="AN1412" s="1">
        <f t="shared" si="1043"/>
        <v>26</v>
      </c>
      <c r="AO1412" s="1">
        <f t="shared" si="1044"/>
        <v>26</v>
      </c>
      <c r="AP1412" s="7">
        <f t="shared" si="1014"/>
        <v>26</v>
      </c>
      <c r="AQ1412" s="7">
        <f t="shared" si="1015"/>
        <v>26</v>
      </c>
      <c r="AR1412" s="1">
        <f t="shared" si="1045"/>
        <v>26</v>
      </c>
      <c r="AS1412" s="7">
        <f t="shared" si="1016"/>
        <v>26</v>
      </c>
      <c r="AT1412" s="1">
        <f t="shared" si="1046"/>
        <v>26</v>
      </c>
      <c r="AU1412" s="1">
        <f t="shared" si="1047"/>
        <v>26</v>
      </c>
      <c r="AV1412" s="1">
        <f t="shared" si="1048"/>
        <v>26</v>
      </c>
      <c r="AW1412" s="1">
        <f t="shared" si="1049"/>
        <v>26</v>
      </c>
      <c r="AX1412" s="1">
        <f t="shared" si="1050"/>
        <v>26</v>
      </c>
      <c r="AY1412" s="1">
        <f t="shared" si="1051"/>
        <v>26</v>
      </c>
      <c r="AZ1412" s="1">
        <f t="shared" si="1052"/>
        <v>26</v>
      </c>
      <c r="BA1412" s="1">
        <f t="shared" si="1053"/>
        <v>26</v>
      </c>
      <c r="BB1412" s="1">
        <f t="shared" si="1054"/>
        <v>26</v>
      </c>
      <c r="BC1412" s="1">
        <f t="shared" si="1055"/>
        <v>26</v>
      </c>
      <c r="BD1412" s="1">
        <f t="shared" si="1056"/>
        <v>26</v>
      </c>
      <c r="BE1412" s="1">
        <f t="shared" si="1057"/>
        <v>26</v>
      </c>
      <c r="BF1412" s="1">
        <f t="shared" si="1058"/>
        <v>26</v>
      </c>
      <c r="BG1412" s="1">
        <f>+IF(D1412="male",VLOOKUP(M1412,'Key node cluster'!$A$3:$C$45,3,0),VLOOKUP(M1412,'Key node cluster'!$F$3:$H$27,3,0))</f>
        <v>31</v>
      </c>
    </row>
    <row r="1413" spans="1:59" x14ac:dyDescent="0.25">
      <c r="A1413" t="s">
        <v>1467</v>
      </c>
      <c r="B1413">
        <v>9841056343</v>
      </c>
      <c r="C1413" s="7">
        <v>40</v>
      </c>
      <c r="D1413" t="s">
        <v>9</v>
      </c>
      <c r="E1413" t="s">
        <v>10</v>
      </c>
      <c r="F1413" t="s">
        <v>11</v>
      </c>
      <c r="G1413" t="str">
        <f t="shared" si="1013"/>
        <v>bachelor or above</v>
      </c>
      <c r="H1413" s="7">
        <f t="shared" si="1017"/>
        <v>15</v>
      </c>
      <c r="I1413" t="s">
        <v>14</v>
      </c>
      <c r="J1413">
        <v>37</v>
      </c>
      <c r="K1413">
        <v>14.942465753424999</v>
      </c>
      <c r="L1413">
        <v>2</v>
      </c>
      <c r="M1413" s="5">
        <f t="shared" si="1018"/>
        <v>42</v>
      </c>
      <c r="N1413" s="5">
        <f>+IF(D1413="male",VLOOKUP(BG1413,'Key node cluster'!$L$3:$N$24,3,0),VLOOKUP(BG1413,'Key node cluster'!$R$3:$T$15,3,0))</f>
        <v>0</v>
      </c>
      <c r="O1413" s="1">
        <v>0</v>
      </c>
      <c r="P1413" s="1">
        <f t="shared" si="1019"/>
        <v>26</v>
      </c>
      <c r="Q1413" s="1">
        <f t="shared" si="1020"/>
        <v>26</v>
      </c>
      <c r="R1413" s="1">
        <f t="shared" si="1021"/>
        <v>26</v>
      </c>
      <c r="S1413" s="1">
        <f t="shared" si="1022"/>
        <v>26</v>
      </c>
      <c r="T1413" s="1">
        <f t="shared" si="1023"/>
        <v>26</v>
      </c>
      <c r="U1413" s="1">
        <f t="shared" si="1024"/>
        <v>26</v>
      </c>
      <c r="V1413" s="1">
        <f t="shared" si="1025"/>
        <v>26</v>
      </c>
      <c r="W1413" s="1">
        <f t="shared" si="1026"/>
        <v>26</v>
      </c>
      <c r="X1413" s="1">
        <f t="shared" si="1027"/>
        <v>26</v>
      </c>
      <c r="Y1413" s="1">
        <f t="shared" si="1028"/>
        <v>26</v>
      </c>
      <c r="Z1413" s="1">
        <f t="shared" si="1029"/>
        <v>26</v>
      </c>
      <c r="AA1413" s="1">
        <f t="shared" si="1030"/>
        <v>26</v>
      </c>
      <c r="AB1413" s="1">
        <f t="shared" si="1031"/>
        <v>26</v>
      </c>
      <c r="AC1413" s="1">
        <f t="shared" si="1032"/>
        <v>26</v>
      </c>
      <c r="AD1413" s="1">
        <f t="shared" si="1033"/>
        <v>26</v>
      </c>
      <c r="AE1413" s="1">
        <f t="shared" si="1034"/>
        <v>26</v>
      </c>
      <c r="AF1413" s="1">
        <f t="shared" si="1035"/>
        <v>26</v>
      </c>
      <c r="AG1413" s="1">
        <f t="shared" si="1036"/>
        <v>26</v>
      </c>
      <c r="AH1413" s="1">
        <f t="shared" si="1037"/>
        <v>26</v>
      </c>
      <c r="AI1413" s="1">
        <f t="shared" si="1038"/>
        <v>26</v>
      </c>
      <c r="AJ1413" s="1">
        <f t="shared" si="1039"/>
        <v>26</v>
      </c>
      <c r="AK1413" s="1">
        <f t="shared" si="1040"/>
        <v>26</v>
      </c>
      <c r="AL1413" s="1">
        <f t="shared" si="1041"/>
        <v>26</v>
      </c>
      <c r="AM1413" s="1">
        <f t="shared" si="1042"/>
        <v>26</v>
      </c>
      <c r="AN1413" s="1">
        <f t="shared" si="1043"/>
        <v>26</v>
      </c>
      <c r="AO1413" s="1">
        <f t="shared" si="1044"/>
        <v>26</v>
      </c>
      <c r="AP1413" s="7">
        <f t="shared" si="1014"/>
        <v>38</v>
      </c>
      <c r="AQ1413" s="7">
        <f t="shared" si="1015"/>
        <v>38</v>
      </c>
      <c r="AR1413" s="1">
        <f t="shared" si="1045"/>
        <v>38</v>
      </c>
      <c r="AS1413" s="7">
        <f t="shared" si="1016"/>
        <v>38</v>
      </c>
      <c r="AT1413" s="1">
        <f t="shared" si="1046"/>
        <v>38</v>
      </c>
      <c r="AU1413" s="1">
        <f t="shared" si="1047"/>
        <v>38</v>
      </c>
      <c r="AV1413" s="1">
        <f t="shared" si="1048"/>
        <v>38</v>
      </c>
      <c r="AW1413" s="1">
        <f t="shared" si="1049"/>
        <v>38</v>
      </c>
      <c r="AX1413" s="1">
        <f t="shared" si="1050"/>
        <v>38</v>
      </c>
      <c r="AY1413" s="1">
        <f t="shared" si="1051"/>
        <v>38</v>
      </c>
      <c r="AZ1413" s="1">
        <f t="shared" si="1052"/>
        <v>38</v>
      </c>
      <c r="BA1413" s="1">
        <f t="shared" si="1053"/>
        <v>38</v>
      </c>
      <c r="BB1413" s="1">
        <f t="shared" si="1054"/>
        <v>40</v>
      </c>
      <c r="BC1413" s="1">
        <f t="shared" si="1055"/>
        <v>40</v>
      </c>
      <c r="BD1413" s="1">
        <f t="shared" si="1056"/>
        <v>42</v>
      </c>
      <c r="BE1413" s="1">
        <f t="shared" si="1057"/>
        <v>42</v>
      </c>
      <c r="BF1413" s="1">
        <f t="shared" si="1058"/>
        <v>42</v>
      </c>
      <c r="BG1413" s="1">
        <f>+IF(D1413="male",VLOOKUP(M1413,'Key node cluster'!$A$3:$C$45,3,0),VLOOKUP(M1413,'Key node cluster'!$F$3:$H$27,3,0))</f>
        <v>42</v>
      </c>
    </row>
    <row r="1414" spans="1:59" x14ac:dyDescent="0.25">
      <c r="A1414" t="s">
        <v>1469</v>
      </c>
      <c r="B1414">
        <v>9691036268</v>
      </c>
      <c r="C1414" s="7">
        <v>50</v>
      </c>
      <c r="D1414" t="s">
        <v>9</v>
      </c>
      <c r="E1414" t="s">
        <v>10</v>
      </c>
      <c r="G1414" t="str">
        <f t="shared" si="1013"/>
        <v>bachelor or above</v>
      </c>
      <c r="H1414" s="7">
        <f t="shared" si="1017"/>
        <v>20</v>
      </c>
      <c r="I1414" t="s">
        <v>46</v>
      </c>
      <c r="J1414">
        <v>52</v>
      </c>
      <c r="K1414">
        <v>22.093150684931999</v>
      </c>
      <c r="L1414">
        <v>6</v>
      </c>
      <c r="M1414" s="5">
        <f t="shared" si="1018"/>
        <v>26</v>
      </c>
      <c r="N1414" s="5">
        <f>+IF(D1414="male",VLOOKUP(BG1414,'Key node cluster'!$L$3:$N$24,3,0),VLOOKUP(BG1414,'Key node cluster'!$R$3:$T$15,3,0))</f>
        <v>1</v>
      </c>
      <c r="O1414" s="1">
        <v>0</v>
      </c>
      <c r="P1414" s="1">
        <f t="shared" si="1019"/>
        <v>26</v>
      </c>
      <c r="Q1414" s="1">
        <f t="shared" si="1020"/>
        <v>26</v>
      </c>
      <c r="R1414" s="1">
        <f t="shared" si="1021"/>
        <v>26</v>
      </c>
      <c r="S1414" s="1">
        <f t="shared" si="1022"/>
        <v>26</v>
      </c>
      <c r="T1414" s="1">
        <f t="shared" si="1023"/>
        <v>26</v>
      </c>
      <c r="U1414" s="1">
        <f t="shared" si="1024"/>
        <v>26</v>
      </c>
      <c r="V1414" s="1">
        <f t="shared" si="1025"/>
        <v>26</v>
      </c>
      <c r="W1414" s="1">
        <f t="shared" si="1026"/>
        <v>26</v>
      </c>
      <c r="X1414" s="1">
        <f t="shared" si="1027"/>
        <v>26</v>
      </c>
      <c r="Y1414" s="1">
        <f t="shared" si="1028"/>
        <v>26</v>
      </c>
      <c r="Z1414" s="1">
        <f t="shared" si="1029"/>
        <v>26</v>
      </c>
      <c r="AA1414" s="1">
        <f t="shared" si="1030"/>
        <v>26</v>
      </c>
      <c r="AB1414" s="1">
        <f t="shared" si="1031"/>
        <v>26</v>
      </c>
      <c r="AC1414" s="1">
        <f t="shared" si="1032"/>
        <v>26</v>
      </c>
      <c r="AD1414" s="1">
        <f t="shared" si="1033"/>
        <v>26</v>
      </c>
      <c r="AE1414" s="1">
        <f t="shared" si="1034"/>
        <v>26</v>
      </c>
      <c r="AF1414" s="1">
        <f t="shared" si="1035"/>
        <v>26</v>
      </c>
      <c r="AG1414" s="1">
        <f t="shared" si="1036"/>
        <v>26</v>
      </c>
      <c r="AH1414" s="1">
        <f t="shared" si="1037"/>
        <v>26</v>
      </c>
      <c r="AI1414" s="1">
        <f t="shared" si="1038"/>
        <v>26</v>
      </c>
      <c r="AJ1414" s="1">
        <f t="shared" si="1039"/>
        <v>26</v>
      </c>
      <c r="AK1414" s="1">
        <f t="shared" si="1040"/>
        <v>26</v>
      </c>
      <c r="AL1414" s="1">
        <f t="shared" si="1041"/>
        <v>26</v>
      </c>
      <c r="AM1414" s="1">
        <f t="shared" si="1042"/>
        <v>26</v>
      </c>
      <c r="AN1414" s="1">
        <f t="shared" si="1043"/>
        <v>26</v>
      </c>
      <c r="AO1414" s="1">
        <f t="shared" si="1044"/>
        <v>26</v>
      </c>
      <c r="AP1414" s="7">
        <f t="shared" si="1014"/>
        <v>26</v>
      </c>
      <c r="AQ1414" s="7">
        <f t="shared" si="1015"/>
        <v>26</v>
      </c>
      <c r="AR1414" s="1">
        <f t="shared" si="1045"/>
        <v>26</v>
      </c>
      <c r="AS1414" s="7">
        <f t="shared" si="1016"/>
        <v>26</v>
      </c>
      <c r="AT1414" s="1">
        <f t="shared" si="1046"/>
        <v>26</v>
      </c>
      <c r="AU1414" s="1">
        <f t="shared" si="1047"/>
        <v>26</v>
      </c>
      <c r="AV1414" s="1">
        <f t="shared" si="1048"/>
        <v>26</v>
      </c>
      <c r="AW1414" s="1">
        <f t="shared" si="1049"/>
        <v>26</v>
      </c>
      <c r="AX1414" s="1">
        <f t="shared" si="1050"/>
        <v>26</v>
      </c>
      <c r="AY1414" s="1">
        <f t="shared" si="1051"/>
        <v>26</v>
      </c>
      <c r="AZ1414" s="1">
        <f t="shared" si="1052"/>
        <v>26</v>
      </c>
      <c r="BA1414" s="1">
        <f t="shared" si="1053"/>
        <v>26</v>
      </c>
      <c r="BB1414" s="1">
        <f t="shared" si="1054"/>
        <v>26</v>
      </c>
      <c r="BC1414" s="1">
        <f t="shared" si="1055"/>
        <v>26</v>
      </c>
      <c r="BD1414" s="1">
        <f t="shared" si="1056"/>
        <v>26</v>
      </c>
      <c r="BE1414" s="1">
        <f t="shared" si="1057"/>
        <v>26</v>
      </c>
      <c r="BF1414" s="1">
        <f t="shared" si="1058"/>
        <v>26</v>
      </c>
      <c r="BG1414" s="1">
        <f>+IF(D1414="male",VLOOKUP(M1414,'Key node cluster'!$A$3:$C$45,3,0),VLOOKUP(M1414,'Key node cluster'!$F$3:$H$27,3,0))</f>
        <v>31</v>
      </c>
    </row>
    <row r="1415" spans="1:59" x14ac:dyDescent="0.25">
      <c r="A1415" t="s">
        <v>1470</v>
      </c>
      <c r="B1415">
        <v>9791020985</v>
      </c>
      <c r="C1415" s="7">
        <v>40</v>
      </c>
      <c r="D1415" t="s">
        <v>9</v>
      </c>
      <c r="E1415" t="s">
        <v>10</v>
      </c>
      <c r="F1415" t="s">
        <v>11</v>
      </c>
      <c r="G1415" t="str">
        <f t="shared" si="1013"/>
        <v>secondary or below</v>
      </c>
      <c r="H1415" s="7">
        <f t="shared" si="1017"/>
        <v>5</v>
      </c>
      <c r="I1415" t="s">
        <v>12</v>
      </c>
      <c r="J1415">
        <v>43</v>
      </c>
      <c r="K1415">
        <v>4.1095890410958997</v>
      </c>
      <c r="L1415">
        <v>17</v>
      </c>
      <c r="M1415" s="5">
        <f t="shared" si="1018"/>
        <v>41</v>
      </c>
      <c r="N1415" s="5">
        <f>+IF(D1415="male",VLOOKUP(BG1415,'Key node cluster'!$L$3:$N$24,3,0),VLOOKUP(BG1415,'Key node cluster'!$R$3:$T$15,3,0))</f>
        <v>1</v>
      </c>
      <c r="O1415" s="1">
        <v>0</v>
      </c>
      <c r="P1415" s="1">
        <f t="shared" si="1019"/>
        <v>26</v>
      </c>
      <c r="Q1415" s="1">
        <f t="shared" si="1020"/>
        <v>26</v>
      </c>
      <c r="R1415" s="1">
        <f t="shared" si="1021"/>
        <v>26</v>
      </c>
      <c r="S1415" s="1">
        <f t="shared" si="1022"/>
        <v>26</v>
      </c>
      <c r="T1415" s="1">
        <f t="shared" si="1023"/>
        <v>26</v>
      </c>
      <c r="U1415" s="1">
        <f t="shared" si="1024"/>
        <v>26</v>
      </c>
      <c r="V1415" s="1">
        <f t="shared" si="1025"/>
        <v>26</v>
      </c>
      <c r="W1415" s="1">
        <f t="shared" si="1026"/>
        <v>26</v>
      </c>
      <c r="X1415" s="1">
        <f t="shared" si="1027"/>
        <v>26</v>
      </c>
      <c r="Y1415" s="1">
        <f t="shared" si="1028"/>
        <v>26</v>
      </c>
      <c r="Z1415" s="1">
        <f t="shared" si="1029"/>
        <v>26</v>
      </c>
      <c r="AA1415" s="1">
        <f t="shared" si="1030"/>
        <v>26</v>
      </c>
      <c r="AB1415" s="1">
        <f t="shared" si="1031"/>
        <v>26</v>
      </c>
      <c r="AC1415" s="1">
        <f t="shared" si="1032"/>
        <v>26</v>
      </c>
      <c r="AD1415" s="1">
        <f t="shared" si="1033"/>
        <v>26</v>
      </c>
      <c r="AE1415" s="1">
        <f t="shared" si="1034"/>
        <v>26</v>
      </c>
      <c r="AF1415" s="1">
        <f t="shared" si="1035"/>
        <v>26</v>
      </c>
      <c r="AG1415" s="1">
        <f t="shared" si="1036"/>
        <v>26</v>
      </c>
      <c r="AH1415" s="1">
        <f t="shared" si="1037"/>
        <v>26</v>
      </c>
      <c r="AI1415" s="1">
        <f t="shared" si="1038"/>
        <v>26</v>
      </c>
      <c r="AJ1415" s="1">
        <f t="shared" si="1039"/>
        <v>26</v>
      </c>
      <c r="AK1415" s="1">
        <f t="shared" si="1040"/>
        <v>26</v>
      </c>
      <c r="AL1415" s="1">
        <f t="shared" si="1041"/>
        <v>26</v>
      </c>
      <c r="AM1415" s="1">
        <f t="shared" si="1042"/>
        <v>26</v>
      </c>
      <c r="AN1415" s="1">
        <f t="shared" si="1043"/>
        <v>26</v>
      </c>
      <c r="AO1415" s="1">
        <f t="shared" si="1044"/>
        <v>26</v>
      </c>
      <c r="AP1415" s="7">
        <f t="shared" si="1014"/>
        <v>38</v>
      </c>
      <c r="AQ1415" s="7">
        <f t="shared" si="1015"/>
        <v>38</v>
      </c>
      <c r="AR1415" s="1">
        <f t="shared" si="1045"/>
        <v>38</v>
      </c>
      <c r="AS1415" s="7">
        <f t="shared" si="1016"/>
        <v>38</v>
      </c>
      <c r="AT1415" s="1">
        <f t="shared" si="1046"/>
        <v>38</v>
      </c>
      <c r="AU1415" s="1">
        <f t="shared" si="1047"/>
        <v>38</v>
      </c>
      <c r="AV1415" s="1">
        <f t="shared" si="1048"/>
        <v>38</v>
      </c>
      <c r="AW1415" s="1">
        <f t="shared" si="1049"/>
        <v>38</v>
      </c>
      <c r="AX1415" s="1">
        <f t="shared" si="1050"/>
        <v>38</v>
      </c>
      <c r="AY1415" s="1">
        <f t="shared" si="1051"/>
        <v>38</v>
      </c>
      <c r="AZ1415" s="1">
        <f t="shared" si="1052"/>
        <v>38</v>
      </c>
      <c r="BA1415" s="1">
        <f t="shared" si="1053"/>
        <v>38</v>
      </c>
      <c r="BB1415" s="1">
        <f t="shared" si="1054"/>
        <v>40</v>
      </c>
      <c r="BC1415" s="1">
        <f t="shared" si="1055"/>
        <v>40</v>
      </c>
      <c r="BD1415" s="1">
        <f t="shared" si="1056"/>
        <v>41</v>
      </c>
      <c r="BE1415" s="1">
        <f t="shared" si="1057"/>
        <v>41</v>
      </c>
      <c r="BF1415" s="1">
        <f t="shared" si="1058"/>
        <v>41</v>
      </c>
      <c r="BG1415" s="1">
        <f>+IF(D1415="male",VLOOKUP(M1415,'Key node cluster'!$A$3:$C$45,3,0),VLOOKUP(M1415,'Key node cluster'!$F$3:$H$27,3,0))</f>
        <v>41</v>
      </c>
    </row>
    <row r="1416" spans="1:59" x14ac:dyDescent="0.25">
      <c r="A1416" t="s">
        <v>1471</v>
      </c>
      <c r="B1416">
        <v>9671040577</v>
      </c>
      <c r="C1416" s="7">
        <v>50</v>
      </c>
      <c r="D1416" t="s">
        <v>9</v>
      </c>
      <c r="E1416" t="s">
        <v>10</v>
      </c>
      <c r="F1416" t="s">
        <v>11</v>
      </c>
      <c r="G1416" t="str">
        <f t="shared" si="1013"/>
        <v>bachelor or above</v>
      </c>
      <c r="H1416" s="7">
        <f t="shared" si="1017"/>
        <v>10</v>
      </c>
      <c r="I1416" t="s">
        <v>14</v>
      </c>
      <c r="J1416">
        <v>55</v>
      </c>
      <c r="K1416">
        <v>7.7835616438355997</v>
      </c>
      <c r="L1416">
        <v>20</v>
      </c>
      <c r="M1416" s="5">
        <f t="shared" si="1018"/>
        <v>42</v>
      </c>
      <c r="N1416" s="5">
        <f>+IF(D1416="male",VLOOKUP(BG1416,'Key node cluster'!$L$3:$N$24,3,0),VLOOKUP(BG1416,'Key node cluster'!$R$3:$T$15,3,0))</f>
        <v>0</v>
      </c>
      <c r="O1416" s="1">
        <v>0</v>
      </c>
      <c r="P1416" s="1">
        <f t="shared" si="1019"/>
        <v>26</v>
      </c>
      <c r="Q1416" s="1">
        <f t="shared" si="1020"/>
        <v>26</v>
      </c>
      <c r="R1416" s="1">
        <f t="shared" si="1021"/>
        <v>26</v>
      </c>
      <c r="S1416" s="1">
        <f t="shared" si="1022"/>
        <v>26</v>
      </c>
      <c r="T1416" s="1">
        <f t="shared" si="1023"/>
        <v>26</v>
      </c>
      <c r="U1416" s="1">
        <f t="shared" si="1024"/>
        <v>26</v>
      </c>
      <c r="V1416" s="1">
        <f t="shared" si="1025"/>
        <v>26</v>
      </c>
      <c r="W1416" s="1">
        <f t="shared" si="1026"/>
        <v>26</v>
      </c>
      <c r="X1416" s="1">
        <f t="shared" si="1027"/>
        <v>26</v>
      </c>
      <c r="Y1416" s="1">
        <f t="shared" si="1028"/>
        <v>26</v>
      </c>
      <c r="Z1416" s="1">
        <f t="shared" si="1029"/>
        <v>26</v>
      </c>
      <c r="AA1416" s="1">
        <f t="shared" si="1030"/>
        <v>26</v>
      </c>
      <c r="AB1416" s="1">
        <f t="shared" si="1031"/>
        <v>26</v>
      </c>
      <c r="AC1416" s="1">
        <f t="shared" si="1032"/>
        <v>26</v>
      </c>
      <c r="AD1416" s="1">
        <f t="shared" si="1033"/>
        <v>26</v>
      </c>
      <c r="AE1416" s="1">
        <f t="shared" si="1034"/>
        <v>26</v>
      </c>
      <c r="AF1416" s="1">
        <f t="shared" si="1035"/>
        <v>26</v>
      </c>
      <c r="AG1416" s="1">
        <f t="shared" si="1036"/>
        <v>26</v>
      </c>
      <c r="AH1416" s="1">
        <f t="shared" si="1037"/>
        <v>26</v>
      </c>
      <c r="AI1416" s="1">
        <f t="shared" si="1038"/>
        <v>26</v>
      </c>
      <c r="AJ1416" s="1">
        <f t="shared" si="1039"/>
        <v>26</v>
      </c>
      <c r="AK1416" s="1">
        <f t="shared" si="1040"/>
        <v>26</v>
      </c>
      <c r="AL1416" s="1">
        <f t="shared" si="1041"/>
        <v>26</v>
      </c>
      <c r="AM1416" s="1">
        <f t="shared" si="1042"/>
        <v>26</v>
      </c>
      <c r="AN1416" s="1">
        <f t="shared" si="1043"/>
        <v>26</v>
      </c>
      <c r="AO1416" s="1">
        <f t="shared" si="1044"/>
        <v>26</v>
      </c>
      <c r="AP1416" s="7">
        <f t="shared" si="1014"/>
        <v>38</v>
      </c>
      <c r="AQ1416" s="7">
        <f t="shared" si="1015"/>
        <v>38</v>
      </c>
      <c r="AR1416" s="1">
        <f t="shared" si="1045"/>
        <v>38</v>
      </c>
      <c r="AS1416" s="7">
        <f t="shared" si="1016"/>
        <v>38</v>
      </c>
      <c r="AT1416" s="1">
        <f t="shared" si="1046"/>
        <v>38</v>
      </c>
      <c r="AU1416" s="1">
        <f t="shared" si="1047"/>
        <v>38</v>
      </c>
      <c r="AV1416" s="1">
        <f t="shared" si="1048"/>
        <v>38</v>
      </c>
      <c r="AW1416" s="1">
        <f t="shared" si="1049"/>
        <v>38</v>
      </c>
      <c r="AX1416" s="1">
        <f t="shared" si="1050"/>
        <v>38</v>
      </c>
      <c r="AY1416" s="1">
        <f t="shared" si="1051"/>
        <v>38</v>
      </c>
      <c r="AZ1416" s="1">
        <f t="shared" si="1052"/>
        <v>38</v>
      </c>
      <c r="BA1416" s="1">
        <f t="shared" si="1053"/>
        <v>38</v>
      </c>
      <c r="BB1416" s="1">
        <f t="shared" si="1054"/>
        <v>40</v>
      </c>
      <c r="BC1416" s="1">
        <f t="shared" si="1055"/>
        <v>40</v>
      </c>
      <c r="BD1416" s="1">
        <f t="shared" si="1056"/>
        <v>42</v>
      </c>
      <c r="BE1416" s="1">
        <f t="shared" si="1057"/>
        <v>42</v>
      </c>
      <c r="BF1416" s="1">
        <f t="shared" si="1058"/>
        <v>42</v>
      </c>
      <c r="BG1416" s="1">
        <f>+IF(D1416="male",VLOOKUP(M1416,'Key node cluster'!$A$3:$C$45,3,0),VLOOKUP(M1416,'Key node cluster'!$F$3:$H$27,3,0))</f>
        <v>42</v>
      </c>
    </row>
    <row r="1417" spans="1:59" x14ac:dyDescent="0.25">
      <c r="A1417" t="s">
        <v>1474</v>
      </c>
      <c r="B1417">
        <v>9841017041</v>
      </c>
      <c r="C1417" s="7">
        <v>40</v>
      </c>
      <c r="D1417" t="s">
        <v>9</v>
      </c>
      <c r="E1417" t="s">
        <v>10</v>
      </c>
      <c r="F1417" t="s">
        <v>11</v>
      </c>
      <c r="G1417" t="str">
        <f t="shared" si="1013"/>
        <v>bachelor or above</v>
      </c>
      <c r="H1417" s="7">
        <f t="shared" si="1017"/>
        <v>10</v>
      </c>
      <c r="I1417" t="s">
        <v>14</v>
      </c>
      <c r="J1417">
        <v>37</v>
      </c>
      <c r="K1417">
        <v>9.1123287671232998</v>
      </c>
      <c r="L1417">
        <v>7</v>
      </c>
      <c r="M1417" s="5">
        <f t="shared" si="1018"/>
        <v>42</v>
      </c>
      <c r="N1417" s="5">
        <f>+IF(D1417="male",VLOOKUP(BG1417,'Key node cluster'!$L$3:$N$24,3,0),VLOOKUP(BG1417,'Key node cluster'!$R$3:$T$15,3,0))</f>
        <v>0</v>
      </c>
      <c r="O1417" s="1">
        <v>0</v>
      </c>
      <c r="P1417" s="1">
        <f t="shared" si="1019"/>
        <v>26</v>
      </c>
      <c r="Q1417" s="1">
        <f t="shared" si="1020"/>
        <v>26</v>
      </c>
      <c r="R1417" s="1">
        <f t="shared" si="1021"/>
        <v>26</v>
      </c>
      <c r="S1417" s="1">
        <f t="shared" si="1022"/>
        <v>26</v>
      </c>
      <c r="T1417" s="1">
        <f t="shared" si="1023"/>
        <v>26</v>
      </c>
      <c r="U1417" s="1">
        <f t="shared" si="1024"/>
        <v>26</v>
      </c>
      <c r="V1417" s="1">
        <f t="shared" si="1025"/>
        <v>26</v>
      </c>
      <c r="W1417" s="1">
        <f t="shared" si="1026"/>
        <v>26</v>
      </c>
      <c r="X1417" s="1">
        <f t="shared" si="1027"/>
        <v>26</v>
      </c>
      <c r="Y1417" s="1">
        <f t="shared" si="1028"/>
        <v>26</v>
      </c>
      <c r="Z1417" s="1">
        <f t="shared" si="1029"/>
        <v>26</v>
      </c>
      <c r="AA1417" s="1">
        <f t="shared" si="1030"/>
        <v>26</v>
      </c>
      <c r="AB1417" s="1">
        <f t="shared" si="1031"/>
        <v>26</v>
      </c>
      <c r="AC1417" s="1">
        <f t="shared" si="1032"/>
        <v>26</v>
      </c>
      <c r="AD1417" s="1">
        <f t="shared" si="1033"/>
        <v>26</v>
      </c>
      <c r="AE1417" s="1">
        <f t="shared" si="1034"/>
        <v>26</v>
      </c>
      <c r="AF1417" s="1">
        <f t="shared" si="1035"/>
        <v>26</v>
      </c>
      <c r="AG1417" s="1">
        <f t="shared" si="1036"/>
        <v>26</v>
      </c>
      <c r="AH1417" s="1">
        <f t="shared" si="1037"/>
        <v>26</v>
      </c>
      <c r="AI1417" s="1">
        <f t="shared" si="1038"/>
        <v>26</v>
      </c>
      <c r="AJ1417" s="1">
        <f t="shared" si="1039"/>
        <v>26</v>
      </c>
      <c r="AK1417" s="1">
        <f t="shared" si="1040"/>
        <v>26</v>
      </c>
      <c r="AL1417" s="1">
        <f t="shared" si="1041"/>
        <v>26</v>
      </c>
      <c r="AM1417" s="1">
        <f t="shared" si="1042"/>
        <v>26</v>
      </c>
      <c r="AN1417" s="1">
        <f t="shared" si="1043"/>
        <v>26</v>
      </c>
      <c r="AO1417" s="1">
        <f t="shared" si="1044"/>
        <v>26</v>
      </c>
      <c r="AP1417" s="7">
        <f t="shared" si="1014"/>
        <v>38</v>
      </c>
      <c r="AQ1417" s="7">
        <f t="shared" si="1015"/>
        <v>38</v>
      </c>
      <c r="AR1417" s="1">
        <f t="shared" si="1045"/>
        <v>38</v>
      </c>
      <c r="AS1417" s="7">
        <f t="shared" si="1016"/>
        <v>38</v>
      </c>
      <c r="AT1417" s="1">
        <f t="shared" si="1046"/>
        <v>38</v>
      </c>
      <c r="AU1417" s="1">
        <f t="shared" si="1047"/>
        <v>38</v>
      </c>
      <c r="AV1417" s="1">
        <f t="shared" si="1048"/>
        <v>38</v>
      </c>
      <c r="AW1417" s="1">
        <f t="shared" si="1049"/>
        <v>38</v>
      </c>
      <c r="AX1417" s="1">
        <f t="shared" si="1050"/>
        <v>38</v>
      </c>
      <c r="AY1417" s="1">
        <f t="shared" si="1051"/>
        <v>38</v>
      </c>
      <c r="AZ1417" s="1">
        <f t="shared" si="1052"/>
        <v>38</v>
      </c>
      <c r="BA1417" s="1">
        <f t="shared" si="1053"/>
        <v>38</v>
      </c>
      <c r="BB1417" s="1">
        <f t="shared" si="1054"/>
        <v>40</v>
      </c>
      <c r="BC1417" s="1">
        <f t="shared" si="1055"/>
        <v>40</v>
      </c>
      <c r="BD1417" s="1">
        <f t="shared" si="1056"/>
        <v>42</v>
      </c>
      <c r="BE1417" s="1">
        <f t="shared" si="1057"/>
        <v>42</v>
      </c>
      <c r="BF1417" s="1">
        <f t="shared" si="1058"/>
        <v>42</v>
      </c>
      <c r="BG1417" s="1">
        <f>+IF(D1417="male",VLOOKUP(M1417,'Key node cluster'!$A$3:$C$45,3,0),VLOOKUP(M1417,'Key node cluster'!$F$3:$H$27,3,0))</f>
        <v>42</v>
      </c>
    </row>
    <row r="1418" spans="1:59" x14ac:dyDescent="0.25">
      <c r="A1418" t="s">
        <v>1475</v>
      </c>
      <c r="B1418">
        <v>9901064925</v>
      </c>
      <c r="C1418" s="7">
        <v>30</v>
      </c>
      <c r="D1418" t="s">
        <v>9</v>
      </c>
      <c r="E1418" t="s">
        <v>10</v>
      </c>
      <c r="F1418" t="s">
        <v>28</v>
      </c>
      <c r="G1418" t="str">
        <f t="shared" si="1013"/>
        <v>tvet</v>
      </c>
      <c r="H1418" s="7">
        <f t="shared" si="1017"/>
        <v>15</v>
      </c>
      <c r="I1418" t="s">
        <v>22</v>
      </c>
      <c r="J1418">
        <v>32</v>
      </c>
      <c r="K1418">
        <v>11.443835616437999</v>
      </c>
      <c r="L1418">
        <v>19</v>
      </c>
      <c r="M1418" s="5">
        <f t="shared" si="1018"/>
        <v>37</v>
      </c>
      <c r="N1418" s="5">
        <f>+IF(D1418="male",VLOOKUP(BG1418,'Key node cluster'!$L$3:$N$24,3,0),VLOOKUP(BG1418,'Key node cluster'!$R$3:$T$15,3,0))</f>
        <v>0</v>
      </c>
      <c r="O1418" s="1">
        <v>0</v>
      </c>
      <c r="P1418" s="1">
        <f t="shared" si="1019"/>
        <v>26</v>
      </c>
      <c r="Q1418" s="1">
        <f t="shared" si="1020"/>
        <v>26</v>
      </c>
      <c r="R1418" s="1">
        <f t="shared" si="1021"/>
        <v>26</v>
      </c>
      <c r="S1418" s="1">
        <f t="shared" si="1022"/>
        <v>26</v>
      </c>
      <c r="T1418" s="1">
        <f t="shared" si="1023"/>
        <v>26</v>
      </c>
      <c r="U1418" s="1">
        <f t="shared" si="1024"/>
        <v>26</v>
      </c>
      <c r="V1418" s="1">
        <f t="shared" si="1025"/>
        <v>26</v>
      </c>
      <c r="W1418" s="1">
        <f t="shared" si="1026"/>
        <v>26</v>
      </c>
      <c r="X1418" s="1">
        <f t="shared" si="1027"/>
        <v>26</v>
      </c>
      <c r="Y1418" s="1">
        <f t="shared" si="1028"/>
        <v>26</v>
      </c>
      <c r="Z1418" s="1">
        <f t="shared" si="1029"/>
        <v>26</v>
      </c>
      <c r="AA1418" s="1">
        <f t="shared" si="1030"/>
        <v>26</v>
      </c>
      <c r="AB1418" s="1">
        <f t="shared" si="1031"/>
        <v>26</v>
      </c>
      <c r="AC1418" s="1">
        <f t="shared" si="1032"/>
        <v>26</v>
      </c>
      <c r="AD1418" s="1">
        <f t="shared" si="1033"/>
        <v>26</v>
      </c>
      <c r="AE1418" s="1">
        <f t="shared" si="1034"/>
        <v>26</v>
      </c>
      <c r="AF1418" s="1">
        <f t="shared" si="1035"/>
        <v>26</v>
      </c>
      <c r="AG1418" s="1">
        <f t="shared" si="1036"/>
        <v>26</v>
      </c>
      <c r="AH1418" s="1">
        <f t="shared" si="1037"/>
        <v>26</v>
      </c>
      <c r="AI1418" s="1">
        <f t="shared" si="1038"/>
        <v>26</v>
      </c>
      <c r="AJ1418" s="1">
        <f t="shared" si="1039"/>
        <v>26</v>
      </c>
      <c r="AK1418" s="1">
        <f t="shared" si="1040"/>
        <v>26</v>
      </c>
      <c r="AL1418" s="1">
        <f t="shared" si="1041"/>
        <v>26</v>
      </c>
      <c r="AM1418" s="1">
        <f t="shared" si="1042"/>
        <v>26</v>
      </c>
      <c r="AN1418" s="1">
        <f t="shared" si="1043"/>
        <v>26</v>
      </c>
      <c r="AO1418" s="1">
        <f t="shared" si="1044"/>
        <v>26</v>
      </c>
      <c r="AP1418" s="7">
        <f t="shared" si="1014"/>
        <v>27</v>
      </c>
      <c r="AQ1418" s="7">
        <f t="shared" si="1015"/>
        <v>33</v>
      </c>
      <c r="AR1418" s="1">
        <f t="shared" si="1045"/>
        <v>33</v>
      </c>
      <c r="AS1418" s="7">
        <f t="shared" si="1016"/>
        <v>33</v>
      </c>
      <c r="AT1418" s="1">
        <f t="shared" si="1046"/>
        <v>33</v>
      </c>
      <c r="AU1418" s="1">
        <f t="shared" si="1047"/>
        <v>33</v>
      </c>
      <c r="AV1418" s="1">
        <f t="shared" si="1048"/>
        <v>33</v>
      </c>
      <c r="AW1418" s="1">
        <f t="shared" si="1049"/>
        <v>37</v>
      </c>
      <c r="AX1418" s="1">
        <f t="shared" si="1050"/>
        <v>37</v>
      </c>
      <c r="AY1418" s="1">
        <f t="shared" si="1051"/>
        <v>37</v>
      </c>
      <c r="AZ1418" s="1">
        <f t="shared" si="1052"/>
        <v>37</v>
      </c>
      <c r="BA1418" s="1">
        <f t="shared" si="1053"/>
        <v>37</v>
      </c>
      <c r="BB1418" s="1">
        <f t="shared" si="1054"/>
        <v>37</v>
      </c>
      <c r="BC1418" s="1">
        <f t="shared" si="1055"/>
        <v>37</v>
      </c>
      <c r="BD1418" s="1">
        <f t="shared" si="1056"/>
        <v>37</v>
      </c>
      <c r="BE1418" s="1">
        <f t="shared" si="1057"/>
        <v>37</v>
      </c>
      <c r="BF1418" s="1">
        <f t="shared" si="1058"/>
        <v>37</v>
      </c>
      <c r="BG1418" s="1">
        <f>+IF(D1418="male",VLOOKUP(M1418,'Key node cluster'!$A$3:$C$45,3,0),VLOOKUP(M1418,'Key node cluster'!$F$3:$H$27,3,0))</f>
        <v>37</v>
      </c>
    </row>
    <row r="1419" spans="1:59" x14ac:dyDescent="0.25">
      <c r="A1419" t="s">
        <v>1476</v>
      </c>
      <c r="B1419">
        <v>9891047697</v>
      </c>
      <c r="C1419" s="7">
        <v>30</v>
      </c>
      <c r="D1419" t="s">
        <v>9</v>
      </c>
      <c r="E1419" t="s">
        <v>10</v>
      </c>
      <c r="F1419" t="s">
        <v>25</v>
      </c>
      <c r="G1419" t="str">
        <f t="shared" si="1013"/>
        <v>tvet</v>
      </c>
      <c r="H1419" s="7">
        <f t="shared" si="1017"/>
        <v>15</v>
      </c>
      <c r="I1419" t="s">
        <v>22</v>
      </c>
      <c r="J1419">
        <v>32</v>
      </c>
      <c r="K1419">
        <v>12.443835616437999</v>
      </c>
      <c r="L1419">
        <v>5</v>
      </c>
      <c r="M1419" s="5">
        <f t="shared" si="1018"/>
        <v>31</v>
      </c>
      <c r="N1419" s="5">
        <f>+IF(D1419="male",VLOOKUP(BG1419,'Key node cluster'!$L$3:$N$24,3,0),VLOOKUP(BG1419,'Key node cluster'!$R$3:$T$15,3,0))</f>
        <v>1</v>
      </c>
      <c r="O1419" s="1">
        <v>0</v>
      </c>
      <c r="P1419" s="1">
        <f t="shared" si="1019"/>
        <v>26</v>
      </c>
      <c r="Q1419" s="1">
        <f t="shared" si="1020"/>
        <v>26</v>
      </c>
      <c r="R1419" s="1">
        <f t="shared" si="1021"/>
        <v>26</v>
      </c>
      <c r="S1419" s="1">
        <f t="shared" si="1022"/>
        <v>26</v>
      </c>
      <c r="T1419" s="1">
        <f t="shared" si="1023"/>
        <v>26</v>
      </c>
      <c r="U1419" s="1">
        <f t="shared" si="1024"/>
        <v>26</v>
      </c>
      <c r="V1419" s="1">
        <f t="shared" si="1025"/>
        <v>26</v>
      </c>
      <c r="W1419" s="1">
        <f t="shared" si="1026"/>
        <v>26</v>
      </c>
      <c r="X1419" s="1">
        <f t="shared" si="1027"/>
        <v>26</v>
      </c>
      <c r="Y1419" s="1">
        <f t="shared" si="1028"/>
        <v>26</v>
      </c>
      <c r="Z1419" s="1">
        <f t="shared" si="1029"/>
        <v>26</v>
      </c>
      <c r="AA1419" s="1">
        <f t="shared" si="1030"/>
        <v>26</v>
      </c>
      <c r="AB1419" s="1">
        <f t="shared" si="1031"/>
        <v>26</v>
      </c>
      <c r="AC1419" s="1">
        <f t="shared" si="1032"/>
        <v>26</v>
      </c>
      <c r="AD1419" s="1">
        <f t="shared" si="1033"/>
        <v>26</v>
      </c>
      <c r="AE1419" s="1">
        <f t="shared" si="1034"/>
        <v>26</v>
      </c>
      <c r="AF1419" s="1">
        <f t="shared" si="1035"/>
        <v>26</v>
      </c>
      <c r="AG1419" s="1">
        <f t="shared" si="1036"/>
        <v>26</v>
      </c>
      <c r="AH1419" s="1">
        <f t="shared" si="1037"/>
        <v>26</v>
      </c>
      <c r="AI1419" s="1">
        <f t="shared" si="1038"/>
        <v>26</v>
      </c>
      <c r="AJ1419" s="1">
        <f t="shared" si="1039"/>
        <v>26</v>
      </c>
      <c r="AK1419" s="1">
        <f t="shared" si="1040"/>
        <v>26</v>
      </c>
      <c r="AL1419" s="1">
        <f t="shared" si="1041"/>
        <v>26</v>
      </c>
      <c r="AM1419" s="1">
        <f t="shared" si="1042"/>
        <v>26</v>
      </c>
      <c r="AN1419" s="1">
        <f t="shared" si="1043"/>
        <v>26</v>
      </c>
      <c r="AO1419" s="1">
        <f t="shared" si="1044"/>
        <v>26</v>
      </c>
      <c r="AP1419" s="7">
        <f t="shared" si="1014"/>
        <v>27</v>
      </c>
      <c r="AQ1419" s="7">
        <f t="shared" si="1015"/>
        <v>28</v>
      </c>
      <c r="AR1419" s="1">
        <f t="shared" si="1045"/>
        <v>29</v>
      </c>
      <c r="AS1419" s="7">
        <f t="shared" si="1016"/>
        <v>31</v>
      </c>
      <c r="AT1419" s="1">
        <f t="shared" si="1046"/>
        <v>31</v>
      </c>
      <c r="AU1419" s="1">
        <f t="shared" si="1047"/>
        <v>31</v>
      </c>
      <c r="AV1419" s="1">
        <f t="shared" si="1048"/>
        <v>31</v>
      </c>
      <c r="AW1419" s="1">
        <f t="shared" si="1049"/>
        <v>31</v>
      </c>
      <c r="AX1419" s="1">
        <f t="shared" si="1050"/>
        <v>31</v>
      </c>
      <c r="AY1419" s="1">
        <f t="shared" si="1051"/>
        <v>31</v>
      </c>
      <c r="AZ1419" s="1">
        <f t="shared" si="1052"/>
        <v>31</v>
      </c>
      <c r="BA1419" s="1">
        <f t="shared" si="1053"/>
        <v>31</v>
      </c>
      <c r="BB1419" s="1">
        <f t="shared" si="1054"/>
        <v>31</v>
      </c>
      <c r="BC1419" s="1">
        <f t="shared" si="1055"/>
        <v>31</v>
      </c>
      <c r="BD1419" s="1">
        <f t="shared" si="1056"/>
        <v>31</v>
      </c>
      <c r="BE1419" s="1">
        <f t="shared" si="1057"/>
        <v>31</v>
      </c>
      <c r="BF1419" s="1">
        <f t="shared" si="1058"/>
        <v>31</v>
      </c>
      <c r="BG1419" s="1">
        <f>+IF(D1419="male",VLOOKUP(M1419,'Key node cluster'!$A$3:$C$45,3,0),VLOOKUP(M1419,'Key node cluster'!$F$3:$H$27,3,0))</f>
        <v>31</v>
      </c>
    </row>
    <row r="1420" spans="1:59" x14ac:dyDescent="0.25">
      <c r="A1420" t="s">
        <v>1477</v>
      </c>
      <c r="B1420">
        <v>9931045786</v>
      </c>
      <c r="C1420" s="7">
        <v>30</v>
      </c>
      <c r="D1420" t="s">
        <v>9</v>
      </c>
      <c r="E1420" t="s">
        <v>10</v>
      </c>
      <c r="G1420" t="str">
        <f t="shared" si="1013"/>
        <v/>
      </c>
      <c r="H1420" s="7">
        <f t="shared" si="1017"/>
        <v>10</v>
      </c>
      <c r="J1420">
        <v>28</v>
      </c>
      <c r="K1420">
        <v>6.3561643835616</v>
      </c>
      <c r="L1420">
        <v>20</v>
      </c>
      <c r="M1420" s="5">
        <f t="shared" si="1018"/>
        <v>26</v>
      </c>
      <c r="N1420" s="5">
        <f>+IF(D1420="male",VLOOKUP(BG1420,'Key node cluster'!$L$3:$N$24,3,0),VLOOKUP(BG1420,'Key node cluster'!$R$3:$T$15,3,0))</f>
        <v>1</v>
      </c>
      <c r="O1420" s="1">
        <v>0</v>
      </c>
      <c r="P1420" s="1">
        <f t="shared" si="1019"/>
        <v>26</v>
      </c>
      <c r="Q1420" s="1">
        <f t="shared" si="1020"/>
        <v>26</v>
      </c>
      <c r="R1420" s="1">
        <f t="shared" si="1021"/>
        <v>26</v>
      </c>
      <c r="S1420" s="1">
        <f t="shared" si="1022"/>
        <v>26</v>
      </c>
      <c r="T1420" s="1">
        <f t="shared" si="1023"/>
        <v>26</v>
      </c>
      <c r="U1420" s="1">
        <f t="shared" si="1024"/>
        <v>26</v>
      </c>
      <c r="V1420" s="1">
        <f t="shared" si="1025"/>
        <v>26</v>
      </c>
      <c r="W1420" s="1">
        <f t="shared" si="1026"/>
        <v>26</v>
      </c>
      <c r="X1420" s="1">
        <f t="shared" si="1027"/>
        <v>26</v>
      </c>
      <c r="Y1420" s="1">
        <f t="shared" si="1028"/>
        <v>26</v>
      </c>
      <c r="Z1420" s="1">
        <f t="shared" si="1029"/>
        <v>26</v>
      </c>
      <c r="AA1420" s="1">
        <f t="shared" si="1030"/>
        <v>26</v>
      </c>
      <c r="AB1420" s="1">
        <f t="shared" si="1031"/>
        <v>26</v>
      </c>
      <c r="AC1420" s="1">
        <f t="shared" si="1032"/>
        <v>26</v>
      </c>
      <c r="AD1420" s="1">
        <f t="shared" si="1033"/>
        <v>26</v>
      </c>
      <c r="AE1420" s="1">
        <f t="shared" si="1034"/>
        <v>26</v>
      </c>
      <c r="AF1420" s="1">
        <f t="shared" si="1035"/>
        <v>26</v>
      </c>
      <c r="AG1420" s="1">
        <f t="shared" si="1036"/>
        <v>26</v>
      </c>
      <c r="AH1420" s="1">
        <f t="shared" si="1037"/>
        <v>26</v>
      </c>
      <c r="AI1420" s="1">
        <f t="shared" si="1038"/>
        <v>26</v>
      </c>
      <c r="AJ1420" s="1">
        <f t="shared" si="1039"/>
        <v>26</v>
      </c>
      <c r="AK1420" s="1">
        <f t="shared" si="1040"/>
        <v>26</v>
      </c>
      <c r="AL1420" s="1">
        <f t="shared" si="1041"/>
        <v>26</v>
      </c>
      <c r="AM1420" s="1">
        <f t="shared" si="1042"/>
        <v>26</v>
      </c>
      <c r="AN1420" s="1">
        <f t="shared" si="1043"/>
        <v>26</v>
      </c>
      <c r="AO1420" s="1">
        <f t="shared" si="1044"/>
        <v>26</v>
      </c>
      <c r="AP1420" s="7">
        <f t="shared" si="1014"/>
        <v>26</v>
      </c>
      <c r="AQ1420" s="7">
        <f t="shared" si="1015"/>
        <v>26</v>
      </c>
      <c r="AR1420" s="1">
        <f t="shared" si="1045"/>
        <v>26</v>
      </c>
      <c r="AS1420" s="7">
        <f t="shared" si="1016"/>
        <v>26</v>
      </c>
      <c r="AT1420" s="1">
        <f t="shared" si="1046"/>
        <v>26</v>
      </c>
      <c r="AU1420" s="1">
        <f t="shared" si="1047"/>
        <v>26</v>
      </c>
      <c r="AV1420" s="1">
        <f t="shared" si="1048"/>
        <v>26</v>
      </c>
      <c r="AW1420" s="1">
        <f t="shared" si="1049"/>
        <v>26</v>
      </c>
      <c r="AX1420" s="1">
        <f t="shared" si="1050"/>
        <v>26</v>
      </c>
      <c r="AY1420" s="1">
        <f t="shared" si="1051"/>
        <v>26</v>
      </c>
      <c r="AZ1420" s="1">
        <f t="shared" si="1052"/>
        <v>26</v>
      </c>
      <c r="BA1420" s="1">
        <f t="shared" si="1053"/>
        <v>26</v>
      </c>
      <c r="BB1420" s="1">
        <f t="shared" si="1054"/>
        <v>26</v>
      </c>
      <c r="BC1420" s="1">
        <f t="shared" si="1055"/>
        <v>26</v>
      </c>
      <c r="BD1420" s="1">
        <f t="shared" si="1056"/>
        <v>26</v>
      </c>
      <c r="BE1420" s="1">
        <f t="shared" si="1057"/>
        <v>26</v>
      </c>
      <c r="BF1420" s="1">
        <f t="shared" si="1058"/>
        <v>26</v>
      </c>
      <c r="BG1420" s="1">
        <f>+IF(D1420="male",VLOOKUP(M1420,'Key node cluster'!$A$3:$C$45,3,0),VLOOKUP(M1420,'Key node cluster'!$F$3:$H$27,3,0))</f>
        <v>31</v>
      </c>
    </row>
    <row r="1421" spans="1:59" x14ac:dyDescent="0.25">
      <c r="A1421" t="s">
        <v>1479</v>
      </c>
      <c r="B1421">
        <v>9891010309</v>
      </c>
      <c r="C1421" s="7">
        <v>30</v>
      </c>
      <c r="D1421" t="s">
        <v>9</v>
      </c>
      <c r="E1421" t="s">
        <v>10</v>
      </c>
      <c r="G1421" t="str">
        <f t="shared" si="1013"/>
        <v/>
      </c>
      <c r="H1421" s="7">
        <f t="shared" si="1017"/>
        <v>10</v>
      </c>
      <c r="J1421">
        <v>32</v>
      </c>
      <c r="K1421">
        <v>5.8602739726027</v>
      </c>
      <c r="L1421">
        <v>4</v>
      </c>
      <c r="M1421" s="5">
        <f t="shared" si="1018"/>
        <v>26</v>
      </c>
      <c r="N1421" s="5">
        <f>+IF(D1421="male",VLOOKUP(BG1421,'Key node cluster'!$L$3:$N$24,3,0),VLOOKUP(BG1421,'Key node cluster'!$R$3:$T$15,3,0))</f>
        <v>1</v>
      </c>
      <c r="O1421" s="1">
        <v>0</v>
      </c>
      <c r="P1421" s="1">
        <f t="shared" si="1019"/>
        <v>26</v>
      </c>
      <c r="Q1421" s="1">
        <f t="shared" si="1020"/>
        <v>26</v>
      </c>
      <c r="R1421" s="1">
        <f t="shared" si="1021"/>
        <v>26</v>
      </c>
      <c r="S1421" s="1">
        <f t="shared" si="1022"/>
        <v>26</v>
      </c>
      <c r="T1421" s="1">
        <f t="shared" si="1023"/>
        <v>26</v>
      </c>
      <c r="U1421" s="1">
        <f t="shared" si="1024"/>
        <v>26</v>
      </c>
      <c r="V1421" s="1">
        <f t="shared" si="1025"/>
        <v>26</v>
      </c>
      <c r="W1421" s="1">
        <f t="shared" si="1026"/>
        <v>26</v>
      </c>
      <c r="X1421" s="1">
        <f t="shared" si="1027"/>
        <v>26</v>
      </c>
      <c r="Y1421" s="1">
        <f t="shared" si="1028"/>
        <v>26</v>
      </c>
      <c r="Z1421" s="1">
        <f t="shared" si="1029"/>
        <v>26</v>
      </c>
      <c r="AA1421" s="1">
        <f t="shared" si="1030"/>
        <v>26</v>
      </c>
      <c r="AB1421" s="1">
        <f t="shared" si="1031"/>
        <v>26</v>
      </c>
      <c r="AC1421" s="1">
        <f t="shared" si="1032"/>
        <v>26</v>
      </c>
      <c r="AD1421" s="1">
        <f t="shared" si="1033"/>
        <v>26</v>
      </c>
      <c r="AE1421" s="1">
        <f t="shared" si="1034"/>
        <v>26</v>
      </c>
      <c r="AF1421" s="1">
        <f t="shared" si="1035"/>
        <v>26</v>
      </c>
      <c r="AG1421" s="1">
        <f t="shared" si="1036"/>
        <v>26</v>
      </c>
      <c r="AH1421" s="1">
        <f t="shared" si="1037"/>
        <v>26</v>
      </c>
      <c r="AI1421" s="1">
        <f t="shared" si="1038"/>
        <v>26</v>
      </c>
      <c r="AJ1421" s="1">
        <f t="shared" si="1039"/>
        <v>26</v>
      </c>
      <c r="AK1421" s="1">
        <f t="shared" si="1040"/>
        <v>26</v>
      </c>
      <c r="AL1421" s="1">
        <f t="shared" si="1041"/>
        <v>26</v>
      </c>
      <c r="AM1421" s="1">
        <f t="shared" si="1042"/>
        <v>26</v>
      </c>
      <c r="AN1421" s="1">
        <f t="shared" si="1043"/>
        <v>26</v>
      </c>
      <c r="AO1421" s="1">
        <f t="shared" si="1044"/>
        <v>26</v>
      </c>
      <c r="AP1421" s="7">
        <f t="shared" si="1014"/>
        <v>26</v>
      </c>
      <c r="AQ1421" s="7">
        <f t="shared" si="1015"/>
        <v>26</v>
      </c>
      <c r="AR1421" s="1">
        <f t="shared" si="1045"/>
        <v>26</v>
      </c>
      <c r="AS1421" s="7">
        <f t="shared" si="1016"/>
        <v>26</v>
      </c>
      <c r="AT1421" s="1">
        <f t="shared" si="1046"/>
        <v>26</v>
      </c>
      <c r="AU1421" s="1">
        <f t="shared" si="1047"/>
        <v>26</v>
      </c>
      <c r="AV1421" s="1">
        <f t="shared" si="1048"/>
        <v>26</v>
      </c>
      <c r="AW1421" s="1">
        <f t="shared" si="1049"/>
        <v>26</v>
      </c>
      <c r="AX1421" s="1">
        <f t="shared" si="1050"/>
        <v>26</v>
      </c>
      <c r="AY1421" s="1">
        <f t="shared" si="1051"/>
        <v>26</v>
      </c>
      <c r="AZ1421" s="1">
        <f t="shared" si="1052"/>
        <v>26</v>
      </c>
      <c r="BA1421" s="1">
        <f t="shared" si="1053"/>
        <v>26</v>
      </c>
      <c r="BB1421" s="1">
        <f t="shared" si="1054"/>
        <v>26</v>
      </c>
      <c r="BC1421" s="1">
        <f t="shared" si="1055"/>
        <v>26</v>
      </c>
      <c r="BD1421" s="1">
        <f t="shared" si="1056"/>
        <v>26</v>
      </c>
      <c r="BE1421" s="1">
        <f t="shared" si="1057"/>
        <v>26</v>
      </c>
      <c r="BF1421" s="1">
        <f t="shared" si="1058"/>
        <v>26</v>
      </c>
      <c r="BG1421" s="1">
        <f>+IF(D1421="male",VLOOKUP(M1421,'Key node cluster'!$A$3:$C$45,3,0),VLOOKUP(M1421,'Key node cluster'!$F$3:$H$27,3,0))</f>
        <v>31</v>
      </c>
    </row>
    <row r="1422" spans="1:59" x14ac:dyDescent="0.25">
      <c r="A1422" t="s">
        <v>1481</v>
      </c>
      <c r="B1422">
        <v>9731007091</v>
      </c>
      <c r="C1422" s="7">
        <v>50</v>
      </c>
      <c r="D1422" t="s">
        <v>9</v>
      </c>
      <c r="E1422" t="s">
        <v>10</v>
      </c>
      <c r="F1422" t="s">
        <v>11</v>
      </c>
      <c r="G1422" t="str">
        <f t="shared" si="1013"/>
        <v>bachelor or above</v>
      </c>
      <c r="H1422" s="7">
        <f t="shared" si="1017"/>
        <v>5</v>
      </c>
      <c r="I1422" t="s">
        <v>14</v>
      </c>
      <c r="J1422">
        <v>49</v>
      </c>
      <c r="K1422">
        <v>3.0246575342466002</v>
      </c>
      <c r="L1422">
        <v>12</v>
      </c>
      <c r="M1422" s="5">
        <f t="shared" si="1018"/>
        <v>41</v>
      </c>
      <c r="N1422" s="5">
        <f>+IF(D1422="male",VLOOKUP(BG1422,'Key node cluster'!$L$3:$N$24,3,0),VLOOKUP(BG1422,'Key node cluster'!$R$3:$T$15,3,0))</f>
        <v>1</v>
      </c>
      <c r="O1422" s="1">
        <v>0</v>
      </c>
      <c r="P1422" s="1">
        <f t="shared" si="1019"/>
        <v>26</v>
      </c>
      <c r="Q1422" s="1">
        <f t="shared" si="1020"/>
        <v>26</v>
      </c>
      <c r="R1422" s="1">
        <f t="shared" si="1021"/>
        <v>26</v>
      </c>
      <c r="S1422" s="1">
        <f t="shared" si="1022"/>
        <v>26</v>
      </c>
      <c r="T1422" s="1">
        <f t="shared" si="1023"/>
        <v>26</v>
      </c>
      <c r="U1422" s="1">
        <f t="shared" si="1024"/>
        <v>26</v>
      </c>
      <c r="V1422" s="1">
        <f t="shared" si="1025"/>
        <v>26</v>
      </c>
      <c r="W1422" s="1">
        <f t="shared" si="1026"/>
        <v>26</v>
      </c>
      <c r="X1422" s="1">
        <f t="shared" si="1027"/>
        <v>26</v>
      </c>
      <c r="Y1422" s="1">
        <f t="shared" si="1028"/>
        <v>26</v>
      </c>
      <c r="Z1422" s="1">
        <f t="shared" si="1029"/>
        <v>26</v>
      </c>
      <c r="AA1422" s="1">
        <f t="shared" si="1030"/>
        <v>26</v>
      </c>
      <c r="AB1422" s="1">
        <f t="shared" si="1031"/>
        <v>26</v>
      </c>
      <c r="AC1422" s="1">
        <f t="shared" si="1032"/>
        <v>26</v>
      </c>
      <c r="AD1422" s="1">
        <f t="shared" si="1033"/>
        <v>26</v>
      </c>
      <c r="AE1422" s="1">
        <f t="shared" si="1034"/>
        <v>26</v>
      </c>
      <c r="AF1422" s="1">
        <f t="shared" si="1035"/>
        <v>26</v>
      </c>
      <c r="AG1422" s="1">
        <f t="shared" si="1036"/>
        <v>26</v>
      </c>
      <c r="AH1422" s="1">
        <f t="shared" si="1037"/>
        <v>26</v>
      </c>
      <c r="AI1422" s="1">
        <f t="shared" si="1038"/>
        <v>26</v>
      </c>
      <c r="AJ1422" s="1">
        <f t="shared" si="1039"/>
        <v>26</v>
      </c>
      <c r="AK1422" s="1">
        <f t="shared" si="1040"/>
        <v>26</v>
      </c>
      <c r="AL1422" s="1">
        <f t="shared" si="1041"/>
        <v>26</v>
      </c>
      <c r="AM1422" s="1">
        <f t="shared" si="1042"/>
        <v>26</v>
      </c>
      <c r="AN1422" s="1">
        <f t="shared" si="1043"/>
        <v>26</v>
      </c>
      <c r="AO1422" s="1">
        <f t="shared" si="1044"/>
        <v>26</v>
      </c>
      <c r="AP1422" s="7">
        <f t="shared" si="1014"/>
        <v>38</v>
      </c>
      <c r="AQ1422" s="7">
        <f t="shared" si="1015"/>
        <v>38</v>
      </c>
      <c r="AR1422" s="1">
        <f t="shared" si="1045"/>
        <v>38</v>
      </c>
      <c r="AS1422" s="7">
        <f t="shared" si="1016"/>
        <v>38</v>
      </c>
      <c r="AT1422" s="1">
        <f t="shared" si="1046"/>
        <v>38</v>
      </c>
      <c r="AU1422" s="1">
        <f t="shared" si="1047"/>
        <v>38</v>
      </c>
      <c r="AV1422" s="1">
        <f t="shared" si="1048"/>
        <v>38</v>
      </c>
      <c r="AW1422" s="1">
        <f t="shared" si="1049"/>
        <v>38</v>
      </c>
      <c r="AX1422" s="1">
        <f t="shared" si="1050"/>
        <v>38</v>
      </c>
      <c r="AY1422" s="1">
        <f t="shared" si="1051"/>
        <v>38</v>
      </c>
      <c r="AZ1422" s="1">
        <f t="shared" si="1052"/>
        <v>38</v>
      </c>
      <c r="BA1422" s="1">
        <f t="shared" si="1053"/>
        <v>38</v>
      </c>
      <c r="BB1422" s="1">
        <f t="shared" si="1054"/>
        <v>40</v>
      </c>
      <c r="BC1422" s="1">
        <f t="shared" si="1055"/>
        <v>40</v>
      </c>
      <c r="BD1422" s="1">
        <f t="shared" si="1056"/>
        <v>41</v>
      </c>
      <c r="BE1422" s="1">
        <f t="shared" si="1057"/>
        <v>41</v>
      </c>
      <c r="BF1422" s="1">
        <f t="shared" si="1058"/>
        <v>41</v>
      </c>
      <c r="BG1422" s="1">
        <f>+IF(D1422="male",VLOOKUP(M1422,'Key node cluster'!$A$3:$C$45,3,0),VLOOKUP(M1422,'Key node cluster'!$F$3:$H$27,3,0))</f>
        <v>41</v>
      </c>
    </row>
    <row r="1423" spans="1:59" x14ac:dyDescent="0.25">
      <c r="A1423" t="s">
        <v>1482</v>
      </c>
      <c r="B1423">
        <v>9811003618</v>
      </c>
      <c r="C1423" s="7">
        <v>40</v>
      </c>
      <c r="D1423" t="s">
        <v>9</v>
      </c>
      <c r="E1423" t="s">
        <v>10</v>
      </c>
      <c r="F1423" t="s">
        <v>25</v>
      </c>
      <c r="G1423" t="str">
        <f t="shared" si="1013"/>
        <v>bachelor or above</v>
      </c>
      <c r="H1423" s="7">
        <f t="shared" si="1017"/>
        <v>15</v>
      </c>
      <c r="I1423" t="s">
        <v>14</v>
      </c>
      <c r="J1423">
        <v>41</v>
      </c>
      <c r="K1423">
        <v>11.942465753424999</v>
      </c>
      <c r="L1423">
        <v>7</v>
      </c>
      <c r="M1423" s="5">
        <f t="shared" si="1018"/>
        <v>32</v>
      </c>
      <c r="N1423" s="5">
        <f>+IF(D1423="male",VLOOKUP(BG1423,'Key node cluster'!$L$3:$N$24,3,0),VLOOKUP(BG1423,'Key node cluster'!$R$3:$T$15,3,0))</f>
        <v>0</v>
      </c>
      <c r="O1423" s="1">
        <v>0</v>
      </c>
      <c r="P1423" s="1">
        <f t="shared" si="1019"/>
        <v>26</v>
      </c>
      <c r="Q1423" s="1">
        <f t="shared" si="1020"/>
        <v>26</v>
      </c>
      <c r="R1423" s="1">
        <f t="shared" si="1021"/>
        <v>26</v>
      </c>
      <c r="S1423" s="1">
        <f t="shared" si="1022"/>
        <v>26</v>
      </c>
      <c r="T1423" s="1">
        <f t="shared" si="1023"/>
        <v>26</v>
      </c>
      <c r="U1423" s="1">
        <f t="shared" si="1024"/>
        <v>26</v>
      </c>
      <c r="V1423" s="1">
        <f t="shared" si="1025"/>
        <v>26</v>
      </c>
      <c r="W1423" s="1">
        <f t="shared" si="1026"/>
        <v>26</v>
      </c>
      <c r="X1423" s="1">
        <f t="shared" si="1027"/>
        <v>26</v>
      </c>
      <c r="Y1423" s="1">
        <f t="shared" si="1028"/>
        <v>26</v>
      </c>
      <c r="Z1423" s="1">
        <f t="shared" si="1029"/>
        <v>26</v>
      </c>
      <c r="AA1423" s="1">
        <f t="shared" si="1030"/>
        <v>26</v>
      </c>
      <c r="AB1423" s="1">
        <f t="shared" si="1031"/>
        <v>26</v>
      </c>
      <c r="AC1423" s="1">
        <f t="shared" si="1032"/>
        <v>26</v>
      </c>
      <c r="AD1423" s="1">
        <f t="shared" si="1033"/>
        <v>26</v>
      </c>
      <c r="AE1423" s="1">
        <f t="shared" si="1034"/>
        <v>26</v>
      </c>
      <c r="AF1423" s="1">
        <f t="shared" si="1035"/>
        <v>26</v>
      </c>
      <c r="AG1423" s="1">
        <f t="shared" si="1036"/>
        <v>26</v>
      </c>
      <c r="AH1423" s="1">
        <f t="shared" si="1037"/>
        <v>26</v>
      </c>
      <c r="AI1423" s="1">
        <f t="shared" si="1038"/>
        <v>26</v>
      </c>
      <c r="AJ1423" s="1">
        <f t="shared" si="1039"/>
        <v>26</v>
      </c>
      <c r="AK1423" s="1">
        <f t="shared" si="1040"/>
        <v>26</v>
      </c>
      <c r="AL1423" s="1">
        <f t="shared" si="1041"/>
        <v>26</v>
      </c>
      <c r="AM1423" s="1">
        <f t="shared" si="1042"/>
        <v>26</v>
      </c>
      <c r="AN1423" s="1">
        <f t="shared" si="1043"/>
        <v>26</v>
      </c>
      <c r="AO1423" s="1">
        <f t="shared" si="1044"/>
        <v>26</v>
      </c>
      <c r="AP1423" s="7">
        <f t="shared" si="1014"/>
        <v>27</v>
      </c>
      <c r="AQ1423" s="7">
        <f t="shared" si="1015"/>
        <v>28</v>
      </c>
      <c r="AR1423" s="1">
        <f t="shared" si="1045"/>
        <v>32</v>
      </c>
      <c r="AS1423" s="7">
        <f t="shared" si="1016"/>
        <v>32</v>
      </c>
      <c r="AT1423" s="1">
        <f t="shared" si="1046"/>
        <v>32</v>
      </c>
      <c r="AU1423" s="1">
        <f t="shared" si="1047"/>
        <v>32</v>
      </c>
      <c r="AV1423" s="1">
        <f t="shared" si="1048"/>
        <v>32</v>
      </c>
      <c r="AW1423" s="1">
        <f t="shared" si="1049"/>
        <v>32</v>
      </c>
      <c r="AX1423" s="1">
        <f t="shared" si="1050"/>
        <v>32</v>
      </c>
      <c r="AY1423" s="1">
        <f t="shared" si="1051"/>
        <v>32</v>
      </c>
      <c r="AZ1423" s="1">
        <f t="shared" si="1052"/>
        <v>32</v>
      </c>
      <c r="BA1423" s="1">
        <f t="shared" si="1053"/>
        <v>32</v>
      </c>
      <c r="BB1423" s="1">
        <f t="shared" si="1054"/>
        <v>32</v>
      </c>
      <c r="BC1423" s="1">
        <f t="shared" si="1055"/>
        <v>32</v>
      </c>
      <c r="BD1423" s="1">
        <f t="shared" si="1056"/>
        <v>32</v>
      </c>
      <c r="BE1423" s="1">
        <f t="shared" si="1057"/>
        <v>32</v>
      </c>
      <c r="BF1423" s="1">
        <f t="shared" si="1058"/>
        <v>32</v>
      </c>
      <c r="BG1423" s="1">
        <f>+IF(D1423="male",VLOOKUP(M1423,'Key node cluster'!$A$3:$C$45,3,0),VLOOKUP(M1423,'Key node cluster'!$F$3:$H$27,3,0))</f>
        <v>32</v>
      </c>
    </row>
    <row r="1424" spans="1:59" x14ac:dyDescent="0.25">
      <c r="A1424" t="s">
        <v>1485</v>
      </c>
      <c r="B1424">
        <v>9781040198</v>
      </c>
      <c r="C1424" s="7">
        <v>40</v>
      </c>
      <c r="D1424" t="s">
        <v>9</v>
      </c>
      <c r="E1424" t="s">
        <v>10</v>
      </c>
      <c r="F1424" t="s">
        <v>11</v>
      </c>
      <c r="G1424" t="str">
        <f t="shared" si="1013"/>
        <v/>
      </c>
      <c r="H1424" s="7">
        <f t="shared" si="1017"/>
        <v>20</v>
      </c>
      <c r="J1424">
        <v>43</v>
      </c>
      <c r="K1424">
        <v>16.369863013699</v>
      </c>
      <c r="L1424">
        <v>7</v>
      </c>
      <c r="M1424" s="5">
        <f t="shared" si="1018"/>
        <v>42</v>
      </c>
      <c r="N1424" s="5">
        <f>+IF(D1424="male",VLOOKUP(BG1424,'Key node cluster'!$L$3:$N$24,3,0),VLOOKUP(BG1424,'Key node cluster'!$R$3:$T$15,3,0))</f>
        <v>0</v>
      </c>
      <c r="O1424" s="1">
        <v>0</v>
      </c>
      <c r="P1424" s="1">
        <f t="shared" si="1019"/>
        <v>26</v>
      </c>
      <c r="Q1424" s="1">
        <f t="shared" si="1020"/>
        <v>26</v>
      </c>
      <c r="R1424" s="1">
        <f t="shared" si="1021"/>
        <v>26</v>
      </c>
      <c r="S1424" s="1">
        <f t="shared" si="1022"/>
        <v>26</v>
      </c>
      <c r="T1424" s="1">
        <f t="shared" si="1023"/>
        <v>26</v>
      </c>
      <c r="U1424" s="1">
        <f t="shared" si="1024"/>
        <v>26</v>
      </c>
      <c r="V1424" s="1">
        <f t="shared" si="1025"/>
        <v>26</v>
      </c>
      <c r="W1424" s="1">
        <f t="shared" si="1026"/>
        <v>26</v>
      </c>
      <c r="X1424" s="1">
        <f t="shared" si="1027"/>
        <v>26</v>
      </c>
      <c r="Y1424" s="1">
        <f t="shared" si="1028"/>
        <v>26</v>
      </c>
      <c r="Z1424" s="1">
        <f t="shared" si="1029"/>
        <v>26</v>
      </c>
      <c r="AA1424" s="1">
        <f t="shared" si="1030"/>
        <v>26</v>
      </c>
      <c r="AB1424" s="1">
        <f t="shared" si="1031"/>
        <v>26</v>
      </c>
      <c r="AC1424" s="1">
        <f t="shared" si="1032"/>
        <v>26</v>
      </c>
      <c r="AD1424" s="1">
        <f t="shared" si="1033"/>
        <v>26</v>
      </c>
      <c r="AE1424" s="1">
        <f t="shared" si="1034"/>
        <v>26</v>
      </c>
      <c r="AF1424" s="1">
        <f t="shared" si="1035"/>
        <v>26</v>
      </c>
      <c r="AG1424" s="1">
        <f t="shared" si="1036"/>
        <v>26</v>
      </c>
      <c r="AH1424" s="1">
        <f t="shared" si="1037"/>
        <v>26</v>
      </c>
      <c r="AI1424" s="1">
        <f t="shared" si="1038"/>
        <v>26</v>
      </c>
      <c r="AJ1424" s="1">
        <f t="shared" si="1039"/>
        <v>26</v>
      </c>
      <c r="AK1424" s="1">
        <f t="shared" si="1040"/>
        <v>26</v>
      </c>
      <c r="AL1424" s="1">
        <f t="shared" si="1041"/>
        <v>26</v>
      </c>
      <c r="AM1424" s="1">
        <f t="shared" si="1042"/>
        <v>26</v>
      </c>
      <c r="AN1424" s="1">
        <f t="shared" si="1043"/>
        <v>26</v>
      </c>
      <c r="AO1424" s="1">
        <f t="shared" si="1044"/>
        <v>26</v>
      </c>
      <c r="AP1424" s="7">
        <f t="shared" si="1014"/>
        <v>38</v>
      </c>
      <c r="AQ1424" s="7">
        <f t="shared" si="1015"/>
        <v>38</v>
      </c>
      <c r="AR1424" s="1">
        <f t="shared" si="1045"/>
        <v>38</v>
      </c>
      <c r="AS1424" s="7">
        <f t="shared" si="1016"/>
        <v>38</v>
      </c>
      <c r="AT1424" s="1">
        <f t="shared" si="1046"/>
        <v>38</v>
      </c>
      <c r="AU1424" s="1">
        <f t="shared" si="1047"/>
        <v>38</v>
      </c>
      <c r="AV1424" s="1">
        <f t="shared" si="1048"/>
        <v>38</v>
      </c>
      <c r="AW1424" s="1">
        <f t="shared" si="1049"/>
        <v>38</v>
      </c>
      <c r="AX1424" s="1">
        <f t="shared" si="1050"/>
        <v>38</v>
      </c>
      <c r="AY1424" s="1">
        <f t="shared" si="1051"/>
        <v>38</v>
      </c>
      <c r="AZ1424" s="1">
        <f t="shared" si="1052"/>
        <v>38</v>
      </c>
      <c r="BA1424" s="1">
        <f t="shared" si="1053"/>
        <v>38</v>
      </c>
      <c r="BB1424" s="1">
        <f t="shared" si="1054"/>
        <v>40</v>
      </c>
      <c r="BC1424" s="1">
        <f t="shared" si="1055"/>
        <v>40</v>
      </c>
      <c r="BD1424" s="1">
        <f t="shared" si="1056"/>
        <v>42</v>
      </c>
      <c r="BE1424" s="1">
        <f t="shared" si="1057"/>
        <v>42</v>
      </c>
      <c r="BF1424" s="1">
        <f t="shared" si="1058"/>
        <v>42</v>
      </c>
      <c r="BG1424" s="1">
        <f>+IF(D1424="male",VLOOKUP(M1424,'Key node cluster'!$A$3:$C$45,3,0),VLOOKUP(M1424,'Key node cluster'!$F$3:$H$27,3,0))</f>
        <v>42</v>
      </c>
    </row>
    <row r="1425" spans="1:59" x14ac:dyDescent="0.25">
      <c r="A1425" t="s">
        <v>1497</v>
      </c>
      <c r="B1425">
        <v>9911041920</v>
      </c>
      <c r="C1425" s="7">
        <v>30</v>
      </c>
      <c r="D1425" t="s">
        <v>9</v>
      </c>
      <c r="E1425" t="s">
        <v>10</v>
      </c>
      <c r="F1425" t="s">
        <v>28</v>
      </c>
      <c r="G1425" t="str">
        <f t="shared" si="1013"/>
        <v>bachelor or above</v>
      </c>
      <c r="H1425" s="7">
        <f t="shared" si="1017"/>
        <v>10</v>
      </c>
      <c r="I1425" t="s">
        <v>14</v>
      </c>
      <c r="J1425">
        <v>30</v>
      </c>
      <c r="K1425">
        <v>9.1863013698629992</v>
      </c>
      <c r="L1425">
        <v>2</v>
      </c>
      <c r="M1425" s="5">
        <f t="shared" si="1018"/>
        <v>37</v>
      </c>
      <c r="N1425" s="5">
        <f>+IF(D1425="male",VLOOKUP(BG1425,'Key node cluster'!$L$3:$N$24,3,0),VLOOKUP(BG1425,'Key node cluster'!$R$3:$T$15,3,0))</f>
        <v>0</v>
      </c>
      <c r="O1425" s="1">
        <v>0</v>
      </c>
      <c r="P1425" s="1">
        <f t="shared" si="1019"/>
        <v>26</v>
      </c>
      <c r="Q1425" s="1">
        <f t="shared" si="1020"/>
        <v>26</v>
      </c>
      <c r="R1425" s="1">
        <f t="shared" si="1021"/>
        <v>26</v>
      </c>
      <c r="S1425" s="1">
        <f t="shared" si="1022"/>
        <v>26</v>
      </c>
      <c r="T1425" s="1">
        <f t="shared" si="1023"/>
        <v>26</v>
      </c>
      <c r="U1425" s="1">
        <f t="shared" si="1024"/>
        <v>26</v>
      </c>
      <c r="V1425" s="1">
        <f t="shared" si="1025"/>
        <v>26</v>
      </c>
      <c r="W1425" s="1">
        <f t="shared" si="1026"/>
        <v>26</v>
      </c>
      <c r="X1425" s="1">
        <f t="shared" si="1027"/>
        <v>26</v>
      </c>
      <c r="Y1425" s="1">
        <f t="shared" si="1028"/>
        <v>26</v>
      </c>
      <c r="Z1425" s="1">
        <f t="shared" si="1029"/>
        <v>26</v>
      </c>
      <c r="AA1425" s="1">
        <f t="shared" si="1030"/>
        <v>26</v>
      </c>
      <c r="AB1425" s="1">
        <f t="shared" si="1031"/>
        <v>26</v>
      </c>
      <c r="AC1425" s="1">
        <f t="shared" si="1032"/>
        <v>26</v>
      </c>
      <c r="AD1425" s="1">
        <f t="shared" si="1033"/>
        <v>26</v>
      </c>
      <c r="AE1425" s="1">
        <f t="shared" si="1034"/>
        <v>26</v>
      </c>
      <c r="AF1425" s="1">
        <f t="shared" si="1035"/>
        <v>26</v>
      </c>
      <c r="AG1425" s="1">
        <f t="shared" si="1036"/>
        <v>26</v>
      </c>
      <c r="AH1425" s="1">
        <f t="shared" si="1037"/>
        <v>26</v>
      </c>
      <c r="AI1425" s="1">
        <f t="shared" si="1038"/>
        <v>26</v>
      </c>
      <c r="AJ1425" s="1">
        <f t="shared" si="1039"/>
        <v>26</v>
      </c>
      <c r="AK1425" s="1">
        <f t="shared" si="1040"/>
        <v>26</v>
      </c>
      <c r="AL1425" s="1">
        <f t="shared" si="1041"/>
        <v>26</v>
      </c>
      <c r="AM1425" s="1">
        <f t="shared" si="1042"/>
        <v>26</v>
      </c>
      <c r="AN1425" s="1">
        <f t="shared" si="1043"/>
        <v>26</v>
      </c>
      <c r="AO1425" s="1">
        <f t="shared" si="1044"/>
        <v>26</v>
      </c>
      <c r="AP1425" s="7">
        <f t="shared" si="1014"/>
        <v>27</v>
      </c>
      <c r="AQ1425" s="7">
        <f t="shared" si="1015"/>
        <v>33</v>
      </c>
      <c r="AR1425" s="1">
        <f t="shared" si="1045"/>
        <v>33</v>
      </c>
      <c r="AS1425" s="7">
        <f t="shared" si="1016"/>
        <v>33</v>
      </c>
      <c r="AT1425" s="1">
        <f t="shared" si="1046"/>
        <v>33</v>
      </c>
      <c r="AU1425" s="1">
        <f t="shared" si="1047"/>
        <v>33</v>
      </c>
      <c r="AV1425" s="1">
        <f t="shared" si="1048"/>
        <v>33</v>
      </c>
      <c r="AW1425" s="1">
        <f t="shared" si="1049"/>
        <v>37</v>
      </c>
      <c r="AX1425" s="1">
        <f t="shared" si="1050"/>
        <v>37</v>
      </c>
      <c r="AY1425" s="1">
        <f t="shared" si="1051"/>
        <v>37</v>
      </c>
      <c r="AZ1425" s="1">
        <f t="shared" si="1052"/>
        <v>37</v>
      </c>
      <c r="BA1425" s="1">
        <f t="shared" si="1053"/>
        <v>37</v>
      </c>
      <c r="BB1425" s="1">
        <f t="shared" si="1054"/>
        <v>37</v>
      </c>
      <c r="BC1425" s="1">
        <f t="shared" si="1055"/>
        <v>37</v>
      </c>
      <c r="BD1425" s="1">
        <f t="shared" si="1056"/>
        <v>37</v>
      </c>
      <c r="BE1425" s="1">
        <f t="shared" si="1057"/>
        <v>37</v>
      </c>
      <c r="BF1425" s="1">
        <f t="shared" si="1058"/>
        <v>37</v>
      </c>
      <c r="BG1425" s="1">
        <f>+IF(D1425="male",VLOOKUP(M1425,'Key node cluster'!$A$3:$C$45,3,0),VLOOKUP(M1425,'Key node cluster'!$F$3:$H$27,3,0))</f>
        <v>37</v>
      </c>
    </row>
    <row r="1426" spans="1:59" x14ac:dyDescent="0.25">
      <c r="A1426" t="s">
        <v>1501</v>
      </c>
      <c r="B1426">
        <v>9911017310</v>
      </c>
      <c r="C1426" s="7">
        <v>30</v>
      </c>
      <c r="D1426" t="s">
        <v>9</v>
      </c>
      <c r="E1426" t="s">
        <v>10</v>
      </c>
      <c r="F1426" t="s">
        <v>11</v>
      </c>
      <c r="G1426" t="str">
        <f t="shared" si="1013"/>
        <v>bachelor or above</v>
      </c>
      <c r="H1426" s="7">
        <f t="shared" si="1017"/>
        <v>10</v>
      </c>
      <c r="I1426" t="s">
        <v>14</v>
      </c>
      <c r="J1426">
        <v>30</v>
      </c>
      <c r="K1426">
        <v>8.6082191780821997</v>
      </c>
      <c r="L1426">
        <v>7</v>
      </c>
      <c r="M1426" s="5">
        <f t="shared" si="1018"/>
        <v>42</v>
      </c>
      <c r="N1426" s="5">
        <f>+IF(D1426="male",VLOOKUP(BG1426,'Key node cluster'!$L$3:$N$24,3,0),VLOOKUP(BG1426,'Key node cluster'!$R$3:$T$15,3,0))</f>
        <v>0</v>
      </c>
      <c r="O1426" s="1">
        <v>0</v>
      </c>
      <c r="P1426" s="1">
        <f t="shared" si="1019"/>
        <v>26</v>
      </c>
      <c r="Q1426" s="1">
        <f t="shared" si="1020"/>
        <v>26</v>
      </c>
      <c r="R1426" s="1">
        <f t="shared" si="1021"/>
        <v>26</v>
      </c>
      <c r="S1426" s="1">
        <f t="shared" si="1022"/>
        <v>26</v>
      </c>
      <c r="T1426" s="1">
        <f t="shared" si="1023"/>
        <v>26</v>
      </c>
      <c r="U1426" s="1">
        <f t="shared" si="1024"/>
        <v>26</v>
      </c>
      <c r="V1426" s="1">
        <f t="shared" si="1025"/>
        <v>26</v>
      </c>
      <c r="W1426" s="1">
        <f t="shared" si="1026"/>
        <v>26</v>
      </c>
      <c r="X1426" s="1">
        <f t="shared" si="1027"/>
        <v>26</v>
      </c>
      <c r="Y1426" s="1">
        <f t="shared" si="1028"/>
        <v>26</v>
      </c>
      <c r="Z1426" s="1">
        <f t="shared" si="1029"/>
        <v>26</v>
      </c>
      <c r="AA1426" s="1">
        <f t="shared" si="1030"/>
        <v>26</v>
      </c>
      <c r="AB1426" s="1">
        <f t="shared" si="1031"/>
        <v>26</v>
      </c>
      <c r="AC1426" s="1">
        <f t="shared" si="1032"/>
        <v>26</v>
      </c>
      <c r="AD1426" s="1">
        <f t="shared" si="1033"/>
        <v>26</v>
      </c>
      <c r="AE1426" s="1">
        <f t="shared" si="1034"/>
        <v>26</v>
      </c>
      <c r="AF1426" s="1">
        <f t="shared" si="1035"/>
        <v>26</v>
      </c>
      <c r="AG1426" s="1">
        <f t="shared" si="1036"/>
        <v>26</v>
      </c>
      <c r="AH1426" s="1">
        <f t="shared" si="1037"/>
        <v>26</v>
      </c>
      <c r="AI1426" s="1">
        <f t="shared" si="1038"/>
        <v>26</v>
      </c>
      <c r="AJ1426" s="1">
        <f t="shared" si="1039"/>
        <v>26</v>
      </c>
      <c r="AK1426" s="1">
        <f t="shared" si="1040"/>
        <v>26</v>
      </c>
      <c r="AL1426" s="1">
        <f t="shared" si="1041"/>
        <v>26</v>
      </c>
      <c r="AM1426" s="1">
        <f t="shared" si="1042"/>
        <v>26</v>
      </c>
      <c r="AN1426" s="1">
        <f t="shared" si="1043"/>
        <v>26</v>
      </c>
      <c r="AO1426" s="1">
        <f t="shared" si="1044"/>
        <v>26</v>
      </c>
      <c r="AP1426" s="7">
        <f t="shared" si="1014"/>
        <v>38</v>
      </c>
      <c r="AQ1426" s="7">
        <f t="shared" si="1015"/>
        <v>38</v>
      </c>
      <c r="AR1426" s="1">
        <f t="shared" si="1045"/>
        <v>38</v>
      </c>
      <c r="AS1426" s="7">
        <f t="shared" si="1016"/>
        <v>38</v>
      </c>
      <c r="AT1426" s="1">
        <f t="shared" si="1046"/>
        <v>38</v>
      </c>
      <c r="AU1426" s="1">
        <f t="shared" si="1047"/>
        <v>38</v>
      </c>
      <c r="AV1426" s="1">
        <f t="shared" si="1048"/>
        <v>38</v>
      </c>
      <c r="AW1426" s="1">
        <f t="shared" si="1049"/>
        <v>38</v>
      </c>
      <c r="AX1426" s="1">
        <f t="shared" si="1050"/>
        <v>38</v>
      </c>
      <c r="AY1426" s="1">
        <f t="shared" si="1051"/>
        <v>38</v>
      </c>
      <c r="AZ1426" s="1">
        <f t="shared" si="1052"/>
        <v>38</v>
      </c>
      <c r="BA1426" s="1">
        <f t="shared" si="1053"/>
        <v>38</v>
      </c>
      <c r="BB1426" s="1">
        <f t="shared" si="1054"/>
        <v>40</v>
      </c>
      <c r="BC1426" s="1">
        <f t="shared" si="1055"/>
        <v>40</v>
      </c>
      <c r="BD1426" s="1">
        <f t="shared" si="1056"/>
        <v>42</v>
      </c>
      <c r="BE1426" s="1">
        <f t="shared" si="1057"/>
        <v>42</v>
      </c>
      <c r="BF1426" s="1">
        <f t="shared" si="1058"/>
        <v>42</v>
      </c>
      <c r="BG1426" s="1">
        <f>+IF(D1426="male",VLOOKUP(M1426,'Key node cluster'!$A$3:$C$45,3,0),VLOOKUP(M1426,'Key node cluster'!$F$3:$H$27,3,0))</f>
        <v>42</v>
      </c>
    </row>
    <row r="1427" spans="1:59" x14ac:dyDescent="0.25">
      <c r="A1427" t="s">
        <v>1504</v>
      </c>
      <c r="B1427">
        <v>9881012767</v>
      </c>
      <c r="C1427" s="7">
        <v>30</v>
      </c>
      <c r="D1427" t="s">
        <v>9</v>
      </c>
      <c r="E1427" t="s">
        <v>10</v>
      </c>
      <c r="F1427" t="s">
        <v>45</v>
      </c>
      <c r="G1427" t="str">
        <f t="shared" si="1013"/>
        <v>bachelor or above</v>
      </c>
      <c r="H1427" s="7">
        <f t="shared" si="1017"/>
        <v>20</v>
      </c>
      <c r="I1427" t="s">
        <v>14</v>
      </c>
      <c r="J1427">
        <v>34</v>
      </c>
      <c r="K1427">
        <v>15.698630136986001</v>
      </c>
      <c r="L1427">
        <v>2</v>
      </c>
      <c r="M1427" s="5">
        <f t="shared" si="1018"/>
        <v>31</v>
      </c>
      <c r="N1427" s="5">
        <f>+IF(D1427="male",VLOOKUP(BG1427,'Key node cluster'!$L$3:$N$24,3,0),VLOOKUP(BG1427,'Key node cluster'!$R$3:$T$15,3,0))</f>
        <v>1</v>
      </c>
      <c r="O1427" s="1">
        <v>0</v>
      </c>
      <c r="P1427" s="1">
        <f t="shared" si="1019"/>
        <v>26</v>
      </c>
      <c r="Q1427" s="1">
        <f t="shared" si="1020"/>
        <v>26</v>
      </c>
      <c r="R1427" s="1">
        <f t="shared" si="1021"/>
        <v>26</v>
      </c>
      <c r="S1427" s="1">
        <f t="shared" si="1022"/>
        <v>26</v>
      </c>
      <c r="T1427" s="1">
        <f t="shared" si="1023"/>
        <v>26</v>
      </c>
      <c r="U1427" s="1">
        <f t="shared" si="1024"/>
        <v>26</v>
      </c>
      <c r="V1427" s="1">
        <f t="shared" si="1025"/>
        <v>26</v>
      </c>
      <c r="W1427" s="1">
        <f t="shared" si="1026"/>
        <v>26</v>
      </c>
      <c r="X1427" s="1">
        <f t="shared" si="1027"/>
        <v>26</v>
      </c>
      <c r="Y1427" s="1">
        <f t="shared" si="1028"/>
        <v>26</v>
      </c>
      <c r="Z1427" s="1">
        <f t="shared" si="1029"/>
        <v>26</v>
      </c>
      <c r="AA1427" s="1">
        <f t="shared" si="1030"/>
        <v>26</v>
      </c>
      <c r="AB1427" s="1">
        <f t="shared" si="1031"/>
        <v>26</v>
      </c>
      <c r="AC1427" s="1">
        <f t="shared" si="1032"/>
        <v>26</v>
      </c>
      <c r="AD1427" s="1">
        <f t="shared" si="1033"/>
        <v>26</v>
      </c>
      <c r="AE1427" s="1">
        <f t="shared" si="1034"/>
        <v>26</v>
      </c>
      <c r="AF1427" s="1">
        <f t="shared" si="1035"/>
        <v>26</v>
      </c>
      <c r="AG1427" s="1">
        <f t="shared" si="1036"/>
        <v>26</v>
      </c>
      <c r="AH1427" s="1">
        <f t="shared" si="1037"/>
        <v>26</v>
      </c>
      <c r="AI1427" s="1">
        <f t="shared" si="1038"/>
        <v>26</v>
      </c>
      <c r="AJ1427" s="1">
        <f t="shared" si="1039"/>
        <v>26</v>
      </c>
      <c r="AK1427" s="1">
        <f t="shared" si="1040"/>
        <v>26</v>
      </c>
      <c r="AL1427" s="1">
        <f t="shared" si="1041"/>
        <v>26</v>
      </c>
      <c r="AM1427" s="1">
        <f t="shared" si="1042"/>
        <v>26</v>
      </c>
      <c r="AN1427" s="1">
        <f t="shared" si="1043"/>
        <v>26</v>
      </c>
      <c r="AO1427" s="1">
        <f t="shared" si="1044"/>
        <v>26</v>
      </c>
      <c r="AP1427" s="7">
        <f t="shared" si="1014"/>
        <v>27</v>
      </c>
      <c r="AQ1427" s="7">
        <f t="shared" si="1015"/>
        <v>28</v>
      </c>
      <c r="AR1427" s="1">
        <f t="shared" si="1045"/>
        <v>29</v>
      </c>
      <c r="AS1427" s="7">
        <f t="shared" si="1016"/>
        <v>31</v>
      </c>
      <c r="AT1427" s="1">
        <f t="shared" si="1046"/>
        <v>31</v>
      </c>
      <c r="AU1427" s="1">
        <f t="shared" si="1047"/>
        <v>31</v>
      </c>
      <c r="AV1427" s="1">
        <f t="shared" si="1048"/>
        <v>31</v>
      </c>
      <c r="AW1427" s="1">
        <f t="shared" si="1049"/>
        <v>31</v>
      </c>
      <c r="AX1427" s="1">
        <f t="shared" si="1050"/>
        <v>31</v>
      </c>
      <c r="AY1427" s="1">
        <f t="shared" si="1051"/>
        <v>31</v>
      </c>
      <c r="AZ1427" s="1">
        <f t="shared" si="1052"/>
        <v>31</v>
      </c>
      <c r="BA1427" s="1">
        <f t="shared" si="1053"/>
        <v>31</v>
      </c>
      <c r="BB1427" s="1">
        <f t="shared" si="1054"/>
        <v>31</v>
      </c>
      <c r="BC1427" s="1">
        <f t="shared" si="1055"/>
        <v>31</v>
      </c>
      <c r="BD1427" s="1">
        <f t="shared" si="1056"/>
        <v>31</v>
      </c>
      <c r="BE1427" s="1">
        <f t="shared" si="1057"/>
        <v>31</v>
      </c>
      <c r="BF1427" s="1">
        <f t="shared" si="1058"/>
        <v>31</v>
      </c>
      <c r="BG1427" s="1">
        <f>+IF(D1427="male",VLOOKUP(M1427,'Key node cluster'!$A$3:$C$45,3,0),VLOOKUP(M1427,'Key node cluster'!$F$3:$H$27,3,0))</f>
        <v>31</v>
      </c>
    </row>
    <row r="1428" spans="1:59" x14ac:dyDescent="0.25">
      <c r="A1428" t="s">
        <v>1505</v>
      </c>
      <c r="B1428">
        <v>9861026309</v>
      </c>
      <c r="C1428" s="7">
        <v>40</v>
      </c>
      <c r="D1428" t="s">
        <v>9</v>
      </c>
      <c r="E1428" t="s">
        <v>10</v>
      </c>
      <c r="F1428" t="s">
        <v>11</v>
      </c>
      <c r="G1428" t="str">
        <f t="shared" si="1013"/>
        <v>bachelor or above</v>
      </c>
      <c r="H1428" s="7">
        <f t="shared" si="1017"/>
        <v>15</v>
      </c>
      <c r="I1428" t="s">
        <v>14</v>
      </c>
      <c r="J1428">
        <v>36</v>
      </c>
      <c r="K1428">
        <v>12.115068493151</v>
      </c>
      <c r="L1428">
        <v>1</v>
      </c>
      <c r="M1428" s="5">
        <f t="shared" si="1018"/>
        <v>42</v>
      </c>
      <c r="N1428" s="5">
        <f>+IF(D1428="male",VLOOKUP(BG1428,'Key node cluster'!$L$3:$N$24,3,0),VLOOKUP(BG1428,'Key node cluster'!$R$3:$T$15,3,0))</f>
        <v>0</v>
      </c>
      <c r="O1428" s="1">
        <v>0</v>
      </c>
      <c r="P1428" s="1">
        <f t="shared" si="1019"/>
        <v>26</v>
      </c>
      <c r="Q1428" s="1">
        <f t="shared" si="1020"/>
        <v>26</v>
      </c>
      <c r="R1428" s="1">
        <f t="shared" si="1021"/>
        <v>26</v>
      </c>
      <c r="S1428" s="1">
        <f t="shared" si="1022"/>
        <v>26</v>
      </c>
      <c r="T1428" s="1">
        <f t="shared" si="1023"/>
        <v>26</v>
      </c>
      <c r="U1428" s="1">
        <f t="shared" si="1024"/>
        <v>26</v>
      </c>
      <c r="V1428" s="1">
        <f t="shared" si="1025"/>
        <v>26</v>
      </c>
      <c r="W1428" s="1">
        <f t="shared" si="1026"/>
        <v>26</v>
      </c>
      <c r="X1428" s="1">
        <f t="shared" si="1027"/>
        <v>26</v>
      </c>
      <c r="Y1428" s="1">
        <f t="shared" si="1028"/>
        <v>26</v>
      </c>
      <c r="Z1428" s="1">
        <f t="shared" si="1029"/>
        <v>26</v>
      </c>
      <c r="AA1428" s="1">
        <f t="shared" si="1030"/>
        <v>26</v>
      </c>
      <c r="AB1428" s="1">
        <f t="shared" si="1031"/>
        <v>26</v>
      </c>
      <c r="AC1428" s="1">
        <f t="shared" si="1032"/>
        <v>26</v>
      </c>
      <c r="AD1428" s="1">
        <f t="shared" si="1033"/>
        <v>26</v>
      </c>
      <c r="AE1428" s="1">
        <f t="shared" si="1034"/>
        <v>26</v>
      </c>
      <c r="AF1428" s="1">
        <f t="shared" si="1035"/>
        <v>26</v>
      </c>
      <c r="AG1428" s="1">
        <f t="shared" si="1036"/>
        <v>26</v>
      </c>
      <c r="AH1428" s="1">
        <f t="shared" si="1037"/>
        <v>26</v>
      </c>
      <c r="AI1428" s="1">
        <f t="shared" si="1038"/>
        <v>26</v>
      </c>
      <c r="AJ1428" s="1">
        <f t="shared" si="1039"/>
        <v>26</v>
      </c>
      <c r="AK1428" s="1">
        <f t="shared" si="1040"/>
        <v>26</v>
      </c>
      <c r="AL1428" s="1">
        <f t="shared" si="1041"/>
        <v>26</v>
      </c>
      <c r="AM1428" s="1">
        <f t="shared" si="1042"/>
        <v>26</v>
      </c>
      <c r="AN1428" s="1">
        <f t="shared" si="1043"/>
        <v>26</v>
      </c>
      <c r="AO1428" s="1">
        <f t="shared" si="1044"/>
        <v>26</v>
      </c>
      <c r="AP1428" s="7">
        <f t="shared" si="1014"/>
        <v>38</v>
      </c>
      <c r="AQ1428" s="7">
        <f t="shared" si="1015"/>
        <v>38</v>
      </c>
      <c r="AR1428" s="1">
        <f t="shared" si="1045"/>
        <v>38</v>
      </c>
      <c r="AS1428" s="7">
        <f t="shared" si="1016"/>
        <v>38</v>
      </c>
      <c r="AT1428" s="1">
        <f t="shared" si="1046"/>
        <v>38</v>
      </c>
      <c r="AU1428" s="1">
        <f t="shared" si="1047"/>
        <v>38</v>
      </c>
      <c r="AV1428" s="1">
        <f t="shared" si="1048"/>
        <v>38</v>
      </c>
      <c r="AW1428" s="1">
        <f t="shared" si="1049"/>
        <v>38</v>
      </c>
      <c r="AX1428" s="1">
        <f t="shared" si="1050"/>
        <v>38</v>
      </c>
      <c r="AY1428" s="1">
        <f t="shared" si="1051"/>
        <v>38</v>
      </c>
      <c r="AZ1428" s="1">
        <f t="shared" si="1052"/>
        <v>38</v>
      </c>
      <c r="BA1428" s="1">
        <f t="shared" si="1053"/>
        <v>38</v>
      </c>
      <c r="BB1428" s="1">
        <f t="shared" si="1054"/>
        <v>40</v>
      </c>
      <c r="BC1428" s="1">
        <f t="shared" si="1055"/>
        <v>40</v>
      </c>
      <c r="BD1428" s="1">
        <f t="shared" si="1056"/>
        <v>42</v>
      </c>
      <c r="BE1428" s="1">
        <f t="shared" si="1057"/>
        <v>42</v>
      </c>
      <c r="BF1428" s="1">
        <f t="shared" si="1058"/>
        <v>42</v>
      </c>
      <c r="BG1428" s="1">
        <f>+IF(D1428="male",VLOOKUP(M1428,'Key node cluster'!$A$3:$C$45,3,0),VLOOKUP(M1428,'Key node cluster'!$F$3:$H$27,3,0))</f>
        <v>42</v>
      </c>
    </row>
    <row r="1429" spans="1:59" x14ac:dyDescent="0.25">
      <c r="A1429" t="s">
        <v>1506</v>
      </c>
      <c r="B1429">
        <v>9811021714</v>
      </c>
      <c r="C1429" s="7">
        <v>40</v>
      </c>
      <c r="D1429" t="s">
        <v>9</v>
      </c>
      <c r="E1429" t="s">
        <v>10</v>
      </c>
      <c r="F1429" t="s">
        <v>45</v>
      </c>
      <c r="G1429" t="str">
        <f t="shared" si="1013"/>
        <v>bachelor or above</v>
      </c>
      <c r="H1429" s="7">
        <f t="shared" si="1017"/>
        <v>20</v>
      </c>
      <c r="I1429" t="s">
        <v>14</v>
      </c>
      <c r="J1429">
        <v>40</v>
      </c>
      <c r="K1429">
        <v>17.443835616438001</v>
      </c>
      <c r="L1429">
        <v>3</v>
      </c>
      <c r="M1429" s="5">
        <f t="shared" si="1018"/>
        <v>32</v>
      </c>
      <c r="N1429" s="5">
        <f>+IF(D1429="male",VLOOKUP(BG1429,'Key node cluster'!$L$3:$N$24,3,0),VLOOKUP(BG1429,'Key node cluster'!$R$3:$T$15,3,0))</f>
        <v>0</v>
      </c>
      <c r="O1429" s="1">
        <v>0</v>
      </c>
      <c r="P1429" s="1">
        <f t="shared" si="1019"/>
        <v>26</v>
      </c>
      <c r="Q1429" s="1">
        <f t="shared" si="1020"/>
        <v>26</v>
      </c>
      <c r="R1429" s="1">
        <f t="shared" si="1021"/>
        <v>26</v>
      </c>
      <c r="S1429" s="1">
        <f t="shared" si="1022"/>
        <v>26</v>
      </c>
      <c r="T1429" s="1">
        <f t="shared" si="1023"/>
        <v>26</v>
      </c>
      <c r="U1429" s="1">
        <f t="shared" si="1024"/>
        <v>26</v>
      </c>
      <c r="V1429" s="1">
        <f t="shared" si="1025"/>
        <v>26</v>
      </c>
      <c r="W1429" s="1">
        <f t="shared" si="1026"/>
        <v>26</v>
      </c>
      <c r="X1429" s="1">
        <f t="shared" si="1027"/>
        <v>26</v>
      </c>
      <c r="Y1429" s="1">
        <f t="shared" si="1028"/>
        <v>26</v>
      </c>
      <c r="Z1429" s="1">
        <f t="shared" si="1029"/>
        <v>26</v>
      </c>
      <c r="AA1429" s="1">
        <f t="shared" si="1030"/>
        <v>26</v>
      </c>
      <c r="AB1429" s="1">
        <f t="shared" si="1031"/>
        <v>26</v>
      </c>
      <c r="AC1429" s="1">
        <f t="shared" si="1032"/>
        <v>26</v>
      </c>
      <c r="AD1429" s="1">
        <f t="shared" si="1033"/>
        <v>26</v>
      </c>
      <c r="AE1429" s="1">
        <f t="shared" si="1034"/>
        <v>26</v>
      </c>
      <c r="AF1429" s="1">
        <f t="shared" si="1035"/>
        <v>26</v>
      </c>
      <c r="AG1429" s="1">
        <f t="shared" si="1036"/>
        <v>26</v>
      </c>
      <c r="AH1429" s="1">
        <f t="shared" si="1037"/>
        <v>26</v>
      </c>
      <c r="AI1429" s="1">
        <f t="shared" si="1038"/>
        <v>26</v>
      </c>
      <c r="AJ1429" s="1">
        <f t="shared" si="1039"/>
        <v>26</v>
      </c>
      <c r="AK1429" s="1">
        <f t="shared" si="1040"/>
        <v>26</v>
      </c>
      <c r="AL1429" s="1">
        <f t="shared" si="1041"/>
        <v>26</v>
      </c>
      <c r="AM1429" s="1">
        <f t="shared" si="1042"/>
        <v>26</v>
      </c>
      <c r="AN1429" s="1">
        <f t="shared" si="1043"/>
        <v>26</v>
      </c>
      <c r="AO1429" s="1">
        <f t="shared" si="1044"/>
        <v>26</v>
      </c>
      <c r="AP1429" s="7">
        <f t="shared" si="1014"/>
        <v>27</v>
      </c>
      <c r="AQ1429" s="7">
        <f t="shared" si="1015"/>
        <v>28</v>
      </c>
      <c r="AR1429" s="1">
        <f t="shared" si="1045"/>
        <v>32</v>
      </c>
      <c r="AS1429" s="7">
        <f t="shared" si="1016"/>
        <v>32</v>
      </c>
      <c r="AT1429" s="1">
        <f t="shared" si="1046"/>
        <v>32</v>
      </c>
      <c r="AU1429" s="1">
        <f t="shared" si="1047"/>
        <v>32</v>
      </c>
      <c r="AV1429" s="1">
        <f t="shared" si="1048"/>
        <v>32</v>
      </c>
      <c r="AW1429" s="1">
        <f t="shared" si="1049"/>
        <v>32</v>
      </c>
      <c r="AX1429" s="1">
        <f t="shared" si="1050"/>
        <v>32</v>
      </c>
      <c r="AY1429" s="1">
        <f t="shared" si="1051"/>
        <v>32</v>
      </c>
      <c r="AZ1429" s="1">
        <f t="shared" si="1052"/>
        <v>32</v>
      </c>
      <c r="BA1429" s="1">
        <f t="shared" si="1053"/>
        <v>32</v>
      </c>
      <c r="BB1429" s="1">
        <f t="shared" si="1054"/>
        <v>32</v>
      </c>
      <c r="BC1429" s="1">
        <f t="shared" si="1055"/>
        <v>32</v>
      </c>
      <c r="BD1429" s="1">
        <f t="shared" si="1056"/>
        <v>32</v>
      </c>
      <c r="BE1429" s="1">
        <f t="shared" si="1057"/>
        <v>32</v>
      </c>
      <c r="BF1429" s="1">
        <f t="shared" si="1058"/>
        <v>32</v>
      </c>
      <c r="BG1429" s="1">
        <f>+IF(D1429="male",VLOOKUP(M1429,'Key node cluster'!$A$3:$C$45,3,0),VLOOKUP(M1429,'Key node cluster'!$F$3:$H$27,3,0))</f>
        <v>32</v>
      </c>
    </row>
    <row r="1430" spans="1:59" x14ac:dyDescent="0.25">
      <c r="A1430" t="s">
        <v>1508</v>
      </c>
      <c r="B1430">
        <v>9931001061</v>
      </c>
      <c r="C1430" s="7">
        <v>30</v>
      </c>
      <c r="D1430" t="s">
        <v>9</v>
      </c>
      <c r="E1430" t="s">
        <v>10</v>
      </c>
      <c r="F1430" t="s">
        <v>25</v>
      </c>
      <c r="G1430" t="str">
        <f t="shared" si="1013"/>
        <v>secondary or below</v>
      </c>
      <c r="H1430" s="7">
        <f t="shared" si="1017"/>
        <v>5</v>
      </c>
      <c r="I1430" t="s">
        <v>12</v>
      </c>
      <c r="J1430">
        <v>29</v>
      </c>
      <c r="K1430">
        <v>4.7698630136986004</v>
      </c>
      <c r="L1430">
        <v>16</v>
      </c>
      <c r="M1430" s="5">
        <f t="shared" si="1018"/>
        <v>31</v>
      </c>
      <c r="N1430" s="5">
        <f>+IF(D1430="male",VLOOKUP(BG1430,'Key node cluster'!$L$3:$N$24,3,0),VLOOKUP(BG1430,'Key node cluster'!$R$3:$T$15,3,0))</f>
        <v>1</v>
      </c>
      <c r="O1430" s="1">
        <v>0</v>
      </c>
      <c r="P1430" s="1">
        <f t="shared" si="1019"/>
        <v>26</v>
      </c>
      <c r="Q1430" s="1">
        <f t="shared" si="1020"/>
        <v>26</v>
      </c>
      <c r="R1430" s="1">
        <f t="shared" si="1021"/>
        <v>26</v>
      </c>
      <c r="S1430" s="1">
        <f t="shared" si="1022"/>
        <v>26</v>
      </c>
      <c r="T1430" s="1">
        <f t="shared" si="1023"/>
        <v>26</v>
      </c>
      <c r="U1430" s="1">
        <f t="shared" si="1024"/>
        <v>26</v>
      </c>
      <c r="V1430" s="1">
        <f t="shared" si="1025"/>
        <v>26</v>
      </c>
      <c r="W1430" s="1">
        <f t="shared" si="1026"/>
        <v>26</v>
      </c>
      <c r="X1430" s="1">
        <f t="shared" si="1027"/>
        <v>26</v>
      </c>
      <c r="Y1430" s="1">
        <f t="shared" si="1028"/>
        <v>26</v>
      </c>
      <c r="Z1430" s="1">
        <f t="shared" si="1029"/>
        <v>26</v>
      </c>
      <c r="AA1430" s="1">
        <f t="shared" si="1030"/>
        <v>26</v>
      </c>
      <c r="AB1430" s="1">
        <f t="shared" si="1031"/>
        <v>26</v>
      </c>
      <c r="AC1430" s="1">
        <f t="shared" si="1032"/>
        <v>26</v>
      </c>
      <c r="AD1430" s="1">
        <f t="shared" si="1033"/>
        <v>26</v>
      </c>
      <c r="AE1430" s="1">
        <f t="shared" si="1034"/>
        <v>26</v>
      </c>
      <c r="AF1430" s="1">
        <f t="shared" si="1035"/>
        <v>26</v>
      </c>
      <c r="AG1430" s="1">
        <f t="shared" si="1036"/>
        <v>26</v>
      </c>
      <c r="AH1430" s="1">
        <f t="shared" si="1037"/>
        <v>26</v>
      </c>
      <c r="AI1430" s="1">
        <f t="shared" si="1038"/>
        <v>26</v>
      </c>
      <c r="AJ1430" s="1">
        <f t="shared" si="1039"/>
        <v>26</v>
      </c>
      <c r="AK1430" s="1">
        <f t="shared" si="1040"/>
        <v>26</v>
      </c>
      <c r="AL1430" s="1">
        <f t="shared" si="1041"/>
        <v>26</v>
      </c>
      <c r="AM1430" s="1">
        <f t="shared" si="1042"/>
        <v>26</v>
      </c>
      <c r="AN1430" s="1">
        <f t="shared" si="1043"/>
        <v>26</v>
      </c>
      <c r="AO1430" s="1">
        <f t="shared" si="1044"/>
        <v>26</v>
      </c>
      <c r="AP1430" s="7">
        <f t="shared" si="1014"/>
        <v>27</v>
      </c>
      <c r="AQ1430" s="7">
        <f t="shared" si="1015"/>
        <v>28</v>
      </c>
      <c r="AR1430" s="1">
        <f t="shared" si="1045"/>
        <v>29</v>
      </c>
      <c r="AS1430" s="7">
        <f t="shared" si="1016"/>
        <v>31</v>
      </c>
      <c r="AT1430" s="1">
        <f t="shared" si="1046"/>
        <v>31</v>
      </c>
      <c r="AU1430" s="1">
        <f t="shared" si="1047"/>
        <v>31</v>
      </c>
      <c r="AV1430" s="1">
        <f t="shared" si="1048"/>
        <v>31</v>
      </c>
      <c r="AW1430" s="1">
        <f t="shared" si="1049"/>
        <v>31</v>
      </c>
      <c r="AX1430" s="1">
        <f t="shared" si="1050"/>
        <v>31</v>
      </c>
      <c r="AY1430" s="1">
        <f t="shared" si="1051"/>
        <v>31</v>
      </c>
      <c r="AZ1430" s="1">
        <f t="shared" si="1052"/>
        <v>31</v>
      </c>
      <c r="BA1430" s="1">
        <f t="shared" si="1053"/>
        <v>31</v>
      </c>
      <c r="BB1430" s="1">
        <f t="shared" si="1054"/>
        <v>31</v>
      </c>
      <c r="BC1430" s="1">
        <f t="shared" si="1055"/>
        <v>31</v>
      </c>
      <c r="BD1430" s="1">
        <f t="shared" si="1056"/>
        <v>31</v>
      </c>
      <c r="BE1430" s="1">
        <f t="shared" si="1057"/>
        <v>31</v>
      </c>
      <c r="BF1430" s="1">
        <f t="shared" si="1058"/>
        <v>31</v>
      </c>
      <c r="BG1430" s="1">
        <f>+IF(D1430="male",VLOOKUP(M1430,'Key node cluster'!$A$3:$C$45,3,0),VLOOKUP(M1430,'Key node cluster'!$F$3:$H$27,3,0))</f>
        <v>31</v>
      </c>
    </row>
    <row r="1431" spans="1:59" x14ac:dyDescent="0.25">
      <c r="A1431" t="s">
        <v>1511</v>
      </c>
      <c r="B1431">
        <v>9781050326</v>
      </c>
      <c r="C1431" s="7">
        <v>40</v>
      </c>
      <c r="D1431" t="s">
        <v>9</v>
      </c>
      <c r="E1431" t="s">
        <v>10</v>
      </c>
      <c r="F1431" t="s">
        <v>11</v>
      </c>
      <c r="G1431" t="str">
        <f t="shared" si="1013"/>
        <v>tvet</v>
      </c>
      <c r="H1431" s="7">
        <f t="shared" si="1017"/>
        <v>15</v>
      </c>
      <c r="I1431" t="s">
        <v>193</v>
      </c>
      <c r="J1431">
        <v>43</v>
      </c>
      <c r="K1431">
        <v>11.509589041096</v>
      </c>
      <c r="L1431">
        <v>7</v>
      </c>
      <c r="M1431" s="5">
        <f t="shared" si="1018"/>
        <v>42</v>
      </c>
      <c r="N1431" s="5">
        <f>+IF(D1431="male",VLOOKUP(BG1431,'Key node cluster'!$L$3:$N$24,3,0),VLOOKUP(BG1431,'Key node cluster'!$R$3:$T$15,3,0))</f>
        <v>0</v>
      </c>
      <c r="O1431" s="1">
        <v>0</v>
      </c>
      <c r="P1431" s="1">
        <f t="shared" si="1019"/>
        <v>26</v>
      </c>
      <c r="Q1431" s="1">
        <f t="shared" si="1020"/>
        <v>26</v>
      </c>
      <c r="R1431" s="1">
        <f t="shared" si="1021"/>
        <v>26</v>
      </c>
      <c r="S1431" s="1">
        <f t="shared" si="1022"/>
        <v>26</v>
      </c>
      <c r="T1431" s="1">
        <f t="shared" si="1023"/>
        <v>26</v>
      </c>
      <c r="U1431" s="1">
        <f t="shared" si="1024"/>
        <v>26</v>
      </c>
      <c r="V1431" s="1">
        <f t="shared" si="1025"/>
        <v>26</v>
      </c>
      <c r="W1431" s="1">
        <f t="shared" si="1026"/>
        <v>26</v>
      </c>
      <c r="X1431" s="1">
        <f t="shared" si="1027"/>
        <v>26</v>
      </c>
      <c r="Y1431" s="1">
        <f t="shared" si="1028"/>
        <v>26</v>
      </c>
      <c r="Z1431" s="1">
        <f t="shared" si="1029"/>
        <v>26</v>
      </c>
      <c r="AA1431" s="1">
        <f t="shared" si="1030"/>
        <v>26</v>
      </c>
      <c r="AB1431" s="1">
        <f t="shared" si="1031"/>
        <v>26</v>
      </c>
      <c r="AC1431" s="1">
        <f t="shared" si="1032"/>
        <v>26</v>
      </c>
      <c r="AD1431" s="1">
        <f t="shared" si="1033"/>
        <v>26</v>
      </c>
      <c r="AE1431" s="1">
        <f t="shared" si="1034"/>
        <v>26</v>
      </c>
      <c r="AF1431" s="1">
        <f t="shared" si="1035"/>
        <v>26</v>
      </c>
      <c r="AG1431" s="1">
        <f t="shared" si="1036"/>
        <v>26</v>
      </c>
      <c r="AH1431" s="1">
        <f t="shared" si="1037"/>
        <v>26</v>
      </c>
      <c r="AI1431" s="1">
        <f t="shared" si="1038"/>
        <v>26</v>
      </c>
      <c r="AJ1431" s="1">
        <f t="shared" si="1039"/>
        <v>26</v>
      </c>
      <c r="AK1431" s="1">
        <f t="shared" si="1040"/>
        <v>26</v>
      </c>
      <c r="AL1431" s="1">
        <f t="shared" si="1041"/>
        <v>26</v>
      </c>
      <c r="AM1431" s="1">
        <f t="shared" si="1042"/>
        <v>26</v>
      </c>
      <c r="AN1431" s="1">
        <f t="shared" si="1043"/>
        <v>26</v>
      </c>
      <c r="AO1431" s="1">
        <f t="shared" si="1044"/>
        <v>26</v>
      </c>
      <c r="AP1431" s="7">
        <f t="shared" si="1014"/>
        <v>38</v>
      </c>
      <c r="AQ1431" s="7">
        <f t="shared" si="1015"/>
        <v>38</v>
      </c>
      <c r="AR1431" s="1">
        <f t="shared" si="1045"/>
        <v>38</v>
      </c>
      <c r="AS1431" s="7">
        <f t="shared" si="1016"/>
        <v>38</v>
      </c>
      <c r="AT1431" s="1">
        <f t="shared" si="1046"/>
        <v>38</v>
      </c>
      <c r="AU1431" s="1">
        <f t="shared" si="1047"/>
        <v>38</v>
      </c>
      <c r="AV1431" s="1">
        <f t="shared" si="1048"/>
        <v>38</v>
      </c>
      <c r="AW1431" s="1">
        <f t="shared" si="1049"/>
        <v>38</v>
      </c>
      <c r="AX1431" s="1">
        <f t="shared" si="1050"/>
        <v>38</v>
      </c>
      <c r="AY1431" s="1">
        <f t="shared" si="1051"/>
        <v>38</v>
      </c>
      <c r="AZ1431" s="1">
        <f t="shared" si="1052"/>
        <v>38</v>
      </c>
      <c r="BA1431" s="1">
        <f t="shared" si="1053"/>
        <v>38</v>
      </c>
      <c r="BB1431" s="1">
        <f t="shared" si="1054"/>
        <v>40</v>
      </c>
      <c r="BC1431" s="1">
        <f t="shared" si="1055"/>
        <v>40</v>
      </c>
      <c r="BD1431" s="1">
        <f t="shared" si="1056"/>
        <v>42</v>
      </c>
      <c r="BE1431" s="1">
        <f t="shared" si="1057"/>
        <v>42</v>
      </c>
      <c r="BF1431" s="1">
        <f t="shared" si="1058"/>
        <v>42</v>
      </c>
      <c r="BG1431" s="1">
        <f>+IF(D1431="male",VLOOKUP(M1431,'Key node cluster'!$A$3:$C$45,3,0),VLOOKUP(M1431,'Key node cluster'!$F$3:$H$27,3,0))</f>
        <v>42</v>
      </c>
    </row>
    <row r="1432" spans="1:59" x14ac:dyDescent="0.25">
      <c r="A1432" t="s">
        <v>1512</v>
      </c>
      <c r="B1432">
        <v>9791024856</v>
      </c>
      <c r="C1432" s="7">
        <v>40</v>
      </c>
      <c r="D1432" t="s">
        <v>9</v>
      </c>
      <c r="E1432" t="s">
        <v>10</v>
      </c>
      <c r="F1432" t="s">
        <v>11</v>
      </c>
      <c r="G1432" t="str">
        <f t="shared" si="1013"/>
        <v>secondary or below</v>
      </c>
      <c r="H1432" s="7">
        <f t="shared" si="1017"/>
        <v>10</v>
      </c>
      <c r="I1432" t="s">
        <v>18</v>
      </c>
      <c r="J1432">
        <v>43</v>
      </c>
      <c r="K1432">
        <v>9.2712328767123005</v>
      </c>
      <c r="L1432">
        <v>8</v>
      </c>
      <c r="M1432" s="5">
        <f t="shared" si="1018"/>
        <v>42</v>
      </c>
      <c r="N1432" s="5">
        <f>+IF(D1432="male",VLOOKUP(BG1432,'Key node cluster'!$L$3:$N$24,3,0),VLOOKUP(BG1432,'Key node cluster'!$R$3:$T$15,3,0))</f>
        <v>0</v>
      </c>
      <c r="O1432" s="1">
        <v>0</v>
      </c>
      <c r="P1432" s="1">
        <f t="shared" si="1019"/>
        <v>26</v>
      </c>
      <c r="Q1432" s="1">
        <f t="shared" si="1020"/>
        <v>26</v>
      </c>
      <c r="R1432" s="1">
        <f t="shared" si="1021"/>
        <v>26</v>
      </c>
      <c r="S1432" s="1">
        <f t="shared" si="1022"/>
        <v>26</v>
      </c>
      <c r="T1432" s="1">
        <f t="shared" si="1023"/>
        <v>26</v>
      </c>
      <c r="U1432" s="1">
        <f t="shared" si="1024"/>
        <v>26</v>
      </c>
      <c r="V1432" s="1">
        <f t="shared" si="1025"/>
        <v>26</v>
      </c>
      <c r="W1432" s="1">
        <f t="shared" si="1026"/>
        <v>26</v>
      </c>
      <c r="X1432" s="1">
        <f t="shared" si="1027"/>
        <v>26</v>
      </c>
      <c r="Y1432" s="1">
        <f t="shared" si="1028"/>
        <v>26</v>
      </c>
      <c r="Z1432" s="1">
        <f t="shared" si="1029"/>
        <v>26</v>
      </c>
      <c r="AA1432" s="1">
        <f t="shared" si="1030"/>
        <v>26</v>
      </c>
      <c r="AB1432" s="1">
        <f t="shared" si="1031"/>
        <v>26</v>
      </c>
      <c r="AC1432" s="1">
        <f t="shared" si="1032"/>
        <v>26</v>
      </c>
      <c r="AD1432" s="1">
        <f t="shared" si="1033"/>
        <v>26</v>
      </c>
      <c r="AE1432" s="1">
        <f t="shared" si="1034"/>
        <v>26</v>
      </c>
      <c r="AF1432" s="1">
        <f t="shared" si="1035"/>
        <v>26</v>
      </c>
      <c r="AG1432" s="1">
        <f t="shared" si="1036"/>
        <v>26</v>
      </c>
      <c r="AH1432" s="1">
        <f t="shared" si="1037"/>
        <v>26</v>
      </c>
      <c r="AI1432" s="1">
        <f t="shared" si="1038"/>
        <v>26</v>
      </c>
      <c r="AJ1432" s="1">
        <f t="shared" si="1039"/>
        <v>26</v>
      </c>
      <c r="AK1432" s="1">
        <f t="shared" si="1040"/>
        <v>26</v>
      </c>
      <c r="AL1432" s="1">
        <f t="shared" si="1041"/>
        <v>26</v>
      </c>
      <c r="AM1432" s="1">
        <f t="shared" si="1042"/>
        <v>26</v>
      </c>
      <c r="AN1432" s="1">
        <f t="shared" si="1043"/>
        <v>26</v>
      </c>
      <c r="AO1432" s="1">
        <f t="shared" si="1044"/>
        <v>26</v>
      </c>
      <c r="AP1432" s="7">
        <f t="shared" si="1014"/>
        <v>38</v>
      </c>
      <c r="AQ1432" s="7">
        <f t="shared" si="1015"/>
        <v>38</v>
      </c>
      <c r="AR1432" s="1">
        <f t="shared" si="1045"/>
        <v>38</v>
      </c>
      <c r="AS1432" s="7">
        <f t="shared" si="1016"/>
        <v>38</v>
      </c>
      <c r="AT1432" s="1">
        <f t="shared" si="1046"/>
        <v>38</v>
      </c>
      <c r="AU1432" s="1">
        <f t="shared" si="1047"/>
        <v>38</v>
      </c>
      <c r="AV1432" s="1">
        <f t="shared" si="1048"/>
        <v>38</v>
      </c>
      <c r="AW1432" s="1">
        <f t="shared" si="1049"/>
        <v>38</v>
      </c>
      <c r="AX1432" s="1">
        <f t="shared" si="1050"/>
        <v>38</v>
      </c>
      <c r="AY1432" s="1">
        <f t="shared" si="1051"/>
        <v>38</v>
      </c>
      <c r="AZ1432" s="1">
        <f t="shared" si="1052"/>
        <v>38</v>
      </c>
      <c r="BA1432" s="1">
        <f t="shared" si="1053"/>
        <v>38</v>
      </c>
      <c r="BB1432" s="1">
        <f t="shared" si="1054"/>
        <v>40</v>
      </c>
      <c r="BC1432" s="1">
        <f t="shared" si="1055"/>
        <v>40</v>
      </c>
      <c r="BD1432" s="1">
        <f t="shared" si="1056"/>
        <v>42</v>
      </c>
      <c r="BE1432" s="1">
        <f t="shared" si="1057"/>
        <v>42</v>
      </c>
      <c r="BF1432" s="1">
        <f t="shared" si="1058"/>
        <v>42</v>
      </c>
      <c r="BG1432" s="1">
        <f>+IF(D1432="male",VLOOKUP(M1432,'Key node cluster'!$A$3:$C$45,3,0),VLOOKUP(M1432,'Key node cluster'!$F$3:$H$27,3,0))</f>
        <v>42</v>
      </c>
    </row>
    <row r="1433" spans="1:59" x14ac:dyDescent="0.25">
      <c r="A1433" t="s">
        <v>1513</v>
      </c>
      <c r="B1433">
        <v>9801009811</v>
      </c>
      <c r="C1433" s="7">
        <v>40</v>
      </c>
      <c r="D1433" t="s">
        <v>9</v>
      </c>
      <c r="E1433" t="s">
        <v>10</v>
      </c>
      <c r="F1433" t="s">
        <v>352</v>
      </c>
      <c r="G1433" t="str">
        <f t="shared" si="1013"/>
        <v>bachelor or above</v>
      </c>
      <c r="H1433" s="7">
        <f t="shared" si="1017"/>
        <v>15</v>
      </c>
      <c r="I1433" t="s">
        <v>14</v>
      </c>
      <c r="J1433">
        <v>41</v>
      </c>
      <c r="K1433">
        <v>13.032876712328999</v>
      </c>
      <c r="L1433">
        <v>3</v>
      </c>
      <c r="M1433" s="5">
        <f t="shared" si="1018"/>
        <v>32</v>
      </c>
      <c r="N1433" s="5">
        <f>+IF(D1433="male",VLOOKUP(BG1433,'Key node cluster'!$L$3:$N$24,3,0),VLOOKUP(BG1433,'Key node cluster'!$R$3:$T$15,3,0))</f>
        <v>0</v>
      </c>
      <c r="O1433" s="1">
        <v>0</v>
      </c>
      <c r="P1433" s="1">
        <f t="shared" si="1019"/>
        <v>26</v>
      </c>
      <c r="Q1433" s="1">
        <f t="shared" si="1020"/>
        <v>26</v>
      </c>
      <c r="R1433" s="1">
        <f t="shared" si="1021"/>
        <v>26</v>
      </c>
      <c r="S1433" s="1">
        <f t="shared" si="1022"/>
        <v>26</v>
      </c>
      <c r="T1433" s="1">
        <f t="shared" si="1023"/>
        <v>26</v>
      </c>
      <c r="U1433" s="1">
        <f t="shared" si="1024"/>
        <v>26</v>
      </c>
      <c r="V1433" s="1">
        <f t="shared" si="1025"/>
        <v>26</v>
      </c>
      <c r="W1433" s="1">
        <f t="shared" si="1026"/>
        <v>26</v>
      </c>
      <c r="X1433" s="1">
        <f t="shared" si="1027"/>
        <v>26</v>
      </c>
      <c r="Y1433" s="1">
        <f t="shared" si="1028"/>
        <v>26</v>
      </c>
      <c r="Z1433" s="1">
        <f t="shared" si="1029"/>
        <v>26</v>
      </c>
      <c r="AA1433" s="1">
        <f t="shared" si="1030"/>
        <v>26</v>
      </c>
      <c r="AB1433" s="1">
        <f t="shared" si="1031"/>
        <v>26</v>
      </c>
      <c r="AC1433" s="1">
        <f t="shared" si="1032"/>
        <v>26</v>
      </c>
      <c r="AD1433" s="1">
        <f t="shared" si="1033"/>
        <v>26</v>
      </c>
      <c r="AE1433" s="1">
        <f t="shared" si="1034"/>
        <v>26</v>
      </c>
      <c r="AF1433" s="1">
        <f t="shared" si="1035"/>
        <v>26</v>
      </c>
      <c r="AG1433" s="1">
        <f t="shared" si="1036"/>
        <v>26</v>
      </c>
      <c r="AH1433" s="1">
        <f t="shared" si="1037"/>
        <v>26</v>
      </c>
      <c r="AI1433" s="1">
        <f t="shared" si="1038"/>
        <v>26</v>
      </c>
      <c r="AJ1433" s="1">
        <f t="shared" si="1039"/>
        <v>26</v>
      </c>
      <c r="AK1433" s="1">
        <f t="shared" si="1040"/>
        <v>26</v>
      </c>
      <c r="AL1433" s="1">
        <f t="shared" si="1041"/>
        <v>26</v>
      </c>
      <c r="AM1433" s="1">
        <f t="shared" si="1042"/>
        <v>26</v>
      </c>
      <c r="AN1433" s="1">
        <f t="shared" si="1043"/>
        <v>26</v>
      </c>
      <c r="AO1433" s="1">
        <f t="shared" si="1044"/>
        <v>26</v>
      </c>
      <c r="AP1433" s="7">
        <f t="shared" si="1014"/>
        <v>27</v>
      </c>
      <c r="AQ1433" s="7">
        <f t="shared" si="1015"/>
        <v>28</v>
      </c>
      <c r="AR1433" s="1">
        <f t="shared" si="1045"/>
        <v>32</v>
      </c>
      <c r="AS1433" s="7">
        <f t="shared" si="1016"/>
        <v>32</v>
      </c>
      <c r="AT1433" s="1">
        <f t="shared" si="1046"/>
        <v>32</v>
      </c>
      <c r="AU1433" s="1">
        <f t="shared" si="1047"/>
        <v>32</v>
      </c>
      <c r="AV1433" s="1">
        <f t="shared" si="1048"/>
        <v>32</v>
      </c>
      <c r="AW1433" s="1">
        <f t="shared" si="1049"/>
        <v>32</v>
      </c>
      <c r="AX1433" s="1">
        <f t="shared" si="1050"/>
        <v>32</v>
      </c>
      <c r="AY1433" s="1">
        <f t="shared" si="1051"/>
        <v>32</v>
      </c>
      <c r="AZ1433" s="1">
        <f t="shared" si="1052"/>
        <v>32</v>
      </c>
      <c r="BA1433" s="1">
        <f t="shared" si="1053"/>
        <v>32</v>
      </c>
      <c r="BB1433" s="1">
        <f t="shared" si="1054"/>
        <v>32</v>
      </c>
      <c r="BC1433" s="1">
        <f t="shared" si="1055"/>
        <v>32</v>
      </c>
      <c r="BD1433" s="1">
        <f t="shared" si="1056"/>
        <v>32</v>
      </c>
      <c r="BE1433" s="1">
        <f t="shared" si="1057"/>
        <v>32</v>
      </c>
      <c r="BF1433" s="1">
        <f t="shared" si="1058"/>
        <v>32</v>
      </c>
      <c r="BG1433" s="1">
        <f>+IF(D1433="male",VLOOKUP(M1433,'Key node cluster'!$A$3:$C$45,3,0),VLOOKUP(M1433,'Key node cluster'!$F$3:$H$27,3,0))</f>
        <v>32</v>
      </c>
    </row>
    <row r="1434" spans="1:59" x14ac:dyDescent="0.25">
      <c r="A1434" t="s">
        <v>1514</v>
      </c>
      <c r="B1434">
        <v>9941041649</v>
      </c>
      <c r="C1434" s="7">
        <v>30</v>
      </c>
      <c r="D1434" t="s">
        <v>9</v>
      </c>
      <c r="E1434" t="s">
        <v>10</v>
      </c>
      <c r="F1434" t="s">
        <v>11</v>
      </c>
      <c r="G1434" t="str">
        <f t="shared" si="1013"/>
        <v>bachelor or above</v>
      </c>
      <c r="H1434" s="7">
        <f t="shared" si="1017"/>
        <v>5</v>
      </c>
      <c r="I1434" t="s">
        <v>14</v>
      </c>
      <c r="J1434">
        <v>27</v>
      </c>
      <c r="K1434">
        <v>3.5205479452055002</v>
      </c>
      <c r="L1434">
        <v>2</v>
      </c>
      <c r="M1434" s="5">
        <f t="shared" si="1018"/>
        <v>41</v>
      </c>
      <c r="N1434" s="5">
        <f>+IF(D1434="male",VLOOKUP(BG1434,'Key node cluster'!$L$3:$N$24,3,0),VLOOKUP(BG1434,'Key node cluster'!$R$3:$T$15,3,0))</f>
        <v>1</v>
      </c>
      <c r="O1434" s="1">
        <v>0</v>
      </c>
      <c r="P1434" s="1">
        <f t="shared" si="1019"/>
        <v>26</v>
      </c>
      <c r="Q1434" s="1">
        <f t="shared" si="1020"/>
        <v>26</v>
      </c>
      <c r="R1434" s="1">
        <f t="shared" si="1021"/>
        <v>26</v>
      </c>
      <c r="S1434" s="1">
        <f t="shared" si="1022"/>
        <v>26</v>
      </c>
      <c r="T1434" s="1">
        <f t="shared" si="1023"/>
        <v>26</v>
      </c>
      <c r="U1434" s="1">
        <f t="shared" si="1024"/>
        <v>26</v>
      </c>
      <c r="V1434" s="1">
        <f t="shared" si="1025"/>
        <v>26</v>
      </c>
      <c r="W1434" s="1">
        <f t="shared" si="1026"/>
        <v>26</v>
      </c>
      <c r="X1434" s="1">
        <f t="shared" si="1027"/>
        <v>26</v>
      </c>
      <c r="Y1434" s="1">
        <f t="shared" si="1028"/>
        <v>26</v>
      </c>
      <c r="Z1434" s="1">
        <f t="shared" si="1029"/>
        <v>26</v>
      </c>
      <c r="AA1434" s="1">
        <f t="shared" si="1030"/>
        <v>26</v>
      </c>
      <c r="AB1434" s="1">
        <f t="shared" si="1031"/>
        <v>26</v>
      </c>
      <c r="AC1434" s="1">
        <f t="shared" si="1032"/>
        <v>26</v>
      </c>
      <c r="AD1434" s="1">
        <f t="shared" si="1033"/>
        <v>26</v>
      </c>
      <c r="AE1434" s="1">
        <f t="shared" si="1034"/>
        <v>26</v>
      </c>
      <c r="AF1434" s="1">
        <f t="shared" si="1035"/>
        <v>26</v>
      </c>
      <c r="AG1434" s="1">
        <f t="shared" si="1036"/>
        <v>26</v>
      </c>
      <c r="AH1434" s="1">
        <f t="shared" si="1037"/>
        <v>26</v>
      </c>
      <c r="AI1434" s="1">
        <f t="shared" si="1038"/>
        <v>26</v>
      </c>
      <c r="AJ1434" s="1">
        <f t="shared" si="1039"/>
        <v>26</v>
      </c>
      <c r="AK1434" s="1">
        <f t="shared" si="1040"/>
        <v>26</v>
      </c>
      <c r="AL1434" s="1">
        <f t="shared" si="1041"/>
        <v>26</v>
      </c>
      <c r="AM1434" s="1">
        <f t="shared" si="1042"/>
        <v>26</v>
      </c>
      <c r="AN1434" s="1">
        <f t="shared" si="1043"/>
        <v>26</v>
      </c>
      <c r="AO1434" s="1">
        <f t="shared" si="1044"/>
        <v>26</v>
      </c>
      <c r="AP1434" s="7">
        <f t="shared" si="1014"/>
        <v>38</v>
      </c>
      <c r="AQ1434" s="7">
        <f t="shared" si="1015"/>
        <v>38</v>
      </c>
      <c r="AR1434" s="1">
        <f t="shared" si="1045"/>
        <v>38</v>
      </c>
      <c r="AS1434" s="7">
        <f t="shared" si="1016"/>
        <v>38</v>
      </c>
      <c r="AT1434" s="1">
        <f t="shared" si="1046"/>
        <v>38</v>
      </c>
      <c r="AU1434" s="1">
        <f t="shared" si="1047"/>
        <v>38</v>
      </c>
      <c r="AV1434" s="1">
        <f t="shared" si="1048"/>
        <v>38</v>
      </c>
      <c r="AW1434" s="1">
        <f t="shared" si="1049"/>
        <v>38</v>
      </c>
      <c r="AX1434" s="1">
        <f t="shared" si="1050"/>
        <v>38</v>
      </c>
      <c r="AY1434" s="1">
        <f t="shared" si="1051"/>
        <v>38</v>
      </c>
      <c r="AZ1434" s="1">
        <f t="shared" si="1052"/>
        <v>38</v>
      </c>
      <c r="BA1434" s="1">
        <f t="shared" si="1053"/>
        <v>38</v>
      </c>
      <c r="BB1434" s="1">
        <f t="shared" si="1054"/>
        <v>40</v>
      </c>
      <c r="BC1434" s="1">
        <f t="shared" si="1055"/>
        <v>40</v>
      </c>
      <c r="BD1434" s="1">
        <f t="shared" si="1056"/>
        <v>41</v>
      </c>
      <c r="BE1434" s="1">
        <f t="shared" si="1057"/>
        <v>41</v>
      </c>
      <c r="BF1434" s="1">
        <f t="shared" si="1058"/>
        <v>41</v>
      </c>
      <c r="BG1434" s="1">
        <f>+IF(D1434="male",VLOOKUP(M1434,'Key node cluster'!$A$3:$C$45,3,0),VLOOKUP(M1434,'Key node cluster'!$F$3:$H$27,3,0))</f>
        <v>41</v>
      </c>
    </row>
    <row r="1435" spans="1:59" x14ac:dyDescent="0.25">
      <c r="A1435" t="s">
        <v>1516</v>
      </c>
      <c r="B1435">
        <v>9931045179</v>
      </c>
      <c r="C1435" s="7">
        <v>30</v>
      </c>
      <c r="D1435" t="s">
        <v>9</v>
      </c>
      <c r="E1435" t="s">
        <v>10</v>
      </c>
      <c r="G1435" t="str">
        <f t="shared" si="1013"/>
        <v>secondary or below</v>
      </c>
      <c r="H1435" s="7">
        <f t="shared" si="1017"/>
        <v>5</v>
      </c>
      <c r="I1435" t="s">
        <v>12</v>
      </c>
      <c r="J1435">
        <v>28</v>
      </c>
      <c r="K1435">
        <v>3.0821917808218999</v>
      </c>
      <c r="L1435">
        <v>7</v>
      </c>
      <c r="M1435" s="5">
        <f t="shared" si="1018"/>
        <v>26</v>
      </c>
      <c r="N1435" s="5">
        <f>+IF(D1435="male",VLOOKUP(BG1435,'Key node cluster'!$L$3:$N$24,3,0),VLOOKUP(BG1435,'Key node cluster'!$R$3:$T$15,3,0))</f>
        <v>1</v>
      </c>
      <c r="O1435" s="1">
        <v>0</v>
      </c>
      <c r="P1435" s="1">
        <f t="shared" si="1019"/>
        <v>26</v>
      </c>
      <c r="Q1435" s="1">
        <f t="shared" si="1020"/>
        <v>26</v>
      </c>
      <c r="R1435" s="1">
        <f t="shared" si="1021"/>
        <v>26</v>
      </c>
      <c r="S1435" s="1">
        <f t="shared" si="1022"/>
        <v>26</v>
      </c>
      <c r="T1435" s="1">
        <f t="shared" si="1023"/>
        <v>26</v>
      </c>
      <c r="U1435" s="1">
        <f t="shared" si="1024"/>
        <v>26</v>
      </c>
      <c r="V1435" s="1">
        <f t="shared" si="1025"/>
        <v>26</v>
      </c>
      <c r="W1435" s="1">
        <f t="shared" si="1026"/>
        <v>26</v>
      </c>
      <c r="X1435" s="1">
        <f t="shared" si="1027"/>
        <v>26</v>
      </c>
      <c r="Y1435" s="1">
        <f t="shared" si="1028"/>
        <v>26</v>
      </c>
      <c r="Z1435" s="1">
        <f t="shared" si="1029"/>
        <v>26</v>
      </c>
      <c r="AA1435" s="1">
        <f t="shared" si="1030"/>
        <v>26</v>
      </c>
      <c r="AB1435" s="1">
        <f t="shared" si="1031"/>
        <v>26</v>
      </c>
      <c r="AC1435" s="1">
        <f t="shared" si="1032"/>
        <v>26</v>
      </c>
      <c r="AD1435" s="1">
        <f t="shared" si="1033"/>
        <v>26</v>
      </c>
      <c r="AE1435" s="1">
        <f t="shared" si="1034"/>
        <v>26</v>
      </c>
      <c r="AF1435" s="1">
        <f t="shared" si="1035"/>
        <v>26</v>
      </c>
      <c r="AG1435" s="1">
        <f t="shared" si="1036"/>
        <v>26</v>
      </c>
      <c r="AH1435" s="1">
        <f t="shared" si="1037"/>
        <v>26</v>
      </c>
      <c r="AI1435" s="1">
        <f t="shared" si="1038"/>
        <v>26</v>
      </c>
      <c r="AJ1435" s="1">
        <f t="shared" si="1039"/>
        <v>26</v>
      </c>
      <c r="AK1435" s="1">
        <f t="shared" si="1040"/>
        <v>26</v>
      </c>
      <c r="AL1435" s="1">
        <f t="shared" si="1041"/>
        <v>26</v>
      </c>
      <c r="AM1435" s="1">
        <f t="shared" si="1042"/>
        <v>26</v>
      </c>
      <c r="AN1435" s="1">
        <f t="shared" si="1043"/>
        <v>26</v>
      </c>
      <c r="AO1435" s="1">
        <f t="shared" si="1044"/>
        <v>26</v>
      </c>
      <c r="AP1435" s="7">
        <f t="shared" si="1014"/>
        <v>26</v>
      </c>
      <c r="AQ1435" s="7">
        <f t="shared" si="1015"/>
        <v>26</v>
      </c>
      <c r="AR1435" s="1">
        <f t="shared" si="1045"/>
        <v>26</v>
      </c>
      <c r="AS1435" s="7">
        <f t="shared" si="1016"/>
        <v>26</v>
      </c>
      <c r="AT1435" s="1">
        <f t="shared" si="1046"/>
        <v>26</v>
      </c>
      <c r="AU1435" s="1">
        <f t="shared" si="1047"/>
        <v>26</v>
      </c>
      <c r="AV1435" s="1">
        <f t="shared" si="1048"/>
        <v>26</v>
      </c>
      <c r="AW1435" s="1">
        <f t="shared" si="1049"/>
        <v>26</v>
      </c>
      <c r="AX1435" s="1">
        <f t="shared" si="1050"/>
        <v>26</v>
      </c>
      <c r="AY1435" s="1">
        <f t="shared" si="1051"/>
        <v>26</v>
      </c>
      <c r="AZ1435" s="1">
        <f t="shared" si="1052"/>
        <v>26</v>
      </c>
      <c r="BA1435" s="1">
        <f t="shared" si="1053"/>
        <v>26</v>
      </c>
      <c r="BB1435" s="1">
        <f t="shared" si="1054"/>
        <v>26</v>
      </c>
      <c r="BC1435" s="1">
        <f t="shared" si="1055"/>
        <v>26</v>
      </c>
      <c r="BD1435" s="1">
        <f t="shared" si="1056"/>
        <v>26</v>
      </c>
      <c r="BE1435" s="1">
        <f t="shared" si="1057"/>
        <v>26</v>
      </c>
      <c r="BF1435" s="1">
        <f t="shared" si="1058"/>
        <v>26</v>
      </c>
      <c r="BG1435" s="1">
        <f>+IF(D1435="male",VLOOKUP(M1435,'Key node cluster'!$A$3:$C$45,3,0),VLOOKUP(M1435,'Key node cluster'!$F$3:$H$27,3,0))</f>
        <v>31</v>
      </c>
    </row>
    <row r="1436" spans="1:59" x14ac:dyDescent="0.25">
      <c r="A1436" t="s">
        <v>1519</v>
      </c>
      <c r="B1436">
        <v>9881012232</v>
      </c>
      <c r="C1436" s="7">
        <v>30</v>
      </c>
      <c r="D1436" t="s">
        <v>9</v>
      </c>
      <c r="E1436" t="s">
        <v>10</v>
      </c>
      <c r="F1436" t="s">
        <v>28</v>
      </c>
      <c r="G1436" t="str">
        <f t="shared" si="1013"/>
        <v>bachelor or above</v>
      </c>
      <c r="H1436" s="7">
        <f t="shared" si="1017"/>
        <v>15</v>
      </c>
      <c r="I1436" t="s">
        <v>14</v>
      </c>
      <c r="J1436">
        <v>34</v>
      </c>
      <c r="K1436">
        <v>12.860273972603</v>
      </c>
      <c r="L1436">
        <v>10</v>
      </c>
      <c r="M1436" s="5">
        <f t="shared" si="1018"/>
        <v>37</v>
      </c>
      <c r="N1436" s="5">
        <f>+IF(D1436="male",VLOOKUP(BG1436,'Key node cluster'!$L$3:$N$24,3,0),VLOOKUP(BG1436,'Key node cluster'!$R$3:$T$15,3,0))</f>
        <v>0</v>
      </c>
      <c r="O1436" s="1">
        <v>0</v>
      </c>
      <c r="P1436" s="1">
        <f t="shared" si="1019"/>
        <v>26</v>
      </c>
      <c r="Q1436" s="1">
        <f t="shared" si="1020"/>
        <v>26</v>
      </c>
      <c r="R1436" s="1">
        <f t="shared" si="1021"/>
        <v>26</v>
      </c>
      <c r="S1436" s="1">
        <f t="shared" si="1022"/>
        <v>26</v>
      </c>
      <c r="T1436" s="1">
        <f t="shared" si="1023"/>
        <v>26</v>
      </c>
      <c r="U1436" s="1">
        <f t="shared" si="1024"/>
        <v>26</v>
      </c>
      <c r="V1436" s="1">
        <f t="shared" si="1025"/>
        <v>26</v>
      </c>
      <c r="W1436" s="1">
        <f t="shared" si="1026"/>
        <v>26</v>
      </c>
      <c r="X1436" s="1">
        <f t="shared" si="1027"/>
        <v>26</v>
      </c>
      <c r="Y1436" s="1">
        <f t="shared" si="1028"/>
        <v>26</v>
      </c>
      <c r="Z1436" s="1">
        <f t="shared" si="1029"/>
        <v>26</v>
      </c>
      <c r="AA1436" s="1">
        <f t="shared" si="1030"/>
        <v>26</v>
      </c>
      <c r="AB1436" s="1">
        <f t="shared" si="1031"/>
        <v>26</v>
      </c>
      <c r="AC1436" s="1">
        <f t="shared" si="1032"/>
        <v>26</v>
      </c>
      <c r="AD1436" s="1">
        <f t="shared" si="1033"/>
        <v>26</v>
      </c>
      <c r="AE1436" s="1">
        <f t="shared" si="1034"/>
        <v>26</v>
      </c>
      <c r="AF1436" s="1">
        <f t="shared" si="1035"/>
        <v>26</v>
      </c>
      <c r="AG1436" s="1">
        <f t="shared" si="1036"/>
        <v>26</v>
      </c>
      <c r="AH1436" s="1">
        <f t="shared" si="1037"/>
        <v>26</v>
      </c>
      <c r="AI1436" s="1">
        <f t="shared" si="1038"/>
        <v>26</v>
      </c>
      <c r="AJ1436" s="1">
        <f t="shared" si="1039"/>
        <v>26</v>
      </c>
      <c r="AK1436" s="1">
        <f t="shared" si="1040"/>
        <v>26</v>
      </c>
      <c r="AL1436" s="1">
        <f t="shared" si="1041"/>
        <v>26</v>
      </c>
      <c r="AM1436" s="1">
        <f t="shared" si="1042"/>
        <v>26</v>
      </c>
      <c r="AN1436" s="1">
        <f t="shared" si="1043"/>
        <v>26</v>
      </c>
      <c r="AO1436" s="1">
        <f t="shared" si="1044"/>
        <v>26</v>
      </c>
      <c r="AP1436" s="7">
        <f t="shared" si="1014"/>
        <v>27</v>
      </c>
      <c r="AQ1436" s="7">
        <f t="shared" si="1015"/>
        <v>33</v>
      </c>
      <c r="AR1436" s="1">
        <f t="shared" si="1045"/>
        <v>33</v>
      </c>
      <c r="AS1436" s="7">
        <f t="shared" si="1016"/>
        <v>33</v>
      </c>
      <c r="AT1436" s="1">
        <f t="shared" si="1046"/>
        <v>33</v>
      </c>
      <c r="AU1436" s="1">
        <f t="shared" si="1047"/>
        <v>33</v>
      </c>
      <c r="AV1436" s="1">
        <f t="shared" si="1048"/>
        <v>33</v>
      </c>
      <c r="AW1436" s="1">
        <f t="shared" si="1049"/>
        <v>37</v>
      </c>
      <c r="AX1436" s="1">
        <f t="shared" si="1050"/>
        <v>37</v>
      </c>
      <c r="AY1436" s="1">
        <f t="shared" si="1051"/>
        <v>37</v>
      </c>
      <c r="AZ1436" s="1">
        <f t="shared" si="1052"/>
        <v>37</v>
      </c>
      <c r="BA1436" s="1">
        <f t="shared" si="1053"/>
        <v>37</v>
      </c>
      <c r="BB1436" s="1">
        <f t="shared" si="1054"/>
        <v>37</v>
      </c>
      <c r="BC1436" s="1">
        <f t="shared" si="1055"/>
        <v>37</v>
      </c>
      <c r="BD1436" s="1">
        <f t="shared" si="1056"/>
        <v>37</v>
      </c>
      <c r="BE1436" s="1">
        <f t="shared" si="1057"/>
        <v>37</v>
      </c>
      <c r="BF1436" s="1">
        <f t="shared" si="1058"/>
        <v>37</v>
      </c>
      <c r="BG1436" s="1">
        <f>+IF(D1436="male",VLOOKUP(M1436,'Key node cluster'!$A$3:$C$45,3,0),VLOOKUP(M1436,'Key node cluster'!$F$3:$H$27,3,0))</f>
        <v>37</v>
      </c>
    </row>
    <row r="1437" spans="1:59" x14ac:dyDescent="0.25">
      <c r="A1437" t="s">
        <v>1521</v>
      </c>
      <c r="B1437">
        <v>9951034054</v>
      </c>
      <c r="C1437" s="7">
        <v>30</v>
      </c>
      <c r="D1437" t="s">
        <v>9</v>
      </c>
      <c r="E1437" t="s">
        <v>10</v>
      </c>
      <c r="F1437" t="s">
        <v>31</v>
      </c>
      <c r="G1437" t="str">
        <f t="shared" si="1013"/>
        <v>bachelor or above</v>
      </c>
      <c r="H1437" s="7">
        <f t="shared" si="1017"/>
        <v>5</v>
      </c>
      <c r="I1437" t="s">
        <v>14</v>
      </c>
      <c r="J1437">
        <v>26</v>
      </c>
      <c r="K1437">
        <v>4.1945205479452001</v>
      </c>
      <c r="L1437">
        <v>3</v>
      </c>
      <c r="M1437" s="5">
        <f t="shared" si="1018"/>
        <v>31</v>
      </c>
      <c r="N1437" s="5">
        <f>+IF(D1437="male",VLOOKUP(BG1437,'Key node cluster'!$L$3:$N$24,3,0),VLOOKUP(BG1437,'Key node cluster'!$R$3:$T$15,3,0))</f>
        <v>1</v>
      </c>
      <c r="O1437" s="1">
        <v>0</v>
      </c>
      <c r="P1437" s="1">
        <f t="shared" si="1019"/>
        <v>26</v>
      </c>
      <c r="Q1437" s="1">
        <f t="shared" si="1020"/>
        <v>26</v>
      </c>
      <c r="R1437" s="1">
        <f t="shared" si="1021"/>
        <v>26</v>
      </c>
      <c r="S1437" s="1">
        <f t="shared" si="1022"/>
        <v>26</v>
      </c>
      <c r="T1437" s="1">
        <f t="shared" si="1023"/>
        <v>26</v>
      </c>
      <c r="U1437" s="1">
        <f t="shared" si="1024"/>
        <v>26</v>
      </c>
      <c r="V1437" s="1">
        <f t="shared" si="1025"/>
        <v>26</v>
      </c>
      <c r="W1437" s="1">
        <f t="shared" si="1026"/>
        <v>26</v>
      </c>
      <c r="X1437" s="1">
        <f t="shared" si="1027"/>
        <v>26</v>
      </c>
      <c r="Y1437" s="1">
        <f t="shared" si="1028"/>
        <v>26</v>
      </c>
      <c r="Z1437" s="1">
        <f t="shared" si="1029"/>
        <v>26</v>
      </c>
      <c r="AA1437" s="1">
        <f t="shared" si="1030"/>
        <v>26</v>
      </c>
      <c r="AB1437" s="1">
        <f t="shared" si="1031"/>
        <v>26</v>
      </c>
      <c r="AC1437" s="1">
        <f t="shared" si="1032"/>
        <v>26</v>
      </c>
      <c r="AD1437" s="1">
        <f t="shared" si="1033"/>
        <v>26</v>
      </c>
      <c r="AE1437" s="1">
        <f t="shared" si="1034"/>
        <v>26</v>
      </c>
      <c r="AF1437" s="1">
        <f t="shared" si="1035"/>
        <v>26</v>
      </c>
      <c r="AG1437" s="1">
        <f t="shared" si="1036"/>
        <v>26</v>
      </c>
      <c r="AH1437" s="1">
        <f t="shared" si="1037"/>
        <v>26</v>
      </c>
      <c r="AI1437" s="1">
        <f t="shared" si="1038"/>
        <v>26</v>
      </c>
      <c r="AJ1437" s="1">
        <f t="shared" si="1039"/>
        <v>26</v>
      </c>
      <c r="AK1437" s="1">
        <f t="shared" si="1040"/>
        <v>26</v>
      </c>
      <c r="AL1437" s="1">
        <f t="shared" si="1041"/>
        <v>26</v>
      </c>
      <c r="AM1437" s="1">
        <f t="shared" si="1042"/>
        <v>26</v>
      </c>
      <c r="AN1437" s="1">
        <f t="shared" si="1043"/>
        <v>26</v>
      </c>
      <c r="AO1437" s="1">
        <f t="shared" si="1044"/>
        <v>26</v>
      </c>
      <c r="AP1437" s="7">
        <f t="shared" si="1014"/>
        <v>27</v>
      </c>
      <c r="AQ1437" s="7">
        <f t="shared" si="1015"/>
        <v>28</v>
      </c>
      <c r="AR1437" s="1">
        <f t="shared" si="1045"/>
        <v>29</v>
      </c>
      <c r="AS1437" s="7">
        <f t="shared" si="1016"/>
        <v>31</v>
      </c>
      <c r="AT1437" s="1">
        <f t="shared" si="1046"/>
        <v>31</v>
      </c>
      <c r="AU1437" s="1">
        <f t="shared" si="1047"/>
        <v>31</v>
      </c>
      <c r="AV1437" s="1">
        <f t="shared" si="1048"/>
        <v>31</v>
      </c>
      <c r="AW1437" s="1">
        <f t="shared" si="1049"/>
        <v>31</v>
      </c>
      <c r="AX1437" s="1">
        <f t="shared" si="1050"/>
        <v>31</v>
      </c>
      <c r="AY1437" s="1">
        <f t="shared" si="1051"/>
        <v>31</v>
      </c>
      <c r="AZ1437" s="1">
        <f t="shared" si="1052"/>
        <v>31</v>
      </c>
      <c r="BA1437" s="1">
        <f t="shared" si="1053"/>
        <v>31</v>
      </c>
      <c r="BB1437" s="1">
        <f t="shared" si="1054"/>
        <v>31</v>
      </c>
      <c r="BC1437" s="1">
        <f t="shared" si="1055"/>
        <v>31</v>
      </c>
      <c r="BD1437" s="1">
        <f t="shared" si="1056"/>
        <v>31</v>
      </c>
      <c r="BE1437" s="1">
        <f t="shared" si="1057"/>
        <v>31</v>
      </c>
      <c r="BF1437" s="1">
        <f t="shared" si="1058"/>
        <v>31</v>
      </c>
      <c r="BG1437" s="1">
        <f>+IF(D1437="male",VLOOKUP(M1437,'Key node cluster'!$A$3:$C$45,3,0),VLOOKUP(M1437,'Key node cluster'!$F$3:$H$27,3,0))</f>
        <v>31</v>
      </c>
    </row>
    <row r="1438" spans="1:59" x14ac:dyDescent="0.25">
      <c r="A1438" t="s">
        <v>1523</v>
      </c>
      <c r="B1438">
        <v>9881051506</v>
      </c>
      <c r="C1438" s="7">
        <v>30</v>
      </c>
      <c r="D1438" t="s">
        <v>9</v>
      </c>
      <c r="E1438" t="s">
        <v>10</v>
      </c>
      <c r="F1438" t="s">
        <v>273</v>
      </c>
      <c r="G1438" t="str">
        <f t="shared" ref="G1438:G1501" si="1059">IF(I1438="","",IF(OR(I1438="high_school",I1438="secondary_or_below"),"secondary or below",IF(OR(I1438="bachelor",I1438="master",I1438="phd"),"bachelor or above", "tvet")))</f>
        <v>bachelor or above</v>
      </c>
      <c r="H1438" s="7">
        <f t="shared" si="1017"/>
        <v>10</v>
      </c>
      <c r="I1438" t="s">
        <v>14</v>
      </c>
      <c r="J1438">
        <v>33</v>
      </c>
      <c r="K1438">
        <v>7.0273972602740002</v>
      </c>
      <c r="L1438">
        <v>19</v>
      </c>
      <c r="M1438" s="5">
        <f t="shared" si="1018"/>
        <v>31</v>
      </c>
      <c r="N1438" s="5">
        <f>+IF(D1438="male",VLOOKUP(BG1438,'Key node cluster'!$L$3:$N$24,3,0),VLOOKUP(BG1438,'Key node cluster'!$R$3:$T$15,3,0))</f>
        <v>1</v>
      </c>
      <c r="O1438" s="1">
        <v>0</v>
      </c>
      <c r="P1438" s="1">
        <f t="shared" si="1019"/>
        <v>26</v>
      </c>
      <c r="Q1438" s="1">
        <f t="shared" si="1020"/>
        <v>26</v>
      </c>
      <c r="R1438" s="1">
        <f t="shared" si="1021"/>
        <v>26</v>
      </c>
      <c r="S1438" s="1">
        <f t="shared" si="1022"/>
        <v>26</v>
      </c>
      <c r="T1438" s="1">
        <f t="shared" si="1023"/>
        <v>26</v>
      </c>
      <c r="U1438" s="1">
        <f t="shared" si="1024"/>
        <v>26</v>
      </c>
      <c r="V1438" s="1">
        <f t="shared" si="1025"/>
        <v>26</v>
      </c>
      <c r="W1438" s="1">
        <f t="shared" si="1026"/>
        <v>26</v>
      </c>
      <c r="X1438" s="1">
        <f t="shared" si="1027"/>
        <v>26</v>
      </c>
      <c r="Y1438" s="1">
        <f t="shared" si="1028"/>
        <v>26</v>
      </c>
      <c r="Z1438" s="1">
        <f t="shared" si="1029"/>
        <v>26</v>
      </c>
      <c r="AA1438" s="1">
        <f t="shared" si="1030"/>
        <v>26</v>
      </c>
      <c r="AB1438" s="1">
        <f t="shared" si="1031"/>
        <v>26</v>
      </c>
      <c r="AC1438" s="1">
        <f t="shared" si="1032"/>
        <v>26</v>
      </c>
      <c r="AD1438" s="1">
        <f t="shared" si="1033"/>
        <v>26</v>
      </c>
      <c r="AE1438" s="1">
        <f t="shared" si="1034"/>
        <v>26</v>
      </c>
      <c r="AF1438" s="1">
        <f t="shared" si="1035"/>
        <v>26</v>
      </c>
      <c r="AG1438" s="1">
        <f t="shared" si="1036"/>
        <v>26</v>
      </c>
      <c r="AH1438" s="1">
        <f t="shared" si="1037"/>
        <v>26</v>
      </c>
      <c r="AI1438" s="1">
        <f t="shared" si="1038"/>
        <v>26</v>
      </c>
      <c r="AJ1438" s="1">
        <f t="shared" si="1039"/>
        <v>26</v>
      </c>
      <c r="AK1438" s="1">
        <f t="shared" si="1040"/>
        <v>26</v>
      </c>
      <c r="AL1438" s="1">
        <f t="shared" si="1041"/>
        <v>26</v>
      </c>
      <c r="AM1438" s="1">
        <f t="shared" si="1042"/>
        <v>26</v>
      </c>
      <c r="AN1438" s="1">
        <f t="shared" si="1043"/>
        <v>26</v>
      </c>
      <c r="AO1438" s="1">
        <f t="shared" si="1044"/>
        <v>26</v>
      </c>
      <c r="AP1438" s="7">
        <f t="shared" si="1014"/>
        <v>27</v>
      </c>
      <c r="AQ1438" s="7">
        <f t="shared" si="1015"/>
        <v>28</v>
      </c>
      <c r="AR1438" s="1">
        <f t="shared" si="1045"/>
        <v>29</v>
      </c>
      <c r="AS1438" s="7">
        <f t="shared" si="1016"/>
        <v>31</v>
      </c>
      <c r="AT1438" s="1">
        <f t="shared" si="1046"/>
        <v>31</v>
      </c>
      <c r="AU1438" s="1">
        <f t="shared" si="1047"/>
        <v>31</v>
      </c>
      <c r="AV1438" s="1">
        <f t="shared" si="1048"/>
        <v>31</v>
      </c>
      <c r="AW1438" s="1">
        <f t="shared" si="1049"/>
        <v>31</v>
      </c>
      <c r="AX1438" s="1">
        <f t="shared" si="1050"/>
        <v>31</v>
      </c>
      <c r="AY1438" s="1">
        <f t="shared" si="1051"/>
        <v>31</v>
      </c>
      <c r="AZ1438" s="1">
        <f t="shared" si="1052"/>
        <v>31</v>
      </c>
      <c r="BA1438" s="1">
        <f t="shared" si="1053"/>
        <v>31</v>
      </c>
      <c r="BB1438" s="1">
        <f t="shared" si="1054"/>
        <v>31</v>
      </c>
      <c r="BC1438" s="1">
        <f t="shared" si="1055"/>
        <v>31</v>
      </c>
      <c r="BD1438" s="1">
        <f t="shared" si="1056"/>
        <v>31</v>
      </c>
      <c r="BE1438" s="1">
        <f t="shared" si="1057"/>
        <v>31</v>
      </c>
      <c r="BF1438" s="1">
        <f t="shared" si="1058"/>
        <v>31</v>
      </c>
      <c r="BG1438" s="1">
        <f>+IF(D1438="male",VLOOKUP(M1438,'Key node cluster'!$A$3:$C$45,3,0),VLOOKUP(M1438,'Key node cluster'!$F$3:$H$27,3,0))</f>
        <v>31</v>
      </c>
    </row>
    <row r="1439" spans="1:59" x14ac:dyDescent="0.25">
      <c r="A1439" t="s">
        <v>1524</v>
      </c>
      <c r="B1439">
        <v>9981010094</v>
      </c>
      <c r="C1439" s="7">
        <v>20</v>
      </c>
      <c r="D1439" t="s">
        <v>9</v>
      </c>
      <c r="E1439" t="s">
        <v>10</v>
      </c>
      <c r="G1439" t="str">
        <f t="shared" si="1059"/>
        <v/>
      </c>
      <c r="H1439" s="7">
        <f t="shared" si="1017"/>
        <v>10</v>
      </c>
      <c r="J1439">
        <v>24</v>
      </c>
      <c r="K1439">
        <v>6.1095890410958997</v>
      </c>
      <c r="L1439">
        <v>1</v>
      </c>
      <c r="M1439" s="5">
        <f t="shared" si="1018"/>
        <v>26</v>
      </c>
      <c r="N1439" s="5">
        <f>+IF(D1439="male",VLOOKUP(BG1439,'Key node cluster'!$L$3:$N$24,3,0),VLOOKUP(BG1439,'Key node cluster'!$R$3:$T$15,3,0))</f>
        <v>1</v>
      </c>
      <c r="O1439" s="1">
        <v>0</v>
      </c>
      <c r="P1439" s="1">
        <f t="shared" si="1019"/>
        <v>26</v>
      </c>
      <c r="Q1439" s="1">
        <f t="shared" si="1020"/>
        <v>26</v>
      </c>
      <c r="R1439" s="1">
        <f t="shared" si="1021"/>
        <v>26</v>
      </c>
      <c r="S1439" s="1">
        <f t="shared" si="1022"/>
        <v>26</v>
      </c>
      <c r="T1439" s="1">
        <f t="shared" si="1023"/>
        <v>26</v>
      </c>
      <c r="U1439" s="1">
        <f t="shared" si="1024"/>
        <v>26</v>
      </c>
      <c r="V1439" s="1">
        <f t="shared" si="1025"/>
        <v>26</v>
      </c>
      <c r="W1439" s="1">
        <f t="shared" si="1026"/>
        <v>26</v>
      </c>
      <c r="X1439" s="1">
        <f t="shared" si="1027"/>
        <v>26</v>
      </c>
      <c r="Y1439" s="1">
        <f t="shared" si="1028"/>
        <v>26</v>
      </c>
      <c r="Z1439" s="1">
        <f t="shared" si="1029"/>
        <v>26</v>
      </c>
      <c r="AA1439" s="1">
        <f t="shared" si="1030"/>
        <v>26</v>
      </c>
      <c r="AB1439" s="1">
        <f t="shared" si="1031"/>
        <v>26</v>
      </c>
      <c r="AC1439" s="1">
        <f t="shared" si="1032"/>
        <v>26</v>
      </c>
      <c r="AD1439" s="1">
        <f t="shared" si="1033"/>
        <v>26</v>
      </c>
      <c r="AE1439" s="1">
        <f t="shared" si="1034"/>
        <v>26</v>
      </c>
      <c r="AF1439" s="1">
        <f t="shared" si="1035"/>
        <v>26</v>
      </c>
      <c r="AG1439" s="1">
        <f t="shared" si="1036"/>
        <v>26</v>
      </c>
      <c r="AH1439" s="1">
        <f t="shared" si="1037"/>
        <v>26</v>
      </c>
      <c r="AI1439" s="1">
        <f t="shared" si="1038"/>
        <v>26</v>
      </c>
      <c r="AJ1439" s="1">
        <f t="shared" si="1039"/>
        <v>26</v>
      </c>
      <c r="AK1439" s="1">
        <f t="shared" si="1040"/>
        <v>26</v>
      </c>
      <c r="AL1439" s="1">
        <f t="shared" si="1041"/>
        <v>26</v>
      </c>
      <c r="AM1439" s="1">
        <f t="shared" si="1042"/>
        <v>26</v>
      </c>
      <c r="AN1439" s="1">
        <f t="shared" si="1043"/>
        <v>26</v>
      </c>
      <c r="AO1439" s="1">
        <f t="shared" si="1044"/>
        <v>26</v>
      </c>
      <c r="AP1439" s="7">
        <f t="shared" si="1014"/>
        <v>26</v>
      </c>
      <c r="AQ1439" s="7">
        <f t="shared" si="1015"/>
        <v>26</v>
      </c>
      <c r="AR1439" s="1">
        <f t="shared" si="1045"/>
        <v>26</v>
      </c>
      <c r="AS1439" s="7">
        <f t="shared" si="1016"/>
        <v>26</v>
      </c>
      <c r="AT1439" s="1">
        <f t="shared" si="1046"/>
        <v>26</v>
      </c>
      <c r="AU1439" s="1">
        <f t="shared" si="1047"/>
        <v>26</v>
      </c>
      <c r="AV1439" s="1">
        <f t="shared" si="1048"/>
        <v>26</v>
      </c>
      <c r="AW1439" s="1">
        <f t="shared" si="1049"/>
        <v>26</v>
      </c>
      <c r="AX1439" s="1">
        <f t="shared" si="1050"/>
        <v>26</v>
      </c>
      <c r="AY1439" s="1">
        <f t="shared" si="1051"/>
        <v>26</v>
      </c>
      <c r="AZ1439" s="1">
        <f t="shared" si="1052"/>
        <v>26</v>
      </c>
      <c r="BA1439" s="1">
        <f t="shared" si="1053"/>
        <v>26</v>
      </c>
      <c r="BB1439" s="1">
        <f t="shared" si="1054"/>
        <v>26</v>
      </c>
      <c r="BC1439" s="1">
        <f t="shared" si="1055"/>
        <v>26</v>
      </c>
      <c r="BD1439" s="1">
        <f t="shared" si="1056"/>
        <v>26</v>
      </c>
      <c r="BE1439" s="1">
        <f t="shared" si="1057"/>
        <v>26</v>
      </c>
      <c r="BF1439" s="1">
        <f t="shared" si="1058"/>
        <v>26</v>
      </c>
      <c r="BG1439" s="1">
        <f>+IF(D1439="male",VLOOKUP(M1439,'Key node cluster'!$A$3:$C$45,3,0),VLOOKUP(M1439,'Key node cluster'!$F$3:$H$27,3,0))</f>
        <v>31</v>
      </c>
    </row>
    <row r="1440" spans="1:59" x14ac:dyDescent="0.25">
      <c r="A1440" t="s">
        <v>1525</v>
      </c>
      <c r="B1440">
        <v>9941048182</v>
      </c>
      <c r="C1440" s="7">
        <v>30</v>
      </c>
      <c r="D1440" t="s">
        <v>9</v>
      </c>
      <c r="E1440" t="s">
        <v>10</v>
      </c>
      <c r="F1440" t="s">
        <v>28</v>
      </c>
      <c r="G1440" t="str">
        <f t="shared" si="1059"/>
        <v>secondary or below</v>
      </c>
      <c r="H1440" s="7">
        <f t="shared" si="1017"/>
        <v>10</v>
      </c>
      <c r="I1440" t="s">
        <v>12</v>
      </c>
      <c r="J1440">
        <v>27</v>
      </c>
      <c r="K1440">
        <v>5.3561643835616</v>
      </c>
      <c r="L1440">
        <v>3</v>
      </c>
      <c r="M1440" s="5">
        <f t="shared" si="1018"/>
        <v>37</v>
      </c>
      <c r="N1440" s="5">
        <f>+IF(D1440="male",VLOOKUP(BG1440,'Key node cluster'!$L$3:$N$24,3,0),VLOOKUP(BG1440,'Key node cluster'!$R$3:$T$15,3,0))</f>
        <v>0</v>
      </c>
      <c r="O1440" s="1">
        <v>0</v>
      </c>
      <c r="P1440" s="1">
        <f t="shared" si="1019"/>
        <v>26</v>
      </c>
      <c r="Q1440" s="1">
        <f t="shared" si="1020"/>
        <v>26</v>
      </c>
      <c r="R1440" s="1">
        <f t="shared" si="1021"/>
        <v>26</v>
      </c>
      <c r="S1440" s="1">
        <f t="shared" si="1022"/>
        <v>26</v>
      </c>
      <c r="T1440" s="1">
        <f t="shared" si="1023"/>
        <v>26</v>
      </c>
      <c r="U1440" s="1">
        <f t="shared" si="1024"/>
        <v>26</v>
      </c>
      <c r="V1440" s="1">
        <f t="shared" si="1025"/>
        <v>26</v>
      </c>
      <c r="W1440" s="1">
        <f t="shared" si="1026"/>
        <v>26</v>
      </c>
      <c r="X1440" s="1">
        <f t="shared" si="1027"/>
        <v>26</v>
      </c>
      <c r="Y1440" s="1">
        <f t="shared" si="1028"/>
        <v>26</v>
      </c>
      <c r="Z1440" s="1">
        <f t="shared" si="1029"/>
        <v>26</v>
      </c>
      <c r="AA1440" s="1">
        <f t="shared" si="1030"/>
        <v>26</v>
      </c>
      <c r="AB1440" s="1">
        <f t="shared" si="1031"/>
        <v>26</v>
      </c>
      <c r="AC1440" s="1">
        <f t="shared" si="1032"/>
        <v>26</v>
      </c>
      <c r="AD1440" s="1">
        <f t="shared" si="1033"/>
        <v>26</v>
      </c>
      <c r="AE1440" s="1">
        <f t="shared" si="1034"/>
        <v>26</v>
      </c>
      <c r="AF1440" s="1">
        <f t="shared" si="1035"/>
        <v>26</v>
      </c>
      <c r="AG1440" s="1">
        <f t="shared" si="1036"/>
        <v>26</v>
      </c>
      <c r="AH1440" s="1">
        <f t="shared" si="1037"/>
        <v>26</v>
      </c>
      <c r="AI1440" s="1">
        <f t="shared" si="1038"/>
        <v>26</v>
      </c>
      <c r="AJ1440" s="1">
        <f t="shared" si="1039"/>
        <v>26</v>
      </c>
      <c r="AK1440" s="1">
        <f t="shared" si="1040"/>
        <v>26</v>
      </c>
      <c r="AL1440" s="1">
        <f t="shared" si="1041"/>
        <v>26</v>
      </c>
      <c r="AM1440" s="1">
        <f t="shared" si="1042"/>
        <v>26</v>
      </c>
      <c r="AN1440" s="1">
        <f t="shared" si="1043"/>
        <v>26</v>
      </c>
      <c r="AO1440" s="1">
        <f t="shared" si="1044"/>
        <v>26</v>
      </c>
      <c r="AP1440" s="7">
        <f t="shared" si="1014"/>
        <v>27</v>
      </c>
      <c r="AQ1440" s="7">
        <f t="shared" si="1015"/>
        <v>33</v>
      </c>
      <c r="AR1440" s="1">
        <f t="shared" si="1045"/>
        <v>33</v>
      </c>
      <c r="AS1440" s="7">
        <f t="shared" si="1016"/>
        <v>33</v>
      </c>
      <c r="AT1440" s="1">
        <f t="shared" si="1046"/>
        <v>33</v>
      </c>
      <c r="AU1440" s="1">
        <f t="shared" si="1047"/>
        <v>33</v>
      </c>
      <c r="AV1440" s="1">
        <f t="shared" si="1048"/>
        <v>33</v>
      </c>
      <c r="AW1440" s="1">
        <f t="shared" si="1049"/>
        <v>37</v>
      </c>
      <c r="AX1440" s="1">
        <f t="shared" si="1050"/>
        <v>37</v>
      </c>
      <c r="AY1440" s="1">
        <f t="shared" si="1051"/>
        <v>37</v>
      </c>
      <c r="AZ1440" s="1">
        <f t="shared" si="1052"/>
        <v>37</v>
      </c>
      <c r="BA1440" s="1">
        <f t="shared" si="1053"/>
        <v>37</v>
      </c>
      <c r="BB1440" s="1">
        <f t="shared" si="1054"/>
        <v>37</v>
      </c>
      <c r="BC1440" s="1">
        <f t="shared" si="1055"/>
        <v>37</v>
      </c>
      <c r="BD1440" s="1">
        <f t="shared" si="1056"/>
        <v>37</v>
      </c>
      <c r="BE1440" s="1">
        <f t="shared" si="1057"/>
        <v>37</v>
      </c>
      <c r="BF1440" s="1">
        <f t="shared" si="1058"/>
        <v>37</v>
      </c>
      <c r="BG1440" s="1">
        <f>+IF(D1440="male",VLOOKUP(M1440,'Key node cluster'!$A$3:$C$45,3,0),VLOOKUP(M1440,'Key node cluster'!$F$3:$H$27,3,0))</f>
        <v>37</v>
      </c>
    </row>
    <row r="1441" spans="1:59" x14ac:dyDescent="0.25">
      <c r="A1441" t="s">
        <v>1526</v>
      </c>
      <c r="B1441">
        <v>9801014418</v>
      </c>
      <c r="C1441" s="7">
        <v>40</v>
      </c>
      <c r="D1441" t="s">
        <v>9</v>
      </c>
      <c r="E1441" t="s">
        <v>10</v>
      </c>
      <c r="G1441" t="str">
        <f t="shared" si="1059"/>
        <v/>
      </c>
      <c r="H1441" s="7">
        <f t="shared" si="1017"/>
        <v>20</v>
      </c>
      <c r="J1441">
        <v>42</v>
      </c>
      <c r="K1441">
        <v>15.197260273973001</v>
      </c>
      <c r="L1441">
        <v>26</v>
      </c>
      <c r="M1441" s="5">
        <f t="shared" si="1018"/>
        <v>26</v>
      </c>
      <c r="N1441" s="5">
        <f>+IF(D1441="male",VLOOKUP(BG1441,'Key node cluster'!$L$3:$N$24,3,0),VLOOKUP(BG1441,'Key node cluster'!$R$3:$T$15,3,0))</f>
        <v>1</v>
      </c>
      <c r="O1441" s="1">
        <v>0</v>
      </c>
      <c r="P1441" s="1">
        <f t="shared" si="1019"/>
        <v>26</v>
      </c>
      <c r="Q1441" s="1">
        <f t="shared" si="1020"/>
        <v>26</v>
      </c>
      <c r="R1441" s="1">
        <f t="shared" si="1021"/>
        <v>26</v>
      </c>
      <c r="S1441" s="1">
        <f t="shared" si="1022"/>
        <v>26</v>
      </c>
      <c r="T1441" s="1">
        <f t="shared" si="1023"/>
        <v>26</v>
      </c>
      <c r="U1441" s="1">
        <f t="shared" si="1024"/>
        <v>26</v>
      </c>
      <c r="V1441" s="1">
        <f t="shared" si="1025"/>
        <v>26</v>
      </c>
      <c r="W1441" s="1">
        <f t="shared" si="1026"/>
        <v>26</v>
      </c>
      <c r="X1441" s="1">
        <f t="shared" si="1027"/>
        <v>26</v>
      </c>
      <c r="Y1441" s="1">
        <f t="shared" si="1028"/>
        <v>26</v>
      </c>
      <c r="Z1441" s="1">
        <f t="shared" si="1029"/>
        <v>26</v>
      </c>
      <c r="AA1441" s="1">
        <f t="shared" si="1030"/>
        <v>26</v>
      </c>
      <c r="AB1441" s="1">
        <f t="shared" si="1031"/>
        <v>26</v>
      </c>
      <c r="AC1441" s="1">
        <f t="shared" si="1032"/>
        <v>26</v>
      </c>
      <c r="AD1441" s="1">
        <f t="shared" si="1033"/>
        <v>26</v>
      </c>
      <c r="AE1441" s="1">
        <f t="shared" si="1034"/>
        <v>26</v>
      </c>
      <c r="AF1441" s="1">
        <f t="shared" si="1035"/>
        <v>26</v>
      </c>
      <c r="AG1441" s="1">
        <f t="shared" si="1036"/>
        <v>26</v>
      </c>
      <c r="AH1441" s="1">
        <f t="shared" si="1037"/>
        <v>26</v>
      </c>
      <c r="AI1441" s="1">
        <f t="shared" si="1038"/>
        <v>26</v>
      </c>
      <c r="AJ1441" s="1">
        <f t="shared" si="1039"/>
        <v>26</v>
      </c>
      <c r="AK1441" s="1">
        <f t="shared" si="1040"/>
        <v>26</v>
      </c>
      <c r="AL1441" s="1">
        <f t="shared" si="1041"/>
        <v>26</v>
      </c>
      <c r="AM1441" s="1">
        <f t="shared" si="1042"/>
        <v>26</v>
      </c>
      <c r="AN1441" s="1">
        <f t="shared" si="1043"/>
        <v>26</v>
      </c>
      <c r="AO1441" s="1">
        <f t="shared" si="1044"/>
        <v>26</v>
      </c>
      <c r="AP1441" s="7">
        <f t="shared" si="1014"/>
        <v>26</v>
      </c>
      <c r="AQ1441" s="7">
        <f t="shared" si="1015"/>
        <v>26</v>
      </c>
      <c r="AR1441" s="1">
        <f t="shared" si="1045"/>
        <v>26</v>
      </c>
      <c r="AS1441" s="7">
        <f t="shared" si="1016"/>
        <v>26</v>
      </c>
      <c r="AT1441" s="1">
        <f t="shared" si="1046"/>
        <v>26</v>
      </c>
      <c r="AU1441" s="1">
        <f t="shared" si="1047"/>
        <v>26</v>
      </c>
      <c r="AV1441" s="1">
        <f t="shared" si="1048"/>
        <v>26</v>
      </c>
      <c r="AW1441" s="1">
        <f t="shared" si="1049"/>
        <v>26</v>
      </c>
      <c r="AX1441" s="1">
        <f t="shared" si="1050"/>
        <v>26</v>
      </c>
      <c r="AY1441" s="1">
        <f t="shared" si="1051"/>
        <v>26</v>
      </c>
      <c r="AZ1441" s="1">
        <f t="shared" si="1052"/>
        <v>26</v>
      </c>
      <c r="BA1441" s="1">
        <f t="shared" si="1053"/>
        <v>26</v>
      </c>
      <c r="BB1441" s="1">
        <f t="shared" si="1054"/>
        <v>26</v>
      </c>
      <c r="BC1441" s="1">
        <f t="shared" si="1055"/>
        <v>26</v>
      </c>
      <c r="BD1441" s="1">
        <f t="shared" si="1056"/>
        <v>26</v>
      </c>
      <c r="BE1441" s="1">
        <f t="shared" si="1057"/>
        <v>26</v>
      </c>
      <c r="BF1441" s="1">
        <f t="shared" si="1058"/>
        <v>26</v>
      </c>
      <c r="BG1441" s="1">
        <f>+IF(D1441="male",VLOOKUP(M1441,'Key node cluster'!$A$3:$C$45,3,0),VLOOKUP(M1441,'Key node cluster'!$F$3:$H$27,3,0))</f>
        <v>31</v>
      </c>
    </row>
    <row r="1442" spans="1:59" x14ac:dyDescent="0.25">
      <c r="A1442" t="s">
        <v>1527</v>
      </c>
      <c r="B1442">
        <v>9761016782</v>
      </c>
      <c r="C1442" s="7">
        <v>40</v>
      </c>
      <c r="D1442" t="s">
        <v>9</v>
      </c>
      <c r="E1442" t="s">
        <v>10</v>
      </c>
      <c r="G1442" t="str">
        <f t="shared" si="1059"/>
        <v/>
      </c>
      <c r="H1442" s="7">
        <f t="shared" si="1017"/>
        <v>20</v>
      </c>
      <c r="J1442">
        <v>45</v>
      </c>
      <c r="K1442">
        <v>17.613698630137002</v>
      </c>
      <c r="L1442">
        <v>2</v>
      </c>
      <c r="M1442" s="5">
        <f t="shared" si="1018"/>
        <v>26</v>
      </c>
      <c r="N1442" s="5">
        <f>+IF(D1442="male",VLOOKUP(BG1442,'Key node cluster'!$L$3:$N$24,3,0),VLOOKUP(BG1442,'Key node cluster'!$R$3:$T$15,3,0))</f>
        <v>1</v>
      </c>
      <c r="O1442" s="1">
        <v>0</v>
      </c>
      <c r="P1442" s="1">
        <f t="shared" si="1019"/>
        <v>26</v>
      </c>
      <c r="Q1442" s="1">
        <f t="shared" si="1020"/>
        <v>26</v>
      </c>
      <c r="R1442" s="1">
        <f t="shared" si="1021"/>
        <v>26</v>
      </c>
      <c r="S1442" s="1">
        <f t="shared" si="1022"/>
        <v>26</v>
      </c>
      <c r="T1442" s="1">
        <f t="shared" si="1023"/>
        <v>26</v>
      </c>
      <c r="U1442" s="1">
        <f t="shared" si="1024"/>
        <v>26</v>
      </c>
      <c r="V1442" s="1">
        <f t="shared" si="1025"/>
        <v>26</v>
      </c>
      <c r="W1442" s="1">
        <f t="shared" si="1026"/>
        <v>26</v>
      </c>
      <c r="X1442" s="1">
        <f t="shared" si="1027"/>
        <v>26</v>
      </c>
      <c r="Y1442" s="1">
        <f t="shared" si="1028"/>
        <v>26</v>
      </c>
      <c r="Z1442" s="1">
        <f t="shared" si="1029"/>
        <v>26</v>
      </c>
      <c r="AA1442" s="1">
        <f t="shared" si="1030"/>
        <v>26</v>
      </c>
      <c r="AB1442" s="1">
        <f t="shared" si="1031"/>
        <v>26</v>
      </c>
      <c r="AC1442" s="1">
        <f t="shared" si="1032"/>
        <v>26</v>
      </c>
      <c r="AD1442" s="1">
        <f t="shared" si="1033"/>
        <v>26</v>
      </c>
      <c r="AE1442" s="1">
        <f t="shared" si="1034"/>
        <v>26</v>
      </c>
      <c r="AF1442" s="1">
        <f t="shared" si="1035"/>
        <v>26</v>
      </c>
      <c r="AG1442" s="1">
        <f t="shared" si="1036"/>
        <v>26</v>
      </c>
      <c r="AH1442" s="1">
        <f t="shared" si="1037"/>
        <v>26</v>
      </c>
      <c r="AI1442" s="1">
        <f t="shared" si="1038"/>
        <v>26</v>
      </c>
      <c r="AJ1442" s="1">
        <f t="shared" si="1039"/>
        <v>26</v>
      </c>
      <c r="AK1442" s="1">
        <f t="shared" si="1040"/>
        <v>26</v>
      </c>
      <c r="AL1442" s="1">
        <f t="shared" si="1041"/>
        <v>26</v>
      </c>
      <c r="AM1442" s="1">
        <f t="shared" si="1042"/>
        <v>26</v>
      </c>
      <c r="AN1442" s="1">
        <f t="shared" si="1043"/>
        <v>26</v>
      </c>
      <c r="AO1442" s="1">
        <f t="shared" si="1044"/>
        <v>26</v>
      </c>
      <c r="AP1442" s="7">
        <f t="shared" si="1014"/>
        <v>26</v>
      </c>
      <c r="AQ1442" s="7">
        <f t="shared" si="1015"/>
        <v>26</v>
      </c>
      <c r="AR1442" s="1">
        <f t="shared" si="1045"/>
        <v>26</v>
      </c>
      <c r="AS1442" s="7">
        <f t="shared" si="1016"/>
        <v>26</v>
      </c>
      <c r="AT1442" s="1">
        <f t="shared" si="1046"/>
        <v>26</v>
      </c>
      <c r="AU1442" s="1">
        <f t="shared" si="1047"/>
        <v>26</v>
      </c>
      <c r="AV1442" s="1">
        <f t="shared" si="1048"/>
        <v>26</v>
      </c>
      <c r="AW1442" s="1">
        <f t="shared" si="1049"/>
        <v>26</v>
      </c>
      <c r="AX1442" s="1">
        <f t="shared" si="1050"/>
        <v>26</v>
      </c>
      <c r="AY1442" s="1">
        <f t="shared" si="1051"/>
        <v>26</v>
      </c>
      <c r="AZ1442" s="1">
        <f t="shared" si="1052"/>
        <v>26</v>
      </c>
      <c r="BA1442" s="1">
        <f t="shared" si="1053"/>
        <v>26</v>
      </c>
      <c r="BB1442" s="1">
        <f t="shared" si="1054"/>
        <v>26</v>
      </c>
      <c r="BC1442" s="1">
        <f t="shared" si="1055"/>
        <v>26</v>
      </c>
      <c r="BD1442" s="1">
        <f t="shared" si="1056"/>
        <v>26</v>
      </c>
      <c r="BE1442" s="1">
        <f t="shared" si="1057"/>
        <v>26</v>
      </c>
      <c r="BF1442" s="1">
        <f t="shared" si="1058"/>
        <v>26</v>
      </c>
      <c r="BG1442" s="1">
        <f>+IF(D1442="male",VLOOKUP(M1442,'Key node cluster'!$A$3:$C$45,3,0),VLOOKUP(M1442,'Key node cluster'!$F$3:$H$27,3,0))</f>
        <v>31</v>
      </c>
    </row>
    <row r="1443" spans="1:59" x14ac:dyDescent="0.25">
      <c r="A1443" t="s">
        <v>1528</v>
      </c>
      <c r="B1443">
        <v>9731027158</v>
      </c>
      <c r="C1443" s="7">
        <v>50</v>
      </c>
      <c r="D1443" t="s">
        <v>9</v>
      </c>
      <c r="E1443" t="s">
        <v>10</v>
      </c>
      <c r="F1443" t="s">
        <v>25</v>
      </c>
      <c r="G1443" t="str">
        <f t="shared" si="1059"/>
        <v>bachelor or above</v>
      </c>
      <c r="H1443" s="7">
        <f t="shared" si="1017"/>
        <v>20</v>
      </c>
      <c r="I1443" t="s">
        <v>127</v>
      </c>
      <c r="J1443">
        <v>48</v>
      </c>
      <c r="K1443">
        <v>22.369863013699</v>
      </c>
      <c r="L1443">
        <v>4</v>
      </c>
      <c r="M1443" s="5">
        <f t="shared" si="1018"/>
        <v>32</v>
      </c>
      <c r="N1443" s="5">
        <f>+IF(D1443="male",VLOOKUP(BG1443,'Key node cluster'!$L$3:$N$24,3,0),VLOOKUP(BG1443,'Key node cluster'!$R$3:$T$15,3,0))</f>
        <v>0</v>
      </c>
      <c r="O1443" s="1">
        <v>0</v>
      </c>
      <c r="P1443" s="1">
        <f t="shared" si="1019"/>
        <v>26</v>
      </c>
      <c r="Q1443" s="1">
        <f t="shared" si="1020"/>
        <v>26</v>
      </c>
      <c r="R1443" s="1">
        <f t="shared" si="1021"/>
        <v>26</v>
      </c>
      <c r="S1443" s="1">
        <f t="shared" si="1022"/>
        <v>26</v>
      </c>
      <c r="T1443" s="1">
        <f t="shared" si="1023"/>
        <v>26</v>
      </c>
      <c r="U1443" s="1">
        <f t="shared" si="1024"/>
        <v>26</v>
      </c>
      <c r="V1443" s="1">
        <f t="shared" si="1025"/>
        <v>26</v>
      </c>
      <c r="W1443" s="1">
        <f t="shared" si="1026"/>
        <v>26</v>
      </c>
      <c r="X1443" s="1">
        <f t="shared" si="1027"/>
        <v>26</v>
      </c>
      <c r="Y1443" s="1">
        <f t="shared" si="1028"/>
        <v>26</v>
      </c>
      <c r="Z1443" s="1">
        <f t="shared" si="1029"/>
        <v>26</v>
      </c>
      <c r="AA1443" s="1">
        <f t="shared" si="1030"/>
        <v>26</v>
      </c>
      <c r="AB1443" s="1">
        <f t="shared" si="1031"/>
        <v>26</v>
      </c>
      <c r="AC1443" s="1">
        <f t="shared" si="1032"/>
        <v>26</v>
      </c>
      <c r="AD1443" s="1">
        <f t="shared" si="1033"/>
        <v>26</v>
      </c>
      <c r="AE1443" s="1">
        <f t="shared" si="1034"/>
        <v>26</v>
      </c>
      <c r="AF1443" s="1">
        <f t="shared" si="1035"/>
        <v>26</v>
      </c>
      <c r="AG1443" s="1">
        <f t="shared" si="1036"/>
        <v>26</v>
      </c>
      <c r="AH1443" s="1">
        <f t="shared" si="1037"/>
        <v>26</v>
      </c>
      <c r="AI1443" s="1">
        <f t="shared" si="1038"/>
        <v>26</v>
      </c>
      <c r="AJ1443" s="1">
        <f t="shared" si="1039"/>
        <v>26</v>
      </c>
      <c r="AK1443" s="1">
        <f t="shared" si="1040"/>
        <v>26</v>
      </c>
      <c r="AL1443" s="1">
        <f t="shared" si="1041"/>
        <v>26</v>
      </c>
      <c r="AM1443" s="1">
        <f t="shared" si="1042"/>
        <v>26</v>
      </c>
      <c r="AN1443" s="1">
        <f t="shared" si="1043"/>
        <v>26</v>
      </c>
      <c r="AO1443" s="1">
        <f t="shared" si="1044"/>
        <v>26</v>
      </c>
      <c r="AP1443" s="7">
        <f t="shared" si="1014"/>
        <v>27</v>
      </c>
      <c r="AQ1443" s="7">
        <f t="shared" si="1015"/>
        <v>28</v>
      </c>
      <c r="AR1443" s="1">
        <f t="shared" si="1045"/>
        <v>32</v>
      </c>
      <c r="AS1443" s="7">
        <f t="shared" si="1016"/>
        <v>32</v>
      </c>
      <c r="AT1443" s="1">
        <f t="shared" si="1046"/>
        <v>32</v>
      </c>
      <c r="AU1443" s="1">
        <f t="shared" si="1047"/>
        <v>32</v>
      </c>
      <c r="AV1443" s="1">
        <f t="shared" si="1048"/>
        <v>32</v>
      </c>
      <c r="AW1443" s="1">
        <f t="shared" si="1049"/>
        <v>32</v>
      </c>
      <c r="AX1443" s="1">
        <f t="shared" si="1050"/>
        <v>32</v>
      </c>
      <c r="AY1443" s="1">
        <f t="shared" si="1051"/>
        <v>32</v>
      </c>
      <c r="AZ1443" s="1">
        <f t="shared" si="1052"/>
        <v>32</v>
      </c>
      <c r="BA1443" s="1">
        <f t="shared" si="1053"/>
        <v>32</v>
      </c>
      <c r="BB1443" s="1">
        <f t="shared" si="1054"/>
        <v>32</v>
      </c>
      <c r="BC1443" s="1">
        <f t="shared" si="1055"/>
        <v>32</v>
      </c>
      <c r="BD1443" s="1">
        <f t="shared" si="1056"/>
        <v>32</v>
      </c>
      <c r="BE1443" s="1">
        <f t="shared" si="1057"/>
        <v>32</v>
      </c>
      <c r="BF1443" s="1">
        <f t="shared" si="1058"/>
        <v>32</v>
      </c>
      <c r="BG1443" s="1">
        <f>+IF(D1443="male",VLOOKUP(M1443,'Key node cluster'!$A$3:$C$45,3,0),VLOOKUP(M1443,'Key node cluster'!$F$3:$H$27,3,0))</f>
        <v>32</v>
      </c>
    </row>
    <row r="1444" spans="1:59" x14ac:dyDescent="0.25">
      <c r="A1444" t="s">
        <v>1530</v>
      </c>
      <c r="B1444">
        <v>9741017741</v>
      </c>
      <c r="C1444" s="7">
        <v>50</v>
      </c>
      <c r="D1444" t="s">
        <v>9</v>
      </c>
      <c r="E1444" t="s">
        <v>10</v>
      </c>
      <c r="F1444" t="s">
        <v>45</v>
      </c>
      <c r="G1444" t="str">
        <f t="shared" si="1059"/>
        <v>bachelor or above</v>
      </c>
      <c r="H1444" s="7">
        <f t="shared" si="1017"/>
        <v>20</v>
      </c>
      <c r="I1444" t="s">
        <v>14</v>
      </c>
      <c r="J1444">
        <v>48</v>
      </c>
      <c r="K1444">
        <v>24.046575342465999</v>
      </c>
      <c r="L1444">
        <v>5</v>
      </c>
      <c r="M1444" s="5">
        <f t="shared" si="1018"/>
        <v>32</v>
      </c>
      <c r="N1444" s="5">
        <f>+IF(D1444="male",VLOOKUP(BG1444,'Key node cluster'!$L$3:$N$24,3,0),VLOOKUP(BG1444,'Key node cluster'!$R$3:$T$15,3,0))</f>
        <v>0</v>
      </c>
      <c r="O1444" s="1">
        <v>0</v>
      </c>
      <c r="P1444" s="1">
        <f t="shared" si="1019"/>
        <v>26</v>
      </c>
      <c r="Q1444" s="1">
        <f t="shared" si="1020"/>
        <v>26</v>
      </c>
      <c r="R1444" s="1">
        <f t="shared" si="1021"/>
        <v>26</v>
      </c>
      <c r="S1444" s="1">
        <f t="shared" si="1022"/>
        <v>26</v>
      </c>
      <c r="T1444" s="1">
        <f t="shared" si="1023"/>
        <v>26</v>
      </c>
      <c r="U1444" s="1">
        <f t="shared" si="1024"/>
        <v>26</v>
      </c>
      <c r="V1444" s="1">
        <f t="shared" si="1025"/>
        <v>26</v>
      </c>
      <c r="W1444" s="1">
        <f t="shared" si="1026"/>
        <v>26</v>
      </c>
      <c r="X1444" s="1">
        <f t="shared" si="1027"/>
        <v>26</v>
      </c>
      <c r="Y1444" s="1">
        <f t="shared" si="1028"/>
        <v>26</v>
      </c>
      <c r="Z1444" s="1">
        <f t="shared" si="1029"/>
        <v>26</v>
      </c>
      <c r="AA1444" s="1">
        <f t="shared" si="1030"/>
        <v>26</v>
      </c>
      <c r="AB1444" s="1">
        <f t="shared" si="1031"/>
        <v>26</v>
      </c>
      <c r="AC1444" s="1">
        <f t="shared" si="1032"/>
        <v>26</v>
      </c>
      <c r="AD1444" s="1">
        <f t="shared" si="1033"/>
        <v>26</v>
      </c>
      <c r="AE1444" s="1">
        <f t="shared" si="1034"/>
        <v>26</v>
      </c>
      <c r="AF1444" s="1">
        <f t="shared" si="1035"/>
        <v>26</v>
      </c>
      <c r="AG1444" s="1">
        <f t="shared" si="1036"/>
        <v>26</v>
      </c>
      <c r="AH1444" s="1">
        <f t="shared" si="1037"/>
        <v>26</v>
      </c>
      <c r="AI1444" s="1">
        <f t="shared" si="1038"/>
        <v>26</v>
      </c>
      <c r="AJ1444" s="1">
        <f t="shared" si="1039"/>
        <v>26</v>
      </c>
      <c r="AK1444" s="1">
        <f t="shared" si="1040"/>
        <v>26</v>
      </c>
      <c r="AL1444" s="1">
        <f t="shared" si="1041"/>
        <v>26</v>
      </c>
      <c r="AM1444" s="1">
        <f t="shared" si="1042"/>
        <v>26</v>
      </c>
      <c r="AN1444" s="1">
        <f t="shared" si="1043"/>
        <v>26</v>
      </c>
      <c r="AO1444" s="1">
        <f t="shared" si="1044"/>
        <v>26</v>
      </c>
      <c r="AP1444" s="7">
        <f t="shared" ref="AP1444:AP1507" si="1060">IF($D1444="male",IF(P1444&lt;&gt;26,AO1444,IF(F1444="",AO1444,IF(F1444&lt;&gt;"amman",27,38))),AO1444)</f>
        <v>27</v>
      </c>
      <c r="AQ1444" s="7">
        <f t="shared" ref="AQ1444:AQ1507" si="1061">IF($D1444="male",IF(AP1444&lt;&gt;27,AP1444,IF(F1444="",AP1444,IF(F1444&lt;&gt;"zarqa",28,33))),AP1444)</f>
        <v>28</v>
      </c>
      <c r="AR1444" s="1">
        <f t="shared" si="1045"/>
        <v>32</v>
      </c>
      <c r="AS1444" s="7">
        <f t="shared" ref="AS1444:AS1507" si="1062">IF($D1444="male",IF(AR1444&lt;&gt;29,AR1444,IF(C1444&lt;=25,30,31)),AR1444)</f>
        <v>32</v>
      </c>
      <c r="AT1444" s="1">
        <f t="shared" si="1046"/>
        <v>32</v>
      </c>
      <c r="AU1444" s="1">
        <f t="shared" si="1047"/>
        <v>32</v>
      </c>
      <c r="AV1444" s="1">
        <f t="shared" si="1048"/>
        <v>32</v>
      </c>
      <c r="AW1444" s="1">
        <f t="shared" si="1049"/>
        <v>32</v>
      </c>
      <c r="AX1444" s="1">
        <f t="shared" si="1050"/>
        <v>32</v>
      </c>
      <c r="AY1444" s="1">
        <f t="shared" si="1051"/>
        <v>32</v>
      </c>
      <c r="AZ1444" s="1">
        <f t="shared" si="1052"/>
        <v>32</v>
      </c>
      <c r="BA1444" s="1">
        <f t="shared" si="1053"/>
        <v>32</v>
      </c>
      <c r="BB1444" s="1">
        <f t="shared" si="1054"/>
        <v>32</v>
      </c>
      <c r="BC1444" s="1">
        <f t="shared" si="1055"/>
        <v>32</v>
      </c>
      <c r="BD1444" s="1">
        <f t="shared" si="1056"/>
        <v>32</v>
      </c>
      <c r="BE1444" s="1">
        <f t="shared" si="1057"/>
        <v>32</v>
      </c>
      <c r="BF1444" s="1">
        <f t="shared" si="1058"/>
        <v>32</v>
      </c>
      <c r="BG1444" s="1">
        <f>+IF(D1444="male",VLOOKUP(M1444,'Key node cluster'!$A$3:$C$45,3,0),VLOOKUP(M1444,'Key node cluster'!$F$3:$H$27,3,0))</f>
        <v>32</v>
      </c>
    </row>
    <row r="1445" spans="1:59" x14ac:dyDescent="0.25">
      <c r="A1445" t="s">
        <v>1532</v>
      </c>
      <c r="B1445">
        <v>9971002488</v>
      </c>
      <c r="C1445" s="7">
        <v>20</v>
      </c>
      <c r="D1445" t="s">
        <v>9</v>
      </c>
      <c r="E1445" t="s">
        <v>10</v>
      </c>
      <c r="F1445" t="s">
        <v>28</v>
      </c>
      <c r="G1445" t="str">
        <f t="shared" si="1059"/>
        <v>bachelor or above</v>
      </c>
      <c r="H1445" s="7">
        <f t="shared" si="1017"/>
        <v>5</v>
      </c>
      <c r="I1445" t="s">
        <v>14</v>
      </c>
      <c r="J1445">
        <v>25</v>
      </c>
      <c r="K1445">
        <v>1.7698630136986</v>
      </c>
      <c r="L1445">
        <v>10</v>
      </c>
      <c r="M1445" s="5">
        <f t="shared" si="1018"/>
        <v>35</v>
      </c>
      <c r="N1445" s="5">
        <f>+IF(D1445="male",VLOOKUP(BG1445,'Key node cluster'!$L$3:$N$24,3,0),VLOOKUP(BG1445,'Key node cluster'!$R$3:$T$15,3,0))</f>
        <v>0</v>
      </c>
      <c r="O1445" s="1">
        <v>0</v>
      </c>
      <c r="P1445" s="1">
        <f t="shared" si="1019"/>
        <v>26</v>
      </c>
      <c r="Q1445" s="1">
        <f t="shared" si="1020"/>
        <v>26</v>
      </c>
      <c r="R1445" s="1">
        <f t="shared" si="1021"/>
        <v>26</v>
      </c>
      <c r="S1445" s="1">
        <f t="shared" si="1022"/>
        <v>26</v>
      </c>
      <c r="T1445" s="1">
        <f t="shared" si="1023"/>
        <v>26</v>
      </c>
      <c r="U1445" s="1">
        <f t="shared" si="1024"/>
        <v>26</v>
      </c>
      <c r="V1445" s="1">
        <f t="shared" si="1025"/>
        <v>26</v>
      </c>
      <c r="W1445" s="1">
        <f t="shared" si="1026"/>
        <v>26</v>
      </c>
      <c r="X1445" s="1">
        <f t="shared" si="1027"/>
        <v>26</v>
      </c>
      <c r="Y1445" s="1">
        <f t="shared" si="1028"/>
        <v>26</v>
      </c>
      <c r="Z1445" s="1">
        <f t="shared" si="1029"/>
        <v>26</v>
      </c>
      <c r="AA1445" s="1">
        <f t="shared" si="1030"/>
        <v>26</v>
      </c>
      <c r="AB1445" s="1">
        <f t="shared" si="1031"/>
        <v>26</v>
      </c>
      <c r="AC1445" s="1">
        <f t="shared" si="1032"/>
        <v>26</v>
      </c>
      <c r="AD1445" s="1">
        <f t="shared" si="1033"/>
        <v>26</v>
      </c>
      <c r="AE1445" s="1">
        <f t="shared" si="1034"/>
        <v>26</v>
      </c>
      <c r="AF1445" s="1">
        <f t="shared" si="1035"/>
        <v>26</v>
      </c>
      <c r="AG1445" s="1">
        <f t="shared" si="1036"/>
        <v>26</v>
      </c>
      <c r="AH1445" s="1">
        <f t="shared" si="1037"/>
        <v>26</v>
      </c>
      <c r="AI1445" s="1">
        <f t="shared" si="1038"/>
        <v>26</v>
      </c>
      <c r="AJ1445" s="1">
        <f t="shared" si="1039"/>
        <v>26</v>
      </c>
      <c r="AK1445" s="1">
        <f t="shared" si="1040"/>
        <v>26</v>
      </c>
      <c r="AL1445" s="1">
        <f t="shared" si="1041"/>
        <v>26</v>
      </c>
      <c r="AM1445" s="1">
        <f t="shared" si="1042"/>
        <v>26</v>
      </c>
      <c r="AN1445" s="1">
        <f t="shared" si="1043"/>
        <v>26</v>
      </c>
      <c r="AO1445" s="1">
        <f t="shared" si="1044"/>
        <v>26</v>
      </c>
      <c r="AP1445" s="7">
        <f t="shared" si="1060"/>
        <v>27</v>
      </c>
      <c r="AQ1445" s="7">
        <f t="shared" si="1061"/>
        <v>33</v>
      </c>
      <c r="AR1445" s="1">
        <f t="shared" si="1045"/>
        <v>33</v>
      </c>
      <c r="AS1445" s="7">
        <f t="shared" si="1062"/>
        <v>33</v>
      </c>
      <c r="AT1445" s="1">
        <f t="shared" si="1046"/>
        <v>33</v>
      </c>
      <c r="AU1445" s="1">
        <f t="shared" si="1047"/>
        <v>33</v>
      </c>
      <c r="AV1445" s="1">
        <f t="shared" si="1048"/>
        <v>33</v>
      </c>
      <c r="AW1445" s="1">
        <f t="shared" si="1049"/>
        <v>34</v>
      </c>
      <c r="AX1445" s="1">
        <f t="shared" si="1050"/>
        <v>35</v>
      </c>
      <c r="AY1445" s="1">
        <f t="shared" si="1051"/>
        <v>35</v>
      </c>
      <c r="AZ1445" s="1">
        <f t="shared" si="1052"/>
        <v>35</v>
      </c>
      <c r="BA1445" s="1">
        <f t="shared" si="1053"/>
        <v>35</v>
      </c>
      <c r="BB1445" s="1">
        <f t="shared" si="1054"/>
        <v>35</v>
      </c>
      <c r="BC1445" s="1">
        <f t="shared" si="1055"/>
        <v>35</v>
      </c>
      <c r="BD1445" s="1">
        <f t="shared" si="1056"/>
        <v>35</v>
      </c>
      <c r="BE1445" s="1">
        <f t="shared" si="1057"/>
        <v>35</v>
      </c>
      <c r="BF1445" s="1">
        <f t="shared" si="1058"/>
        <v>35</v>
      </c>
      <c r="BG1445" s="1">
        <f>+IF(D1445="male",VLOOKUP(M1445,'Key node cluster'!$A$3:$C$45,3,0),VLOOKUP(M1445,'Key node cluster'!$F$3:$H$27,3,0))</f>
        <v>35</v>
      </c>
    </row>
    <row r="1446" spans="1:59" x14ac:dyDescent="0.25">
      <c r="A1446" t="s">
        <v>1533</v>
      </c>
      <c r="B1446">
        <v>9931055715</v>
      </c>
      <c r="C1446" s="7">
        <v>30</v>
      </c>
      <c r="D1446" t="s">
        <v>9</v>
      </c>
      <c r="E1446" t="s">
        <v>10</v>
      </c>
      <c r="F1446" t="s">
        <v>28</v>
      </c>
      <c r="G1446" t="str">
        <f t="shared" si="1059"/>
        <v>tvet</v>
      </c>
      <c r="H1446" s="7">
        <f t="shared" si="1017"/>
        <v>10</v>
      </c>
      <c r="I1446" t="s">
        <v>22</v>
      </c>
      <c r="J1446">
        <v>28</v>
      </c>
      <c r="K1446">
        <v>6.4410958904109998</v>
      </c>
      <c r="L1446">
        <v>7</v>
      </c>
      <c r="M1446" s="5">
        <f t="shared" si="1018"/>
        <v>37</v>
      </c>
      <c r="N1446" s="5">
        <f>+IF(D1446="male",VLOOKUP(BG1446,'Key node cluster'!$L$3:$N$24,3,0),VLOOKUP(BG1446,'Key node cluster'!$R$3:$T$15,3,0))</f>
        <v>0</v>
      </c>
      <c r="O1446" s="1">
        <v>0</v>
      </c>
      <c r="P1446" s="1">
        <f t="shared" si="1019"/>
        <v>26</v>
      </c>
      <c r="Q1446" s="1">
        <f t="shared" si="1020"/>
        <v>26</v>
      </c>
      <c r="R1446" s="1">
        <f t="shared" si="1021"/>
        <v>26</v>
      </c>
      <c r="S1446" s="1">
        <f t="shared" si="1022"/>
        <v>26</v>
      </c>
      <c r="T1446" s="1">
        <f t="shared" si="1023"/>
        <v>26</v>
      </c>
      <c r="U1446" s="1">
        <f t="shared" si="1024"/>
        <v>26</v>
      </c>
      <c r="V1446" s="1">
        <f t="shared" si="1025"/>
        <v>26</v>
      </c>
      <c r="W1446" s="1">
        <f t="shared" si="1026"/>
        <v>26</v>
      </c>
      <c r="X1446" s="1">
        <f t="shared" si="1027"/>
        <v>26</v>
      </c>
      <c r="Y1446" s="1">
        <f t="shared" si="1028"/>
        <v>26</v>
      </c>
      <c r="Z1446" s="1">
        <f t="shared" si="1029"/>
        <v>26</v>
      </c>
      <c r="AA1446" s="1">
        <f t="shared" si="1030"/>
        <v>26</v>
      </c>
      <c r="AB1446" s="1">
        <f t="shared" si="1031"/>
        <v>26</v>
      </c>
      <c r="AC1446" s="1">
        <f t="shared" si="1032"/>
        <v>26</v>
      </c>
      <c r="AD1446" s="1">
        <f t="shared" si="1033"/>
        <v>26</v>
      </c>
      <c r="AE1446" s="1">
        <f t="shared" si="1034"/>
        <v>26</v>
      </c>
      <c r="AF1446" s="1">
        <f t="shared" si="1035"/>
        <v>26</v>
      </c>
      <c r="AG1446" s="1">
        <f t="shared" si="1036"/>
        <v>26</v>
      </c>
      <c r="AH1446" s="1">
        <f t="shared" si="1037"/>
        <v>26</v>
      </c>
      <c r="AI1446" s="1">
        <f t="shared" si="1038"/>
        <v>26</v>
      </c>
      <c r="AJ1446" s="1">
        <f t="shared" si="1039"/>
        <v>26</v>
      </c>
      <c r="AK1446" s="1">
        <f t="shared" si="1040"/>
        <v>26</v>
      </c>
      <c r="AL1446" s="1">
        <f t="shared" si="1041"/>
        <v>26</v>
      </c>
      <c r="AM1446" s="1">
        <f t="shared" si="1042"/>
        <v>26</v>
      </c>
      <c r="AN1446" s="1">
        <f t="shared" si="1043"/>
        <v>26</v>
      </c>
      <c r="AO1446" s="1">
        <f t="shared" si="1044"/>
        <v>26</v>
      </c>
      <c r="AP1446" s="7">
        <f t="shared" si="1060"/>
        <v>27</v>
      </c>
      <c r="AQ1446" s="7">
        <f t="shared" si="1061"/>
        <v>33</v>
      </c>
      <c r="AR1446" s="1">
        <f t="shared" si="1045"/>
        <v>33</v>
      </c>
      <c r="AS1446" s="7">
        <f t="shared" si="1062"/>
        <v>33</v>
      </c>
      <c r="AT1446" s="1">
        <f t="shared" si="1046"/>
        <v>33</v>
      </c>
      <c r="AU1446" s="1">
        <f t="shared" si="1047"/>
        <v>33</v>
      </c>
      <c r="AV1446" s="1">
        <f t="shared" si="1048"/>
        <v>33</v>
      </c>
      <c r="AW1446" s="1">
        <f t="shared" si="1049"/>
        <v>37</v>
      </c>
      <c r="AX1446" s="1">
        <f t="shared" si="1050"/>
        <v>37</v>
      </c>
      <c r="AY1446" s="1">
        <f t="shared" si="1051"/>
        <v>37</v>
      </c>
      <c r="AZ1446" s="1">
        <f t="shared" si="1052"/>
        <v>37</v>
      </c>
      <c r="BA1446" s="1">
        <f t="shared" si="1053"/>
        <v>37</v>
      </c>
      <c r="BB1446" s="1">
        <f t="shared" si="1054"/>
        <v>37</v>
      </c>
      <c r="BC1446" s="1">
        <f t="shared" si="1055"/>
        <v>37</v>
      </c>
      <c r="BD1446" s="1">
        <f t="shared" si="1056"/>
        <v>37</v>
      </c>
      <c r="BE1446" s="1">
        <f t="shared" si="1057"/>
        <v>37</v>
      </c>
      <c r="BF1446" s="1">
        <f t="shared" si="1058"/>
        <v>37</v>
      </c>
      <c r="BG1446" s="1">
        <f>+IF(D1446="male",VLOOKUP(M1446,'Key node cluster'!$A$3:$C$45,3,0),VLOOKUP(M1446,'Key node cluster'!$F$3:$H$27,3,0))</f>
        <v>37</v>
      </c>
    </row>
    <row r="1447" spans="1:59" x14ac:dyDescent="0.25">
      <c r="A1447" t="s">
        <v>1534</v>
      </c>
      <c r="B1447">
        <v>9861049575</v>
      </c>
      <c r="C1447" s="7">
        <v>30</v>
      </c>
      <c r="D1447" t="s">
        <v>9</v>
      </c>
      <c r="E1447" t="s">
        <v>10</v>
      </c>
      <c r="F1447" t="s">
        <v>360</v>
      </c>
      <c r="G1447" t="str">
        <f t="shared" si="1059"/>
        <v>bachelor or above</v>
      </c>
      <c r="H1447" s="7">
        <f t="shared" si="1017"/>
        <v>15</v>
      </c>
      <c r="I1447" t="s">
        <v>14</v>
      </c>
      <c r="J1447">
        <v>35</v>
      </c>
      <c r="K1447">
        <v>11.367123287670999</v>
      </c>
      <c r="L1447">
        <v>21</v>
      </c>
      <c r="M1447" s="5">
        <f t="shared" si="1018"/>
        <v>31</v>
      </c>
      <c r="N1447" s="5">
        <f>+IF(D1447="male",VLOOKUP(BG1447,'Key node cluster'!$L$3:$N$24,3,0),VLOOKUP(BG1447,'Key node cluster'!$R$3:$T$15,3,0))</f>
        <v>1</v>
      </c>
      <c r="O1447" s="1">
        <v>0</v>
      </c>
      <c r="P1447" s="1">
        <f t="shared" si="1019"/>
        <v>26</v>
      </c>
      <c r="Q1447" s="1">
        <f t="shared" si="1020"/>
        <v>26</v>
      </c>
      <c r="R1447" s="1">
        <f t="shared" si="1021"/>
        <v>26</v>
      </c>
      <c r="S1447" s="1">
        <f t="shared" si="1022"/>
        <v>26</v>
      </c>
      <c r="T1447" s="1">
        <f t="shared" si="1023"/>
        <v>26</v>
      </c>
      <c r="U1447" s="1">
        <f t="shared" si="1024"/>
        <v>26</v>
      </c>
      <c r="V1447" s="1">
        <f t="shared" si="1025"/>
        <v>26</v>
      </c>
      <c r="W1447" s="1">
        <f t="shared" si="1026"/>
        <v>26</v>
      </c>
      <c r="X1447" s="1">
        <f t="shared" si="1027"/>
        <v>26</v>
      </c>
      <c r="Y1447" s="1">
        <f t="shared" si="1028"/>
        <v>26</v>
      </c>
      <c r="Z1447" s="1">
        <f t="shared" si="1029"/>
        <v>26</v>
      </c>
      <c r="AA1447" s="1">
        <f t="shared" si="1030"/>
        <v>26</v>
      </c>
      <c r="AB1447" s="1">
        <f t="shared" si="1031"/>
        <v>26</v>
      </c>
      <c r="AC1447" s="1">
        <f t="shared" si="1032"/>
        <v>26</v>
      </c>
      <c r="AD1447" s="1">
        <f t="shared" si="1033"/>
        <v>26</v>
      </c>
      <c r="AE1447" s="1">
        <f t="shared" si="1034"/>
        <v>26</v>
      </c>
      <c r="AF1447" s="1">
        <f t="shared" si="1035"/>
        <v>26</v>
      </c>
      <c r="AG1447" s="1">
        <f t="shared" si="1036"/>
        <v>26</v>
      </c>
      <c r="AH1447" s="1">
        <f t="shared" si="1037"/>
        <v>26</v>
      </c>
      <c r="AI1447" s="1">
        <f t="shared" si="1038"/>
        <v>26</v>
      </c>
      <c r="AJ1447" s="1">
        <f t="shared" si="1039"/>
        <v>26</v>
      </c>
      <c r="AK1447" s="1">
        <f t="shared" si="1040"/>
        <v>26</v>
      </c>
      <c r="AL1447" s="1">
        <f t="shared" si="1041"/>
        <v>26</v>
      </c>
      <c r="AM1447" s="1">
        <f t="shared" si="1042"/>
        <v>26</v>
      </c>
      <c r="AN1447" s="1">
        <f t="shared" si="1043"/>
        <v>26</v>
      </c>
      <c r="AO1447" s="1">
        <f t="shared" si="1044"/>
        <v>26</v>
      </c>
      <c r="AP1447" s="7">
        <f t="shared" si="1060"/>
        <v>27</v>
      </c>
      <c r="AQ1447" s="7">
        <f t="shared" si="1061"/>
        <v>28</v>
      </c>
      <c r="AR1447" s="1">
        <f t="shared" si="1045"/>
        <v>29</v>
      </c>
      <c r="AS1447" s="7">
        <f t="shared" si="1062"/>
        <v>31</v>
      </c>
      <c r="AT1447" s="1">
        <f t="shared" si="1046"/>
        <v>31</v>
      </c>
      <c r="AU1447" s="1">
        <f t="shared" si="1047"/>
        <v>31</v>
      </c>
      <c r="AV1447" s="1">
        <f t="shared" si="1048"/>
        <v>31</v>
      </c>
      <c r="AW1447" s="1">
        <f t="shared" si="1049"/>
        <v>31</v>
      </c>
      <c r="AX1447" s="1">
        <f t="shared" si="1050"/>
        <v>31</v>
      </c>
      <c r="AY1447" s="1">
        <f t="shared" si="1051"/>
        <v>31</v>
      </c>
      <c r="AZ1447" s="1">
        <f t="shared" si="1052"/>
        <v>31</v>
      </c>
      <c r="BA1447" s="1">
        <f t="shared" si="1053"/>
        <v>31</v>
      </c>
      <c r="BB1447" s="1">
        <f t="shared" si="1054"/>
        <v>31</v>
      </c>
      <c r="BC1447" s="1">
        <f t="shared" si="1055"/>
        <v>31</v>
      </c>
      <c r="BD1447" s="1">
        <f t="shared" si="1056"/>
        <v>31</v>
      </c>
      <c r="BE1447" s="1">
        <f t="shared" si="1057"/>
        <v>31</v>
      </c>
      <c r="BF1447" s="1">
        <f t="shared" si="1058"/>
        <v>31</v>
      </c>
      <c r="BG1447" s="1">
        <f>+IF(D1447="male",VLOOKUP(M1447,'Key node cluster'!$A$3:$C$45,3,0),VLOOKUP(M1447,'Key node cluster'!$F$3:$H$27,3,0))</f>
        <v>31</v>
      </c>
    </row>
    <row r="1448" spans="1:59" x14ac:dyDescent="0.25">
      <c r="A1448" t="s">
        <v>1535</v>
      </c>
      <c r="B1448">
        <v>9861027092</v>
      </c>
      <c r="C1448" s="7">
        <v>40</v>
      </c>
      <c r="D1448" t="s">
        <v>9</v>
      </c>
      <c r="E1448" t="s">
        <v>10</v>
      </c>
      <c r="F1448" t="s">
        <v>273</v>
      </c>
      <c r="G1448" t="str">
        <f t="shared" si="1059"/>
        <v>bachelor or above</v>
      </c>
      <c r="H1448" s="7">
        <f t="shared" si="1017"/>
        <v>10</v>
      </c>
      <c r="I1448" t="s">
        <v>14</v>
      </c>
      <c r="J1448">
        <v>36</v>
      </c>
      <c r="K1448">
        <v>9.9452054794521008</v>
      </c>
      <c r="L1448">
        <v>3</v>
      </c>
      <c r="M1448" s="5">
        <f t="shared" si="1018"/>
        <v>32</v>
      </c>
      <c r="N1448" s="5">
        <f>+IF(D1448="male",VLOOKUP(BG1448,'Key node cluster'!$L$3:$N$24,3,0),VLOOKUP(BG1448,'Key node cluster'!$R$3:$T$15,3,0))</f>
        <v>0</v>
      </c>
      <c r="O1448" s="1">
        <v>0</v>
      </c>
      <c r="P1448" s="1">
        <f t="shared" si="1019"/>
        <v>26</v>
      </c>
      <c r="Q1448" s="1">
        <f t="shared" si="1020"/>
        <v>26</v>
      </c>
      <c r="R1448" s="1">
        <f t="shared" si="1021"/>
        <v>26</v>
      </c>
      <c r="S1448" s="1">
        <f t="shared" si="1022"/>
        <v>26</v>
      </c>
      <c r="T1448" s="1">
        <f t="shared" si="1023"/>
        <v>26</v>
      </c>
      <c r="U1448" s="1">
        <f t="shared" si="1024"/>
        <v>26</v>
      </c>
      <c r="V1448" s="1">
        <f t="shared" si="1025"/>
        <v>26</v>
      </c>
      <c r="W1448" s="1">
        <f t="shared" si="1026"/>
        <v>26</v>
      </c>
      <c r="X1448" s="1">
        <f t="shared" si="1027"/>
        <v>26</v>
      </c>
      <c r="Y1448" s="1">
        <f t="shared" si="1028"/>
        <v>26</v>
      </c>
      <c r="Z1448" s="1">
        <f t="shared" si="1029"/>
        <v>26</v>
      </c>
      <c r="AA1448" s="1">
        <f t="shared" si="1030"/>
        <v>26</v>
      </c>
      <c r="AB1448" s="1">
        <f t="shared" si="1031"/>
        <v>26</v>
      </c>
      <c r="AC1448" s="1">
        <f t="shared" si="1032"/>
        <v>26</v>
      </c>
      <c r="AD1448" s="1">
        <f t="shared" si="1033"/>
        <v>26</v>
      </c>
      <c r="AE1448" s="1">
        <f t="shared" si="1034"/>
        <v>26</v>
      </c>
      <c r="AF1448" s="1">
        <f t="shared" si="1035"/>
        <v>26</v>
      </c>
      <c r="AG1448" s="1">
        <f t="shared" si="1036"/>
        <v>26</v>
      </c>
      <c r="AH1448" s="1">
        <f t="shared" si="1037"/>
        <v>26</v>
      </c>
      <c r="AI1448" s="1">
        <f t="shared" si="1038"/>
        <v>26</v>
      </c>
      <c r="AJ1448" s="1">
        <f t="shared" si="1039"/>
        <v>26</v>
      </c>
      <c r="AK1448" s="1">
        <f t="shared" si="1040"/>
        <v>26</v>
      </c>
      <c r="AL1448" s="1">
        <f t="shared" si="1041"/>
        <v>26</v>
      </c>
      <c r="AM1448" s="1">
        <f t="shared" si="1042"/>
        <v>26</v>
      </c>
      <c r="AN1448" s="1">
        <f t="shared" si="1043"/>
        <v>26</v>
      </c>
      <c r="AO1448" s="1">
        <f t="shared" si="1044"/>
        <v>26</v>
      </c>
      <c r="AP1448" s="7">
        <f t="shared" si="1060"/>
        <v>27</v>
      </c>
      <c r="AQ1448" s="7">
        <f t="shared" si="1061"/>
        <v>28</v>
      </c>
      <c r="AR1448" s="1">
        <f t="shared" si="1045"/>
        <v>32</v>
      </c>
      <c r="AS1448" s="7">
        <f t="shared" si="1062"/>
        <v>32</v>
      </c>
      <c r="AT1448" s="1">
        <f t="shared" si="1046"/>
        <v>32</v>
      </c>
      <c r="AU1448" s="1">
        <f t="shared" si="1047"/>
        <v>32</v>
      </c>
      <c r="AV1448" s="1">
        <f t="shared" si="1048"/>
        <v>32</v>
      </c>
      <c r="AW1448" s="1">
        <f t="shared" si="1049"/>
        <v>32</v>
      </c>
      <c r="AX1448" s="1">
        <f t="shared" si="1050"/>
        <v>32</v>
      </c>
      <c r="AY1448" s="1">
        <f t="shared" si="1051"/>
        <v>32</v>
      </c>
      <c r="AZ1448" s="1">
        <f t="shared" si="1052"/>
        <v>32</v>
      </c>
      <c r="BA1448" s="1">
        <f t="shared" si="1053"/>
        <v>32</v>
      </c>
      <c r="BB1448" s="1">
        <f t="shared" si="1054"/>
        <v>32</v>
      </c>
      <c r="BC1448" s="1">
        <f t="shared" si="1055"/>
        <v>32</v>
      </c>
      <c r="BD1448" s="1">
        <f t="shared" si="1056"/>
        <v>32</v>
      </c>
      <c r="BE1448" s="1">
        <f t="shared" si="1057"/>
        <v>32</v>
      </c>
      <c r="BF1448" s="1">
        <f t="shared" si="1058"/>
        <v>32</v>
      </c>
      <c r="BG1448" s="1">
        <f>+IF(D1448="male",VLOOKUP(M1448,'Key node cluster'!$A$3:$C$45,3,0),VLOOKUP(M1448,'Key node cluster'!$F$3:$H$27,3,0))</f>
        <v>32</v>
      </c>
    </row>
    <row r="1449" spans="1:59" x14ac:dyDescent="0.25">
      <c r="A1449" t="s">
        <v>1536</v>
      </c>
      <c r="B1449">
        <v>9861025128</v>
      </c>
      <c r="C1449" s="7">
        <v>30</v>
      </c>
      <c r="D1449" t="s">
        <v>9</v>
      </c>
      <c r="E1449" t="s">
        <v>10</v>
      </c>
      <c r="F1449" t="s">
        <v>11</v>
      </c>
      <c r="G1449" t="str">
        <f t="shared" si="1059"/>
        <v>secondary or below</v>
      </c>
      <c r="H1449" s="7">
        <f t="shared" si="1017"/>
        <v>15</v>
      </c>
      <c r="I1449" t="s">
        <v>18</v>
      </c>
      <c r="J1449">
        <v>35</v>
      </c>
      <c r="K1449">
        <v>12.427397260274001</v>
      </c>
      <c r="L1449">
        <v>20</v>
      </c>
      <c r="M1449" s="5">
        <f t="shared" si="1018"/>
        <v>42</v>
      </c>
      <c r="N1449" s="5">
        <f>+IF(D1449="male",VLOOKUP(BG1449,'Key node cluster'!$L$3:$N$24,3,0),VLOOKUP(BG1449,'Key node cluster'!$R$3:$T$15,3,0))</f>
        <v>0</v>
      </c>
      <c r="O1449" s="1">
        <v>0</v>
      </c>
      <c r="P1449" s="1">
        <f t="shared" si="1019"/>
        <v>26</v>
      </c>
      <c r="Q1449" s="1">
        <f t="shared" si="1020"/>
        <v>26</v>
      </c>
      <c r="R1449" s="1">
        <f t="shared" si="1021"/>
        <v>26</v>
      </c>
      <c r="S1449" s="1">
        <f t="shared" si="1022"/>
        <v>26</v>
      </c>
      <c r="T1449" s="1">
        <f t="shared" si="1023"/>
        <v>26</v>
      </c>
      <c r="U1449" s="1">
        <f t="shared" si="1024"/>
        <v>26</v>
      </c>
      <c r="V1449" s="1">
        <f t="shared" si="1025"/>
        <v>26</v>
      </c>
      <c r="W1449" s="1">
        <f t="shared" si="1026"/>
        <v>26</v>
      </c>
      <c r="X1449" s="1">
        <f t="shared" si="1027"/>
        <v>26</v>
      </c>
      <c r="Y1449" s="1">
        <f t="shared" si="1028"/>
        <v>26</v>
      </c>
      <c r="Z1449" s="1">
        <f t="shared" si="1029"/>
        <v>26</v>
      </c>
      <c r="AA1449" s="1">
        <f t="shared" si="1030"/>
        <v>26</v>
      </c>
      <c r="AB1449" s="1">
        <f t="shared" si="1031"/>
        <v>26</v>
      </c>
      <c r="AC1449" s="1">
        <f t="shared" si="1032"/>
        <v>26</v>
      </c>
      <c r="AD1449" s="1">
        <f t="shared" si="1033"/>
        <v>26</v>
      </c>
      <c r="AE1449" s="1">
        <f t="shared" si="1034"/>
        <v>26</v>
      </c>
      <c r="AF1449" s="1">
        <f t="shared" si="1035"/>
        <v>26</v>
      </c>
      <c r="AG1449" s="1">
        <f t="shared" si="1036"/>
        <v>26</v>
      </c>
      <c r="AH1449" s="1">
        <f t="shared" si="1037"/>
        <v>26</v>
      </c>
      <c r="AI1449" s="1">
        <f t="shared" si="1038"/>
        <v>26</v>
      </c>
      <c r="AJ1449" s="1">
        <f t="shared" si="1039"/>
        <v>26</v>
      </c>
      <c r="AK1449" s="1">
        <f t="shared" si="1040"/>
        <v>26</v>
      </c>
      <c r="AL1449" s="1">
        <f t="shared" si="1041"/>
        <v>26</v>
      </c>
      <c r="AM1449" s="1">
        <f t="shared" si="1042"/>
        <v>26</v>
      </c>
      <c r="AN1449" s="1">
        <f t="shared" si="1043"/>
        <v>26</v>
      </c>
      <c r="AO1449" s="1">
        <f t="shared" si="1044"/>
        <v>26</v>
      </c>
      <c r="AP1449" s="7">
        <f t="shared" si="1060"/>
        <v>38</v>
      </c>
      <c r="AQ1449" s="7">
        <f t="shared" si="1061"/>
        <v>38</v>
      </c>
      <c r="AR1449" s="1">
        <f t="shared" si="1045"/>
        <v>38</v>
      </c>
      <c r="AS1449" s="7">
        <f t="shared" si="1062"/>
        <v>38</v>
      </c>
      <c r="AT1449" s="1">
        <f t="shared" si="1046"/>
        <v>38</v>
      </c>
      <c r="AU1449" s="1">
        <f t="shared" si="1047"/>
        <v>38</v>
      </c>
      <c r="AV1449" s="1">
        <f t="shared" si="1048"/>
        <v>38</v>
      </c>
      <c r="AW1449" s="1">
        <f t="shared" si="1049"/>
        <v>38</v>
      </c>
      <c r="AX1449" s="1">
        <f t="shared" si="1050"/>
        <v>38</v>
      </c>
      <c r="AY1449" s="1">
        <f t="shared" si="1051"/>
        <v>38</v>
      </c>
      <c r="AZ1449" s="1">
        <f t="shared" si="1052"/>
        <v>38</v>
      </c>
      <c r="BA1449" s="1">
        <f t="shared" si="1053"/>
        <v>38</v>
      </c>
      <c r="BB1449" s="1">
        <f t="shared" si="1054"/>
        <v>40</v>
      </c>
      <c r="BC1449" s="1">
        <f t="shared" si="1055"/>
        <v>40</v>
      </c>
      <c r="BD1449" s="1">
        <f t="shared" si="1056"/>
        <v>42</v>
      </c>
      <c r="BE1449" s="1">
        <f t="shared" si="1057"/>
        <v>42</v>
      </c>
      <c r="BF1449" s="1">
        <f t="shared" si="1058"/>
        <v>42</v>
      </c>
      <c r="BG1449" s="1">
        <f>+IF(D1449="male",VLOOKUP(M1449,'Key node cluster'!$A$3:$C$45,3,0),VLOOKUP(M1449,'Key node cluster'!$F$3:$H$27,3,0))</f>
        <v>42</v>
      </c>
    </row>
    <row r="1450" spans="1:59" x14ac:dyDescent="0.25">
      <c r="A1450" t="s">
        <v>1538</v>
      </c>
      <c r="B1450">
        <v>9641025753</v>
      </c>
      <c r="C1450" s="7">
        <v>60</v>
      </c>
      <c r="D1450" t="s">
        <v>9</v>
      </c>
      <c r="E1450" t="s">
        <v>10</v>
      </c>
      <c r="G1450" t="str">
        <f t="shared" si="1059"/>
        <v/>
      </c>
      <c r="H1450" s="7">
        <f t="shared" si="1017"/>
        <v>5</v>
      </c>
      <c r="J1450">
        <v>57</v>
      </c>
      <c r="K1450">
        <v>3.0027397260274</v>
      </c>
      <c r="L1450">
        <v>2</v>
      </c>
      <c r="M1450" s="5">
        <f t="shared" si="1018"/>
        <v>26</v>
      </c>
      <c r="N1450" s="5">
        <f>+IF(D1450="male",VLOOKUP(BG1450,'Key node cluster'!$L$3:$N$24,3,0),VLOOKUP(BG1450,'Key node cluster'!$R$3:$T$15,3,0))</f>
        <v>1</v>
      </c>
      <c r="O1450" s="1">
        <v>0</v>
      </c>
      <c r="P1450" s="1">
        <f t="shared" si="1019"/>
        <v>26</v>
      </c>
      <c r="Q1450" s="1">
        <f t="shared" si="1020"/>
        <v>26</v>
      </c>
      <c r="R1450" s="1">
        <f t="shared" si="1021"/>
        <v>26</v>
      </c>
      <c r="S1450" s="1">
        <f t="shared" si="1022"/>
        <v>26</v>
      </c>
      <c r="T1450" s="1">
        <f t="shared" si="1023"/>
        <v>26</v>
      </c>
      <c r="U1450" s="1">
        <f t="shared" si="1024"/>
        <v>26</v>
      </c>
      <c r="V1450" s="1">
        <f t="shared" si="1025"/>
        <v>26</v>
      </c>
      <c r="W1450" s="1">
        <f t="shared" si="1026"/>
        <v>26</v>
      </c>
      <c r="X1450" s="1">
        <f t="shared" si="1027"/>
        <v>26</v>
      </c>
      <c r="Y1450" s="1">
        <f t="shared" si="1028"/>
        <v>26</v>
      </c>
      <c r="Z1450" s="1">
        <f t="shared" si="1029"/>
        <v>26</v>
      </c>
      <c r="AA1450" s="1">
        <f t="shared" si="1030"/>
        <v>26</v>
      </c>
      <c r="AB1450" s="1">
        <f t="shared" si="1031"/>
        <v>26</v>
      </c>
      <c r="AC1450" s="1">
        <f t="shared" si="1032"/>
        <v>26</v>
      </c>
      <c r="AD1450" s="1">
        <f t="shared" si="1033"/>
        <v>26</v>
      </c>
      <c r="AE1450" s="1">
        <f t="shared" si="1034"/>
        <v>26</v>
      </c>
      <c r="AF1450" s="1">
        <f t="shared" si="1035"/>
        <v>26</v>
      </c>
      <c r="AG1450" s="1">
        <f t="shared" si="1036"/>
        <v>26</v>
      </c>
      <c r="AH1450" s="1">
        <f t="shared" si="1037"/>
        <v>26</v>
      </c>
      <c r="AI1450" s="1">
        <f t="shared" si="1038"/>
        <v>26</v>
      </c>
      <c r="AJ1450" s="1">
        <f t="shared" si="1039"/>
        <v>26</v>
      </c>
      <c r="AK1450" s="1">
        <f t="shared" si="1040"/>
        <v>26</v>
      </c>
      <c r="AL1450" s="1">
        <f t="shared" si="1041"/>
        <v>26</v>
      </c>
      <c r="AM1450" s="1">
        <f t="shared" si="1042"/>
        <v>26</v>
      </c>
      <c r="AN1450" s="1">
        <f t="shared" si="1043"/>
        <v>26</v>
      </c>
      <c r="AO1450" s="1">
        <f t="shared" si="1044"/>
        <v>26</v>
      </c>
      <c r="AP1450" s="7">
        <f t="shared" si="1060"/>
        <v>26</v>
      </c>
      <c r="AQ1450" s="7">
        <f t="shared" si="1061"/>
        <v>26</v>
      </c>
      <c r="AR1450" s="1">
        <f t="shared" si="1045"/>
        <v>26</v>
      </c>
      <c r="AS1450" s="7">
        <f t="shared" si="1062"/>
        <v>26</v>
      </c>
      <c r="AT1450" s="1">
        <f t="shared" si="1046"/>
        <v>26</v>
      </c>
      <c r="AU1450" s="1">
        <f t="shared" si="1047"/>
        <v>26</v>
      </c>
      <c r="AV1450" s="1">
        <f t="shared" si="1048"/>
        <v>26</v>
      </c>
      <c r="AW1450" s="1">
        <f t="shared" si="1049"/>
        <v>26</v>
      </c>
      <c r="AX1450" s="1">
        <f t="shared" si="1050"/>
        <v>26</v>
      </c>
      <c r="AY1450" s="1">
        <f t="shared" si="1051"/>
        <v>26</v>
      </c>
      <c r="AZ1450" s="1">
        <f t="shared" si="1052"/>
        <v>26</v>
      </c>
      <c r="BA1450" s="1">
        <f t="shared" si="1053"/>
        <v>26</v>
      </c>
      <c r="BB1450" s="1">
        <f t="shared" si="1054"/>
        <v>26</v>
      </c>
      <c r="BC1450" s="1">
        <f t="shared" si="1055"/>
        <v>26</v>
      </c>
      <c r="BD1450" s="1">
        <f t="shared" si="1056"/>
        <v>26</v>
      </c>
      <c r="BE1450" s="1">
        <f t="shared" si="1057"/>
        <v>26</v>
      </c>
      <c r="BF1450" s="1">
        <f t="shared" si="1058"/>
        <v>26</v>
      </c>
      <c r="BG1450" s="1">
        <f>+IF(D1450="male",VLOOKUP(M1450,'Key node cluster'!$A$3:$C$45,3,0),VLOOKUP(M1450,'Key node cluster'!$F$3:$H$27,3,0))</f>
        <v>31</v>
      </c>
    </row>
    <row r="1451" spans="1:59" x14ac:dyDescent="0.25">
      <c r="A1451" t="s">
        <v>1540</v>
      </c>
      <c r="B1451">
        <v>9891037688</v>
      </c>
      <c r="C1451" s="7">
        <v>30</v>
      </c>
      <c r="D1451" t="s">
        <v>9</v>
      </c>
      <c r="E1451" t="s">
        <v>10</v>
      </c>
      <c r="F1451" t="s">
        <v>266</v>
      </c>
      <c r="G1451" t="str">
        <f t="shared" si="1059"/>
        <v>bachelor or above</v>
      </c>
      <c r="H1451" s="7">
        <f t="shared" si="1017"/>
        <v>15</v>
      </c>
      <c r="I1451" t="s">
        <v>14</v>
      </c>
      <c r="J1451">
        <v>33</v>
      </c>
      <c r="K1451">
        <v>10.695890410959001</v>
      </c>
      <c r="L1451">
        <v>1</v>
      </c>
      <c r="M1451" s="5">
        <f t="shared" si="1018"/>
        <v>31</v>
      </c>
      <c r="N1451" s="5">
        <f>+IF(D1451="male",VLOOKUP(BG1451,'Key node cluster'!$L$3:$N$24,3,0),VLOOKUP(BG1451,'Key node cluster'!$R$3:$T$15,3,0))</f>
        <v>1</v>
      </c>
      <c r="O1451" s="1">
        <v>0</v>
      </c>
      <c r="P1451" s="1">
        <f t="shared" si="1019"/>
        <v>26</v>
      </c>
      <c r="Q1451" s="1">
        <f t="shared" si="1020"/>
        <v>26</v>
      </c>
      <c r="R1451" s="1">
        <f t="shared" si="1021"/>
        <v>26</v>
      </c>
      <c r="S1451" s="1">
        <f t="shared" si="1022"/>
        <v>26</v>
      </c>
      <c r="T1451" s="1">
        <f t="shared" si="1023"/>
        <v>26</v>
      </c>
      <c r="U1451" s="1">
        <f t="shared" si="1024"/>
        <v>26</v>
      </c>
      <c r="V1451" s="1">
        <f t="shared" si="1025"/>
        <v>26</v>
      </c>
      <c r="W1451" s="1">
        <f t="shared" si="1026"/>
        <v>26</v>
      </c>
      <c r="X1451" s="1">
        <f t="shared" si="1027"/>
        <v>26</v>
      </c>
      <c r="Y1451" s="1">
        <f t="shared" si="1028"/>
        <v>26</v>
      </c>
      <c r="Z1451" s="1">
        <f t="shared" si="1029"/>
        <v>26</v>
      </c>
      <c r="AA1451" s="1">
        <f t="shared" si="1030"/>
        <v>26</v>
      </c>
      <c r="AB1451" s="1">
        <f t="shared" si="1031"/>
        <v>26</v>
      </c>
      <c r="AC1451" s="1">
        <f t="shared" si="1032"/>
        <v>26</v>
      </c>
      <c r="AD1451" s="1">
        <f t="shared" si="1033"/>
        <v>26</v>
      </c>
      <c r="AE1451" s="1">
        <f t="shared" si="1034"/>
        <v>26</v>
      </c>
      <c r="AF1451" s="1">
        <f t="shared" si="1035"/>
        <v>26</v>
      </c>
      <c r="AG1451" s="1">
        <f t="shared" si="1036"/>
        <v>26</v>
      </c>
      <c r="AH1451" s="1">
        <f t="shared" si="1037"/>
        <v>26</v>
      </c>
      <c r="AI1451" s="1">
        <f t="shared" si="1038"/>
        <v>26</v>
      </c>
      <c r="AJ1451" s="1">
        <f t="shared" si="1039"/>
        <v>26</v>
      </c>
      <c r="AK1451" s="1">
        <f t="shared" si="1040"/>
        <v>26</v>
      </c>
      <c r="AL1451" s="1">
        <f t="shared" si="1041"/>
        <v>26</v>
      </c>
      <c r="AM1451" s="1">
        <f t="shared" si="1042"/>
        <v>26</v>
      </c>
      <c r="AN1451" s="1">
        <f t="shared" si="1043"/>
        <v>26</v>
      </c>
      <c r="AO1451" s="1">
        <f t="shared" si="1044"/>
        <v>26</v>
      </c>
      <c r="AP1451" s="7">
        <f t="shared" si="1060"/>
        <v>27</v>
      </c>
      <c r="AQ1451" s="7">
        <f t="shared" si="1061"/>
        <v>28</v>
      </c>
      <c r="AR1451" s="1">
        <f t="shared" si="1045"/>
        <v>29</v>
      </c>
      <c r="AS1451" s="7">
        <f t="shared" si="1062"/>
        <v>31</v>
      </c>
      <c r="AT1451" s="1">
        <f t="shared" si="1046"/>
        <v>31</v>
      </c>
      <c r="AU1451" s="1">
        <f t="shared" si="1047"/>
        <v>31</v>
      </c>
      <c r="AV1451" s="1">
        <f t="shared" si="1048"/>
        <v>31</v>
      </c>
      <c r="AW1451" s="1">
        <f t="shared" si="1049"/>
        <v>31</v>
      </c>
      <c r="AX1451" s="1">
        <f t="shared" si="1050"/>
        <v>31</v>
      </c>
      <c r="AY1451" s="1">
        <f t="shared" si="1051"/>
        <v>31</v>
      </c>
      <c r="AZ1451" s="1">
        <f t="shared" si="1052"/>
        <v>31</v>
      </c>
      <c r="BA1451" s="1">
        <f t="shared" si="1053"/>
        <v>31</v>
      </c>
      <c r="BB1451" s="1">
        <f t="shared" si="1054"/>
        <v>31</v>
      </c>
      <c r="BC1451" s="1">
        <f t="shared" si="1055"/>
        <v>31</v>
      </c>
      <c r="BD1451" s="1">
        <f t="shared" si="1056"/>
        <v>31</v>
      </c>
      <c r="BE1451" s="1">
        <f t="shared" si="1057"/>
        <v>31</v>
      </c>
      <c r="BF1451" s="1">
        <f t="shared" si="1058"/>
        <v>31</v>
      </c>
      <c r="BG1451" s="1">
        <f>+IF(D1451="male",VLOOKUP(M1451,'Key node cluster'!$A$3:$C$45,3,0),VLOOKUP(M1451,'Key node cluster'!$F$3:$H$27,3,0))</f>
        <v>31</v>
      </c>
    </row>
    <row r="1452" spans="1:59" x14ac:dyDescent="0.25">
      <c r="A1452" t="s">
        <v>1542</v>
      </c>
      <c r="B1452">
        <v>9931040030</v>
      </c>
      <c r="C1452" s="7">
        <v>30</v>
      </c>
      <c r="D1452" t="s">
        <v>9</v>
      </c>
      <c r="E1452" t="s">
        <v>10</v>
      </c>
      <c r="G1452" t="str">
        <f t="shared" si="1059"/>
        <v>bachelor or above</v>
      </c>
      <c r="H1452" s="7">
        <f t="shared" si="1017"/>
        <v>10</v>
      </c>
      <c r="I1452" t="s">
        <v>14</v>
      </c>
      <c r="J1452">
        <v>28</v>
      </c>
      <c r="K1452">
        <v>8.3561643835616</v>
      </c>
      <c r="L1452">
        <v>21</v>
      </c>
      <c r="M1452" s="5">
        <f t="shared" si="1018"/>
        <v>26</v>
      </c>
      <c r="N1452" s="5">
        <f>+IF(D1452="male",VLOOKUP(BG1452,'Key node cluster'!$L$3:$N$24,3,0),VLOOKUP(BG1452,'Key node cluster'!$R$3:$T$15,3,0))</f>
        <v>1</v>
      </c>
      <c r="O1452" s="1">
        <v>0</v>
      </c>
      <c r="P1452" s="1">
        <f t="shared" si="1019"/>
        <v>26</v>
      </c>
      <c r="Q1452" s="1">
        <f t="shared" si="1020"/>
        <v>26</v>
      </c>
      <c r="R1452" s="1">
        <f t="shared" si="1021"/>
        <v>26</v>
      </c>
      <c r="S1452" s="1">
        <f t="shared" si="1022"/>
        <v>26</v>
      </c>
      <c r="T1452" s="1">
        <f t="shared" si="1023"/>
        <v>26</v>
      </c>
      <c r="U1452" s="1">
        <f t="shared" si="1024"/>
        <v>26</v>
      </c>
      <c r="V1452" s="1">
        <f t="shared" si="1025"/>
        <v>26</v>
      </c>
      <c r="W1452" s="1">
        <f t="shared" si="1026"/>
        <v>26</v>
      </c>
      <c r="X1452" s="1">
        <f t="shared" si="1027"/>
        <v>26</v>
      </c>
      <c r="Y1452" s="1">
        <f t="shared" si="1028"/>
        <v>26</v>
      </c>
      <c r="Z1452" s="1">
        <f t="shared" si="1029"/>
        <v>26</v>
      </c>
      <c r="AA1452" s="1">
        <f t="shared" si="1030"/>
        <v>26</v>
      </c>
      <c r="AB1452" s="1">
        <f t="shared" si="1031"/>
        <v>26</v>
      </c>
      <c r="AC1452" s="1">
        <f t="shared" si="1032"/>
        <v>26</v>
      </c>
      <c r="AD1452" s="1">
        <f t="shared" si="1033"/>
        <v>26</v>
      </c>
      <c r="AE1452" s="1">
        <f t="shared" si="1034"/>
        <v>26</v>
      </c>
      <c r="AF1452" s="1">
        <f t="shared" si="1035"/>
        <v>26</v>
      </c>
      <c r="AG1452" s="1">
        <f t="shared" si="1036"/>
        <v>26</v>
      </c>
      <c r="AH1452" s="1">
        <f t="shared" si="1037"/>
        <v>26</v>
      </c>
      <c r="AI1452" s="1">
        <f t="shared" si="1038"/>
        <v>26</v>
      </c>
      <c r="AJ1452" s="1">
        <f t="shared" si="1039"/>
        <v>26</v>
      </c>
      <c r="AK1452" s="1">
        <f t="shared" si="1040"/>
        <v>26</v>
      </c>
      <c r="AL1452" s="1">
        <f t="shared" si="1041"/>
        <v>26</v>
      </c>
      <c r="AM1452" s="1">
        <f t="shared" si="1042"/>
        <v>26</v>
      </c>
      <c r="AN1452" s="1">
        <f t="shared" si="1043"/>
        <v>26</v>
      </c>
      <c r="AO1452" s="1">
        <f t="shared" si="1044"/>
        <v>26</v>
      </c>
      <c r="AP1452" s="7">
        <f t="shared" si="1060"/>
        <v>26</v>
      </c>
      <c r="AQ1452" s="7">
        <f t="shared" si="1061"/>
        <v>26</v>
      </c>
      <c r="AR1452" s="1">
        <f t="shared" si="1045"/>
        <v>26</v>
      </c>
      <c r="AS1452" s="7">
        <f t="shared" si="1062"/>
        <v>26</v>
      </c>
      <c r="AT1452" s="1">
        <f t="shared" si="1046"/>
        <v>26</v>
      </c>
      <c r="AU1452" s="1">
        <f t="shared" si="1047"/>
        <v>26</v>
      </c>
      <c r="AV1452" s="1">
        <f t="shared" si="1048"/>
        <v>26</v>
      </c>
      <c r="AW1452" s="1">
        <f t="shared" si="1049"/>
        <v>26</v>
      </c>
      <c r="AX1452" s="1">
        <f t="shared" si="1050"/>
        <v>26</v>
      </c>
      <c r="AY1452" s="1">
        <f t="shared" si="1051"/>
        <v>26</v>
      </c>
      <c r="AZ1452" s="1">
        <f t="shared" si="1052"/>
        <v>26</v>
      </c>
      <c r="BA1452" s="1">
        <f t="shared" si="1053"/>
        <v>26</v>
      </c>
      <c r="BB1452" s="1">
        <f t="shared" si="1054"/>
        <v>26</v>
      </c>
      <c r="BC1452" s="1">
        <f t="shared" si="1055"/>
        <v>26</v>
      </c>
      <c r="BD1452" s="1">
        <f t="shared" si="1056"/>
        <v>26</v>
      </c>
      <c r="BE1452" s="1">
        <f t="shared" si="1057"/>
        <v>26</v>
      </c>
      <c r="BF1452" s="1">
        <f t="shared" si="1058"/>
        <v>26</v>
      </c>
      <c r="BG1452" s="1">
        <f>+IF(D1452="male",VLOOKUP(M1452,'Key node cluster'!$A$3:$C$45,3,0),VLOOKUP(M1452,'Key node cluster'!$F$3:$H$27,3,0))</f>
        <v>31</v>
      </c>
    </row>
    <row r="1453" spans="1:59" x14ac:dyDescent="0.25">
      <c r="A1453" t="s">
        <v>1543</v>
      </c>
      <c r="B1453">
        <v>9931041618</v>
      </c>
      <c r="C1453" s="7">
        <v>30</v>
      </c>
      <c r="D1453" t="s">
        <v>9</v>
      </c>
      <c r="E1453" t="s">
        <v>10</v>
      </c>
      <c r="F1453" t="s">
        <v>11</v>
      </c>
      <c r="G1453" t="str">
        <f t="shared" si="1059"/>
        <v>bachelor or above</v>
      </c>
      <c r="H1453" s="7">
        <f t="shared" si="1017"/>
        <v>10</v>
      </c>
      <c r="I1453" t="s">
        <v>14</v>
      </c>
      <c r="J1453">
        <v>29</v>
      </c>
      <c r="K1453">
        <v>5.9452054794520999</v>
      </c>
      <c r="L1453">
        <v>3</v>
      </c>
      <c r="M1453" s="5">
        <f t="shared" si="1018"/>
        <v>42</v>
      </c>
      <c r="N1453" s="5">
        <f>+IF(D1453="male",VLOOKUP(BG1453,'Key node cluster'!$L$3:$N$24,3,0),VLOOKUP(BG1453,'Key node cluster'!$R$3:$T$15,3,0))</f>
        <v>0</v>
      </c>
      <c r="O1453" s="1">
        <v>0</v>
      </c>
      <c r="P1453" s="1">
        <f t="shared" si="1019"/>
        <v>26</v>
      </c>
      <c r="Q1453" s="1">
        <f t="shared" si="1020"/>
        <v>26</v>
      </c>
      <c r="R1453" s="1">
        <f t="shared" si="1021"/>
        <v>26</v>
      </c>
      <c r="S1453" s="1">
        <f t="shared" si="1022"/>
        <v>26</v>
      </c>
      <c r="T1453" s="1">
        <f t="shared" si="1023"/>
        <v>26</v>
      </c>
      <c r="U1453" s="1">
        <f t="shared" si="1024"/>
        <v>26</v>
      </c>
      <c r="V1453" s="1">
        <f t="shared" si="1025"/>
        <v>26</v>
      </c>
      <c r="W1453" s="1">
        <f t="shared" si="1026"/>
        <v>26</v>
      </c>
      <c r="X1453" s="1">
        <f t="shared" si="1027"/>
        <v>26</v>
      </c>
      <c r="Y1453" s="1">
        <f t="shared" si="1028"/>
        <v>26</v>
      </c>
      <c r="Z1453" s="1">
        <f t="shared" si="1029"/>
        <v>26</v>
      </c>
      <c r="AA1453" s="1">
        <f t="shared" si="1030"/>
        <v>26</v>
      </c>
      <c r="AB1453" s="1">
        <f t="shared" si="1031"/>
        <v>26</v>
      </c>
      <c r="AC1453" s="1">
        <f t="shared" si="1032"/>
        <v>26</v>
      </c>
      <c r="AD1453" s="1">
        <f t="shared" si="1033"/>
        <v>26</v>
      </c>
      <c r="AE1453" s="1">
        <f t="shared" si="1034"/>
        <v>26</v>
      </c>
      <c r="AF1453" s="1">
        <f t="shared" si="1035"/>
        <v>26</v>
      </c>
      <c r="AG1453" s="1">
        <f t="shared" si="1036"/>
        <v>26</v>
      </c>
      <c r="AH1453" s="1">
        <f t="shared" si="1037"/>
        <v>26</v>
      </c>
      <c r="AI1453" s="1">
        <f t="shared" si="1038"/>
        <v>26</v>
      </c>
      <c r="AJ1453" s="1">
        <f t="shared" si="1039"/>
        <v>26</v>
      </c>
      <c r="AK1453" s="1">
        <f t="shared" si="1040"/>
        <v>26</v>
      </c>
      <c r="AL1453" s="1">
        <f t="shared" si="1041"/>
        <v>26</v>
      </c>
      <c r="AM1453" s="1">
        <f t="shared" si="1042"/>
        <v>26</v>
      </c>
      <c r="AN1453" s="1">
        <f t="shared" si="1043"/>
        <v>26</v>
      </c>
      <c r="AO1453" s="1">
        <f t="shared" si="1044"/>
        <v>26</v>
      </c>
      <c r="AP1453" s="7">
        <f t="shared" si="1060"/>
        <v>38</v>
      </c>
      <c r="AQ1453" s="7">
        <f t="shared" si="1061"/>
        <v>38</v>
      </c>
      <c r="AR1453" s="1">
        <f t="shared" si="1045"/>
        <v>38</v>
      </c>
      <c r="AS1453" s="7">
        <f t="shared" si="1062"/>
        <v>38</v>
      </c>
      <c r="AT1453" s="1">
        <f t="shared" si="1046"/>
        <v>38</v>
      </c>
      <c r="AU1453" s="1">
        <f t="shared" si="1047"/>
        <v>38</v>
      </c>
      <c r="AV1453" s="1">
        <f t="shared" si="1048"/>
        <v>38</v>
      </c>
      <c r="AW1453" s="1">
        <f t="shared" si="1049"/>
        <v>38</v>
      </c>
      <c r="AX1453" s="1">
        <f t="shared" si="1050"/>
        <v>38</v>
      </c>
      <c r="AY1453" s="1">
        <f t="shared" si="1051"/>
        <v>38</v>
      </c>
      <c r="AZ1453" s="1">
        <f t="shared" si="1052"/>
        <v>38</v>
      </c>
      <c r="BA1453" s="1">
        <f t="shared" si="1053"/>
        <v>38</v>
      </c>
      <c r="BB1453" s="1">
        <f t="shared" si="1054"/>
        <v>40</v>
      </c>
      <c r="BC1453" s="1">
        <f t="shared" si="1055"/>
        <v>40</v>
      </c>
      <c r="BD1453" s="1">
        <f t="shared" si="1056"/>
        <v>42</v>
      </c>
      <c r="BE1453" s="1">
        <f t="shared" si="1057"/>
        <v>42</v>
      </c>
      <c r="BF1453" s="1">
        <f t="shared" si="1058"/>
        <v>42</v>
      </c>
      <c r="BG1453" s="1">
        <f>+IF(D1453="male",VLOOKUP(M1453,'Key node cluster'!$A$3:$C$45,3,0),VLOOKUP(M1453,'Key node cluster'!$F$3:$H$27,3,0))</f>
        <v>42</v>
      </c>
    </row>
    <row r="1454" spans="1:59" x14ac:dyDescent="0.25">
      <c r="A1454" t="s">
        <v>1544</v>
      </c>
      <c r="B1454">
        <v>9831058016</v>
      </c>
      <c r="C1454" s="7">
        <v>40</v>
      </c>
      <c r="D1454" t="s">
        <v>9</v>
      </c>
      <c r="E1454" t="s">
        <v>10</v>
      </c>
      <c r="F1454" t="s">
        <v>11</v>
      </c>
      <c r="G1454" t="str">
        <f t="shared" si="1059"/>
        <v>bachelor or above</v>
      </c>
      <c r="H1454" s="7">
        <f t="shared" si="1017"/>
        <v>15</v>
      </c>
      <c r="I1454" t="s">
        <v>14</v>
      </c>
      <c r="J1454">
        <v>38</v>
      </c>
      <c r="K1454">
        <v>10.084931506848999</v>
      </c>
      <c r="L1454">
        <v>3</v>
      </c>
      <c r="M1454" s="5">
        <f t="shared" si="1018"/>
        <v>42</v>
      </c>
      <c r="N1454" s="5">
        <f>+IF(D1454="male",VLOOKUP(BG1454,'Key node cluster'!$L$3:$N$24,3,0),VLOOKUP(BG1454,'Key node cluster'!$R$3:$T$15,3,0))</f>
        <v>0</v>
      </c>
      <c r="O1454" s="1">
        <v>0</v>
      </c>
      <c r="P1454" s="1">
        <f t="shared" si="1019"/>
        <v>26</v>
      </c>
      <c r="Q1454" s="1">
        <f t="shared" si="1020"/>
        <v>26</v>
      </c>
      <c r="R1454" s="1">
        <f t="shared" si="1021"/>
        <v>26</v>
      </c>
      <c r="S1454" s="1">
        <f t="shared" si="1022"/>
        <v>26</v>
      </c>
      <c r="T1454" s="1">
        <f t="shared" si="1023"/>
        <v>26</v>
      </c>
      <c r="U1454" s="1">
        <f t="shared" si="1024"/>
        <v>26</v>
      </c>
      <c r="V1454" s="1">
        <f t="shared" si="1025"/>
        <v>26</v>
      </c>
      <c r="W1454" s="1">
        <f t="shared" si="1026"/>
        <v>26</v>
      </c>
      <c r="X1454" s="1">
        <f t="shared" si="1027"/>
        <v>26</v>
      </c>
      <c r="Y1454" s="1">
        <f t="shared" si="1028"/>
        <v>26</v>
      </c>
      <c r="Z1454" s="1">
        <f t="shared" si="1029"/>
        <v>26</v>
      </c>
      <c r="AA1454" s="1">
        <f t="shared" si="1030"/>
        <v>26</v>
      </c>
      <c r="AB1454" s="1">
        <f t="shared" si="1031"/>
        <v>26</v>
      </c>
      <c r="AC1454" s="1">
        <f t="shared" si="1032"/>
        <v>26</v>
      </c>
      <c r="AD1454" s="1">
        <f t="shared" si="1033"/>
        <v>26</v>
      </c>
      <c r="AE1454" s="1">
        <f t="shared" si="1034"/>
        <v>26</v>
      </c>
      <c r="AF1454" s="1">
        <f t="shared" si="1035"/>
        <v>26</v>
      </c>
      <c r="AG1454" s="1">
        <f t="shared" si="1036"/>
        <v>26</v>
      </c>
      <c r="AH1454" s="1">
        <f t="shared" si="1037"/>
        <v>26</v>
      </c>
      <c r="AI1454" s="1">
        <f t="shared" si="1038"/>
        <v>26</v>
      </c>
      <c r="AJ1454" s="1">
        <f t="shared" si="1039"/>
        <v>26</v>
      </c>
      <c r="AK1454" s="1">
        <f t="shared" si="1040"/>
        <v>26</v>
      </c>
      <c r="AL1454" s="1">
        <f t="shared" si="1041"/>
        <v>26</v>
      </c>
      <c r="AM1454" s="1">
        <f t="shared" si="1042"/>
        <v>26</v>
      </c>
      <c r="AN1454" s="1">
        <f t="shared" si="1043"/>
        <v>26</v>
      </c>
      <c r="AO1454" s="1">
        <f t="shared" si="1044"/>
        <v>26</v>
      </c>
      <c r="AP1454" s="7">
        <f t="shared" si="1060"/>
        <v>38</v>
      </c>
      <c r="AQ1454" s="7">
        <f t="shared" si="1061"/>
        <v>38</v>
      </c>
      <c r="AR1454" s="1">
        <f t="shared" si="1045"/>
        <v>38</v>
      </c>
      <c r="AS1454" s="7">
        <f t="shared" si="1062"/>
        <v>38</v>
      </c>
      <c r="AT1454" s="1">
        <f t="shared" si="1046"/>
        <v>38</v>
      </c>
      <c r="AU1454" s="1">
        <f t="shared" si="1047"/>
        <v>38</v>
      </c>
      <c r="AV1454" s="1">
        <f t="shared" si="1048"/>
        <v>38</v>
      </c>
      <c r="AW1454" s="1">
        <f t="shared" si="1049"/>
        <v>38</v>
      </c>
      <c r="AX1454" s="1">
        <f t="shared" si="1050"/>
        <v>38</v>
      </c>
      <c r="AY1454" s="1">
        <f t="shared" si="1051"/>
        <v>38</v>
      </c>
      <c r="AZ1454" s="1">
        <f t="shared" si="1052"/>
        <v>38</v>
      </c>
      <c r="BA1454" s="1">
        <f t="shared" si="1053"/>
        <v>38</v>
      </c>
      <c r="BB1454" s="1">
        <f t="shared" si="1054"/>
        <v>40</v>
      </c>
      <c r="BC1454" s="1">
        <f t="shared" si="1055"/>
        <v>40</v>
      </c>
      <c r="BD1454" s="1">
        <f t="shared" si="1056"/>
        <v>42</v>
      </c>
      <c r="BE1454" s="1">
        <f t="shared" si="1057"/>
        <v>42</v>
      </c>
      <c r="BF1454" s="1">
        <f t="shared" si="1058"/>
        <v>42</v>
      </c>
      <c r="BG1454" s="1">
        <f>+IF(D1454="male",VLOOKUP(M1454,'Key node cluster'!$A$3:$C$45,3,0),VLOOKUP(M1454,'Key node cluster'!$F$3:$H$27,3,0))</f>
        <v>42</v>
      </c>
    </row>
    <row r="1455" spans="1:59" x14ac:dyDescent="0.25">
      <c r="A1455" t="s">
        <v>1545</v>
      </c>
      <c r="B1455">
        <v>9941024117</v>
      </c>
      <c r="C1455" s="7">
        <v>30</v>
      </c>
      <c r="D1455" t="s">
        <v>9</v>
      </c>
      <c r="E1455" t="s">
        <v>10</v>
      </c>
      <c r="F1455" t="s">
        <v>28</v>
      </c>
      <c r="G1455" t="str">
        <f t="shared" si="1059"/>
        <v>tvet</v>
      </c>
      <c r="H1455" s="7">
        <f t="shared" si="1017"/>
        <v>10</v>
      </c>
      <c r="I1455" t="s">
        <v>193</v>
      </c>
      <c r="J1455">
        <v>27</v>
      </c>
      <c r="K1455">
        <v>7.9424657534246998</v>
      </c>
      <c r="L1455">
        <v>9</v>
      </c>
      <c r="M1455" s="5">
        <f t="shared" si="1018"/>
        <v>37</v>
      </c>
      <c r="N1455" s="5">
        <f>+IF(D1455="male",VLOOKUP(BG1455,'Key node cluster'!$L$3:$N$24,3,0),VLOOKUP(BG1455,'Key node cluster'!$R$3:$T$15,3,0))</f>
        <v>0</v>
      </c>
      <c r="O1455" s="1">
        <v>0</v>
      </c>
      <c r="P1455" s="1">
        <f t="shared" si="1019"/>
        <v>26</v>
      </c>
      <c r="Q1455" s="1">
        <f t="shared" si="1020"/>
        <v>26</v>
      </c>
      <c r="R1455" s="1">
        <f t="shared" si="1021"/>
        <v>26</v>
      </c>
      <c r="S1455" s="1">
        <f t="shared" si="1022"/>
        <v>26</v>
      </c>
      <c r="T1455" s="1">
        <f t="shared" si="1023"/>
        <v>26</v>
      </c>
      <c r="U1455" s="1">
        <f t="shared" si="1024"/>
        <v>26</v>
      </c>
      <c r="V1455" s="1">
        <f t="shared" si="1025"/>
        <v>26</v>
      </c>
      <c r="W1455" s="1">
        <f t="shared" si="1026"/>
        <v>26</v>
      </c>
      <c r="X1455" s="1">
        <f t="shared" si="1027"/>
        <v>26</v>
      </c>
      <c r="Y1455" s="1">
        <f t="shared" si="1028"/>
        <v>26</v>
      </c>
      <c r="Z1455" s="1">
        <f t="shared" si="1029"/>
        <v>26</v>
      </c>
      <c r="AA1455" s="1">
        <f t="shared" si="1030"/>
        <v>26</v>
      </c>
      <c r="AB1455" s="1">
        <f t="shared" si="1031"/>
        <v>26</v>
      </c>
      <c r="AC1455" s="1">
        <f t="shared" si="1032"/>
        <v>26</v>
      </c>
      <c r="AD1455" s="1">
        <f t="shared" si="1033"/>
        <v>26</v>
      </c>
      <c r="AE1455" s="1">
        <f t="shared" si="1034"/>
        <v>26</v>
      </c>
      <c r="AF1455" s="1">
        <f t="shared" si="1035"/>
        <v>26</v>
      </c>
      <c r="AG1455" s="1">
        <f t="shared" si="1036"/>
        <v>26</v>
      </c>
      <c r="AH1455" s="1">
        <f t="shared" si="1037"/>
        <v>26</v>
      </c>
      <c r="AI1455" s="1">
        <f t="shared" si="1038"/>
        <v>26</v>
      </c>
      <c r="AJ1455" s="1">
        <f t="shared" si="1039"/>
        <v>26</v>
      </c>
      <c r="AK1455" s="1">
        <f t="shared" si="1040"/>
        <v>26</v>
      </c>
      <c r="AL1455" s="1">
        <f t="shared" si="1041"/>
        <v>26</v>
      </c>
      <c r="AM1455" s="1">
        <f t="shared" si="1042"/>
        <v>26</v>
      </c>
      <c r="AN1455" s="1">
        <f t="shared" si="1043"/>
        <v>26</v>
      </c>
      <c r="AO1455" s="1">
        <f t="shared" si="1044"/>
        <v>26</v>
      </c>
      <c r="AP1455" s="7">
        <f t="shared" si="1060"/>
        <v>27</v>
      </c>
      <c r="AQ1455" s="7">
        <f t="shared" si="1061"/>
        <v>33</v>
      </c>
      <c r="AR1455" s="1">
        <f t="shared" si="1045"/>
        <v>33</v>
      </c>
      <c r="AS1455" s="7">
        <f t="shared" si="1062"/>
        <v>33</v>
      </c>
      <c r="AT1455" s="1">
        <f t="shared" si="1046"/>
        <v>33</v>
      </c>
      <c r="AU1455" s="1">
        <f t="shared" si="1047"/>
        <v>33</v>
      </c>
      <c r="AV1455" s="1">
        <f t="shared" si="1048"/>
        <v>33</v>
      </c>
      <c r="AW1455" s="1">
        <f t="shared" si="1049"/>
        <v>37</v>
      </c>
      <c r="AX1455" s="1">
        <f t="shared" si="1050"/>
        <v>37</v>
      </c>
      <c r="AY1455" s="1">
        <f t="shared" si="1051"/>
        <v>37</v>
      </c>
      <c r="AZ1455" s="1">
        <f t="shared" si="1052"/>
        <v>37</v>
      </c>
      <c r="BA1455" s="1">
        <f t="shared" si="1053"/>
        <v>37</v>
      </c>
      <c r="BB1455" s="1">
        <f t="shared" si="1054"/>
        <v>37</v>
      </c>
      <c r="BC1455" s="1">
        <f t="shared" si="1055"/>
        <v>37</v>
      </c>
      <c r="BD1455" s="1">
        <f t="shared" si="1056"/>
        <v>37</v>
      </c>
      <c r="BE1455" s="1">
        <f t="shared" si="1057"/>
        <v>37</v>
      </c>
      <c r="BF1455" s="1">
        <f t="shared" si="1058"/>
        <v>37</v>
      </c>
      <c r="BG1455" s="1">
        <f>+IF(D1455="male",VLOOKUP(M1455,'Key node cluster'!$A$3:$C$45,3,0),VLOOKUP(M1455,'Key node cluster'!$F$3:$H$27,3,0))</f>
        <v>37</v>
      </c>
    </row>
    <row r="1456" spans="1:59" x14ac:dyDescent="0.25">
      <c r="A1456" t="s">
        <v>1549</v>
      </c>
      <c r="B1456">
        <v>9971044135</v>
      </c>
      <c r="C1456" s="7">
        <v>20</v>
      </c>
      <c r="D1456" t="s">
        <v>9</v>
      </c>
      <c r="E1456" t="s">
        <v>10</v>
      </c>
      <c r="F1456" t="s">
        <v>25</v>
      </c>
      <c r="G1456" t="str">
        <f t="shared" si="1059"/>
        <v>bachelor or above</v>
      </c>
      <c r="H1456" s="7">
        <f t="shared" si="1017"/>
        <v>5</v>
      </c>
      <c r="I1456" t="s">
        <v>14</v>
      </c>
      <c r="J1456">
        <v>24</v>
      </c>
      <c r="K1456">
        <v>2.4410958904109998</v>
      </c>
      <c r="L1456">
        <v>16</v>
      </c>
      <c r="M1456" s="5">
        <f t="shared" si="1018"/>
        <v>30</v>
      </c>
      <c r="N1456" s="5">
        <f>+IF(D1456="male",VLOOKUP(BG1456,'Key node cluster'!$L$3:$N$24,3,0),VLOOKUP(BG1456,'Key node cluster'!$R$3:$T$15,3,0))</f>
        <v>2</v>
      </c>
      <c r="O1456" s="1">
        <v>0</v>
      </c>
      <c r="P1456" s="1">
        <f t="shared" si="1019"/>
        <v>26</v>
      </c>
      <c r="Q1456" s="1">
        <f t="shared" si="1020"/>
        <v>26</v>
      </c>
      <c r="R1456" s="1">
        <f t="shared" si="1021"/>
        <v>26</v>
      </c>
      <c r="S1456" s="1">
        <f t="shared" si="1022"/>
        <v>26</v>
      </c>
      <c r="T1456" s="1">
        <f t="shared" si="1023"/>
        <v>26</v>
      </c>
      <c r="U1456" s="1">
        <f t="shared" si="1024"/>
        <v>26</v>
      </c>
      <c r="V1456" s="1">
        <f t="shared" si="1025"/>
        <v>26</v>
      </c>
      <c r="W1456" s="1">
        <f t="shared" si="1026"/>
        <v>26</v>
      </c>
      <c r="X1456" s="1">
        <f t="shared" si="1027"/>
        <v>26</v>
      </c>
      <c r="Y1456" s="1">
        <f t="shared" si="1028"/>
        <v>26</v>
      </c>
      <c r="Z1456" s="1">
        <f t="shared" si="1029"/>
        <v>26</v>
      </c>
      <c r="AA1456" s="1">
        <f t="shared" si="1030"/>
        <v>26</v>
      </c>
      <c r="AB1456" s="1">
        <f t="shared" si="1031"/>
        <v>26</v>
      </c>
      <c r="AC1456" s="1">
        <f t="shared" si="1032"/>
        <v>26</v>
      </c>
      <c r="AD1456" s="1">
        <f t="shared" si="1033"/>
        <v>26</v>
      </c>
      <c r="AE1456" s="1">
        <f t="shared" si="1034"/>
        <v>26</v>
      </c>
      <c r="AF1456" s="1">
        <f t="shared" si="1035"/>
        <v>26</v>
      </c>
      <c r="AG1456" s="1">
        <f t="shared" si="1036"/>
        <v>26</v>
      </c>
      <c r="AH1456" s="1">
        <f t="shared" si="1037"/>
        <v>26</v>
      </c>
      <c r="AI1456" s="1">
        <f t="shared" si="1038"/>
        <v>26</v>
      </c>
      <c r="AJ1456" s="1">
        <f t="shared" si="1039"/>
        <v>26</v>
      </c>
      <c r="AK1456" s="1">
        <f t="shared" si="1040"/>
        <v>26</v>
      </c>
      <c r="AL1456" s="1">
        <f t="shared" si="1041"/>
        <v>26</v>
      </c>
      <c r="AM1456" s="1">
        <f t="shared" si="1042"/>
        <v>26</v>
      </c>
      <c r="AN1456" s="1">
        <f t="shared" si="1043"/>
        <v>26</v>
      </c>
      <c r="AO1456" s="1">
        <f t="shared" si="1044"/>
        <v>26</v>
      </c>
      <c r="AP1456" s="7">
        <f t="shared" si="1060"/>
        <v>27</v>
      </c>
      <c r="AQ1456" s="7">
        <f t="shared" si="1061"/>
        <v>28</v>
      </c>
      <c r="AR1456" s="1">
        <f t="shared" si="1045"/>
        <v>29</v>
      </c>
      <c r="AS1456" s="7">
        <f t="shared" si="1062"/>
        <v>30</v>
      </c>
      <c r="AT1456" s="1">
        <f t="shared" si="1046"/>
        <v>30</v>
      </c>
      <c r="AU1456" s="1">
        <f t="shared" si="1047"/>
        <v>30</v>
      </c>
      <c r="AV1456" s="1">
        <f t="shared" si="1048"/>
        <v>30</v>
      </c>
      <c r="AW1456" s="1">
        <f t="shared" si="1049"/>
        <v>30</v>
      </c>
      <c r="AX1456" s="1">
        <f t="shared" si="1050"/>
        <v>30</v>
      </c>
      <c r="AY1456" s="1">
        <f t="shared" si="1051"/>
        <v>30</v>
      </c>
      <c r="AZ1456" s="1">
        <f t="shared" si="1052"/>
        <v>30</v>
      </c>
      <c r="BA1456" s="1">
        <f t="shared" si="1053"/>
        <v>30</v>
      </c>
      <c r="BB1456" s="1">
        <f t="shared" si="1054"/>
        <v>30</v>
      </c>
      <c r="BC1456" s="1">
        <f t="shared" si="1055"/>
        <v>30</v>
      </c>
      <c r="BD1456" s="1">
        <f t="shared" si="1056"/>
        <v>30</v>
      </c>
      <c r="BE1456" s="1">
        <f t="shared" si="1057"/>
        <v>30</v>
      </c>
      <c r="BF1456" s="1">
        <f t="shared" si="1058"/>
        <v>30</v>
      </c>
      <c r="BG1456" s="1">
        <f>+IF(D1456="male",VLOOKUP(M1456,'Key node cluster'!$A$3:$C$45,3,0),VLOOKUP(M1456,'Key node cluster'!$F$3:$H$27,3,0))</f>
        <v>30</v>
      </c>
    </row>
    <row r="1457" spans="1:59" x14ac:dyDescent="0.25">
      <c r="A1457" t="s">
        <v>1550</v>
      </c>
      <c r="B1457">
        <v>9871057922</v>
      </c>
      <c r="C1457" s="7">
        <v>30</v>
      </c>
      <c r="D1457" t="s">
        <v>9</v>
      </c>
      <c r="E1457" t="s">
        <v>10</v>
      </c>
      <c r="F1457" t="s">
        <v>360</v>
      </c>
      <c r="G1457" t="str">
        <f t="shared" si="1059"/>
        <v>bachelor or above</v>
      </c>
      <c r="H1457" s="7">
        <f t="shared" si="1017"/>
        <v>10</v>
      </c>
      <c r="I1457" t="s">
        <v>14</v>
      </c>
      <c r="J1457">
        <v>34</v>
      </c>
      <c r="K1457">
        <v>5.1068493150684997</v>
      </c>
      <c r="L1457">
        <v>4</v>
      </c>
      <c r="M1457" s="5">
        <f t="shared" si="1018"/>
        <v>31</v>
      </c>
      <c r="N1457" s="5">
        <f>+IF(D1457="male",VLOOKUP(BG1457,'Key node cluster'!$L$3:$N$24,3,0),VLOOKUP(BG1457,'Key node cluster'!$R$3:$T$15,3,0))</f>
        <v>1</v>
      </c>
      <c r="O1457" s="1">
        <v>0</v>
      </c>
      <c r="P1457" s="1">
        <f t="shared" si="1019"/>
        <v>26</v>
      </c>
      <c r="Q1457" s="1">
        <f t="shared" si="1020"/>
        <v>26</v>
      </c>
      <c r="R1457" s="1">
        <f t="shared" si="1021"/>
        <v>26</v>
      </c>
      <c r="S1457" s="1">
        <f t="shared" si="1022"/>
        <v>26</v>
      </c>
      <c r="T1457" s="1">
        <f t="shared" si="1023"/>
        <v>26</v>
      </c>
      <c r="U1457" s="1">
        <f t="shared" si="1024"/>
        <v>26</v>
      </c>
      <c r="V1457" s="1">
        <f t="shared" si="1025"/>
        <v>26</v>
      </c>
      <c r="W1457" s="1">
        <f t="shared" si="1026"/>
        <v>26</v>
      </c>
      <c r="X1457" s="1">
        <f t="shared" si="1027"/>
        <v>26</v>
      </c>
      <c r="Y1457" s="1">
        <f t="shared" si="1028"/>
        <v>26</v>
      </c>
      <c r="Z1457" s="1">
        <f t="shared" si="1029"/>
        <v>26</v>
      </c>
      <c r="AA1457" s="1">
        <f t="shared" si="1030"/>
        <v>26</v>
      </c>
      <c r="AB1457" s="1">
        <f t="shared" si="1031"/>
        <v>26</v>
      </c>
      <c r="AC1457" s="1">
        <f t="shared" si="1032"/>
        <v>26</v>
      </c>
      <c r="AD1457" s="1">
        <f t="shared" si="1033"/>
        <v>26</v>
      </c>
      <c r="AE1457" s="1">
        <f t="shared" si="1034"/>
        <v>26</v>
      </c>
      <c r="AF1457" s="1">
        <f t="shared" si="1035"/>
        <v>26</v>
      </c>
      <c r="AG1457" s="1">
        <f t="shared" si="1036"/>
        <v>26</v>
      </c>
      <c r="AH1457" s="1">
        <f t="shared" si="1037"/>
        <v>26</v>
      </c>
      <c r="AI1457" s="1">
        <f t="shared" si="1038"/>
        <v>26</v>
      </c>
      <c r="AJ1457" s="1">
        <f t="shared" si="1039"/>
        <v>26</v>
      </c>
      <c r="AK1457" s="1">
        <f t="shared" si="1040"/>
        <v>26</v>
      </c>
      <c r="AL1457" s="1">
        <f t="shared" si="1041"/>
        <v>26</v>
      </c>
      <c r="AM1457" s="1">
        <f t="shared" si="1042"/>
        <v>26</v>
      </c>
      <c r="AN1457" s="1">
        <f t="shared" si="1043"/>
        <v>26</v>
      </c>
      <c r="AO1457" s="1">
        <f t="shared" si="1044"/>
        <v>26</v>
      </c>
      <c r="AP1457" s="7">
        <f t="shared" si="1060"/>
        <v>27</v>
      </c>
      <c r="AQ1457" s="7">
        <f t="shared" si="1061"/>
        <v>28</v>
      </c>
      <c r="AR1457" s="1">
        <f t="shared" si="1045"/>
        <v>29</v>
      </c>
      <c r="AS1457" s="7">
        <f t="shared" si="1062"/>
        <v>31</v>
      </c>
      <c r="AT1457" s="1">
        <f t="shared" si="1046"/>
        <v>31</v>
      </c>
      <c r="AU1457" s="1">
        <f t="shared" si="1047"/>
        <v>31</v>
      </c>
      <c r="AV1457" s="1">
        <f t="shared" si="1048"/>
        <v>31</v>
      </c>
      <c r="AW1457" s="1">
        <f t="shared" si="1049"/>
        <v>31</v>
      </c>
      <c r="AX1457" s="1">
        <f t="shared" si="1050"/>
        <v>31</v>
      </c>
      <c r="AY1457" s="1">
        <f t="shared" si="1051"/>
        <v>31</v>
      </c>
      <c r="AZ1457" s="1">
        <f t="shared" si="1052"/>
        <v>31</v>
      </c>
      <c r="BA1457" s="1">
        <f t="shared" si="1053"/>
        <v>31</v>
      </c>
      <c r="BB1457" s="1">
        <f t="shared" si="1054"/>
        <v>31</v>
      </c>
      <c r="BC1457" s="1">
        <f t="shared" si="1055"/>
        <v>31</v>
      </c>
      <c r="BD1457" s="1">
        <f t="shared" si="1056"/>
        <v>31</v>
      </c>
      <c r="BE1457" s="1">
        <f t="shared" si="1057"/>
        <v>31</v>
      </c>
      <c r="BF1457" s="1">
        <f t="shared" si="1058"/>
        <v>31</v>
      </c>
      <c r="BG1457" s="1">
        <f>+IF(D1457="male",VLOOKUP(M1457,'Key node cluster'!$A$3:$C$45,3,0),VLOOKUP(M1457,'Key node cluster'!$F$3:$H$27,3,0))</f>
        <v>31</v>
      </c>
    </row>
    <row r="1458" spans="1:59" x14ac:dyDescent="0.25">
      <c r="A1458" t="s">
        <v>1552</v>
      </c>
      <c r="B1458">
        <v>9801040830</v>
      </c>
      <c r="C1458" s="7">
        <v>40</v>
      </c>
      <c r="D1458" t="s">
        <v>9</v>
      </c>
      <c r="E1458" t="s">
        <v>10</v>
      </c>
      <c r="F1458" t="s">
        <v>25</v>
      </c>
      <c r="G1458" t="str">
        <f t="shared" si="1059"/>
        <v/>
      </c>
      <c r="H1458" s="7">
        <f t="shared" si="1017"/>
        <v>10</v>
      </c>
      <c r="J1458">
        <v>42</v>
      </c>
      <c r="K1458">
        <v>9.5232876712329002</v>
      </c>
      <c r="L1458">
        <v>2</v>
      </c>
      <c r="M1458" s="5">
        <f t="shared" si="1018"/>
        <v>32</v>
      </c>
      <c r="N1458" s="5">
        <f>+IF(D1458="male",VLOOKUP(BG1458,'Key node cluster'!$L$3:$N$24,3,0),VLOOKUP(BG1458,'Key node cluster'!$R$3:$T$15,3,0))</f>
        <v>0</v>
      </c>
      <c r="O1458" s="1">
        <v>0</v>
      </c>
      <c r="P1458" s="1">
        <f t="shared" si="1019"/>
        <v>26</v>
      </c>
      <c r="Q1458" s="1">
        <f t="shared" si="1020"/>
        <v>26</v>
      </c>
      <c r="R1458" s="1">
        <f t="shared" si="1021"/>
        <v>26</v>
      </c>
      <c r="S1458" s="1">
        <f t="shared" si="1022"/>
        <v>26</v>
      </c>
      <c r="T1458" s="1">
        <f t="shared" si="1023"/>
        <v>26</v>
      </c>
      <c r="U1458" s="1">
        <f t="shared" si="1024"/>
        <v>26</v>
      </c>
      <c r="V1458" s="1">
        <f t="shared" si="1025"/>
        <v>26</v>
      </c>
      <c r="W1458" s="1">
        <f t="shared" si="1026"/>
        <v>26</v>
      </c>
      <c r="X1458" s="1">
        <f t="shared" si="1027"/>
        <v>26</v>
      </c>
      <c r="Y1458" s="1">
        <f t="shared" si="1028"/>
        <v>26</v>
      </c>
      <c r="Z1458" s="1">
        <f t="shared" si="1029"/>
        <v>26</v>
      </c>
      <c r="AA1458" s="1">
        <f t="shared" si="1030"/>
        <v>26</v>
      </c>
      <c r="AB1458" s="1">
        <f t="shared" si="1031"/>
        <v>26</v>
      </c>
      <c r="AC1458" s="1">
        <f t="shared" si="1032"/>
        <v>26</v>
      </c>
      <c r="AD1458" s="1">
        <f t="shared" si="1033"/>
        <v>26</v>
      </c>
      <c r="AE1458" s="1">
        <f t="shared" si="1034"/>
        <v>26</v>
      </c>
      <c r="AF1458" s="1">
        <f t="shared" si="1035"/>
        <v>26</v>
      </c>
      <c r="AG1458" s="1">
        <f t="shared" si="1036"/>
        <v>26</v>
      </c>
      <c r="AH1458" s="1">
        <f t="shared" si="1037"/>
        <v>26</v>
      </c>
      <c r="AI1458" s="1">
        <f t="shared" si="1038"/>
        <v>26</v>
      </c>
      <c r="AJ1458" s="1">
        <f t="shared" si="1039"/>
        <v>26</v>
      </c>
      <c r="AK1458" s="1">
        <f t="shared" si="1040"/>
        <v>26</v>
      </c>
      <c r="AL1458" s="1">
        <f t="shared" si="1041"/>
        <v>26</v>
      </c>
      <c r="AM1458" s="1">
        <f t="shared" si="1042"/>
        <v>26</v>
      </c>
      <c r="AN1458" s="1">
        <f t="shared" si="1043"/>
        <v>26</v>
      </c>
      <c r="AO1458" s="1">
        <f t="shared" si="1044"/>
        <v>26</v>
      </c>
      <c r="AP1458" s="7">
        <f t="shared" si="1060"/>
        <v>27</v>
      </c>
      <c r="AQ1458" s="7">
        <f t="shared" si="1061"/>
        <v>28</v>
      </c>
      <c r="AR1458" s="1">
        <f t="shared" si="1045"/>
        <v>32</v>
      </c>
      <c r="AS1458" s="7">
        <f t="shared" si="1062"/>
        <v>32</v>
      </c>
      <c r="AT1458" s="1">
        <f t="shared" si="1046"/>
        <v>32</v>
      </c>
      <c r="AU1458" s="1">
        <f t="shared" si="1047"/>
        <v>32</v>
      </c>
      <c r="AV1458" s="1">
        <f t="shared" si="1048"/>
        <v>32</v>
      </c>
      <c r="AW1458" s="1">
        <f t="shared" si="1049"/>
        <v>32</v>
      </c>
      <c r="AX1458" s="1">
        <f t="shared" si="1050"/>
        <v>32</v>
      </c>
      <c r="AY1458" s="1">
        <f t="shared" si="1051"/>
        <v>32</v>
      </c>
      <c r="AZ1458" s="1">
        <f t="shared" si="1052"/>
        <v>32</v>
      </c>
      <c r="BA1458" s="1">
        <f t="shared" si="1053"/>
        <v>32</v>
      </c>
      <c r="BB1458" s="1">
        <f t="shared" si="1054"/>
        <v>32</v>
      </c>
      <c r="BC1458" s="1">
        <f t="shared" si="1055"/>
        <v>32</v>
      </c>
      <c r="BD1458" s="1">
        <f t="shared" si="1056"/>
        <v>32</v>
      </c>
      <c r="BE1458" s="1">
        <f t="shared" si="1057"/>
        <v>32</v>
      </c>
      <c r="BF1458" s="1">
        <f t="shared" si="1058"/>
        <v>32</v>
      </c>
      <c r="BG1458" s="1">
        <f>+IF(D1458="male",VLOOKUP(M1458,'Key node cluster'!$A$3:$C$45,3,0),VLOOKUP(M1458,'Key node cluster'!$F$3:$H$27,3,0))</f>
        <v>32</v>
      </c>
    </row>
    <row r="1459" spans="1:59" x14ac:dyDescent="0.25">
      <c r="A1459" t="s">
        <v>1556</v>
      </c>
      <c r="B1459">
        <v>9901028614</v>
      </c>
      <c r="C1459" s="7">
        <v>30</v>
      </c>
      <c r="D1459" t="s">
        <v>9</v>
      </c>
      <c r="E1459" t="s">
        <v>10</v>
      </c>
      <c r="F1459" t="s">
        <v>360</v>
      </c>
      <c r="G1459" t="str">
        <f t="shared" si="1059"/>
        <v>tvet</v>
      </c>
      <c r="H1459" s="7">
        <f t="shared" si="1017"/>
        <v>10</v>
      </c>
      <c r="I1459" t="s">
        <v>22</v>
      </c>
      <c r="J1459">
        <v>31</v>
      </c>
      <c r="K1459">
        <v>5.2520547945205003</v>
      </c>
      <c r="L1459">
        <v>3</v>
      </c>
      <c r="M1459" s="5">
        <f t="shared" si="1018"/>
        <v>31</v>
      </c>
      <c r="N1459" s="5">
        <f>+IF(D1459="male",VLOOKUP(BG1459,'Key node cluster'!$L$3:$N$24,3,0),VLOOKUP(BG1459,'Key node cluster'!$R$3:$T$15,3,0))</f>
        <v>1</v>
      </c>
      <c r="O1459" s="1">
        <v>0</v>
      </c>
      <c r="P1459" s="1">
        <f t="shared" si="1019"/>
        <v>26</v>
      </c>
      <c r="Q1459" s="1">
        <f t="shared" si="1020"/>
        <v>26</v>
      </c>
      <c r="R1459" s="1">
        <f t="shared" si="1021"/>
        <v>26</v>
      </c>
      <c r="S1459" s="1">
        <f t="shared" si="1022"/>
        <v>26</v>
      </c>
      <c r="T1459" s="1">
        <f t="shared" si="1023"/>
        <v>26</v>
      </c>
      <c r="U1459" s="1">
        <f t="shared" si="1024"/>
        <v>26</v>
      </c>
      <c r="V1459" s="1">
        <f t="shared" si="1025"/>
        <v>26</v>
      </c>
      <c r="W1459" s="1">
        <f t="shared" si="1026"/>
        <v>26</v>
      </c>
      <c r="X1459" s="1">
        <f t="shared" si="1027"/>
        <v>26</v>
      </c>
      <c r="Y1459" s="1">
        <f t="shared" si="1028"/>
        <v>26</v>
      </c>
      <c r="Z1459" s="1">
        <f t="shared" si="1029"/>
        <v>26</v>
      </c>
      <c r="AA1459" s="1">
        <f t="shared" si="1030"/>
        <v>26</v>
      </c>
      <c r="AB1459" s="1">
        <f t="shared" si="1031"/>
        <v>26</v>
      </c>
      <c r="AC1459" s="1">
        <f t="shared" si="1032"/>
        <v>26</v>
      </c>
      <c r="AD1459" s="1">
        <f t="shared" si="1033"/>
        <v>26</v>
      </c>
      <c r="AE1459" s="1">
        <f t="shared" si="1034"/>
        <v>26</v>
      </c>
      <c r="AF1459" s="1">
        <f t="shared" si="1035"/>
        <v>26</v>
      </c>
      <c r="AG1459" s="1">
        <f t="shared" si="1036"/>
        <v>26</v>
      </c>
      <c r="AH1459" s="1">
        <f t="shared" si="1037"/>
        <v>26</v>
      </c>
      <c r="AI1459" s="1">
        <f t="shared" si="1038"/>
        <v>26</v>
      </c>
      <c r="AJ1459" s="1">
        <f t="shared" si="1039"/>
        <v>26</v>
      </c>
      <c r="AK1459" s="1">
        <f t="shared" si="1040"/>
        <v>26</v>
      </c>
      <c r="AL1459" s="1">
        <f t="shared" si="1041"/>
        <v>26</v>
      </c>
      <c r="AM1459" s="1">
        <f t="shared" si="1042"/>
        <v>26</v>
      </c>
      <c r="AN1459" s="1">
        <f t="shared" si="1043"/>
        <v>26</v>
      </c>
      <c r="AO1459" s="1">
        <f t="shared" si="1044"/>
        <v>26</v>
      </c>
      <c r="AP1459" s="7">
        <f t="shared" si="1060"/>
        <v>27</v>
      </c>
      <c r="AQ1459" s="7">
        <f t="shared" si="1061"/>
        <v>28</v>
      </c>
      <c r="AR1459" s="1">
        <f t="shared" si="1045"/>
        <v>29</v>
      </c>
      <c r="AS1459" s="7">
        <f t="shared" si="1062"/>
        <v>31</v>
      </c>
      <c r="AT1459" s="1">
        <f t="shared" si="1046"/>
        <v>31</v>
      </c>
      <c r="AU1459" s="1">
        <f t="shared" si="1047"/>
        <v>31</v>
      </c>
      <c r="AV1459" s="1">
        <f t="shared" si="1048"/>
        <v>31</v>
      </c>
      <c r="AW1459" s="1">
        <f t="shared" si="1049"/>
        <v>31</v>
      </c>
      <c r="AX1459" s="1">
        <f t="shared" si="1050"/>
        <v>31</v>
      </c>
      <c r="AY1459" s="1">
        <f t="shared" si="1051"/>
        <v>31</v>
      </c>
      <c r="AZ1459" s="1">
        <f t="shared" si="1052"/>
        <v>31</v>
      </c>
      <c r="BA1459" s="1">
        <f t="shared" si="1053"/>
        <v>31</v>
      </c>
      <c r="BB1459" s="1">
        <f t="shared" si="1054"/>
        <v>31</v>
      </c>
      <c r="BC1459" s="1">
        <f t="shared" si="1055"/>
        <v>31</v>
      </c>
      <c r="BD1459" s="1">
        <f t="shared" si="1056"/>
        <v>31</v>
      </c>
      <c r="BE1459" s="1">
        <f t="shared" si="1057"/>
        <v>31</v>
      </c>
      <c r="BF1459" s="1">
        <f t="shared" si="1058"/>
        <v>31</v>
      </c>
      <c r="BG1459" s="1">
        <f>+IF(D1459="male",VLOOKUP(M1459,'Key node cluster'!$A$3:$C$45,3,0),VLOOKUP(M1459,'Key node cluster'!$F$3:$H$27,3,0))</f>
        <v>31</v>
      </c>
    </row>
    <row r="1460" spans="1:59" x14ac:dyDescent="0.25">
      <c r="A1460" t="s">
        <v>1557</v>
      </c>
      <c r="B1460">
        <v>9901003996</v>
      </c>
      <c r="C1460" s="7">
        <v>30</v>
      </c>
      <c r="D1460" t="s">
        <v>9</v>
      </c>
      <c r="E1460" t="s">
        <v>10</v>
      </c>
      <c r="G1460" t="str">
        <f t="shared" si="1059"/>
        <v>secondary or below</v>
      </c>
      <c r="H1460" s="7">
        <f t="shared" si="1017"/>
        <v>10</v>
      </c>
      <c r="I1460" t="s">
        <v>12</v>
      </c>
      <c r="J1460">
        <v>32</v>
      </c>
      <c r="K1460">
        <v>9.2575342465753003</v>
      </c>
      <c r="L1460">
        <v>4</v>
      </c>
      <c r="M1460" s="5">
        <f t="shared" si="1018"/>
        <v>26</v>
      </c>
      <c r="N1460" s="5">
        <f>+IF(D1460="male",VLOOKUP(BG1460,'Key node cluster'!$L$3:$N$24,3,0),VLOOKUP(BG1460,'Key node cluster'!$R$3:$T$15,3,0))</f>
        <v>1</v>
      </c>
      <c r="O1460" s="1">
        <v>0</v>
      </c>
      <c r="P1460" s="1">
        <f t="shared" si="1019"/>
        <v>26</v>
      </c>
      <c r="Q1460" s="1">
        <f t="shared" si="1020"/>
        <v>26</v>
      </c>
      <c r="R1460" s="1">
        <f t="shared" si="1021"/>
        <v>26</v>
      </c>
      <c r="S1460" s="1">
        <f t="shared" si="1022"/>
        <v>26</v>
      </c>
      <c r="T1460" s="1">
        <f t="shared" si="1023"/>
        <v>26</v>
      </c>
      <c r="U1460" s="1">
        <f t="shared" si="1024"/>
        <v>26</v>
      </c>
      <c r="V1460" s="1">
        <f t="shared" si="1025"/>
        <v>26</v>
      </c>
      <c r="W1460" s="1">
        <f t="shared" si="1026"/>
        <v>26</v>
      </c>
      <c r="X1460" s="1">
        <f t="shared" si="1027"/>
        <v>26</v>
      </c>
      <c r="Y1460" s="1">
        <f t="shared" si="1028"/>
        <v>26</v>
      </c>
      <c r="Z1460" s="1">
        <f t="shared" si="1029"/>
        <v>26</v>
      </c>
      <c r="AA1460" s="1">
        <f t="shared" si="1030"/>
        <v>26</v>
      </c>
      <c r="AB1460" s="1">
        <f t="shared" si="1031"/>
        <v>26</v>
      </c>
      <c r="AC1460" s="1">
        <f t="shared" si="1032"/>
        <v>26</v>
      </c>
      <c r="AD1460" s="1">
        <f t="shared" si="1033"/>
        <v>26</v>
      </c>
      <c r="AE1460" s="1">
        <f t="shared" si="1034"/>
        <v>26</v>
      </c>
      <c r="AF1460" s="1">
        <f t="shared" si="1035"/>
        <v>26</v>
      </c>
      <c r="AG1460" s="1">
        <f t="shared" si="1036"/>
        <v>26</v>
      </c>
      <c r="AH1460" s="1">
        <f t="shared" si="1037"/>
        <v>26</v>
      </c>
      <c r="AI1460" s="1">
        <f t="shared" si="1038"/>
        <v>26</v>
      </c>
      <c r="AJ1460" s="1">
        <f t="shared" si="1039"/>
        <v>26</v>
      </c>
      <c r="AK1460" s="1">
        <f t="shared" si="1040"/>
        <v>26</v>
      </c>
      <c r="AL1460" s="1">
        <f t="shared" si="1041"/>
        <v>26</v>
      </c>
      <c r="AM1460" s="1">
        <f t="shared" si="1042"/>
        <v>26</v>
      </c>
      <c r="AN1460" s="1">
        <f t="shared" si="1043"/>
        <v>26</v>
      </c>
      <c r="AO1460" s="1">
        <f t="shared" si="1044"/>
        <v>26</v>
      </c>
      <c r="AP1460" s="7">
        <f t="shared" si="1060"/>
        <v>26</v>
      </c>
      <c r="AQ1460" s="7">
        <f t="shared" si="1061"/>
        <v>26</v>
      </c>
      <c r="AR1460" s="1">
        <f t="shared" si="1045"/>
        <v>26</v>
      </c>
      <c r="AS1460" s="7">
        <f t="shared" si="1062"/>
        <v>26</v>
      </c>
      <c r="AT1460" s="1">
        <f t="shared" si="1046"/>
        <v>26</v>
      </c>
      <c r="AU1460" s="1">
        <f t="shared" si="1047"/>
        <v>26</v>
      </c>
      <c r="AV1460" s="1">
        <f t="shared" si="1048"/>
        <v>26</v>
      </c>
      <c r="AW1460" s="1">
        <f t="shared" si="1049"/>
        <v>26</v>
      </c>
      <c r="AX1460" s="1">
        <f t="shared" si="1050"/>
        <v>26</v>
      </c>
      <c r="AY1460" s="1">
        <f t="shared" si="1051"/>
        <v>26</v>
      </c>
      <c r="AZ1460" s="1">
        <f t="shared" si="1052"/>
        <v>26</v>
      </c>
      <c r="BA1460" s="1">
        <f t="shared" si="1053"/>
        <v>26</v>
      </c>
      <c r="BB1460" s="1">
        <f t="shared" si="1054"/>
        <v>26</v>
      </c>
      <c r="BC1460" s="1">
        <f t="shared" si="1055"/>
        <v>26</v>
      </c>
      <c r="BD1460" s="1">
        <f t="shared" si="1056"/>
        <v>26</v>
      </c>
      <c r="BE1460" s="1">
        <f t="shared" si="1057"/>
        <v>26</v>
      </c>
      <c r="BF1460" s="1">
        <f t="shared" si="1058"/>
        <v>26</v>
      </c>
      <c r="BG1460" s="1">
        <f>+IF(D1460="male",VLOOKUP(M1460,'Key node cluster'!$A$3:$C$45,3,0),VLOOKUP(M1460,'Key node cluster'!$F$3:$H$27,3,0))</f>
        <v>31</v>
      </c>
    </row>
    <row r="1461" spans="1:59" x14ac:dyDescent="0.25">
      <c r="A1461" t="s">
        <v>1560</v>
      </c>
      <c r="B1461">
        <v>9911037165</v>
      </c>
      <c r="C1461" s="7">
        <v>30</v>
      </c>
      <c r="D1461" t="s">
        <v>9</v>
      </c>
      <c r="E1461" t="s">
        <v>10</v>
      </c>
      <c r="F1461" t="s">
        <v>11</v>
      </c>
      <c r="G1461" t="str">
        <f t="shared" si="1059"/>
        <v>tvet</v>
      </c>
      <c r="H1461" s="7">
        <f t="shared" si="1017"/>
        <v>15</v>
      </c>
      <c r="I1461" t="s">
        <v>22</v>
      </c>
      <c r="J1461">
        <v>30</v>
      </c>
      <c r="K1461">
        <v>10.610958904109999</v>
      </c>
      <c r="L1461">
        <v>13</v>
      </c>
      <c r="M1461" s="5">
        <f t="shared" si="1018"/>
        <v>42</v>
      </c>
      <c r="N1461" s="5">
        <f>+IF(D1461="male",VLOOKUP(BG1461,'Key node cluster'!$L$3:$N$24,3,0),VLOOKUP(BG1461,'Key node cluster'!$R$3:$T$15,3,0))</f>
        <v>0</v>
      </c>
      <c r="O1461" s="1">
        <v>0</v>
      </c>
      <c r="P1461" s="1">
        <f t="shared" si="1019"/>
        <v>26</v>
      </c>
      <c r="Q1461" s="1">
        <f t="shared" si="1020"/>
        <v>26</v>
      </c>
      <c r="R1461" s="1">
        <f t="shared" si="1021"/>
        <v>26</v>
      </c>
      <c r="S1461" s="1">
        <f t="shared" si="1022"/>
        <v>26</v>
      </c>
      <c r="T1461" s="1">
        <f t="shared" si="1023"/>
        <v>26</v>
      </c>
      <c r="U1461" s="1">
        <f t="shared" si="1024"/>
        <v>26</v>
      </c>
      <c r="V1461" s="1">
        <f t="shared" si="1025"/>
        <v>26</v>
      </c>
      <c r="W1461" s="1">
        <f t="shared" si="1026"/>
        <v>26</v>
      </c>
      <c r="X1461" s="1">
        <f t="shared" si="1027"/>
        <v>26</v>
      </c>
      <c r="Y1461" s="1">
        <f t="shared" si="1028"/>
        <v>26</v>
      </c>
      <c r="Z1461" s="1">
        <f t="shared" si="1029"/>
        <v>26</v>
      </c>
      <c r="AA1461" s="1">
        <f t="shared" si="1030"/>
        <v>26</v>
      </c>
      <c r="AB1461" s="1">
        <f t="shared" si="1031"/>
        <v>26</v>
      </c>
      <c r="AC1461" s="1">
        <f t="shared" si="1032"/>
        <v>26</v>
      </c>
      <c r="AD1461" s="1">
        <f t="shared" si="1033"/>
        <v>26</v>
      </c>
      <c r="AE1461" s="1">
        <f t="shared" si="1034"/>
        <v>26</v>
      </c>
      <c r="AF1461" s="1">
        <f t="shared" si="1035"/>
        <v>26</v>
      </c>
      <c r="AG1461" s="1">
        <f t="shared" si="1036"/>
        <v>26</v>
      </c>
      <c r="AH1461" s="1">
        <f t="shared" si="1037"/>
        <v>26</v>
      </c>
      <c r="AI1461" s="1">
        <f t="shared" si="1038"/>
        <v>26</v>
      </c>
      <c r="AJ1461" s="1">
        <f t="shared" si="1039"/>
        <v>26</v>
      </c>
      <c r="AK1461" s="1">
        <f t="shared" si="1040"/>
        <v>26</v>
      </c>
      <c r="AL1461" s="1">
        <f t="shared" si="1041"/>
        <v>26</v>
      </c>
      <c r="AM1461" s="1">
        <f t="shared" si="1042"/>
        <v>26</v>
      </c>
      <c r="AN1461" s="1">
        <f t="shared" si="1043"/>
        <v>26</v>
      </c>
      <c r="AO1461" s="1">
        <f t="shared" si="1044"/>
        <v>26</v>
      </c>
      <c r="AP1461" s="7">
        <f t="shared" si="1060"/>
        <v>38</v>
      </c>
      <c r="AQ1461" s="7">
        <f t="shared" si="1061"/>
        <v>38</v>
      </c>
      <c r="AR1461" s="1">
        <f t="shared" si="1045"/>
        <v>38</v>
      </c>
      <c r="AS1461" s="7">
        <f t="shared" si="1062"/>
        <v>38</v>
      </c>
      <c r="AT1461" s="1">
        <f t="shared" si="1046"/>
        <v>38</v>
      </c>
      <c r="AU1461" s="1">
        <f t="shared" si="1047"/>
        <v>38</v>
      </c>
      <c r="AV1461" s="1">
        <f t="shared" si="1048"/>
        <v>38</v>
      </c>
      <c r="AW1461" s="1">
        <f t="shared" si="1049"/>
        <v>38</v>
      </c>
      <c r="AX1461" s="1">
        <f t="shared" si="1050"/>
        <v>38</v>
      </c>
      <c r="AY1461" s="1">
        <f t="shared" si="1051"/>
        <v>38</v>
      </c>
      <c r="AZ1461" s="1">
        <f t="shared" si="1052"/>
        <v>38</v>
      </c>
      <c r="BA1461" s="1">
        <f t="shared" si="1053"/>
        <v>38</v>
      </c>
      <c r="BB1461" s="1">
        <f t="shared" si="1054"/>
        <v>40</v>
      </c>
      <c r="BC1461" s="1">
        <f t="shared" si="1055"/>
        <v>40</v>
      </c>
      <c r="BD1461" s="1">
        <f t="shared" si="1056"/>
        <v>42</v>
      </c>
      <c r="BE1461" s="1">
        <f t="shared" si="1057"/>
        <v>42</v>
      </c>
      <c r="BF1461" s="1">
        <f t="shared" si="1058"/>
        <v>42</v>
      </c>
      <c r="BG1461" s="1">
        <f>+IF(D1461="male",VLOOKUP(M1461,'Key node cluster'!$A$3:$C$45,3,0),VLOOKUP(M1461,'Key node cluster'!$F$3:$H$27,3,0))</f>
        <v>42</v>
      </c>
    </row>
    <row r="1462" spans="1:59" x14ac:dyDescent="0.25">
      <c r="A1462" t="s">
        <v>1562</v>
      </c>
      <c r="B1462">
        <v>9981053418</v>
      </c>
      <c r="C1462" s="7">
        <v>20</v>
      </c>
      <c r="D1462" t="s">
        <v>9</v>
      </c>
      <c r="E1462" t="s">
        <v>10</v>
      </c>
      <c r="G1462" t="str">
        <f t="shared" si="1059"/>
        <v>secondary or below</v>
      </c>
      <c r="H1462" s="7">
        <f t="shared" si="1017"/>
        <v>5</v>
      </c>
      <c r="I1462" t="s">
        <v>12</v>
      </c>
      <c r="J1462">
        <v>23</v>
      </c>
      <c r="K1462">
        <v>4.4109589041095996</v>
      </c>
      <c r="L1462">
        <v>14</v>
      </c>
      <c r="M1462" s="5">
        <f t="shared" si="1018"/>
        <v>26</v>
      </c>
      <c r="N1462" s="5">
        <f>+IF(D1462="male",VLOOKUP(BG1462,'Key node cluster'!$L$3:$N$24,3,0),VLOOKUP(BG1462,'Key node cluster'!$R$3:$T$15,3,0))</f>
        <v>1</v>
      </c>
      <c r="O1462" s="1">
        <v>0</v>
      </c>
      <c r="P1462" s="1">
        <f t="shared" si="1019"/>
        <v>26</v>
      </c>
      <c r="Q1462" s="1">
        <f t="shared" si="1020"/>
        <v>26</v>
      </c>
      <c r="R1462" s="1">
        <f t="shared" si="1021"/>
        <v>26</v>
      </c>
      <c r="S1462" s="1">
        <f t="shared" si="1022"/>
        <v>26</v>
      </c>
      <c r="T1462" s="1">
        <f t="shared" si="1023"/>
        <v>26</v>
      </c>
      <c r="U1462" s="1">
        <f t="shared" si="1024"/>
        <v>26</v>
      </c>
      <c r="V1462" s="1">
        <f t="shared" si="1025"/>
        <v>26</v>
      </c>
      <c r="W1462" s="1">
        <f t="shared" si="1026"/>
        <v>26</v>
      </c>
      <c r="X1462" s="1">
        <f t="shared" si="1027"/>
        <v>26</v>
      </c>
      <c r="Y1462" s="1">
        <f t="shared" si="1028"/>
        <v>26</v>
      </c>
      <c r="Z1462" s="1">
        <f t="shared" si="1029"/>
        <v>26</v>
      </c>
      <c r="AA1462" s="1">
        <f t="shared" si="1030"/>
        <v>26</v>
      </c>
      <c r="AB1462" s="1">
        <f t="shared" si="1031"/>
        <v>26</v>
      </c>
      <c r="AC1462" s="1">
        <f t="shared" si="1032"/>
        <v>26</v>
      </c>
      <c r="AD1462" s="1">
        <f t="shared" si="1033"/>
        <v>26</v>
      </c>
      <c r="AE1462" s="1">
        <f t="shared" si="1034"/>
        <v>26</v>
      </c>
      <c r="AF1462" s="1">
        <f t="shared" si="1035"/>
        <v>26</v>
      </c>
      <c r="AG1462" s="1">
        <f t="shared" si="1036"/>
        <v>26</v>
      </c>
      <c r="AH1462" s="1">
        <f t="shared" si="1037"/>
        <v>26</v>
      </c>
      <c r="AI1462" s="1">
        <f t="shared" si="1038"/>
        <v>26</v>
      </c>
      <c r="AJ1462" s="1">
        <f t="shared" si="1039"/>
        <v>26</v>
      </c>
      <c r="AK1462" s="1">
        <f t="shared" si="1040"/>
        <v>26</v>
      </c>
      <c r="AL1462" s="1">
        <f t="shared" si="1041"/>
        <v>26</v>
      </c>
      <c r="AM1462" s="1">
        <f t="shared" si="1042"/>
        <v>26</v>
      </c>
      <c r="AN1462" s="1">
        <f t="shared" si="1043"/>
        <v>26</v>
      </c>
      <c r="AO1462" s="1">
        <f t="shared" si="1044"/>
        <v>26</v>
      </c>
      <c r="AP1462" s="7">
        <f t="shared" si="1060"/>
        <v>26</v>
      </c>
      <c r="AQ1462" s="7">
        <f t="shared" si="1061"/>
        <v>26</v>
      </c>
      <c r="AR1462" s="1">
        <f t="shared" si="1045"/>
        <v>26</v>
      </c>
      <c r="AS1462" s="7">
        <f t="shared" si="1062"/>
        <v>26</v>
      </c>
      <c r="AT1462" s="1">
        <f t="shared" si="1046"/>
        <v>26</v>
      </c>
      <c r="AU1462" s="1">
        <f t="shared" si="1047"/>
        <v>26</v>
      </c>
      <c r="AV1462" s="1">
        <f t="shared" si="1048"/>
        <v>26</v>
      </c>
      <c r="AW1462" s="1">
        <f t="shared" si="1049"/>
        <v>26</v>
      </c>
      <c r="AX1462" s="1">
        <f t="shared" si="1050"/>
        <v>26</v>
      </c>
      <c r="AY1462" s="1">
        <f t="shared" si="1051"/>
        <v>26</v>
      </c>
      <c r="AZ1462" s="1">
        <f t="shared" si="1052"/>
        <v>26</v>
      </c>
      <c r="BA1462" s="1">
        <f t="shared" si="1053"/>
        <v>26</v>
      </c>
      <c r="BB1462" s="1">
        <f t="shared" si="1054"/>
        <v>26</v>
      </c>
      <c r="BC1462" s="1">
        <f t="shared" si="1055"/>
        <v>26</v>
      </c>
      <c r="BD1462" s="1">
        <f t="shared" si="1056"/>
        <v>26</v>
      </c>
      <c r="BE1462" s="1">
        <f t="shared" si="1057"/>
        <v>26</v>
      </c>
      <c r="BF1462" s="1">
        <f t="shared" si="1058"/>
        <v>26</v>
      </c>
      <c r="BG1462" s="1">
        <f>+IF(D1462="male",VLOOKUP(M1462,'Key node cluster'!$A$3:$C$45,3,0),VLOOKUP(M1462,'Key node cluster'!$F$3:$H$27,3,0))</f>
        <v>31</v>
      </c>
    </row>
    <row r="1463" spans="1:59" x14ac:dyDescent="0.25">
      <c r="A1463" t="s">
        <v>1564</v>
      </c>
      <c r="B1463">
        <v>9781001945</v>
      </c>
      <c r="C1463" s="7">
        <v>40</v>
      </c>
      <c r="D1463" t="s">
        <v>9</v>
      </c>
      <c r="E1463" t="s">
        <v>10</v>
      </c>
      <c r="F1463" t="s">
        <v>11</v>
      </c>
      <c r="G1463" t="str">
        <f t="shared" si="1059"/>
        <v>tvet</v>
      </c>
      <c r="H1463" s="7">
        <f t="shared" si="1017"/>
        <v>15</v>
      </c>
      <c r="I1463" t="s">
        <v>22</v>
      </c>
      <c r="J1463">
        <v>43</v>
      </c>
      <c r="K1463">
        <v>12.679452054795</v>
      </c>
      <c r="L1463">
        <v>9</v>
      </c>
      <c r="M1463" s="5">
        <f t="shared" si="1018"/>
        <v>42</v>
      </c>
      <c r="N1463" s="5">
        <f>+IF(D1463="male",VLOOKUP(BG1463,'Key node cluster'!$L$3:$N$24,3,0),VLOOKUP(BG1463,'Key node cluster'!$R$3:$T$15,3,0))</f>
        <v>0</v>
      </c>
      <c r="O1463" s="1">
        <v>0</v>
      </c>
      <c r="P1463" s="1">
        <f t="shared" si="1019"/>
        <v>26</v>
      </c>
      <c r="Q1463" s="1">
        <f t="shared" si="1020"/>
        <v>26</v>
      </c>
      <c r="R1463" s="1">
        <f t="shared" si="1021"/>
        <v>26</v>
      </c>
      <c r="S1463" s="1">
        <f t="shared" si="1022"/>
        <v>26</v>
      </c>
      <c r="T1463" s="1">
        <f t="shared" si="1023"/>
        <v>26</v>
      </c>
      <c r="U1463" s="1">
        <f t="shared" si="1024"/>
        <v>26</v>
      </c>
      <c r="V1463" s="1">
        <f t="shared" si="1025"/>
        <v>26</v>
      </c>
      <c r="W1463" s="1">
        <f t="shared" si="1026"/>
        <v>26</v>
      </c>
      <c r="X1463" s="1">
        <f t="shared" si="1027"/>
        <v>26</v>
      </c>
      <c r="Y1463" s="1">
        <f t="shared" si="1028"/>
        <v>26</v>
      </c>
      <c r="Z1463" s="1">
        <f t="shared" si="1029"/>
        <v>26</v>
      </c>
      <c r="AA1463" s="1">
        <f t="shared" si="1030"/>
        <v>26</v>
      </c>
      <c r="AB1463" s="1">
        <f t="shared" si="1031"/>
        <v>26</v>
      </c>
      <c r="AC1463" s="1">
        <f t="shared" si="1032"/>
        <v>26</v>
      </c>
      <c r="AD1463" s="1">
        <f t="shared" si="1033"/>
        <v>26</v>
      </c>
      <c r="AE1463" s="1">
        <f t="shared" si="1034"/>
        <v>26</v>
      </c>
      <c r="AF1463" s="1">
        <f t="shared" si="1035"/>
        <v>26</v>
      </c>
      <c r="AG1463" s="1">
        <f t="shared" si="1036"/>
        <v>26</v>
      </c>
      <c r="AH1463" s="1">
        <f t="shared" si="1037"/>
        <v>26</v>
      </c>
      <c r="AI1463" s="1">
        <f t="shared" si="1038"/>
        <v>26</v>
      </c>
      <c r="AJ1463" s="1">
        <f t="shared" si="1039"/>
        <v>26</v>
      </c>
      <c r="AK1463" s="1">
        <f t="shared" si="1040"/>
        <v>26</v>
      </c>
      <c r="AL1463" s="1">
        <f t="shared" si="1041"/>
        <v>26</v>
      </c>
      <c r="AM1463" s="1">
        <f t="shared" si="1042"/>
        <v>26</v>
      </c>
      <c r="AN1463" s="1">
        <f t="shared" si="1043"/>
        <v>26</v>
      </c>
      <c r="AO1463" s="1">
        <f t="shared" si="1044"/>
        <v>26</v>
      </c>
      <c r="AP1463" s="7">
        <f t="shared" si="1060"/>
        <v>38</v>
      </c>
      <c r="AQ1463" s="7">
        <f t="shared" si="1061"/>
        <v>38</v>
      </c>
      <c r="AR1463" s="1">
        <f t="shared" si="1045"/>
        <v>38</v>
      </c>
      <c r="AS1463" s="7">
        <f t="shared" si="1062"/>
        <v>38</v>
      </c>
      <c r="AT1463" s="1">
        <f t="shared" si="1046"/>
        <v>38</v>
      </c>
      <c r="AU1463" s="1">
        <f t="shared" si="1047"/>
        <v>38</v>
      </c>
      <c r="AV1463" s="1">
        <f t="shared" si="1048"/>
        <v>38</v>
      </c>
      <c r="AW1463" s="1">
        <f t="shared" si="1049"/>
        <v>38</v>
      </c>
      <c r="AX1463" s="1">
        <f t="shared" si="1050"/>
        <v>38</v>
      </c>
      <c r="AY1463" s="1">
        <f t="shared" si="1051"/>
        <v>38</v>
      </c>
      <c r="AZ1463" s="1">
        <f t="shared" si="1052"/>
        <v>38</v>
      </c>
      <c r="BA1463" s="1">
        <f t="shared" si="1053"/>
        <v>38</v>
      </c>
      <c r="BB1463" s="1">
        <f t="shared" si="1054"/>
        <v>40</v>
      </c>
      <c r="BC1463" s="1">
        <f t="shared" si="1055"/>
        <v>40</v>
      </c>
      <c r="BD1463" s="1">
        <f t="shared" si="1056"/>
        <v>42</v>
      </c>
      <c r="BE1463" s="1">
        <f t="shared" si="1057"/>
        <v>42</v>
      </c>
      <c r="BF1463" s="1">
        <f t="shared" si="1058"/>
        <v>42</v>
      </c>
      <c r="BG1463" s="1">
        <f>+IF(D1463="male",VLOOKUP(M1463,'Key node cluster'!$A$3:$C$45,3,0),VLOOKUP(M1463,'Key node cluster'!$F$3:$H$27,3,0))</f>
        <v>42</v>
      </c>
    </row>
    <row r="1464" spans="1:59" x14ac:dyDescent="0.25">
      <c r="A1464" t="s">
        <v>1566</v>
      </c>
      <c r="B1464">
        <v>9771035343</v>
      </c>
      <c r="C1464" s="7">
        <v>40</v>
      </c>
      <c r="D1464" t="s">
        <v>9</v>
      </c>
      <c r="E1464" t="s">
        <v>10</v>
      </c>
      <c r="F1464" t="s">
        <v>45</v>
      </c>
      <c r="G1464" t="str">
        <f t="shared" si="1059"/>
        <v>secondary or below</v>
      </c>
      <c r="H1464" s="7">
        <f t="shared" si="1017"/>
        <v>15</v>
      </c>
      <c r="I1464" t="s">
        <v>12</v>
      </c>
      <c r="J1464">
        <v>45</v>
      </c>
      <c r="K1464">
        <v>13.923287671233</v>
      </c>
      <c r="L1464">
        <v>8</v>
      </c>
      <c r="M1464" s="5">
        <f t="shared" si="1018"/>
        <v>32</v>
      </c>
      <c r="N1464" s="5">
        <f>+IF(D1464="male",VLOOKUP(BG1464,'Key node cluster'!$L$3:$N$24,3,0),VLOOKUP(BG1464,'Key node cluster'!$R$3:$T$15,3,0))</f>
        <v>0</v>
      </c>
      <c r="O1464" s="1">
        <v>0</v>
      </c>
      <c r="P1464" s="1">
        <f t="shared" si="1019"/>
        <v>26</v>
      </c>
      <c r="Q1464" s="1">
        <f t="shared" si="1020"/>
        <v>26</v>
      </c>
      <c r="R1464" s="1">
        <f t="shared" si="1021"/>
        <v>26</v>
      </c>
      <c r="S1464" s="1">
        <f t="shared" si="1022"/>
        <v>26</v>
      </c>
      <c r="T1464" s="1">
        <f t="shared" si="1023"/>
        <v>26</v>
      </c>
      <c r="U1464" s="1">
        <f t="shared" si="1024"/>
        <v>26</v>
      </c>
      <c r="V1464" s="1">
        <f t="shared" si="1025"/>
        <v>26</v>
      </c>
      <c r="W1464" s="1">
        <f t="shared" si="1026"/>
        <v>26</v>
      </c>
      <c r="X1464" s="1">
        <f t="shared" si="1027"/>
        <v>26</v>
      </c>
      <c r="Y1464" s="1">
        <f t="shared" si="1028"/>
        <v>26</v>
      </c>
      <c r="Z1464" s="1">
        <f t="shared" si="1029"/>
        <v>26</v>
      </c>
      <c r="AA1464" s="1">
        <f t="shared" si="1030"/>
        <v>26</v>
      </c>
      <c r="AB1464" s="1">
        <f t="shared" si="1031"/>
        <v>26</v>
      </c>
      <c r="AC1464" s="1">
        <f t="shared" si="1032"/>
        <v>26</v>
      </c>
      <c r="AD1464" s="1">
        <f t="shared" si="1033"/>
        <v>26</v>
      </c>
      <c r="AE1464" s="1">
        <f t="shared" si="1034"/>
        <v>26</v>
      </c>
      <c r="AF1464" s="1">
        <f t="shared" si="1035"/>
        <v>26</v>
      </c>
      <c r="AG1464" s="1">
        <f t="shared" si="1036"/>
        <v>26</v>
      </c>
      <c r="AH1464" s="1">
        <f t="shared" si="1037"/>
        <v>26</v>
      </c>
      <c r="AI1464" s="1">
        <f t="shared" si="1038"/>
        <v>26</v>
      </c>
      <c r="AJ1464" s="1">
        <f t="shared" si="1039"/>
        <v>26</v>
      </c>
      <c r="AK1464" s="1">
        <f t="shared" si="1040"/>
        <v>26</v>
      </c>
      <c r="AL1464" s="1">
        <f t="shared" si="1041"/>
        <v>26</v>
      </c>
      <c r="AM1464" s="1">
        <f t="shared" si="1042"/>
        <v>26</v>
      </c>
      <c r="AN1464" s="1">
        <f t="shared" si="1043"/>
        <v>26</v>
      </c>
      <c r="AO1464" s="1">
        <f t="shared" si="1044"/>
        <v>26</v>
      </c>
      <c r="AP1464" s="7">
        <f t="shared" si="1060"/>
        <v>27</v>
      </c>
      <c r="AQ1464" s="7">
        <f t="shared" si="1061"/>
        <v>28</v>
      </c>
      <c r="AR1464" s="1">
        <f t="shared" si="1045"/>
        <v>32</v>
      </c>
      <c r="AS1464" s="7">
        <f t="shared" si="1062"/>
        <v>32</v>
      </c>
      <c r="AT1464" s="1">
        <f t="shared" si="1046"/>
        <v>32</v>
      </c>
      <c r="AU1464" s="1">
        <f t="shared" si="1047"/>
        <v>32</v>
      </c>
      <c r="AV1464" s="1">
        <f t="shared" si="1048"/>
        <v>32</v>
      </c>
      <c r="AW1464" s="1">
        <f t="shared" si="1049"/>
        <v>32</v>
      </c>
      <c r="AX1464" s="1">
        <f t="shared" si="1050"/>
        <v>32</v>
      </c>
      <c r="AY1464" s="1">
        <f t="shared" si="1051"/>
        <v>32</v>
      </c>
      <c r="AZ1464" s="1">
        <f t="shared" si="1052"/>
        <v>32</v>
      </c>
      <c r="BA1464" s="1">
        <f t="shared" si="1053"/>
        <v>32</v>
      </c>
      <c r="BB1464" s="1">
        <f t="shared" si="1054"/>
        <v>32</v>
      </c>
      <c r="BC1464" s="1">
        <f t="shared" si="1055"/>
        <v>32</v>
      </c>
      <c r="BD1464" s="1">
        <f t="shared" si="1056"/>
        <v>32</v>
      </c>
      <c r="BE1464" s="1">
        <f t="shared" si="1057"/>
        <v>32</v>
      </c>
      <c r="BF1464" s="1">
        <f t="shared" si="1058"/>
        <v>32</v>
      </c>
      <c r="BG1464" s="1">
        <f>+IF(D1464="male",VLOOKUP(M1464,'Key node cluster'!$A$3:$C$45,3,0),VLOOKUP(M1464,'Key node cluster'!$F$3:$H$27,3,0))</f>
        <v>32</v>
      </c>
    </row>
    <row r="1465" spans="1:59" x14ac:dyDescent="0.25">
      <c r="A1465" t="s">
        <v>1572</v>
      </c>
      <c r="B1465">
        <v>9961029731</v>
      </c>
      <c r="C1465" s="7">
        <v>30</v>
      </c>
      <c r="D1465" t="s">
        <v>9</v>
      </c>
      <c r="E1465" t="s">
        <v>10</v>
      </c>
      <c r="G1465" t="str">
        <f t="shared" si="1059"/>
        <v/>
      </c>
      <c r="H1465" s="7">
        <f t="shared" si="1017"/>
        <v>5</v>
      </c>
      <c r="J1465">
        <v>26</v>
      </c>
      <c r="K1465">
        <v>3.0438356164383999</v>
      </c>
      <c r="L1465">
        <v>8</v>
      </c>
      <c r="M1465" s="5">
        <f t="shared" si="1018"/>
        <v>26</v>
      </c>
      <c r="N1465" s="5">
        <f>+IF(D1465="male",VLOOKUP(BG1465,'Key node cluster'!$L$3:$N$24,3,0),VLOOKUP(BG1465,'Key node cluster'!$R$3:$T$15,3,0))</f>
        <v>1</v>
      </c>
      <c r="O1465" s="1">
        <v>0</v>
      </c>
      <c r="P1465" s="1">
        <f t="shared" si="1019"/>
        <v>26</v>
      </c>
      <c r="Q1465" s="1">
        <f t="shared" si="1020"/>
        <v>26</v>
      </c>
      <c r="R1465" s="1">
        <f t="shared" si="1021"/>
        <v>26</v>
      </c>
      <c r="S1465" s="1">
        <f t="shared" si="1022"/>
        <v>26</v>
      </c>
      <c r="T1465" s="1">
        <f t="shared" si="1023"/>
        <v>26</v>
      </c>
      <c r="U1465" s="1">
        <f t="shared" si="1024"/>
        <v>26</v>
      </c>
      <c r="V1465" s="1">
        <f t="shared" si="1025"/>
        <v>26</v>
      </c>
      <c r="W1465" s="1">
        <f t="shared" si="1026"/>
        <v>26</v>
      </c>
      <c r="X1465" s="1">
        <f t="shared" si="1027"/>
        <v>26</v>
      </c>
      <c r="Y1465" s="1">
        <f t="shared" si="1028"/>
        <v>26</v>
      </c>
      <c r="Z1465" s="1">
        <f t="shared" si="1029"/>
        <v>26</v>
      </c>
      <c r="AA1465" s="1">
        <f t="shared" si="1030"/>
        <v>26</v>
      </c>
      <c r="AB1465" s="1">
        <f t="shared" si="1031"/>
        <v>26</v>
      </c>
      <c r="AC1465" s="1">
        <f t="shared" si="1032"/>
        <v>26</v>
      </c>
      <c r="AD1465" s="1">
        <f t="shared" si="1033"/>
        <v>26</v>
      </c>
      <c r="AE1465" s="1">
        <f t="shared" si="1034"/>
        <v>26</v>
      </c>
      <c r="AF1465" s="1">
        <f t="shared" si="1035"/>
        <v>26</v>
      </c>
      <c r="AG1465" s="1">
        <f t="shared" si="1036"/>
        <v>26</v>
      </c>
      <c r="AH1465" s="1">
        <f t="shared" si="1037"/>
        <v>26</v>
      </c>
      <c r="AI1465" s="1">
        <f t="shared" si="1038"/>
        <v>26</v>
      </c>
      <c r="AJ1465" s="1">
        <f t="shared" si="1039"/>
        <v>26</v>
      </c>
      <c r="AK1465" s="1">
        <f t="shared" si="1040"/>
        <v>26</v>
      </c>
      <c r="AL1465" s="1">
        <f t="shared" si="1041"/>
        <v>26</v>
      </c>
      <c r="AM1465" s="1">
        <f t="shared" si="1042"/>
        <v>26</v>
      </c>
      <c r="AN1465" s="1">
        <f t="shared" si="1043"/>
        <v>26</v>
      </c>
      <c r="AO1465" s="1">
        <f t="shared" si="1044"/>
        <v>26</v>
      </c>
      <c r="AP1465" s="7">
        <f t="shared" si="1060"/>
        <v>26</v>
      </c>
      <c r="AQ1465" s="7">
        <f t="shared" si="1061"/>
        <v>26</v>
      </c>
      <c r="AR1465" s="1">
        <f t="shared" si="1045"/>
        <v>26</v>
      </c>
      <c r="AS1465" s="7">
        <f t="shared" si="1062"/>
        <v>26</v>
      </c>
      <c r="AT1465" s="1">
        <f t="shared" si="1046"/>
        <v>26</v>
      </c>
      <c r="AU1465" s="1">
        <f t="shared" si="1047"/>
        <v>26</v>
      </c>
      <c r="AV1465" s="1">
        <f t="shared" si="1048"/>
        <v>26</v>
      </c>
      <c r="AW1465" s="1">
        <f t="shared" si="1049"/>
        <v>26</v>
      </c>
      <c r="AX1465" s="1">
        <f t="shared" si="1050"/>
        <v>26</v>
      </c>
      <c r="AY1465" s="1">
        <f t="shared" si="1051"/>
        <v>26</v>
      </c>
      <c r="AZ1465" s="1">
        <f t="shared" si="1052"/>
        <v>26</v>
      </c>
      <c r="BA1465" s="1">
        <f t="shared" si="1053"/>
        <v>26</v>
      </c>
      <c r="BB1465" s="1">
        <f t="shared" si="1054"/>
        <v>26</v>
      </c>
      <c r="BC1465" s="1">
        <f t="shared" si="1055"/>
        <v>26</v>
      </c>
      <c r="BD1465" s="1">
        <f t="shared" si="1056"/>
        <v>26</v>
      </c>
      <c r="BE1465" s="1">
        <f t="shared" si="1057"/>
        <v>26</v>
      </c>
      <c r="BF1465" s="1">
        <f t="shared" si="1058"/>
        <v>26</v>
      </c>
      <c r="BG1465" s="1">
        <f>+IF(D1465="male",VLOOKUP(M1465,'Key node cluster'!$A$3:$C$45,3,0),VLOOKUP(M1465,'Key node cluster'!$F$3:$H$27,3,0))</f>
        <v>31</v>
      </c>
    </row>
    <row r="1466" spans="1:59" x14ac:dyDescent="0.25">
      <c r="A1466" t="s">
        <v>1575</v>
      </c>
      <c r="B1466">
        <v>9601003745</v>
      </c>
      <c r="C1466" s="7">
        <v>60</v>
      </c>
      <c r="D1466" t="s">
        <v>9</v>
      </c>
      <c r="E1466" t="s">
        <v>10</v>
      </c>
      <c r="G1466" t="str">
        <f t="shared" si="1059"/>
        <v/>
      </c>
      <c r="H1466" s="7">
        <f t="shared" si="1017"/>
        <v>15</v>
      </c>
      <c r="J1466">
        <v>61</v>
      </c>
      <c r="K1466">
        <v>10.01095890411</v>
      </c>
      <c r="L1466">
        <v>2</v>
      </c>
      <c r="M1466" s="5">
        <f t="shared" si="1018"/>
        <v>26</v>
      </c>
      <c r="N1466" s="5">
        <f>+IF(D1466="male",VLOOKUP(BG1466,'Key node cluster'!$L$3:$N$24,3,0),VLOOKUP(BG1466,'Key node cluster'!$R$3:$T$15,3,0))</f>
        <v>1</v>
      </c>
      <c r="O1466" s="1">
        <v>0</v>
      </c>
      <c r="P1466" s="1">
        <f t="shared" si="1019"/>
        <v>26</v>
      </c>
      <c r="Q1466" s="1">
        <f t="shared" si="1020"/>
        <v>26</v>
      </c>
      <c r="R1466" s="1">
        <f t="shared" si="1021"/>
        <v>26</v>
      </c>
      <c r="S1466" s="1">
        <f t="shared" si="1022"/>
        <v>26</v>
      </c>
      <c r="T1466" s="1">
        <f t="shared" si="1023"/>
        <v>26</v>
      </c>
      <c r="U1466" s="1">
        <f t="shared" si="1024"/>
        <v>26</v>
      </c>
      <c r="V1466" s="1">
        <f t="shared" si="1025"/>
        <v>26</v>
      </c>
      <c r="W1466" s="1">
        <f t="shared" si="1026"/>
        <v>26</v>
      </c>
      <c r="X1466" s="1">
        <f t="shared" si="1027"/>
        <v>26</v>
      </c>
      <c r="Y1466" s="1">
        <f t="shared" si="1028"/>
        <v>26</v>
      </c>
      <c r="Z1466" s="1">
        <f t="shared" si="1029"/>
        <v>26</v>
      </c>
      <c r="AA1466" s="1">
        <f t="shared" si="1030"/>
        <v>26</v>
      </c>
      <c r="AB1466" s="1">
        <f t="shared" si="1031"/>
        <v>26</v>
      </c>
      <c r="AC1466" s="1">
        <f t="shared" si="1032"/>
        <v>26</v>
      </c>
      <c r="AD1466" s="1">
        <f t="shared" si="1033"/>
        <v>26</v>
      </c>
      <c r="AE1466" s="1">
        <f t="shared" si="1034"/>
        <v>26</v>
      </c>
      <c r="AF1466" s="1">
        <f t="shared" si="1035"/>
        <v>26</v>
      </c>
      <c r="AG1466" s="1">
        <f t="shared" si="1036"/>
        <v>26</v>
      </c>
      <c r="AH1466" s="1">
        <f t="shared" si="1037"/>
        <v>26</v>
      </c>
      <c r="AI1466" s="1">
        <f t="shared" si="1038"/>
        <v>26</v>
      </c>
      <c r="AJ1466" s="1">
        <f t="shared" si="1039"/>
        <v>26</v>
      </c>
      <c r="AK1466" s="1">
        <f t="shared" si="1040"/>
        <v>26</v>
      </c>
      <c r="AL1466" s="1">
        <f t="shared" si="1041"/>
        <v>26</v>
      </c>
      <c r="AM1466" s="1">
        <f t="shared" si="1042"/>
        <v>26</v>
      </c>
      <c r="AN1466" s="1">
        <f t="shared" si="1043"/>
        <v>26</v>
      </c>
      <c r="AO1466" s="1">
        <f t="shared" si="1044"/>
        <v>26</v>
      </c>
      <c r="AP1466" s="7">
        <f t="shared" si="1060"/>
        <v>26</v>
      </c>
      <c r="AQ1466" s="7">
        <f t="shared" si="1061"/>
        <v>26</v>
      </c>
      <c r="AR1466" s="1">
        <f t="shared" si="1045"/>
        <v>26</v>
      </c>
      <c r="AS1466" s="7">
        <f t="shared" si="1062"/>
        <v>26</v>
      </c>
      <c r="AT1466" s="1">
        <f t="shared" si="1046"/>
        <v>26</v>
      </c>
      <c r="AU1466" s="1">
        <f t="shared" si="1047"/>
        <v>26</v>
      </c>
      <c r="AV1466" s="1">
        <f t="shared" si="1048"/>
        <v>26</v>
      </c>
      <c r="AW1466" s="1">
        <f t="shared" si="1049"/>
        <v>26</v>
      </c>
      <c r="AX1466" s="1">
        <f t="shared" si="1050"/>
        <v>26</v>
      </c>
      <c r="AY1466" s="1">
        <f t="shared" si="1051"/>
        <v>26</v>
      </c>
      <c r="AZ1466" s="1">
        <f t="shared" si="1052"/>
        <v>26</v>
      </c>
      <c r="BA1466" s="1">
        <f t="shared" si="1053"/>
        <v>26</v>
      </c>
      <c r="BB1466" s="1">
        <f t="shared" si="1054"/>
        <v>26</v>
      </c>
      <c r="BC1466" s="1">
        <f t="shared" si="1055"/>
        <v>26</v>
      </c>
      <c r="BD1466" s="1">
        <f t="shared" si="1056"/>
        <v>26</v>
      </c>
      <c r="BE1466" s="1">
        <f t="shared" si="1057"/>
        <v>26</v>
      </c>
      <c r="BF1466" s="1">
        <f t="shared" si="1058"/>
        <v>26</v>
      </c>
      <c r="BG1466" s="1">
        <f>+IF(D1466="male",VLOOKUP(M1466,'Key node cluster'!$A$3:$C$45,3,0),VLOOKUP(M1466,'Key node cluster'!$F$3:$H$27,3,0))</f>
        <v>31</v>
      </c>
    </row>
    <row r="1467" spans="1:59" x14ac:dyDescent="0.25">
      <c r="A1467" t="s">
        <v>1576</v>
      </c>
      <c r="B1467">
        <v>9921031779</v>
      </c>
      <c r="C1467" s="7">
        <v>30</v>
      </c>
      <c r="D1467" t="s">
        <v>9</v>
      </c>
      <c r="E1467" t="s">
        <v>10</v>
      </c>
      <c r="F1467" t="s">
        <v>11</v>
      </c>
      <c r="G1467" t="str">
        <f t="shared" si="1059"/>
        <v>bachelor or above</v>
      </c>
      <c r="H1467" s="7">
        <f t="shared" si="1017"/>
        <v>10</v>
      </c>
      <c r="I1467" t="s">
        <v>14</v>
      </c>
      <c r="J1467">
        <v>29</v>
      </c>
      <c r="K1467">
        <v>6.6931506849315001</v>
      </c>
      <c r="L1467">
        <v>5</v>
      </c>
      <c r="M1467" s="5">
        <f t="shared" si="1018"/>
        <v>42</v>
      </c>
      <c r="N1467" s="5">
        <f>+IF(D1467="male",VLOOKUP(BG1467,'Key node cluster'!$L$3:$N$24,3,0),VLOOKUP(BG1467,'Key node cluster'!$R$3:$T$15,3,0))</f>
        <v>0</v>
      </c>
      <c r="O1467" s="1">
        <v>0</v>
      </c>
      <c r="P1467" s="1">
        <f t="shared" si="1019"/>
        <v>26</v>
      </c>
      <c r="Q1467" s="1">
        <f t="shared" si="1020"/>
        <v>26</v>
      </c>
      <c r="R1467" s="1">
        <f t="shared" si="1021"/>
        <v>26</v>
      </c>
      <c r="S1467" s="1">
        <f t="shared" si="1022"/>
        <v>26</v>
      </c>
      <c r="T1467" s="1">
        <f t="shared" si="1023"/>
        <v>26</v>
      </c>
      <c r="U1467" s="1">
        <f t="shared" si="1024"/>
        <v>26</v>
      </c>
      <c r="V1467" s="1">
        <f t="shared" si="1025"/>
        <v>26</v>
      </c>
      <c r="W1467" s="1">
        <f t="shared" si="1026"/>
        <v>26</v>
      </c>
      <c r="X1467" s="1">
        <f t="shared" si="1027"/>
        <v>26</v>
      </c>
      <c r="Y1467" s="1">
        <f t="shared" si="1028"/>
        <v>26</v>
      </c>
      <c r="Z1467" s="1">
        <f t="shared" si="1029"/>
        <v>26</v>
      </c>
      <c r="AA1467" s="1">
        <f t="shared" si="1030"/>
        <v>26</v>
      </c>
      <c r="AB1467" s="1">
        <f t="shared" si="1031"/>
        <v>26</v>
      </c>
      <c r="AC1467" s="1">
        <f t="shared" si="1032"/>
        <v>26</v>
      </c>
      <c r="AD1467" s="1">
        <f t="shared" si="1033"/>
        <v>26</v>
      </c>
      <c r="AE1467" s="1">
        <f t="shared" si="1034"/>
        <v>26</v>
      </c>
      <c r="AF1467" s="1">
        <f t="shared" si="1035"/>
        <v>26</v>
      </c>
      <c r="AG1467" s="1">
        <f t="shared" si="1036"/>
        <v>26</v>
      </c>
      <c r="AH1467" s="1">
        <f t="shared" si="1037"/>
        <v>26</v>
      </c>
      <c r="AI1467" s="1">
        <f t="shared" si="1038"/>
        <v>26</v>
      </c>
      <c r="AJ1467" s="1">
        <f t="shared" si="1039"/>
        <v>26</v>
      </c>
      <c r="AK1467" s="1">
        <f t="shared" si="1040"/>
        <v>26</v>
      </c>
      <c r="AL1467" s="1">
        <f t="shared" si="1041"/>
        <v>26</v>
      </c>
      <c r="AM1467" s="1">
        <f t="shared" si="1042"/>
        <v>26</v>
      </c>
      <c r="AN1467" s="1">
        <f t="shared" si="1043"/>
        <v>26</v>
      </c>
      <c r="AO1467" s="1">
        <f t="shared" si="1044"/>
        <v>26</v>
      </c>
      <c r="AP1467" s="7">
        <f t="shared" si="1060"/>
        <v>38</v>
      </c>
      <c r="AQ1467" s="7">
        <f t="shared" si="1061"/>
        <v>38</v>
      </c>
      <c r="AR1467" s="1">
        <f t="shared" si="1045"/>
        <v>38</v>
      </c>
      <c r="AS1467" s="7">
        <f t="shared" si="1062"/>
        <v>38</v>
      </c>
      <c r="AT1467" s="1">
        <f t="shared" si="1046"/>
        <v>38</v>
      </c>
      <c r="AU1467" s="1">
        <f t="shared" si="1047"/>
        <v>38</v>
      </c>
      <c r="AV1467" s="1">
        <f t="shared" si="1048"/>
        <v>38</v>
      </c>
      <c r="AW1467" s="1">
        <f t="shared" si="1049"/>
        <v>38</v>
      </c>
      <c r="AX1467" s="1">
        <f t="shared" si="1050"/>
        <v>38</v>
      </c>
      <c r="AY1467" s="1">
        <f t="shared" si="1051"/>
        <v>38</v>
      </c>
      <c r="AZ1467" s="1">
        <f t="shared" si="1052"/>
        <v>38</v>
      </c>
      <c r="BA1467" s="1">
        <f t="shared" si="1053"/>
        <v>38</v>
      </c>
      <c r="BB1467" s="1">
        <f t="shared" si="1054"/>
        <v>40</v>
      </c>
      <c r="BC1467" s="1">
        <f t="shared" si="1055"/>
        <v>40</v>
      </c>
      <c r="BD1467" s="1">
        <f t="shared" si="1056"/>
        <v>42</v>
      </c>
      <c r="BE1467" s="1">
        <f t="shared" si="1057"/>
        <v>42</v>
      </c>
      <c r="BF1467" s="1">
        <f t="shared" si="1058"/>
        <v>42</v>
      </c>
      <c r="BG1467" s="1">
        <f>+IF(D1467="male",VLOOKUP(M1467,'Key node cluster'!$A$3:$C$45,3,0),VLOOKUP(M1467,'Key node cluster'!$F$3:$H$27,3,0))</f>
        <v>42</v>
      </c>
    </row>
    <row r="1468" spans="1:59" x14ac:dyDescent="0.25">
      <c r="A1468" t="s">
        <v>1577</v>
      </c>
      <c r="B1468">
        <v>9901002127</v>
      </c>
      <c r="C1468" s="7">
        <v>30</v>
      </c>
      <c r="D1468" t="s">
        <v>9</v>
      </c>
      <c r="E1468" t="s">
        <v>10</v>
      </c>
      <c r="F1468" t="s">
        <v>11</v>
      </c>
      <c r="G1468" t="str">
        <f t="shared" si="1059"/>
        <v>bachelor or above</v>
      </c>
      <c r="H1468" s="7">
        <f t="shared" si="1017"/>
        <v>10</v>
      </c>
      <c r="I1468" t="s">
        <v>14</v>
      </c>
      <c r="J1468">
        <v>32</v>
      </c>
      <c r="K1468">
        <v>5.6082191780821997</v>
      </c>
      <c r="L1468">
        <v>7</v>
      </c>
      <c r="M1468" s="5">
        <f t="shared" si="1018"/>
        <v>42</v>
      </c>
      <c r="N1468" s="5">
        <f>+IF(D1468="male",VLOOKUP(BG1468,'Key node cluster'!$L$3:$N$24,3,0),VLOOKUP(BG1468,'Key node cluster'!$R$3:$T$15,3,0))</f>
        <v>0</v>
      </c>
      <c r="O1468" s="1">
        <v>0</v>
      </c>
      <c r="P1468" s="1">
        <f t="shared" si="1019"/>
        <v>26</v>
      </c>
      <c r="Q1468" s="1">
        <f t="shared" si="1020"/>
        <v>26</v>
      </c>
      <c r="R1468" s="1">
        <f t="shared" si="1021"/>
        <v>26</v>
      </c>
      <c r="S1468" s="1">
        <f t="shared" si="1022"/>
        <v>26</v>
      </c>
      <c r="T1468" s="1">
        <f t="shared" si="1023"/>
        <v>26</v>
      </c>
      <c r="U1468" s="1">
        <f t="shared" si="1024"/>
        <v>26</v>
      </c>
      <c r="V1468" s="1">
        <f t="shared" si="1025"/>
        <v>26</v>
      </c>
      <c r="W1468" s="1">
        <f t="shared" si="1026"/>
        <v>26</v>
      </c>
      <c r="X1468" s="1">
        <f t="shared" si="1027"/>
        <v>26</v>
      </c>
      <c r="Y1468" s="1">
        <f t="shared" si="1028"/>
        <v>26</v>
      </c>
      <c r="Z1468" s="1">
        <f t="shared" si="1029"/>
        <v>26</v>
      </c>
      <c r="AA1468" s="1">
        <f t="shared" si="1030"/>
        <v>26</v>
      </c>
      <c r="AB1468" s="1">
        <f t="shared" si="1031"/>
        <v>26</v>
      </c>
      <c r="AC1468" s="1">
        <f t="shared" si="1032"/>
        <v>26</v>
      </c>
      <c r="AD1468" s="1">
        <f t="shared" si="1033"/>
        <v>26</v>
      </c>
      <c r="AE1468" s="1">
        <f t="shared" si="1034"/>
        <v>26</v>
      </c>
      <c r="AF1468" s="1">
        <f t="shared" si="1035"/>
        <v>26</v>
      </c>
      <c r="AG1468" s="1">
        <f t="shared" si="1036"/>
        <v>26</v>
      </c>
      <c r="AH1468" s="1">
        <f t="shared" si="1037"/>
        <v>26</v>
      </c>
      <c r="AI1468" s="1">
        <f t="shared" si="1038"/>
        <v>26</v>
      </c>
      <c r="AJ1468" s="1">
        <f t="shared" si="1039"/>
        <v>26</v>
      </c>
      <c r="AK1468" s="1">
        <f t="shared" si="1040"/>
        <v>26</v>
      </c>
      <c r="AL1468" s="1">
        <f t="shared" si="1041"/>
        <v>26</v>
      </c>
      <c r="AM1468" s="1">
        <f t="shared" si="1042"/>
        <v>26</v>
      </c>
      <c r="AN1468" s="1">
        <f t="shared" si="1043"/>
        <v>26</v>
      </c>
      <c r="AO1468" s="1">
        <f t="shared" si="1044"/>
        <v>26</v>
      </c>
      <c r="AP1468" s="7">
        <f t="shared" si="1060"/>
        <v>38</v>
      </c>
      <c r="AQ1468" s="7">
        <f t="shared" si="1061"/>
        <v>38</v>
      </c>
      <c r="AR1468" s="1">
        <f t="shared" si="1045"/>
        <v>38</v>
      </c>
      <c r="AS1468" s="7">
        <f t="shared" si="1062"/>
        <v>38</v>
      </c>
      <c r="AT1468" s="1">
        <f t="shared" si="1046"/>
        <v>38</v>
      </c>
      <c r="AU1468" s="1">
        <f t="shared" si="1047"/>
        <v>38</v>
      </c>
      <c r="AV1468" s="1">
        <f t="shared" si="1048"/>
        <v>38</v>
      </c>
      <c r="AW1468" s="1">
        <f t="shared" si="1049"/>
        <v>38</v>
      </c>
      <c r="AX1468" s="1">
        <f t="shared" si="1050"/>
        <v>38</v>
      </c>
      <c r="AY1468" s="1">
        <f t="shared" si="1051"/>
        <v>38</v>
      </c>
      <c r="AZ1468" s="1">
        <f t="shared" si="1052"/>
        <v>38</v>
      </c>
      <c r="BA1468" s="1">
        <f t="shared" si="1053"/>
        <v>38</v>
      </c>
      <c r="BB1468" s="1">
        <f t="shared" si="1054"/>
        <v>40</v>
      </c>
      <c r="BC1468" s="1">
        <f t="shared" si="1055"/>
        <v>40</v>
      </c>
      <c r="BD1468" s="1">
        <f t="shared" si="1056"/>
        <v>42</v>
      </c>
      <c r="BE1468" s="1">
        <f t="shared" si="1057"/>
        <v>42</v>
      </c>
      <c r="BF1468" s="1">
        <f t="shared" si="1058"/>
        <v>42</v>
      </c>
      <c r="BG1468" s="1">
        <f>+IF(D1468="male",VLOOKUP(M1468,'Key node cluster'!$A$3:$C$45,3,0),VLOOKUP(M1468,'Key node cluster'!$F$3:$H$27,3,0))</f>
        <v>42</v>
      </c>
    </row>
    <row r="1469" spans="1:59" x14ac:dyDescent="0.25">
      <c r="A1469" t="s">
        <v>1578</v>
      </c>
      <c r="B1469">
        <v>9971029090</v>
      </c>
      <c r="C1469" s="7">
        <v>20</v>
      </c>
      <c r="D1469" t="s">
        <v>9</v>
      </c>
      <c r="E1469" t="s">
        <v>10</v>
      </c>
      <c r="G1469" t="str">
        <f t="shared" si="1059"/>
        <v>bachelor or above</v>
      </c>
      <c r="H1469" s="7">
        <f t="shared" si="1017"/>
        <v>5</v>
      </c>
      <c r="I1469" t="s">
        <v>14</v>
      </c>
      <c r="J1469">
        <v>24</v>
      </c>
      <c r="K1469">
        <v>3.6027397260274001</v>
      </c>
      <c r="L1469">
        <v>10</v>
      </c>
      <c r="M1469" s="5">
        <f t="shared" si="1018"/>
        <v>26</v>
      </c>
      <c r="N1469" s="5">
        <f>+IF(D1469="male",VLOOKUP(BG1469,'Key node cluster'!$L$3:$N$24,3,0),VLOOKUP(BG1469,'Key node cluster'!$R$3:$T$15,3,0))</f>
        <v>1</v>
      </c>
      <c r="O1469" s="1">
        <v>0</v>
      </c>
      <c r="P1469" s="1">
        <f t="shared" si="1019"/>
        <v>26</v>
      </c>
      <c r="Q1469" s="1">
        <f t="shared" si="1020"/>
        <v>26</v>
      </c>
      <c r="R1469" s="1">
        <f t="shared" si="1021"/>
        <v>26</v>
      </c>
      <c r="S1469" s="1">
        <f t="shared" si="1022"/>
        <v>26</v>
      </c>
      <c r="T1469" s="1">
        <f t="shared" si="1023"/>
        <v>26</v>
      </c>
      <c r="U1469" s="1">
        <f t="shared" si="1024"/>
        <v>26</v>
      </c>
      <c r="V1469" s="1">
        <f t="shared" si="1025"/>
        <v>26</v>
      </c>
      <c r="W1469" s="1">
        <f t="shared" si="1026"/>
        <v>26</v>
      </c>
      <c r="X1469" s="1">
        <f t="shared" si="1027"/>
        <v>26</v>
      </c>
      <c r="Y1469" s="1">
        <f t="shared" si="1028"/>
        <v>26</v>
      </c>
      <c r="Z1469" s="1">
        <f t="shared" si="1029"/>
        <v>26</v>
      </c>
      <c r="AA1469" s="1">
        <f t="shared" si="1030"/>
        <v>26</v>
      </c>
      <c r="AB1469" s="1">
        <f t="shared" si="1031"/>
        <v>26</v>
      </c>
      <c r="AC1469" s="1">
        <f t="shared" si="1032"/>
        <v>26</v>
      </c>
      <c r="AD1469" s="1">
        <f t="shared" si="1033"/>
        <v>26</v>
      </c>
      <c r="AE1469" s="1">
        <f t="shared" si="1034"/>
        <v>26</v>
      </c>
      <c r="AF1469" s="1">
        <f t="shared" si="1035"/>
        <v>26</v>
      </c>
      <c r="AG1469" s="1">
        <f t="shared" si="1036"/>
        <v>26</v>
      </c>
      <c r="AH1469" s="1">
        <f t="shared" si="1037"/>
        <v>26</v>
      </c>
      <c r="AI1469" s="1">
        <f t="shared" si="1038"/>
        <v>26</v>
      </c>
      <c r="AJ1469" s="1">
        <f t="shared" si="1039"/>
        <v>26</v>
      </c>
      <c r="AK1469" s="1">
        <f t="shared" si="1040"/>
        <v>26</v>
      </c>
      <c r="AL1469" s="1">
        <f t="shared" si="1041"/>
        <v>26</v>
      </c>
      <c r="AM1469" s="1">
        <f t="shared" si="1042"/>
        <v>26</v>
      </c>
      <c r="AN1469" s="1">
        <f t="shared" si="1043"/>
        <v>26</v>
      </c>
      <c r="AO1469" s="1">
        <f t="shared" si="1044"/>
        <v>26</v>
      </c>
      <c r="AP1469" s="7">
        <f t="shared" si="1060"/>
        <v>26</v>
      </c>
      <c r="AQ1469" s="7">
        <f t="shared" si="1061"/>
        <v>26</v>
      </c>
      <c r="AR1469" s="1">
        <f t="shared" si="1045"/>
        <v>26</v>
      </c>
      <c r="AS1469" s="7">
        <f t="shared" si="1062"/>
        <v>26</v>
      </c>
      <c r="AT1469" s="1">
        <f t="shared" si="1046"/>
        <v>26</v>
      </c>
      <c r="AU1469" s="1">
        <f t="shared" si="1047"/>
        <v>26</v>
      </c>
      <c r="AV1469" s="1">
        <f t="shared" si="1048"/>
        <v>26</v>
      </c>
      <c r="AW1469" s="1">
        <f t="shared" si="1049"/>
        <v>26</v>
      </c>
      <c r="AX1469" s="1">
        <f t="shared" si="1050"/>
        <v>26</v>
      </c>
      <c r="AY1469" s="1">
        <f t="shared" si="1051"/>
        <v>26</v>
      </c>
      <c r="AZ1469" s="1">
        <f t="shared" si="1052"/>
        <v>26</v>
      </c>
      <c r="BA1469" s="1">
        <f t="shared" si="1053"/>
        <v>26</v>
      </c>
      <c r="BB1469" s="1">
        <f t="shared" si="1054"/>
        <v>26</v>
      </c>
      <c r="BC1469" s="1">
        <f t="shared" si="1055"/>
        <v>26</v>
      </c>
      <c r="BD1469" s="1">
        <f t="shared" si="1056"/>
        <v>26</v>
      </c>
      <c r="BE1469" s="1">
        <f t="shared" si="1057"/>
        <v>26</v>
      </c>
      <c r="BF1469" s="1">
        <f t="shared" si="1058"/>
        <v>26</v>
      </c>
      <c r="BG1469" s="1">
        <f>+IF(D1469="male",VLOOKUP(M1469,'Key node cluster'!$A$3:$C$45,3,0),VLOOKUP(M1469,'Key node cluster'!$F$3:$H$27,3,0))</f>
        <v>31</v>
      </c>
    </row>
    <row r="1470" spans="1:59" x14ac:dyDescent="0.25">
      <c r="A1470" t="s">
        <v>1584</v>
      </c>
      <c r="B1470">
        <v>9941063498</v>
      </c>
      <c r="C1470" s="7">
        <v>30</v>
      </c>
      <c r="D1470" t="s">
        <v>9</v>
      </c>
      <c r="E1470" t="s">
        <v>10</v>
      </c>
      <c r="F1470" t="s">
        <v>28</v>
      </c>
      <c r="G1470" t="str">
        <f t="shared" si="1059"/>
        <v>secondary or below</v>
      </c>
      <c r="H1470" s="7">
        <f t="shared" si="1017"/>
        <v>10</v>
      </c>
      <c r="I1470" t="s">
        <v>12</v>
      </c>
      <c r="J1470">
        <v>27</v>
      </c>
      <c r="K1470">
        <v>7.2684931506849004</v>
      </c>
      <c r="L1470">
        <v>5</v>
      </c>
      <c r="M1470" s="5">
        <f t="shared" si="1018"/>
        <v>37</v>
      </c>
      <c r="N1470" s="5">
        <f>+IF(D1470="male",VLOOKUP(BG1470,'Key node cluster'!$L$3:$N$24,3,0),VLOOKUP(BG1470,'Key node cluster'!$R$3:$T$15,3,0))</f>
        <v>0</v>
      </c>
      <c r="O1470" s="1">
        <v>0</v>
      </c>
      <c r="P1470" s="1">
        <f t="shared" si="1019"/>
        <v>26</v>
      </c>
      <c r="Q1470" s="1">
        <f t="shared" si="1020"/>
        <v>26</v>
      </c>
      <c r="R1470" s="1">
        <f t="shared" si="1021"/>
        <v>26</v>
      </c>
      <c r="S1470" s="1">
        <f t="shared" si="1022"/>
        <v>26</v>
      </c>
      <c r="T1470" s="1">
        <f t="shared" si="1023"/>
        <v>26</v>
      </c>
      <c r="U1470" s="1">
        <f t="shared" si="1024"/>
        <v>26</v>
      </c>
      <c r="V1470" s="1">
        <f t="shared" si="1025"/>
        <v>26</v>
      </c>
      <c r="W1470" s="1">
        <f t="shared" si="1026"/>
        <v>26</v>
      </c>
      <c r="X1470" s="1">
        <f t="shared" si="1027"/>
        <v>26</v>
      </c>
      <c r="Y1470" s="1">
        <f t="shared" si="1028"/>
        <v>26</v>
      </c>
      <c r="Z1470" s="1">
        <f t="shared" si="1029"/>
        <v>26</v>
      </c>
      <c r="AA1470" s="1">
        <f t="shared" si="1030"/>
        <v>26</v>
      </c>
      <c r="AB1470" s="1">
        <f t="shared" si="1031"/>
        <v>26</v>
      </c>
      <c r="AC1470" s="1">
        <f t="shared" si="1032"/>
        <v>26</v>
      </c>
      <c r="AD1470" s="1">
        <f t="shared" si="1033"/>
        <v>26</v>
      </c>
      <c r="AE1470" s="1">
        <f t="shared" si="1034"/>
        <v>26</v>
      </c>
      <c r="AF1470" s="1">
        <f t="shared" si="1035"/>
        <v>26</v>
      </c>
      <c r="AG1470" s="1">
        <f t="shared" si="1036"/>
        <v>26</v>
      </c>
      <c r="AH1470" s="1">
        <f t="shared" si="1037"/>
        <v>26</v>
      </c>
      <c r="AI1470" s="1">
        <f t="shared" si="1038"/>
        <v>26</v>
      </c>
      <c r="AJ1470" s="1">
        <f t="shared" si="1039"/>
        <v>26</v>
      </c>
      <c r="AK1470" s="1">
        <f t="shared" si="1040"/>
        <v>26</v>
      </c>
      <c r="AL1470" s="1">
        <f t="shared" si="1041"/>
        <v>26</v>
      </c>
      <c r="AM1470" s="1">
        <f t="shared" si="1042"/>
        <v>26</v>
      </c>
      <c r="AN1470" s="1">
        <f t="shared" si="1043"/>
        <v>26</v>
      </c>
      <c r="AO1470" s="1">
        <f t="shared" si="1044"/>
        <v>26</v>
      </c>
      <c r="AP1470" s="7">
        <f t="shared" si="1060"/>
        <v>27</v>
      </c>
      <c r="AQ1470" s="7">
        <f t="shared" si="1061"/>
        <v>33</v>
      </c>
      <c r="AR1470" s="1">
        <f t="shared" si="1045"/>
        <v>33</v>
      </c>
      <c r="AS1470" s="7">
        <f t="shared" si="1062"/>
        <v>33</v>
      </c>
      <c r="AT1470" s="1">
        <f t="shared" si="1046"/>
        <v>33</v>
      </c>
      <c r="AU1470" s="1">
        <f t="shared" si="1047"/>
        <v>33</v>
      </c>
      <c r="AV1470" s="1">
        <f t="shared" si="1048"/>
        <v>33</v>
      </c>
      <c r="AW1470" s="1">
        <f t="shared" si="1049"/>
        <v>37</v>
      </c>
      <c r="AX1470" s="1">
        <f t="shared" si="1050"/>
        <v>37</v>
      </c>
      <c r="AY1470" s="1">
        <f t="shared" si="1051"/>
        <v>37</v>
      </c>
      <c r="AZ1470" s="1">
        <f t="shared" si="1052"/>
        <v>37</v>
      </c>
      <c r="BA1470" s="1">
        <f t="shared" si="1053"/>
        <v>37</v>
      </c>
      <c r="BB1470" s="1">
        <f t="shared" si="1054"/>
        <v>37</v>
      </c>
      <c r="BC1470" s="1">
        <f t="shared" si="1055"/>
        <v>37</v>
      </c>
      <c r="BD1470" s="1">
        <f t="shared" si="1056"/>
        <v>37</v>
      </c>
      <c r="BE1470" s="1">
        <f t="shared" si="1057"/>
        <v>37</v>
      </c>
      <c r="BF1470" s="1">
        <f t="shared" si="1058"/>
        <v>37</v>
      </c>
      <c r="BG1470" s="1">
        <f>+IF(D1470="male",VLOOKUP(M1470,'Key node cluster'!$A$3:$C$45,3,0),VLOOKUP(M1470,'Key node cluster'!$F$3:$H$27,3,0))</f>
        <v>37</v>
      </c>
    </row>
    <row r="1471" spans="1:59" x14ac:dyDescent="0.25">
      <c r="A1471" t="s">
        <v>1587</v>
      </c>
      <c r="B1471">
        <v>9931061126</v>
      </c>
      <c r="C1471" s="7">
        <v>30</v>
      </c>
      <c r="D1471" t="s">
        <v>9</v>
      </c>
      <c r="E1471" t="s">
        <v>10</v>
      </c>
      <c r="F1471" t="s">
        <v>11</v>
      </c>
      <c r="G1471" t="str">
        <f t="shared" si="1059"/>
        <v>bachelor or above</v>
      </c>
      <c r="H1471" s="7">
        <f t="shared" si="1017"/>
        <v>10</v>
      </c>
      <c r="I1471" t="s">
        <v>14</v>
      </c>
      <c r="J1471">
        <v>28</v>
      </c>
      <c r="K1471">
        <v>7.1123287671232998</v>
      </c>
      <c r="L1471">
        <v>21</v>
      </c>
      <c r="M1471" s="5">
        <f t="shared" si="1018"/>
        <v>42</v>
      </c>
      <c r="N1471" s="5">
        <f>+IF(D1471="male",VLOOKUP(BG1471,'Key node cluster'!$L$3:$N$24,3,0),VLOOKUP(BG1471,'Key node cluster'!$R$3:$T$15,3,0))</f>
        <v>0</v>
      </c>
      <c r="O1471" s="1">
        <v>0</v>
      </c>
      <c r="P1471" s="1">
        <f t="shared" si="1019"/>
        <v>26</v>
      </c>
      <c r="Q1471" s="1">
        <f t="shared" si="1020"/>
        <v>26</v>
      </c>
      <c r="R1471" s="1">
        <f t="shared" si="1021"/>
        <v>26</v>
      </c>
      <c r="S1471" s="1">
        <f t="shared" si="1022"/>
        <v>26</v>
      </c>
      <c r="T1471" s="1">
        <f t="shared" si="1023"/>
        <v>26</v>
      </c>
      <c r="U1471" s="1">
        <f t="shared" si="1024"/>
        <v>26</v>
      </c>
      <c r="V1471" s="1">
        <f t="shared" si="1025"/>
        <v>26</v>
      </c>
      <c r="W1471" s="1">
        <f t="shared" si="1026"/>
        <v>26</v>
      </c>
      <c r="X1471" s="1">
        <f t="shared" si="1027"/>
        <v>26</v>
      </c>
      <c r="Y1471" s="1">
        <f t="shared" si="1028"/>
        <v>26</v>
      </c>
      <c r="Z1471" s="1">
        <f t="shared" si="1029"/>
        <v>26</v>
      </c>
      <c r="AA1471" s="1">
        <f t="shared" si="1030"/>
        <v>26</v>
      </c>
      <c r="AB1471" s="1">
        <f t="shared" si="1031"/>
        <v>26</v>
      </c>
      <c r="AC1471" s="1">
        <f t="shared" si="1032"/>
        <v>26</v>
      </c>
      <c r="AD1471" s="1">
        <f t="shared" si="1033"/>
        <v>26</v>
      </c>
      <c r="AE1471" s="1">
        <f t="shared" si="1034"/>
        <v>26</v>
      </c>
      <c r="AF1471" s="1">
        <f t="shared" si="1035"/>
        <v>26</v>
      </c>
      <c r="AG1471" s="1">
        <f t="shared" si="1036"/>
        <v>26</v>
      </c>
      <c r="AH1471" s="1">
        <f t="shared" si="1037"/>
        <v>26</v>
      </c>
      <c r="AI1471" s="1">
        <f t="shared" si="1038"/>
        <v>26</v>
      </c>
      <c r="AJ1471" s="1">
        <f t="shared" si="1039"/>
        <v>26</v>
      </c>
      <c r="AK1471" s="1">
        <f t="shared" si="1040"/>
        <v>26</v>
      </c>
      <c r="AL1471" s="1">
        <f t="shared" si="1041"/>
        <v>26</v>
      </c>
      <c r="AM1471" s="1">
        <f t="shared" si="1042"/>
        <v>26</v>
      </c>
      <c r="AN1471" s="1">
        <f t="shared" si="1043"/>
        <v>26</v>
      </c>
      <c r="AO1471" s="1">
        <f t="shared" si="1044"/>
        <v>26</v>
      </c>
      <c r="AP1471" s="7">
        <f t="shared" si="1060"/>
        <v>38</v>
      </c>
      <c r="AQ1471" s="7">
        <f t="shared" si="1061"/>
        <v>38</v>
      </c>
      <c r="AR1471" s="1">
        <f t="shared" si="1045"/>
        <v>38</v>
      </c>
      <c r="AS1471" s="7">
        <f t="shared" si="1062"/>
        <v>38</v>
      </c>
      <c r="AT1471" s="1">
        <f t="shared" si="1046"/>
        <v>38</v>
      </c>
      <c r="AU1471" s="1">
        <f t="shared" si="1047"/>
        <v>38</v>
      </c>
      <c r="AV1471" s="1">
        <f t="shared" si="1048"/>
        <v>38</v>
      </c>
      <c r="AW1471" s="1">
        <f t="shared" si="1049"/>
        <v>38</v>
      </c>
      <c r="AX1471" s="1">
        <f t="shared" si="1050"/>
        <v>38</v>
      </c>
      <c r="AY1471" s="1">
        <f t="shared" si="1051"/>
        <v>38</v>
      </c>
      <c r="AZ1471" s="1">
        <f t="shared" si="1052"/>
        <v>38</v>
      </c>
      <c r="BA1471" s="1">
        <f t="shared" si="1053"/>
        <v>38</v>
      </c>
      <c r="BB1471" s="1">
        <f t="shared" si="1054"/>
        <v>40</v>
      </c>
      <c r="BC1471" s="1">
        <f t="shared" si="1055"/>
        <v>40</v>
      </c>
      <c r="BD1471" s="1">
        <f t="shared" si="1056"/>
        <v>42</v>
      </c>
      <c r="BE1471" s="1">
        <f t="shared" si="1057"/>
        <v>42</v>
      </c>
      <c r="BF1471" s="1">
        <f t="shared" si="1058"/>
        <v>42</v>
      </c>
      <c r="BG1471" s="1">
        <f>+IF(D1471="male",VLOOKUP(M1471,'Key node cluster'!$A$3:$C$45,3,0),VLOOKUP(M1471,'Key node cluster'!$F$3:$H$27,3,0))</f>
        <v>42</v>
      </c>
    </row>
    <row r="1472" spans="1:59" x14ac:dyDescent="0.25">
      <c r="A1472" t="s">
        <v>1589</v>
      </c>
      <c r="B1472">
        <v>9781013402</v>
      </c>
      <c r="C1472" s="7">
        <v>40</v>
      </c>
      <c r="D1472" t="s">
        <v>9</v>
      </c>
      <c r="E1472" t="s">
        <v>10</v>
      </c>
      <c r="F1472" t="s">
        <v>25</v>
      </c>
      <c r="G1472" t="str">
        <f t="shared" si="1059"/>
        <v>bachelor or above</v>
      </c>
      <c r="H1472" s="7">
        <f t="shared" si="1017"/>
        <v>10</v>
      </c>
      <c r="I1472" t="s">
        <v>14</v>
      </c>
      <c r="J1472">
        <v>43</v>
      </c>
      <c r="K1472">
        <v>5.0904109589040996</v>
      </c>
      <c r="L1472">
        <v>1</v>
      </c>
      <c r="M1472" s="5">
        <f t="shared" si="1018"/>
        <v>32</v>
      </c>
      <c r="N1472" s="5">
        <f>+IF(D1472="male",VLOOKUP(BG1472,'Key node cluster'!$L$3:$N$24,3,0),VLOOKUP(BG1472,'Key node cluster'!$R$3:$T$15,3,0))</f>
        <v>0</v>
      </c>
      <c r="O1472" s="1">
        <v>0</v>
      </c>
      <c r="P1472" s="1">
        <f t="shared" si="1019"/>
        <v>26</v>
      </c>
      <c r="Q1472" s="1">
        <f t="shared" si="1020"/>
        <v>26</v>
      </c>
      <c r="R1472" s="1">
        <f t="shared" si="1021"/>
        <v>26</v>
      </c>
      <c r="S1472" s="1">
        <f t="shared" si="1022"/>
        <v>26</v>
      </c>
      <c r="T1472" s="1">
        <f t="shared" si="1023"/>
        <v>26</v>
      </c>
      <c r="U1472" s="1">
        <f t="shared" si="1024"/>
        <v>26</v>
      </c>
      <c r="V1472" s="1">
        <f t="shared" si="1025"/>
        <v>26</v>
      </c>
      <c r="W1472" s="1">
        <f t="shared" si="1026"/>
        <v>26</v>
      </c>
      <c r="X1472" s="1">
        <f t="shared" si="1027"/>
        <v>26</v>
      </c>
      <c r="Y1472" s="1">
        <f t="shared" si="1028"/>
        <v>26</v>
      </c>
      <c r="Z1472" s="1">
        <f t="shared" si="1029"/>
        <v>26</v>
      </c>
      <c r="AA1472" s="1">
        <f t="shared" si="1030"/>
        <v>26</v>
      </c>
      <c r="AB1472" s="1">
        <f t="shared" si="1031"/>
        <v>26</v>
      </c>
      <c r="AC1472" s="1">
        <f t="shared" si="1032"/>
        <v>26</v>
      </c>
      <c r="AD1472" s="1">
        <f t="shared" si="1033"/>
        <v>26</v>
      </c>
      <c r="AE1472" s="1">
        <f t="shared" si="1034"/>
        <v>26</v>
      </c>
      <c r="AF1472" s="1">
        <f t="shared" si="1035"/>
        <v>26</v>
      </c>
      <c r="AG1472" s="1">
        <f t="shared" si="1036"/>
        <v>26</v>
      </c>
      <c r="AH1472" s="1">
        <f t="shared" si="1037"/>
        <v>26</v>
      </c>
      <c r="AI1472" s="1">
        <f t="shared" si="1038"/>
        <v>26</v>
      </c>
      <c r="AJ1472" s="1">
        <f t="shared" si="1039"/>
        <v>26</v>
      </c>
      <c r="AK1472" s="1">
        <f t="shared" si="1040"/>
        <v>26</v>
      </c>
      <c r="AL1472" s="1">
        <f t="shared" si="1041"/>
        <v>26</v>
      </c>
      <c r="AM1472" s="1">
        <f t="shared" si="1042"/>
        <v>26</v>
      </c>
      <c r="AN1472" s="1">
        <f t="shared" si="1043"/>
        <v>26</v>
      </c>
      <c r="AO1472" s="1">
        <f t="shared" si="1044"/>
        <v>26</v>
      </c>
      <c r="AP1472" s="7">
        <f t="shared" si="1060"/>
        <v>27</v>
      </c>
      <c r="AQ1472" s="7">
        <f t="shared" si="1061"/>
        <v>28</v>
      </c>
      <c r="AR1472" s="1">
        <f t="shared" si="1045"/>
        <v>32</v>
      </c>
      <c r="AS1472" s="7">
        <f t="shared" si="1062"/>
        <v>32</v>
      </c>
      <c r="AT1472" s="1">
        <f t="shared" si="1046"/>
        <v>32</v>
      </c>
      <c r="AU1472" s="1">
        <f t="shared" si="1047"/>
        <v>32</v>
      </c>
      <c r="AV1472" s="1">
        <f t="shared" si="1048"/>
        <v>32</v>
      </c>
      <c r="AW1472" s="1">
        <f t="shared" si="1049"/>
        <v>32</v>
      </c>
      <c r="AX1472" s="1">
        <f t="shared" si="1050"/>
        <v>32</v>
      </c>
      <c r="AY1472" s="1">
        <f t="shared" si="1051"/>
        <v>32</v>
      </c>
      <c r="AZ1472" s="1">
        <f t="shared" si="1052"/>
        <v>32</v>
      </c>
      <c r="BA1472" s="1">
        <f t="shared" si="1053"/>
        <v>32</v>
      </c>
      <c r="BB1472" s="1">
        <f t="shared" si="1054"/>
        <v>32</v>
      </c>
      <c r="BC1472" s="1">
        <f t="shared" si="1055"/>
        <v>32</v>
      </c>
      <c r="BD1472" s="1">
        <f t="shared" si="1056"/>
        <v>32</v>
      </c>
      <c r="BE1472" s="1">
        <f t="shared" si="1057"/>
        <v>32</v>
      </c>
      <c r="BF1472" s="1">
        <f t="shared" si="1058"/>
        <v>32</v>
      </c>
      <c r="BG1472" s="1">
        <f>+IF(D1472="male",VLOOKUP(M1472,'Key node cluster'!$A$3:$C$45,3,0),VLOOKUP(M1472,'Key node cluster'!$F$3:$H$27,3,0))</f>
        <v>32</v>
      </c>
    </row>
    <row r="1473" spans="1:59" x14ac:dyDescent="0.25">
      <c r="A1473" t="s">
        <v>1590</v>
      </c>
      <c r="B1473">
        <v>9881013696</v>
      </c>
      <c r="C1473" s="7">
        <v>30</v>
      </c>
      <c r="D1473" t="s">
        <v>9</v>
      </c>
      <c r="E1473" t="s">
        <v>10</v>
      </c>
      <c r="F1473" t="s">
        <v>31</v>
      </c>
      <c r="G1473" t="str">
        <f t="shared" si="1059"/>
        <v>bachelor or above</v>
      </c>
      <c r="H1473" s="7">
        <f t="shared" si="1017"/>
        <v>10</v>
      </c>
      <c r="I1473" t="s">
        <v>14</v>
      </c>
      <c r="J1473">
        <v>34</v>
      </c>
      <c r="K1473">
        <v>7.5260273972603002</v>
      </c>
      <c r="L1473">
        <v>14</v>
      </c>
      <c r="M1473" s="5">
        <f t="shared" si="1018"/>
        <v>31</v>
      </c>
      <c r="N1473" s="5">
        <f>+IF(D1473="male",VLOOKUP(BG1473,'Key node cluster'!$L$3:$N$24,3,0),VLOOKUP(BG1473,'Key node cluster'!$R$3:$T$15,3,0))</f>
        <v>1</v>
      </c>
      <c r="O1473" s="1">
        <v>0</v>
      </c>
      <c r="P1473" s="1">
        <f t="shared" si="1019"/>
        <v>26</v>
      </c>
      <c r="Q1473" s="1">
        <f t="shared" si="1020"/>
        <v>26</v>
      </c>
      <c r="R1473" s="1">
        <f t="shared" si="1021"/>
        <v>26</v>
      </c>
      <c r="S1473" s="1">
        <f t="shared" si="1022"/>
        <v>26</v>
      </c>
      <c r="T1473" s="1">
        <f t="shared" si="1023"/>
        <v>26</v>
      </c>
      <c r="U1473" s="1">
        <f t="shared" si="1024"/>
        <v>26</v>
      </c>
      <c r="V1473" s="1">
        <f t="shared" si="1025"/>
        <v>26</v>
      </c>
      <c r="W1473" s="1">
        <f t="shared" si="1026"/>
        <v>26</v>
      </c>
      <c r="X1473" s="1">
        <f t="shared" si="1027"/>
        <v>26</v>
      </c>
      <c r="Y1473" s="1">
        <f t="shared" si="1028"/>
        <v>26</v>
      </c>
      <c r="Z1473" s="1">
        <f t="shared" si="1029"/>
        <v>26</v>
      </c>
      <c r="AA1473" s="1">
        <f t="shared" si="1030"/>
        <v>26</v>
      </c>
      <c r="AB1473" s="1">
        <f t="shared" si="1031"/>
        <v>26</v>
      </c>
      <c r="AC1473" s="1">
        <f t="shared" si="1032"/>
        <v>26</v>
      </c>
      <c r="AD1473" s="1">
        <f t="shared" si="1033"/>
        <v>26</v>
      </c>
      <c r="AE1473" s="1">
        <f t="shared" si="1034"/>
        <v>26</v>
      </c>
      <c r="AF1473" s="1">
        <f t="shared" si="1035"/>
        <v>26</v>
      </c>
      <c r="AG1473" s="1">
        <f t="shared" si="1036"/>
        <v>26</v>
      </c>
      <c r="AH1473" s="1">
        <f t="shared" si="1037"/>
        <v>26</v>
      </c>
      <c r="AI1473" s="1">
        <f t="shared" si="1038"/>
        <v>26</v>
      </c>
      <c r="AJ1473" s="1">
        <f t="shared" si="1039"/>
        <v>26</v>
      </c>
      <c r="AK1473" s="1">
        <f t="shared" si="1040"/>
        <v>26</v>
      </c>
      <c r="AL1473" s="1">
        <f t="shared" si="1041"/>
        <v>26</v>
      </c>
      <c r="AM1473" s="1">
        <f t="shared" si="1042"/>
        <v>26</v>
      </c>
      <c r="AN1473" s="1">
        <f t="shared" si="1043"/>
        <v>26</v>
      </c>
      <c r="AO1473" s="1">
        <f t="shared" si="1044"/>
        <v>26</v>
      </c>
      <c r="AP1473" s="7">
        <f t="shared" si="1060"/>
        <v>27</v>
      </c>
      <c r="AQ1473" s="7">
        <f t="shared" si="1061"/>
        <v>28</v>
      </c>
      <c r="AR1473" s="1">
        <f t="shared" si="1045"/>
        <v>29</v>
      </c>
      <c r="AS1473" s="7">
        <f t="shared" si="1062"/>
        <v>31</v>
      </c>
      <c r="AT1473" s="1">
        <f t="shared" si="1046"/>
        <v>31</v>
      </c>
      <c r="AU1473" s="1">
        <f t="shared" si="1047"/>
        <v>31</v>
      </c>
      <c r="AV1473" s="1">
        <f t="shared" si="1048"/>
        <v>31</v>
      </c>
      <c r="AW1473" s="1">
        <f t="shared" si="1049"/>
        <v>31</v>
      </c>
      <c r="AX1473" s="1">
        <f t="shared" si="1050"/>
        <v>31</v>
      </c>
      <c r="AY1473" s="1">
        <f t="shared" si="1051"/>
        <v>31</v>
      </c>
      <c r="AZ1473" s="1">
        <f t="shared" si="1052"/>
        <v>31</v>
      </c>
      <c r="BA1473" s="1">
        <f t="shared" si="1053"/>
        <v>31</v>
      </c>
      <c r="BB1473" s="1">
        <f t="shared" si="1054"/>
        <v>31</v>
      </c>
      <c r="BC1473" s="1">
        <f t="shared" si="1055"/>
        <v>31</v>
      </c>
      <c r="BD1473" s="1">
        <f t="shared" si="1056"/>
        <v>31</v>
      </c>
      <c r="BE1473" s="1">
        <f t="shared" si="1057"/>
        <v>31</v>
      </c>
      <c r="BF1473" s="1">
        <f t="shared" si="1058"/>
        <v>31</v>
      </c>
      <c r="BG1473" s="1">
        <f>+IF(D1473="male",VLOOKUP(M1473,'Key node cluster'!$A$3:$C$45,3,0),VLOOKUP(M1473,'Key node cluster'!$F$3:$H$27,3,0))</f>
        <v>31</v>
      </c>
    </row>
    <row r="1474" spans="1:59" x14ac:dyDescent="0.25">
      <c r="A1474" t="s">
        <v>1591</v>
      </c>
      <c r="B1474">
        <v>9841040671</v>
      </c>
      <c r="C1474" s="7">
        <v>40</v>
      </c>
      <c r="D1474" t="s">
        <v>9</v>
      </c>
      <c r="E1474" t="s">
        <v>10</v>
      </c>
      <c r="F1474" t="s">
        <v>206</v>
      </c>
      <c r="G1474" t="str">
        <f t="shared" si="1059"/>
        <v>bachelor or above</v>
      </c>
      <c r="H1474" s="7">
        <f t="shared" ref="H1474:H1537" si="1063">IF(K1474 &gt; 15, 20, IF(K1474 &gt; 10, 15, IF(K1474 &gt; 5, 10, IF(K1474 &gt; 1, 5, IF(K1474 &gt; 0, 1, 0)))))</f>
        <v>15</v>
      </c>
      <c r="I1474" t="s">
        <v>14</v>
      </c>
      <c r="J1474">
        <v>38</v>
      </c>
      <c r="K1474">
        <v>12.780821917808</v>
      </c>
      <c r="L1474">
        <v>11</v>
      </c>
      <c r="M1474" s="5">
        <f t="shared" ref="M1474:M1537" si="1064">+BF1474</f>
        <v>32</v>
      </c>
      <c r="N1474" s="5">
        <f>+IF(D1474="male",VLOOKUP(BG1474,'Key node cluster'!$L$3:$N$24,3,0),VLOOKUP(BG1474,'Key node cluster'!$R$3:$T$15,3,0))</f>
        <v>0</v>
      </c>
      <c r="O1474" s="1">
        <v>0</v>
      </c>
      <c r="P1474" s="1">
        <f t="shared" ref="P1474:P1537" si="1065">+IF($D1474="male",IF(H1474="",O1474,IF(H1474&lt;=3,1,26)),IF($D1474="female",IF(H1474="",O1474,IF(H1474&lt;=0.5,1,12)),O1474))</f>
        <v>26</v>
      </c>
      <c r="Q1474" s="1">
        <f t="shared" ref="Q1474:Q1537" si="1066">IF($D1474="male",IF(P1474&lt;&gt;1,P1474,IF(H1474="",P1474,IF(H1474&lt;=0.5,2,17))),IF($D1474="female",IF(P1474&lt;&gt;1,P1474,IF(F1474="",P1474,IF(F1474&lt;&gt;"amman",2,11))),P1474))</f>
        <v>26</v>
      </c>
      <c r="R1474" s="1">
        <f t="shared" ref="R1474:R1537" si="1067">IF($D1474="male",IF(Q1474&lt;&gt;2,Q1474,IF(F1474="",Q1474,IF(F1474&lt;&gt;"irbed",3,14))),IF($D1474="female",IF(Q1474&lt;&gt;2,Q1474,IF(C1474="",Q1474,IF(C1474&lt;=25,3,8))),Q1474))</f>
        <v>26</v>
      </c>
      <c r="S1474" s="1">
        <f t="shared" ref="S1474:S1537" si="1068">IF($D1474="male",IF(R1474&lt;&gt;3,R1474,IF(F1474="",R1474,IF(F1474&lt;&gt;"amman",4,11))),IF($D1474="female",IF(R1474&lt;&gt;3,R1474,IF(F1474="",R1474,IF(F1474&lt;&gt;"irbed",4,7))),R1474))</f>
        <v>26</v>
      </c>
      <c r="T1474" s="1">
        <f t="shared" ref="T1474:T1537" si="1069">IF($D1474="male",IF(S1474&lt;&gt;4,S1474,IF(C1474="",S1474,IF(C1474&lt;=25,5,10))),IF($D1474="female",IF(S1474&lt;&gt;4,S1474,IF(C1474="",S1474,IF(G1474&lt;&gt;"secondary or below",5,6))),R1474))</f>
        <v>26</v>
      </c>
      <c r="U1474" s="1">
        <f t="shared" ref="U1474:U1537" si="1070">IF($D1474="male",IF(T1474&lt;&gt;5,T1474,IF(F1474="",T1474,IF(F1474&lt;&gt;"zarqa",6,9))),IF($D1474="female",IF(T1474&lt;&gt;5,T1474,5),T1474))</f>
        <v>26</v>
      </c>
      <c r="V1474" s="1">
        <f t="shared" ref="V1474:V1537" si="1071">IF($D1474="male",IF(U1474&lt;&gt;6,U1474,IF(G1474="",U1474,IF(G1474&lt;&gt;"secondary or below",7,8))),IF($D1474="female",IF(T1474&lt;&gt;6,U1474,6),U1474))</f>
        <v>26</v>
      </c>
      <c r="W1474" s="1">
        <f t="shared" ref="W1474:W1537" si="1072">IF($D1474="male",IF(V1474&lt;&gt;7,V1474,7),IF($D1474="female",IF(S1474&lt;&gt;7,V1474,7),V1474))</f>
        <v>26</v>
      </c>
      <c r="X1474" s="1">
        <f t="shared" ref="X1474:X1537" si="1073">IF($D1474="male",IF(V1474&lt;&gt;8,W1474,8),IF($D1474="female",IF(R1474&lt;&gt;8,R1474,IF(G1474="",W1474,IF(G1474&lt;&gt;"bachelor or above",9,10)))))</f>
        <v>26</v>
      </c>
      <c r="Y1474" s="1">
        <f t="shared" ref="Y1474:Y1537" si="1074">IF($D1474="male",IF(U1474&lt;&gt;9,X1474,9),IF($D1474="female",IF(X1474&lt;&gt;9,X1474,9),X1474))</f>
        <v>26</v>
      </c>
      <c r="Z1474" s="1">
        <f t="shared" ref="Z1474:Z1537" si="1075">IF($D1474="male",IF(T1474&lt;&gt;10,Y1474,10),IF($D1474="female",IF(X1474&lt;&gt;10,Y1474,10),Y1474))</f>
        <v>26</v>
      </c>
      <c r="AA1474" s="1">
        <f t="shared" ref="AA1474:AA1537" si="1076">IF($D1474="male",IF(S1474&lt;&gt;11,Z1474,IF(G1474="",Z1474,IF(G1474&lt;&gt;"secondary or below",12,13))),IF($D1474="female",IF(Q1474&lt;&gt;11,Z1474,11),Z1474))</f>
        <v>26</v>
      </c>
      <c r="AB1474" s="1">
        <f t="shared" ref="AB1474:AB1537" si="1077">IF($D1474="male",IF(AA1474&lt;&gt;12,AA1474,12),IF($D1474="female",IF(P1474&lt;&gt;12,P1474,IF(G1474="",AA1474,IF(G1474&lt;&gt;"bachelor or above",13,20)))))</f>
        <v>26</v>
      </c>
      <c r="AC1474" s="1">
        <f t="shared" ref="AC1474:AC1537" si="1078">IF($D1474="male",IF(AA1474&lt;&gt;13,AB1474,13),IF($D1474="female",IF(AB1474&lt;&gt;13,AB1474,IF(H1474&lt;=3,14,17))))</f>
        <v>26</v>
      </c>
      <c r="AD1474" s="1">
        <f t="shared" ref="AD1474:AD1537" si="1079">IF($D1474="male",IF(R1474&lt;&gt;14,AC1474,IF(G1474="",AC1474,IF(G1474&lt;&gt;"bachelor or above",15,16))),IF($D1474="female",IF(AC1474&lt;&gt;14,AC1474,IF(C1474="",AC1474,IF(C1474&lt;=25,15,16))),AC1474))</f>
        <v>26</v>
      </c>
      <c r="AE1474" s="1">
        <f t="shared" ref="AE1474:AE1537" si="1080">IF($D1474="male",IF(AD1474&lt;&gt;15,AD1474,15),IF($D1474="female",IF(AD1474&lt;&gt;15,AD1474,15),AD1474))</f>
        <v>26</v>
      </c>
      <c r="AF1474" s="1">
        <f t="shared" ref="AF1474:AF1537" si="1081">IF($D1474="male",IF(AD1474&lt;&gt;16,AE1474,16),IF($D1474="female",IF(AD1474&lt;&gt;16,AE1474,16),AE1474))</f>
        <v>26</v>
      </c>
      <c r="AG1474" s="1">
        <f t="shared" ref="AG1474:AG1537" si="1082">IF($D1474="male",IF(Q1474&lt;&gt;17,AF1474,IF(F1474="",AF1474,IF(F1474&lt;&gt;"amman",18,25))),IF($D1474="female",IF(AC1474&lt;&gt;17,AF1474,IF(F1474="",AF1474,IF(F1474&lt;&gt;"irbed",18,19))),AF1474))</f>
        <v>26</v>
      </c>
      <c r="AH1474" s="1">
        <f t="shared" ref="AH1474:AH1537" si="1083">IF($D1474="male",IF(AG1474&lt;&gt;18,AG1474,IF(G1474="",AG1474,IF(G1474&lt;&gt;"secondary or below",19,20))),IF($D1474="female",IF(AG1474&lt;&gt;18,AG1474,18),AG1474))</f>
        <v>26</v>
      </c>
      <c r="AI1474" s="1">
        <f t="shared" ref="AI1474:AI1537" si="1084">IF($D1474="male",IF(AH1474&lt;&gt;19,AH1474,19),IF($D1474="female",IF(AG1474&lt;&gt;19,AH1474,19),AH1474))</f>
        <v>26</v>
      </c>
      <c r="AJ1474" s="1">
        <f t="shared" ref="AJ1474:AJ1537" si="1085">IF($D1474="male",IF(AH1474&lt;&gt;20,AI1474,IF(F1474="",AI1474,IF(F1474&lt;&gt;"irbed",21,24))),IF($D1474="female",IF(AB1474&lt;&gt;20,AI1474,IF(H1474&lt;=3,21,24))))</f>
        <v>26</v>
      </c>
      <c r="AK1474" s="1">
        <f t="shared" ref="AK1474:AK1537" si="1086">IF($D1474="male",IF(AJ1474&lt;&gt;21,AJ1474,IF(F1474="",AJ1474,IF(F1474&lt;&gt;"zarqa",22,23))),IF($D1474="female",IF(AJ1474&lt;&gt;21,AJ1474,IF(C1474&lt;=25,22,23))))</f>
        <v>26</v>
      </c>
      <c r="AL1474" s="1">
        <f t="shared" ref="AL1474:AL1537" si="1087">IF($D1474="male",IF(AK1474&lt;&gt;22,AK1474,22),IF($D1474="female",IF(AK1474&lt;&gt;22,AK1474,22),AK1474))</f>
        <v>26</v>
      </c>
      <c r="AM1474" s="1">
        <f t="shared" ref="AM1474:AM1537" si="1088">IF($D1474="male",IF(AK1474&lt;&gt;23,AL1474,23),IF($D1474="female",IF(AK1474&lt;&gt;23,AL1474,23),AL1474))</f>
        <v>26</v>
      </c>
      <c r="AN1474" s="1">
        <f t="shared" ref="AN1474:AN1537" si="1089">IF($D1474="male",IF(AJ1474&lt;&gt;24,AM1474,24),IF($D1474="female",IF(AJ1474&lt;&gt;24,AM1474,24),AM1474))</f>
        <v>26</v>
      </c>
      <c r="AO1474" s="1">
        <f t="shared" ref="AO1474:AO1537" si="1090">IF($D1474="male",IF(AG1474&lt;&gt;25,AN1474,25),AN1474)</f>
        <v>26</v>
      </c>
      <c r="AP1474" s="7">
        <f t="shared" si="1060"/>
        <v>27</v>
      </c>
      <c r="AQ1474" s="7">
        <f t="shared" si="1061"/>
        <v>28</v>
      </c>
      <c r="AR1474" s="1">
        <f t="shared" ref="AR1474:AR1537" si="1091">IF($D1474="male",IF(AQ1474&lt;&gt;28,AQ1474,IF(C1474&lt;=35,29,32)),AQ1474)</f>
        <v>32</v>
      </c>
      <c r="AS1474" s="7">
        <f t="shared" si="1062"/>
        <v>32</v>
      </c>
      <c r="AT1474" s="1">
        <f t="shared" ref="AT1474:AT1537" si="1092">IF($D1474="male",IF(AS1474&lt;&gt;30,AS1474,30),AS1474)</f>
        <v>32</v>
      </c>
      <c r="AU1474" s="1">
        <f t="shared" ref="AU1474:AU1537" si="1093">IF($D1474="male",IF(AS1474&lt;&gt;31,AT1474,31),AT1474)</f>
        <v>32</v>
      </c>
      <c r="AV1474" s="1">
        <f t="shared" ref="AV1474:AV1537" si="1094">IF($D1474="male",IF(AR1474&lt;&gt;32,AU1474,32),AU1474)</f>
        <v>32</v>
      </c>
      <c r="AW1474" s="1">
        <f t="shared" ref="AW1474:AW1537" si="1095">IF($D1474="male",IF(AQ1474&lt;&gt;33,AV1474,IF(H1474="",AV1474,IF(H1474&lt;=7.5,34,37))),AV1474)</f>
        <v>32</v>
      </c>
      <c r="AX1474" s="1">
        <f t="shared" ref="AX1474:AX1537" si="1096">IF($D1474="male",IF(AW1474&lt;&gt;34,AW1474,IF(C1474&lt;=25,35,36)),AW1474)</f>
        <v>32</v>
      </c>
      <c r="AY1474" s="1">
        <f t="shared" ref="AY1474:AY1537" si="1097">IF($D1474="male",IF(AX1474&lt;&gt;35,AX1474,35),AX1474)</f>
        <v>32</v>
      </c>
      <c r="AZ1474" s="1">
        <f t="shared" ref="AZ1474:AZ1537" si="1098">IF($D1474="male",IF(AX1474&lt;&gt;36,AY1474,36),AY1474)</f>
        <v>32</v>
      </c>
      <c r="BA1474" s="1">
        <f t="shared" ref="BA1474:BA1537" si="1099">IF($D1474="male",IF(AW1474&lt;&gt;37,AZ1474,37),AZ1474)</f>
        <v>32</v>
      </c>
      <c r="BB1474" s="1">
        <f t="shared" ref="BB1474:BB1537" si="1100">IF($D1474="male",IF(AP1474&lt;&gt;38,BA1474,IF(C1474&lt;=25,39,40)),BA1474)</f>
        <v>32</v>
      </c>
      <c r="BC1474" s="1">
        <f t="shared" ref="BC1474:BC1537" si="1101">IF($D1474="male",IF(BB1474&lt;&gt;39,BB1474,39),BB1474)</f>
        <v>32</v>
      </c>
      <c r="BD1474" s="1">
        <f t="shared" ref="BD1474:BD1537" si="1102">IF($D1474="male",IF(BB1474&lt;&gt;40,BC1474,IF(H1474="",BC1474,IF(H1474&lt;=7.5,41,42))),BC1474)</f>
        <v>32</v>
      </c>
      <c r="BE1474" s="1">
        <f t="shared" ref="BE1474:BE1537" si="1103">IF($D1474="male",IF(BD1474&lt;&gt;41,BD1474,41),BD1474)</f>
        <v>32</v>
      </c>
      <c r="BF1474" s="1">
        <f t="shared" ref="BF1474:BF1537" si="1104">IF($D1474="male",IF(BD1474&lt;&gt;42,BE1474,42),BE1474)</f>
        <v>32</v>
      </c>
      <c r="BG1474" s="1">
        <f>+IF(D1474="male",VLOOKUP(M1474,'Key node cluster'!$A$3:$C$45,3,0),VLOOKUP(M1474,'Key node cluster'!$F$3:$H$27,3,0))</f>
        <v>32</v>
      </c>
    </row>
    <row r="1475" spans="1:59" x14ac:dyDescent="0.25">
      <c r="A1475" t="s">
        <v>1592</v>
      </c>
      <c r="B1475">
        <v>9911002591</v>
      </c>
      <c r="C1475" s="7">
        <v>30</v>
      </c>
      <c r="D1475" t="s">
        <v>9</v>
      </c>
      <c r="E1475" t="s">
        <v>10</v>
      </c>
      <c r="F1475" t="s">
        <v>28</v>
      </c>
      <c r="G1475" t="str">
        <f t="shared" si="1059"/>
        <v/>
      </c>
      <c r="H1475" s="7">
        <f t="shared" si="1063"/>
        <v>10</v>
      </c>
      <c r="J1475">
        <v>31</v>
      </c>
      <c r="K1475">
        <v>7.6986301369863002</v>
      </c>
      <c r="L1475">
        <v>8</v>
      </c>
      <c r="M1475" s="5">
        <f t="shared" si="1064"/>
        <v>37</v>
      </c>
      <c r="N1475" s="5">
        <f>+IF(D1475="male",VLOOKUP(BG1475,'Key node cluster'!$L$3:$N$24,3,0),VLOOKUP(BG1475,'Key node cluster'!$R$3:$T$15,3,0))</f>
        <v>0</v>
      </c>
      <c r="O1475" s="1">
        <v>0</v>
      </c>
      <c r="P1475" s="1">
        <f t="shared" si="1065"/>
        <v>26</v>
      </c>
      <c r="Q1475" s="1">
        <f t="shared" si="1066"/>
        <v>26</v>
      </c>
      <c r="R1475" s="1">
        <f t="shared" si="1067"/>
        <v>26</v>
      </c>
      <c r="S1475" s="1">
        <f t="shared" si="1068"/>
        <v>26</v>
      </c>
      <c r="T1475" s="1">
        <f t="shared" si="1069"/>
        <v>26</v>
      </c>
      <c r="U1475" s="1">
        <f t="shared" si="1070"/>
        <v>26</v>
      </c>
      <c r="V1475" s="1">
        <f t="shared" si="1071"/>
        <v>26</v>
      </c>
      <c r="W1475" s="1">
        <f t="shared" si="1072"/>
        <v>26</v>
      </c>
      <c r="X1475" s="1">
        <f t="shared" si="1073"/>
        <v>26</v>
      </c>
      <c r="Y1475" s="1">
        <f t="shared" si="1074"/>
        <v>26</v>
      </c>
      <c r="Z1475" s="1">
        <f t="shared" si="1075"/>
        <v>26</v>
      </c>
      <c r="AA1475" s="1">
        <f t="shared" si="1076"/>
        <v>26</v>
      </c>
      <c r="AB1475" s="1">
        <f t="shared" si="1077"/>
        <v>26</v>
      </c>
      <c r="AC1475" s="1">
        <f t="shared" si="1078"/>
        <v>26</v>
      </c>
      <c r="AD1475" s="1">
        <f t="shared" si="1079"/>
        <v>26</v>
      </c>
      <c r="AE1475" s="1">
        <f t="shared" si="1080"/>
        <v>26</v>
      </c>
      <c r="AF1475" s="1">
        <f t="shared" si="1081"/>
        <v>26</v>
      </c>
      <c r="AG1475" s="1">
        <f t="shared" si="1082"/>
        <v>26</v>
      </c>
      <c r="AH1475" s="1">
        <f t="shared" si="1083"/>
        <v>26</v>
      </c>
      <c r="AI1475" s="1">
        <f t="shared" si="1084"/>
        <v>26</v>
      </c>
      <c r="AJ1475" s="1">
        <f t="shared" si="1085"/>
        <v>26</v>
      </c>
      <c r="AK1475" s="1">
        <f t="shared" si="1086"/>
        <v>26</v>
      </c>
      <c r="AL1475" s="1">
        <f t="shared" si="1087"/>
        <v>26</v>
      </c>
      <c r="AM1475" s="1">
        <f t="shared" si="1088"/>
        <v>26</v>
      </c>
      <c r="AN1475" s="1">
        <f t="shared" si="1089"/>
        <v>26</v>
      </c>
      <c r="AO1475" s="1">
        <f t="shared" si="1090"/>
        <v>26</v>
      </c>
      <c r="AP1475" s="7">
        <f t="shared" si="1060"/>
        <v>27</v>
      </c>
      <c r="AQ1475" s="7">
        <f t="shared" si="1061"/>
        <v>33</v>
      </c>
      <c r="AR1475" s="1">
        <f t="shared" si="1091"/>
        <v>33</v>
      </c>
      <c r="AS1475" s="7">
        <f t="shared" si="1062"/>
        <v>33</v>
      </c>
      <c r="AT1475" s="1">
        <f t="shared" si="1092"/>
        <v>33</v>
      </c>
      <c r="AU1475" s="1">
        <f t="shared" si="1093"/>
        <v>33</v>
      </c>
      <c r="AV1475" s="1">
        <f t="shared" si="1094"/>
        <v>33</v>
      </c>
      <c r="AW1475" s="1">
        <f t="shared" si="1095"/>
        <v>37</v>
      </c>
      <c r="AX1475" s="1">
        <f t="shared" si="1096"/>
        <v>37</v>
      </c>
      <c r="AY1475" s="1">
        <f t="shared" si="1097"/>
        <v>37</v>
      </c>
      <c r="AZ1475" s="1">
        <f t="shared" si="1098"/>
        <v>37</v>
      </c>
      <c r="BA1475" s="1">
        <f t="shared" si="1099"/>
        <v>37</v>
      </c>
      <c r="BB1475" s="1">
        <f t="shared" si="1100"/>
        <v>37</v>
      </c>
      <c r="BC1475" s="1">
        <f t="shared" si="1101"/>
        <v>37</v>
      </c>
      <c r="BD1475" s="1">
        <f t="shared" si="1102"/>
        <v>37</v>
      </c>
      <c r="BE1475" s="1">
        <f t="shared" si="1103"/>
        <v>37</v>
      </c>
      <c r="BF1475" s="1">
        <f t="shared" si="1104"/>
        <v>37</v>
      </c>
      <c r="BG1475" s="1">
        <f>+IF(D1475="male",VLOOKUP(M1475,'Key node cluster'!$A$3:$C$45,3,0),VLOOKUP(M1475,'Key node cluster'!$F$3:$H$27,3,0))</f>
        <v>37</v>
      </c>
    </row>
    <row r="1476" spans="1:59" x14ac:dyDescent="0.25">
      <c r="A1476" t="s">
        <v>1593</v>
      </c>
      <c r="B1476">
        <v>9871016868</v>
      </c>
      <c r="C1476" s="7">
        <v>30</v>
      </c>
      <c r="D1476" t="s">
        <v>9</v>
      </c>
      <c r="E1476" t="s">
        <v>10</v>
      </c>
      <c r="F1476" t="s">
        <v>25</v>
      </c>
      <c r="G1476" t="str">
        <f t="shared" si="1059"/>
        <v>bachelor or above</v>
      </c>
      <c r="H1476" s="7">
        <f t="shared" si="1063"/>
        <v>1</v>
      </c>
      <c r="I1476" t="s">
        <v>14</v>
      </c>
      <c r="J1476">
        <v>34</v>
      </c>
      <c r="K1476">
        <v>0.58630136986300996</v>
      </c>
      <c r="L1476">
        <v>2</v>
      </c>
      <c r="M1476" s="5">
        <f t="shared" si="1064"/>
        <v>19</v>
      </c>
      <c r="N1476" s="5">
        <f>+IF(D1476="male",VLOOKUP(BG1476,'Key node cluster'!$L$3:$N$24,3,0),VLOOKUP(BG1476,'Key node cluster'!$R$3:$T$15,3,0))</f>
        <v>0</v>
      </c>
      <c r="O1476" s="1">
        <v>0</v>
      </c>
      <c r="P1476" s="1">
        <f t="shared" si="1065"/>
        <v>1</v>
      </c>
      <c r="Q1476" s="1">
        <f t="shared" si="1066"/>
        <v>17</v>
      </c>
      <c r="R1476" s="1">
        <f t="shared" si="1067"/>
        <v>17</v>
      </c>
      <c r="S1476" s="1">
        <f t="shared" si="1068"/>
        <v>17</v>
      </c>
      <c r="T1476" s="1">
        <f t="shared" si="1069"/>
        <v>17</v>
      </c>
      <c r="U1476" s="1">
        <f t="shared" si="1070"/>
        <v>17</v>
      </c>
      <c r="V1476" s="1">
        <f t="shared" si="1071"/>
        <v>17</v>
      </c>
      <c r="W1476" s="1">
        <f t="shared" si="1072"/>
        <v>17</v>
      </c>
      <c r="X1476" s="1">
        <f t="shared" si="1073"/>
        <v>17</v>
      </c>
      <c r="Y1476" s="1">
        <f t="shared" si="1074"/>
        <v>17</v>
      </c>
      <c r="Z1476" s="1">
        <f t="shared" si="1075"/>
        <v>17</v>
      </c>
      <c r="AA1476" s="1">
        <f t="shared" si="1076"/>
        <v>17</v>
      </c>
      <c r="AB1476" s="1">
        <f t="shared" si="1077"/>
        <v>17</v>
      </c>
      <c r="AC1476" s="1">
        <f t="shared" si="1078"/>
        <v>17</v>
      </c>
      <c r="AD1476" s="1">
        <f t="shared" si="1079"/>
        <v>17</v>
      </c>
      <c r="AE1476" s="1">
        <f t="shared" si="1080"/>
        <v>17</v>
      </c>
      <c r="AF1476" s="1">
        <f t="shared" si="1081"/>
        <v>17</v>
      </c>
      <c r="AG1476" s="1">
        <f t="shared" si="1082"/>
        <v>18</v>
      </c>
      <c r="AH1476" s="1">
        <f t="shared" si="1083"/>
        <v>19</v>
      </c>
      <c r="AI1476" s="1">
        <f t="shared" si="1084"/>
        <v>19</v>
      </c>
      <c r="AJ1476" s="1">
        <f t="shared" si="1085"/>
        <v>19</v>
      </c>
      <c r="AK1476" s="1">
        <f t="shared" si="1086"/>
        <v>19</v>
      </c>
      <c r="AL1476" s="1">
        <f t="shared" si="1087"/>
        <v>19</v>
      </c>
      <c r="AM1476" s="1">
        <f t="shared" si="1088"/>
        <v>19</v>
      </c>
      <c r="AN1476" s="1">
        <f t="shared" si="1089"/>
        <v>19</v>
      </c>
      <c r="AO1476" s="1">
        <f t="shared" si="1090"/>
        <v>19</v>
      </c>
      <c r="AP1476" s="7">
        <f t="shared" si="1060"/>
        <v>19</v>
      </c>
      <c r="AQ1476" s="7">
        <f t="shared" si="1061"/>
        <v>19</v>
      </c>
      <c r="AR1476" s="1">
        <f t="shared" si="1091"/>
        <v>19</v>
      </c>
      <c r="AS1476" s="7">
        <f t="shared" si="1062"/>
        <v>19</v>
      </c>
      <c r="AT1476" s="1">
        <f t="shared" si="1092"/>
        <v>19</v>
      </c>
      <c r="AU1476" s="1">
        <f t="shared" si="1093"/>
        <v>19</v>
      </c>
      <c r="AV1476" s="1">
        <f t="shared" si="1094"/>
        <v>19</v>
      </c>
      <c r="AW1476" s="1">
        <f t="shared" si="1095"/>
        <v>19</v>
      </c>
      <c r="AX1476" s="1">
        <f t="shared" si="1096"/>
        <v>19</v>
      </c>
      <c r="AY1476" s="1">
        <f t="shared" si="1097"/>
        <v>19</v>
      </c>
      <c r="AZ1476" s="1">
        <f t="shared" si="1098"/>
        <v>19</v>
      </c>
      <c r="BA1476" s="1">
        <f t="shared" si="1099"/>
        <v>19</v>
      </c>
      <c r="BB1476" s="1">
        <f t="shared" si="1100"/>
        <v>19</v>
      </c>
      <c r="BC1476" s="1">
        <f t="shared" si="1101"/>
        <v>19</v>
      </c>
      <c r="BD1476" s="1">
        <f t="shared" si="1102"/>
        <v>19</v>
      </c>
      <c r="BE1476" s="1">
        <f t="shared" si="1103"/>
        <v>19</v>
      </c>
      <c r="BF1476" s="1">
        <f t="shared" si="1104"/>
        <v>19</v>
      </c>
      <c r="BG1476" s="1">
        <f>+IF(D1476="male",VLOOKUP(M1476,'Key node cluster'!$A$3:$C$45,3,0),VLOOKUP(M1476,'Key node cluster'!$F$3:$H$27,3,0))</f>
        <v>19</v>
      </c>
    </row>
    <row r="1477" spans="1:59" x14ac:dyDescent="0.25">
      <c r="A1477" t="s">
        <v>1594</v>
      </c>
      <c r="B1477">
        <v>9821008822</v>
      </c>
      <c r="C1477" s="7">
        <v>40</v>
      </c>
      <c r="D1477" t="s">
        <v>9</v>
      </c>
      <c r="E1477" t="s">
        <v>10</v>
      </c>
      <c r="F1477" t="s">
        <v>25</v>
      </c>
      <c r="G1477" t="str">
        <f t="shared" si="1059"/>
        <v>secondary or below</v>
      </c>
      <c r="H1477" s="7">
        <f t="shared" si="1063"/>
        <v>15</v>
      </c>
      <c r="I1477" t="s">
        <v>18</v>
      </c>
      <c r="J1477">
        <v>39</v>
      </c>
      <c r="K1477">
        <v>13.947945205479</v>
      </c>
      <c r="L1477">
        <v>2</v>
      </c>
      <c r="M1477" s="5">
        <f t="shared" si="1064"/>
        <v>32</v>
      </c>
      <c r="N1477" s="5">
        <f>+IF(D1477="male",VLOOKUP(BG1477,'Key node cluster'!$L$3:$N$24,3,0),VLOOKUP(BG1477,'Key node cluster'!$R$3:$T$15,3,0))</f>
        <v>0</v>
      </c>
      <c r="O1477" s="1">
        <v>0</v>
      </c>
      <c r="P1477" s="1">
        <f t="shared" si="1065"/>
        <v>26</v>
      </c>
      <c r="Q1477" s="1">
        <f t="shared" si="1066"/>
        <v>26</v>
      </c>
      <c r="R1477" s="1">
        <f t="shared" si="1067"/>
        <v>26</v>
      </c>
      <c r="S1477" s="1">
        <f t="shared" si="1068"/>
        <v>26</v>
      </c>
      <c r="T1477" s="1">
        <f t="shared" si="1069"/>
        <v>26</v>
      </c>
      <c r="U1477" s="1">
        <f t="shared" si="1070"/>
        <v>26</v>
      </c>
      <c r="V1477" s="1">
        <f t="shared" si="1071"/>
        <v>26</v>
      </c>
      <c r="W1477" s="1">
        <f t="shared" si="1072"/>
        <v>26</v>
      </c>
      <c r="X1477" s="1">
        <f t="shared" si="1073"/>
        <v>26</v>
      </c>
      <c r="Y1477" s="1">
        <f t="shared" si="1074"/>
        <v>26</v>
      </c>
      <c r="Z1477" s="1">
        <f t="shared" si="1075"/>
        <v>26</v>
      </c>
      <c r="AA1477" s="1">
        <f t="shared" si="1076"/>
        <v>26</v>
      </c>
      <c r="AB1477" s="1">
        <f t="shared" si="1077"/>
        <v>26</v>
      </c>
      <c r="AC1477" s="1">
        <f t="shared" si="1078"/>
        <v>26</v>
      </c>
      <c r="AD1477" s="1">
        <f t="shared" si="1079"/>
        <v>26</v>
      </c>
      <c r="AE1477" s="1">
        <f t="shared" si="1080"/>
        <v>26</v>
      </c>
      <c r="AF1477" s="1">
        <f t="shared" si="1081"/>
        <v>26</v>
      </c>
      <c r="AG1477" s="1">
        <f t="shared" si="1082"/>
        <v>26</v>
      </c>
      <c r="AH1477" s="1">
        <f t="shared" si="1083"/>
        <v>26</v>
      </c>
      <c r="AI1477" s="1">
        <f t="shared" si="1084"/>
        <v>26</v>
      </c>
      <c r="AJ1477" s="1">
        <f t="shared" si="1085"/>
        <v>26</v>
      </c>
      <c r="AK1477" s="1">
        <f t="shared" si="1086"/>
        <v>26</v>
      </c>
      <c r="AL1477" s="1">
        <f t="shared" si="1087"/>
        <v>26</v>
      </c>
      <c r="AM1477" s="1">
        <f t="shared" si="1088"/>
        <v>26</v>
      </c>
      <c r="AN1477" s="1">
        <f t="shared" si="1089"/>
        <v>26</v>
      </c>
      <c r="AO1477" s="1">
        <f t="shared" si="1090"/>
        <v>26</v>
      </c>
      <c r="AP1477" s="7">
        <f t="shared" si="1060"/>
        <v>27</v>
      </c>
      <c r="AQ1477" s="7">
        <f t="shared" si="1061"/>
        <v>28</v>
      </c>
      <c r="AR1477" s="1">
        <f t="shared" si="1091"/>
        <v>32</v>
      </c>
      <c r="AS1477" s="7">
        <f t="shared" si="1062"/>
        <v>32</v>
      </c>
      <c r="AT1477" s="1">
        <f t="shared" si="1092"/>
        <v>32</v>
      </c>
      <c r="AU1477" s="1">
        <f t="shared" si="1093"/>
        <v>32</v>
      </c>
      <c r="AV1477" s="1">
        <f t="shared" si="1094"/>
        <v>32</v>
      </c>
      <c r="AW1477" s="1">
        <f t="shared" si="1095"/>
        <v>32</v>
      </c>
      <c r="AX1477" s="1">
        <f t="shared" si="1096"/>
        <v>32</v>
      </c>
      <c r="AY1477" s="1">
        <f t="shared" si="1097"/>
        <v>32</v>
      </c>
      <c r="AZ1477" s="1">
        <f t="shared" si="1098"/>
        <v>32</v>
      </c>
      <c r="BA1477" s="1">
        <f t="shared" si="1099"/>
        <v>32</v>
      </c>
      <c r="BB1477" s="1">
        <f t="shared" si="1100"/>
        <v>32</v>
      </c>
      <c r="BC1477" s="1">
        <f t="shared" si="1101"/>
        <v>32</v>
      </c>
      <c r="BD1477" s="1">
        <f t="shared" si="1102"/>
        <v>32</v>
      </c>
      <c r="BE1477" s="1">
        <f t="shared" si="1103"/>
        <v>32</v>
      </c>
      <c r="BF1477" s="1">
        <f t="shared" si="1104"/>
        <v>32</v>
      </c>
      <c r="BG1477" s="1">
        <f>+IF(D1477="male",VLOOKUP(M1477,'Key node cluster'!$A$3:$C$45,3,0),VLOOKUP(M1477,'Key node cluster'!$F$3:$H$27,3,0))</f>
        <v>32</v>
      </c>
    </row>
    <row r="1478" spans="1:59" x14ac:dyDescent="0.25">
      <c r="A1478" t="s">
        <v>1596</v>
      </c>
      <c r="B1478">
        <v>9941055421</v>
      </c>
      <c r="C1478" s="7">
        <v>30</v>
      </c>
      <c r="D1478" t="s">
        <v>9</v>
      </c>
      <c r="E1478" t="s">
        <v>10</v>
      </c>
      <c r="F1478" t="s">
        <v>25</v>
      </c>
      <c r="G1478" t="str">
        <f t="shared" si="1059"/>
        <v>bachelor or above</v>
      </c>
      <c r="H1478" s="7">
        <f t="shared" si="1063"/>
        <v>5</v>
      </c>
      <c r="I1478" t="s">
        <v>14</v>
      </c>
      <c r="J1478">
        <v>27</v>
      </c>
      <c r="K1478">
        <v>2.772602739726</v>
      </c>
      <c r="L1478">
        <v>1</v>
      </c>
      <c r="M1478" s="5">
        <f t="shared" si="1064"/>
        <v>31</v>
      </c>
      <c r="N1478" s="5">
        <f>+IF(D1478="male",VLOOKUP(BG1478,'Key node cluster'!$L$3:$N$24,3,0),VLOOKUP(BG1478,'Key node cluster'!$R$3:$T$15,3,0))</f>
        <v>1</v>
      </c>
      <c r="O1478" s="1">
        <v>0</v>
      </c>
      <c r="P1478" s="1">
        <f t="shared" si="1065"/>
        <v>26</v>
      </c>
      <c r="Q1478" s="1">
        <f t="shared" si="1066"/>
        <v>26</v>
      </c>
      <c r="R1478" s="1">
        <f t="shared" si="1067"/>
        <v>26</v>
      </c>
      <c r="S1478" s="1">
        <f t="shared" si="1068"/>
        <v>26</v>
      </c>
      <c r="T1478" s="1">
        <f t="shared" si="1069"/>
        <v>26</v>
      </c>
      <c r="U1478" s="1">
        <f t="shared" si="1070"/>
        <v>26</v>
      </c>
      <c r="V1478" s="1">
        <f t="shared" si="1071"/>
        <v>26</v>
      </c>
      <c r="W1478" s="1">
        <f t="shared" si="1072"/>
        <v>26</v>
      </c>
      <c r="X1478" s="1">
        <f t="shared" si="1073"/>
        <v>26</v>
      </c>
      <c r="Y1478" s="1">
        <f t="shared" si="1074"/>
        <v>26</v>
      </c>
      <c r="Z1478" s="1">
        <f t="shared" si="1075"/>
        <v>26</v>
      </c>
      <c r="AA1478" s="1">
        <f t="shared" si="1076"/>
        <v>26</v>
      </c>
      <c r="AB1478" s="1">
        <f t="shared" si="1077"/>
        <v>26</v>
      </c>
      <c r="AC1478" s="1">
        <f t="shared" si="1078"/>
        <v>26</v>
      </c>
      <c r="AD1478" s="1">
        <f t="shared" si="1079"/>
        <v>26</v>
      </c>
      <c r="AE1478" s="1">
        <f t="shared" si="1080"/>
        <v>26</v>
      </c>
      <c r="AF1478" s="1">
        <f t="shared" si="1081"/>
        <v>26</v>
      </c>
      <c r="AG1478" s="1">
        <f t="shared" si="1082"/>
        <v>26</v>
      </c>
      <c r="AH1478" s="1">
        <f t="shared" si="1083"/>
        <v>26</v>
      </c>
      <c r="AI1478" s="1">
        <f t="shared" si="1084"/>
        <v>26</v>
      </c>
      <c r="AJ1478" s="1">
        <f t="shared" si="1085"/>
        <v>26</v>
      </c>
      <c r="AK1478" s="1">
        <f t="shared" si="1086"/>
        <v>26</v>
      </c>
      <c r="AL1478" s="1">
        <f t="shared" si="1087"/>
        <v>26</v>
      </c>
      <c r="AM1478" s="1">
        <f t="shared" si="1088"/>
        <v>26</v>
      </c>
      <c r="AN1478" s="1">
        <f t="shared" si="1089"/>
        <v>26</v>
      </c>
      <c r="AO1478" s="1">
        <f t="shared" si="1090"/>
        <v>26</v>
      </c>
      <c r="AP1478" s="7">
        <f t="shared" si="1060"/>
        <v>27</v>
      </c>
      <c r="AQ1478" s="7">
        <f t="shared" si="1061"/>
        <v>28</v>
      </c>
      <c r="AR1478" s="1">
        <f t="shared" si="1091"/>
        <v>29</v>
      </c>
      <c r="AS1478" s="7">
        <f t="shared" si="1062"/>
        <v>31</v>
      </c>
      <c r="AT1478" s="1">
        <f t="shared" si="1092"/>
        <v>31</v>
      </c>
      <c r="AU1478" s="1">
        <f t="shared" si="1093"/>
        <v>31</v>
      </c>
      <c r="AV1478" s="1">
        <f t="shared" si="1094"/>
        <v>31</v>
      </c>
      <c r="AW1478" s="1">
        <f t="shared" si="1095"/>
        <v>31</v>
      </c>
      <c r="AX1478" s="1">
        <f t="shared" si="1096"/>
        <v>31</v>
      </c>
      <c r="AY1478" s="1">
        <f t="shared" si="1097"/>
        <v>31</v>
      </c>
      <c r="AZ1478" s="1">
        <f t="shared" si="1098"/>
        <v>31</v>
      </c>
      <c r="BA1478" s="1">
        <f t="shared" si="1099"/>
        <v>31</v>
      </c>
      <c r="BB1478" s="1">
        <f t="shared" si="1100"/>
        <v>31</v>
      </c>
      <c r="BC1478" s="1">
        <f t="shared" si="1101"/>
        <v>31</v>
      </c>
      <c r="BD1478" s="1">
        <f t="shared" si="1102"/>
        <v>31</v>
      </c>
      <c r="BE1478" s="1">
        <f t="shared" si="1103"/>
        <v>31</v>
      </c>
      <c r="BF1478" s="1">
        <f t="shared" si="1104"/>
        <v>31</v>
      </c>
      <c r="BG1478" s="1">
        <f>+IF(D1478="male",VLOOKUP(M1478,'Key node cluster'!$A$3:$C$45,3,0),VLOOKUP(M1478,'Key node cluster'!$F$3:$H$27,3,0))</f>
        <v>31</v>
      </c>
    </row>
    <row r="1479" spans="1:59" x14ac:dyDescent="0.25">
      <c r="A1479" t="s">
        <v>1597</v>
      </c>
      <c r="B1479">
        <v>9971042667</v>
      </c>
      <c r="C1479" s="7">
        <v>20</v>
      </c>
      <c r="D1479" t="s">
        <v>9</v>
      </c>
      <c r="E1479" t="s">
        <v>10</v>
      </c>
      <c r="F1479" t="s">
        <v>25</v>
      </c>
      <c r="G1479" t="str">
        <f t="shared" si="1059"/>
        <v>bachelor or above</v>
      </c>
      <c r="H1479" s="7">
        <f t="shared" si="1063"/>
        <v>5</v>
      </c>
      <c r="I1479" t="s">
        <v>14</v>
      </c>
      <c r="J1479">
        <v>24</v>
      </c>
      <c r="K1479">
        <v>2.2739726027397</v>
      </c>
      <c r="L1479">
        <v>8</v>
      </c>
      <c r="M1479" s="5">
        <f t="shared" si="1064"/>
        <v>30</v>
      </c>
      <c r="N1479" s="5">
        <f>+IF(D1479="male",VLOOKUP(BG1479,'Key node cluster'!$L$3:$N$24,3,0),VLOOKUP(BG1479,'Key node cluster'!$R$3:$T$15,3,0))</f>
        <v>2</v>
      </c>
      <c r="O1479" s="1">
        <v>0</v>
      </c>
      <c r="P1479" s="1">
        <f t="shared" si="1065"/>
        <v>26</v>
      </c>
      <c r="Q1479" s="1">
        <f t="shared" si="1066"/>
        <v>26</v>
      </c>
      <c r="R1479" s="1">
        <f t="shared" si="1067"/>
        <v>26</v>
      </c>
      <c r="S1479" s="1">
        <f t="shared" si="1068"/>
        <v>26</v>
      </c>
      <c r="T1479" s="1">
        <f t="shared" si="1069"/>
        <v>26</v>
      </c>
      <c r="U1479" s="1">
        <f t="shared" si="1070"/>
        <v>26</v>
      </c>
      <c r="V1479" s="1">
        <f t="shared" si="1071"/>
        <v>26</v>
      </c>
      <c r="W1479" s="1">
        <f t="shared" si="1072"/>
        <v>26</v>
      </c>
      <c r="X1479" s="1">
        <f t="shared" si="1073"/>
        <v>26</v>
      </c>
      <c r="Y1479" s="1">
        <f t="shared" si="1074"/>
        <v>26</v>
      </c>
      <c r="Z1479" s="1">
        <f t="shared" si="1075"/>
        <v>26</v>
      </c>
      <c r="AA1479" s="1">
        <f t="shared" si="1076"/>
        <v>26</v>
      </c>
      <c r="AB1479" s="1">
        <f t="shared" si="1077"/>
        <v>26</v>
      </c>
      <c r="AC1479" s="1">
        <f t="shared" si="1078"/>
        <v>26</v>
      </c>
      <c r="AD1479" s="1">
        <f t="shared" si="1079"/>
        <v>26</v>
      </c>
      <c r="AE1479" s="1">
        <f t="shared" si="1080"/>
        <v>26</v>
      </c>
      <c r="AF1479" s="1">
        <f t="shared" si="1081"/>
        <v>26</v>
      </c>
      <c r="AG1479" s="1">
        <f t="shared" si="1082"/>
        <v>26</v>
      </c>
      <c r="AH1479" s="1">
        <f t="shared" si="1083"/>
        <v>26</v>
      </c>
      <c r="AI1479" s="1">
        <f t="shared" si="1084"/>
        <v>26</v>
      </c>
      <c r="AJ1479" s="1">
        <f t="shared" si="1085"/>
        <v>26</v>
      </c>
      <c r="AK1479" s="1">
        <f t="shared" si="1086"/>
        <v>26</v>
      </c>
      <c r="AL1479" s="1">
        <f t="shared" si="1087"/>
        <v>26</v>
      </c>
      <c r="AM1479" s="1">
        <f t="shared" si="1088"/>
        <v>26</v>
      </c>
      <c r="AN1479" s="1">
        <f t="shared" si="1089"/>
        <v>26</v>
      </c>
      <c r="AO1479" s="1">
        <f t="shared" si="1090"/>
        <v>26</v>
      </c>
      <c r="AP1479" s="7">
        <f t="shared" si="1060"/>
        <v>27</v>
      </c>
      <c r="AQ1479" s="7">
        <f t="shared" si="1061"/>
        <v>28</v>
      </c>
      <c r="AR1479" s="1">
        <f t="shared" si="1091"/>
        <v>29</v>
      </c>
      <c r="AS1479" s="7">
        <f t="shared" si="1062"/>
        <v>30</v>
      </c>
      <c r="AT1479" s="1">
        <f t="shared" si="1092"/>
        <v>30</v>
      </c>
      <c r="AU1479" s="1">
        <f t="shared" si="1093"/>
        <v>30</v>
      </c>
      <c r="AV1479" s="1">
        <f t="shared" si="1094"/>
        <v>30</v>
      </c>
      <c r="AW1479" s="1">
        <f t="shared" si="1095"/>
        <v>30</v>
      </c>
      <c r="AX1479" s="1">
        <f t="shared" si="1096"/>
        <v>30</v>
      </c>
      <c r="AY1479" s="1">
        <f t="shared" si="1097"/>
        <v>30</v>
      </c>
      <c r="AZ1479" s="1">
        <f t="shared" si="1098"/>
        <v>30</v>
      </c>
      <c r="BA1479" s="1">
        <f t="shared" si="1099"/>
        <v>30</v>
      </c>
      <c r="BB1479" s="1">
        <f t="shared" si="1100"/>
        <v>30</v>
      </c>
      <c r="BC1479" s="1">
        <f t="shared" si="1101"/>
        <v>30</v>
      </c>
      <c r="BD1479" s="1">
        <f t="shared" si="1102"/>
        <v>30</v>
      </c>
      <c r="BE1479" s="1">
        <f t="shared" si="1103"/>
        <v>30</v>
      </c>
      <c r="BF1479" s="1">
        <f t="shared" si="1104"/>
        <v>30</v>
      </c>
      <c r="BG1479" s="1">
        <f>+IF(D1479="male",VLOOKUP(M1479,'Key node cluster'!$A$3:$C$45,3,0),VLOOKUP(M1479,'Key node cluster'!$F$3:$H$27,3,0))</f>
        <v>30</v>
      </c>
    </row>
    <row r="1480" spans="1:59" x14ac:dyDescent="0.25">
      <c r="A1480" t="s">
        <v>1598</v>
      </c>
      <c r="B1480">
        <v>9711027310</v>
      </c>
      <c r="C1480" s="7">
        <v>50</v>
      </c>
      <c r="D1480" t="s">
        <v>9</v>
      </c>
      <c r="E1480" t="s">
        <v>10</v>
      </c>
      <c r="F1480" t="s">
        <v>28</v>
      </c>
      <c r="G1480" t="str">
        <f t="shared" si="1059"/>
        <v>tvet</v>
      </c>
      <c r="H1480" s="7">
        <f t="shared" si="1063"/>
        <v>15</v>
      </c>
      <c r="I1480" t="s">
        <v>193</v>
      </c>
      <c r="J1480">
        <v>50</v>
      </c>
      <c r="K1480">
        <v>14.01095890411</v>
      </c>
      <c r="L1480">
        <v>17</v>
      </c>
      <c r="M1480" s="5">
        <f t="shared" si="1064"/>
        <v>37</v>
      </c>
      <c r="N1480" s="5">
        <f>+IF(D1480="male",VLOOKUP(BG1480,'Key node cluster'!$L$3:$N$24,3,0),VLOOKUP(BG1480,'Key node cluster'!$R$3:$T$15,3,0))</f>
        <v>0</v>
      </c>
      <c r="O1480" s="1">
        <v>0</v>
      </c>
      <c r="P1480" s="1">
        <f t="shared" si="1065"/>
        <v>26</v>
      </c>
      <c r="Q1480" s="1">
        <f t="shared" si="1066"/>
        <v>26</v>
      </c>
      <c r="R1480" s="1">
        <f t="shared" si="1067"/>
        <v>26</v>
      </c>
      <c r="S1480" s="1">
        <f t="shared" si="1068"/>
        <v>26</v>
      </c>
      <c r="T1480" s="1">
        <f t="shared" si="1069"/>
        <v>26</v>
      </c>
      <c r="U1480" s="1">
        <f t="shared" si="1070"/>
        <v>26</v>
      </c>
      <c r="V1480" s="1">
        <f t="shared" si="1071"/>
        <v>26</v>
      </c>
      <c r="W1480" s="1">
        <f t="shared" si="1072"/>
        <v>26</v>
      </c>
      <c r="X1480" s="1">
        <f t="shared" si="1073"/>
        <v>26</v>
      </c>
      <c r="Y1480" s="1">
        <f t="shared" si="1074"/>
        <v>26</v>
      </c>
      <c r="Z1480" s="1">
        <f t="shared" si="1075"/>
        <v>26</v>
      </c>
      <c r="AA1480" s="1">
        <f t="shared" si="1076"/>
        <v>26</v>
      </c>
      <c r="AB1480" s="1">
        <f t="shared" si="1077"/>
        <v>26</v>
      </c>
      <c r="AC1480" s="1">
        <f t="shared" si="1078"/>
        <v>26</v>
      </c>
      <c r="AD1480" s="1">
        <f t="shared" si="1079"/>
        <v>26</v>
      </c>
      <c r="AE1480" s="1">
        <f t="shared" si="1080"/>
        <v>26</v>
      </c>
      <c r="AF1480" s="1">
        <f t="shared" si="1081"/>
        <v>26</v>
      </c>
      <c r="AG1480" s="1">
        <f t="shared" si="1082"/>
        <v>26</v>
      </c>
      <c r="AH1480" s="1">
        <f t="shared" si="1083"/>
        <v>26</v>
      </c>
      <c r="AI1480" s="1">
        <f t="shared" si="1084"/>
        <v>26</v>
      </c>
      <c r="AJ1480" s="1">
        <f t="shared" si="1085"/>
        <v>26</v>
      </c>
      <c r="AK1480" s="1">
        <f t="shared" si="1086"/>
        <v>26</v>
      </c>
      <c r="AL1480" s="1">
        <f t="shared" si="1087"/>
        <v>26</v>
      </c>
      <c r="AM1480" s="1">
        <f t="shared" si="1088"/>
        <v>26</v>
      </c>
      <c r="AN1480" s="1">
        <f t="shared" si="1089"/>
        <v>26</v>
      </c>
      <c r="AO1480" s="1">
        <f t="shared" si="1090"/>
        <v>26</v>
      </c>
      <c r="AP1480" s="7">
        <f t="shared" si="1060"/>
        <v>27</v>
      </c>
      <c r="AQ1480" s="7">
        <f t="shared" si="1061"/>
        <v>33</v>
      </c>
      <c r="AR1480" s="1">
        <f t="shared" si="1091"/>
        <v>33</v>
      </c>
      <c r="AS1480" s="7">
        <f t="shared" si="1062"/>
        <v>33</v>
      </c>
      <c r="AT1480" s="1">
        <f t="shared" si="1092"/>
        <v>33</v>
      </c>
      <c r="AU1480" s="1">
        <f t="shared" si="1093"/>
        <v>33</v>
      </c>
      <c r="AV1480" s="1">
        <f t="shared" si="1094"/>
        <v>33</v>
      </c>
      <c r="AW1480" s="1">
        <f t="shared" si="1095"/>
        <v>37</v>
      </c>
      <c r="AX1480" s="1">
        <f t="shared" si="1096"/>
        <v>37</v>
      </c>
      <c r="AY1480" s="1">
        <f t="shared" si="1097"/>
        <v>37</v>
      </c>
      <c r="AZ1480" s="1">
        <f t="shared" si="1098"/>
        <v>37</v>
      </c>
      <c r="BA1480" s="1">
        <f t="shared" si="1099"/>
        <v>37</v>
      </c>
      <c r="BB1480" s="1">
        <f t="shared" si="1100"/>
        <v>37</v>
      </c>
      <c r="BC1480" s="1">
        <f t="shared" si="1101"/>
        <v>37</v>
      </c>
      <c r="BD1480" s="1">
        <f t="shared" si="1102"/>
        <v>37</v>
      </c>
      <c r="BE1480" s="1">
        <f t="shared" si="1103"/>
        <v>37</v>
      </c>
      <c r="BF1480" s="1">
        <f t="shared" si="1104"/>
        <v>37</v>
      </c>
      <c r="BG1480" s="1">
        <f>+IF(D1480="male",VLOOKUP(M1480,'Key node cluster'!$A$3:$C$45,3,0),VLOOKUP(M1480,'Key node cluster'!$F$3:$H$27,3,0))</f>
        <v>37</v>
      </c>
    </row>
    <row r="1481" spans="1:59" x14ac:dyDescent="0.25">
      <c r="A1481" t="s">
        <v>1600</v>
      </c>
      <c r="B1481">
        <v>9821004723</v>
      </c>
      <c r="C1481" s="7">
        <v>40</v>
      </c>
      <c r="D1481" t="s">
        <v>9</v>
      </c>
      <c r="E1481" t="s">
        <v>10</v>
      </c>
      <c r="F1481" t="s">
        <v>11</v>
      </c>
      <c r="G1481" t="str">
        <f t="shared" si="1059"/>
        <v/>
      </c>
      <c r="H1481" s="7">
        <f t="shared" si="1063"/>
        <v>10</v>
      </c>
      <c r="J1481">
        <v>39</v>
      </c>
      <c r="K1481">
        <v>5.6684931506848999</v>
      </c>
      <c r="L1481">
        <v>1</v>
      </c>
      <c r="M1481" s="5">
        <f t="shared" si="1064"/>
        <v>42</v>
      </c>
      <c r="N1481" s="5">
        <f>+IF(D1481="male",VLOOKUP(BG1481,'Key node cluster'!$L$3:$N$24,3,0),VLOOKUP(BG1481,'Key node cluster'!$R$3:$T$15,3,0))</f>
        <v>0</v>
      </c>
      <c r="O1481" s="1">
        <v>0</v>
      </c>
      <c r="P1481" s="1">
        <f t="shared" si="1065"/>
        <v>26</v>
      </c>
      <c r="Q1481" s="1">
        <f t="shared" si="1066"/>
        <v>26</v>
      </c>
      <c r="R1481" s="1">
        <f t="shared" si="1067"/>
        <v>26</v>
      </c>
      <c r="S1481" s="1">
        <f t="shared" si="1068"/>
        <v>26</v>
      </c>
      <c r="T1481" s="1">
        <f t="shared" si="1069"/>
        <v>26</v>
      </c>
      <c r="U1481" s="1">
        <f t="shared" si="1070"/>
        <v>26</v>
      </c>
      <c r="V1481" s="1">
        <f t="shared" si="1071"/>
        <v>26</v>
      </c>
      <c r="W1481" s="1">
        <f t="shared" si="1072"/>
        <v>26</v>
      </c>
      <c r="X1481" s="1">
        <f t="shared" si="1073"/>
        <v>26</v>
      </c>
      <c r="Y1481" s="1">
        <f t="shared" si="1074"/>
        <v>26</v>
      </c>
      <c r="Z1481" s="1">
        <f t="shared" si="1075"/>
        <v>26</v>
      </c>
      <c r="AA1481" s="1">
        <f t="shared" si="1076"/>
        <v>26</v>
      </c>
      <c r="AB1481" s="1">
        <f t="shared" si="1077"/>
        <v>26</v>
      </c>
      <c r="AC1481" s="1">
        <f t="shared" si="1078"/>
        <v>26</v>
      </c>
      <c r="AD1481" s="1">
        <f t="shared" si="1079"/>
        <v>26</v>
      </c>
      <c r="AE1481" s="1">
        <f t="shared" si="1080"/>
        <v>26</v>
      </c>
      <c r="AF1481" s="1">
        <f t="shared" si="1081"/>
        <v>26</v>
      </c>
      <c r="AG1481" s="1">
        <f t="shared" si="1082"/>
        <v>26</v>
      </c>
      <c r="AH1481" s="1">
        <f t="shared" si="1083"/>
        <v>26</v>
      </c>
      <c r="AI1481" s="1">
        <f t="shared" si="1084"/>
        <v>26</v>
      </c>
      <c r="AJ1481" s="1">
        <f t="shared" si="1085"/>
        <v>26</v>
      </c>
      <c r="AK1481" s="1">
        <f t="shared" si="1086"/>
        <v>26</v>
      </c>
      <c r="AL1481" s="1">
        <f t="shared" si="1087"/>
        <v>26</v>
      </c>
      <c r="AM1481" s="1">
        <f t="shared" si="1088"/>
        <v>26</v>
      </c>
      <c r="AN1481" s="1">
        <f t="shared" si="1089"/>
        <v>26</v>
      </c>
      <c r="AO1481" s="1">
        <f t="shared" si="1090"/>
        <v>26</v>
      </c>
      <c r="AP1481" s="7">
        <f t="shared" si="1060"/>
        <v>38</v>
      </c>
      <c r="AQ1481" s="7">
        <f t="shared" si="1061"/>
        <v>38</v>
      </c>
      <c r="AR1481" s="1">
        <f t="shared" si="1091"/>
        <v>38</v>
      </c>
      <c r="AS1481" s="7">
        <f t="shared" si="1062"/>
        <v>38</v>
      </c>
      <c r="AT1481" s="1">
        <f t="shared" si="1092"/>
        <v>38</v>
      </c>
      <c r="AU1481" s="1">
        <f t="shared" si="1093"/>
        <v>38</v>
      </c>
      <c r="AV1481" s="1">
        <f t="shared" si="1094"/>
        <v>38</v>
      </c>
      <c r="AW1481" s="1">
        <f t="shared" si="1095"/>
        <v>38</v>
      </c>
      <c r="AX1481" s="1">
        <f t="shared" si="1096"/>
        <v>38</v>
      </c>
      <c r="AY1481" s="1">
        <f t="shared" si="1097"/>
        <v>38</v>
      </c>
      <c r="AZ1481" s="1">
        <f t="shared" si="1098"/>
        <v>38</v>
      </c>
      <c r="BA1481" s="1">
        <f t="shared" si="1099"/>
        <v>38</v>
      </c>
      <c r="BB1481" s="1">
        <f t="shared" si="1100"/>
        <v>40</v>
      </c>
      <c r="BC1481" s="1">
        <f t="shared" si="1101"/>
        <v>40</v>
      </c>
      <c r="BD1481" s="1">
        <f t="shared" si="1102"/>
        <v>42</v>
      </c>
      <c r="BE1481" s="1">
        <f t="shared" si="1103"/>
        <v>42</v>
      </c>
      <c r="BF1481" s="1">
        <f t="shared" si="1104"/>
        <v>42</v>
      </c>
      <c r="BG1481" s="1">
        <f>+IF(D1481="male",VLOOKUP(M1481,'Key node cluster'!$A$3:$C$45,3,0),VLOOKUP(M1481,'Key node cluster'!$F$3:$H$27,3,0))</f>
        <v>42</v>
      </c>
    </row>
    <row r="1482" spans="1:59" x14ac:dyDescent="0.25">
      <c r="A1482" t="s">
        <v>1601</v>
      </c>
      <c r="B1482">
        <v>9801035994</v>
      </c>
      <c r="C1482" s="7">
        <v>40</v>
      </c>
      <c r="D1482" t="s">
        <v>9</v>
      </c>
      <c r="E1482" t="s">
        <v>10</v>
      </c>
      <c r="F1482" t="s">
        <v>11</v>
      </c>
      <c r="G1482" t="str">
        <f t="shared" si="1059"/>
        <v>bachelor or above</v>
      </c>
      <c r="H1482" s="7">
        <f t="shared" si="1063"/>
        <v>15</v>
      </c>
      <c r="I1482" t="s">
        <v>14</v>
      </c>
      <c r="J1482">
        <v>41</v>
      </c>
      <c r="K1482">
        <v>13.443835616437999</v>
      </c>
      <c r="L1482">
        <v>5</v>
      </c>
      <c r="M1482" s="5">
        <f t="shared" si="1064"/>
        <v>42</v>
      </c>
      <c r="N1482" s="5">
        <f>+IF(D1482="male",VLOOKUP(BG1482,'Key node cluster'!$L$3:$N$24,3,0),VLOOKUP(BG1482,'Key node cluster'!$R$3:$T$15,3,0))</f>
        <v>0</v>
      </c>
      <c r="O1482" s="1">
        <v>0</v>
      </c>
      <c r="P1482" s="1">
        <f t="shared" si="1065"/>
        <v>26</v>
      </c>
      <c r="Q1482" s="1">
        <f t="shared" si="1066"/>
        <v>26</v>
      </c>
      <c r="R1482" s="1">
        <f t="shared" si="1067"/>
        <v>26</v>
      </c>
      <c r="S1482" s="1">
        <f t="shared" si="1068"/>
        <v>26</v>
      </c>
      <c r="T1482" s="1">
        <f t="shared" si="1069"/>
        <v>26</v>
      </c>
      <c r="U1482" s="1">
        <f t="shared" si="1070"/>
        <v>26</v>
      </c>
      <c r="V1482" s="1">
        <f t="shared" si="1071"/>
        <v>26</v>
      </c>
      <c r="W1482" s="1">
        <f t="shared" si="1072"/>
        <v>26</v>
      </c>
      <c r="X1482" s="1">
        <f t="shared" si="1073"/>
        <v>26</v>
      </c>
      <c r="Y1482" s="1">
        <f t="shared" si="1074"/>
        <v>26</v>
      </c>
      <c r="Z1482" s="1">
        <f t="shared" si="1075"/>
        <v>26</v>
      </c>
      <c r="AA1482" s="1">
        <f t="shared" si="1076"/>
        <v>26</v>
      </c>
      <c r="AB1482" s="1">
        <f t="shared" si="1077"/>
        <v>26</v>
      </c>
      <c r="AC1482" s="1">
        <f t="shared" si="1078"/>
        <v>26</v>
      </c>
      <c r="AD1482" s="1">
        <f t="shared" si="1079"/>
        <v>26</v>
      </c>
      <c r="AE1482" s="1">
        <f t="shared" si="1080"/>
        <v>26</v>
      </c>
      <c r="AF1482" s="1">
        <f t="shared" si="1081"/>
        <v>26</v>
      </c>
      <c r="AG1482" s="1">
        <f t="shared" si="1082"/>
        <v>26</v>
      </c>
      <c r="AH1482" s="1">
        <f t="shared" si="1083"/>
        <v>26</v>
      </c>
      <c r="AI1482" s="1">
        <f t="shared" si="1084"/>
        <v>26</v>
      </c>
      <c r="AJ1482" s="1">
        <f t="shared" si="1085"/>
        <v>26</v>
      </c>
      <c r="AK1482" s="1">
        <f t="shared" si="1086"/>
        <v>26</v>
      </c>
      <c r="AL1482" s="1">
        <f t="shared" si="1087"/>
        <v>26</v>
      </c>
      <c r="AM1482" s="1">
        <f t="shared" si="1088"/>
        <v>26</v>
      </c>
      <c r="AN1482" s="1">
        <f t="shared" si="1089"/>
        <v>26</v>
      </c>
      <c r="AO1482" s="1">
        <f t="shared" si="1090"/>
        <v>26</v>
      </c>
      <c r="AP1482" s="7">
        <f t="shared" si="1060"/>
        <v>38</v>
      </c>
      <c r="AQ1482" s="7">
        <f t="shared" si="1061"/>
        <v>38</v>
      </c>
      <c r="AR1482" s="1">
        <f t="shared" si="1091"/>
        <v>38</v>
      </c>
      <c r="AS1482" s="7">
        <f t="shared" si="1062"/>
        <v>38</v>
      </c>
      <c r="AT1482" s="1">
        <f t="shared" si="1092"/>
        <v>38</v>
      </c>
      <c r="AU1482" s="1">
        <f t="shared" si="1093"/>
        <v>38</v>
      </c>
      <c r="AV1482" s="1">
        <f t="shared" si="1094"/>
        <v>38</v>
      </c>
      <c r="AW1482" s="1">
        <f t="shared" si="1095"/>
        <v>38</v>
      </c>
      <c r="AX1482" s="1">
        <f t="shared" si="1096"/>
        <v>38</v>
      </c>
      <c r="AY1482" s="1">
        <f t="shared" si="1097"/>
        <v>38</v>
      </c>
      <c r="AZ1482" s="1">
        <f t="shared" si="1098"/>
        <v>38</v>
      </c>
      <c r="BA1482" s="1">
        <f t="shared" si="1099"/>
        <v>38</v>
      </c>
      <c r="BB1482" s="1">
        <f t="shared" si="1100"/>
        <v>40</v>
      </c>
      <c r="BC1482" s="1">
        <f t="shared" si="1101"/>
        <v>40</v>
      </c>
      <c r="BD1482" s="1">
        <f t="shared" si="1102"/>
        <v>42</v>
      </c>
      <c r="BE1482" s="1">
        <f t="shared" si="1103"/>
        <v>42</v>
      </c>
      <c r="BF1482" s="1">
        <f t="shared" si="1104"/>
        <v>42</v>
      </c>
      <c r="BG1482" s="1">
        <f>+IF(D1482="male",VLOOKUP(M1482,'Key node cluster'!$A$3:$C$45,3,0),VLOOKUP(M1482,'Key node cluster'!$F$3:$H$27,3,0))</f>
        <v>42</v>
      </c>
    </row>
    <row r="1483" spans="1:59" x14ac:dyDescent="0.25">
      <c r="A1483" t="s">
        <v>1602</v>
      </c>
      <c r="B1483">
        <v>2000088388</v>
      </c>
      <c r="C1483" s="7">
        <v>20</v>
      </c>
      <c r="D1483" t="s">
        <v>9</v>
      </c>
      <c r="E1483" t="s">
        <v>10</v>
      </c>
      <c r="F1483" t="s">
        <v>273</v>
      </c>
      <c r="G1483" t="str">
        <f t="shared" si="1059"/>
        <v>tvet</v>
      </c>
      <c r="H1483" s="7">
        <f t="shared" si="1063"/>
        <v>1</v>
      </c>
      <c r="I1483" t="s">
        <v>22</v>
      </c>
      <c r="J1483">
        <v>22</v>
      </c>
      <c r="K1483">
        <v>0.6027397260274</v>
      </c>
      <c r="L1483">
        <v>1</v>
      </c>
      <c r="M1483" s="5">
        <f t="shared" si="1064"/>
        <v>19</v>
      </c>
      <c r="N1483" s="5">
        <f>+IF(D1483="male",VLOOKUP(BG1483,'Key node cluster'!$L$3:$N$24,3,0),VLOOKUP(BG1483,'Key node cluster'!$R$3:$T$15,3,0))</f>
        <v>0</v>
      </c>
      <c r="O1483" s="1">
        <v>0</v>
      </c>
      <c r="P1483" s="1">
        <f t="shared" si="1065"/>
        <v>1</v>
      </c>
      <c r="Q1483" s="1">
        <f t="shared" si="1066"/>
        <v>17</v>
      </c>
      <c r="R1483" s="1">
        <f t="shared" si="1067"/>
        <v>17</v>
      </c>
      <c r="S1483" s="1">
        <f t="shared" si="1068"/>
        <v>17</v>
      </c>
      <c r="T1483" s="1">
        <f t="shared" si="1069"/>
        <v>17</v>
      </c>
      <c r="U1483" s="1">
        <f t="shared" si="1070"/>
        <v>17</v>
      </c>
      <c r="V1483" s="1">
        <f t="shared" si="1071"/>
        <v>17</v>
      </c>
      <c r="W1483" s="1">
        <f t="shared" si="1072"/>
        <v>17</v>
      </c>
      <c r="X1483" s="1">
        <f t="shared" si="1073"/>
        <v>17</v>
      </c>
      <c r="Y1483" s="1">
        <f t="shared" si="1074"/>
        <v>17</v>
      </c>
      <c r="Z1483" s="1">
        <f t="shared" si="1075"/>
        <v>17</v>
      </c>
      <c r="AA1483" s="1">
        <f t="shared" si="1076"/>
        <v>17</v>
      </c>
      <c r="AB1483" s="1">
        <f t="shared" si="1077"/>
        <v>17</v>
      </c>
      <c r="AC1483" s="1">
        <f t="shared" si="1078"/>
        <v>17</v>
      </c>
      <c r="AD1483" s="1">
        <f t="shared" si="1079"/>
        <v>17</v>
      </c>
      <c r="AE1483" s="1">
        <f t="shared" si="1080"/>
        <v>17</v>
      </c>
      <c r="AF1483" s="1">
        <f t="shared" si="1081"/>
        <v>17</v>
      </c>
      <c r="AG1483" s="1">
        <f t="shared" si="1082"/>
        <v>18</v>
      </c>
      <c r="AH1483" s="1">
        <f t="shared" si="1083"/>
        <v>19</v>
      </c>
      <c r="AI1483" s="1">
        <f t="shared" si="1084"/>
        <v>19</v>
      </c>
      <c r="AJ1483" s="1">
        <f t="shared" si="1085"/>
        <v>19</v>
      </c>
      <c r="AK1483" s="1">
        <f t="shared" si="1086"/>
        <v>19</v>
      </c>
      <c r="AL1483" s="1">
        <f t="shared" si="1087"/>
        <v>19</v>
      </c>
      <c r="AM1483" s="1">
        <f t="shared" si="1088"/>
        <v>19</v>
      </c>
      <c r="AN1483" s="1">
        <f t="shared" si="1089"/>
        <v>19</v>
      </c>
      <c r="AO1483" s="1">
        <f t="shared" si="1090"/>
        <v>19</v>
      </c>
      <c r="AP1483" s="7">
        <f t="shared" si="1060"/>
        <v>19</v>
      </c>
      <c r="AQ1483" s="7">
        <f t="shared" si="1061"/>
        <v>19</v>
      </c>
      <c r="AR1483" s="1">
        <f t="shared" si="1091"/>
        <v>19</v>
      </c>
      <c r="AS1483" s="7">
        <f t="shared" si="1062"/>
        <v>19</v>
      </c>
      <c r="AT1483" s="1">
        <f t="shared" si="1092"/>
        <v>19</v>
      </c>
      <c r="AU1483" s="1">
        <f t="shared" si="1093"/>
        <v>19</v>
      </c>
      <c r="AV1483" s="1">
        <f t="shared" si="1094"/>
        <v>19</v>
      </c>
      <c r="AW1483" s="1">
        <f t="shared" si="1095"/>
        <v>19</v>
      </c>
      <c r="AX1483" s="1">
        <f t="shared" si="1096"/>
        <v>19</v>
      </c>
      <c r="AY1483" s="1">
        <f t="shared" si="1097"/>
        <v>19</v>
      </c>
      <c r="AZ1483" s="1">
        <f t="shared" si="1098"/>
        <v>19</v>
      </c>
      <c r="BA1483" s="1">
        <f t="shared" si="1099"/>
        <v>19</v>
      </c>
      <c r="BB1483" s="1">
        <f t="shared" si="1100"/>
        <v>19</v>
      </c>
      <c r="BC1483" s="1">
        <f t="shared" si="1101"/>
        <v>19</v>
      </c>
      <c r="BD1483" s="1">
        <f t="shared" si="1102"/>
        <v>19</v>
      </c>
      <c r="BE1483" s="1">
        <f t="shared" si="1103"/>
        <v>19</v>
      </c>
      <c r="BF1483" s="1">
        <f t="shared" si="1104"/>
        <v>19</v>
      </c>
      <c r="BG1483" s="1">
        <f>+IF(D1483="male",VLOOKUP(M1483,'Key node cluster'!$A$3:$C$45,3,0),VLOOKUP(M1483,'Key node cluster'!$F$3:$H$27,3,0))</f>
        <v>19</v>
      </c>
    </row>
    <row r="1484" spans="1:59" x14ac:dyDescent="0.25">
      <c r="A1484" t="s">
        <v>1603</v>
      </c>
      <c r="B1484">
        <v>9961069039</v>
      </c>
      <c r="C1484" s="7">
        <v>20</v>
      </c>
      <c r="D1484" t="s">
        <v>9</v>
      </c>
      <c r="E1484" t="s">
        <v>10</v>
      </c>
      <c r="F1484" t="s">
        <v>28</v>
      </c>
      <c r="G1484" t="str">
        <f t="shared" si="1059"/>
        <v>bachelor or above</v>
      </c>
      <c r="H1484" s="7">
        <f t="shared" si="1063"/>
        <v>5</v>
      </c>
      <c r="I1484" t="s">
        <v>14</v>
      </c>
      <c r="J1484">
        <v>25</v>
      </c>
      <c r="K1484">
        <v>1.6712328767122999</v>
      </c>
      <c r="L1484">
        <v>3</v>
      </c>
      <c r="M1484" s="5">
        <f t="shared" si="1064"/>
        <v>35</v>
      </c>
      <c r="N1484" s="5">
        <f>+IF(D1484="male",VLOOKUP(BG1484,'Key node cluster'!$L$3:$N$24,3,0),VLOOKUP(BG1484,'Key node cluster'!$R$3:$T$15,3,0))</f>
        <v>0</v>
      </c>
      <c r="O1484" s="1">
        <v>0</v>
      </c>
      <c r="P1484" s="1">
        <f t="shared" si="1065"/>
        <v>26</v>
      </c>
      <c r="Q1484" s="1">
        <f t="shared" si="1066"/>
        <v>26</v>
      </c>
      <c r="R1484" s="1">
        <f t="shared" si="1067"/>
        <v>26</v>
      </c>
      <c r="S1484" s="1">
        <f t="shared" si="1068"/>
        <v>26</v>
      </c>
      <c r="T1484" s="1">
        <f t="shared" si="1069"/>
        <v>26</v>
      </c>
      <c r="U1484" s="1">
        <f t="shared" si="1070"/>
        <v>26</v>
      </c>
      <c r="V1484" s="1">
        <f t="shared" si="1071"/>
        <v>26</v>
      </c>
      <c r="W1484" s="1">
        <f t="shared" si="1072"/>
        <v>26</v>
      </c>
      <c r="X1484" s="1">
        <f t="shared" si="1073"/>
        <v>26</v>
      </c>
      <c r="Y1484" s="1">
        <f t="shared" si="1074"/>
        <v>26</v>
      </c>
      <c r="Z1484" s="1">
        <f t="shared" si="1075"/>
        <v>26</v>
      </c>
      <c r="AA1484" s="1">
        <f t="shared" si="1076"/>
        <v>26</v>
      </c>
      <c r="AB1484" s="1">
        <f t="shared" si="1077"/>
        <v>26</v>
      </c>
      <c r="AC1484" s="1">
        <f t="shared" si="1078"/>
        <v>26</v>
      </c>
      <c r="AD1484" s="1">
        <f t="shared" si="1079"/>
        <v>26</v>
      </c>
      <c r="AE1484" s="1">
        <f t="shared" si="1080"/>
        <v>26</v>
      </c>
      <c r="AF1484" s="1">
        <f t="shared" si="1081"/>
        <v>26</v>
      </c>
      <c r="AG1484" s="1">
        <f t="shared" si="1082"/>
        <v>26</v>
      </c>
      <c r="AH1484" s="1">
        <f t="shared" si="1083"/>
        <v>26</v>
      </c>
      <c r="AI1484" s="1">
        <f t="shared" si="1084"/>
        <v>26</v>
      </c>
      <c r="AJ1484" s="1">
        <f t="shared" si="1085"/>
        <v>26</v>
      </c>
      <c r="AK1484" s="1">
        <f t="shared" si="1086"/>
        <v>26</v>
      </c>
      <c r="AL1484" s="1">
        <f t="shared" si="1087"/>
        <v>26</v>
      </c>
      <c r="AM1484" s="1">
        <f t="shared" si="1088"/>
        <v>26</v>
      </c>
      <c r="AN1484" s="1">
        <f t="shared" si="1089"/>
        <v>26</v>
      </c>
      <c r="AO1484" s="1">
        <f t="shared" si="1090"/>
        <v>26</v>
      </c>
      <c r="AP1484" s="7">
        <f t="shared" si="1060"/>
        <v>27</v>
      </c>
      <c r="AQ1484" s="7">
        <f t="shared" si="1061"/>
        <v>33</v>
      </c>
      <c r="AR1484" s="1">
        <f t="shared" si="1091"/>
        <v>33</v>
      </c>
      <c r="AS1484" s="7">
        <f t="shared" si="1062"/>
        <v>33</v>
      </c>
      <c r="AT1484" s="1">
        <f t="shared" si="1092"/>
        <v>33</v>
      </c>
      <c r="AU1484" s="1">
        <f t="shared" si="1093"/>
        <v>33</v>
      </c>
      <c r="AV1484" s="1">
        <f t="shared" si="1094"/>
        <v>33</v>
      </c>
      <c r="AW1484" s="1">
        <f t="shared" si="1095"/>
        <v>34</v>
      </c>
      <c r="AX1484" s="1">
        <f t="shared" si="1096"/>
        <v>35</v>
      </c>
      <c r="AY1484" s="1">
        <f t="shared" si="1097"/>
        <v>35</v>
      </c>
      <c r="AZ1484" s="1">
        <f t="shared" si="1098"/>
        <v>35</v>
      </c>
      <c r="BA1484" s="1">
        <f t="shared" si="1099"/>
        <v>35</v>
      </c>
      <c r="BB1484" s="1">
        <f t="shared" si="1100"/>
        <v>35</v>
      </c>
      <c r="BC1484" s="1">
        <f t="shared" si="1101"/>
        <v>35</v>
      </c>
      <c r="BD1484" s="1">
        <f t="shared" si="1102"/>
        <v>35</v>
      </c>
      <c r="BE1484" s="1">
        <f t="shared" si="1103"/>
        <v>35</v>
      </c>
      <c r="BF1484" s="1">
        <f t="shared" si="1104"/>
        <v>35</v>
      </c>
      <c r="BG1484" s="1">
        <f>+IF(D1484="male",VLOOKUP(M1484,'Key node cluster'!$A$3:$C$45,3,0),VLOOKUP(M1484,'Key node cluster'!$F$3:$H$27,3,0))</f>
        <v>35</v>
      </c>
    </row>
    <row r="1485" spans="1:59" x14ac:dyDescent="0.25">
      <c r="A1485" t="s">
        <v>1604</v>
      </c>
      <c r="B1485">
        <v>9841008131</v>
      </c>
      <c r="C1485" s="7">
        <v>40</v>
      </c>
      <c r="D1485" t="s">
        <v>9</v>
      </c>
      <c r="E1485" t="s">
        <v>10</v>
      </c>
      <c r="F1485" t="s">
        <v>28</v>
      </c>
      <c r="G1485" t="str">
        <f t="shared" si="1059"/>
        <v>bachelor or above</v>
      </c>
      <c r="H1485" s="7">
        <f t="shared" si="1063"/>
        <v>5</v>
      </c>
      <c r="I1485" t="s">
        <v>14</v>
      </c>
      <c r="J1485">
        <v>37</v>
      </c>
      <c r="K1485">
        <v>1.1698630136985999</v>
      </c>
      <c r="L1485">
        <v>1</v>
      </c>
      <c r="M1485" s="5">
        <f t="shared" si="1064"/>
        <v>36</v>
      </c>
      <c r="N1485" s="5">
        <f>+IF(D1485="male",VLOOKUP(BG1485,'Key node cluster'!$L$3:$N$24,3,0),VLOOKUP(BG1485,'Key node cluster'!$R$3:$T$15,3,0))</f>
        <v>1</v>
      </c>
      <c r="O1485" s="1">
        <v>0</v>
      </c>
      <c r="P1485" s="1">
        <f t="shared" si="1065"/>
        <v>26</v>
      </c>
      <c r="Q1485" s="1">
        <f t="shared" si="1066"/>
        <v>26</v>
      </c>
      <c r="R1485" s="1">
        <f t="shared" si="1067"/>
        <v>26</v>
      </c>
      <c r="S1485" s="1">
        <f t="shared" si="1068"/>
        <v>26</v>
      </c>
      <c r="T1485" s="1">
        <f t="shared" si="1069"/>
        <v>26</v>
      </c>
      <c r="U1485" s="1">
        <f t="shared" si="1070"/>
        <v>26</v>
      </c>
      <c r="V1485" s="1">
        <f t="shared" si="1071"/>
        <v>26</v>
      </c>
      <c r="W1485" s="1">
        <f t="shared" si="1072"/>
        <v>26</v>
      </c>
      <c r="X1485" s="1">
        <f t="shared" si="1073"/>
        <v>26</v>
      </c>
      <c r="Y1485" s="1">
        <f t="shared" si="1074"/>
        <v>26</v>
      </c>
      <c r="Z1485" s="1">
        <f t="shared" si="1075"/>
        <v>26</v>
      </c>
      <c r="AA1485" s="1">
        <f t="shared" si="1076"/>
        <v>26</v>
      </c>
      <c r="AB1485" s="1">
        <f t="shared" si="1077"/>
        <v>26</v>
      </c>
      <c r="AC1485" s="1">
        <f t="shared" si="1078"/>
        <v>26</v>
      </c>
      <c r="AD1485" s="1">
        <f t="shared" si="1079"/>
        <v>26</v>
      </c>
      <c r="AE1485" s="1">
        <f t="shared" si="1080"/>
        <v>26</v>
      </c>
      <c r="AF1485" s="1">
        <f t="shared" si="1081"/>
        <v>26</v>
      </c>
      <c r="AG1485" s="1">
        <f t="shared" si="1082"/>
        <v>26</v>
      </c>
      <c r="AH1485" s="1">
        <f t="shared" si="1083"/>
        <v>26</v>
      </c>
      <c r="AI1485" s="1">
        <f t="shared" si="1084"/>
        <v>26</v>
      </c>
      <c r="AJ1485" s="1">
        <f t="shared" si="1085"/>
        <v>26</v>
      </c>
      <c r="AK1485" s="1">
        <f t="shared" si="1086"/>
        <v>26</v>
      </c>
      <c r="AL1485" s="1">
        <f t="shared" si="1087"/>
        <v>26</v>
      </c>
      <c r="AM1485" s="1">
        <f t="shared" si="1088"/>
        <v>26</v>
      </c>
      <c r="AN1485" s="1">
        <f t="shared" si="1089"/>
        <v>26</v>
      </c>
      <c r="AO1485" s="1">
        <f t="shared" si="1090"/>
        <v>26</v>
      </c>
      <c r="AP1485" s="7">
        <f t="shared" si="1060"/>
        <v>27</v>
      </c>
      <c r="AQ1485" s="7">
        <f t="shared" si="1061"/>
        <v>33</v>
      </c>
      <c r="AR1485" s="1">
        <f t="shared" si="1091"/>
        <v>33</v>
      </c>
      <c r="AS1485" s="7">
        <f t="shared" si="1062"/>
        <v>33</v>
      </c>
      <c r="AT1485" s="1">
        <f t="shared" si="1092"/>
        <v>33</v>
      </c>
      <c r="AU1485" s="1">
        <f t="shared" si="1093"/>
        <v>33</v>
      </c>
      <c r="AV1485" s="1">
        <f t="shared" si="1094"/>
        <v>33</v>
      </c>
      <c r="AW1485" s="1">
        <f t="shared" si="1095"/>
        <v>34</v>
      </c>
      <c r="AX1485" s="1">
        <f t="shared" si="1096"/>
        <v>36</v>
      </c>
      <c r="AY1485" s="1">
        <f t="shared" si="1097"/>
        <v>36</v>
      </c>
      <c r="AZ1485" s="1">
        <f t="shared" si="1098"/>
        <v>36</v>
      </c>
      <c r="BA1485" s="1">
        <f t="shared" si="1099"/>
        <v>36</v>
      </c>
      <c r="BB1485" s="1">
        <f t="shared" si="1100"/>
        <v>36</v>
      </c>
      <c r="BC1485" s="1">
        <f t="shared" si="1101"/>
        <v>36</v>
      </c>
      <c r="BD1485" s="1">
        <f t="shared" si="1102"/>
        <v>36</v>
      </c>
      <c r="BE1485" s="1">
        <f t="shared" si="1103"/>
        <v>36</v>
      </c>
      <c r="BF1485" s="1">
        <f t="shared" si="1104"/>
        <v>36</v>
      </c>
      <c r="BG1485" s="1">
        <f>+IF(D1485="male",VLOOKUP(M1485,'Key node cluster'!$A$3:$C$45,3,0),VLOOKUP(M1485,'Key node cluster'!$F$3:$H$27,3,0))</f>
        <v>36</v>
      </c>
    </row>
    <row r="1486" spans="1:59" x14ac:dyDescent="0.25">
      <c r="A1486" t="s">
        <v>1605</v>
      </c>
      <c r="B1486">
        <v>9671038936</v>
      </c>
      <c r="C1486" s="7">
        <v>50</v>
      </c>
      <c r="D1486" t="s">
        <v>9</v>
      </c>
      <c r="E1486" t="s">
        <v>10</v>
      </c>
      <c r="G1486" t="str">
        <f t="shared" si="1059"/>
        <v/>
      </c>
      <c r="H1486" s="7">
        <f t="shared" si="1063"/>
        <v>20</v>
      </c>
      <c r="J1486">
        <v>55</v>
      </c>
      <c r="K1486">
        <v>23.016438356163999</v>
      </c>
      <c r="L1486">
        <v>5</v>
      </c>
      <c r="M1486" s="5">
        <f t="shared" si="1064"/>
        <v>26</v>
      </c>
      <c r="N1486" s="5">
        <f>+IF(D1486="male",VLOOKUP(BG1486,'Key node cluster'!$L$3:$N$24,3,0),VLOOKUP(BG1486,'Key node cluster'!$R$3:$T$15,3,0))</f>
        <v>1</v>
      </c>
      <c r="O1486" s="1">
        <v>0</v>
      </c>
      <c r="P1486" s="1">
        <f t="shared" si="1065"/>
        <v>26</v>
      </c>
      <c r="Q1486" s="1">
        <f t="shared" si="1066"/>
        <v>26</v>
      </c>
      <c r="R1486" s="1">
        <f t="shared" si="1067"/>
        <v>26</v>
      </c>
      <c r="S1486" s="1">
        <f t="shared" si="1068"/>
        <v>26</v>
      </c>
      <c r="T1486" s="1">
        <f t="shared" si="1069"/>
        <v>26</v>
      </c>
      <c r="U1486" s="1">
        <f t="shared" si="1070"/>
        <v>26</v>
      </c>
      <c r="V1486" s="1">
        <f t="shared" si="1071"/>
        <v>26</v>
      </c>
      <c r="W1486" s="1">
        <f t="shared" si="1072"/>
        <v>26</v>
      </c>
      <c r="X1486" s="1">
        <f t="shared" si="1073"/>
        <v>26</v>
      </c>
      <c r="Y1486" s="1">
        <f t="shared" si="1074"/>
        <v>26</v>
      </c>
      <c r="Z1486" s="1">
        <f t="shared" si="1075"/>
        <v>26</v>
      </c>
      <c r="AA1486" s="1">
        <f t="shared" si="1076"/>
        <v>26</v>
      </c>
      <c r="AB1486" s="1">
        <f t="shared" si="1077"/>
        <v>26</v>
      </c>
      <c r="AC1486" s="1">
        <f t="shared" si="1078"/>
        <v>26</v>
      </c>
      <c r="AD1486" s="1">
        <f t="shared" si="1079"/>
        <v>26</v>
      </c>
      <c r="AE1486" s="1">
        <f t="shared" si="1080"/>
        <v>26</v>
      </c>
      <c r="AF1486" s="1">
        <f t="shared" si="1081"/>
        <v>26</v>
      </c>
      <c r="AG1486" s="1">
        <f t="shared" si="1082"/>
        <v>26</v>
      </c>
      <c r="AH1486" s="1">
        <f t="shared" si="1083"/>
        <v>26</v>
      </c>
      <c r="AI1486" s="1">
        <f t="shared" si="1084"/>
        <v>26</v>
      </c>
      <c r="AJ1486" s="1">
        <f t="shared" si="1085"/>
        <v>26</v>
      </c>
      <c r="AK1486" s="1">
        <f t="shared" si="1086"/>
        <v>26</v>
      </c>
      <c r="AL1486" s="1">
        <f t="shared" si="1087"/>
        <v>26</v>
      </c>
      <c r="AM1486" s="1">
        <f t="shared" si="1088"/>
        <v>26</v>
      </c>
      <c r="AN1486" s="1">
        <f t="shared" si="1089"/>
        <v>26</v>
      </c>
      <c r="AO1486" s="1">
        <f t="shared" si="1090"/>
        <v>26</v>
      </c>
      <c r="AP1486" s="7">
        <f t="shared" si="1060"/>
        <v>26</v>
      </c>
      <c r="AQ1486" s="7">
        <f t="shared" si="1061"/>
        <v>26</v>
      </c>
      <c r="AR1486" s="1">
        <f t="shared" si="1091"/>
        <v>26</v>
      </c>
      <c r="AS1486" s="7">
        <f t="shared" si="1062"/>
        <v>26</v>
      </c>
      <c r="AT1486" s="1">
        <f t="shared" si="1092"/>
        <v>26</v>
      </c>
      <c r="AU1486" s="1">
        <f t="shared" si="1093"/>
        <v>26</v>
      </c>
      <c r="AV1486" s="1">
        <f t="shared" si="1094"/>
        <v>26</v>
      </c>
      <c r="AW1486" s="1">
        <f t="shared" si="1095"/>
        <v>26</v>
      </c>
      <c r="AX1486" s="1">
        <f t="shared" si="1096"/>
        <v>26</v>
      </c>
      <c r="AY1486" s="1">
        <f t="shared" si="1097"/>
        <v>26</v>
      </c>
      <c r="AZ1486" s="1">
        <f t="shared" si="1098"/>
        <v>26</v>
      </c>
      <c r="BA1486" s="1">
        <f t="shared" si="1099"/>
        <v>26</v>
      </c>
      <c r="BB1486" s="1">
        <f t="shared" si="1100"/>
        <v>26</v>
      </c>
      <c r="BC1486" s="1">
        <f t="shared" si="1101"/>
        <v>26</v>
      </c>
      <c r="BD1486" s="1">
        <f t="shared" si="1102"/>
        <v>26</v>
      </c>
      <c r="BE1486" s="1">
        <f t="shared" si="1103"/>
        <v>26</v>
      </c>
      <c r="BF1486" s="1">
        <f t="shared" si="1104"/>
        <v>26</v>
      </c>
      <c r="BG1486" s="1">
        <f>+IF(D1486="male",VLOOKUP(M1486,'Key node cluster'!$A$3:$C$45,3,0),VLOOKUP(M1486,'Key node cluster'!$F$3:$H$27,3,0))</f>
        <v>31</v>
      </c>
    </row>
    <row r="1487" spans="1:59" x14ac:dyDescent="0.25">
      <c r="A1487" t="s">
        <v>1609</v>
      </c>
      <c r="B1487">
        <v>2000161747</v>
      </c>
      <c r="C1487" s="7">
        <v>30</v>
      </c>
      <c r="D1487" t="s">
        <v>9</v>
      </c>
      <c r="E1487" t="s">
        <v>10</v>
      </c>
      <c r="F1487" t="s">
        <v>11</v>
      </c>
      <c r="G1487" t="str">
        <f t="shared" si="1059"/>
        <v>bachelor or above</v>
      </c>
      <c r="H1487" s="7">
        <f t="shared" si="1063"/>
        <v>5</v>
      </c>
      <c r="I1487" t="s">
        <v>14</v>
      </c>
      <c r="J1487">
        <v>34</v>
      </c>
      <c r="K1487">
        <v>4.7589041095890003</v>
      </c>
      <c r="L1487">
        <v>3</v>
      </c>
      <c r="M1487" s="5">
        <f t="shared" si="1064"/>
        <v>41</v>
      </c>
      <c r="N1487" s="5">
        <f>+IF(D1487="male",VLOOKUP(BG1487,'Key node cluster'!$L$3:$N$24,3,0),VLOOKUP(BG1487,'Key node cluster'!$R$3:$T$15,3,0))</f>
        <v>1</v>
      </c>
      <c r="O1487" s="1">
        <v>0</v>
      </c>
      <c r="P1487" s="1">
        <f t="shared" si="1065"/>
        <v>26</v>
      </c>
      <c r="Q1487" s="1">
        <f t="shared" si="1066"/>
        <v>26</v>
      </c>
      <c r="R1487" s="1">
        <f t="shared" si="1067"/>
        <v>26</v>
      </c>
      <c r="S1487" s="1">
        <f t="shared" si="1068"/>
        <v>26</v>
      </c>
      <c r="T1487" s="1">
        <f t="shared" si="1069"/>
        <v>26</v>
      </c>
      <c r="U1487" s="1">
        <f t="shared" si="1070"/>
        <v>26</v>
      </c>
      <c r="V1487" s="1">
        <f t="shared" si="1071"/>
        <v>26</v>
      </c>
      <c r="W1487" s="1">
        <f t="shared" si="1072"/>
        <v>26</v>
      </c>
      <c r="X1487" s="1">
        <f t="shared" si="1073"/>
        <v>26</v>
      </c>
      <c r="Y1487" s="1">
        <f t="shared" si="1074"/>
        <v>26</v>
      </c>
      <c r="Z1487" s="1">
        <f t="shared" si="1075"/>
        <v>26</v>
      </c>
      <c r="AA1487" s="1">
        <f t="shared" si="1076"/>
        <v>26</v>
      </c>
      <c r="AB1487" s="1">
        <f t="shared" si="1077"/>
        <v>26</v>
      </c>
      <c r="AC1487" s="1">
        <f t="shared" si="1078"/>
        <v>26</v>
      </c>
      <c r="AD1487" s="1">
        <f t="shared" si="1079"/>
        <v>26</v>
      </c>
      <c r="AE1487" s="1">
        <f t="shared" si="1080"/>
        <v>26</v>
      </c>
      <c r="AF1487" s="1">
        <f t="shared" si="1081"/>
        <v>26</v>
      </c>
      <c r="AG1487" s="1">
        <f t="shared" si="1082"/>
        <v>26</v>
      </c>
      <c r="AH1487" s="1">
        <f t="shared" si="1083"/>
        <v>26</v>
      </c>
      <c r="AI1487" s="1">
        <f t="shared" si="1084"/>
        <v>26</v>
      </c>
      <c r="AJ1487" s="1">
        <f t="shared" si="1085"/>
        <v>26</v>
      </c>
      <c r="AK1487" s="1">
        <f t="shared" si="1086"/>
        <v>26</v>
      </c>
      <c r="AL1487" s="1">
        <f t="shared" si="1087"/>
        <v>26</v>
      </c>
      <c r="AM1487" s="1">
        <f t="shared" si="1088"/>
        <v>26</v>
      </c>
      <c r="AN1487" s="1">
        <f t="shared" si="1089"/>
        <v>26</v>
      </c>
      <c r="AO1487" s="1">
        <f t="shared" si="1090"/>
        <v>26</v>
      </c>
      <c r="AP1487" s="7">
        <f t="shared" si="1060"/>
        <v>38</v>
      </c>
      <c r="AQ1487" s="7">
        <f t="shared" si="1061"/>
        <v>38</v>
      </c>
      <c r="AR1487" s="1">
        <f t="shared" si="1091"/>
        <v>38</v>
      </c>
      <c r="AS1487" s="7">
        <f t="shared" si="1062"/>
        <v>38</v>
      </c>
      <c r="AT1487" s="1">
        <f t="shared" si="1092"/>
        <v>38</v>
      </c>
      <c r="AU1487" s="1">
        <f t="shared" si="1093"/>
        <v>38</v>
      </c>
      <c r="AV1487" s="1">
        <f t="shared" si="1094"/>
        <v>38</v>
      </c>
      <c r="AW1487" s="1">
        <f t="shared" si="1095"/>
        <v>38</v>
      </c>
      <c r="AX1487" s="1">
        <f t="shared" si="1096"/>
        <v>38</v>
      </c>
      <c r="AY1487" s="1">
        <f t="shared" si="1097"/>
        <v>38</v>
      </c>
      <c r="AZ1487" s="1">
        <f t="shared" si="1098"/>
        <v>38</v>
      </c>
      <c r="BA1487" s="1">
        <f t="shared" si="1099"/>
        <v>38</v>
      </c>
      <c r="BB1487" s="1">
        <f t="shared" si="1100"/>
        <v>40</v>
      </c>
      <c r="BC1487" s="1">
        <f t="shared" si="1101"/>
        <v>40</v>
      </c>
      <c r="BD1487" s="1">
        <f t="shared" si="1102"/>
        <v>41</v>
      </c>
      <c r="BE1487" s="1">
        <f t="shared" si="1103"/>
        <v>41</v>
      </c>
      <c r="BF1487" s="1">
        <f t="shared" si="1104"/>
        <v>41</v>
      </c>
      <c r="BG1487" s="1">
        <f>+IF(D1487="male",VLOOKUP(M1487,'Key node cluster'!$A$3:$C$45,3,0),VLOOKUP(M1487,'Key node cluster'!$F$3:$H$27,3,0))</f>
        <v>41</v>
      </c>
    </row>
    <row r="1488" spans="1:59" x14ac:dyDescent="0.25">
      <c r="A1488" t="s">
        <v>1610</v>
      </c>
      <c r="B1488">
        <v>9951066395</v>
      </c>
      <c r="C1488" s="7">
        <v>30</v>
      </c>
      <c r="D1488" t="s">
        <v>9</v>
      </c>
      <c r="E1488" t="s">
        <v>10</v>
      </c>
      <c r="F1488" t="s">
        <v>45</v>
      </c>
      <c r="G1488" t="str">
        <f t="shared" si="1059"/>
        <v>bachelor or above</v>
      </c>
      <c r="H1488" s="7">
        <f t="shared" si="1063"/>
        <v>5</v>
      </c>
      <c r="I1488" t="s">
        <v>14</v>
      </c>
      <c r="J1488">
        <v>26</v>
      </c>
      <c r="K1488">
        <v>2.7753424657534</v>
      </c>
      <c r="L1488">
        <v>19</v>
      </c>
      <c r="M1488" s="5">
        <f t="shared" si="1064"/>
        <v>31</v>
      </c>
      <c r="N1488" s="5">
        <f>+IF(D1488="male",VLOOKUP(BG1488,'Key node cluster'!$L$3:$N$24,3,0),VLOOKUP(BG1488,'Key node cluster'!$R$3:$T$15,3,0))</f>
        <v>1</v>
      </c>
      <c r="O1488" s="1">
        <v>0</v>
      </c>
      <c r="P1488" s="1">
        <f t="shared" si="1065"/>
        <v>26</v>
      </c>
      <c r="Q1488" s="1">
        <f t="shared" si="1066"/>
        <v>26</v>
      </c>
      <c r="R1488" s="1">
        <f t="shared" si="1067"/>
        <v>26</v>
      </c>
      <c r="S1488" s="1">
        <f t="shared" si="1068"/>
        <v>26</v>
      </c>
      <c r="T1488" s="1">
        <f t="shared" si="1069"/>
        <v>26</v>
      </c>
      <c r="U1488" s="1">
        <f t="shared" si="1070"/>
        <v>26</v>
      </c>
      <c r="V1488" s="1">
        <f t="shared" si="1071"/>
        <v>26</v>
      </c>
      <c r="W1488" s="1">
        <f t="shared" si="1072"/>
        <v>26</v>
      </c>
      <c r="X1488" s="1">
        <f t="shared" si="1073"/>
        <v>26</v>
      </c>
      <c r="Y1488" s="1">
        <f t="shared" si="1074"/>
        <v>26</v>
      </c>
      <c r="Z1488" s="1">
        <f t="shared" si="1075"/>
        <v>26</v>
      </c>
      <c r="AA1488" s="1">
        <f t="shared" si="1076"/>
        <v>26</v>
      </c>
      <c r="AB1488" s="1">
        <f t="shared" si="1077"/>
        <v>26</v>
      </c>
      <c r="AC1488" s="1">
        <f t="shared" si="1078"/>
        <v>26</v>
      </c>
      <c r="AD1488" s="1">
        <f t="shared" si="1079"/>
        <v>26</v>
      </c>
      <c r="AE1488" s="1">
        <f t="shared" si="1080"/>
        <v>26</v>
      </c>
      <c r="AF1488" s="1">
        <f t="shared" si="1081"/>
        <v>26</v>
      </c>
      <c r="AG1488" s="1">
        <f t="shared" si="1082"/>
        <v>26</v>
      </c>
      <c r="AH1488" s="1">
        <f t="shared" si="1083"/>
        <v>26</v>
      </c>
      <c r="AI1488" s="1">
        <f t="shared" si="1084"/>
        <v>26</v>
      </c>
      <c r="AJ1488" s="1">
        <f t="shared" si="1085"/>
        <v>26</v>
      </c>
      <c r="AK1488" s="1">
        <f t="shared" si="1086"/>
        <v>26</v>
      </c>
      <c r="AL1488" s="1">
        <f t="shared" si="1087"/>
        <v>26</v>
      </c>
      <c r="AM1488" s="1">
        <f t="shared" si="1088"/>
        <v>26</v>
      </c>
      <c r="AN1488" s="1">
        <f t="shared" si="1089"/>
        <v>26</v>
      </c>
      <c r="AO1488" s="1">
        <f t="shared" si="1090"/>
        <v>26</v>
      </c>
      <c r="AP1488" s="7">
        <f t="shared" si="1060"/>
        <v>27</v>
      </c>
      <c r="AQ1488" s="7">
        <f t="shared" si="1061"/>
        <v>28</v>
      </c>
      <c r="AR1488" s="1">
        <f t="shared" si="1091"/>
        <v>29</v>
      </c>
      <c r="AS1488" s="7">
        <f t="shared" si="1062"/>
        <v>31</v>
      </c>
      <c r="AT1488" s="1">
        <f t="shared" si="1092"/>
        <v>31</v>
      </c>
      <c r="AU1488" s="1">
        <f t="shared" si="1093"/>
        <v>31</v>
      </c>
      <c r="AV1488" s="1">
        <f t="shared" si="1094"/>
        <v>31</v>
      </c>
      <c r="AW1488" s="1">
        <f t="shared" si="1095"/>
        <v>31</v>
      </c>
      <c r="AX1488" s="1">
        <f t="shared" si="1096"/>
        <v>31</v>
      </c>
      <c r="AY1488" s="1">
        <f t="shared" si="1097"/>
        <v>31</v>
      </c>
      <c r="AZ1488" s="1">
        <f t="shared" si="1098"/>
        <v>31</v>
      </c>
      <c r="BA1488" s="1">
        <f t="shared" si="1099"/>
        <v>31</v>
      </c>
      <c r="BB1488" s="1">
        <f t="shared" si="1100"/>
        <v>31</v>
      </c>
      <c r="BC1488" s="1">
        <f t="shared" si="1101"/>
        <v>31</v>
      </c>
      <c r="BD1488" s="1">
        <f t="shared" si="1102"/>
        <v>31</v>
      </c>
      <c r="BE1488" s="1">
        <f t="shared" si="1103"/>
        <v>31</v>
      </c>
      <c r="BF1488" s="1">
        <f t="shared" si="1104"/>
        <v>31</v>
      </c>
      <c r="BG1488" s="1">
        <f>+IF(D1488="male",VLOOKUP(M1488,'Key node cluster'!$A$3:$C$45,3,0),VLOOKUP(M1488,'Key node cluster'!$F$3:$H$27,3,0))</f>
        <v>31</v>
      </c>
    </row>
    <row r="1489" spans="1:59" x14ac:dyDescent="0.25">
      <c r="A1489" t="s">
        <v>1611</v>
      </c>
      <c r="B1489">
        <v>9701019778</v>
      </c>
      <c r="C1489" s="7">
        <v>50</v>
      </c>
      <c r="D1489" t="s">
        <v>9</v>
      </c>
      <c r="E1489" t="s">
        <v>10</v>
      </c>
      <c r="G1489" t="str">
        <f t="shared" si="1059"/>
        <v>tvet</v>
      </c>
      <c r="H1489" s="7">
        <f t="shared" si="1063"/>
        <v>20</v>
      </c>
      <c r="I1489" t="s">
        <v>22</v>
      </c>
      <c r="J1489">
        <v>51</v>
      </c>
      <c r="K1489">
        <v>21.095890410959001</v>
      </c>
      <c r="L1489">
        <v>17</v>
      </c>
      <c r="M1489" s="5">
        <f t="shared" si="1064"/>
        <v>26</v>
      </c>
      <c r="N1489" s="5">
        <f>+IF(D1489="male",VLOOKUP(BG1489,'Key node cluster'!$L$3:$N$24,3,0),VLOOKUP(BG1489,'Key node cluster'!$R$3:$T$15,3,0))</f>
        <v>1</v>
      </c>
      <c r="O1489" s="1">
        <v>0</v>
      </c>
      <c r="P1489" s="1">
        <f t="shared" si="1065"/>
        <v>26</v>
      </c>
      <c r="Q1489" s="1">
        <f t="shared" si="1066"/>
        <v>26</v>
      </c>
      <c r="R1489" s="1">
        <f t="shared" si="1067"/>
        <v>26</v>
      </c>
      <c r="S1489" s="1">
        <f t="shared" si="1068"/>
        <v>26</v>
      </c>
      <c r="T1489" s="1">
        <f t="shared" si="1069"/>
        <v>26</v>
      </c>
      <c r="U1489" s="1">
        <f t="shared" si="1070"/>
        <v>26</v>
      </c>
      <c r="V1489" s="1">
        <f t="shared" si="1071"/>
        <v>26</v>
      </c>
      <c r="W1489" s="1">
        <f t="shared" si="1072"/>
        <v>26</v>
      </c>
      <c r="X1489" s="1">
        <f t="shared" si="1073"/>
        <v>26</v>
      </c>
      <c r="Y1489" s="1">
        <f t="shared" si="1074"/>
        <v>26</v>
      </c>
      <c r="Z1489" s="1">
        <f t="shared" si="1075"/>
        <v>26</v>
      </c>
      <c r="AA1489" s="1">
        <f t="shared" si="1076"/>
        <v>26</v>
      </c>
      <c r="AB1489" s="1">
        <f t="shared" si="1077"/>
        <v>26</v>
      </c>
      <c r="AC1489" s="1">
        <f t="shared" si="1078"/>
        <v>26</v>
      </c>
      <c r="AD1489" s="1">
        <f t="shared" si="1079"/>
        <v>26</v>
      </c>
      <c r="AE1489" s="1">
        <f t="shared" si="1080"/>
        <v>26</v>
      </c>
      <c r="AF1489" s="1">
        <f t="shared" si="1081"/>
        <v>26</v>
      </c>
      <c r="AG1489" s="1">
        <f t="shared" si="1082"/>
        <v>26</v>
      </c>
      <c r="AH1489" s="1">
        <f t="shared" si="1083"/>
        <v>26</v>
      </c>
      <c r="AI1489" s="1">
        <f t="shared" si="1084"/>
        <v>26</v>
      </c>
      <c r="AJ1489" s="1">
        <f t="shared" si="1085"/>
        <v>26</v>
      </c>
      <c r="AK1489" s="1">
        <f t="shared" si="1086"/>
        <v>26</v>
      </c>
      <c r="AL1489" s="1">
        <f t="shared" si="1087"/>
        <v>26</v>
      </c>
      <c r="AM1489" s="1">
        <f t="shared" si="1088"/>
        <v>26</v>
      </c>
      <c r="AN1489" s="1">
        <f t="shared" si="1089"/>
        <v>26</v>
      </c>
      <c r="AO1489" s="1">
        <f t="shared" si="1090"/>
        <v>26</v>
      </c>
      <c r="AP1489" s="7">
        <f t="shared" si="1060"/>
        <v>26</v>
      </c>
      <c r="AQ1489" s="7">
        <f t="shared" si="1061"/>
        <v>26</v>
      </c>
      <c r="AR1489" s="1">
        <f t="shared" si="1091"/>
        <v>26</v>
      </c>
      <c r="AS1489" s="7">
        <f t="shared" si="1062"/>
        <v>26</v>
      </c>
      <c r="AT1489" s="1">
        <f t="shared" si="1092"/>
        <v>26</v>
      </c>
      <c r="AU1489" s="1">
        <f t="shared" si="1093"/>
        <v>26</v>
      </c>
      <c r="AV1489" s="1">
        <f t="shared" si="1094"/>
        <v>26</v>
      </c>
      <c r="AW1489" s="1">
        <f t="shared" si="1095"/>
        <v>26</v>
      </c>
      <c r="AX1489" s="1">
        <f t="shared" si="1096"/>
        <v>26</v>
      </c>
      <c r="AY1489" s="1">
        <f t="shared" si="1097"/>
        <v>26</v>
      </c>
      <c r="AZ1489" s="1">
        <f t="shared" si="1098"/>
        <v>26</v>
      </c>
      <c r="BA1489" s="1">
        <f t="shared" si="1099"/>
        <v>26</v>
      </c>
      <c r="BB1489" s="1">
        <f t="shared" si="1100"/>
        <v>26</v>
      </c>
      <c r="BC1489" s="1">
        <f t="shared" si="1101"/>
        <v>26</v>
      </c>
      <c r="BD1489" s="1">
        <f t="shared" si="1102"/>
        <v>26</v>
      </c>
      <c r="BE1489" s="1">
        <f t="shared" si="1103"/>
        <v>26</v>
      </c>
      <c r="BF1489" s="1">
        <f t="shared" si="1104"/>
        <v>26</v>
      </c>
      <c r="BG1489" s="1">
        <f>+IF(D1489="male",VLOOKUP(M1489,'Key node cluster'!$A$3:$C$45,3,0),VLOOKUP(M1489,'Key node cluster'!$F$3:$H$27,3,0))</f>
        <v>31</v>
      </c>
    </row>
    <row r="1490" spans="1:59" x14ac:dyDescent="0.25">
      <c r="A1490" t="s">
        <v>1612</v>
      </c>
      <c r="B1490">
        <v>9921018223</v>
      </c>
      <c r="C1490" s="7">
        <v>30</v>
      </c>
      <c r="D1490" t="s">
        <v>9</v>
      </c>
      <c r="E1490" t="s">
        <v>10</v>
      </c>
      <c r="F1490" t="s">
        <v>11</v>
      </c>
      <c r="G1490" t="str">
        <f t="shared" si="1059"/>
        <v>bachelor or above</v>
      </c>
      <c r="H1490" s="7">
        <f t="shared" si="1063"/>
        <v>10</v>
      </c>
      <c r="I1490" t="s">
        <v>14</v>
      </c>
      <c r="J1490">
        <v>30</v>
      </c>
      <c r="K1490">
        <v>6.3561643835616</v>
      </c>
      <c r="L1490">
        <v>2</v>
      </c>
      <c r="M1490" s="5">
        <f t="shared" si="1064"/>
        <v>42</v>
      </c>
      <c r="N1490" s="5">
        <f>+IF(D1490="male",VLOOKUP(BG1490,'Key node cluster'!$L$3:$N$24,3,0),VLOOKUP(BG1490,'Key node cluster'!$R$3:$T$15,3,0))</f>
        <v>0</v>
      </c>
      <c r="O1490" s="1">
        <v>0</v>
      </c>
      <c r="P1490" s="1">
        <f t="shared" si="1065"/>
        <v>26</v>
      </c>
      <c r="Q1490" s="1">
        <f t="shared" si="1066"/>
        <v>26</v>
      </c>
      <c r="R1490" s="1">
        <f t="shared" si="1067"/>
        <v>26</v>
      </c>
      <c r="S1490" s="1">
        <f t="shared" si="1068"/>
        <v>26</v>
      </c>
      <c r="T1490" s="1">
        <f t="shared" si="1069"/>
        <v>26</v>
      </c>
      <c r="U1490" s="1">
        <f t="shared" si="1070"/>
        <v>26</v>
      </c>
      <c r="V1490" s="1">
        <f t="shared" si="1071"/>
        <v>26</v>
      </c>
      <c r="W1490" s="1">
        <f t="shared" si="1072"/>
        <v>26</v>
      </c>
      <c r="X1490" s="1">
        <f t="shared" si="1073"/>
        <v>26</v>
      </c>
      <c r="Y1490" s="1">
        <f t="shared" si="1074"/>
        <v>26</v>
      </c>
      <c r="Z1490" s="1">
        <f t="shared" si="1075"/>
        <v>26</v>
      </c>
      <c r="AA1490" s="1">
        <f t="shared" si="1076"/>
        <v>26</v>
      </c>
      <c r="AB1490" s="1">
        <f t="shared" si="1077"/>
        <v>26</v>
      </c>
      <c r="AC1490" s="1">
        <f t="shared" si="1078"/>
        <v>26</v>
      </c>
      <c r="AD1490" s="1">
        <f t="shared" si="1079"/>
        <v>26</v>
      </c>
      <c r="AE1490" s="1">
        <f t="shared" si="1080"/>
        <v>26</v>
      </c>
      <c r="AF1490" s="1">
        <f t="shared" si="1081"/>
        <v>26</v>
      </c>
      <c r="AG1490" s="1">
        <f t="shared" si="1082"/>
        <v>26</v>
      </c>
      <c r="AH1490" s="1">
        <f t="shared" si="1083"/>
        <v>26</v>
      </c>
      <c r="AI1490" s="1">
        <f t="shared" si="1084"/>
        <v>26</v>
      </c>
      <c r="AJ1490" s="1">
        <f t="shared" si="1085"/>
        <v>26</v>
      </c>
      <c r="AK1490" s="1">
        <f t="shared" si="1086"/>
        <v>26</v>
      </c>
      <c r="AL1490" s="1">
        <f t="shared" si="1087"/>
        <v>26</v>
      </c>
      <c r="AM1490" s="1">
        <f t="shared" si="1088"/>
        <v>26</v>
      </c>
      <c r="AN1490" s="1">
        <f t="shared" si="1089"/>
        <v>26</v>
      </c>
      <c r="AO1490" s="1">
        <f t="shared" si="1090"/>
        <v>26</v>
      </c>
      <c r="AP1490" s="7">
        <f t="shared" si="1060"/>
        <v>38</v>
      </c>
      <c r="AQ1490" s="7">
        <f t="shared" si="1061"/>
        <v>38</v>
      </c>
      <c r="AR1490" s="1">
        <f t="shared" si="1091"/>
        <v>38</v>
      </c>
      <c r="AS1490" s="7">
        <f t="shared" si="1062"/>
        <v>38</v>
      </c>
      <c r="AT1490" s="1">
        <f t="shared" si="1092"/>
        <v>38</v>
      </c>
      <c r="AU1490" s="1">
        <f t="shared" si="1093"/>
        <v>38</v>
      </c>
      <c r="AV1490" s="1">
        <f t="shared" si="1094"/>
        <v>38</v>
      </c>
      <c r="AW1490" s="1">
        <f t="shared" si="1095"/>
        <v>38</v>
      </c>
      <c r="AX1490" s="1">
        <f t="shared" si="1096"/>
        <v>38</v>
      </c>
      <c r="AY1490" s="1">
        <f t="shared" si="1097"/>
        <v>38</v>
      </c>
      <c r="AZ1490" s="1">
        <f t="shared" si="1098"/>
        <v>38</v>
      </c>
      <c r="BA1490" s="1">
        <f t="shared" si="1099"/>
        <v>38</v>
      </c>
      <c r="BB1490" s="1">
        <f t="shared" si="1100"/>
        <v>40</v>
      </c>
      <c r="BC1490" s="1">
        <f t="shared" si="1101"/>
        <v>40</v>
      </c>
      <c r="BD1490" s="1">
        <f t="shared" si="1102"/>
        <v>42</v>
      </c>
      <c r="BE1490" s="1">
        <f t="shared" si="1103"/>
        <v>42</v>
      </c>
      <c r="BF1490" s="1">
        <f t="shared" si="1104"/>
        <v>42</v>
      </c>
      <c r="BG1490" s="1">
        <f>+IF(D1490="male",VLOOKUP(M1490,'Key node cluster'!$A$3:$C$45,3,0),VLOOKUP(M1490,'Key node cluster'!$F$3:$H$27,3,0))</f>
        <v>42</v>
      </c>
    </row>
    <row r="1491" spans="1:59" x14ac:dyDescent="0.25">
      <c r="A1491" t="s">
        <v>1613</v>
      </c>
      <c r="B1491">
        <v>9851031711</v>
      </c>
      <c r="C1491" s="7">
        <v>40</v>
      </c>
      <c r="D1491" t="s">
        <v>9</v>
      </c>
      <c r="E1491" t="s">
        <v>10</v>
      </c>
      <c r="G1491" t="str">
        <f t="shared" si="1059"/>
        <v>secondary or below</v>
      </c>
      <c r="H1491" s="7">
        <f t="shared" si="1063"/>
        <v>15</v>
      </c>
      <c r="I1491" t="s">
        <v>12</v>
      </c>
      <c r="J1491">
        <v>36</v>
      </c>
      <c r="K1491">
        <v>14.186301369862999</v>
      </c>
      <c r="L1491">
        <v>9</v>
      </c>
      <c r="M1491" s="5">
        <f t="shared" si="1064"/>
        <v>26</v>
      </c>
      <c r="N1491" s="5">
        <f>+IF(D1491="male",VLOOKUP(BG1491,'Key node cluster'!$L$3:$N$24,3,0),VLOOKUP(BG1491,'Key node cluster'!$R$3:$T$15,3,0))</f>
        <v>1</v>
      </c>
      <c r="O1491" s="1">
        <v>0</v>
      </c>
      <c r="P1491" s="1">
        <f t="shared" si="1065"/>
        <v>26</v>
      </c>
      <c r="Q1491" s="1">
        <f t="shared" si="1066"/>
        <v>26</v>
      </c>
      <c r="R1491" s="1">
        <f t="shared" si="1067"/>
        <v>26</v>
      </c>
      <c r="S1491" s="1">
        <f t="shared" si="1068"/>
        <v>26</v>
      </c>
      <c r="T1491" s="1">
        <f t="shared" si="1069"/>
        <v>26</v>
      </c>
      <c r="U1491" s="1">
        <f t="shared" si="1070"/>
        <v>26</v>
      </c>
      <c r="V1491" s="1">
        <f t="shared" si="1071"/>
        <v>26</v>
      </c>
      <c r="W1491" s="1">
        <f t="shared" si="1072"/>
        <v>26</v>
      </c>
      <c r="X1491" s="1">
        <f t="shared" si="1073"/>
        <v>26</v>
      </c>
      <c r="Y1491" s="1">
        <f t="shared" si="1074"/>
        <v>26</v>
      </c>
      <c r="Z1491" s="1">
        <f t="shared" si="1075"/>
        <v>26</v>
      </c>
      <c r="AA1491" s="1">
        <f t="shared" si="1076"/>
        <v>26</v>
      </c>
      <c r="AB1491" s="1">
        <f t="shared" si="1077"/>
        <v>26</v>
      </c>
      <c r="AC1491" s="1">
        <f t="shared" si="1078"/>
        <v>26</v>
      </c>
      <c r="AD1491" s="1">
        <f t="shared" si="1079"/>
        <v>26</v>
      </c>
      <c r="AE1491" s="1">
        <f t="shared" si="1080"/>
        <v>26</v>
      </c>
      <c r="AF1491" s="1">
        <f t="shared" si="1081"/>
        <v>26</v>
      </c>
      <c r="AG1491" s="1">
        <f t="shared" si="1082"/>
        <v>26</v>
      </c>
      <c r="AH1491" s="1">
        <f t="shared" si="1083"/>
        <v>26</v>
      </c>
      <c r="AI1491" s="1">
        <f t="shared" si="1084"/>
        <v>26</v>
      </c>
      <c r="AJ1491" s="1">
        <f t="shared" si="1085"/>
        <v>26</v>
      </c>
      <c r="AK1491" s="1">
        <f t="shared" si="1086"/>
        <v>26</v>
      </c>
      <c r="AL1491" s="1">
        <f t="shared" si="1087"/>
        <v>26</v>
      </c>
      <c r="AM1491" s="1">
        <f t="shared" si="1088"/>
        <v>26</v>
      </c>
      <c r="AN1491" s="1">
        <f t="shared" si="1089"/>
        <v>26</v>
      </c>
      <c r="AO1491" s="1">
        <f t="shared" si="1090"/>
        <v>26</v>
      </c>
      <c r="AP1491" s="7">
        <f t="shared" si="1060"/>
        <v>26</v>
      </c>
      <c r="AQ1491" s="7">
        <f t="shared" si="1061"/>
        <v>26</v>
      </c>
      <c r="AR1491" s="1">
        <f t="shared" si="1091"/>
        <v>26</v>
      </c>
      <c r="AS1491" s="7">
        <f t="shared" si="1062"/>
        <v>26</v>
      </c>
      <c r="AT1491" s="1">
        <f t="shared" si="1092"/>
        <v>26</v>
      </c>
      <c r="AU1491" s="1">
        <f t="shared" si="1093"/>
        <v>26</v>
      </c>
      <c r="AV1491" s="1">
        <f t="shared" si="1094"/>
        <v>26</v>
      </c>
      <c r="AW1491" s="1">
        <f t="shared" si="1095"/>
        <v>26</v>
      </c>
      <c r="AX1491" s="1">
        <f t="shared" si="1096"/>
        <v>26</v>
      </c>
      <c r="AY1491" s="1">
        <f t="shared" si="1097"/>
        <v>26</v>
      </c>
      <c r="AZ1491" s="1">
        <f t="shared" si="1098"/>
        <v>26</v>
      </c>
      <c r="BA1491" s="1">
        <f t="shared" si="1099"/>
        <v>26</v>
      </c>
      <c r="BB1491" s="1">
        <f t="shared" si="1100"/>
        <v>26</v>
      </c>
      <c r="BC1491" s="1">
        <f t="shared" si="1101"/>
        <v>26</v>
      </c>
      <c r="BD1491" s="1">
        <f t="shared" si="1102"/>
        <v>26</v>
      </c>
      <c r="BE1491" s="1">
        <f t="shared" si="1103"/>
        <v>26</v>
      </c>
      <c r="BF1491" s="1">
        <f t="shared" si="1104"/>
        <v>26</v>
      </c>
      <c r="BG1491" s="1">
        <f>+IF(D1491="male",VLOOKUP(M1491,'Key node cluster'!$A$3:$C$45,3,0),VLOOKUP(M1491,'Key node cluster'!$F$3:$H$27,3,0))</f>
        <v>31</v>
      </c>
    </row>
    <row r="1492" spans="1:59" x14ac:dyDescent="0.25">
      <c r="A1492" t="s">
        <v>1614</v>
      </c>
      <c r="B1492">
        <v>9911033055</v>
      </c>
      <c r="C1492" s="7">
        <v>30</v>
      </c>
      <c r="D1492" t="s">
        <v>9</v>
      </c>
      <c r="E1492" t="s">
        <v>10</v>
      </c>
      <c r="F1492" t="s">
        <v>11</v>
      </c>
      <c r="G1492" t="str">
        <f t="shared" si="1059"/>
        <v>secondary or below</v>
      </c>
      <c r="H1492" s="7">
        <f t="shared" si="1063"/>
        <v>5</v>
      </c>
      <c r="I1492" t="s">
        <v>12</v>
      </c>
      <c r="J1492">
        <v>30</v>
      </c>
      <c r="K1492">
        <v>3.5232876712329002</v>
      </c>
      <c r="L1492">
        <v>14</v>
      </c>
      <c r="M1492" s="5">
        <f t="shared" si="1064"/>
        <v>41</v>
      </c>
      <c r="N1492" s="5">
        <f>+IF(D1492="male",VLOOKUP(BG1492,'Key node cluster'!$L$3:$N$24,3,0),VLOOKUP(BG1492,'Key node cluster'!$R$3:$T$15,3,0))</f>
        <v>1</v>
      </c>
      <c r="O1492" s="1">
        <v>0</v>
      </c>
      <c r="P1492" s="1">
        <f t="shared" si="1065"/>
        <v>26</v>
      </c>
      <c r="Q1492" s="1">
        <f t="shared" si="1066"/>
        <v>26</v>
      </c>
      <c r="R1492" s="1">
        <f t="shared" si="1067"/>
        <v>26</v>
      </c>
      <c r="S1492" s="1">
        <f t="shared" si="1068"/>
        <v>26</v>
      </c>
      <c r="T1492" s="1">
        <f t="shared" si="1069"/>
        <v>26</v>
      </c>
      <c r="U1492" s="1">
        <f t="shared" si="1070"/>
        <v>26</v>
      </c>
      <c r="V1492" s="1">
        <f t="shared" si="1071"/>
        <v>26</v>
      </c>
      <c r="W1492" s="1">
        <f t="shared" si="1072"/>
        <v>26</v>
      </c>
      <c r="X1492" s="1">
        <f t="shared" si="1073"/>
        <v>26</v>
      </c>
      <c r="Y1492" s="1">
        <f t="shared" si="1074"/>
        <v>26</v>
      </c>
      <c r="Z1492" s="1">
        <f t="shared" si="1075"/>
        <v>26</v>
      </c>
      <c r="AA1492" s="1">
        <f t="shared" si="1076"/>
        <v>26</v>
      </c>
      <c r="AB1492" s="1">
        <f t="shared" si="1077"/>
        <v>26</v>
      </c>
      <c r="AC1492" s="1">
        <f t="shared" si="1078"/>
        <v>26</v>
      </c>
      <c r="AD1492" s="1">
        <f t="shared" si="1079"/>
        <v>26</v>
      </c>
      <c r="AE1492" s="1">
        <f t="shared" si="1080"/>
        <v>26</v>
      </c>
      <c r="AF1492" s="1">
        <f t="shared" si="1081"/>
        <v>26</v>
      </c>
      <c r="AG1492" s="1">
        <f t="shared" si="1082"/>
        <v>26</v>
      </c>
      <c r="AH1492" s="1">
        <f t="shared" si="1083"/>
        <v>26</v>
      </c>
      <c r="AI1492" s="1">
        <f t="shared" si="1084"/>
        <v>26</v>
      </c>
      <c r="AJ1492" s="1">
        <f t="shared" si="1085"/>
        <v>26</v>
      </c>
      <c r="AK1492" s="1">
        <f t="shared" si="1086"/>
        <v>26</v>
      </c>
      <c r="AL1492" s="1">
        <f t="shared" si="1087"/>
        <v>26</v>
      </c>
      <c r="AM1492" s="1">
        <f t="shared" si="1088"/>
        <v>26</v>
      </c>
      <c r="AN1492" s="1">
        <f t="shared" si="1089"/>
        <v>26</v>
      </c>
      <c r="AO1492" s="1">
        <f t="shared" si="1090"/>
        <v>26</v>
      </c>
      <c r="AP1492" s="7">
        <f t="shared" si="1060"/>
        <v>38</v>
      </c>
      <c r="AQ1492" s="7">
        <f t="shared" si="1061"/>
        <v>38</v>
      </c>
      <c r="AR1492" s="1">
        <f t="shared" si="1091"/>
        <v>38</v>
      </c>
      <c r="AS1492" s="7">
        <f t="shared" si="1062"/>
        <v>38</v>
      </c>
      <c r="AT1492" s="1">
        <f t="shared" si="1092"/>
        <v>38</v>
      </c>
      <c r="AU1492" s="1">
        <f t="shared" si="1093"/>
        <v>38</v>
      </c>
      <c r="AV1492" s="1">
        <f t="shared" si="1094"/>
        <v>38</v>
      </c>
      <c r="AW1492" s="1">
        <f t="shared" si="1095"/>
        <v>38</v>
      </c>
      <c r="AX1492" s="1">
        <f t="shared" si="1096"/>
        <v>38</v>
      </c>
      <c r="AY1492" s="1">
        <f t="shared" si="1097"/>
        <v>38</v>
      </c>
      <c r="AZ1492" s="1">
        <f t="shared" si="1098"/>
        <v>38</v>
      </c>
      <c r="BA1492" s="1">
        <f t="shared" si="1099"/>
        <v>38</v>
      </c>
      <c r="BB1492" s="1">
        <f t="shared" si="1100"/>
        <v>40</v>
      </c>
      <c r="BC1492" s="1">
        <f t="shared" si="1101"/>
        <v>40</v>
      </c>
      <c r="BD1492" s="1">
        <f t="shared" si="1102"/>
        <v>41</v>
      </c>
      <c r="BE1492" s="1">
        <f t="shared" si="1103"/>
        <v>41</v>
      </c>
      <c r="BF1492" s="1">
        <f t="shared" si="1104"/>
        <v>41</v>
      </c>
      <c r="BG1492" s="1">
        <f>+IF(D1492="male",VLOOKUP(M1492,'Key node cluster'!$A$3:$C$45,3,0),VLOOKUP(M1492,'Key node cluster'!$F$3:$H$27,3,0))</f>
        <v>41</v>
      </c>
    </row>
    <row r="1493" spans="1:59" x14ac:dyDescent="0.25">
      <c r="A1493" t="s">
        <v>1615</v>
      </c>
      <c r="B1493">
        <v>9911069269</v>
      </c>
      <c r="C1493" s="7">
        <v>30</v>
      </c>
      <c r="D1493" t="s">
        <v>9</v>
      </c>
      <c r="E1493" t="s">
        <v>10</v>
      </c>
      <c r="F1493" t="s">
        <v>45</v>
      </c>
      <c r="G1493" t="str">
        <f t="shared" si="1059"/>
        <v/>
      </c>
      <c r="H1493" s="7">
        <f t="shared" si="1063"/>
        <v>10</v>
      </c>
      <c r="J1493">
        <v>31</v>
      </c>
      <c r="K1493">
        <v>8.0301369863014003</v>
      </c>
      <c r="L1493">
        <v>11</v>
      </c>
      <c r="M1493" s="5">
        <f t="shared" si="1064"/>
        <v>31</v>
      </c>
      <c r="N1493" s="5">
        <f>+IF(D1493="male",VLOOKUP(BG1493,'Key node cluster'!$L$3:$N$24,3,0),VLOOKUP(BG1493,'Key node cluster'!$R$3:$T$15,3,0))</f>
        <v>1</v>
      </c>
      <c r="O1493" s="1">
        <v>0</v>
      </c>
      <c r="P1493" s="1">
        <f t="shared" si="1065"/>
        <v>26</v>
      </c>
      <c r="Q1493" s="1">
        <f t="shared" si="1066"/>
        <v>26</v>
      </c>
      <c r="R1493" s="1">
        <f t="shared" si="1067"/>
        <v>26</v>
      </c>
      <c r="S1493" s="1">
        <f t="shared" si="1068"/>
        <v>26</v>
      </c>
      <c r="T1493" s="1">
        <f t="shared" si="1069"/>
        <v>26</v>
      </c>
      <c r="U1493" s="1">
        <f t="shared" si="1070"/>
        <v>26</v>
      </c>
      <c r="V1493" s="1">
        <f t="shared" si="1071"/>
        <v>26</v>
      </c>
      <c r="W1493" s="1">
        <f t="shared" si="1072"/>
        <v>26</v>
      </c>
      <c r="X1493" s="1">
        <f t="shared" si="1073"/>
        <v>26</v>
      </c>
      <c r="Y1493" s="1">
        <f t="shared" si="1074"/>
        <v>26</v>
      </c>
      <c r="Z1493" s="1">
        <f t="shared" si="1075"/>
        <v>26</v>
      </c>
      <c r="AA1493" s="1">
        <f t="shared" si="1076"/>
        <v>26</v>
      </c>
      <c r="AB1493" s="1">
        <f t="shared" si="1077"/>
        <v>26</v>
      </c>
      <c r="AC1493" s="1">
        <f t="shared" si="1078"/>
        <v>26</v>
      </c>
      <c r="AD1493" s="1">
        <f t="shared" si="1079"/>
        <v>26</v>
      </c>
      <c r="AE1493" s="1">
        <f t="shared" si="1080"/>
        <v>26</v>
      </c>
      <c r="AF1493" s="1">
        <f t="shared" si="1081"/>
        <v>26</v>
      </c>
      <c r="AG1493" s="1">
        <f t="shared" si="1082"/>
        <v>26</v>
      </c>
      <c r="AH1493" s="1">
        <f t="shared" si="1083"/>
        <v>26</v>
      </c>
      <c r="AI1493" s="1">
        <f t="shared" si="1084"/>
        <v>26</v>
      </c>
      <c r="AJ1493" s="1">
        <f t="shared" si="1085"/>
        <v>26</v>
      </c>
      <c r="AK1493" s="1">
        <f t="shared" si="1086"/>
        <v>26</v>
      </c>
      <c r="AL1493" s="1">
        <f t="shared" si="1087"/>
        <v>26</v>
      </c>
      <c r="AM1493" s="1">
        <f t="shared" si="1088"/>
        <v>26</v>
      </c>
      <c r="AN1493" s="1">
        <f t="shared" si="1089"/>
        <v>26</v>
      </c>
      <c r="AO1493" s="1">
        <f t="shared" si="1090"/>
        <v>26</v>
      </c>
      <c r="AP1493" s="7">
        <f t="shared" si="1060"/>
        <v>27</v>
      </c>
      <c r="AQ1493" s="7">
        <f t="shared" si="1061"/>
        <v>28</v>
      </c>
      <c r="AR1493" s="1">
        <f t="shared" si="1091"/>
        <v>29</v>
      </c>
      <c r="AS1493" s="7">
        <f t="shared" si="1062"/>
        <v>31</v>
      </c>
      <c r="AT1493" s="1">
        <f t="shared" si="1092"/>
        <v>31</v>
      </c>
      <c r="AU1493" s="1">
        <f t="shared" si="1093"/>
        <v>31</v>
      </c>
      <c r="AV1493" s="1">
        <f t="shared" si="1094"/>
        <v>31</v>
      </c>
      <c r="AW1493" s="1">
        <f t="shared" si="1095"/>
        <v>31</v>
      </c>
      <c r="AX1493" s="1">
        <f t="shared" si="1096"/>
        <v>31</v>
      </c>
      <c r="AY1493" s="1">
        <f t="shared" si="1097"/>
        <v>31</v>
      </c>
      <c r="AZ1493" s="1">
        <f t="shared" si="1098"/>
        <v>31</v>
      </c>
      <c r="BA1493" s="1">
        <f t="shared" si="1099"/>
        <v>31</v>
      </c>
      <c r="BB1493" s="1">
        <f t="shared" si="1100"/>
        <v>31</v>
      </c>
      <c r="BC1493" s="1">
        <f t="shared" si="1101"/>
        <v>31</v>
      </c>
      <c r="BD1493" s="1">
        <f t="shared" si="1102"/>
        <v>31</v>
      </c>
      <c r="BE1493" s="1">
        <f t="shared" si="1103"/>
        <v>31</v>
      </c>
      <c r="BF1493" s="1">
        <f t="shared" si="1104"/>
        <v>31</v>
      </c>
      <c r="BG1493" s="1">
        <f>+IF(D1493="male",VLOOKUP(M1493,'Key node cluster'!$A$3:$C$45,3,0),VLOOKUP(M1493,'Key node cluster'!$F$3:$H$27,3,0))</f>
        <v>31</v>
      </c>
    </row>
    <row r="1494" spans="1:59" x14ac:dyDescent="0.25">
      <c r="A1494" t="s">
        <v>1616</v>
      </c>
      <c r="B1494">
        <v>9961062812</v>
      </c>
      <c r="C1494" s="7">
        <v>20</v>
      </c>
      <c r="D1494" t="s">
        <v>9</v>
      </c>
      <c r="E1494" t="s">
        <v>10</v>
      </c>
      <c r="G1494" t="str">
        <f t="shared" si="1059"/>
        <v>secondary or below</v>
      </c>
      <c r="H1494" s="7">
        <f t="shared" si="1063"/>
        <v>10</v>
      </c>
      <c r="I1494" t="s">
        <v>18</v>
      </c>
      <c r="J1494">
        <v>25</v>
      </c>
      <c r="K1494">
        <v>5.1917808219178001</v>
      </c>
      <c r="L1494">
        <v>1</v>
      </c>
      <c r="M1494" s="5">
        <f t="shared" si="1064"/>
        <v>26</v>
      </c>
      <c r="N1494" s="5">
        <f>+IF(D1494="male",VLOOKUP(BG1494,'Key node cluster'!$L$3:$N$24,3,0),VLOOKUP(BG1494,'Key node cluster'!$R$3:$T$15,3,0))</f>
        <v>1</v>
      </c>
      <c r="O1494" s="1">
        <v>0</v>
      </c>
      <c r="P1494" s="1">
        <f t="shared" si="1065"/>
        <v>26</v>
      </c>
      <c r="Q1494" s="1">
        <f t="shared" si="1066"/>
        <v>26</v>
      </c>
      <c r="R1494" s="1">
        <f t="shared" si="1067"/>
        <v>26</v>
      </c>
      <c r="S1494" s="1">
        <f t="shared" si="1068"/>
        <v>26</v>
      </c>
      <c r="T1494" s="1">
        <f t="shared" si="1069"/>
        <v>26</v>
      </c>
      <c r="U1494" s="1">
        <f t="shared" si="1070"/>
        <v>26</v>
      </c>
      <c r="V1494" s="1">
        <f t="shared" si="1071"/>
        <v>26</v>
      </c>
      <c r="W1494" s="1">
        <f t="shared" si="1072"/>
        <v>26</v>
      </c>
      <c r="X1494" s="1">
        <f t="shared" si="1073"/>
        <v>26</v>
      </c>
      <c r="Y1494" s="1">
        <f t="shared" si="1074"/>
        <v>26</v>
      </c>
      <c r="Z1494" s="1">
        <f t="shared" si="1075"/>
        <v>26</v>
      </c>
      <c r="AA1494" s="1">
        <f t="shared" si="1076"/>
        <v>26</v>
      </c>
      <c r="AB1494" s="1">
        <f t="shared" si="1077"/>
        <v>26</v>
      </c>
      <c r="AC1494" s="1">
        <f t="shared" si="1078"/>
        <v>26</v>
      </c>
      <c r="AD1494" s="1">
        <f t="shared" si="1079"/>
        <v>26</v>
      </c>
      <c r="AE1494" s="1">
        <f t="shared" si="1080"/>
        <v>26</v>
      </c>
      <c r="AF1494" s="1">
        <f t="shared" si="1081"/>
        <v>26</v>
      </c>
      <c r="AG1494" s="1">
        <f t="shared" si="1082"/>
        <v>26</v>
      </c>
      <c r="AH1494" s="1">
        <f t="shared" si="1083"/>
        <v>26</v>
      </c>
      <c r="AI1494" s="1">
        <f t="shared" si="1084"/>
        <v>26</v>
      </c>
      <c r="AJ1494" s="1">
        <f t="shared" si="1085"/>
        <v>26</v>
      </c>
      <c r="AK1494" s="1">
        <f t="shared" si="1086"/>
        <v>26</v>
      </c>
      <c r="AL1494" s="1">
        <f t="shared" si="1087"/>
        <v>26</v>
      </c>
      <c r="AM1494" s="1">
        <f t="shared" si="1088"/>
        <v>26</v>
      </c>
      <c r="AN1494" s="1">
        <f t="shared" si="1089"/>
        <v>26</v>
      </c>
      <c r="AO1494" s="1">
        <f t="shared" si="1090"/>
        <v>26</v>
      </c>
      <c r="AP1494" s="7">
        <f t="shared" si="1060"/>
        <v>26</v>
      </c>
      <c r="AQ1494" s="7">
        <f t="shared" si="1061"/>
        <v>26</v>
      </c>
      <c r="AR1494" s="1">
        <f t="shared" si="1091"/>
        <v>26</v>
      </c>
      <c r="AS1494" s="7">
        <f t="shared" si="1062"/>
        <v>26</v>
      </c>
      <c r="AT1494" s="1">
        <f t="shared" si="1092"/>
        <v>26</v>
      </c>
      <c r="AU1494" s="1">
        <f t="shared" si="1093"/>
        <v>26</v>
      </c>
      <c r="AV1494" s="1">
        <f t="shared" si="1094"/>
        <v>26</v>
      </c>
      <c r="AW1494" s="1">
        <f t="shared" si="1095"/>
        <v>26</v>
      </c>
      <c r="AX1494" s="1">
        <f t="shared" si="1096"/>
        <v>26</v>
      </c>
      <c r="AY1494" s="1">
        <f t="shared" si="1097"/>
        <v>26</v>
      </c>
      <c r="AZ1494" s="1">
        <f t="shared" si="1098"/>
        <v>26</v>
      </c>
      <c r="BA1494" s="1">
        <f t="shared" si="1099"/>
        <v>26</v>
      </c>
      <c r="BB1494" s="1">
        <f t="shared" si="1100"/>
        <v>26</v>
      </c>
      <c r="BC1494" s="1">
        <f t="shared" si="1101"/>
        <v>26</v>
      </c>
      <c r="BD1494" s="1">
        <f t="shared" si="1102"/>
        <v>26</v>
      </c>
      <c r="BE1494" s="1">
        <f t="shared" si="1103"/>
        <v>26</v>
      </c>
      <c r="BF1494" s="1">
        <f t="shared" si="1104"/>
        <v>26</v>
      </c>
      <c r="BG1494" s="1">
        <f>+IF(D1494="male",VLOOKUP(M1494,'Key node cluster'!$A$3:$C$45,3,0),VLOOKUP(M1494,'Key node cluster'!$F$3:$H$27,3,0))</f>
        <v>31</v>
      </c>
    </row>
    <row r="1495" spans="1:59" x14ac:dyDescent="0.25">
      <c r="A1495" t="s">
        <v>1618</v>
      </c>
      <c r="B1495">
        <v>9811004777</v>
      </c>
      <c r="C1495" s="7">
        <v>40</v>
      </c>
      <c r="D1495" t="s">
        <v>9</v>
      </c>
      <c r="E1495" t="s">
        <v>10</v>
      </c>
      <c r="G1495" t="str">
        <f t="shared" si="1059"/>
        <v>bachelor or above</v>
      </c>
      <c r="H1495" s="7">
        <f t="shared" si="1063"/>
        <v>15</v>
      </c>
      <c r="I1495" t="s">
        <v>14</v>
      </c>
      <c r="J1495">
        <v>41</v>
      </c>
      <c r="K1495">
        <v>11.334246575342</v>
      </c>
      <c r="L1495">
        <v>22</v>
      </c>
      <c r="M1495" s="5">
        <f t="shared" si="1064"/>
        <v>26</v>
      </c>
      <c r="N1495" s="5">
        <f>+IF(D1495="male",VLOOKUP(BG1495,'Key node cluster'!$L$3:$N$24,3,0),VLOOKUP(BG1495,'Key node cluster'!$R$3:$T$15,3,0))</f>
        <v>1</v>
      </c>
      <c r="O1495" s="1">
        <v>0</v>
      </c>
      <c r="P1495" s="1">
        <f t="shared" si="1065"/>
        <v>26</v>
      </c>
      <c r="Q1495" s="1">
        <f t="shared" si="1066"/>
        <v>26</v>
      </c>
      <c r="R1495" s="1">
        <f t="shared" si="1067"/>
        <v>26</v>
      </c>
      <c r="S1495" s="1">
        <f t="shared" si="1068"/>
        <v>26</v>
      </c>
      <c r="T1495" s="1">
        <f t="shared" si="1069"/>
        <v>26</v>
      </c>
      <c r="U1495" s="1">
        <f t="shared" si="1070"/>
        <v>26</v>
      </c>
      <c r="V1495" s="1">
        <f t="shared" si="1071"/>
        <v>26</v>
      </c>
      <c r="W1495" s="1">
        <f t="shared" si="1072"/>
        <v>26</v>
      </c>
      <c r="X1495" s="1">
        <f t="shared" si="1073"/>
        <v>26</v>
      </c>
      <c r="Y1495" s="1">
        <f t="shared" si="1074"/>
        <v>26</v>
      </c>
      <c r="Z1495" s="1">
        <f t="shared" si="1075"/>
        <v>26</v>
      </c>
      <c r="AA1495" s="1">
        <f t="shared" si="1076"/>
        <v>26</v>
      </c>
      <c r="AB1495" s="1">
        <f t="shared" si="1077"/>
        <v>26</v>
      </c>
      <c r="AC1495" s="1">
        <f t="shared" si="1078"/>
        <v>26</v>
      </c>
      <c r="AD1495" s="1">
        <f t="shared" si="1079"/>
        <v>26</v>
      </c>
      <c r="AE1495" s="1">
        <f t="shared" si="1080"/>
        <v>26</v>
      </c>
      <c r="AF1495" s="1">
        <f t="shared" si="1081"/>
        <v>26</v>
      </c>
      <c r="AG1495" s="1">
        <f t="shared" si="1082"/>
        <v>26</v>
      </c>
      <c r="AH1495" s="1">
        <f t="shared" si="1083"/>
        <v>26</v>
      </c>
      <c r="AI1495" s="1">
        <f t="shared" si="1084"/>
        <v>26</v>
      </c>
      <c r="AJ1495" s="1">
        <f t="shared" si="1085"/>
        <v>26</v>
      </c>
      <c r="AK1495" s="1">
        <f t="shared" si="1086"/>
        <v>26</v>
      </c>
      <c r="AL1495" s="1">
        <f t="shared" si="1087"/>
        <v>26</v>
      </c>
      <c r="AM1495" s="1">
        <f t="shared" si="1088"/>
        <v>26</v>
      </c>
      <c r="AN1495" s="1">
        <f t="shared" si="1089"/>
        <v>26</v>
      </c>
      <c r="AO1495" s="1">
        <f t="shared" si="1090"/>
        <v>26</v>
      </c>
      <c r="AP1495" s="7">
        <f t="shared" si="1060"/>
        <v>26</v>
      </c>
      <c r="AQ1495" s="7">
        <f t="shared" si="1061"/>
        <v>26</v>
      </c>
      <c r="AR1495" s="1">
        <f t="shared" si="1091"/>
        <v>26</v>
      </c>
      <c r="AS1495" s="7">
        <f t="shared" si="1062"/>
        <v>26</v>
      </c>
      <c r="AT1495" s="1">
        <f t="shared" si="1092"/>
        <v>26</v>
      </c>
      <c r="AU1495" s="1">
        <f t="shared" si="1093"/>
        <v>26</v>
      </c>
      <c r="AV1495" s="1">
        <f t="shared" si="1094"/>
        <v>26</v>
      </c>
      <c r="AW1495" s="1">
        <f t="shared" si="1095"/>
        <v>26</v>
      </c>
      <c r="AX1495" s="1">
        <f t="shared" si="1096"/>
        <v>26</v>
      </c>
      <c r="AY1495" s="1">
        <f t="shared" si="1097"/>
        <v>26</v>
      </c>
      <c r="AZ1495" s="1">
        <f t="shared" si="1098"/>
        <v>26</v>
      </c>
      <c r="BA1495" s="1">
        <f t="shared" si="1099"/>
        <v>26</v>
      </c>
      <c r="BB1495" s="1">
        <f t="shared" si="1100"/>
        <v>26</v>
      </c>
      <c r="BC1495" s="1">
        <f t="shared" si="1101"/>
        <v>26</v>
      </c>
      <c r="BD1495" s="1">
        <f t="shared" si="1102"/>
        <v>26</v>
      </c>
      <c r="BE1495" s="1">
        <f t="shared" si="1103"/>
        <v>26</v>
      </c>
      <c r="BF1495" s="1">
        <f t="shared" si="1104"/>
        <v>26</v>
      </c>
      <c r="BG1495" s="1">
        <f>+IF(D1495="male",VLOOKUP(M1495,'Key node cluster'!$A$3:$C$45,3,0),VLOOKUP(M1495,'Key node cluster'!$F$3:$H$27,3,0))</f>
        <v>31</v>
      </c>
    </row>
    <row r="1496" spans="1:59" x14ac:dyDescent="0.25">
      <c r="A1496" t="s">
        <v>1620</v>
      </c>
      <c r="B1496">
        <v>9851060295</v>
      </c>
      <c r="C1496" s="7">
        <v>40</v>
      </c>
      <c r="D1496" t="s">
        <v>9</v>
      </c>
      <c r="E1496" t="s">
        <v>10</v>
      </c>
      <c r="G1496" t="str">
        <f t="shared" si="1059"/>
        <v/>
      </c>
      <c r="H1496" s="7">
        <f t="shared" si="1063"/>
        <v>10</v>
      </c>
      <c r="J1496">
        <v>36</v>
      </c>
      <c r="K1496">
        <v>8.3561643835616</v>
      </c>
      <c r="L1496">
        <v>2</v>
      </c>
      <c r="M1496" s="5">
        <f t="shared" si="1064"/>
        <v>26</v>
      </c>
      <c r="N1496" s="5">
        <f>+IF(D1496="male",VLOOKUP(BG1496,'Key node cluster'!$L$3:$N$24,3,0),VLOOKUP(BG1496,'Key node cluster'!$R$3:$T$15,3,0))</f>
        <v>1</v>
      </c>
      <c r="O1496" s="1">
        <v>0</v>
      </c>
      <c r="P1496" s="1">
        <f t="shared" si="1065"/>
        <v>26</v>
      </c>
      <c r="Q1496" s="1">
        <f t="shared" si="1066"/>
        <v>26</v>
      </c>
      <c r="R1496" s="1">
        <f t="shared" si="1067"/>
        <v>26</v>
      </c>
      <c r="S1496" s="1">
        <f t="shared" si="1068"/>
        <v>26</v>
      </c>
      <c r="T1496" s="1">
        <f t="shared" si="1069"/>
        <v>26</v>
      </c>
      <c r="U1496" s="1">
        <f t="shared" si="1070"/>
        <v>26</v>
      </c>
      <c r="V1496" s="1">
        <f t="shared" si="1071"/>
        <v>26</v>
      </c>
      <c r="W1496" s="1">
        <f t="shared" si="1072"/>
        <v>26</v>
      </c>
      <c r="X1496" s="1">
        <f t="shared" si="1073"/>
        <v>26</v>
      </c>
      <c r="Y1496" s="1">
        <f t="shared" si="1074"/>
        <v>26</v>
      </c>
      <c r="Z1496" s="1">
        <f t="shared" si="1075"/>
        <v>26</v>
      </c>
      <c r="AA1496" s="1">
        <f t="shared" si="1076"/>
        <v>26</v>
      </c>
      <c r="AB1496" s="1">
        <f t="shared" si="1077"/>
        <v>26</v>
      </c>
      <c r="AC1496" s="1">
        <f t="shared" si="1078"/>
        <v>26</v>
      </c>
      <c r="AD1496" s="1">
        <f t="shared" si="1079"/>
        <v>26</v>
      </c>
      <c r="AE1496" s="1">
        <f t="shared" si="1080"/>
        <v>26</v>
      </c>
      <c r="AF1496" s="1">
        <f t="shared" si="1081"/>
        <v>26</v>
      </c>
      <c r="AG1496" s="1">
        <f t="shared" si="1082"/>
        <v>26</v>
      </c>
      <c r="AH1496" s="1">
        <f t="shared" si="1083"/>
        <v>26</v>
      </c>
      <c r="AI1496" s="1">
        <f t="shared" si="1084"/>
        <v>26</v>
      </c>
      <c r="AJ1496" s="1">
        <f t="shared" si="1085"/>
        <v>26</v>
      </c>
      <c r="AK1496" s="1">
        <f t="shared" si="1086"/>
        <v>26</v>
      </c>
      <c r="AL1496" s="1">
        <f t="shared" si="1087"/>
        <v>26</v>
      </c>
      <c r="AM1496" s="1">
        <f t="shared" si="1088"/>
        <v>26</v>
      </c>
      <c r="AN1496" s="1">
        <f t="shared" si="1089"/>
        <v>26</v>
      </c>
      <c r="AO1496" s="1">
        <f t="shared" si="1090"/>
        <v>26</v>
      </c>
      <c r="AP1496" s="7">
        <f t="shared" si="1060"/>
        <v>26</v>
      </c>
      <c r="AQ1496" s="7">
        <f t="shared" si="1061"/>
        <v>26</v>
      </c>
      <c r="AR1496" s="1">
        <f t="shared" si="1091"/>
        <v>26</v>
      </c>
      <c r="AS1496" s="7">
        <f t="shared" si="1062"/>
        <v>26</v>
      </c>
      <c r="AT1496" s="1">
        <f t="shared" si="1092"/>
        <v>26</v>
      </c>
      <c r="AU1496" s="1">
        <f t="shared" si="1093"/>
        <v>26</v>
      </c>
      <c r="AV1496" s="1">
        <f t="shared" si="1094"/>
        <v>26</v>
      </c>
      <c r="AW1496" s="1">
        <f t="shared" si="1095"/>
        <v>26</v>
      </c>
      <c r="AX1496" s="1">
        <f t="shared" si="1096"/>
        <v>26</v>
      </c>
      <c r="AY1496" s="1">
        <f t="shared" si="1097"/>
        <v>26</v>
      </c>
      <c r="AZ1496" s="1">
        <f t="shared" si="1098"/>
        <v>26</v>
      </c>
      <c r="BA1496" s="1">
        <f t="shared" si="1099"/>
        <v>26</v>
      </c>
      <c r="BB1496" s="1">
        <f t="shared" si="1100"/>
        <v>26</v>
      </c>
      <c r="BC1496" s="1">
        <f t="shared" si="1101"/>
        <v>26</v>
      </c>
      <c r="BD1496" s="1">
        <f t="shared" si="1102"/>
        <v>26</v>
      </c>
      <c r="BE1496" s="1">
        <f t="shared" si="1103"/>
        <v>26</v>
      </c>
      <c r="BF1496" s="1">
        <f t="shared" si="1104"/>
        <v>26</v>
      </c>
      <c r="BG1496" s="1">
        <f>+IF(D1496="male",VLOOKUP(M1496,'Key node cluster'!$A$3:$C$45,3,0),VLOOKUP(M1496,'Key node cluster'!$F$3:$H$27,3,0))</f>
        <v>31</v>
      </c>
    </row>
    <row r="1497" spans="1:59" x14ac:dyDescent="0.25">
      <c r="A1497" t="s">
        <v>1625</v>
      </c>
      <c r="B1497">
        <v>9941058661</v>
      </c>
      <c r="C1497" s="7">
        <v>30</v>
      </c>
      <c r="D1497" t="s">
        <v>9</v>
      </c>
      <c r="E1497" t="s">
        <v>10</v>
      </c>
      <c r="G1497" t="str">
        <f t="shared" si="1059"/>
        <v/>
      </c>
      <c r="H1497" s="7">
        <f t="shared" si="1063"/>
        <v>5</v>
      </c>
      <c r="J1497">
        <v>27</v>
      </c>
      <c r="K1497">
        <v>3.6054794520548001</v>
      </c>
      <c r="L1497">
        <v>19</v>
      </c>
      <c r="M1497" s="5">
        <f t="shared" si="1064"/>
        <v>26</v>
      </c>
      <c r="N1497" s="5">
        <f>+IF(D1497="male",VLOOKUP(BG1497,'Key node cluster'!$L$3:$N$24,3,0),VLOOKUP(BG1497,'Key node cluster'!$R$3:$T$15,3,0))</f>
        <v>1</v>
      </c>
      <c r="O1497" s="1">
        <v>0</v>
      </c>
      <c r="P1497" s="1">
        <f t="shared" si="1065"/>
        <v>26</v>
      </c>
      <c r="Q1497" s="1">
        <f t="shared" si="1066"/>
        <v>26</v>
      </c>
      <c r="R1497" s="1">
        <f t="shared" si="1067"/>
        <v>26</v>
      </c>
      <c r="S1497" s="1">
        <f t="shared" si="1068"/>
        <v>26</v>
      </c>
      <c r="T1497" s="1">
        <f t="shared" si="1069"/>
        <v>26</v>
      </c>
      <c r="U1497" s="1">
        <f t="shared" si="1070"/>
        <v>26</v>
      </c>
      <c r="V1497" s="1">
        <f t="shared" si="1071"/>
        <v>26</v>
      </c>
      <c r="W1497" s="1">
        <f t="shared" si="1072"/>
        <v>26</v>
      </c>
      <c r="X1497" s="1">
        <f t="shared" si="1073"/>
        <v>26</v>
      </c>
      <c r="Y1497" s="1">
        <f t="shared" si="1074"/>
        <v>26</v>
      </c>
      <c r="Z1497" s="1">
        <f t="shared" si="1075"/>
        <v>26</v>
      </c>
      <c r="AA1497" s="1">
        <f t="shared" si="1076"/>
        <v>26</v>
      </c>
      <c r="AB1497" s="1">
        <f t="shared" si="1077"/>
        <v>26</v>
      </c>
      <c r="AC1497" s="1">
        <f t="shared" si="1078"/>
        <v>26</v>
      </c>
      <c r="AD1497" s="1">
        <f t="shared" si="1079"/>
        <v>26</v>
      </c>
      <c r="AE1497" s="1">
        <f t="shared" si="1080"/>
        <v>26</v>
      </c>
      <c r="AF1497" s="1">
        <f t="shared" si="1081"/>
        <v>26</v>
      </c>
      <c r="AG1497" s="1">
        <f t="shared" si="1082"/>
        <v>26</v>
      </c>
      <c r="AH1497" s="1">
        <f t="shared" si="1083"/>
        <v>26</v>
      </c>
      <c r="AI1497" s="1">
        <f t="shared" si="1084"/>
        <v>26</v>
      </c>
      <c r="AJ1497" s="1">
        <f t="shared" si="1085"/>
        <v>26</v>
      </c>
      <c r="AK1497" s="1">
        <f t="shared" si="1086"/>
        <v>26</v>
      </c>
      <c r="AL1497" s="1">
        <f t="shared" si="1087"/>
        <v>26</v>
      </c>
      <c r="AM1497" s="1">
        <f t="shared" si="1088"/>
        <v>26</v>
      </c>
      <c r="AN1497" s="1">
        <f t="shared" si="1089"/>
        <v>26</v>
      </c>
      <c r="AO1497" s="1">
        <f t="shared" si="1090"/>
        <v>26</v>
      </c>
      <c r="AP1497" s="7">
        <f t="shared" si="1060"/>
        <v>26</v>
      </c>
      <c r="AQ1497" s="7">
        <f t="shared" si="1061"/>
        <v>26</v>
      </c>
      <c r="AR1497" s="1">
        <f t="shared" si="1091"/>
        <v>26</v>
      </c>
      <c r="AS1497" s="7">
        <f t="shared" si="1062"/>
        <v>26</v>
      </c>
      <c r="AT1497" s="1">
        <f t="shared" si="1092"/>
        <v>26</v>
      </c>
      <c r="AU1497" s="1">
        <f t="shared" si="1093"/>
        <v>26</v>
      </c>
      <c r="AV1497" s="1">
        <f t="shared" si="1094"/>
        <v>26</v>
      </c>
      <c r="AW1497" s="1">
        <f t="shared" si="1095"/>
        <v>26</v>
      </c>
      <c r="AX1497" s="1">
        <f t="shared" si="1096"/>
        <v>26</v>
      </c>
      <c r="AY1497" s="1">
        <f t="shared" si="1097"/>
        <v>26</v>
      </c>
      <c r="AZ1497" s="1">
        <f t="shared" si="1098"/>
        <v>26</v>
      </c>
      <c r="BA1497" s="1">
        <f t="shared" si="1099"/>
        <v>26</v>
      </c>
      <c r="BB1497" s="1">
        <f t="shared" si="1100"/>
        <v>26</v>
      </c>
      <c r="BC1497" s="1">
        <f t="shared" si="1101"/>
        <v>26</v>
      </c>
      <c r="BD1497" s="1">
        <f t="shared" si="1102"/>
        <v>26</v>
      </c>
      <c r="BE1497" s="1">
        <f t="shared" si="1103"/>
        <v>26</v>
      </c>
      <c r="BF1497" s="1">
        <f t="shared" si="1104"/>
        <v>26</v>
      </c>
      <c r="BG1497" s="1">
        <f>+IF(D1497="male",VLOOKUP(M1497,'Key node cluster'!$A$3:$C$45,3,0),VLOOKUP(M1497,'Key node cluster'!$F$3:$H$27,3,0))</f>
        <v>31</v>
      </c>
    </row>
    <row r="1498" spans="1:59" x14ac:dyDescent="0.25">
      <c r="A1498" t="s">
        <v>1626</v>
      </c>
      <c r="B1498">
        <v>9871060504</v>
      </c>
      <c r="C1498" s="7">
        <v>30</v>
      </c>
      <c r="D1498" t="s">
        <v>9</v>
      </c>
      <c r="E1498" t="s">
        <v>10</v>
      </c>
      <c r="F1498" t="s">
        <v>25</v>
      </c>
      <c r="G1498" t="str">
        <f t="shared" si="1059"/>
        <v>bachelor or above</v>
      </c>
      <c r="H1498" s="7">
        <f t="shared" si="1063"/>
        <v>15</v>
      </c>
      <c r="I1498" t="s">
        <v>14</v>
      </c>
      <c r="J1498">
        <v>34</v>
      </c>
      <c r="K1498">
        <v>11.695890410959001</v>
      </c>
      <c r="L1498">
        <v>1</v>
      </c>
      <c r="M1498" s="5">
        <f t="shared" si="1064"/>
        <v>31</v>
      </c>
      <c r="N1498" s="5">
        <f>+IF(D1498="male",VLOOKUP(BG1498,'Key node cluster'!$L$3:$N$24,3,0),VLOOKUP(BG1498,'Key node cluster'!$R$3:$T$15,3,0))</f>
        <v>1</v>
      </c>
      <c r="O1498" s="1">
        <v>0</v>
      </c>
      <c r="P1498" s="1">
        <f t="shared" si="1065"/>
        <v>26</v>
      </c>
      <c r="Q1498" s="1">
        <f t="shared" si="1066"/>
        <v>26</v>
      </c>
      <c r="R1498" s="1">
        <f t="shared" si="1067"/>
        <v>26</v>
      </c>
      <c r="S1498" s="1">
        <f t="shared" si="1068"/>
        <v>26</v>
      </c>
      <c r="T1498" s="1">
        <f t="shared" si="1069"/>
        <v>26</v>
      </c>
      <c r="U1498" s="1">
        <f t="shared" si="1070"/>
        <v>26</v>
      </c>
      <c r="V1498" s="1">
        <f t="shared" si="1071"/>
        <v>26</v>
      </c>
      <c r="W1498" s="1">
        <f t="shared" si="1072"/>
        <v>26</v>
      </c>
      <c r="X1498" s="1">
        <f t="shared" si="1073"/>
        <v>26</v>
      </c>
      <c r="Y1498" s="1">
        <f t="shared" si="1074"/>
        <v>26</v>
      </c>
      <c r="Z1498" s="1">
        <f t="shared" si="1075"/>
        <v>26</v>
      </c>
      <c r="AA1498" s="1">
        <f t="shared" si="1076"/>
        <v>26</v>
      </c>
      <c r="AB1498" s="1">
        <f t="shared" si="1077"/>
        <v>26</v>
      </c>
      <c r="AC1498" s="1">
        <f t="shared" si="1078"/>
        <v>26</v>
      </c>
      <c r="AD1498" s="1">
        <f t="shared" si="1079"/>
        <v>26</v>
      </c>
      <c r="AE1498" s="1">
        <f t="shared" si="1080"/>
        <v>26</v>
      </c>
      <c r="AF1498" s="1">
        <f t="shared" si="1081"/>
        <v>26</v>
      </c>
      <c r="AG1498" s="1">
        <f t="shared" si="1082"/>
        <v>26</v>
      </c>
      <c r="AH1498" s="1">
        <f t="shared" si="1083"/>
        <v>26</v>
      </c>
      <c r="AI1498" s="1">
        <f t="shared" si="1084"/>
        <v>26</v>
      </c>
      <c r="AJ1498" s="1">
        <f t="shared" si="1085"/>
        <v>26</v>
      </c>
      <c r="AK1498" s="1">
        <f t="shared" si="1086"/>
        <v>26</v>
      </c>
      <c r="AL1498" s="1">
        <f t="shared" si="1087"/>
        <v>26</v>
      </c>
      <c r="AM1498" s="1">
        <f t="shared" si="1088"/>
        <v>26</v>
      </c>
      <c r="AN1498" s="1">
        <f t="shared" si="1089"/>
        <v>26</v>
      </c>
      <c r="AO1498" s="1">
        <f t="shared" si="1090"/>
        <v>26</v>
      </c>
      <c r="AP1498" s="7">
        <f t="shared" si="1060"/>
        <v>27</v>
      </c>
      <c r="AQ1498" s="7">
        <f t="shared" si="1061"/>
        <v>28</v>
      </c>
      <c r="AR1498" s="1">
        <f t="shared" si="1091"/>
        <v>29</v>
      </c>
      <c r="AS1498" s="7">
        <f t="shared" si="1062"/>
        <v>31</v>
      </c>
      <c r="AT1498" s="1">
        <f t="shared" si="1092"/>
        <v>31</v>
      </c>
      <c r="AU1498" s="1">
        <f t="shared" si="1093"/>
        <v>31</v>
      </c>
      <c r="AV1498" s="1">
        <f t="shared" si="1094"/>
        <v>31</v>
      </c>
      <c r="AW1498" s="1">
        <f t="shared" si="1095"/>
        <v>31</v>
      </c>
      <c r="AX1498" s="1">
        <f t="shared" si="1096"/>
        <v>31</v>
      </c>
      <c r="AY1498" s="1">
        <f t="shared" si="1097"/>
        <v>31</v>
      </c>
      <c r="AZ1498" s="1">
        <f t="shared" si="1098"/>
        <v>31</v>
      </c>
      <c r="BA1498" s="1">
        <f t="shared" si="1099"/>
        <v>31</v>
      </c>
      <c r="BB1498" s="1">
        <f t="shared" si="1100"/>
        <v>31</v>
      </c>
      <c r="BC1498" s="1">
        <f t="shared" si="1101"/>
        <v>31</v>
      </c>
      <c r="BD1498" s="1">
        <f t="shared" si="1102"/>
        <v>31</v>
      </c>
      <c r="BE1498" s="1">
        <f t="shared" si="1103"/>
        <v>31</v>
      </c>
      <c r="BF1498" s="1">
        <f t="shared" si="1104"/>
        <v>31</v>
      </c>
      <c r="BG1498" s="1">
        <f>+IF(D1498="male",VLOOKUP(M1498,'Key node cluster'!$A$3:$C$45,3,0),VLOOKUP(M1498,'Key node cluster'!$F$3:$H$27,3,0))</f>
        <v>31</v>
      </c>
    </row>
    <row r="1499" spans="1:59" x14ac:dyDescent="0.25">
      <c r="A1499" t="s">
        <v>1628</v>
      </c>
      <c r="B1499">
        <v>9761048736</v>
      </c>
      <c r="C1499" s="7">
        <v>40</v>
      </c>
      <c r="D1499" t="s">
        <v>9</v>
      </c>
      <c r="E1499" t="s">
        <v>10</v>
      </c>
      <c r="F1499" t="s">
        <v>780</v>
      </c>
      <c r="G1499" t="str">
        <f t="shared" si="1059"/>
        <v>bachelor or above</v>
      </c>
      <c r="H1499" s="7">
        <f t="shared" si="1063"/>
        <v>1</v>
      </c>
      <c r="I1499" t="s">
        <v>14</v>
      </c>
      <c r="J1499">
        <v>45</v>
      </c>
      <c r="K1499">
        <v>1</v>
      </c>
      <c r="L1499">
        <v>1</v>
      </c>
      <c r="M1499" s="5">
        <f t="shared" si="1064"/>
        <v>19</v>
      </c>
      <c r="N1499" s="5">
        <f>+IF(D1499="male",VLOOKUP(BG1499,'Key node cluster'!$L$3:$N$24,3,0),VLOOKUP(BG1499,'Key node cluster'!$R$3:$T$15,3,0))</f>
        <v>0</v>
      </c>
      <c r="O1499" s="1">
        <v>0</v>
      </c>
      <c r="P1499" s="1">
        <f t="shared" si="1065"/>
        <v>1</v>
      </c>
      <c r="Q1499" s="1">
        <f t="shared" si="1066"/>
        <v>17</v>
      </c>
      <c r="R1499" s="1">
        <f t="shared" si="1067"/>
        <v>17</v>
      </c>
      <c r="S1499" s="1">
        <f t="shared" si="1068"/>
        <v>17</v>
      </c>
      <c r="T1499" s="1">
        <f t="shared" si="1069"/>
        <v>17</v>
      </c>
      <c r="U1499" s="1">
        <f t="shared" si="1070"/>
        <v>17</v>
      </c>
      <c r="V1499" s="1">
        <f t="shared" si="1071"/>
        <v>17</v>
      </c>
      <c r="W1499" s="1">
        <f t="shared" si="1072"/>
        <v>17</v>
      </c>
      <c r="X1499" s="1">
        <f t="shared" si="1073"/>
        <v>17</v>
      </c>
      <c r="Y1499" s="1">
        <f t="shared" si="1074"/>
        <v>17</v>
      </c>
      <c r="Z1499" s="1">
        <f t="shared" si="1075"/>
        <v>17</v>
      </c>
      <c r="AA1499" s="1">
        <f t="shared" si="1076"/>
        <v>17</v>
      </c>
      <c r="AB1499" s="1">
        <f t="shared" si="1077"/>
        <v>17</v>
      </c>
      <c r="AC1499" s="1">
        <f t="shared" si="1078"/>
        <v>17</v>
      </c>
      <c r="AD1499" s="1">
        <f t="shared" si="1079"/>
        <v>17</v>
      </c>
      <c r="AE1499" s="1">
        <f t="shared" si="1080"/>
        <v>17</v>
      </c>
      <c r="AF1499" s="1">
        <f t="shared" si="1081"/>
        <v>17</v>
      </c>
      <c r="AG1499" s="1">
        <f t="shared" si="1082"/>
        <v>18</v>
      </c>
      <c r="AH1499" s="1">
        <f t="shared" si="1083"/>
        <v>19</v>
      </c>
      <c r="AI1499" s="1">
        <f t="shared" si="1084"/>
        <v>19</v>
      </c>
      <c r="AJ1499" s="1">
        <f t="shared" si="1085"/>
        <v>19</v>
      </c>
      <c r="AK1499" s="1">
        <f t="shared" si="1086"/>
        <v>19</v>
      </c>
      <c r="AL1499" s="1">
        <f t="shared" si="1087"/>
        <v>19</v>
      </c>
      <c r="AM1499" s="1">
        <f t="shared" si="1088"/>
        <v>19</v>
      </c>
      <c r="AN1499" s="1">
        <f t="shared" si="1089"/>
        <v>19</v>
      </c>
      <c r="AO1499" s="1">
        <f t="shared" si="1090"/>
        <v>19</v>
      </c>
      <c r="AP1499" s="7">
        <f t="shared" si="1060"/>
        <v>19</v>
      </c>
      <c r="AQ1499" s="7">
        <f t="shared" si="1061"/>
        <v>19</v>
      </c>
      <c r="AR1499" s="1">
        <f t="shared" si="1091"/>
        <v>19</v>
      </c>
      <c r="AS1499" s="7">
        <f t="shared" si="1062"/>
        <v>19</v>
      </c>
      <c r="AT1499" s="1">
        <f t="shared" si="1092"/>
        <v>19</v>
      </c>
      <c r="AU1499" s="1">
        <f t="shared" si="1093"/>
        <v>19</v>
      </c>
      <c r="AV1499" s="1">
        <f t="shared" si="1094"/>
        <v>19</v>
      </c>
      <c r="AW1499" s="1">
        <f t="shared" si="1095"/>
        <v>19</v>
      </c>
      <c r="AX1499" s="1">
        <f t="shared" si="1096"/>
        <v>19</v>
      </c>
      <c r="AY1499" s="1">
        <f t="shared" si="1097"/>
        <v>19</v>
      </c>
      <c r="AZ1499" s="1">
        <f t="shared" si="1098"/>
        <v>19</v>
      </c>
      <c r="BA1499" s="1">
        <f t="shared" si="1099"/>
        <v>19</v>
      </c>
      <c r="BB1499" s="1">
        <f t="shared" si="1100"/>
        <v>19</v>
      </c>
      <c r="BC1499" s="1">
        <f t="shared" si="1101"/>
        <v>19</v>
      </c>
      <c r="BD1499" s="1">
        <f t="shared" si="1102"/>
        <v>19</v>
      </c>
      <c r="BE1499" s="1">
        <f t="shared" si="1103"/>
        <v>19</v>
      </c>
      <c r="BF1499" s="1">
        <f t="shared" si="1104"/>
        <v>19</v>
      </c>
      <c r="BG1499" s="1">
        <f>+IF(D1499="male",VLOOKUP(M1499,'Key node cluster'!$A$3:$C$45,3,0),VLOOKUP(M1499,'Key node cluster'!$F$3:$H$27,3,0))</f>
        <v>19</v>
      </c>
    </row>
    <row r="1500" spans="1:59" x14ac:dyDescent="0.25">
      <c r="A1500" t="s">
        <v>1629</v>
      </c>
      <c r="B1500">
        <v>9741002279</v>
      </c>
      <c r="C1500" s="7">
        <v>50</v>
      </c>
      <c r="D1500" t="s">
        <v>9</v>
      </c>
      <c r="E1500" t="s">
        <v>10</v>
      </c>
      <c r="F1500" t="s">
        <v>11</v>
      </c>
      <c r="G1500" t="str">
        <f t="shared" si="1059"/>
        <v>bachelor or above</v>
      </c>
      <c r="H1500" s="7">
        <f t="shared" si="1063"/>
        <v>20</v>
      </c>
      <c r="I1500" t="s">
        <v>14</v>
      </c>
      <c r="J1500">
        <v>47</v>
      </c>
      <c r="K1500">
        <v>16.008219178082001</v>
      </c>
      <c r="L1500">
        <v>21</v>
      </c>
      <c r="M1500" s="5">
        <f t="shared" si="1064"/>
        <v>42</v>
      </c>
      <c r="N1500" s="5">
        <f>+IF(D1500="male",VLOOKUP(BG1500,'Key node cluster'!$L$3:$N$24,3,0),VLOOKUP(BG1500,'Key node cluster'!$R$3:$T$15,3,0))</f>
        <v>0</v>
      </c>
      <c r="O1500" s="1">
        <v>0</v>
      </c>
      <c r="P1500" s="1">
        <f t="shared" si="1065"/>
        <v>26</v>
      </c>
      <c r="Q1500" s="1">
        <f t="shared" si="1066"/>
        <v>26</v>
      </c>
      <c r="R1500" s="1">
        <f t="shared" si="1067"/>
        <v>26</v>
      </c>
      <c r="S1500" s="1">
        <f t="shared" si="1068"/>
        <v>26</v>
      </c>
      <c r="T1500" s="1">
        <f t="shared" si="1069"/>
        <v>26</v>
      </c>
      <c r="U1500" s="1">
        <f t="shared" si="1070"/>
        <v>26</v>
      </c>
      <c r="V1500" s="1">
        <f t="shared" si="1071"/>
        <v>26</v>
      </c>
      <c r="W1500" s="1">
        <f t="shared" si="1072"/>
        <v>26</v>
      </c>
      <c r="X1500" s="1">
        <f t="shared" si="1073"/>
        <v>26</v>
      </c>
      <c r="Y1500" s="1">
        <f t="shared" si="1074"/>
        <v>26</v>
      </c>
      <c r="Z1500" s="1">
        <f t="shared" si="1075"/>
        <v>26</v>
      </c>
      <c r="AA1500" s="1">
        <f t="shared" si="1076"/>
        <v>26</v>
      </c>
      <c r="AB1500" s="1">
        <f t="shared" si="1077"/>
        <v>26</v>
      </c>
      <c r="AC1500" s="1">
        <f t="shared" si="1078"/>
        <v>26</v>
      </c>
      <c r="AD1500" s="1">
        <f t="shared" si="1079"/>
        <v>26</v>
      </c>
      <c r="AE1500" s="1">
        <f t="shared" si="1080"/>
        <v>26</v>
      </c>
      <c r="AF1500" s="1">
        <f t="shared" si="1081"/>
        <v>26</v>
      </c>
      <c r="AG1500" s="1">
        <f t="shared" si="1082"/>
        <v>26</v>
      </c>
      <c r="AH1500" s="1">
        <f t="shared" si="1083"/>
        <v>26</v>
      </c>
      <c r="AI1500" s="1">
        <f t="shared" si="1084"/>
        <v>26</v>
      </c>
      <c r="AJ1500" s="1">
        <f t="shared" si="1085"/>
        <v>26</v>
      </c>
      <c r="AK1500" s="1">
        <f t="shared" si="1086"/>
        <v>26</v>
      </c>
      <c r="AL1500" s="1">
        <f t="shared" si="1087"/>
        <v>26</v>
      </c>
      <c r="AM1500" s="1">
        <f t="shared" si="1088"/>
        <v>26</v>
      </c>
      <c r="AN1500" s="1">
        <f t="shared" si="1089"/>
        <v>26</v>
      </c>
      <c r="AO1500" s="1">
        <f t="shared" si="1090"/>
        <v>26</v>
      </c>
      <c r="AP1500" s="7">
        <f t="shared" si="1060"/>
        <v>38</v>
      </c>
      <c r="AQ1500" s="7">
        <f t="shared" si="1061"/>
        <v>38</v>
      </c>
      <c r="AR1500" s="1">
        <f t="shared" si="1091"/>
        <v>38</v>
      </c>
      <c r="AS1500" s="7">
        <f t="shared" si="1062"/>
        <v>38</v>
      </c>
      <c r="AT1500" s="1">
        <f t="shared" si="1092"/>
        <v>38</v>
      </c>
      <c r="AU1500" s="1">
        <f t="shared" si="1093"/>
        <v>38</v>
      </c>
      <c r="AV1500" s="1">
        <f t="shared" si="1094"/>
        <v>38</v>
      </c>
      <c r="AW1500" s="1">
        <f t="shared" si="1095"/>
        <v>38</v>
      </c>
      <c r="AX1500" s="1">
        <f t="shared" si="1096"/>
        <v>38</v>
      </c>
      <c r="AY1500" s="1">
        <f t="shared" si="1097"/>
        <v>38</v>
      </c>
      <c r="AZ1500" s="1">
        <f t="shared" si="1098"/>
        <v>38</v>
      </c>
      <c r="BA1500" s="1">
        <f t="shared" si="1099"/>
        <v>38</v>
      </c>
      <c r="BB1500" s="1">
        <f t="shared" si="1100"/>
        <v>40</v>
      </c>
      <c r="BC1500" s="1">
        <f t="shared" si="1101"/>
        <v>40</v>
      </c>
      <c r="BD1500" s="1">
        <f t="shared" si="1102"/>
        <v>42</v>
      </c>
      <c r="BE1500" s="1">
        <f t="shared" si="1103"/>
        <v>42</v>
      </c>
      <c r="BF1500" s="1">
        <f t="shared" si="1104"/>
        <v>42</v>
      </c>
      <c r="BG1500" s="1">
        <f>+IF(D1500="male",VLOOKUP(M1500,'Key node cluster'!$A$3:$C$45,3,0),VLOOKUP(M1500,'Key node cluster'!$F$3:$H$27,3,0))</f>
        <v>42</v>
      </c>
    </row>
    <row r="1501" spans="1:59" x14ac:dyDescent="0.25">
      <c r="A1501" t="s">
        <v>1632</v>
      </c>
      <c r="B1501">
        <v>9941038371</v>
      </c>
      <c r="C1501" s="7">
        <v>30</v>
      </c>
      <c r="D1501" t="s">
        <v>9</v>
      </c>
      <c r="E1501" t="s">
        <v>10</v>
      </c>
      <c r="G1501" t="str">
        <f t="shared" si="1059"/>
        <v>tvet</v>
      </c>
      <c r="H1501" s="7">
        <f t="shared" si="1063"/>
        <v>10</v>
      </c>
      <c r="I1501" t="s">
        <v>193</v>
      </c>
      <c r="J1501">
        <v>28</v>
      </c>
      <c r="K1501">
        <v>5.3534246575341999</v>
      </c>
      <c r="L1501">
        <v>17</v>
      </c>
      <c r="M1501" s="5">
        <f t="shared" si="1064"/>
        <v>26</v>
      </c>
      <c r="N1501" s="5">
        <f>+IF(D1501="male",VLOOKUP(BG1501,'Key node cluster'!$L$3:$N$24,3,0),VLOOKUP(BG1501,'Key node cluster'!$R$3:$T$15,3,0))</f>
        <v>1</v>
      </c>
      <c r="O1501" s="1">
        <v>0</v>
      </c>
      <c r="P1501" s="1">
        <f t="shared" si="1065"/>
        <v>26</v>
      </c>
      <c r="Q1501" s="1">
        <f t="shared" si="1066"/>
        <v>26</v>
      </c>
      <c r="R1501" s="1">
        <f t="shared" si="1067"/>
        <v>26</v>
      </c>
      <c r="S1501" s="1">
        <f t="shared" si="1068"/>
        <v>26</v>
      </c>
      <c r="T1501" s="1">
        <f t="shared" si="1069"/>
        <v>26</v>
      </c>
      <c r="U1501" s="1">
        <f t="shared" si="1070"/>
        <v>26</v>
      </c>
      <c r="V1501" s="1">
        <f t="shared" si="1071"/>
        <v>26</v>
      </c>
      <c r="W1501" s="1">
        <f t="shared" si="1072"/>
        <v>26</v>
      </c>
      <c r="X1501" s="1">
        <f t="shared" si="1073"/>
        <v>26</v>
      </c>
      <c r="Y1501" s="1">
        <f t="shared" si="1074"/>
        <v>26</v>
      </c>
      <c r="Z1501" s="1">
        <f t="shared" si="1075"/>
        <v>26</v>
      </c>
      <c r="AA1501" s="1">
        <f t="shared" si="1076"/>
        <v>26</v>
      </c>
      <c r="AB1501" s="1">
        <f t="shared" si="1077"/>
        <v>26</v>
      </c>
      <c r="AC1501" s="1">
        <f t="shared" si="1078"/>
        <v>26</v>
      </c>
      <c r="AD1501" s="1">
        <f t="shared" si="1079"/>
        <v>26</v>
      </c>
      <c r="AE1501" s="1">
        <f t="shared" si="1080"/>
        <v>26</v>
      </c>
      <c r="AF1501" s="1">
        <f t="shared" si="1081"/>
        <v>26</v>
      </c>
      <c r="AG1501" s="1">
        <f t="shared" si="1082"/>
        <v>26</v>
      </c>
      <c r="AH1501" s="1">
        <f t="shared" si="1083"/>
        <v>26</v>
      </c>
      <c r="AI1501" s="1">
        <f t="shared" si="1084"/>
        <v>26</v>
      </c>
      <c r="AJ1501" s="1">
        <f t="shared" si="1085"/>
        <v>26</v>
      </c>
      <c r="AK1501" s="1">
        <f t="shared" si="1086"/>
        <v>26</v>
      </c>
      <c r="AL1501" s="1">
        <f t="shared" si="1087"/>
        <v>26</v>
      </c>
      <c r="AM1501" s="1">
        <f t="shared" si="1088"/>
        <v>26</v>
      </c>
      <c r="AN1501" s="1">
        <f t="shared" si="1089"/>
        <v>26</v>
      </c>
      <c r="AO1501" s="1">
        <f t="shared" si="1090"/>
        <v>26</v>
      </c>
      <c r="AP1501" s="7">
        <f t="shared" si="1060"/>
        <v>26</v>
      </c>
      <c r="AQ1501" s="7">
        <f t="shared" si="1061"/>
        <v>26</v>
      </c>
      <c r="AR1501" s="1">
        <f t="shared" si="1091"/>
        <v>26</v>
      </c>
      <c r="AS1501" s="7">
        <f t="shared" si="1062"/>
        <v>26</v>
      </c>
      <c r="AT1501" s="1">
        <f t="shared" si="1092"/>
        <v>26</v>
      </c>
      <c r="AU1501" s="1">
        <f t="shared" si="1093"/>
        <v>26</v>
      </c>
      <c r="AV1501" s="1">
        <f t="shared" si="1094"/>
        <v>26</v>
      </c>
      <c r="AW1501" s="1">
        <f t="shared" si="1095"/>
        <v>26</v>
      </c>
      <c r="AX1501" s="1">
        <f t="shared" si="1096"/>
        <v>26</v>
      </c>
      <c r="AY1501" s="1">
        <f t="shared" si="1097"/>
        <v>26</v>
      </c>
      <c r="AZ1501" s="1">
        <f t="shared" si="1098"/>
        <v>26</v>
      </c>
      <c r="BA1501" s="1">
        <f t="shared" si="1099"/>
        <v>26</v>
      </c>
      <c r="BB1501" s="1">
        <f t="shared" si="1100"/>
        <v>26</v>
      </c>
      <c r="BC1501" s="1">
        <f t="shared" si="1101"/>
        <v>26</v>
      </c>
      <c r="BD1501" s="1">
        <f t="shared" si="1102"/>
        <v>26</v>
      </c>
      <c r="BE1501" s="1">
        <f t="shared" si="1103"/>
        <v>26</v>
      </c>
      <c r="BF1501" s="1">
        <f t="shared" si="1104"/>
        <v>26</v>
      </c>
      <c r="BG1501" s="1">
        <f>+IF(D1501="male",VLOOKUP(M1501,'Key node cluster'!$A$3:$C$45,3,0),VLOOKUP(M1501,'Key node cluster'!$F$3:$H$27,3,0))</f>
        <v>31</v>
      </c>
    </row>
    <row r="1502" spans="1:59" x14ac:dyDescent="0.25">
      <c r="A1502" t="s">
        <v>1633</v>
      </c>
      <c r="B1502">
        <v>9891064062</v>
      </c>
      <c r="C1502" s="7">
        <v>30</v>
      </c>
      <c r="D1502" t="s">
        <v>9</v>
      </c>
      <c r="E1502" t="s">
        <v>10</v>
      </c>
      <c r="F1502" t="s">
        <v>28</v>
      </c>
      <c r="G1502" t="str">
        <f t="shared" ref="G1502:G1565" si="1105">IF(I1502="","",IF(OR(I1502="high_school",I1502="secondary_or_below"),"secondary or below",IF(OR(I1502="bachelor",I1502="master",I1502="phd"),"bachelor or above", "tvet")))</f>
        <v>secondary or below</v>
      </c>
      <c r="H1502" s="7">
        <f t="shared" si="1063"/>
        <v>10</v>
      </c>
      <c r="I1502" t="s">
        <v>12</v>
      </c>
      <c r="J1502">
        <v>32</v>
      </c>
      <c r="K1502">
        <v>7.8602739726027</v>
      </c>
      <c r="L1502">
        <v>3</v>
      </c>
      <c r="M1502" s="5">
        <f t="shared" si="1064"/>
        <v>37</v>
      </c>
      <c r="N1502" s="5">
        <f>+IF(D1502="male",VLOOKUP(BG1502,'Key node cluster'!$L$3:$N$24,3,0),VLOOKUP(BG1502,'Key node cluster'!$R$3:$T$15,3,0))</f>
        <v>0</v>
      </c>
      <c r="O1502" s="1">
        <v>0</v>
      </c>
      <c r="P1502" s="1">
        <f t="shared" si="1065"/>
        <v>26</v>
      </c>
      <c r="Q1502" s="1">
        <f t="shared" si="1066"/>
        <v>26</v>
      </c>
      <c r="R1502" s="1">
        <f t="shared" si="1067"/>
        <v>26</v>
      </c>
      <c r="S1502" s="1">
        <f t="shared" si="1068"/>
        <v>26</v>
      </c>
      <c r="T1502" s="1">
        <f t="shared" si="1069"/>
        <v>26</v>
      </c>
      <c r="U1502" s="1">
        <f t="shared" si="1070"/>
        <v>26</v>
      </c>
      <c r="V1502" s="1">
        <f t="shared" si="1071"/>
        <v>26</v>
      </c>
      <c r="W1502" s="1">
        <f t="shared" si="1072"/>
        <v>26</v>
      </c>
      <c r="X1502" s="1">
        <f t="shared" si="1073"/>
        <v>26</v>
      </c>
      <c r="Y1502" s="1">
        <f t="shared" si="1074"/>
        <v>26</v>
      </c>
      <c r="Z1502" s="1">
        <f t="shared" si="1075"/>
        <v>26</v>
      </c>
      <c r="AA1502" s="1">
        <f t="shared" si="1076"/>
        <v>26</v>
      </c>
      <c r="AB1502" s="1">
        <f t="shared" si="1077"/>
        <v>26</v>
      </c>
      <c r="AC1502" s="1">
        <f t="shared" si="1078"/>
        <v>26</v>
      </c>
      <c r="AD1502" s="1">
        <f t="shared" si="1079"/>
        <v>26</v>
      </c>
      <c r="AE1502" s="1">
        <f t="shared" si="1080"/>
        <v>26</v>
      </c>
      <c r="AF1502" s="1">
        <f t="shared" si="1081"/>
        <v>26</v>
      </c>
      <c r="AG1502" s="1">
        <f t="shared" si="1082"/>
        <v>26</v>
      </c>
      <c r="AH1502" s="1">
        <f t="shared" si="1083"/>
        <v>26</v>
      </c>
      <c r="AI1502" s="1">
        <f t="shared" si="1084"/>
        <v>26</v>
      </c>
      <c r="AJ1502" s="1">
        <f t="shared" si="1085"/>
        <v>26</v>
      </c>
      <c r="AK1502" s="1">
        <f t="shared" si="1086"/>
        <v>26</v>
      </c>
      <c r="AL1502" s="1">
        <f t="shared" si="1087"/>
        <v>26</v>
      </c>
      <c r="AM1502" s="1">
        <f t="shared" si="1088"/>
        <v>26</v>
      </c>
      <c r="AN1502" s="1">
        <f t="shared" si="1089"/>
        <v>26</v>
      </c>
      <c r="AO1502" s="1">
        <f t="shared" si="1090"/>
        <v>26</v>
      </c>
      <c r="AP1502" s="7">
        <f t="shared" si="1060"/>
        <v>27</v>
      </c>
      <c r="AQ1502" s="7">
        <f t="shared" si="1061"/>
        <v>33</v>
      </c>
      <c r="AR1502" s="1">
        <f t="shared" si="1091"/>
        <v>33</v>
      </c>
      <c r="AS1502" s="7">
        <f t="shared" si="1062"/>
        <v>33</v>
      </c>
      <c r="AT1502" s="1">
        <f t="shared" si="1092"/>
        <v>33</v>
      </c>
      <c r="AU1502" s="1">
        <f t="shared" si="1093"/>
        <v>33</v>
      </c>
      <c r="AV1502" s="1">
        <f t="shared" si="1094"/>
        <v>33</v>
      </c>
      <c r="AW1502" s="1">
        <f t="shared" si="1095"/>
        <v>37</v>
      </c>
      <c r="AX1502" s="1">
        <f t="shared" si="1096"/>
        <v>37</v>
      </c>
      <c r="AY1502" s="1">
        <f t="shared" si="1097"/>
        <v>37</v>
      </c>
      <c r="AZ1502" s="1">
        <f t="shared" si="1098"/>
        <v>37</v>
      </c>
      <c r="BA1502" s="1">
        <f t="shared" si="1099"/>
        <v>37</v>
      </c>
      <c r="BB1502" s="1">
        <f t="shared" si="1100"/>
        <v>37</v>
      </c>
      <c r="BC1502" s="1">
        <f t="shared" si="1101"/>
        <v>37</v>
      </c>
      <c r="BD1502" s="1">
        <f t="shared" si="1102"/>
        <v>37</v>
      </c>
      <c r="BE1502" s="1">
        <f t="shared" si="1103"/>
        <v>37</v>
      </c>
      <c r="BF1502" s="1">
        <f t="shared" si="1104"/>
        <v>37</v>
      </c>
      <c r="BG1502" s="1">
        <f>+IF(D1502="male",VLOOKUP(M1502,'Key node cluster'!$A$3:$C$45,3,0),VLOOKUP(M1502,'Key node cluster'!$F$3:$H$27,3,0))</f>
        <v>37</v>
      </c>
    </row>
    <row r="1503" spans="1:59" x14ac:dyDescent="0.25">
      <c r="A1503" t="s">
        <v>1635</v>
      </c>
      <c r="B1503">
        <v>9831014328</v>
      </c>
      <c r="C1503" s="7">
        <v>40</v>
      </c>
      <c r="D1503" t="s">
        <v>9</v>
      </c>
      <c r="E1503" t="s">
        <v>10</v>
      </c>
      <c r="F1503" t="s">
        <v>11</v>
      </c>
      <c r="G1503" t="str">
        <f t="shared" si="1105"/>
        <v/>
      </c>
      <c r="H1503" s="7">
        <f t="shared" si="1063"/>
        <v>20</v>
      </c>
      <c r="J1503">
        <v>39</v>
      </c>
      <c r="K1503">
        <v>19.120547945205001</v>
      </c>
      <c r="L1503">
        <v>1</v>
      </c>
      <c r="M1503" s="5">
        <f t="shared" si="1064"/>
        <v>42</v>
      </c>
      <c r="N1503" s="5">
        <f>+IF(D1503="male",VLOOKUP(BG1503,'Key node cluster'!$L$3:$N$24,3,0),VLOOKUP(BG1503,'Key node cluster'!$R$3:$T$15,3,0))</f>
        <v>0</v>
      </c>
      <c r="O1503" s="1">
        <v>0</v>
      </c>
      <c r="P1503" s="1">
        <f t="shared" si="1065"/>
        <v>26</v>
      </c>
      <c r="Q1503" s="1">
        <f t="shared" si="1066"/>
        <v>26</v>
      </c>
      <c r="R1503" s="1">
        <f t="shared" si="1067"/>
        <v>26</v>
      </c>
      <c r="S1503" s="1">
        <f t="shared" si="1068"/>
        <v>26</v>
      </c>
      <c r="T1503" s="1">
        <f t="shared" si="1069"/>
        <v>26</v>
      </c>
      <c r="U1503" s="1">
        <f t="shared" si="1070"/>
        <v>26</v>
      </c>
      <c r="V1503" s="1">
        <f t="shared" si="1071"/>
        <v>26</v>
      </c>
      <c r="W1503" s="1">
        <f t="shared" si="1072"/>
        <v>26</v>
      </c>
      <c r="X1503" s="1">
        <f t="shared" si="1073"/>
        <v>26</v>
      </c>
      <c r="Y1503" s="1">
        <f t="shared" si="1074"/>
        <v>26</v>
      </c>
      <c r="Z1503" s="1">
        <f t="shared" si="1075"/>
        <v>26</v>
      </c>
      <c r="AA1503" s="1">
        <f t="shared" si="1076"/>
        <v>26</v>
      </c>
      <c r="AB1503" s="1">
        <f t="shared" si="1077"/>
        <v>26</v>
      </c>
      <c r="AC1503" s="1">
        <f t="shared" si="1078"/>
        <v>26</v>
      </c>
      <c r="AD1503" s="1">
        <f t="shared" si="1079"/>
        <v>26</v>
      </c>
      <c r="AE1503" s="1">
        <f t="shared" si="1080"/>
        <v>26</v>
      </c>
      <c r="AF1503" s="1">
        <f t="shared" si="1081"/>
        <v>26</v>
      </c>
      <c r="AG1503" s="1">
        <f t="shared" si="1082"/>
        <v>26</v>
      </c>
      <c r="AH1503" s="1">
        <f t="shared" si="1083"/>
        <v>26</v>
      </c>
      <c r="AI1503" s="1">
        <f t="shared" si="1084"/>
        <v>26</v>
      </c>
      <c r="AJ1503" s="1">
        <f t="shared" si="1085"/>
        <v>26</v>
      </c>
      <c r="AK1503" s="1">
        <f t="shared" si="1086"/>
        <v>26</v>
      </c>
      <c r="AL1503" s="1">
        <f t="shared" si="1087"/>
        <v>26</v>
      </c>
      <c r="AM1503" s="1">
        <f t="shared" si="1088"/>
        <v>26</v>
      </c>
      <c r="AN1503" s="1">
        <f t="shared" si="1089"/>
        <v>26</v>
      </c>
      <c r="AO1503" s="1">
        <f t="shared" si="1090"/>
        <v>26</v>
      </c>
      <c r="AP1503" s="7">
        <f t="shared" si="1060"/>
        <v>38</v>
      </c>
      <c r="AQ1503" s="7">
        <f t="shared" si="1061"/>
        <v>38</v>
      </c>
      <c r="AR1503" s="1">
        <f t="shared" si="1091"/>
        <v>38</v>
      </c>
      <c r="AS1503" s="7">
        <f t="shared" si="1062"/>
        <v>38</v>
      </c>
      <c r="AT1503" s="1">
        <f t="shared" si="1092"/>
        <v>38</v>
      </c>
      <c r="AU1503" s="1">
        <f t="shared" si="1093"/>
        <v>38</v>
      </c>
      <c r="AV1503" s="1">
        <f t="shared" si="1094"/>
        <v>38</v>
      </c>
      <c r="AW1503" s="1">
        <f t="shared" si="1095"/>
        <v>38</v>
      </c>
      <c r="AX1503" s="1">
        <f t="shared" si="1096"/>
        <v>38</v>
      </c>
      <c r="AY1503" s="1">
        <f t="shared" si="1097"/>
        <v>38</v>
      </c>
      <c r="AZ1503" s="1">
        <f t="shared" si="1098"/>
        <v>38</v>
      </c>
      <c r="BA1503" s="1">
        <f t="shared" si="1099"/>
        <v>38</v>
      </c>
      <c r="BB1503" s="1">
        <f t="shared" si="1100"/>
        <v>40</v>
      </c>
      <c r="BC1503" s="1">
        <f t="shared" si="1101"/>
        <v>40</v>
      </c>
      <c r="BD1503" s="1">
        <f t="shared" si="1102"/>
        <v>42</v>
      </c>
      <c r="BE1503" s="1">
        <f t="shared" si="1103"/>
        <v>42</v>
      </c>
      <c r="BF1503" s="1">
        <f t="shared" si="1104"/>
        <v>42</v>
      </c>
      <c r="BG1503" s="1">
        <f>+IF(D1503="male",VLOOKUP(M1503,'Key node cluster'!$A$3:$C$45,3,0),VLOOKUP(M1503,'Key node cluster'!$F$3:$H$27,3,0))</f>
        <v>42</v>
      </c>
    </row>
    <row r="1504" spans="1:59" x14ac:dyDescent="0.25">
      <c r="A1504" t="s">
        <v>1636</v>
      </c>
      <c r="B1504">
        <v>9691042864</v>
      </c>
      <c r="C1504" s="7">
        <v>50</v>
      </c>
      <c r="D1504" t="s">
        <v>9</v>
      </c>
      <c r="E1504" t="s">
        <v>10</v>
      </c>
      <c r="G1504" t="str">
        <f t="shared" si="1105"/>
        <v/>
      </c>
      <c r="H1504" s="7">
        <f t="shared" si="1063"/>
        <v>10</v>
      </c>
      <c r="J1504">
        <v>52</v>
      </c>
      <c r="K1504">
        <v>9.1917808219177992</v>
      </c>
      <c r="L1504">
        <v>6</v>
      </c>
      <c r="M1504" s="5">
        <f t="shared" si="1064"/>
        <v>26</v>
      </c>
      <c r="N1504" s="5">
        <f>+IF(D1504="male",VLOOKUP(BG1504,'Key node cluster'!$L$3:$N$24,3,0),VLOOKUP(BG1504,'Key node cluster'!$R$3:$T$15,3,0))</f>
        <v>1</v>
      </c>
      <c r="O1504" s="1">
        <v>0</v>
      </c>
      <c r="P1504" s="1">
        <f t="shared" si="1065"/>
        <v>26</v>
      </c>
      <c r="Q1504" s="1">
        <f t="shared" si="1066"/>
        <v>26</v>
      </c>
      <c r="R1504" s="1">
        <f t="shared" si="1067"/>
        <v>26</v>
      </c>
      <c r="S1504" s="1">
        <f t="shared" si="1068"/>
        <v>26</v>
      </c>
      <c r="T1504" s="1">
        <f t="shared" si="1069"/>
        <v>26</v>
      </c>
      <c r="U1504" s="1">
        <f t="shared" si="1070"/>
        <v>26</v>
      </c>
      <c r="V1504" s="1">
        <f t="shared" si="1071"/>
        <v>26</v>
      </c>
      <c r="W1504" s="1">
        <f t="shared" si="1072"/>
        <v>26</v>
      </c>
      <c r="X1504" s="1">
        <f t="shared" si="1073"/>
        <v>26</v>
      </c>
      <c r="Y1504" s="1">
        <f t="shared" si="1074"/>
        <v>26</v>
      </c>
      <c r="Z1504" s="1">
        <f t="shared" si="1075"/>
        <v>26</v>
      </c>
      <c r="AA1504" s="1">
        <f t="shared" si="1076"/>
        <v>26</v>
      </c>
      <c r="AB1504" s="1">
        <f t="shared" si="1077"/>
        <v>26</v>
      </c>
      <c r="AC1504" s="1">
        <f t="shared" si="1078"/>
        <v>26</v>
      </c>
      <c r="AD1504" s="1">
        <f t="shared" si="1079"/>
        <v>26</v>
      </c>
      <c r="AE1504" s="1">
        <f t="shared" si="1080"/>
        <v>26</v>
      </c>
      <c r="AF1504" s="1">
        <f t="shared" si="1081"/>
        <v>26</v>
      </c>
      <c r="AG1504" s="1">
        <f t="shared" si="1082"/>
        <v>26</v>
      </c>
      <c r="AH1504" s="1">
        <f t="shared" si="1083"/>
        <v>26</v>
      </c>
      <c r="AI1504" s="1">
        <f t="shared" si="1084"/>
        <v>26</v>
      </c>
      <c r="AJ1504" s="1">
        <f t="shared" si="1085"/>
        <v>26</v>
      </c>
      <c r="AK1504" s="1">
        <f t="shared" si="1086"/>
        <v>26</v>
      </c>
      <c r="AL1504" s="1">
        <f t="shared" si="1087"/>
        <v>26</v>
      </c>
      <c r="AM1504" s="1">
        <f t="shared" si="1088"/>
        <v>26</v>
      </c>
      <c r="AN1504" s="1">
        <f t="shared" si="1089"/>
        <v>26</v>
      </c>
      <c r="AO1504" s="1">
        <f t="shared" si="1090"/>
        <v>26</v>
      </c>
      <c r="AP1504" s="7">
        <f t="shared" si="1060"/>
        <v>26</v>
      </c>
      <c r="AQ1504" s="7">
        <f t="shared" si="1061"/>
        <v>26</v>
      </c>
      <c r="AR1504" s="1">
        <f t="shared" si="1091"/>
        <v>26</v>
      </c>
      <c r="AS1504" s="7">
        <f t="shared" si="1062"/>
        <v>26</v>
      </c>
      <c r="AT1504" s="1">
        <f t="shared" si="1092"/>
        <v>26</v>
      </c>
      <c r="AU1504" s="1">
        <f t="shared" si="1093"/>
        <v>26</v>
      </c>
      <c r="AV1504" s="1">
        <f t="shared" si="1094"/>
        <v>26</v>
      </c>
      <c r="AW1504" s="1">
        <f t="shared" si="1095"/>
        <v>26</v>
      </c>
      <c r="AX1504" s="1">
        <f t="shared" si="1096"/>
        <v>26</v>
      </c>
      <c r="AY1504" s="1">
        <f t="shared" si="1097"/>
        <v>26</v>
      </c>
      <c r="AZ1504" s="1">
        <f t="shared" si="1098"/>
        <v>26</v>
      </c>
      <c r="BA1504" s="1">
        <f t="shared" si="1099"/>
        <v>26</v>
      </c>
      <c r="BB1504" s="1">
        <f t="shared" si="1100"/>
        <v>26</v>
      </c>
      <c r="BC1504" s="1">
        <f t="shared" si="1101"/>
        <v>26</v>
      </c>
      <c r="BD1504" s="1">
        <f t="shared" si="1102"/>
        <v>26</v>
      </c>
      <c r="BE1504" s="1">
        <f t="shared" si="1103"/>
        <v>26</v>
      </c>
      <c r="BF1504" s="1">
        <f t="shared" si="1104"/>
        <v>26</v>
      </c>
      <c r="BG1504" s="1">
        <f>+IF(D1504="male",VLOOKUP(M1504,'Key node cluster'!$A$3:$C$45,3,0),VLOOKUP(M1504,'Key node cluster'!$F$3:$H$27,3,0))</f>
        <v>31</v>
      </c>
    </row>
    <row r="1505" spans="1:59" x14ac:dyDescent="0.25">
      <c r="A1505" t="s">
        <v>1638</v>
      </c>
      <c r="B1505">
        <v>9801036358</v>
      </c>
      <c r="C1505" s="7">
        <v>40</v>
      </c>
      <c r="D1505" t="s">
        <v>9</v>
      </c>
      <c r="E1505" t="s">
        <v>10</v>
      </c>
      <c r="F1505" t="s">
        <v>360</v>
      </c>
      <c r="G1505" t="str">
        <f t="shared" si="1105"/>
        <v>tvet</v>
      </c>
      <c r="H1505" s="7">
        <f t="shared" si="1063"/>
        <v>15</v>
      </c>
      <c r="I1505" t="s">
        <v>193</v>
      </c>
      <c r="J1505">
        <v>41</v>
      </c>
      <c r="K1505">
        <v>10.279452054795</v>
      </c>
      <c r="L1505">
        <v>1</v>
      </c>
      <c r="M1505" s="5">
        <f t="shared" si="1064"/>
        <v>32</v>
      </c>
      <c r="N1505" s="5">
        <f>+IF(D1505="male",VLOOKUP(BG1505,'Key node cluster'!$L$3:$N$24,3,0),VLOOKUP(BG1505,'Key node cluster'!$R$3:$T$15,3,0))</f>
        <v>0</v>
      </c>
      <c r="O1505" s="1">
        <v>0</v>
      </c>
      <c r="P1505" s="1">
        <f t="shared" si="1065"/>
        <v>26</v>
      </c>
      <c r="Q1505" s="1">
        <f t="shared" si="1066"/>
        <v>26</v>
      </c>
      <c r="R1505" s="1">
        <f t="shared" si="1067"/>
        <v>26</v>
      </c>
      <c r="S1505" s="1">
        <f t="shared" si="1068"/>
        <v>26</v>
      </c>
      <c r="T1505" s="1">
        <f t="shared" si="1069"/>
        <v>26</v>
      </c>
      <c r="U1505" s="1">
        <f t="shared" si="1070"/>
        <v>26</v>
      </c>
      <c r="V1505" s="1">
        <f t="shared" si="1071"/>
        <v>26</v>
      </c>
      <c r="W1505" s="1">
        <f t="shared" si="1072"/>
        <v>26</v>
      </c>
      <c r="X1505" s="1">
        <f t="shared" si="1073"/>
        <v>26</v>
      </c>
      <c r="Y1505" s="1">
        <f t="shared" si="1074"/>
        <v>26</v>
      </c>
      <c r="Z1505" s="1">
        <f t="shared" si="1075"/>
        <v>26</v>
      </c>
      <c r="AA1505" s="1">
        <f t="shared" si="1076"/>
        <v>26</v>
      </c>
      <c r="AB1505" s="1">
        <f t="shared" si="1077"/>
        <v>26</v>
      </c>
      <c r="AC1505" s="1">
        <f t="shared" si="1078"/>
        <v>26</v>
      </c>
      <c r="AD1505" s="1">
        <f t="shared" si="1079"/>
        <v>26</v>
      </c>
      <c r="AE1505" s="1">
        <f t="shared" si="1080"/>
        <v>26</v>
      </c>
      <c r="AF1505" s="1">
        <f t="shared" si="1081"/>
        <v>26</v>
      </c>
      <c r="AG1505" s="1">
        <f t="shared" si="1082"/>
        <v>26</v>
      </c>
      <c r="AH1505" s="1">
        <f t="shared" si="1083"/>
        <v>26</v>
      </c>
      <c r="AI1505" s="1">
        <f t="shared" si="1084"/>
        <v>26</v>
      </c>
      <c r="AJ1505" s="1">
        <f t="shared" si="1085"/>
        <v>26</v>
      </c>
      <c r="AK1505" s="1">
        <f t="shared" si="1086"/>
        <v>26</v>
      </c>
      <c r="AL1505" s="1">
        <f t="shared" si="1087"/>
        <v>26</v>
      </c>
      <c r="AM1505" s="1">
        <f t="shared" si="1088"/>
        <v>26</v>
      </c>
      <c r="AN1505" s="1">
        <f t="shared" si="1089"/>
        <v>26</v>
      </c>
      <c r="AO1505" s="1">
        <f t="shared" si="1090"/>
        <v>26</v>
      </c>
      <c r="AP1505" s="7">
        <f t="shared" si="1060"/>
        <v>27</v>
      </c>
      <c r="AQ1505" s="7">
        <f t="shared" si="1061"/>
        <v>28</v>
      </c>
      <c r="AR1505" s="1">
        <f t="shared" si="1091"/>
        <v>32</v>
      </c>
      <c r="AS1505" s="7">
        <f t="shared" si="1062"/>
        <v>32</v>
      </c>
      <c r="AT1505" s="1">
        <f t="shared" si="1092"/>
        <v>32</v>
      </c>
      <c r="AU1505" s="1">
        <f t="shared" si="1093"/>
        <v>32</v>
      </c>
      <c r="AV1505" s="1">
        <f t="shared" si="1094"/>
        <v>32</v>
      </c>
      <c r="AW1505" s="1">
        <f t="shared" si="1095"/>
        <v>32</v>
      </c>
      <c r="AX1505" s="1">
        <f t="shared" si="1096"/>
        <v>32</v>
      </c>
      <c r="AY1505" s="1">
        <f t="shared" si="1097"/>
        <v>32</v>
      </c>
      <c r="AZ1505" s="1">
        <f t="shared" si="1098"/>
        <v>32</v>
      </c>
      <c r="BA1505" s="1">
        <f t="shared" si="1099"/>
        <v>32</v>
      </c>
      <c r="BB1505" s="1">
        <f t="shared" si="1100"/>
        <v>32</v>
      </c>
      <c r="BC1505" s="1">
        <f t="shared" si="1101"/>
        <v>32</v>
      </c>
      <c r="BD1505" s="1">
        <f t="shared" si="1102"/>
        <v>32</v>
      </c>
      <c r="BE1505" s="1">
        <f t="shared" si="1103"/>
        <v>32</v>
      </c>
      <c r="BF1505" s="1">
        <f t="shared" si="1104"/>
        <v>32</v>
      </c>
      <c r="BG1505" s="1">
        <f>+IF(D1505="male",VLOOKUP(M1505,'Key node cluster'!$A$3:$C$45,3,0),VLOOKUP(M1505,'Key node cluster'!$F$3:$H$27,3,0))</f>
        <v>32</v>
      </c>
    </row>
    <row r="1506" spans="1:59" x14ac:dyDescent="0.25">
      <c r="A1506" t="s">
        <v>1640</v>
      </c>
      <c r="B1506">
        <v>9891001324</v>
      </c>
      <c r="C1506" s="7">
        <v>30</v>
      </c>
      <c r="D1506" t="s">
        <v>9</v>
      </c>
      <c r="E1506" t="s">
        <v>10</v>
      </c>
      <c r="F1506" t="s">
        <v>28</v>
      </c>
      <c r="G1506" t="str">
        <f t="shared" si="1105"/>
        <v>secondary or below</v>
      </c>
      <c r="H1506" s="7">
        <f t="shared" si="1063"/>
        <v>5</v>
      </c>
      <c r="I1506" t="s">
        <v>18</v>
      </c>
      <c r="J1506">
        <v>32</v>
      </c>
      <c r="K1506">
        <v>1.1643835616438001</v>
      </c>
      <c r="L1506">
        <v>2</v>
      </c>
      <c r="M1506" s="5">
        <f t="shared" si="1064"/>
        <v>36</v>
      </c>
      <c r="N1506" s="5">
        <f>+IF(D1506="male",VLOOKUP(BG1506,'Key node cluster'!$L$3:$N$24,3,0),VLOOKUP(BG1506,'Key node cluster'!$R$3:$T$15,3,0))</f>
        <v>1</v>
      </c>
      <c r="O1506" s="1">
        <v>0</v>
      </c>
      <c r="P1506" s="1">
        <f t="shared" si="1065"/>
        <v>26</v>
      </c>
      <c r="Q1506" s="1">
        <f t="shared" si="1066"/>
        <v>26</v>
      </c>
      <c r="R1506" s="1">
        <f t="shared" si="1067"/>
        <v>26</v>
      </c>
      <c r="S1506" s="1">
        <f t="shared" si="1068"/>
        <v>26</v>
      </c>
      <c r="T1506" s="1">
        <f t="shared" si="1069"/>
        <v>26</v>
      </c>
      <c r="U1506" s="1">
        <f t="shared" si="1070"/>
        <v>26</v>
      </c>
      <c r="V1506" s="1">
        <f t="shared" si="1071"/>
        <v>26</v>
      </c>
      <c r="W1506" s="1">
        <f t="shared" si="1072"/>
        <v>26</v>
      </c>
      <c r="X1506" s="1">
        <f t="shared" si="1073"/>
        <v>26</v>
      </c>
      <c r="Y1506" s="1">
        <f t="shared" si="1074"/>
        <v>26</v>
      </c>
      <c r="Z1506" s="1">
        <f t="shared" si="1075"/>
        <v>26</v>
      </c>
      <c r="AA1506" s="1">
        <f t="shared" si="1076"/>
        <v>26</v>
      </c>
      <c r="AB1506" s="1">
        <f t="shared" si="1077"/>
        <v>26</v>
      </c>
      <c r="AC1506" s="1">
        <f t="shared" si="1078"/>
        <v>26</v>
      </c>
      <c r="AD1506" s="1">
        <f t="shared" si="1079"/>
        <v>26</v>
      </c>
      <c r="AE1506" s="1">
        <f t="shared" si="1080"/>
        <v>26</v>
      </c>
      <c r="AF1506" s="1">
        <f t="shared" si="1081"/>
        <v>26</v>
      </c>
      <c r="AG1506" s="1">
        <f t="shared" si="1082"/>
        <v>26</v>
      </c>
      <c r="AH1506" s="1">
        <f t="shared" si="1083"/>
        <v>26</v>
      </c>
      <c r="AI1506" s="1">
        <f t="shared" si="1084"/>
        <v>26</v>
      </c>
      <c r="AJ1506" s="1">
        <f t="shared" si="1085"/>
        <v>26</v>
      </c>
      <c r="AK1506" s="1">
        <f t="shared" si="1086"/>
        <v>26</v>
      </c>
      <c r="AL1506" s="1">
        <f t="shared" si="1087"/>
        <v>26</v>
      </c>
      <c r="AM1506" s="1">
        <f t="shared" si="1088"/>
        <v>26</v>
      </c>
      <c r="AN1506" s="1">
        <f t="shared" si="1089"/>
        <v>26</v>
      </c>
      <c r="AO1506" s="1">
        <f t="shared" si="1090"/>
        <v>26</v>
      </c>
      <c r="AP1506" s="7">
        <f t="shared" si="1060"/>
        <v>27</v>
      </c>
      <c r="AQ1506" s="7">
        <f t="shared" si="1061"/>
        <v>33</v>
      </c>
      <c r="AR1506" s="1">
        <f t="shared" si="1091"/>
        <v>33</v>
      </c>
      <c r="AS1506" s="7">
        <f t="shared" si="1062"/>
        <v>33</v>
      </c>
      <c r="AT1506" s="1">
        <f t="shared" si="1092"/>
        <v>33</v>
      </c>
      <c r="AU1506" s="1">
        <f t="shared" si="1093"/>
        <v>33</v>
      </c>
      <c r="AV1506" s="1">
        <f t="shared" si="1094"/>
        <v>33</v>
      </c>
      <c r="AW1506" s="1">
        <f t="shared" si="1095"/>
        <v>34</v>
      </c>
      <c r="AX1506" s="1">
        <f t="shared" si="1096"/>
        <v>36</v>
      </c>
      <c r="AY1506" s="1">
        <f t="shared" si="1097"/>
        <v>36</v>
      </c>
      <c r="AZ1506" s="1">
        <f t="shared" si="1098"/>
        <v>36</v>
      </c>
      <c r="BA1506" s="1">
        <f t="shared" si="1099"/>
        <v>36</v>
      </c>
      <c r="BB1506" s="1">
        <f t="shared" si="1100"/>
        <v>36</v>
      </c>
      <c r="BC1506" s="1">
        <f t="shared" si="1101"/>
        <v>36</v>
      </c>
      <c r="BD1506" s="1">
        <f t="shared" si="1102"/>
        <v>36</v>
      </c>
      <c r="BE1506" s="1">
        <f t="shared" si="1103"/>
        <v>36</v>
      </c>
      <c r="BF1506" s="1">
        <f t="shared" si="1104"/>
        <v>36</v>
      </c>
      <c r="BG1506" s="1">
        <f>+IF(D1506="male",VLOOKUP(M1506,'Key node cluster'!$A$3:$C$45,3,0),VLOOKUP(M1506,'Key node cluster'!$F$3:$H$27,3,0))</f>
        <v>36</v>
      </c>
    </row>
    <row r="1507" spans="1:59" x14ac:dyDescent="0.25">
      <c r="A1507" t="s">
        <v>1642</v>
      </c>
      <c r="B1507">
        <v>9911039060</v>
      </c>
      <c r="C1507" s="7">
        <v>30</v>
      </c>
      <c r="D1507" t="s">
        <v>9</v>
      </c>
      <c r="E1507" t="s">
        <v>10</v>
      </c>
      <c r="G1507" t="str">
        <f t="shared" si="1105"/>
        <v>bachelor or above</v>
      </c>
      <c r="H1507" s="7">
        <f t="shared" si="1063"/>
        <v>5</v>
      </c>
      <c r="I1507" t="s">
        <v>46</v>
      </c>
      <c r="J1507">
        <v>30</v>
      </c>
      <c r="K1507">
        <v>4.1095890410958997</v>
      </c>
      <c r="L1507">
        <v>1</v>
      </c>
      <c r="M1507" s="5">
        <f t="shared" si="1064"/>
        <v>26</v>
      </c>
      <c r="N1507" s="5">
        <f>+IF(D1507="male",VLOOKUP(BG1507,'Key node cluster'!$L$3:$N$24,3,0),VLOOKUP(BG1507,'Key node cluster'!$R$3:$T$15,3,0))</f>
        <v>1</v>
      </c>
      <c r="O1507" s="1">
        <v>0</v>
      </c>
      <c r="P1507" s="1">
        <f t="shared" si="1065"/>
        <v>26</v>
      </c>
      <c r="Q1507" s="1">
        <f t="shared" si="1066"/>
        <v>26</v>
      </c>
      <c r="R1507" s="1">
        <f t="shared" si="1067"/>
        <v>26</v>
      </c>
      <c r="S1507" s="1">
        <f t="shared" si="1068"/>
        <v>26</v>
      </c>
      <c r="T1507" s="1">
        <f t="shared" si="1069"/>
        <v>26</v>
      </c>
      <c r="U1507" s="1">
        <f t="shared" si="1070"/>
        <v>26</v>
      </c>
      <c r="V1507" s="1">
        <f t="shared" si="1071"/>
        <v>26</v>
      </c>
      <c r="W1507" s="1">
        <f t="shared" si="1072"/>
        <v>26</v>
      </c>
      <c r="X1507" s="1">
        <f t="shared" si="1073"/>
        <v>26</v>
      </c>
      <c r="Y1507" s="1">
        <f t="shared" si="1074"/>
        <v>26</v>
      </c>
      <c r="Z1507" s="1">
        <f t="shared" si="1075"/>
        <v>26</v>
      </c>
      <c r="AA1507" s="1">
        <f t="shared" si="1076"/>
        <v>26</v>
      </c>
      <c r="AB1507" s="1">
        <f t="shared" si="1077"/>
        <v>26</v>
      </c>
      <c r="AC1507" s="1">
        <f t="shared" si="1078"/>
        <v>26</v>
      </c>
      <c r="AD1507" s="1">
        <f t="shared" si="1079"/>
        <v>26</v>
      </c>
      <c r="AE1507" s="1">
        <f t="shared" si="1080"/>
        <v>26</v>
      </c>
      <c r="AF1507" s="1">
        <f t="shared" si="1081"/>
        <v>26</v>
      </c>
      <c r="AG1507" s="1">
        <f t="shared" si="1082"/>
        <v>26</v>
      </c>
      <c r="AH1507" s="1">
        <f t="shared" si="1083"/>
        <v>26</v>
      </c>
      <c r="AI1507" s="1">
        <f t="shared" si="1084"/>
        <v>26</v>
      </c>
      <c r="AJ1507" s="1">
        <f t="shared" si="1085"/>
        <v>26</v>
      </c>
      <c r="AK1507" s="1">
        <f t="shared" si="1086"/>
        <v>26</v>
      </c>
      <c r="AL1507" s="1">
        <f t="shared" si="1087"/>
        <v>26</v>
      </c>
      <c r="AM1507" s="1">
        <f t="shared" si="1088"/>
        <v>26</v>
      </c>
      <c r="AN1507" s="1">
        <f t="shared" si="1089"/>
        <v>26</v>
      </c>
      <c r="AO1507" s="1">
        <f t="shared" si="1090"/>
        <v>26</v>
      </c>
      <c r="AP1507" s="7">
        <f t="shared" si="1060"/>
        <v>26</v>
      </c>
      <c r="AQ1507" s="7">
        <f t="shared" si="1061"/>
        <v>26</v>
      </c>
      <c r="AR1507" s="1">
        <f t="shared" si="1091"/>
        <v>26</v>
      </c>
      <c r="AS1507" s="7">
        <f t="shared" si="1062"/>
        <v>26</v>
      </c>
      <c r="AT1507" s="1">
        <f t="shared" si="1092"/>
        <v>26</v>
      </c>
      <c r="AU1507" s="1">
        <f t="shared" si="1093"/>
        <v>26</v>
      </c>
      <c r="AV1507" s="1">
        <f t="shared" si="1094"/>
        <v>26</v>
      </c>
      <c r="AW1507" s="1">
        <f t="shared" si="1095"/>
        <v>26</v>
      </c>
      <c r="AX1507" s="1">
        <f t="shared" si="1096"/>
        <v>26</v>
      </c>
      <c r="AY1507" s="1">
        <f t="shared" si="1097"/>
        <v>26</v>
      </c>
      <c r="AZ1507" s="1">
        <f t="shared" si="1098"/>
        <v>26</v>
      </c>
      <c r="BA1507" s="1">
        <f t="shared" si="1099"/>
        <v>26</v>
      </c>
      <c r="BB1507" s="1">
        <f t="shared" si="1100"/>
        <v>26</v>
      </c>
      <c r="BC1507" s="1">
        <f t="shared" si="1101"/>
        <v>26</v>
      </c>
      <c r="BD1507" s="1">
        <f t="shared" si="1102"/>
        <v>26</v>
      </c>
      <c r="BE1507" s="1">
        <f t="shared" si="1103"/>
        <v>26</v>
      </c>
      <c r="BF1507" s="1">
        <f t="shared" si="1104"/>
        <v>26</v>
      </c>
      <c r="BG1507" s="1">
        <f>+IF(D1507="male",VLOOKUP(M1507,'Key node cluster'!$A$3:$C$45,3,0),VLOOKUP(M1507,'Key node cluster'!$F$3:$H$27,3,0))</f>
        <v>31</v>
      </c>
    </row>
    <row r="1508" spans="1:59" x14ac:dyDescent="0.25">
      <c r="A1508" t="s">
        <v>1644</v>
      </c>
      <c r="B1508">
        <v>9861027596</v>
      </c>
      <c r="C1508" s="7">
        <v>30</v>
      </c>
      <c r="D1508" t="s">
        <v>9</v>
      </c>
      <c r="E1508" t="s">
        <v>10</v>
      </c>
      <c r="F1508" t="s">
        <v>273</v>
      </c>
      <c r="G1508" t="str">
        <f t="shared" si="1105"/>
        <v>bachelor or above</v>
      </c>
      <c r="H1508" s="7">
        <f t="shared" si="1063"/>
        <v>10</v>
      </c>
      <c r="I1508" t="s">
        <v>14</v>
      </c>
      <c r="J1508">
        <v>35</v>
      </c>
      <c r="K1508">
        <v>6.5095890410959001</v>
      </c>
      <c r="L1508">
        <v>3</v>
      </c>
      <c r="M1508" s="5">
        <f t="shared" si="1064"/>
        <v>31</v>
      </c>
      <c r="N1508" s="5">
        <f>+IF(D1508="male",VLOOKUP(BG1508,'Key node cluster'!$L$3:$N$24,3,0),VLOOKUP(BG1508,'Key node cluster'!$R$3:$T$15,3,0))</f>
        <v>1</v>
      </c>
      <c r="O1508" s="1">
        <v>0</v>
      </c>
      <c r="P1508" s="1">
        <f t="shared" si="1065"/>
        <v>26</v>
      </c>
      <c r="Q1508" s="1">
        <f t="shared" si="1066"/>
        <v>26</v>
      </c>
      <c r="R1508" s="1">
        <f t="shared" si="1067"/>
        <v>26</v>
      </c>
      <c r="S1508" s="1">
        <f t="shared" si="1068"/>
        <v>26</v>
      </c>
      <c r="T1508" s="1">
        <f t="shared" si="1069"/>
        <v>26</v>
      </c>
      <c r="U1508" s="1">
        <f t="shared" si="1070"/>
        <v>26</v>
      </c>
      <c r="V1508" s="1">
        <f t="shared" si="1071"/>
        <v>26</v>
      </c>
      <c r="W1508" s="1">
        <f t="shared" si="1072"/>
        <v>26</v>
      </c>
      <c r="X1508" s="1">
        <f t="shared" si="1073"/>
        <v>26</v>
      </c>
      <c r="Y1508" s="1">
        <f t="shared" si="1074"/>
        <v>26</v>
      </c>
      <c r="Z1508" s="1">
        <f t="shared" si="1075"/>
        <v>26</v>
      </c>
      <c r="AA1508" s="1">
        <f t="shared" si="1076"/>
        <v>26</v>
      </c>
      <c r="AB1508" s="1">
        <f t="shared" si="1077"/>
        <v>26</v>
      </c>
      <c r="AC1508" s="1">
        <f t="shared" si="1078"/>
        <v>26</v>
      </c>
      <c r="AD1508" s="1">
        <f t="shared" si="1079"/>
        <v>26</v>
      </c>
      <c r="AE1508" s="1">
        <f t="shared" si="1080"/>
        <v>26</v>
      </c>
      <c r="AF1508" s="1">
        <f t="shared" si="1081"/>
        <v>26</v>
      </c>
      <c r="AG1508" s="1">
        <f t="shared" si="1082"/>
        <v>26</v>
      </c>
      <c r="AH1508" s="1">
        <f t="shared" si="1083"/>
        <v>26</v>
      </c>
      <c r="AI1508" s="1">
        <f t="shared" si="1084"/>
        <v>26</v>
      </c>
      <c r="AJ1508" s="1">
        <f t="shared" si="1085"/>
        <v>26</v>
      </c>
      <c r="AK1508" s="1">
        <f t="shared" si="1086"/>
        <v>26</v>
      </c>
      <c r="AL1508" s="1">
        <f t="shared" si="1087"/>
        <v>26</v>
      </c>
      <c r="AM1508" s="1">
        <f t="shared" si="1088"/>
        <v>26</v>
      </c>
      <c r="AN1508" s="1">
        <f t="shared" si="1089"/>
        <v>26</v>
      </c>
      <c r="AO1508" s="1">
        <f t="shared" si="1090"/>
        <v>26</v>
      </c>
      <c r="AP1508" s="7">
        <f t="shared" ref="AP1508:AP1571" si="1106">IF($D1508="male",IF(P1508&lt;&gt;26,AO1508,IF(F1508="",AO1508,IF(F1508&lt;&gt;"amman",27,38))),AO1508)</f>
        <v>27</v>
      </c>
      <c r="AQ1508" s="7">
        <f t="shared" ref="AQ1508:AQ1571" si="1107">IF($D1508="male",IF(AP1508&lt;&gt;27,AP1508,IF(F1508="",AP1508,IF(F1508&lt;&gt;"zarqa",28,33))),AP1508)</f>
        <v>28</v>
      </c>
      <c r="AR1508" s="1">
        <f t="shared" si="1091"/>
        <v>29</v>
      </c>
      <c r="AS1508" s="7">
        <f t="shared" ref="AS1508:AS1571" si="1108">IF($D1508="male",IF(AR1508&lt;&gt;29,AR1508,IF(C1508&lt;=25,30,31)),AR1508)</f>
        <v>31</v>
      </c>
      <c r="AT1508" s="1">
        <f t="shared" si="1092"/>
        <v>31</v>
      </c>
      <c r="AU1508" s="1">
        <f t="shared" si="1093"/>
        <v>31</v>
      </c>
      <c r="AV1508" s="1">
        <f t="shared" si="1094"/>
        <v>31</v>
      </c>
      <c r="AW1508" s="1">
        <f t="shared" si="1095"/>
        <v>31</v>
      </c>
      <c r="AX1508" s="1">
        <f t="shared" si="1096"/>
        <v>31</v>
      </c>
      <c r="AY1508" s="1">
        <f t="shared" si="1097"/>
        <v>31</v>
      </c>
      <c r="AZ1508" s="1">
        <f t="shared" si="1098"/>
        <v>31</v>
      </c>
      <c r="BA1508" s="1">
        <f t="shared" si="1099"/>
        <v>31</v>
      </c>
      <c r="BB1508" s="1">
        <f t="shared" si="1100"/>
        <v>31</v>
      </c>
      <c r="BC1508" s="1">
        <f t="shared" si="1101"/>
        <v>31</v>
      </c>
      <c r="BD1508" s="1">
        <f t="shared" si="1102"/>
        <v>31</v>
      </c>
      <c r="BE1508" s="1">
        <f t="shared" si="1103"/>
        <v>31</v>
      </c>
      <c r="BF1508" s="1">
        <f t="shared" si="1104"/>
        <v>31</v>
      </c>
      <c r="BG1508" s="1">
        <f>+IF(D1508="male",VLOOKUP(M1508,'Key node cluster'!$A$3:$C$45,3,0),VLOOKUP(M1508,'Key node cluster'!$F$3:$H$27,3,0))</f>
        <v>31</v>
      </c>
    </row>
    <row r="1509" spans="1:59" x14ac:dyDescent="0.25">
      <c r="A1509" t="s">
        <v>1646</v>
      </c>
      <c r="B1509">
        <v>9941061470</v>
      </c>
      <c r="C1509" s="7">
        <v>30</v>
      </c>
      <c r="D1509" t="s">
        <v>9</v>
      </c>
      <c r="E1509" t="s">
        <v>10</v>
      </c>
      <c r="F1509" t="s">
        <v>11</v>
      </c>
      <c r="G1509" t="str">
        <f t="shared" si="1105"/>
        <v>bachelor or above</v>
      </c>
      <c r="H1509" s="7">
        <f t="shared" si="1063"/>
        <v>5</v>
      </c>
      <c r="I1509" t="s">
        <v>14</v>
      </c>
      <c r="J1509">
        <v>27</v>
      </c>
      <c r="K1509">
        <v>3.0246575342466002</v>
      </c>
      <c r="L1509">
        <v>6</v>
      </c>
      <c r="M1509" s="5">
        <f t="shared" si="1064"/>
        <v>41</v>
      </c>
      <c r="N1509" s="5">
        <f>+IF(D1509="male",VLOOKUP(BG1509,'Key node cluster'!$L$3:$N$24,3,0),VLOOKUP(BG1509,'Key node cluster'!$R$3:$T$15,3,0))</f>
        <v>1</v>
      </c>
      <c r="O1509" s="1">
        <v>0</v>
      </c>
      <c r="P1509" s="1">
        <f t="shared" si="1065"/>
        <v>26</v>
      </c>
      <c r="Q1509" s="1">
        <f t="shared" si="1066"/>
        <v>26</v>
      </c>
      <c r="R1509" s="1">
        <f t="shared" si="1067"/>
        <v>26</v>
      </c>
      <c r="S1509" s="1">
        <f t="shared" si="1068"/>
        <v>26</v>
      </c>
      <c r="T1509" s="1">
        <f t="shared" si="1069"/>
        <v>26</v>
      </c>
      <c r="U1509" s="1">
        <f t="shared" si="1070"/>
        <v>26</v>
      </c>
      <c r="V1509" s="1">
        <f t="shared" si="1071"/>
        <v>26</v>
      </c>
      <c r="W1509" s="1">
        <f t="shared" si="1072"/>
        <v>26</v>
      </c>
      <c r="X1509" s="1">
        <f t="shared" si="1073"/>
        <v>26</v>
      </c>
      <c r="Y1509" s="1">
        <f t="shared" si="1074"/>
        <v>26</v>
      </c>
      <c r="Z1509" s="1">
        <f t="shared" si="1075"/>
        <v>26</v>
      </c>
      <c r="AA1509" s="1">
        <f t="shared" si="1076"/>
        <v>26</v>
      </c>
      <c r="AB1509" s="1">
        <f t="shared" si="1077"/>
        <v>26</v>
      </c>
      <c r="AC1509" s="1">
        <f t="shared" si="1078"/>
        <v>26</v>
      </c>
      <c r="AD1509" s="1">
        <f t="shared" si="1079"/>
        <v>26</v>
      </c>
      <c r="AE1509" s="1">
        <f t="shared" si="1080"/>
        <v>26</v>
      </c>
      <c r="AF1509" s="1">
        <f t="shared" si="1081"/>
        <v>26</v>
      </c>
      <c r="AG1509" s="1">
        <f t="shared" si="1082"/>
        <v>26</v>
      </c>
      <c r="AH1509" s="1">
        <f t="shared" si="1083"/>
        <v>26</v>
      </c>
      <c r="AI1509" s="1">
        <f t="shared" si="1084"/>
        <v>26</v>
      </c>
      <c r="AJ1509" s="1">
        <f t="shared" si="1085"/>
        <v>26</v>
      </c>
      <c r="AK1509" s="1">
        <f t="shared" si="1086"/>
        <v>26</v>
      </c>
      <c r="AL1509" s="1">
        <f t="shared" si="1087"/>
        <v>26</v>
      </c>
      <c r="AM1509" s="1">
        <f t="shared" si="1088"/>
        <v>26</v>
      </c>
      <c r="AN1509" s="1">
        <f t="shared" si="1089"/>
        <v>26</v>
      </c>
      <c r="AO1509" s="1">
        <f t="shared" si="1090"/>
        <v>26</v>
      </c>
      <c r="AP1509" s="7">
        <f t="shared" si="1106"/>
        <v>38</v>
      </c>
      <c r="AQ1509" s="7">
        <f t="shared" si="1107"/>
        <v>38</v>
      </c>
      <c r="AR1509" s="1">
        <f t="shared" si="1091"/>
        <v>38</v>
      </c>
      <c r="AS1509" s="7">
        <f t="shared" si="1108"/>
        <v>38</v>
      </c>
      <c r="AT1509" s="1">
        <f t="shared" si="1092"/>
        <v>38</v>
      </c>
      <c r="AU1509" s="1">
        <f t="shared" si="1093"/>
        <v>38</v>
      </c>
      <c r="AV1509" s="1">
        <f t="shared" si="1094"/>
        <v>38</v>
      </c>
      <c r="AW1509" s="1">
        <f t="shared" si="1095"/>
        <v>38</v>
      </c>
      <c r="AX1509" s="1">
        <f t="shared" si="1096"/>
        <v>38</v>
      </c>
      <c r="AY1509" s="1">
        <f t="shared" si="1097"/>
        <v>38</v>
      </c>
      <c r="AZ1509" s="1">
        <f t="shared" si="1098"/>
        <v>38</v>
      </c>
      <c r="BA1509" s="1">
        <f t="shared" si="1099"/>
        <v>38</v>
      </c>
      <c r="BB1509" s="1">
        <f t="shared" si="1100"/>
        <v>40</v>
      </c>
      <c r="BC1509" s="1">
        <f t="shared" si="1101"/>
        <v>40</v>
      </c>
      <c r="BD1509" s="1">
        <f t="shared" si="1102"/>
        <v>41</v>
      </c>
      <c r="BE1509" s="1">
        <f t="shared" si="1103"/>
        <v>41</v>
      </c>
      <c r="BF1509" s="1">
        <f t="shared" si="1104"/>
        <v>41</v>
      </c>
      <c r="BG1509" s="1">
        <f>+IF(D1509="male",VLOOKUP(M1509,'Key node cluster'!$A$3:$C$45,3,0),VLOOKUP(M1509,'Key node cluster'!$F$3:$H$27,3,0))</f>
        <v>41</v>
      </c>
    </row>
    <row r="1510" spans="1:59" x14ac:dyDescent="0.25">
      <c r="A1510" t="s">
        <v>1647</v>
      </c>
      <c r="B1510">
        <v>9961023820</v>
      </c>
      <c r="C1510" s="7">
        <v>30</v>
      </c>
      <c r="D1510" t="s">
        <v>9</v>
      </c>
      <c r="E1510" t="s">
        <v>10</v>
      </c>
      <c r="F1510" t="s">
        <v>11</v>
      </c>
      <c r="G1510" t="str">
        <f t="shared" si="1105"/>
        <v/>
      </c>
      <c r="H1510" s="7">
        <f t="shared" si="1063"/>
        <v>10</v>
      </c>
      <c r="J1510">
        <v>26</v>
      </c>
      <c r="K1510">
        <v>6.0246575342466002</v>
      </c>
      <c r="L1510">
        <v>18</v>
      </c>
      <c r="M1510" s="5">
        <f t="shared" si="1064"/>
        <v>42</v>
      </c>
      <c r="N1510" s="5">
        <f>+IF(D1510="male",VLOOKUP(BG1510,'Key node cluster'!$L$3:$N$24,3,0),VLOOKUP(BG1510,'Key node cluster'!$R$3:$T$15,3,0))</f>
        <v>0</v>
      </c>
      <c r="O1510" s="1">
        <v>0</v>
      </c>
      <c r="P1510" s="1">
        <f t="shared" si="1065"/>
        <v>26</v>
      </c>
      <c r="Q1510" s="1">
        <f t="shared" si="1066"/>
        <v>26</v>
      </c>
      <c r="R1510" s="1">
        <f t="shared" si="1067"/>
        <v>26</v>
      </c>
      <c r="S1510" s="1">
        <f t="shared" si="1068"/>
        <v>26</v>
      </c>
      <c r="T1510" s="1">
        <f t="shared" si="1069"/>
        <v>26</v>
      </c>
      <c r="U1510" s="1">
        <f t="shared" si="1070"/>
        <v>26</v>
      </c>
      <c r="V1510" s="1">
        <f t="shared" si="1071"/>
        <v>26</v>
      </c>
      <c r="W1510" s="1">
        <f t="shared" si="1072"/>
        <v>26</v>
      </c>
      <c r="X1510" s="1">
        <f t="shared" si="1073"/>
        <v>26</v>
      </c>
      <c r="Y1510" s="1">
        <f t="shared" si="1074"/>
        <v>26</v>
      </c>
      <c r="Z1510" s="1">
        <f t="shared" si="1075"/>
        <v>26</v>
      </c>
      <c r="AA1510" s="1">
        <f t="shared" si="1076"/>
        <v>26</v>
      </c>
      <c r="AB1510" s="1">
        <f t="shared" si="1077"/>
        <v>26</v>
      </c>
      <c r="AC1510" s="1">
        <f t="shared" si="1078"/>
        <v>26</v>
      </c>
      <c r="AD1510" s="1">
        <f t="shared" si="1079"/>
        <v>26</v>
      </c>
      <c r="AE1510" s="1">
        <f t="shared" si="1080"/>
        <v>26</v>
      </c>
      <c r="AF1510" s="1">
        <f t="shared" si="1081"/>
        <v>26</v>
      </c>
      <c r="AG1510" s="1">
        <f t="shared" si="1082"/>
        <v>26</v>
      </c>
      <c r="AH1510" s="1">
        <f t="shared" si="1083"/>
        <v>26</v>
      </c>
      <c r="AI1510" s="1">
        <f t="shared" si="1084"/>
        <v>26</v>
      </c>
      <c r="AJ1510" s="1">
        <f t="shared" si="1085"/>
        <v>26</v>
      </c>
      <c r="AK1510" s="1">
        <f t="shared" si="1086"/>
        <v>26</v>
      </c>
      <c r="AL1510" s="1">
        <f t="shared" si="1087"/>
        <v>26</v>
      </c>
      <c r="AM1510" s="1">
        <f t="shared" si="1088"/>
        <v>26</v>
      </c>
      <c r="AN1510" s="1">
        <f t="shared" si="1089"/>
        <v>26</v>
      </c>
      <c r="AO1510" s="1">
        <f t="shared" si="1090"/>
        <v>26</v>
      </c>
      <c r="AP1510" s="7">
        <f t="shared" si="1106"/>
        <v>38</v>
      </c>
      <c r="AQ1510" s="7">
        <f t="shared" si="1107"/>
        <v>38</v>
      </c>
      <c r="AR1510" s="1">
        <f t="shared" si="1091"/>
        <v>38</v>
      </c>
      <c r="AS1510" s="7">
        <f t="shared" si="1108"/>
        <v>38</v>
      </c>
      <c r="AT1510" s="1">
        <f t="shared" si="1092"/>
        <v>38</v>
      </c>
      <c r="AU1510" s="1">
        <f t="shared" si="1093"/>
        <v>38</v>
      </c>
      <c r="AV1510" s="1">
        <f t="shared" si="1094"/>
        <v>38</v>
      </c>
      <c r="AW1510" s="1">
        <f t="shared" si="1095"/>
        <v>38</v>
      </c>
      <c r="AX1510" s="1">
        <f t="shared" si="1096"/>
        <v>38</v>
      </c>
      <c r="AY1510" s="1">
        <f t="shared" si="1097"/>
        <v>38</v>
      </c>
      <c r="AZ1510" s="1">
        <f t="shared" si="1098"/>
        <v>38</v>
      </c>
      <c r="BA1510" s="1">
        <f t="shared" si="1099"/>
        <v>38</v>
      </c>
      <c r="BB1510" s="1">
        <f t="shared" si="1100"/>
        <v>40</v>
      </c>
      <c r="BC1510" s="1">
        <f t="shared" si="1101"/>
        <v>40</v>
      </c>
      <c r="BD1510" s="1">
        <f t="shared" si="1102"/>
        <v>42</v>
      </c>
      <c r="BE1510" s="1">
        <f t="shared" si="1103"/>
        <v>42</v>
      </c>
      <c r="BF1510" s="1">
        <f t="shared" si="1104"/>
        <v>42</v>
      </c>
      <c r="BG1510" s="1">
        <f>+IF(D1510="male",VLOOKUP(M1510,'Key node cluster'!$A$3:$C$45,3,0),VLOOKUP(M1510,'Key node cluster'!$F$3:$H$27,3,0))</f>
        <v>42</v>
      </c>
    </row>
    <row r="1511" spans="1:59" x14ac:dyDescent="0.25">
      <c r="A1511" t="s">
        <v>1649</v>
      </c>
      <c r="B1511">
        <v>9861043528</v>
      </c>
      <c r="C1511" s="7">
        <v>40</v>
      </c>
      <c r="D1511" t="s">
        <v>9</v>
      </c>
      <c r="E1511" t="s">
        <v>10</v>
      </c>
      <c r="F1511" t="s">
        <v>11</v>
      </c>
      <c r="G1511" t="str">
        <f t="shared" si="1105"/>
        <v>secondary or below</v>
      </c>
      <c r="H1511" s="7">
        <f t="shared" si="1063"/>
        <v>15</v>
      </c>
      <c r="I1511" t="s">
        <v>12</v>
      </c>
      <c r="J1511">
        <v>36</v>
      </c>
      <c r="K1511">
        <v>11.761643835616001</v>
      </c>
      <c r="L1511">
        <v>3</v>
      </c>
      <c r="M1511" s="5">
        <f t="shared" si="1064"/>
        <v>42</v>
      </c>
      <c r="N1511" s="5">
        <f>+IF(D1511="male",VLOOKUP(BG1511,'Key node cluster'!$L$3:$N$24,3,0),VLOOKUP(BG1511,'Key node cluster'!$R$3:$T$15,3,0))</f>
        <v>0</v>
      </c>
      <c r="O1511" s="1">
        <v>0</v>
      </c>
      <c r="P1511" s="1">
        <f t="shared" si="1065"/>
        <v>26</v>
      </c>
      <c r="Q1511" s="1">
        <f t="shared" si="1066"/>
        <v>26</v>
      </c>
      <c r="R1511" s="1">
        <f t="shared" si="1067"/>
        <v>26</v>
      </c>
      <c r="S1511" s="1">
        <f t="shared" si="1068"/>
        <v>26</v>
      </c>
      <c r="T1511" s="1">
        <f t="shared" si="1069"/>
        <v>26</v>
      </c>
      <c r="U1511" s="1">
        <f t="shared" si="1070"/>
        <v>26</v>
      </c>
      <c r="V1511" s="1">
        <f t="shared" si="1071"/>
        <v>26</v>
      </c>
      <c r="W1511" s="1">
        <f t="shared" si="1072"/>
        <v>26</v>
      </c>
      <c r="X1511" s="1">
        <f t="shared" si="1073"/>
        <v>26</v>
      </c>
      <c r="Y1511" s="1">
        <f t="shared" si="1074"/>
        <v>26</v>
      </c>
      <c r="Z1511" s="1">
        <f t="shared" si="1075"/>
        <v>26</v>
      </c>
      <c r="AA1511" s="1">
        <f t="shared" si="1076"/>
        <v>26</v>
      </c>
      <c r="AB1511" s="1">
        <f t="shared" si="1077"/>
        <v>26</v>
      </c>
      <c r="AC1511" s="1">
        <f t="shared" si="1078"/>
        <v>26</v>
      </c>
      <c r="AD1511" s="1">
        <f t="shared" si="1079"/>
        <v>26</v>
      </c>
      <c r="AE1511" s="1">
        <f t="shared" si="1080"/>
        <v>26</v>
      </c>
      <c r="AF1511" s="1">
        <f t="shared" si="1081"/>
        <v>26</v>
      </c>
      <c r="AG1511" s="1">
        <f t="shared" si="1082"/>
        <v>26</v>
      </c>
      <c r="AH1511" s="1">
        <f t="shared" si="1083"/>
        <v>26</v>
      </c>
      <c r="AI1511" s="1">
        <f t="shared" si="1084"/>
        <v>26</v>
      </c>
      <c r="AJ1511" s="1">
        <f t="shared" si="1085"/>
        <v>26</v>
      </c>
      <c r="AK1511" s="1">
        <f t="shared" si="1086"/>
        <v>26</v>
      </c>
      <c r="AL1511" s="1">
        <f t="shared" si="1087"/>
        <v>26</v>
      </c>
      <c r="AM1511" s="1">
        <f t="shared" si="1088"/>
        <v>26</v>
      </c>
      <c r="AN1511" s="1">
        <f t="shared" si="1089"/>
        <v>26</v>
      </c>
      <c r="AO1511" s="1">
        <f t="shared" si="1090"/>
        <v>26</v>
      </c>
      <c r="AP1511" s="7">
        <f t="shared" si="1106"/>
        <v>38</v>
      </c>
      <c r="AQ1511" s="7">
        <f t="shared" si="1107"/>
        <v>38</v>
      </c>
      <c r="AR1511" s="1">
        <f t="shared" si="1091"/>
        <v>38</v>
      </c>
      <c r="AS1511" s="7">
        <f t="shared" si="1108"/>
        <v>38</v>
      </c>
      <c r="AT1511" s="1">
        <f t="shared" si="1092"/>
        <v>38</v>
      </c>
      <c r="AU1511" s="1">
        <f t="shared" si="1093"/>
        <v>38</v>
      </c>
      <c r="AV1511" s="1">
        <f t="shared" si="1094"/>
        <v>38</v>
      </c>
      <c r="AW1511" s="1">
        <f t="shared" si="1095"/>
        <v>38</v>
      </c>
      <c r="AX1511" s="1">
        <f t="shared" si="1096"/>
        <v>38</v>
      </c>
      <c r="AY1511" s="1">
        <f t="shared" si="1097"/>
        <v>38</v>
      </c>
      <c r="AZ1511" s="1">
        <f t="shared" si="1098"/>
        <v>38</v>
      </c>
      <c r="BA1511" s="1">
        <f t="shared" si="1099"/>
        <v>38</v>
      </c>
      <c r="BB1511" s="1">
        <f t="shared" si="1100"/>
        <v>40</v>
      </c>
      <c r="BC1511" s="1">
        <f t="shared" si="1101"/>
        <v>40</v>
      </c>
      <c r="BD1511" s="1">
        <f t="shared" si="1102"/>
        <v>42</v>
      </c>
      <c r="BE1511" s="1">
        <f t="shared" si="1103"/>
        <v>42</v>
      </c>
      <c r="BF1511" s="1">
        <f t="shared" si="1104"/>
        <v>42</v>
      </c>
      <c r="BG1511" s="1">
        <f>+IF(D1511="male",VLOOKUP(M1511,'Key node cluster'!$A$3:$C$45,3,0),VLOOKUP(M1511,'Key node cluster'!$F$3:$H$27,3,0))</f>
        <v>42</v>
      </c>
    </row>
    <row r="1512" spans="1:59" x14ac:dyDescent="0.25">
      <c r="A1512" t="s">
        <v>1651</v>
      </c>
      <c r="B1512">
        <v>2000005019</v>
      </c>
      <c r="C1512" s="7">
        <v>30</v>
      </c>
      <c r="D1512" t="s">
        <v>9</v>
      </c>
      <c r="E1512" t="s">
        <v>10</v>
      </c>
      <c r="F1512" t="s">
        <v>11</v>
      </c>
      <c r="G1512" t="str">
        <f t="shared" si="1105"/>
        <v>bachelor or above</v>
      </c>
      <c r="H1512" s="7">
        <f t="shared" si="1063"/>
        <v>10</v>
      </c>
      <c r="I1512" t="s">
        <v>14</v>
      </c>
      <c r="J1512">
        <v>29</v>
      </c>
      <c r="K1512">
        <v>6.6767123287671</v>
      </c>
      <c r="L1512">
        <v>5</v>
      </c>
      <c r="M1512" s="5">
        <f t="shared" si="1064"/>
        <v>42</v>
      </c>
      <c r="N1512" s="5">
        <f>+IF(D1512="male",VLOOKUP(BG1512,'Key node cluster'!$L$3:$N$24,3,0),VLOOKUP(BG1512,'Key node cluster'!$R$3:$T$15,3,0))</f>
        <v>0</v>
      </c>
      <c r="O1512" s="1">
        <v>0</v>
      </c>
      <c r="P1512" s="1">
        <f t="shared" si="1065"/>
        <v>26</v>
      </c>
      <c r="Q1512" s="1">
        <f t="shared" si="1066"/>
        <v>26</v>
      </c>
      <c r="R1512" s="1">
        <f t="shared" si="1067"/>
        <v>26</v>
      </c>
      <c r="S1512" s="1">
        <f t="shared" si="1068"/>
        <v>26</v>
      </c>
      <c r="T1512" s="1">
        <f t="shared" si="1069"/>
        <v>26</v>
      </c>
      <c r="U1512" s="1">
        <f t="shared" si="1070"/>
        <v>26</v>
      </c>
      <c r="V1512" s="1">
        <f t="shared" si="1071"/>
        <v>26</v>
      </c>
      <c r="W1512" s="1">
        <f t="shared" si="1072"/>
        <v>26</v>
      </c>
      <c r="X1512" s="1">
        <f t="shared" si="1073"/>
        <v>26</v>
      </c>
      <c r="Y1512" s="1">
        <f t="shared" si="1074"/>
        <v>26</v>
      </c>
      <c r="Z1512" s="1">
        <f t="shared" si="1075"/>
        <v>26</v>
      </c>
      <c r="AA1512" s="1">
        <f t="shared" si="1076"/>
        <v>26</v>
      </c>
      <c r="AB1512" s="1">
        <f t="shared" si="1077"/>
        <v>26</v>
      </c>
      <c r="AC1512" s="1">
        <f t="shared" si="1078"/>
        <v>26</v>
      </c>
      <c r="AD1512" s="1">
        <f t="shared" si="1079"/>
        <v>26</v>
      </c>
      <c r="AE1512" s="1">
        <f t="shared" si="1080"/>
        <v>26</v>
      </c>
      <c r="AF1512" s="1">
        <f t="shared" si="1081"/>
        <v>26</v>
      </c>
      <c r="AG1512" s="1">
        <f t="shared" si="1082"/>
        <v>26</v>
      </c>
      <c r="AH1512" s="1">
        <f t="shared" si="1083"/>
        <v>26</v>
      </c>
      <c r="AI1512" s="1">
        <f t="shared" si="1084"/>
        <v>26</v>
      </c>
      <c r="AJ1512" s="1">
        <f t="shared" si="1085"/>
        <v>26</v>
      </c>
      <c r="AK1512" s="1">
        <f t="shared" si="1086"/>
        <v>26</v>
      </c>
      <c r="AL1512" s="1">
        <f t="shared" si="1087"/>
        <v>26</v>
      </c>
      <c r="AM1512" s="1">
        <f t="shared" si="1088"/>
        <v>26</v>
      </c>
      <c r="AN1512" s="1">
        <f t="shared" si="1089"/>
        <v>26</v>
      </c>
      <c r="AO1512" s="1">
        <f t="shared" si="1090"/>
        <v>26</v>
      </c>
      <c r="AP1512" s="7">
        <f t="shared" si="1106"/>
        <v>38</v>
      </c>
      <c r="AQ1512" s="7">
        <f t="shared" si="1107"/>
        <v>38</v>
      </c>
      <c r="AR1512" s="1">
        <f t="shared" si="1091"/>
        <v>38</v>
      </c>
      <c r="AS1512" s="7">
        <f t="shared" si="1108"/>
        <v>38</v>
      </c>
      <c r="AT1512" s="1">
        <f t="shared" si="1092"/>
        <v>38</v>
      </c>
      <c r="AU1512" s="1">
        <f t="shared" si="1093"/>
        <v>38</v>
      </c>
      <c r="AV1512" s="1">
        <f t="shared" si="1094"/>
        <v>38</v>
      </c>
      <c r="AW1512" s="1">
        <f t="shared" si="1095"/>
        <v>38</v>
      </c>
      <c r="AX1512" s="1">
        <f t="shared" si="1096"/>
        <v>38</v>
      </c>
      <c r="AY1512" s="1">
        <f t="shared" si="1097"/>
        <v>38</v>
      </c>
      <c r="AZ1512" s="1">
        <f t="shared" si="1098"/>
        <v>38</v>
      </c>
      <c r="BA1512" s="1">
        <f t="shared" si="1099"/>
        <v>38</v>
      </c>
      <c r="BB1512" s="1">
        <f t="shared" si="1100"/>
        <v>40</v>
      </c>
      <c r="BC1512" s="1">
        <f t="shared" si="1101"/>
        <v>40</v>
      </c>
      <c r="BD1512" s="1">
        <f t="shared" si="1102"/>
        <v>42</v>
      </c>
      <c r="BE1512" s="1">
        <f t="shared" si="1103"/>
        <v>42</v>
      </c>
      <c r="BF1512" s="1">
        <f t="shared" si="1104"/>
        <v>42</v>
      </c>
      <c r="BG1512" s="1">
        <f>+IF(D1512="male",VLOOKUP(M1512,'Key node cluster'!$A$3:$C$45,3,0),VLOOKUP(M1512,'Key node cluster'!$F$3:$H$27,3,0))</f>
        <v>42</v>
      </c>
    </row>
    <row r="1513" spans="1:59" x14ac:dyDescent="0.25">
      <c r="A1513" t="s">
        <v>1654</v>
      </c>
      <c r="B1513">
        <v>9911037617</v>
      </c>
      <c r="C1513" s="7">
        <v>30</v>
      </c>
      <c r="D1513" t="s">
        <v>9</v>
      </c>
      <c r="E1513" t="s">
        <v>10</v>
      </c>
      <c r="F1513" t="s">
        <v>43</v>
      </c>
      <c r="G1513" t="str">
        <f t="shared" si="1105"/>
        <v>bachelor or above</v>
      </c>
      <c r="H1513" s="7">
        <f t="shared" si="1063"/>
        <v>5</v>
      </c>
      <c r="I1513" t="s">
        <v>14</v>
      </c>
      <c r="J1513">
        <v>30</v>
      </c>
      <c r="K1513">
        <v>3.1890410958904001</v>
      </c>
      <c r="L1513">
        <v>9</v>
      </c>
      <c r="M1513" s="5">
        <f t="shared" si="1064"/>
        <v>31</v>
      </c>
      <c r="N1513" s="5">
        <f>+IF(D1513="male",VLOOKUP(BG1513,'Key node cluster'!$L$3:$N$24,3,0),VLOOKUP(BG1513,'Key node cluster'!$R$3:$T$15,3,0))</f>
        <v>1</v>
      </c>
      <c r="O1513" s="1">
        <v>0</v>
      </c>
      <c r="P1513" s="1">
        <f t="shared" si="1065"/>
        <v>26</v>
      </c>
      <c r="Q1513" s="1">
        <f t="shared" si="1066"/>
        <v>26</v>
      </c>
      <c r="R1513" s="1">
        <f t="shared" si="1067"/>
        <v>26</v>
      </c>
      <c r="S1513" s="1">
        <f t="shared" si="1068"/>
        <v>26</v>
      </c>
      <c r="T1513" s="1">
        <f t="shared" si="1069"/>
        <v>26</v>
      </c>
      <c r="U1513" s="1">
        <f t="shared" si="1070"/>
        <v>26</v>
      </c>
      <c r="V1513" s="1">
        <f t="shared" si="1071"/>
        <v>26</v>
      </c>
      <c r="W1513" s="1">
        <f t="shared" si="1072"/>
        <v>26</v>
      </c>
      <c r="X1513" s="1">
        <f t="shared" si="1073"/>
        <v>26</v>
      </c>
      <c r="Y1513" s="1">
        <f t="shared" si="1074"/>
        <v>26</v>
      </c>
      <c r="Z1513" s="1">
        <f t="shared" si="1075"/>
        <v>26</v>
      </c>
      <c r="AA1513" s="1">
        <f t="shared" si="1076"/>
        <v>26</v>
      </c>
      <c r="AB1513" s="1">
        <f t="shared" si="1077"/>
        <v>26</v>
      </c>
      <c r="AC1513" s="1">
        <f t="shared" si="1078"/>
        <v>26</v>
      </c>
      <c r="AD1513" s="1">
        <f t="shared" si="1079"/>
        <v>26</v>
      </c>
      <c r="AE1513" s="1">
        <f t="shared" si="1080"/>
        <v>26</v>
      </c>
      <c r="AF1513" s="1">
        <f t="shared" si="1081"/>
        <v>26</v>
      </c>
      <c r="AG1513" s="1">
        <f t="shared" si="1082"/>
        <v>26</v>
      </c>
      <c r="AH1513" s="1">
        <f t="shared" si="1083"/>
        <v>26</v>
      </c>
      <c r="AI1513" s="1">
        <f t="shared" si="1084"/>
        <v>26</v>
      </c>
      <c r="AJ1513" s="1">
        <f t="shared" si="1085"/>
        <v>26</v>
      </c>
      <c r="AK1513" s="1">
        <f t="shared" si="1086"/>
        <v>26</v>
      </c>
      <c r="AL1513" s="1">
        <f t="shared" si="1087"/>
        <v>26</v>
      </c>
      <c r="AM1513" s="1">
        <f t="shared" si="1088"/>
        <v>26</v>
      </c>
      <c r="AN1513" s="1">
        <f t="shared" si="1089"/>
        <v>26</v>
      </c>
      <c r="AO1513" s="1">
        <f t="shared" si="1090"/>
        <v>26</v>
      </c>
      <c r="AP1513" s="7">
        <f t="shared" si="1106"/>
        <v>27</v>
      </c>
      <c r="AQ1513" s="7">
        <f t="shared" si="1107"/>
        <v>28</v>
      </c>
      <c r="AR1513" s="1">
        <f t="shared" si="1091"/>
        <v>29</v>
      </c>
      <c r="AS1513" s="7">
        <f t="shared" si="1108"/>
        <v>31</v>
      </c>
      <c r="AT1513" s="1">
        <f t="shared" si="1092"/>
        <v>31</v>
      </c>
      <c r="AU1513" s="1">
        <f t="shared" si="1093"/>
        <v>31</v>
      </c>
      <c r="AV1513" s="1">
        <f t="shared" si="1094"/>
        <v>31</v>
      </c>
      <c r="AW1513" s="1">
        <f t="shared" si="1095"/>
        <v>31</v>
      </c>
      <c r="AX1513" s="1">
        <f t="shared" si="1096"/>
        <v>31</v>
      </c>
      <c r="AY1513" s="1">
        <f t="shared" si="1097"/>
        <v>31</v>
      </c>
      <c r="AZ1513" s="1">
        <f t="shared" si="1098"/>
        <v>31</v>
      </c>
      <c r="BA1513" s="1">
        <f t="shared" si="1099"/>
        <v>31</v>
      </c>
      <c r="BB1513" s="1">
        <f t="shared" si="1100"/>
        <v>31</v>
      </c>
      <c r="BC1513" s="1">
        <f t="shared" si="1101"/>
        <v>31</v>
      </c>
      <c r="BD1513" s="1">
        <f t="shared" si="1102"/>
        <v>31</v>
      </c>
      <c r="BE1513" s="1">
        <f t="shared" si="1103"/>
        <v>31</v>
      </c>
      <c r="BF1513" s="1">
        <f t="shared" si="1104"/>
        <v>31</v>
      </c>
      <c r="BG1513" s="1">
        <f>+IF(D1513="male",VLOOKUP(M1513,'Key node cluster'!$A$3:$C$45,3,0),VLOOKUP(M1513,'Key node cluster'!$F$3:$H$27,3,0))</f>
        <v>31</v>
      </c>
    </row>
    <row r="1514" spans="1:59" x14ac:dyDescent="0.25">
      <c r="A1514" t="s">
        <v>1657</v>
      </c>
      <c r="B1514">
        <v>9911025623</v>
      </c>
      <c r="C1514" s="7">
        <v>30</v>
      </c>
      <c r="D1514" t="s">
        <v>9</v>
      </c>
      <c r="E1514" t="s">
        <v>10</v>
      </c>
      <c r="F1514" t="s">
        <v>11</v>
      </c>
      <c r="G1514" t="str">
        <f t="shared" si="1105"/>
        <v>tvet</v>
      </c>
      <c r="H1514" s="7">
        <f t="shared" si="1063"/>
        <v>5</v>
      </c>
      <c r="I1514" t="s">
        <v>22</v>
      </c>
      <c r="J1514">
        <v>30</v>
      </c>
      <c r="K1514">
        <v>4.2575342465753003</v>
      </c>
      <c r="L1514">
        <v>5</v>
      </c>
      <c r="M1514" s="5">
        <f t="shared" si="1064"/>
        <v>41</v>
      </c>
      <c r="N1514" s="5">
        <f>+IF(D1514="male",VLOOKUP(BG1514,'Key node cluster'!$L$3:$N$24,3,0),VLOOKUP(BG1514,'Key node cluster'!$R$3:$T$15,3,0))</f>
        <v>1</v>
      </c>
      <c r="O1514" s="1">
        <v>0</v>
      </c>
      <c r="P1514" s="1">
        <f t="shared" si="1065"/>
        <v>26</v>
      </c>
      <c r="Q1514" s="1">
        <f t="shared" si="1066"/>
        <v>26</v>
      </c>
      <c r="R1514" s="1">
        <f t="shared" si="1067"/>
        <v>26</v>
      </c>
      <c r="S1514" s="1">
        <f t="shared" si="1068"/>
        <v>26</v>
      </c>
      <c r="T1514" s="1">
        <f t="shared" si="1069"/>
        <v>26</v>
      </c>
      <c r="U1514" s="1">
        <f t="shared" si="1070"/>
        <v>26</v>
      </c>
      <c r="V1514" s="1">
        <f t="shared" si="1071"/>
        <v>26</v>
      </c>
      <c r="W1514" s="1">
        <f t="shared" si="1072"/>
        <v>26</v>
      </c>
      <c r="X1514" s="1">
        <f t="shared" si="1073"/>
        <v>26</v>
      </c>
      <c r="Y1514" s="1">
        <f t="shared" si="1074"/>
        <v>26</v>
      </c>
      <c r="Z1514" s="1">
        <f t="shared" si="1075"/>
        <v>26</v>
      </c>
      <c r="AA1514" s="1">
        <f t="shared" si="1076"/>
        <v>26</v>
      </c>
      <c r="AB1514" s="1">
        <f t="shared" si="1077"/>
        <v>26</v>
      </c>
      <c r="AC1514" s="1">
        <f t="shared" si="1078"/>
        <v>26</v>
      </c>
      <c r="AD1514" s="1">
        <f t="shared" si="1079"/>
        <v>26</v>
      </c>
      <c r="AE1514" s="1">
        <f t="shared" si="1080"/>
        <v>26</v>
      </c>
      <c r="AF1514" s="1">
        <f t="shared" si="1081"/>
        <v>26</v>
      </c>
      <c r="AG1514" s="1">
        <f t="shared" si="1082"/>
        <v>26</v>
      </c>
      <c r="AH1514" s="1">
        <f t="shared" si="1083"/>
        <v>26</v>
      </c>
      <c r="AI1514" s="1">
        <f t="shared" si="1084"/>
        <v>26</v>
      </c>
      <c r="AJ1514" s="1">
        <f t="shared" si="1085"/>
        <v>26</v>
      </c>
      <c r="AK1514" s="1">
        <f t="shared" si="1086"/>
        <v>26</v>
      </c>
      <c r="AL1514" s="1">
        <f t="shared" si="1087"/>
        <v>26</v>
      </c>
      <c r="AM1514" s="1">
        <f t="shared" si="1088"/>
        <v>26</v>
      </c>
      <c r="AN1514" s="1">
        <f t="shared" si="1089"/>
        <v>26</v>
      </c>
      <c r="AO1514" s="1">
        <f t="shared" si="1090"/>
        <v>26</v>
      </c>
      <c r="AP1514" s="7">
        <f t="shared" si="1106"/>
        <v>38</v>
      </c>
      <c r="AQ1514" s="7">
        <f t="shared" si="1107"/>
        <v>38</v>
      </c>
      <c r="AR1514" s="1">
        <f t="shared" si="1091"/>
        <v>38</v>
      </c>
      <c r="AS1514" s="7">
        <f t="shared" si="1108"/>
        <v>38</v>
      </c>
      <c r="AT1514" s="1">
        <f t="shared" si="1092"/>
        <v>38</v>
      </c>
      <c r="AU1514" s="1">
        <f t="shared" si="1093"/>
        <v>38</v>
      </c>
      <c r="AV1514" s="1">
        <f t="shared" si="1094"/>
        <v>38</v>
      </c>
      <c r="AW1514" s="1">
        <f t="shared" si="1095"/>
        <v>38</v>
      </c>
      <c r="AX1514" s="1">
        <f t="shared" si="1096"/>
        <v>38</v>
      </c>
      <c r="AY1514" s="1">
        <f t="shared" si="1097"/>
        <v>38</v>
      </c>
      <c r="AZ1514" s="1">
        <f t="shared" si="1098"/>
        <v>38</v>
      </c>
      <c r="BA1514" s="1">
        <f t="shared" si="1099"/>
        <v>38</v>
      </c>
      <c r="BB1514" s="1">
        <f t="shared" si="1100"/>
        <v>40</v>
      </c>
      <c r="BC1514" s="1">
        <f t="shared" si="1101"/>
        <v>40</v>
      </c>
      <c r="BD1514" s="1">
        <f t="shared" si="1102"/>
        <v>41</v>
      </c>
      <c r="BE1514" s="1">
        <f t="shared" si="1103"/>
        <v>41</v>
      </c>
      <c r="BF1514" s="1">
        <f t="shared" si="1104"/>
        <v>41</v>
      </c>
      <c r="BG1514" s="1">
        <f>+IF(D1514="male",VLOOKUP(M1514,'Key node cluster'!$A$3:$C$45,3,0),VLOOKUP(M1514,'Key node cluster'!$F$3:$H$27,3,0))</f>
        <v>41</v>
      </c>
    </row>
    <row r="1515" spans="1:59" x14ac:dyDescent="0.25">
      <c r="A1515" t="s">
        <v>1660</v>
      </c>
      <c r="B1515">
        <v>9781011214</v>
      </c>
      <c r="C1515" s="7">
        <v>40</v>
      </c>
      <c r="D1515" t="s">
        <v>9</v>
      </c>
      <c r="E1515" t="s">
        <v>10</v>
      </c>
      <c r="G1515" t="str">
        <f t="shared" si="1105"/>
        <v/>
      </c>
      <c r="H1515" s="7">
        <f t="shared" si="1063"/>
        <v>15</v>
      </c>
      <c r="J1515">
        <v>43</v>
      </c>
      <c r="K1515">
        <v>14.191780821918</v>
      </c>
      <c r="L1515">
        <v>2</v>
      </c>
      <c r="M1515" s="5">
        <f t="shared" si="1064"/>
        <v>26</v>
      </c>
      <c r="N1515" s="5">
        <f>+IF(D1515="male",VLOOKUP(BG1515,'Key node cluster'!$L$3:$N$24,3,0),VLOOKUP(BG1515,'Key node cluster'!$R$3:$T$15,3,0))</f>
        <v>1</v>
      </c>
      <c r="O1515" s="1">
        <v>0</v>
      </c>
      <c r="P1515" s="1">
        <f t="shared" si="1065"/>
        <v>26</v>
      </c>
      <c r="Q1515" s="1">
        <f t="shared" si="1066"/>
        <v>26</v>
      </c>
      <c r="R1515" s="1">
        <f t="shared" si="1067"/>
        <v>26</v>
      </c>
      <c r="S1515" s="1">
        <f t="shared" si="1068"/>
        <v>26</v>
      </c>
      <c r="T1515" s="1">
        <f t="shared" si="1069"/>
        <v>26</v>
      </c>
      <c r="U1515" s="1">
        <f t="shared" si="1070"/>
        <v>26</v>
      </c>
      <c r="V1515" s="1">
        <f t="shared" si="1071"/>
        <v>26</v>
      </c>
      <c r="W1515" s="1">
        <f t="shared" si="1072"/>
        <v>26</v>
      </c>
      <c r="X1515" s="1">
        <f t="shared" si="1073"/>
        <v>26</v>
      </c>
      <c r="Y1515" s="1">
        <f t="shared" si="1074"/>
        <v>26</v>
      </c>
      <c r="Z1515" s="1">
        <f t="shared" si="1075"/>
        <v>26</v>
      </c>
      <c r="AA1515" s="1">
        <f t="shared" si="1076"/>
        <v>26</v>
      </c>
      <c r="AB1515" s="1">
        <f t="shared" si="1077"/>
        <v>26</v>
      </c>
      <c r="AC1515" s="1">
        <f t="shared" si="1078"/>
        <v>26</v>
      </c>
      <c r="AD1515" s="1">
        <f t="shared" si="1079"/>
        <v>26</v>
      </c>
      <c r="AE1515" s="1">
        <f t="shared" si="1080"/>
        <v>26</v>
      </c>
      <c r="AF1515" s="1">
        <f t="shared" si="1081"/>
        <v>26</v>
      </c>
      <c r="AG1515" s="1">
        <f t="shared" si="1082"/>
        <v>26</v>
      </c>
      <c r="AH1515" s="1">
        <f t="shared" si="1083"/>
        <v>26</v>
      </c>
      <c r="AI1515" s="1">
        <f t="shared" si="1084"/>
        <v>26</v>
      </c>
      <c r="AJ1515" s="1">
        <f t="shared" si="1085"/>
        <v>26</v>
      </c>
      <c r="AK1515" s="1">
        <f t="shared" si="1086"/>
        <v>26</v>
      </c>
      <c r="AL1515" s="1">
        <f t="shared" si="1087"/>
        <v>26</v>
      </c>
      <c r="AM1515" s="1">
        <f t="shared" si="1088"/>
        <v>26</v>
      </c>
      <c r="AN1515" s="1">
        <f t="shared" si="1089"/>
        <v>26</v>
      </c>
      <c r="AO1515" s="1">
        <f t="shared" si="1090"/>
        <v>26</v>
      </c>
      <c r="AP1515" s="7">
        <f t="shared" si="1106"/>
        <v>26</v>
      </c>
      <c r="AQ1515" s="7">
        <f t="shared" si="1107"/>
        <v>26</v>
      </c>
      <c r="AR1515" s="1">
        <f t="shared" si="1091"/>
        <v>26</v>
      </c>
      <c r="AS1515" s="7">
        <f t="shared" si="1108"/>
        <v>26</v>
      </c>
      <c r="AT1515" s="1">
        <f t="shared" si="1092"/>
        <v>26</v>
      </c>
      <c r="AU1515" s="1">
        <f t="shared" si="1093"/>
        <v>26</v>
      </c>
      <c r="AV1515" s="1">
        <f t="shared" si="1094"/>
        <v>26</v>
      </c>
      <c r="AW1515" s="1">
        <f t="shared" si="1095"/>
        <v>26</v>
      </c>
      <c r="AX1515" s="1">
        <f t="shared" si="1096"/>
        <v>26</v>
      </c>
      <c r="AY1515" s="1">
        <f t="shared" si="1097"/>
        <v>26</v>
      </c>
      <c r="AZ1515" s="1">
        <f t="shared" si="1098"/>
        <v>26</v>
      </c>
      <c r="BA1515" s="1">
        <f t="shared" si="1099"/>
        <v>26</v>
      </c>
      <c r="BB1515" s="1">
        <f t="shared" si="1100"/>
        <v>26</v>
      </c>
      <c r="BC1515" s="1">
        <f t="shared" si="1101"/>
        <v>26</v>
      </c>
      <c r="BD1515" s="1">
        <f t="shared" si="1102"/>
        <v>26</v>
      </c>
      <c r="BE1515" s="1">
        <f t="shared" si="1103"/>
        <v>26</v>
      </c>
      <c r="BF1515" s="1">
        <f t="shared" si="1104"/>
        <v>26</v>
      </c>
      <c r="BG1515" s="1">
        <f>+IF(D1515="male",VLOOKUP(M1515,'Key node cluster'!$A$3:$C$45,3,0),VLOOKUP(M1515,'Key node cluster'!$F$3:$H$27,3,0))</f>
        <v>31</v>
      </c>
    </row>
    <row r="1516" spans="1:59" x14ac:dyDescent="0.25">
      <c r="A1516" t="s">
        <v>1662</v>
      </c>
      <c r="B1516">
        <v>9911031726</v>
      </c>
      <c r="C1516" s="7">
        <v>30</v>
      </c>
      <c r="D1516" t="s">
        <v>9</v>
      </c>
      <c r="E1516" t="s">
        <v>10</v>
      </c>
      <c r="G1516" t="str">
        <f t="shared" si="1105"/>
        <v>bachelor or above</v>
      </c>
      <c r="H1516" s="7">
        <f t="shared" si="1063"/>
        <v>10</v>
      </c>
      <c r="I1516" t="s">
        <v>14</v>
      </c>
      <c r="J1516">
        <v>30</v>
      </c>
      <c r="K1516">
        <v>9.6876712328766992</v>
      </c>
      <c r="L1516">
        <v>3</v>
      </c>
      <c r="M1516" s="5">
        <f t="shared" si="1064"/>
        <v>26</v>
      </c>
      <c r="N1516" s="5">
        <f>+IF(D1516="male",VLOOKUP(BG1516,'Key node cluster'!$L$3:$N$24,3,0),VLOOKUP(BG1516,'Key node cluster'!$R$3:$T$15,3,0))</f>
        <v>1</v>
      </c>
      <c r="O1516" s="1">
        <v>0</v>
      </c>
      <c r="P1516" s="1">
        <f t="shared" si="1065"/>
        <v>26</v>
      </c>
      <c r="Q1516" s="1">
        <f t="shared" si="1066"/>
        <v>26</v>
      </c>
      <c r="R1516" s="1">
        <f t="shared" si="1067"/>
        <v>26</v>
      </c>
      <c r="S1516" s="1">
        <f t="shared" si="1068"/>
        <v>26</v>
      </c>
      <c r="T1516" s="1">
        <f t="shared" si="1069"/>
        <v>26</v>
      </c>
      <c r="U1516" s="1">
        <f t="shared" si="1070"/>
        <v>26</v>
      </c>
      <c r="V1516" s="1">
        <f t="shared" si="1071"/>
        <v>26</v>
      </c>
      <c r="W1516" s="1">
        <f t="shared" si="1072"/>
        <v>26</v>
      </c>
      <c r="X1516" s="1">
        <f t="shared" si="1073"/>
        <v>26</v>
      </c>
      <c r="Y1516" s="1">
        <f t="shared" si="1074"/>
        <v>26</v>
      </c>
      <c r="Z1516" s="1">
        <f t="shared" si="1075"/>
        <v>26</v>
      </c>
      <c r="AA1516" s="1">
        <f t="shared" si="1076"/>
        <v>26</v>
      </c>
      <c r="AB1516" s="1">
        <f t="shared" si="1077"/>
        <v>26</v>
      </c>
      <c r="AC1516" s="1">
        <f t="shared" si="1078"/>
        <v>26</v>
      </c>
      <c r="AD1516" s="1">
        <f t="shared" si="1079"/>
        <v>26</v>
      </c>
      <c r="AE1516" s="1">
        <f t="shared" si="1080"/>
        <v>26</v>
      </c>
      <c r="AF1516" s="1">
        <f t="shared" si="1081"/>
        <v>26</v>
      </c>
      <c r="AG1516" s="1">
        <f t="shared" si="1082"/>
        <v>26</v>
      </c>
      <c r="AH1516" s="1">
        <f t="shared" si="1083"/>
        <v>26</v>
      </c>
      <c r="AI1516" s="1">
        <f t="shared" si="1084"/>
        <v>26</v>
      </c>
      <c r="AJ1516" s="1">
        <f t="shared" si="1085"/>
        <v>26</v>
      </c>
      <c r="AK1516" s="1">
        <f t="shared" si="1086"/>
        <v>26</v>
      </c>
      <c r="AL1516" s="1">
        <f t="shared" si="1087"/>
        <v>26</v>
      </c>
      <c r="AM1516" s="1">
        <f t="shared" si="1088"/>
        <v>26</v>
      </c>
      <c r="AN1516" s="1">
        <f t="shared" si="1089"/>
        <v>26</v>
      </c>
      <c r="AO1516" s="1">
        <f t="shared" si="1090"/>
        <v>26</v>
      </c>
      <c r="AP1516" s="7">
        <f t="shared" si="1106"/>
        <v>26</v>
      </c>
      <c r="AQ1516" s="7">
        <f t="shared" si="1107"/>
        <v>26</v>
      </c>
      <c r="AR1516" s="1">
        <f t="shared" si="1091"/>
        <v>26</v>
      </c>
      <c r="AS1516" s="7">
        <f t="shared" si="1108"/>
        <v>26</v>
      </c>
      <c r="AT1516" s="1">
        <f t="shared" si="1092"/>
        <v>26</v>
      </c>
      <c r="AU1516" s="1">
        <f t="shared" si="1093"/>
        <v>26</v>
      </c>
      <c r="AV1516" s="1">
        <f t="shared" si="1094"/>
        <v>26</v>
      </c>
      <c r="AW1516" s="1">
        <f t="shared" si="1095"/>
        <v>26</v>
      </c>
      <c r="AX1516" s="1">
        <f t="shared" si="1096"/>
        <v>26</v>
      </c>
      <c r="AY1516" s="1">
        <f t="shared" si="1097"/>
        <v>26</v>
      </c>
      <c r="AZ1516" s="1">
        <f t="shared" si="1098"/>
        <v>26</v>
      </c>
      <c r="BA1516" s="1">
        <f t="shared" si="1099"/>
        <v>26</v>
      </c>
      <c r="BB1516" s="1">
        <f t="shared" si="1100"/>
        <v>26</v>
      </c>
      <c r="BC1516" s="1">
        <f t="shared" si="1101"/>
        <v>26</v>
      </c>
      <c r="BD1516" s="1">
        <f t="shared" si="1102"/>
        <v>26</v>
      </c>
      <c r="BE1516" s="1">
        <f t="shared" si="1103"/>
        <v>26</v>
      </c>
      <c r="BF1516" s="1">
        <f t="shared" si="1104"/>
        <v>26</v>
      </c>
      <c r="BG1516" s="1">
        <f>+IF(D1516="male",VLOOKUP(M1516,'Key node cluster'!$A$3:$C$45,3,0),VLOOKUP(M1516,'Key node cluster'!$F$3:$H$27,3,0))</f>
        <v>31</v>
      </c>
    </row>
    <row r="1517" spans="1:59" x14ac:dyDescent="0.25">
      <c r="A1517" t="s">
        <v>1665</v>
      </c>
      <c r="B1517">
        <v>9921060406</v>
      </c>
      <c r="C1517" s="7">
        <v>30</v>
      </c>
      <c r="D1517" t="s">
        <v>9</v>
      </c>
      <c r="E1517" t="s">
        <v>10</v>
      </c>
      <c r="G1517" t="str">
        <f t="shared" si="1105"/>
        <v>secondary or below</v>
      </c>
      <c r="H1517" s="7">
        <f t="shared" si="1063"/>
        <v>10</v>
      </c>
      <c r="I1517" t="s">
        <v>12</v>
      </c>
      <c r="J1517">
        <v>29</v>
      </c>
      <c r="K1517">
        <v>5.7506849315068003</v>
      </c>
      <c r="L1517">
        <v>3</v>
      </c>
      <c r="M1517" s="5">
        <f t="shared" si="1064"/>
        <v>26</v>
      </c>
      <c r="N1517" s="5">
        <f>+IF(D1517="male",VLOOKUP(BG1517,'Key node cluster'!$L$3:$N$24,3,0),VLOOKUP(BG1517,'Key node cluster'!$R$3:$T$15,3,0))</f>
        <v>1</v>
      </c>
      <c r="O1517" s="1">
        <v>0</v>
      </c>
      <c r="P1517" s="1">
        <f t="shared" si="1065"/>
        <v>26</v>
      </c>
      <c r="Q1517" s="1">
        <f t="shared" si="1066"/>
        <v>26</v>
      </c>
      <c r="R1517" s="1">
        <f t="shared" si="1067"/>
        <v>26</v>
      </c>
      <c r="S1517" s="1">
        <f t="shared" si="1068"/>
        <v>26</v>
      </c>
      <c r="T1517" s="1">
        <f t="shared" si="1069"/>
        <v>26</v>
      </c>
      <c r="U1517" s="1">
        <f t="shared" si="1070"/>
        <v>26</v>
      </c>
      <c r="V1517" s="1">
        <f t="shared" si="1071"/>
        <v>26</v>
      </c>
      <c r="W1517" s="1">
        <f t="shared" si="1072"/>
        <v>26</v>
      </c>
      <c r="X1517" s="1">
        <f t="shared" si="1073"/>
        <v>26</v>
      </c>
      <c r="Y1517" s="1">
        <f t="shared" si="1074"/>
        <v>26</v>
      </c>
      <c r="Z1517" s="1">
        <f t="shared" si="1075"/>
        <v>26</v>
      </c>
      <c r="AA1517" s="1">
        <f t="shared" si="1076"/>
        <v>26</v>
      </c>
      <c r="AB1517" s="1">
        <f t="shared" si="1077"/>
        <v>26</v>
      </c>
      <c r="AC1517" s="1">
        <f t="shared" si="1078"/>
        <v>26</v>
      </c>
      <c r="AD1517" s="1">
        <f t="shared" si="1079"/>
        <v>26</v>
      </c>
      <c r="AE1517" s="1">
        <f t="shared" si="1080"/>
        <v>26</v>
      </c>
      <c r="AF1517" s="1">
        <f t="shared" si="1081"/>
        <v>26</v>
      </c>
      <c r="AG1517" s="1">
        <f t="shared" si="1082"/>
        <v>26</v>
      </c>
      <c r="AH1517" s="1">
        <f t="shared" si="1083"/>
        <v>26</v>
      </c>
      <c r="AI1517" s="1">
        <f t="shared" si="1084"/>
        <v>26</v>
      </c>
      <c r="AJ1517" s="1">
        <f t="shared" si="1085"/>
        <v>26</v>
      </c>
      <c r="AK1517" s="1">
        <f t="shared" si="1086"/>
        <v>26</v>
      </c>
      <c r="AL1517" s="1">
        <f t="shared" si="1087"/>
        <v>26</v>
      </c>
      <c r="AM1517" s="1">
        <f t="shared" si="1088"/>
        <v>26</v>
      </c>
      <c r="AN1517" s="1">
        <f t="shared" si="1089"/>
        <v>26</v>
      </c>
      <c r="AO1517" s="1">
        <f t="shared" si="1090"/>
        <v>26</v>
      </c>
      <c r="AP1517" s="7">
        <f t="shared" si="1106"/>
        <v>26</v>
      </c>
      <c r="AQ1517" s="7">
        <f t="shared" si="1107"/>
        <v>26</v>
      </c>
      <c r="AR1517" s="1">
        <f t="shared" si="1091"/>
        <v>26</v>
      </c>
      <c r="AS1517" s="7">
        <f t="shared" si="1108"/>
        <v>26</v>
      </c>
      <c r="AT1517" s="1">
        <f t="shared" si="1092"/>
        <v>26</v>
      </c>
      <c r="AU1517" s="1">
        <f t="shared" si="1093"/>
        <v>26</v>
      </c>
      <c r="AV1517" s="1">
        <f t="shared" si="1094"/>
        <v>26</v>
      </c>
      <c r="AW1517" s="1">
        <f t="shared" si="1095"/>
        <v>26</v>
      </c>
      <c r="AX1517" s="1">
        <f t="shared" si="1096"/>
        <v>26</v>
      </c>
      <c r="AY1517" s="1">
        <f t="shared" si="1097"/>
        <v>26</v>
      </c>
      <c r="AZ1517" s="1">
        <f t="shared" si="1098"/>
        <v>26</v>
      </c>
      <c r="BA1517" s="1">
        <f t="shared" si="1099"/>
        <v>26</v>
      </c>
      <c r="BB1517" s="1">
        <f t="shared" si="1100"/>
        <v>26</v>
      </c>
      <c r="BC1517" s="1">
        <f t="shared" si="1101"/>
        <v>26</v>
      </c>
      <c r="BD1517" s="1">
        <f t="shared" si="1102"/>
        <v>26</v>
      </c>
      <c r="BE1517" s="1">
        <f t="shared" si="1103"/>
        <v>26</v>
      </c>
      <c r="BF1517" s="1">
        <f t="shared" si="1104"/>
        <v>26</v>
      </c>
      <c r="BG1517" s="1">
        <f>+IF(D1517="male",VLOOKUP(M1517,'Key node cluster'!$A$3:$C$45,3,0),VLOOKUP(M1517,'Key node cluster'!$F$3:$H$27,3,0))</f>
        <v>31</v>
      </c>
    </row>
    <row r="1518" spans="1:59" x14ac:dyDescent="0.25">
      <c r="A1518" t="s">
        <v>1666</v>
      </c>
      <c r="B1518">
        <v>9661010012</v>
      </c>
      <c r="C1518" s="7">
        <v>60</v>
      </c>
      <c r="D1518" t="s">
        <v>9</v>
      </c>
      <c r="E1518" t="s">
        <v>10</v>
      </c>
      <c r="G1518" t="str">
        <f t="shared" si="1105"/>
        <v/>
      </c>
      <c r="H1518" s="7">
        <f t="shared" si="1063"/>
        <v>5</v>
      </c>
      <c r="J1518">
        <v>56</v>
      </c>
      <c r="K1518">
        <v>4.6904109589041001</v>
      </c>
      <c r="L1518">
        <v>2</v>
      </c>
      <c r="M1518" s="5">
        <f t="shared" si="1064"/>
        <v>26</v>
      </c>
      <c r="N1518" s="5">
        <f>+IF(D1518="male",VLOOKUP(BG1518,'Key node cluster'!$L$3:$N$24,3,0),VLOOKUP(BG1518,'Key node cluster'!$R$3:$T$15,3,0))</f>
        <v>1</v>
      </c>
      <c r="O1518" s="1">
        <v>0</v>
      </c>
      <c r="P1518" s="1">
        <f t="shared" si="1065"/>
        <v>26</v>
      </c>
      <c r="Q1518" s="1">
        <f t="shared" si="1066"/>
        <v>26</v>
      </c>
      <c r="R1518" s="1">
        <f t="shared" si="1067"/>
        <v>26</v>
      </c>
      <c r="S1518" s="1">
        <f t="shared" si="1068"/>
        <v>26</v>
      </c>
      <c r="T1518" s="1">
        <f t="shared" si="1069"/>
        <v>26</v>
      </c>
      <c r="U1518" s="1">
        <f t="shared" si="1070"/>
        <v>26</v>
      </c>
      <c r="V1518" s="1">
        <f t="shared" si="1071"/>
        <v>26</v>
      </c>
      <c r="W1518" s="1">
        <f t="shared" si="1072"/>
        <v>26</v>
      </c>
      <c r="X1518" s="1">
        <f t="shared" si="1073"/>
        <v>26</v>
      </c>
      <c r="Y1518" s="1">
        <f t="shared" si="1074"/>
        <v>26</v>
      </c>
      <c r="Z1518" s="1">
        <f t="shared" si="1075"/>
        <v>26</v>
      </c>
      <c r="AA1518" s="1">
        <f t="shared" si="1076"/>
        <v>26</v>
      </c>
      <c r="AB1518" s="1">
        <f t="shared" si="1077"/>
        <v>26</v>
      </c>
      <c r="AC1518" s="1">
        <f t="shared" si="1078"/>
        <v>26</v>
      </c>
      <c r="AD1518" s="1">
        <f t="shared" si="1079"/>
        <v>26</v>
      </c>
      <c r="AE1518" s="1">
        <f t="shared" si="1080"/>
        <v>26</v>
      </c>
      <c r="AF1518" s="1">
        <f t="shared" si="1081"/>
        <v>26</v>
      </c>
      <c r="AG1518" s="1">
        <f t="shared" si="1082"/>
        <v>26</v>
      </c>
      <c r="AH1518" s="1">
        <f t="shared" si="1083"/>
        <v>26</v>
      </c>
      <c r="AI1518" s="1">
        <f t="shared" si="1084"/>
        <v>26</v>
      </c>
      <c r="AJ1518" s="1">
        <f t="shared" si="1085"/>
        <v>26</v>
      </c>
      <c r="AK1518" s="1">
        <f t="shared" si="1086"/>
        <v>26</v>
      </c>
      <c r="AL1518" s="1">
        <f t="shared" si="1087"/>
        <v>26</v>
      </c>
      <c r="AM1518" s="1">
        <f t="shared" si="1088"/>
        <v>26</v>
      </c>
      <c r="AN1518" s="1">
        <f t="shared" si="1089"/>
        <v>26</v>
      </c>
      <c r="AO1518" s="1">
        <f t="shared" si="1090"/>
        <v>26</v>
      </c>
      <c r="AP1518" s="7">
        <f t="shared" si="1106"/>
        <v>26</v>
      </c>
      <c r="AQ1518" s="7">
        <f t="shared" si="1107"/>
        <v>26</v>
      </c>
      <c r="AR1518" s="1">
        <f t="shared" si="1091"/>
        <v>26</v>
      </c>
      <c r="AS1518" s="7">
        <f t="shared" si="1108"/>
        <v>26</v>
      </c>
      <c r="AT1518" s="1">
        <f t="shared" si="1092"/>
        <v>26</v>
      </c>
      <c r="AU1518" s="1">
        <f t="shared" si="1093"/>
        <v>26</v>
      </c>
      <c r="AV1518" s="1">
        <f t="shared" si="1094"/>
        <v>26</v>
      </c>
      <c r="AW1518" s="1">
        <f t="shared" si="1095"/>
        <v>26</v>
      </c>
      <c r="AX1518" s="1">
        <f t="shared" si="1096"/>
        <v>26</v>
      </c>
      <c r="AY1518" s="1">
        <f t="shared" si="1097"/>
        <v>26</v>
      </c>
      <c r="AZ1518" s="1">
        <f t="shared" si="1098"/>
        <v>26</v>
      </c>
      <c r="BA1518" s="1">
        <f t="shared" si="1099"/>
        <v>26</v>
      </c>
      <c r="BB1518" s="1">
        <f t="shared" si="1100"/>
        <v>26</v>
      </c>
      <c r="BC1518" s="1">
        <f t="shared" si="1101"/>
        <v>26</v>
      </c>
      <c r="BD1518" s="1">
        <f t="shared" si="1102"/>
        <v>26</v>
      </c>
      <c r="BE1518" s="1">
        <f t="shared" si="1103"/>
        <v>26</v>
      </c>
      <c r="BF1518" s="1">
        <f t="shared" si="1104"/>
        <v>26</v>
      </c>
      <c r="BG1518" s="1">
        <f>+IF(D1518="male",VLOOKUP(M1518,'Key node cluster'!$A$3:$C$45,3,0),VLOOKUP(M1518,'Key node cluster'!$F$3:$H$27,3,0))</f>
        <v>31</v>
      </c>
    </row>
    <row r="1519" spans="1:59" x14ac:dyDescent="0.25">
      <c r="A1519" t="s">
        <v>1667</v>
      </c>
      <c r="B1519">
        <v>9791015861</v>
      </c>
      <c r="C1519" s="7">
        <v>40</v>
      </c>
      <c r="D1519" t="s">
        <v>9</v>
      </c>
      <c r="E1519" t="s">
        <v>10</v>
      </c>
      <c r="F1519" t="s">
        <v>11</v>
      </c>
      <c r="G1519" t="str">
        <f t="shared" si="1105"/>
        <v>tvet</v>
      </c>
      <c r="H1519" s="7">
        <f t="shared" si="1063"/>
        <v>20</v>
      </c>
      <c r="I1519" t="s">
        <v>22</v>
      </c>
      <c r="J1519">
        <v>43</v>
      </c>
      <c r="K1519">
        <v>17.621917808218999</v>
      </c>
      <c r="L1519">
        <v>11</v>
      </c>
      <c r="M1519" s="5">
        <f t="shared" si="1064"/>
        <v>42</v>
      </c>
      <c r="N1519" s="5">
        <f>+IF(D1519="male",VLOOKUP(BG1519,'Key node cluster'!$L$3:$N$24,3,0),VLOOKUP(BG1519,'Key node cluster'!$R$3:$T$15,3,0))</f>
        <v>0</v>
      </c>
      <c r="O1519" s="1">
        <v>0</v>
      </c>
      <c r="P1519" s="1">
        <f t="shared" si="1065"/>
        <v>26</v>
      </c>
      <c r="Q1519" s="1">
        <f t="shared" si="1066"/>
        <v>26</v>
      </c>
      <c r="R1519" s="1">
        <f t="shared" si="1067"/>
        <v>26</v>
      </c>
      <c r="S1519" s="1">
        <f t="shared" si="1068"/>
        <v>26</v>
      </c>
      <c r="T1519" s="1">
        <f t="shared" si="1069"/>
        <v>26</v>
      </c>
      <c r="U1519" s="1">
        <f t="shared" si="1070"/>
        <v>26</v>
      </c>
      <c r="V1519" s="1">
        <f t="shared" si="1071"/>
        <v>26</v>
      </c>
      <c r="W1519" s="1">
        <f t="shared" si="1072"/>
        <v>26</v>
      </c>
      <c r="X1519" s="1">
        <f t="shared" si="1073"/>
        <v>26</v>
      </c>
      <c r="Y1519" s="1">
        <f t="shared" si="1074"/>
        <v>26</v>
      </c>
      <c r="Z1519" s="1">
        <f t="shared" si="1075"/>
        <v>26</v>
      </c>
      <c r="AA1519" s="1">
        <f t="shared" si="1076"/>
        <v>26</v>
      </c>
      <c r="AB1519" s="1">
        <f t="shared" si="1077"/>
        <v>26</v>
      </c>
      <c r="AC1519" s="1">
        <f t="shared" si="1078"/>
        <v>26</v>
      </c>
      <c r="AD1519" s="1">
        <f t="shared" si="1079"/>
        <v>26</v>
      </c>
      <c r="AE1519" s="1">
        <f t="shared" si="1080"/>
        <v>26</v>
      </c>
      <c r="AF1519" s="1">
        <f t="shared" si="1081"/>
        <v>26</v>
      </c>
      <c r="AG1519" s="1">
        <f t="shared" si="1082"/>
        <v>26</v>
      </c>
      <c r="AH1519" s="1">
        <f t="shared" si="1083"/>
        <v>26</v>
      </c>
      <c r="AI1519" s="1">
        <f t="shared" si="1084"/>
        <v>26</v>
      </c>
      <c r="AJ1519" s="1">
        <f t="shared" si="1085"/>
        <v>26</v>
      </c>
      <c r="AK1519" s="1">
        <f t="shared" si="1086"/>
        <v>26</v>
      </c>
      <c r="AL1519" s="1">
        <f t="shared" si="1087"/>
        <v>26</v>
      </c>
      <c r="AM1519" s="1">
        <f t="shared" si="1088"/>
        <v>26</v>
      </c>
      <c r="AN1519" s="1">
        <f t="shared" si="1089"/>
        <v>26</v>
      </c>
      <c r="AO1519" s="1">
        <f t="shared" si="1090"/>
        <v>26</v>
      </c>
      <c r="AP1519" s="7">
        <f t="shared" si="1106"/>
        <v>38</v>
      </c>
      <c r="AQ1519" s="7">
        <f t="shared" si="1107"/>
        <v>38</v>
      </c>
      <c r="AR1519" s="1">
        <f t="shared" si="1091"/>
        <v>38</v>
      </c>
      <c r="AS1519" s="7">
        <f t="shared" si="1108"/>
        <v>38</v>
      </c>
      <c r="AT1519" s="1">
        <f t="shared" si="1092"/>
        <v>38</v>
      </c>
      <c r="AU1519" s="1">
        <f t="shared" si="1093"/>
        <v>38</v>
      </c>
      <c r="AV1519" s="1">
        <f t="shared" si="1094"/>
        <v>38</v>
      </c>
      <c r="AW1519" s="1">
        <f t="shared" si="1095"/>
        <v>38</v>
      </c>
      <c r="AX1519" s="1">
        <f t="shared" si="1096"/>
        <v>38</v>
      </c>
      <c r="AY1519" s="1">
        <f t="shared" si="1097"/>
        <v>38</v>
      </c>
      <c r="AZ1519" s="1">
        <f t="shared" si="1098"/>
        <v>38</v>
      </c>
      <c r="BA1519" s="1">
        <f t="shared" si="1099"/>
        <v>38</v>
      </c>
      <c r="BB1519" s="1">
        <f t="shared" si="1100"/>
        <v>40</v>
      </c>
      <c r="BC1519" s="1">
        <f t="shared" si="1101"/>
        <v>40</v>
      </c>
      <c r="BD1519" s="1">
        <f t="shared" si="1102"/>
        <v>42</v>
      </c>
      <c r="BE1519" s="1">
        <f t="shared" si="1103"/>
        <v>42</v>
      </c>
      <c r="BF1519" s="1">
        <f t="shared" si="1104"/>
        <v>42</v>
      </c>
      <c r="BG1519" s="1">
        <f>+IF(D1519="male",VLOOKUP(M1519,'Key node cluster'!$A$3:$C$45,3,0),VLOOKUP(M1519,'Key node cluster'!$F$3:$H$27,3,0))</f>
        <v>42</v>
      </c>
    </row>
    <row r="1520" spans="1:59" x14ac:dyDescent="0.25">
      <c r="A1520" t="s">
        <v>1668</v>
      </c>
      <c r="B1520">
        <v>9941069830</v>
      </c>
      <c r="C1520" s="7">
        <v>30</v>
      </c>
      <c r="D1520" t="s">
        <v>9</v>
      </c>
      <c r="E1520" t="s">
        <v>10</v>
      </c>
      <c r="F1520" t="s">
        <v>43</v>
      </c>
      <c r="G1520" t="str">
        <f t="shared" si="1105"/>
        <v>bachelor or above</v>
      </c>
      <c r="H1520" s="7">
        <f t="shared" si="1063"/>
        <v>5</v>
      </c>
      <c r="I1520" t="s">
        <v>14</v>
      </c>
      <c r="J1520">
        <v>27</v>
      </c>
      <c r="K1520">
        <v>3.0164383561644001</v>
      </c>
      <c r="L1520">
        <v>4</v>
      </c>
      <c r="M1520" s="5">
        <f t="shared" si="1064"/>
        <v>31</v>
      </c>
      <c r="N1520" s="5">
        <f>+IF(D1520="male",VLOOKUP(BG1520,'Key node cluster'!$L$3:$N$24,3,0),VLOOKUP(BG1520,'Key node cluster'!$R$3:$T$15,3,0))</f>
        <v>1</v>
      </c>
      <c r="O1520" s="1">
        <v>0</v>
      </c>
      <c r="P1520" s="1">
        <f t="shared" si="1065"/>
        <v>26</v>
      </c>
      <c r="Q1520" s="1">
        <f t="shared" si="1066"/>
        <v>26</v>
      </c>
      <c r="R1520" s="1">
        <f t="shared" si="1067"/>
        <v>26</v>
      </c>
      <c r="S1520" s="1">
        <f t="shared" si="1068"/>
        <v>26</v>
      </c>
      <c r="T1520" s="1">
        <f t="shared" si="1069"/>
        <v>26</v>
      </c>
      <c r="U1520" s="1">
        <f t="shared" si="1070"/>
        <v>26</v>
      </c>
      <c r="V1520" s="1">
        <f t="shared" si="1071"/>
        <v>26</v>
      </c>
      <c r="W1520" s="1">
        <f t="shared" si="1072"/>
        <v>26</v>
      </c>
      <c r="X1520" s="1">
        <f t="shared" si="1073"/>
        <v>26</v>
      </c>
      <c r="Y1520" s="1">
        <f t="shared" si="1074"/>
        <v>26</v>
      </c>
      <c r="Z1520" s="1">
        <f t="shared" si="1075"/>
        <v>26</v>
      </c>
      <c r="AA1520" s="1">
        <f t="shared" si="1076"/>
        <v>26</v>
      </c>
      <c r="AB1520" s="1">
        <f t="shared" si="1077"/>
        <v>26</v>
      </c>
      <c r="AC1520" s="1">
        <f t="shared" si="1078"/>
        <v>26</v>
      </c>
      <c r="AD1520" s="1">
        <f t="shared" si="1079"/>
        <v>26</v>
      </c>
      <c r="AE1520" s="1">
        <f t="shared" si="1080"/>
        <v>26</v>
      </c>
      <c r="AF1520" s="1">
        <f t="shared" si="1081"/>
        <v>26</v>
      </c>
      <c r="AG1520" s="1">
        <f t="shared" si="1082"/>
        <v>26</v>
      </c>
      <c r="AH1520" s="1">
        <f t="shared" si="1083"/>
        <v>26</v>
      </c>
      <c r="AI1520" s="1">
        <f t="shared" si="1084"/>
        <v>26</v>
      </c>
      <c r="AJ1520" s="1">
        <f t="shared" si="1085"/>
        <v>26</v>
      </c>
      <c r="AK1520" s="1">
        <f t="shared" si="1086"/>
        <v>26</v>
      </c>
      <c r="AL1520" s="1">
        <f t="shared" si="1087"/>
        <v>26</v>
      </c>
      <c r="AM1520" s="1">
        <f t="shared" si="1088"/>
        <v>26</v>
      </c>
      <c r="AN1520" s="1">
        <f t="shared" si="1089"/>
        <v>26</v>
      </c>
      <c r="AO1520" s="1">
        <f t="shared" si="1090"/>
        <v>26</v>
      </c>
      <c r="AP1520" s="7">
        <f t="shared" si="1106"/>
        <v>27</v>
      </c>
      <c r="AQ1520" s="7">
        <f t="shared" si="1107"/>
        <v>28</v>
      </c>
      <c r="AR1520" s="1">
        <f t="shared" si="1091"/>
        <v>29</v>
      </c>
      <c r="AS1520" s="7">
        <f t="shared" si="1108"/>
        <v>31</v>
      </c>
      <c r="AT1520" s="1">
        <f t="shared" si="1092"/>
        <v>31</v>
      </c>
      <c r="AU1520" s="1">
        <f t="shared" si="1093"/>
        <v>31</v>
      </c>
      <c r="AV1520" s="1">
        <f t="shared" si="1094"/>
        <v>31</v>
      </c>
      <c r="AW1520" s="1">
        <f t="shared" si="1095"/>
        <v>31</v>
      </c>
      <c r="AX1520" s="1">
        <f t="shared" si="1096"/>
        <v>31</v>
      </c>
      <c r="AY1520" s="1">
        <f t="shared" si="1097"/>
        <v>31</v>
      </c>
      <c r="AZ1520" s="1">
        <f t="shared" si="1098"/>
        <v>31</v>
      </c>
      <c r="BA1520" s="1">
        <f t="shared" si="1099"/>
        <v>31</v>
      </c>
      <c r="BB1520" s="1">
        <f t="shared" si="1100"/>
        <v>31</v>
      </c>
      <c r="BC1520" s="1">
        <f t="shared" si="1101"/>
        <v>31</v>
      </c>
      <c r="BD1520" s="1">
        <f t="shared" si="1102"/>
        <v>31</v>
      </c>
      <c r="BE1520" s="1">
        <f t="shared" si="1103"/>
        <v>31</v>
      </c>
      <c r="BF1520" s="1">
        <f t="shared" si="1104"/>
        <v>31</v>
      </c>
      <c r="BG1520" s="1">
        <f>+IF(D1520="male",VLOOKUP(M1520,'Key node cluster'!$A$3:$C$45,3,0),VLOOKUP(M1520,'Key node cluster'!$F$3:$H$27,3,0))</f>
        <v>31</v>
      </c>
    </row>
    <row r="1521" spans="1:59" x14ac:dyDescent="0.25">
      <c r="A1521" t="s">
        <v>1669</v>
      </c>
      <c r="B1521">
        <v>9761030911</v>
      </c>
      <c r="C1521" s="7">
        <v>50</v>
      </c>
      <c r="D1521" t="s">
        <v>9</v>
      </c>
      <c r="E1521" t="s">
        <v>10</v>
      </c>
      <c r="G1521" t="str">
        <f t="shared" si="1105"/>
        <v/>
      </c>
      <c r="H1521" s="7">
        <f t="shared" si="1063"/>
        <v>20</v>
      </c>
      <c r="J1521">
        <v>46</v>
      </c>
      <c r="K1521">
        <v>20.347945205479</v>
      </c>
      <c r="L1521">
        <v>7</v>
      </c>
      <c r="M1521" s="5">
        <f t="shared" si="1064"/>
        <v>26</v>
      </c>
      <c r="N1521" s="5">
        <f>+IF(D1521="male",VLOOKUP(BG1521,'Key node cluster'!$L$3:$N$24,3,0),VLOOKUP(BG1521,'Key node cluster'!$R$3:$T$15,3,0))</f>
        <v>1</v>
      </c>
      <c r="O1521" s="1">
        <v>0</v>
      </c>
      <c r="P1521" s="1">
        <f t="shared" si="1065"/>
        <v>26</v>
      </c>
      <c r="Q1521" s="1">
        <f t="shared" si="1066"/>
        <v>26</v>
      </c>
      <c r="R1521" s="1">
        <f t="shared" si="1067"/>
        <v>26</v>
      </c>
      <c r="S1521" s="1">
        <f t="shared" si="1068"/>
        <v>26</v>
      </c>
      <c r="T1521" s="1">
        <f t="shared" si="1069"/>
        <v>26</v>
      </c>
      <c r="U1521" s="1">
        <f t="shared" si="1070"/>
        <v>26</v>
      </c>
      <c r="V1521" s="1">
        <f t="shared" si="1071"/>
        <v>26</v>
      </c>
      <c r="W1521" s="1">
        <f t="shared" si="1072"/>
        <v>26</v>
      </c>
      <c r="X1521" s="1">
        <f t="shared" si="1073"/>
        <v>26</v>
      </c>
      <c r="Y1521" s="1">
        <f t="shared" si="1074"/>
        <v>26</v>
      </c>
      <c r="Z1521" s="1">
        <f t="shared" si="1075"/>
        <v>26</v>
      </c>
      <c r="AA1521" s="1">
        <f t="shared" si="1076"/>
        <v>26</v>
      </c>
      <c r="AB1521" s="1">
        <f t="shared" si="1077"/>
        <v>26</v>
      </c>
      <c r="AC1521" s="1">
        <f t="shared" si="1078"/>
        <v>26</v>
      </c>
      <c r="AD1521" s="1">
        <f t="shared" si="1079"/>
        <v>26</v>
      </c>
      <c r="AE1521" s="1">
        <f t="shared" si="1080"/>
        <v>26</v>
      </c>
      <c r="AF1521" s="1">
        <f t="shared" si="1081"/>
        <v>26</v>
      </c>
      <c r="AG1521" s="1">
        <f t="shared" si="1082"/>
        <v>26</v>
      </c>
      <c r="AH1521" s="1">
        <f t="shared" si="1083"/>
        <v>26</v>
      </c>
      <c r="AI1521" s="1">
        <f t="shared" si="1084"/>
        <v>26</v>
      </c>
      <c r="AJ1521" s="1">
        <f t="shared" si="1085"/>
        <v>26</v>
      </c>
      <c r="AK1521" s="1">
        <f t="shared" si="1086"/>
        <v>26</v>
      </c>
      <c r="AL1521" s="1">
        <f t="shared" si="1087"/>
        <v>26</v>
      </c>
      <c r="AM1521" s="1">
        <f t="shared" si="1088"/>
        <v>26</v>
      </c>
      <c r="AN1521" s="1">
        <f t="shared" si="1089"/>
        <v>26</v>
      </c>
      <c r="AO1521" s="1">
        <f t="shared" si="1090"/>
        <v>26</v>
      </c>
      <c r="AP1521" s="7">
        <f t="shared" si="1106"/>
        <v>26</v>
      </c>
      <c r="AQ1521" s="7">
        <f t="shared" si="1107"/>
        <v>26</v>
      </c>
      <c r="AR1521" s="1">
        <f t="shared" si="1091"/>
        <v>26</v>
      </c>
      <c r="AS1521" s="7">
        <f t="shared" si="1108"/>
        <v>26</v>
      </c>
      <c r="AT1521" s="1">
        <f t="shared" si="1092"/>
        <v>26</v>
      </c>
      <c r="AU1521" s="1">
        <f t="shared" si="1093"/>
        <v>26</v>
      </c>
      <c r="AV1521" s="1">
        <f t="shared" si="1094"/>
        <v>26</v>
      </c>
      <c r="AW1521" s="1">
        <f t="shared" si="1095"/>
        <v>26</v>
      </c>
      <c r="AX1521" s="1">
        <f t="shared" si="1096"/>
        <v>26</v>
      </c>
      <c r="AY1521" s="1">
        <f t="shared" si="1097"/>
        <v>26</v>
      </c>
      <c r="AZ1521" s="1">
        <f t="shared" si="1098"/>
        <v>26</v>
      </c>
      <c r="BA1521" s="1">
        <f t="shared" si="1099"/>
        <v>26</v>
      </c>
      <c r="BB1521" s="1">
        <f t="shared" si="1100"/>
        <v>26</v>
      </c>
      <c r="BC1521" s="1">
        <f t="shared" si="1101"/>
        <v>26</v>
      </c>
      <c r="BD1521" s="1">
        <f t="shared" si="1102"/>
        <v>26</v>
      </c>
      <c r="BE1521" s="1">
        <f t="shared" si="1103"/>
        <v>26</v>
      </c>
      <c r="BF1521" s="1">
        <f t="shared" si="1104"/>
        <v>26</v>
      </c>
      <c r="BG1521" s="1">
        <f>+IF(D1521="male",VLOOKUP(M1521,'Key node cluster'!$A$3:$C$45,3,0),VLOOKUP(M1521,'Key node cluster'!$F$3:$H$27,3,0))</f>
        <v>31</v>
      </c>
    </row>
    <row r="1522" spans="1:59" x14ac:dyDescent="0.25">
      <c r="A1522" t="s">
        <v>1670</v>
      </c>
      <c r="B1522">
        <v>9931033601</v>
      </c>
      <c r="C1522" s="7">
        <v>30</v>
      </c>
      <c r="D1522" t="s">
        <v>9</v>
      </c>
      <c r="E1522" t="s">
        <v>10</v>
      </c>
      <c r="F1522" t="s">
        <v>11</v>
      </c>
      <c r="G1522" t="str">
        <f t="shared" si="1105"/>
        <v>tvet</v>
      </c>
      <c r="H1522" s="7">
        <f t="shared" si="1063"/>
        <v>10</v>
      </c>
      <c r="I1522" t="s">
        <v>193</v>
      </c>
      <c r="J1522">
        <v>28</v>
      </c>
      <c r="K1522">
        <v>6.2767123287670996</v>
      </c>
      <c r="L1522">
        <v>20</v>
      </c>
      <c r="M1522" s="5">
        <f t="shared" si="1064"/>
        <v>42</v>
      </c>
      <c r="N1522" s="5">
        <f>+IF(D1522="male",VLOOKUP(BG1522,'Key node cluster'!$L$3:$N$24,3,0),VLOOKUP(BG1522,'Key node cluster'!$R$3:$T$15,3,0))</f>
        <v>0</v>
      </c>
      <c r="O1522" s="1">
        <v>0</v>
      </c>
      <c r="P1522" s="1">
        <f t="shared" si="1065"/>
        <v>26</v>
      </c>
      <c r="Q1522" s="1">
        <f t="shared" si="1066"/>
        <v>26</v>
      </c>
      <c r="R1522" s="1">
        <f t="shared" si="1067"/>
        <v>26</v>
      </c>
      <c r="S1522" s="1">
        <f t="shared" si="1068"/>
        <v>26</v>
      </c>
      <c r="T1522" s="1">
        <f t="shared" si="1069"/>
        <v>26</v>
      </c>
      <c r="U1522" s="1">
        <f t="shared" si="1070"/>
        <v>26</v>
      </c>
      <c r="V1522" s="1">
        <f t="shared" si="1071"/>
        <v>26</v>
      </c>
      <c r="W1522" s="1">
        <f t="shared" si="1072"/>
        <v>26</v>
      </c>
      <c r="X1522" s="1">
        <f t="shared" si="1073"/>
        <v>26</v>
      </c>
      <c r="Y1522" s="1">
        <f t="shared" si="1074"/>
        <v>26</v>
      </c>
      <c r="Z1522" s="1">
        <f t="shared" si="1075"/>
        <v>26</v>
      </c>
      <c r="AA1522" s="1">
        <f t="shared" si="1076"/>
        <v>26</v>
      </c>
      <c r="AB1522" s="1">
        <f t="shared" si="1077"/>
        <v>26</v>
      </c>
      <c r="AC1522" s="1">
        <f t="shared" si="1078"/>
        <v>26</v>
      </c>
      <c r="AD1522" s="1">
        <f t="shared" si="1079"/>
        <v>26</v>
      </c>
      <c r="AE1522" s="1">
        <f t="shared" si="1080"/>
        <v>26</v>
      </c>
      <c r="AF1522" s="1">
        <f t="shared" si="1081"/>
        <v>26</v>
      </c>
      <c r="AG1522" s="1">
        <f t="shared" si="1082"/>
        <v>26</v>
      </c>
      <c r="AH1522" s="1">
        <f t="shared" si="1083"/>
        <v>26</v>
      </c>
      <c r="AI1522" s="1">
        <f t="shared" si="1084"/>
        <v>26</v>
      </c>
      <c r="AJ1522" s="1">
        <f t="shared" si="1085"/>
        <v>26</v>
      </c>
      <c r="AK1522" s="1">
        <f t="shared" si="1086"/>
        <v>26</v>
      </c>
      <c r="AL1522" s="1">
        <f t="shared" si="1087"/>
        <v>26</v>
      </c>
      <c r="AM1522" s="1">
        <f t="shared" si="1088"/>
        <v>26</v>
      </c>
      <c r="AN1522" s="1">
        <f t="shared" si="1089"/>
        <v>26</v>
      </c>
      <c r="AO1522" s="1">
        <f t="shared" si="1090"/>
        <v>26</v>
      </c>
      <c r="AP1522" s="7">
        <f t="shared" si="1106"/>
        <v>38</v>
      </c>
      <c r="AQ1522" s="7">
        <f t="shared" si="1107"/>
        <v>38</v>
      </c>
      <c r="AR1522" s="1">
        <f t="shared" si="1091"/>
        <v>38</v>
      </c>
      <c r="AS1522" s="7">
        <f t="shared" si="1108"/>
        <v>38</v>
      </c>
      <c r="AT1522" s="1">
        <f t="shared" si="1092"/>
        <v>38</v>
      </c>
      <c r="AU1522" s="1">
        <f t="shared" si="1093"/>
        <v>38</v>
      </c>
      <c r="AV1522" s="1">
        <f t="shared" si="1094"/>
        <v>38</v>
      </c>
      <c r="AW1522" s="1">
        <f t="shared" si="1095"/>
        <v>38</v>
      </c>
      <c r="AX1522" s="1">
        <f t="shared" si="1096"/>
        <v>38</v>
      </c>
      <c r="AY1522" s="1">
        <f t="shared" si="1097"/>
        <v>38</v>
      </c>
      <c r="AZ1522" s="1">
        <f t="shared" si="1098"/>
        <v>38</v>
      </c>
      <c r="BA1522" s="1">
        <f t="shared" si="1099"/>
        <v>38</v>
      </c>
      <c r="BB1522" s="1">
        <f t="shared" si="1100"/>
        <v>40</v>
      </c>
      <c r="BC1522" s="1">
        <f t="shared" si="1101"/>
        <v>40</v>
      </c>
      <c r="BD1522" s="1">
        <f t="shared" si="1102"/>
        <v>42</v>
      </c>
      <c r="BE1522" s="1">
        <f t="shared" si="1103"/>
        <v>42</v>
      </c>
      <c r="BF1522" s="1">
        <f t="shared" si="1104"/>
        <v>42</v>
      </c>
      <c r="BG1522" s="1">
        <f>+IF(D1522="male",VLOOKUP(M1522,'Key node cluster'!$A$3:$C$45,3,0),VLOOKUP(M1522,'Key node cluster'!$F$3:$H$27,3,0))</f>
        <v>42</v>
      </c>
    </row>
    <row r="1523" spans="1:59" x14ac:dyDescent="0.25">
      <c r="A1523" t="s">
        <v>1671</v>
      </c>
      <c r="B1523">
        <v>9771013561</v>
      </c>
      <c r="C1523" s="7">
        <v>40</v>
      </c>
      <c r="D1523" t="s">
        <v>9</v>
      </c>
      <c r="E1523" t="s">
        <v>10</v>
      </c>
      <c r="F1523" t="s">
        <v>43</v>
      </c>
      <c r="G1523" t="str">
        <f t="shared" si="1105"/>
        <v>bachelor or above</v>
      </c>
      <c r="H1523" s="7">
        <f t="shared" si="1063"/>
        <v>20</v>
      </c>
      <c r="I1523" t="s">
        <v>46</v>
      </c>
      <c r="J1523">
        <v>44</v>
      </c>
      <c r="K1523">
        <v>18.279452054795001</v>
      </c>
      <c r="L1523">
        <v>4</v>
      </c>
      <c r="M1523" s="5">
        <f t="shared" si="1064"/>
        <v>32</v>
      </c>
      <c r="N1523" s="5">
        <f>+IF(D1523="male",VLOOKUP(BG1523,'Key node cluster'!$L$3:$N$24,3,0),VLOOKUP(BG1523,'Key node cluster'!$R$3:$T$15,3,0))</f>
        <v>0</v>
      </c>
      <c r="O1523" s="1">
        <v>0</v>
      </c>
      <c r="P1523" s="1">
        <f t="shared" si="1065"/>
        <v>26</v>
      </c>
      <c r="Q1523" s="1">
        <f t="shared" si="1066"/>
        <v>26</v>
      </c>
      <c r="R1523" s="1">
        <f t="shared" si="1067"/>
        <v>26</v>
      </c>
      <c r="S1523" s="1">
        <f t="shared" si="1068"/>
        <v>26</v>
      </c>
      <c r="T1523" s="1">
        <f t="shared" si="1069"/>
        <v>26</v>
      </c>
      <c r="U1523" s="1">
        <f t="shared" si="1070"/>
        <v>26</v>
      </c>
      <c r="V1523" s="1">
        <f t="shared" si="1071"/>
        <v>26</v>
      </c>
      <c r="W1523" s="1">
        <f t="shared" si="1072"/>
        <v>26</v>
      </c>
      <c r="X1523" s="1">
        <f t="shared" si="1073"/>
        <v>26</v>
      </c>
      <c r="Y1523" s="1">
        <f t="shared" si="1074"/>
        <v>26</v>
      </c>
      <c r="Z1523" s="1">
        <f t="shared" si="1075"/>
        <v>26</v>
      </c>
      <c r="AA1523" s="1">
        <f t="shared" si="1076"/>
        <v>26</v>
      </c>
      <c r="AB1523" s="1">
        <f t="shared" si="1077"/>
        <v>26</v>
      </c>
      <c r="AC1523" s="1">
        <f t="shared" si="1078"/>
        <v>26</v>
      </c>
      <c r="AD1523" s="1">
        <f t="shared" si="1079"/>
        <v>26</v>
      </c>
      <c r="AE1523" s="1">
        <f t="shared" si="1080"/>
        <v>26</v>
      </c>
      <c r="AF1523" s="1">
        <f t="shared" si="1081"/>
        <v>26</v>
      </c>
      <c r="AG1523" s="1">
        <f t="shared" si="1082"/>
        <v>26</v>
      </c>
      <c r="AH1523" s="1">
        <f t="shared" si="1083"/>
        <v>26</v>
      </c>
      <c r="AI1523" s="1">
        <f t="shared" si="1084"/>
        <v>26</v>
      </c>
      <c r="AJ1523" s="1">
        <f t="shared" si="1085"/>
        <v>26</v>
      </c>
      <c r="AK1523" s="1">
        <f t="shared" si="1086"/>
        <v>26</v>
      </c>
      <c r="AL1523" s="1">
        <f t="shared" si="1087"/>
        <v>26</v>
      </c>
      <c r="AM1523" s="1">
        <f t="shared" si="1088"/>
        <v>26</v>
      </c>
      <c r="AN1523" s="1">
        <f t="shared" si="1089"/>
        <v>26</v>
      </c>
      <c r="AO1523" s="1">
        <f t="shared" si="1090"/>
        <v>26</v>
      </c>
      <c r="AP1523" s="7">
        <f t="shared" si="1106"/>
        <v>27</v>
      </c>
      <c r="AQ1523" s="7">
        <f t="shared" si="1107"/>
        <v>28</v>
      </c>
      <c r="AR1523" s="1">
        <f t="shared" si="1091"/>
        <v>32</v>
      </c>
      <c r="AS1523" s="7">
        <f t="shared" si="1108"/>
        <v>32</v>
      </c>
      <c r="AT1523" s="1">
        <f t="shared" si="1092"/>
        <v>32</v>
      </c>
      <c r="AU1523" s="1">
        <f t="shared" si="1093"/>
        <v>32</v>
      </c>
      <c r="AV1523" s="1">
        <f t="shared" si="1094"/>
        <v>32</v>
      </c>
      <c r="AW1523" s="1">
        <f t="shared" si="1095"/>
        <v>32</v>
      </c>
      <c r="AX1523" s="1">
        <f t="shared" si="1096"/>
        <v>32</v>
      </c>
      <c r="AY1523" s="1">
        <f t="shared" si="1097"/>
        <v>32</v>
      </c>
      <c r="AZ1523" s="1">
        <f t="shared" si="1098"/>
        <v>32</v>
      </c>
      <c r="BA1523" s="1">
        <f t="shared" si="1099"/>
        <v>32</v>
      </c>
      <c r="BB1523" s="1">
        <f t="shared" si="1100"/>
        <v>32</v>
      </c>
      <c r="BC1523" s="1">
        <f t="shared" si="1101"/>
        <v>32</v>
      </c>
      <c r="BD1523" s="1">
        <f t="shared" si="1102"/>
        <v>32</v>
      </c>
      <c r="BE1523" s="1">
        <f t="shared" si="1103"/>
        <v>32</v>
      </c>
      <c r="BF1523" s="1">
        <f t="shared" si="1104"/>
        <v>32</v>
      </c>
      <c r="BG1523" s="1">
        <f>+IF(D1523="male",VLOOKUP(M1523,'Key node cluster'!$A$3:$C$45,3,0),VLOOKUP(M1523,'Key node cluster'!$F$3:$H$27,3,0))</f>
        <v>32</v>
      </c>
    </row>
    <row r="1524" spans="1:59" x14ac:dyDescent="0.25">
      <c r="A1524" t="s">
        <v>1674</v>
      </c>
      <c r="B1524">
        <v>9751011911</v>
      </c>
      <c r="C1524" s="7">
        <v>50</v>
      </c>
      <c r="D1524" t="s">
        <v>9</v>
      </c>
      <c r="E1524" t="s">
        <v>10</v>
      </c>
      <c r="F1524" t="s">
        <v>25</v>
      </c>
      <c r="G1524" t="str">
        <f t="shared" si="1105"/>
        <v>tvet</v>
      </c>
      <c r="H1524" s="7">
        <f t="shared" si="1063"/>
        <v>10</v>
      </c>
      <c r="I1524" t="s">
        <v>22</v>
      </c>
      <c r="J1524">
        <v>46</v>
      </c>
      <c r="K1524">
        <v>8.3561643835616</v>
      </c>
      <c r="L1524">
        <v>1</v>
      </c>
      <c r="M1524" s="5">
        <f t="shared" si="1064"/>
        <v>32</v>
      </c>
      <c r="N1524" s="5">
        <f>+IF(D1524="male",VLOOKUP(BG1524,'Key node cluster'!$L$3:$N$24,3,0),VLOOKUP(BG1524,'Key node cluster'!$R$3:$T$15,3,0))</f>
        <v>0</v>
      </c>
      <c r="O1524" s="1">
        <v>0</v>
      </c>
      <c r="P1524" s="1">
        <f t="shared" si="1065"/>
        <v>26</v>
      </c>
      <c r="Q1524" s="1">
        <f t="shared" si="1066"/>
        <v>26</v>
      </c>
      <c r="R1524" s="1">
        <f t="shared" si="1067"/>
        <v>26</v>
      </c>
      <c r="S1524" s="1">
        <f t="shared" si="1068"/>
        <v>26</v>
      </c>
      <c r="T1524" s="1">
        <f t="shared" si="1069"/>
        <v>26</v>
      </c>
      <c r="U1524" s="1">
        <f t="shared" si="1070"/>
        <v>26</v>
      </c>
      <c r="V1524" s="1">
        <f t="shared" si="1071"/>
        <v>26</v>
      </c>
      <c r="W1524" s="1">
        <f t="shared" si="1072"/>
        <v>26</v>
      </c>
      <c r="X1524" s="1">
        <f t="shared" si="1073"/>
        <v>26</v>
      </c>
      <c r="Y1524" s="1">
        <f t="shared" si="1074"/>
        <v>26</v>
      </c>
      <c r="Z1524" s="1">
        <f t="shared" si="1075"/>
        <v>26</v>
      </c>
      <c r="AA1524" s="1">
        <f t="shared" si="1076"/>
        <v>26</v>
      </c>
      <c r="AB1524" s="1">
        <f t="shared" si="1077"/>
        <v>26</v>
      </c>
      <c r="AC1524" s="1">
        <f t="shared" si="1078"/>
        <v>26</v>
      </c>
      <c r="AD1524" s="1">
        <f t="shared" si="1079"/>
        <v>26</v>
      </c>
      <c r="AE1524" s="1">
        <f t="shared" si="1080"/>
        <v>26</v>
      </c>
      <c r="AF1524" s="1">
        <f t="shared" si="1081"/>
        <v>26</v>
      </c>
      <c r="AG1524" s="1">
        <f t="shared" si="1082"/>
        <v>26</v>
      </c>
      <c r="AH1524" s="1">
        <f t="shared" si="1083"/>
        <v>26</v>
      </c>
      <c r="AI1524" s="1">
        <f t="shared" si="1084"/>
        <v>26</v>
      </c>
      <c r="AJ1524" s="1">
        <f t="shared" si="1085"/>
        <v>26</v>
      </c>
      <c r="AK1524" s="1">
        <f t="shared" si="1086"/>
        <v>26</v>
      </c>
      <c r="AL1524" s="1">
        <f t="shared" si="1087"/>
        <v>26</v>
      </c>
      <c r="AM1524" s="1">
        <f t="shared" si="1088"/>
        <v>26</v>
      </c>
      <c r="AN1524" s="1">
        <f t="shared" si="1089"/>
        <v>26</v>
      </c>
      <c r="AO1524" s="1">
        <f t="shared" si="1090"/>
        <v>26</v>
      </c>
      <c r="AP1524" s="7">
        <f t="shared" si="1106"/>
        <v>27</v>
      </c>
      <c r="AQ1524" s="7">
        <f t="shared" si="1107"/>
        <v>28</v>
      </c>
      <c r="AR1524" s="1">
        <f t="shared" si="1091"/>
        <v>32</v>
      </c>
      <c r="AS1524" s="7">
        <f t="shared" si="1108"/>
        <v>32</v>
      </c>
      <c r="AT1524" s="1">
        <f t="shared" si="1092"/>
        <v>32</v>
      </c>
      <c r="AU1524" s="1">
        <f t="shared" si="1093"/>
        <v>32</v>
      </c>
      <c r="AV1524" s="1">
        <f t="shared" si="1094"/>
        <v>32</v>
      </c>
      <c r="AW1524" s="1">
        <f t="shared" si="1095"/>
        <v>32</v>
      </c>
      <c r="AX1524" s="1">
        <f t="shared" si="1096"/>
        <v>32</v>
      </c>
      <c r="AY1524" s="1">
        <f t="shared" si="1097"/>
        <v>32</v>
      </c>
      <c r="AZ1524" s="1">
        <f t="shared" si="1098"/>
        <v>32</v>
      </c>
      <c r="BA1524" s="1">
        <f t="shared" si="1099"/>
        <v>32</v>
      </c>
      <c r="BB1524" s="1">
        <f t="shared" si="1100"/>
        <v>32</v>
      </c>
      <c r="BC1524" s="1">
        <f t="shared" si="1101"/>
        <v>32</v>
      </c>
      <c r="BD1524" s="1">
        <f t="shared" si="1102"/>
        <v>32</v>
      </c>
      <c r="BE1524" s="1">
        <f t="shared" si="1103"/>
        <v>32</v>
      </c>
      <c r="BF1524" s="1">
        <f t="shared" si="1104"/>
        <v>32</v>
      </c>
      <c r="BG1524" s="1">
        <f>+IF(D1524="male",VLOOKUP(M1524,'Key node cluster'!$A$3:$C$45,3,0),VLOOKUP(M1524,'Key node cluster'!$F$3:$H$27,3,0))</f>
        <v>32</v>
      </c>
    </row>
    <row r="1525" spans="1:59" x14ac:dyDescent="0.25">
      <c r="A1525" t="s">
        <v>1678</v>
      </c>
      <c r="B1525">
        <v>9761047399</v>
      </c>
      <c r="C1525" s="7">
        <v>50</v>
      </c>
      <c r="D1525" t="s">
        <v>9</v>
      </c>
      <c r="E1525" t="s">
        <v>10</v>
      </c>
      <c r="F1525" t="s">
        <v>28</v>
      </c>
      <c r="G1525" t="str">
        <f t="shared" si="1105"/>
        <v>tvet</v>
      </c>
      <c r="H1525" s="7">
        <f t="shared" si="1063"/>
        <v>1</v>
      </c>
      <c r="I1525" t="s">
        <v>193</v>
      </c>
      <c r="J1525">
        <v>46</v>
      </c>
      <c r="K1525">
        <v>0.74794520547944998</v>
      </c>
      <c r="L1525">
        <v>1</v>
      </c>
      <c r="M1525" s="5">
        <f t="shared" si="1064"/>
        <v>19</v>
      </c>
      <c r="N1525" s="5">
        <f>+IF(D1525="male",VLOOKUP(BG1525,'Key node cluster'!$L$3:$N$24,3,0),VLOOKUP(BG1525,'Key node cluster'!$R$3:$T$15,3,0))</f>
        <v>0</v>
      </c>
      <c r="O1525" s="1">
        <v>0</v>
      </c>
      <c r="P1525" s="1">
        <f t="shared" si="1065"/>
        <v>1</v>
      </c>
      <c r="Q1525" s="1">
        <f t="shared" si="1066"/>
        <v>17</v>
      </c>
      <c r="R1525" s="1">
        <f t="shared" si="1067"/>
        <v>17</v>
      </c>
      <c r="S1525" s="1">
        <f t="shared" si="1068"/>
        <v>17</v>
      </c>
      <c r="T1525" s="1">
        <f t="shared" si="1069"/>
        <v>17</v>
      </c>
      <c r="U1525" s="1">
        <f t="shared" si="1070"/>
        <v>17</v>
      </c>
      <c r="V1525" s="1">
        <f t="shared" si="1071"/>
        <v>17</v>
      </c>
      <c r="W1525" s="1">
        <f t="shared" si="1072"/>
        <v>17</v>
      </c>
      <c r="X1525" s="1">
        <f t="shared" si="1073"/>
        <v>17</v>
      </c>
      <c r="Y1525" s="1">
        <f t="shared" si="1074"/>
        <v>17</v>
      </c>
      <c r="Z1525" s="1">
        <f t="shared" si="1075"/>
        <v>17</v>
      </c>
      <c r="AA1525" s="1">
        <f t="shared" si="1076"/>
        <v>17</v>
      </c>
      <c r="AB1525" s="1">
        <f t="shared" si="1077"/>
        <v>17</v>
      </c>
      <c r="AC1525" s="1">
        <f t="shared" si="1078"/>
        <v>17</v>
      </c>
      <c r="AD1525" s="1">
        <f t="shared" si="1079"/>
        <v>17</v>
      </c>
      <c r="AE1525" s="1">
        <f t="shared" si="1080"/>
        <v>17</v>
      </c>
      <c r="AF1525" s="1">
        <f t="shared" si="1081"/>
        <v>17</v>
      </c>
      <c r="AG1525" s="1">
        <f t="shared" si="1082"/>
        <v>18</v>
      </c>
      <c r="AH1525" s="1">
        <f t="shared" si="1083"/>
        <v>19</v>
      </c>
      <c r="AI1525" s="1">
        <f t="shared" si="1084"/>
        <v>19</v>
      </c>
      <c r="AJ1525" s="1">
        <f t="shared" si="1085"/>
        <v>19</v>
      </c>
      <c r="AK1525" s="1">
        <f t="shared" si="1086"/>
        <v>19</v>
      </c>
      <c r="AL1525" s="1">
        <f t="shared" si="1087"/>
        <v>19</v>
      </c>
      <c r="AM1525" s="1">
        <f t="shared" si="1088"/>
        <v>19</v>
      </c>
      <c r="AN1525" s="1">
        <f t="shared" si="1089"/>
        <v>19</v>
      </c>
      <c r="AO1525" s="1">
        <f t="shared" si="1090"/>
        <v>19</v>
      </c>
      <c r="AP1525" s="7">
        <f t="shared" si="1106"/>
        <v>19</v>
      </c>
      <c r="AQ1525" s="7">
        <f t="shared" si="1107"/>
        <v>19</v>
      </c>
      <c r="AR1525" s="1">
        <f t="shared" si="1091"/>
        <v>19</v>
      </c>
      <c r="AS1525" s="7">
        <f t="shared" si="1108"/>
        <v>19</v>
      </c>
      <c r="AT1525" s="1">
        <f t="shared" si="1092"/>
        <v>19</v>
      </c>
      <c r="AU1525" s="1">
        <f t="shared" si="1093"/>
        <v>19</v>
      </c>
      <c r="AV1525" s="1">
        <f t="shared" si="1094"/>
        <v>19</v>
      </c>
      <c r="AW1525" s="1">
        <f t="shared" si="1095"/>
        <v>19</v>
      </c>
      <c r="AX1525" s="1">
        <f t="shared" si="1096"/>
        <v>19</v>
      </c>
      <c r="AY1525" s="1">
        <f t="shared" si="1097"/>
        <v>19</v>
      </c>
      <c r="AZ1525" s="1">
        <f t="shared" si="1098"/>
        <v>19</v>
      </c>
      <c r="BA1525" s="1">
        <f t="shared" si="1099"/>
        <v>19</v>
      </c>
      <c r="BB1525" s="1">
        <f t="shared" si="1100"/>
        <v>19</v>
      </c>
      <c r="BC1525" s="1">
        <f t="shared" si="1101"/>
        <v>19</v>
      </c>
      <c r="BD1525" s="1">
        <f t="shared" si="1102"/>
        <v>19</v>
      </c>
      <c r="BE1525" s="1">
        <f t="shared" si="1103"/>
        <v>19</v>
      </c>
      <c r="BF1525" s="1">
        <f t="shared" si="1104"/>
        <v>19</v>
      </c>
      <c r="BG1525" s="1">
        <f>+IF(D1525="male",VLOOKUP(M1525,'Key node cluster'!$A$3:$C$45,3,0),VLOOKUP(M1525,'Key node cluster'!$F$3:$H$27,3,0))</f>
        <v>19</v>
      </c>
    </row>
    <row r="1526" spans="1:59" x14ac:dyDescent="0.25">
      <c r="A1526" t="s">
        <v>1681</v>
      </c>
      <c r="B1526">
        <v>9931004552</v>
      </c>
      <c r="C1526" s="7">
        <v>30</v>
      </c>
      <c r="D1526" t="s">
        <v>9</v>
      </c>
      <c r="E1526" t="s">
        <v>10</v>
      </c>
      <c r="F1526" t="s">
        <v>780</v>
      </c>
      <c r="G1526" t="str">
        <f t="shared" si="1105"/>
        <v>bachelor or above</v>
      </c>
      <c r="H1526" s="7">
        <f t="shared" si="1063"/>
        <v>5</v>
      </c>
      <c r="I1526" t="s">
        <v>14</v>
      </c>
      <c r="J1526">
        <v>29</v>
      </c>
      <c r="K1526">
        <v>4.5232876712329002</v>
      </c>
      <c r="L1526">
        <v>2</v>
      </c>
      <c r="M1526" s="5">
        <f t="shared" si="1064"/>
        <v>31</v>
      </c>
      <c r="N1526" s="5">
        <f>+IF(D1526="male",VLOOKUP(BG1526,'Key node cluster'!$L$3:$N$24,3,0),VLOOKUP(BG1526,'Key node cluster'!$R$3:$T$15,3,0))</f>
        <v>1</v>
      </c>
      <c r="O1526" s="1">
        <v>0</v>
      </c>
      <c r="P1526" s="1">
        <f t="shared" si="1065"/>
        <v>26</v>
      </c>
      <c r="Q1526" s="1">
        <f t="shared" si="1066"/>
        <v>26</v>
      </c>
      <c r="R1526" s="1">
        <f t="shared" si="1067"/>
        <v>26</v>
      </c>
      <c r="S1526" s="1">
        <f t="shared" si="1068"/>
        <v>26</v>
      </c>
      <c r="T1526" s="1">
        <f t="shared" si="1069"/>
        <v>26</v>
      </c>
      <c r="U1526" s="1">
        <f t="shared" si="1070"/>
        <v>26</v>
      </c>
      <c r="V1526" s="1">
        <f t="shared" si="1071"/>
        <v>26</v>
      </c>
      <c r="W1526" s="1">
        <f t="shared" si="1072"/>
        <v>26</v>
      </c>
      <c r="X1526" s="1">
        <f t="shared" si="1073"/>
        <v>26</v>
      </c>
      <c r="Y1526" s="1">
        <f t="shared" si="1074"/>
        <v>26</v>
      </c>
      <c r="Z1526" s="1">
        <f t="shared" si="1075"/>
        <v>26</v>
      </c>
      <c r="AA1526" s="1">
        <f t="shared" si="1076"/>
        <v>26</v>
      </c>
      <c r="AB1526" s="1">
        <f t="shared" si="1077"/>
        <v>26</v>
      </c>
      <c r="AC1526" s="1">
        <f t="shared" si="1078"/>
        <v>26</v>
      </c>
      <c r="AD1526" s="1">
        <f t="shared" si="1079"/>
        <v>26</v>
      </c>
      <c r="AE1526" s="1">
        <f t="shared" si="1080"/>
        <v>26</v>
      </c>
      <c r="AF1526" s="1">
        <f t="shared" si="1081"/>
        <v>26</v>
      </c>
      <c r="AG1526" s="1">
        <f t="shared" si="1082"/>
        <v>26</v>
      </c>
      <c r="AH1526" s="1">
        <f t="shared" si="1083"/>
        <v>26</v>
      </c>
      <c r="AI1526" s="1">
        <f t="shared" si="1084"/>
        <v>26</v>
      </c>
      <c r="AJ1526" s="1">
        <f t="shared" si="1085"/>
        <v>26</v>
      </c>
      <c r="AK1526" s="1">
        <f t="shared" si="1086"/>
        <v>26</v>
      </c>
      <c r="AL1526" s="1">
        <f t="shared" si="1087"/>
        <v>26</v>
      </c>
      <c r="AM1526" s="1">
        <f t="shared" si="1088"/>
        <v>26</v>
      </c>
      <c r="AN1526" s="1">
        <f t="shared" si="1089"/>
        <v>26</v>
      </c>
      <c r="AO1526" s="1">
        <f t="shared" si="1090"/>
        <v>26</v>
      </c>
      <c r="AP1526" s="7">
        <f t="shared" si="1106"/>
        <v>27</v>
      </c>
      <c r="AQ1526" s="7">
        <f t="shared" si="1107"/>
        <v>28</v>
      </c>
      <c r="AR1526" s="1">
        <f t="shared" si="1091"/>
        <v>29</v>
      </c>
      <c r="AS1526" s="7">
        <f t="shared" si="1108"/>
        <v>31</v>
      </c>
      <c r="AT1526" s="1">
        <f t="shared" si="1092"/>
        <v>31</v>
      </c>
      <c r="AU1526" s="1">
        <f t="shared" si="1093"/>
        <v>31</v>
      </c>
      <c r="AV1526" s="1">
        <f t="shared" si="1094"/>
        <v>31</v>
      </c>
      <c r="AW1526" s="1">
        <f t="shared" si="1095"/>
        <v>31</v>
      </c>
      <c r="AX1526" s="1">
        <f t="shared" si="1096"/>
        <v>31</v>
      </c>
      <c r="AY1526" s="1">
        <f t="shared" si="1097"/>
        <v>31</v>
      </c>
      <c r="AZ1526" s="1">
        <f t="shared" si="1098"/>
        <v>31</v>
      </c>
      <c r="BA1526" s="1">
        <f t="shared" si="1099"/>
        <v>31</v>
      </c>
      <c r="BB1526" s="1">
        <f t="shared" si="1100"/>
        <v>31</v>
      </c>
      <c r="BC1526" s="1">
        <f t="shared" si="1101"/>
        <v>31</v>
      </c>
      <c r="BD1526" s="1">
        <f t="shared" si="1102"/>
        <v>31</v>
      </c>
      <c r="BE1526" s="1">
        <f t="shared" si="1103"/>
        <v>31</v>
      </c>
      <c r="BF1526" s="1">
        <f t="shared" si="1104"/>
        <v>31</v>
      </c>
      <c r="BG1526" s="1">
        <f>+IF(D1526="male",VLOOKUP(M1526,'Key node cluster'!$A$3:$C$45,3,0),VLOOKUP(M1526,'Key node cluster'!$F$3:$H$27,3,0))</f>
        <v>31</v>
      </c>
    </row>
    <row r="1527" spans="1:59" x14ac:dyDescent="0.25">
      <c r="A1527" t="s">
        <v>1684</v>
      </c>
      <c r="B1527">
        <v>9881054651</v>
      </c>
      <c r="C1527" s="7">
        <v>30</v>
      </c>
      <c r="D1527" t="s">
        <v>9</v>
      </c>
      <c r="E1527" t="s">
        <v>10</v>
      </c>
      <c r="G1527" t="str">
        <f t="shared" si="1105"/>
        <v>tvet</v>
      </c>
      <c r="H1527" s="7">
        <f t="shared" si="1063"/>
        <v>10</v>
      </c>
      <c r="I1527" t="s">
        <v>316</v>
      </c>
      <c r="J1527">
        <v>34</v>
      </c>
      <c r="K1527">
        <v>7.5232876712329002</v>
      </c>
      <c r="L1527">
        <v>4</v>
      </c>
      <c r="M1527" s="5">
        <f t="shared" si="1064"/>
        <v>26</v>
      </c>
      <c r="N1527" s="5">
        <f>+IF(D1527="male",VLOOKUP(BG1527,'Key node cluster'!$L$3:$N$24,3,0),VLOOKUP(BG1527,'Key node cluster'!$R$3:$T$15,3,0))</f>
        <v>1</v>
      </c>
      <c r="O1527" s="1">
        <v>0</v>
      </c>
      <c r="P1527" s="1">
        <f t="shared" si="1065"/>
        <v>26</v>
      </c>
      <c r="Q1527" s="1">
        <f t="shared" si="1066"/>
        <v>26</v>
      </c>
      <c r="R1527" s="1">
        <f t="shared" si="1067"/>
        <v>26</v>
      </c>
      <c r="S1527" s="1">
        <f t="shared" si="1068"/>
        <v>26</v>
      </c>
      <c r="T1527" s="1">
        <f t="shared" si="1069"/>
        <v>26</v>
      </c>
      <c r="U1527" s="1">
        <f t="shared" si="1070"/>
        <v>26</v>
      </c>
      <c r="V1527" s="1">
        <f t="shared" si="1071"/>
        <v>26</v>
      </c>
      <c r="W1527" s="1">
        <f t="shared" si="1072"/>
        <v>26</v>
      </c>
      <c r="X1527" s="1">
        <f t="shared" si="1073"/>
        <v>26</v>
      </c>
      <c r="Y1527" s="1">
        <f t="shared" si="1074"/>
        <v>26</v>
      </c>
      <c r="Z1527" s="1">
        <f t="shared" si="1075"/>
        <v>26</v>
      </c>
      <c r="AA1527" s="1">
        <f t="shared" si="1076"/>
        <v>26</v>
      </c>
      <c r="AB1527" s="1">
        <f t="shared" si="1077"/>
        <v>26</v>
      </c>
      <c r="AC1527" s="1">
        <f t="shared" si="1078"/>
        <v>26</v>
      </c>
      <c r="AD1527" s="1">
        <f t="shared" si="1079"/>
        <v>26</v>
      </c>
      <c r="AE1527" s="1">
        <f t="shared" si="1080"/>
        <v>26</v>
      </c>
      <c r="AF1527" s="1">
        <f t="shared" si="1081"/>
        <v>26</v>
      </c>
      <c r="AG1527" s="1">
        <f t="shared" si="1082"/>
        <v>26</v>
      </c>
      <c r="AH1527" s="1">
        <f t="shared" si="1083"/>
        <v>26</v>
      </c>
      <c r="AI1527" s="1">
        <f t="shared" si="1084"/>
        <v>26</v>
      </c>
      <c r="AJ1527" s="1">
        <f t="shared" si="1085"/>
        <v>26</v>
      </c>
      <c r="AK1527" s="1">
        <f t="shared" si="1086"/>
        <v>26</v>
      </c>
      <c r="AL1527" s="1">
        <f t="shared" si="1087"/>
        <v>26</v>
      </c>
      <c r="AM1527" s="1">
        <f t="shared" si="1088"/>
        <v>26</v>
      </c>
      <c r="AN1527" s="1">
        <f t="shared" si="1089"/>
        <v>26</v>
      </c>
      <c r="AO1527" s="1">
        <f t="shared" si="1090"/>
        <v>26</v>
      </c>
      <c r="AP1527" s="7">
        <f t="shared" si="1106"/>
        <v>26</v>
      </c>
      <c r="AQ1527" s="7">
        <f t="shared" si="1107"/>
        <v>26</v>
      </c>
      <c r="AR1527" s="1">
        <f t="shared" si="1091"/>
        <v>26</v>
      </c>
      <c r="AS1527" s="7">
        <f t="shared" si="1108"/>
        <v>26</v>
      </c>
      <c r="AT1527" s="1">
        <f t="shared" si="1092"/>
        <v>26</v>
      </c>
      <c r="AU1527" s="1">
        <f t="shared" si="1093"/>
        <v>26</v>
      </c>
      <c r="AV1527" s="1">
        <f t="shared" si="1094"/>
        <v>26</v>
      </c>
      <c r="AW1527" s="1">
        <f t="shared" si="1095"/>
        <v>26</v>
      </c>
      <c r="AX1527" s="1">
        <f t="shared" si="1096"/>
        <v>26</v>
      </c>
      <c r="AY1527" s="1">
        <f t="shared" si="1097"/>
        <v>26</v>
      </c>
      <c r="AZ1527" s="1">
        <f t="shared" si="1098"/>
        <v>26</v>
      </c>
      <c r="BA1527" s="1">
        <f t="shared" si="1099"/>
        <v>26</v>
      </c>
      <c r="BB1527" s="1">
        <f t="shared" si="1100"/>
        <v>26</v>
      </c>
      <c r="BC1527" s="1">
        <f t="shared" si="1101"/>
        <v>26</v>
      </c>
      <c r="BD1527" s="1">
        <f t="shared" si="1102"/>
        <v>26</v>
      </c>
      <c r="BE1527" s="1">
        <f t="shared" si="1103"/>
        <v>26</v>
      </c>
      <c r="BF1527" s="1">
        <f t="shared" si="1104"/>
        <v>26</v>
      </c>
      <c r="BG1527" s="1">
        <f>+IF(D1527="male",VLOOKUP(M1527,'Key node cluster'!$A$3:$C$45,3,0),VLOOKUP(M1527,'Key node cluster'!$F$3:$H$27,3,0))</f>
        <v>31</v>
      </c>
    </row>
    <row r="1528" spans="1:59" x14ac:dyDescent="0.25">
      <c r="A1528" t="s">
        <v>1685</v>
      </c>
      <c r="B1528">
        <v>9941050071</v>
      </c>
      <c r="C1528" s="7">
        <v>30</v>
      </c>
      <c r="D1528" t="s">
        <v>9</v>
      </c>
      <c r="E1528" t="s">
        <v>10</v>
      </c>
      <c r="F1528" t="s">
        <v>11</v>
      </c>
      <c r="G1528" t="str">
        <f t="shared" si="1105"/>
        <v>bachelor or above</v>
      </c>
      <c r="H1528" s="7">
        <f t="shared" si="1063"/>
        <v>5</v>
      </c>
      <c r="I1528" t="s">
        <v>14</v>
      </c>
      <c r="J1528">
        <v>27</v>
      </c>
      <c r="K1528">
        <v>4.3534246575341999</v>
      </c>
      <c r="L1528">
        <v>7</v>
      </c>
      <c r="M1528" s="5">
        <f t="shared" si="1064"/>
        <v>41</v>
      </c>
      <c r="N1528" s="5">
        <f>+IF(D1528="male",VLOOKUP(BG1528,'Key node cluster'!$L$3:$N$24,3,0),VLOOKUP(BG1528,'Key node cluster'!$R$3:$T$15,3,0))</f>
        <v>1</v>
      </c>
      <c r="O1528" s="1">
        <v>0</v>
      </c>
      <c r="P1528" s="1">
        <f t="shared" si="1065"/>
        <v>26</v>
      </c>
      <c r="Q1528" s="1">
        <f t="shared" si="1066"/>
        <v>26</v>
      </c>
      <c r="R1528" s="1">
        <f t="shared" si="1067"/>
        <v>26</v>
      </c>
      <c r="S1528" s="1">
        <f t="shared" si="1068"/>
        <v>26</v>
      </c>
      <c r="T1528" s="1">
        <f t="shared" si="1069"/>
        <v>26</v>
      </c>
      <c r="U1528" s="1">
        <f t="shared" si="1070"/>
        <v>26</v>
      </c>
      <c r="V1528" s="1">
        <f t="shared" si="1071"/>
        <v>26</v>
      </c>
      <c r="W1528" s="1">
        <f t="shared" si="1072"/>
        <v>26</v>
      </c>
      <c r="X1528" s="1">
        <f t="shared" si="1073"/>
        <v>26</v>
      </c>
      <c r="Y1528" s="1">
        <f t="shared" si="1074"/>
        <v>26</v>
      </c>
      <c r="Z1528" s="1">
        <f t="shared" si="1075"/>
        <v>26</v>
      </c>
      <c r="AA1528" s="1">
        <f t="shared" si="1076"/>
        <v>26</v>
      </c>
      <c r="AB1528" s="1">
        <f t="shared" si="1077"/>
        <v>26</v>
      </c>
      <c r="AC1528" s="1">
        <f t="shared" si="1078"/>
        <v>26</v>
      </c>
      <c r="AD1528" s="1">
        <f t="shared" si="1079"/>
        <v>26</v>
      </c>
      <c r="AE1528" s="1">
        <f t="shared" si="1080"/>
        <v>26</v>
      </c>
      <c r="AF1528" s="1">
        <f t="shared" si="1081"/>
        <v>26</v>
      </c>
      <c r="AG1528" s="1">
        <f t="shared" si="1082"/>
        <v>26</v>
      </c>
      <c r="AH1528" s="1">
        <f t="shared" si="1083"/>
        <v>26</v>
      </c>
      <c r="AI1528" s="1">
        <f t="shared" si="1084"/>
        <v>26</v>
      </c>
      <c r="AJ1528" s="1">
        <f t="shared" si="1085"/>
        <v>26</v>
      </c>
      <c r="AK1528" s="1">
        <f t="shared" si="1086"/>
        <v>26</v>
      </c>
      <c r="AL1528" s="1">
        <f t="shared" si="1087"/>
        <v>26</v>
      </c>
      <c r="AM1528" s="1">
        <f t="shared" si="1088"/>
        <v>26</v>
      </c>
      <c r="AN1528" s="1">
        <f t="shared" si="1089"/>
        <v>26</v>
      </c>
      <c r="AO1528" s="1">
        <f t="shared" si="1090"/>
        <v>26</v>
      </c>
      <c r="AP1528" s="7">
        <f t="shared" si="1106"/>
        <v>38</v>
      </c>
      <c r="AQ1528" s="7">
        <f t="shared" si="1107"/>
        <v>38</v>
      </c>
      <c r="AR1528" s="1">
        <f t="shared" si="1091"/>
        <v>38</v>
      </c>
      <c r="AS1528" s="7">
        <f t="shared" si="1108"/>
        <v>38</v>
      </c>
      <c r="AT1528" s="1">
        <f t="shared" si="1092"/>
        <v>38</v>
      </c>
      <c r="AU1528" s="1">
        <f t="shared" si="1093"/>
        <v>38</v>
      </c>
      <c r="AV1528" s="1">
        <f t="shared" si="1094"/>
        <v>38</v>
      </c>
      <c r="AW1528" s="1">
        <f t="shared" si="1095"/>
        <v>38</v>
      </c>
      <c r="AX1528" s="1">
        <f t="shared" si="1096"/>
        <v>38</v>
      </c>
      <c r="AY1528" s="1">
        <f t="shared" si="1097"/>
        <v>38</v>
      </c>
      <c r="AZ1528" s="1">
        <f t="shared" si="1098"/>
        <v>38</v>
      </c>
      <c r="BA1528" s="1">
        <f t="shared" si="1099"/>
        <v>38</v>
      </c>
      <c r="BB1528" s="1">
        <f t="shared" si="1100"/>
        <v>40</v>
      </c>
      <c r="BC1528" s="1">
        <f t="shared" si="1101"/>
        <v>40</v>
      </c>
      <c r="BD1528" s="1">
        <f t="shared" si="1102"/>
        <v>41</v>
      </c>
      <c r="BE1528" s="1">
        <f t="shared" si="1103"/>
        <v>41</v>
      </c>
      <c r="BF1528" s="1">
        <f t="shared" si="1104"/>
        <v>41</v>
      </c>
      <c r="BG1528" s="1">
        <f>+IF(D1528="male",VLOOKUP(M1528,'Key node cluster'!$A$3:$C$45,3,0),VLOOKUP(M1528,'Key node cluster'!$F$3:$H$27,3,0))</f>
        <v>41</v>
      </c>
    </row>
    <row r="1529" spans="1:59" x14ac:dyDescent="0.25">
      <c r="A1529" t="s">
        <v>1687</v>
      </c>
      <c r="B1529">
        <v>9971005201</v>
      </c>
      <c r="C1529" s="7">
        <v>20</v>
      </c>
      <c r="D1529" t="s">
        <v>9</v>
      </c>
      <c r="E1529" t="s">
        <v>10</v>
      </c>
      <c r="F1529" t="s">
        <v>28</v>
      </c>
      <c r="G1529" t="str">
        <f t="shared" si="1105"/>
        <v>tvet</v>
      </c>
      <c r="H1529" s="7">
        <f t="shared" si="1063"/>
        <v>5</v>
      </c>
      <c r="I1529" t="s">
        <v>22</v>
      </c>
      <c r="J1529">
        <v>25</v>
      </c>
      <c r="K1529">
        <v>2.772602739726</v>
      </c>
      <c r="L1529">
        <v>18</v>
      </c>
      <c r="M1529" s="5">
        <f t="shared" si="1064"/>
        <v>35</v>
      </c>
      <c r="N1529" s="5">
        <f>+IF(D1529="male",VLOOKUP(BG1529,'Key node cluster'!$L$3:$N$24,3,0),VLOOKUP(BG1529,'Key node cluster'!$R$3:$T$15,3,0))</f>
        <v>0</v>
      </c>
      <c r="O1529" s="1">
        <v>0</v>
      </c>
      <c r="P1529" s="1">
        <f t="shared" si="1065"/>
        <v>26</v>
      </c>
      <c r="Q1529" s="1">
        <f t="shared" si="1066"/>
        <v>26</v>
      </c>
      <c r="R1529" s="1">
        <f t="shared" si="1067"/>
        <v>26</v>
      </c>
      <c r="S1529" s="1">
        <f t="shared" si="1068"/>
        <v>26</v>
      </c>
      <c r="T1529" s="1">
        <f t="shared" si="1069"/>
        <v>26</v>
      </c>
      <c r="U1529" s="1">
        <f t="shared" si="1070"/>
        <v>26</v>
      </c>
      <c r="V1529" s="1">
        <f t="shared" si="1071"/>
        <v>26</v>
      </c>
      <c r="W1529" s="1">
        <f t="shared" si="1072"/>
        <v>26</v>
      </c>
      <c r="X1529" s="1">
        <f t="shared" si="1073"/>
        <v>26</v>
      </c>
      <c r="Y1529" s="1">
        <f t="shared" si="1074"/>
        <v>26</v>
      </c>
      <c r="Z1529" s="1">
        <f t="shared" si="1075"/>
        <v>26</v>
      </c>
      <c r="AA1529" s="1">
        <f t="shared" si="1076"/>
        <v>26</v>
      </c>
      <c r="AB1529" s="1">
        <f t="shared" si="1077"/>
        <v>26</v>
      </c>
      <c r="AC1529" s="1">
        <f t="shared" si="1078"/>
        <v>26</v>
      </c>
      <c r="AD1529" s="1">
        <f t="shared" si="1079"/>
        <v>26</v>
      </c>
      <c r="AE1529" s="1">
        <f t="shared" si="1080"/>
        <v>26</v>
      </c>
      <c r="AF1529" s="1">
        <f t="shared" si="1081"/>
        <v>26</v>
      </c>
      <c r="AG1529" s="1">
        <f t="shared" si="1082"/>
        <v>26</v>
      </c>
      <c r="AH1529" s="1">
        <f t="shared" si="1083"/>
        <v>26</v>
      </c>
      <c r="AI1529" s="1">
        <f t="shared" si="1084"/>
        <v>26</v>
      </c>
      <c r="AJ1529" s="1">
        <f t="shared" si="1085"/>
        <v>26</v>
      </c>
      <c r="AK1529" s="1">
        <f t="shared" si="1086"/>
        <v>26</v>
      </c>
      <c r="AL1529" s="1">
        <f t="shared" si="1087"/>
        <v>26</v>
      </c>
      <c r="AM1529" s="1">
        <f t="shared" si="1088"/>
        <v>26</v>
      </c>
      <c r="AN1529" s="1">
        <f t="shared" si="1089"/>
        <v>26</v>
      </c>
      <c r="AO1529" s="1">
        <f t="shared" si="1090"/>
        <v>26</v>
      </c>
      <c r="AP1529" s="7">
        <f t="shared" si="1106"/>
        <v>27</v>
      </c>
      <c r="AQ1529" s="7">
        <f t="shared" si="1107"/>
        <v>33</v>
      </c>
      <c r="AR1529" s="1">
        <f t="shared" si="1091"/>
        <v>33</v>
      </c>
      <c r="AS1529" s="7">
        <f t="shared" si="1108"/>
        <v>33</v>
      </c>
      <c r="AT1529" s="1">
        <f t="shared" si="1092"/>
        <v>33</v>
      </c>
      <c r="AU1529" s="1">
        <f t="shared" si="1093"/>
        <v>33</v>
      </c>
      <c r="AV1529" s="1">
        <f t="shared" si="1094"/>
        <v>33</v>
      </c>
      <c r="AW1529" s="1">
        <f t="shared" si="1095"/>
        <v>34</v>
      </c>
      <c r="AX1529" s="1">
        <f t="shared" si="1096"/>
        <v>35</v>
      </c>
      <c r="AY1529" s="1">
        <f t="shared" si="1097"/>
        <v>35</v>
      </c>
      <c r="AZ1529" s="1">
        <f t="shared" si="1098"/>
        <v>35</v>
      </c>
      <c r="BA1529" s="1">
        <f t="shared" si="1099"/>
        <v>35</v>
      </c>
      <c r="BB1529" s="1">
        <f t="shared" si="1100"/>
        <v>35</v>
      </c>
      <c r="BC1529" s="1">
        <f t="shared" si="1101"/>
        <v>35</v>
      </c>
      <c r="BD1529" s="1">
        <f t="shared" si="1102"/>
        <v>35</v>
      </c>
      <c r="BE1529" s="1">
        <f t="shared" si="1103"/>
        <v>35</v>
      </c>
      <c r="BF1529" s="1">
        <f t="shared" si="1104"/>
        <v>35</v>
      </c>
      <c r="BG1529" s="1">
        <f>+IF(D1529="male",VLOOKUP(M1529,'Key node cluster'!$A$3:$C$45,3,0),VLOOKUP(M1529,'Key node cluster'!$F$3:$H$27,3,0))</f>
        <v>35</v>
      </c>
    </row>
    <row r="1530" spans="1:59" x14ac:dyDescent="0.25">
      <c r="A1530" t="s">
        <v>1690</v>
      </c>
      <c r="B1530">
        <v>9931063016</v>
      </c>
      <c r="C1530" s="7">
        <v>30</v>
      </c>
      <c r="D1530" t="s">
        <v>9</v>
      </c>
      <c r="E1530" t="s">
        <v>10</v>
      </c>
      <c r="F1530" t="s">
        <v>43</v>
      </c>
      <c r="G1530" t="str">
        <f t="shared" si="1105"/>
        <v>secondary or below</v>
      </c>
      <c r="H1530" s="7">
        <f t="shared" si="1063"/>
        <v>10</v>
      </c>
      <c r="I1530" t="s">
        <v>12</v>
      </c>
      <c r="J1530">
        <v>28</v>
      </c>
      <c r="K1530">
        <v>6.9452054794520999</v>
      </c>
      <c r="L1530">
        <v>1</v>
      </c>
      <c r="M1530" s="5">
        <f t="shared" si="1064"/>
        <v>31</v>
      </c>
      <c r="N1530" s="5">
        <f>+IF(D1530="male",VLOOKUP(BG1530,'Key node cluster'!$L$3:$N$24,3,0),VLOOKUP(BG1530,'Key node cluster'!$R$3:$T$15,3,0))</f>
        <v>1</v>
      </c>
      <c r="O1530" s="1">
        <v>0</v>
      </c>
      <c r="P1530" s="1">
        <f t="shared" si="1065"/>
        <v>26</v>
      </c>
      <c r="Q1530" s="1">
        <f t="shared" si="1066"/>
        <v>26</v>
      </c>
      <c r="R1530" s="1">
        <f t="shared" si="1067"/>
        <v>26</v>
      </c>
      <c r="S1530" s="1">
        <f t="shared" si="1068"/>
        <v>26</v>
      </c>
      <c r="T1530" s="1">
        <f t="shared" si="1069"/>
        <v>26</v>
      </c>
      <c r="U1530" s="1">
        <f t="shared" si="1070"/>
        <v>26</v>
      </c>
      <c r="V1530" s="1">
        <f t="shared" si="1071"/>
        <v>26</v>
      </c>
      <c r="W1530" s="1">
        <f t="shared" si="1072"/>
        <v>26</v>
      </c>
      <c r="X1530" s="1">
        <f t="shared" si="1073"/>
        <v>26</v>
      </c>
      <c r="Y1530" s="1">
        <f t="shared" si="1074"/>
        <v>26</v>
      </c>
      <c r="Z1530" s="1">
        <f t="shared" si="1075"/>
        <v>26</v>
      </c>
      <c r="AA1530" s="1">
        <f t="shared" si="1076"/>
        <v>26</v>
      </c>
      <c r="AB1530" s="1">
        <f t="shared" si="1077"/>
        <v>26</v>
      </c>
      <c r="AC1530" s="1">
        <f t="shared" si="1078"/>
        <v>26</v>
      </c>
      <c r="AD1530" s="1">
        <f t="shared" si="1079"/>
        <v>26</v>
      </c>
      <c r="AE1530" s="1">
        <f t="shared" si="1080"/>
        <v>26</v>
      </c>
      <c r="AF1530" s="1">
        <f t="shared" si="1081"/>
        <v>26</v>
      </c>
      <c r="AG1530" s="1">
        <f t="shared" si="1082"/>
        <v>26</v>
      </c>
      <c r="AH1530" s="1">
        <f t="shared" si="1083"/>
        <v>26</v>
      </c>
      <c r="AI1530" s="1">
        <f t="shared" si="1084"/>
        <v>26</v>
      </c>
      <c r="AJ1530" s="1">
        <f t="shared" si="1085"/>
        <v>26</v>
      </c>
      <c r="AK1530" s="1">
        <f t="shared" si="1086"/>
        <v>26</v>
      </c>
      <c r="AL1530" s="1">
        <f t="shared" si="1087"/>
        <v>26</v>
      </c>
      <c r="AM1530" s="1">
        <f t="shared" si="1088"/>
        <v>26</v>
      </c>
      <c r="AN1530" s="1">
        <f t="shared" si="1089"/>
        <v>26</v>
      </c>
      <c r="AO1530" s="1">
        <f t="shared" si="1090"/>
        <v>26</v>
      </c>
      <c r="AP1530" s="7">
        <f t="shared" si="1106"/>
        <v>27</v>
      </c>
      <c r="AQ1530" s="7">
        <f t="shared" si="1107"/>
        <v>28</v>
      </c>
      <c r="AR1530" s="1">
        <f t="shared" si="1091"/>
        <v>29</v>
      </c>
      <c r="AS1530" s="7">
        <f t="shared" si="1108"/>
        <v>31</v>
      </c>
      <c r="AT1530" s="1">
        <f t="shared" si="1092"/>
        <v>31</v>
      </c>
      <c r="AU1530" s="1">
        <f t="shared" si="1093"/>
        <v>31</v>
      </c>
      <c r="AV1530" s="1">
        <f t="shared" si="1094"/>
        <v>31</v>
      </c>
      <c r="AW1530" s="1">
        <f t="shared" si="1095"/>
        <v>31</v>
      </c>
      <c r="AX1530" s="1">
        <f t="shared" si="1096"/>
        <v>31</v>
      </c>
      <c r="AY1530" s="1">
        <f t="shared" si="1097"/>
        <v>31</v>
      </c>
      <c r="AZ1530" s="1">
        <f t="shared" si="1098"/>
        <v>31</v>
      </c>
      <c r="BA1530" s="1">
        <f t="shared" si="1099"/>
        <v>31</v>
      </c>
      <c r="BB1530" s="1">
        <f t="shared" si="1100"/>
        <v>31</v>
      </c>
      <c r="BC1530" s="1">
        <f t="shared" si="1101"/>
        <v>31</v>
      </c>
      <c r="BD1530" s="1">
        <f t="shared" si="1102"/>
        <v>31</v>
      </c>
      <c r="BE1530" s="1">
        <f t="shared" si="1103"/>
        <v>31</v>
      </c>
      <c r="BF1530" s="1">
        <f t="shared" si="1104"/>
        <v>31</v>
      </c>
      <c r="BG1530" s="1">
        <f>+IF(D1530="male",VLOOKUP(M1530,'Key node cluster'!$A$3:$C$45,3,0),VLOOKUP(M1530,'Key node cluster'!$F$3:$H$27,3,0))</f>
        <v>31</v>
      </c>
    </row>
    <row r="1531" spans="1:59" x14ac:dyDescent="0.25">
      <c r="A1531" t="s">
        <v>1696</v>
      </c>
      <c r="B1531">
        <v>9981033809</v>
      </c>
      <c r="C1531" s="7">
        <v>20</v>
      </c>
      <c r="D1531" t="s">
        <v>9</v>
      </c>
      <c r="E1531" t="s">
        <v>10</v>
      </c>
      <c r="F1531" t="s">
        <v>780</v>
      </c>
      <c r="G1531" t="str">
        <f t="shared" si="1105"/>
        <v>bachelor or above</v>
      </c>
      <c r="H1531" s="7">
        <f t="shared" si="1063"/>
        <v>1</v>
      </c>
      <c r="I1531" t="s">
        <v>14</v>
      </c>
      <c r="J1531">
        <v>23</v>
      </c>
      <c r="K1531">
        <v>0.58630136986300996</v>
      </c>
      <c r="L1531">
        <v>2</v>
      </c>
      <c r="M1531" s="5">
        <f t="shared" si="1064"/>
        <v>19</v>
      </c>
      <c r="N1531" s="5">
        <f>+IF(D1531="male",VLOOKUP(BG1531,'Key node cluster'!$L$3:$N$24,3,0),VLOOKUP(BG1531,'Key node cluster'!$R$3:$T$15,3,0))</f>
        <v>0</v>
      </c>
      <c r="O1531" s="1">
        <v>0</v>
      </c>
      <c r="P1531" s="1">
        <f t="shared" si="1065"/>
        <v>1</v>
      </c>
      <c r="Q1531" s="1">
        <f t="shared" si="1066"/>
        <v>17</v>
      </c>
      <c r="R1531" s="1">
        <f t="shared" si="1067"/>
        <v>17</v>
      </c>
      <c r="S1531" s="1">
        <f t="shared" si="1068"/>
        <v>17</v>
      </c>
      <c r="T1531" s="1">
        <f t="shared" si="1069"/>
        <v>17</v>
      </c>
      <c r="U1531" s="1">
        <f t="shared" si="1070"/>
        <v>17</v>
      </c>
      <c r="V1531" s="1">
        <f t="shared" si="1071"/>
        <v>17</v>
      </c>
      <c r="W1531" s="1">
        <f t="shared" si="1072"/>
        <v>17</v>
      </c>
      <c r="X1531" s="1">
        <f t="shared" si="1073"/>
        <v>17</v>
      </c>
      <c r="Y1531" s="1">
        <f t="shared" si="1074"/>
        <v>17</v>
      </c>
      <c r="Z1531" s="1">
        <f t="shared" si="1075"/>
        <v>17</v>
      </c>
      <c r="AA1531" s="1">
        <f t="shared" si="1076"/>
        <v>17</v>
      </c>
      <c r="AB1531" s="1">
        <f t="shared" si="1077"/>
        <v>17</v>
      </c>
      <c r="AC1531" s="1">
        <f t="shared" si="1078"/>
        <v>17</v>
      </c>
      <c r="AD1531" s="1">
        <f t="shared" si="1079"/>
        <v>17</v>
      </c>
      <c r="AE1531" s="1">
        <f t="shared" si="1080"/>
        <v>17</v>
      </c>
      <c r="AF1531" s="1">
        <f t="shared" si="1081"/>
        <v>17</v>
      </c>
      <c r="AG1531" s="1">
        <f t="shared" si="1082"/>
        <v>18</v>
      </c>
      <c r="AH1531" s="1">
        <f t="shared" si="1083"/>
        <v>19</v>
      </c>
      <c r="AI1531" s="1">
        <f t="shared" si="1084"/>
        <v>19</v>
      </c>
      <c r="AJ1531" s="1">
        <f t="shared" si="1085"/>
        <v>19</v>
      </c>
      <c r="AK1531" s="1">
        <f t="shared" si="1086"/>
        <v>19</v>
      </c>
      <c r="AL1531" s="1">
        <f t="shared" si="1087"/>
        <v>19</v>
      </c>
      <c r="AM1531" s="1">
        <f t="shared" si="1088"/>
        <v>19</v>
      </c>
      <c r="AN1531" s="1">
        <f t="shared" si="1089"/>
        <v>19</v>
      </c>
      <c r="AO1531" s="1">
        <f t="shared" si="1090"/>
        <v>19</v>
      </c>
      <c r="AP1531" s="7">
        <f t="shared" si="1106"/>
        <v>19</v>
      </c>
      <c r="AQ1531" s="7">
        <f t="shared" si="1107"/>
        <v>19</v>
      </c>
      <c r="AR1531" s="1">
        <f t="shared" si="1091"/>
        <v>19</v>
      </c>
      <c r="AS1531" s="7">
        <f t="shared" si="1108"/>
        <v>19</v>
      </c>
      <c r="AT1531" s="1">
        <f t="shared" si="1092"/>
        <v>19</v>
      </c>
      <c r="AU1531" s="1">
        <f t="shared" si="1093"/>
        <v>19</v>
      </c>
      <c r="AV1531" s="1">
        <f t="shared" si="1094"/>
        <v>19</v>
      </c>
      <c r="AW1531" s="1">
        <f t="shared" si="1095"/>
        <v>19</v>
      </c>
      <c r="AX1531" s="1">
        <f t="shared" si="1096"/>
        <v>19</v>
      </c>
      <c r="AY1531" s="1">
        <f t="shared" si="1097"/>
        <v>19</v>
      </c>
      <c r="AZ1531" s="1">
        <f t="shared" si="1098"/>
        <v>19</v>
      </c>
      <c r="BA1531" s="1">
        <f t="shared" si="1099"/>
        <v>19</v>
      </c>
      <c r="BB1531" s="1">
        <f t="shared" si="1100"/>
        <v>19</v>
      </c>
      <c r="BC1531" s="1">
        <f t="shared" si="1101"/>
        <v>19</v>
      </c>
      <c r="BD1531" s="1">
        <f t="shared" si="1102"/>
        <v>19</v>
      </c>
      <c r="BE1531" s="1">
        <f t="shared" si="1103"/>
        <v>19</v>
      </c>
      <c r="BF1531" s="1">
        <f t="shared" si="1104"/>
        <v>19</v>
      </c>
      <c r="BG1531" s="1">
        <f>+IF(D1531="male",VLOOKUP(M1531,'Key node cluster'!$A$3:$C$45,3,0),VLOOKUP(M1531,'Key node cluster'!$F$3:$H$27,3,0))</f>
        <v>19</v>
      </c>
    </row>
    <row r="1532" spans="1:59" x14ac:dyDescent="0.25">
      <c r="A1532" t="s">
        <v>1698</v>
      </c>
      <c r="B1532">
        <v>9891011267</v>
      </c>
      <c r="C1532" s="7">
        <v>30</v>
      </c>
      <c r="D1532" t="s">
        <v>9</v>
      </c>
      <c r="E1532" t="s">
        <v>10</v>
      </c>
      <c r="F1532" t="s">
        <v>11</v>
      </c>
      <c r="G1532" t="str">
        <f t="shared" si="1105"/>
        <v>secondary or below</v>
      </c>
      <c r="H1532" s="7">
        <f t="shared" si="1063"/>
        <v>10</v>
      </c>
      <c r="I1532" t="s">
        <v>12</v>
      </c>
      <c r="J1532">
        <v>33</v>
      </c>
      <c r="K1532">
        <v>5.6739726027396999</v>
      </c>
      <c r="L1532">
        <v>3</v>
      </c>
      <c r="M1532" s="5">
        <f t="shared" si="1064"/>
        <v>42</v>
      </c>
      <c r="N1532" s="5">
        <f>+IF(D1532="male",VLOOKUP(BG1532,'Key node cluster'!$L$3:$N$24,3,0),VLOOKUP(BG1532,'Key node cluster'!$R$3:$T$15,3,0))</f>
        <v>0</v>
      </c>
      <c r="O1532" s="1">
        <v>0</v>
      </c>
      <c r="P1532" s="1">
        <f t="shared" si="1065"/>
        <v>26</v>
      </c>
      <c r="Q1532" s="1">
        <f t="shared" si="1066"/>
        <v>26</v>
      </c>
      <c r="R1532" s="1">
        <f t="shared" si="1067"/>
        <v>26</v>
      </c>
      <c r="S1532" s="1">
        <f t="shared" si="1068"/>
        <v>26</v>
      </c>
      <c r="T1532" s="1">
        <f t="shared" si="1069"/>
        <v>26</v>
      </c>
      <c r="U1532" s="1">
        <f t="shared" si="1070"/>
        <v>26</v>
      </c>
      <c r="V1532" s="1">
        <f t="shared" si="1071"/>
        <v>26</v>
      </c>
      <c r="W1532" s="1">
        <f t="shared" si="1072"/>
        <v>26</v>
      </c>
      <c r="X1532" s="1">
        <f t="shared" si="1073"/>
        <v>26</v>
      </c>
      <c r="Y1532" s="1">
        <f t="shared" si="1074"/>
        <v>26</v>
      </c>
      <c r="Z1532" s="1">
        <f t="shared" si="1075"/>
        <v>26</v>
      </c>
      <c r="AA1532" s="1">
        <f t="shared" si="1076"/>
        <v>26</v>
      </c>
      <c r="AB1532" s="1">
        <f t="shared" si="1077"/>
        <v>26</v>
      </c>
      <c r="AC1532" s="1">
        <f t="shared" si="1078"/>
        <v>26</v>
      </c>
      <c r="AD1532" s="1">
        <f t="shared" si="1079"/>
        <v>26</v>
      </c>
      <c r="AE1532" s="1">
        <f t="shared" si="1080"/>
        <v>26</v>
      </c>
      <c r="AF1532" s="1">
        <f t="shared" si="1081"/>
        <v>26</v>
      </c>
      <c r="AG1532" s="1">
        <f t="shared" si="1082"/>
        <v>26</v>
      </c>
      <c r="AH1532" s="1">
        <f t="shared" si="1083"/>
        <v>26</v>
      </c>
      <c r="AI1532" s="1">
        <f t="shared" si="1084"/>
        <v>26</v>
      </c>
      <c r="AJ1532" s="1">
        <f t="shared" si="1085"/>
        <v>26</v>
      </c>
      <c r="AK1532" s="1">
        <f t="shared" si="1086"/>
        <v>26</v>
      </c>
      <c r="AL1532" s="1">
        <f t="shared" si="1087"/>
        <v>26</v>
      </c>
      <c r="AM1532" s="1">
        <f t="shared" si="1088"/>
        <v>26</v>
      </c>
      <c r="AN1532" s="1">
        <f t="shared" si="1089"/>
        <v>26</v>
      </c>
      <c r="AO1532" s="1">
        <f t="shared" si="1090"/>
        <v>26</v>
      </c>
      <c r="AP1532" s="7">
        <f t="shared" si="1106"/>
        <v>38</v>
      </c>
      <c r="AQ1532" s="7">
        <f t="shared" si="1107"/>
        <v>38</v>
      </c>
      <c r="AR1532" s="1">
        <f t="shared" si="1091"/>
        <v>38</v>
      </c>
      <c r="AS1532" s="7">
        <f t="shared" si="1108"/>
        <v>38</v>
      </c>
      <c r="AT1532" s="1">
        <f t="shared" si="1092"/>
        <v>38</v>
      </c>
      <c r="AU1532" s="1">
        <f t="shared" si="1093"/>
        <v>38</v>
      </c>
      <c r="AV1532" s="1">
        <f t="shared" si="1094"/>
        <v>38</v>
      </c>
      <c r="AW1532" s="1">
        <f t="shared" si="1095"/>
        <v>38</v>
      </c>
      <c r="AX1532" s="1">
        <f t="shared" si="1096"/>
        <v>38</v>
      </c>
      <c r="AY1532" s="1">
        <f t="shared" si="1097"/>
        <v>38</v>
      </c>
      <c r="AZ1532" s="1">
        <f t="shared" si="1098"/>
        <v>38</v>
      </c>
      <c r="BA1532" s="1">
        <f t="shared" si="1099"/>
        <v>38</v>
      </c>
      <c r="BB1532" s="1">
        <f t="shared" si="1100"/>
        <v>40</v>
      </c>
      <c r="BC1532" s="1">
        <f t="shared" si="1101"/>
        <v>40</v>
      </c>
      <c r="BD1532" s="1">
        <f t="shared" si="1102"/>
        <v>42</v>
      </c>
      <c r="BE1532" s="1">
        <f t="shared" si="1103"/>
        <v>42</v>
      </c>
      <c r="BF1532" s="1">
        <f t="shared" si="1104"/>
        <v>42</v>
      </c>
      <c r="BG1532" s="1">
        <f>+IF(D1532="male",VLOOKUP(M1532,'Key node cluster'!$A$3:$C$45,3,0),VLOOKUP(M1532,'Key node cluster'!$F$3:$H$27,3,0))</f>
        <v>42</v>
      </c>
    </row>
    <row r="1533" spans="1:59" x14ac:dyDescent="0.25">
      <c r="A1533" t="s">
        <v>1699</v>
      </c>
      <c r="B1533">
        <v>9881036087</v>
      </c>
      <c r="C1533" s="7">
        <v>30</v>
      </c>
      <c r="D1533" t="s">
        <v>9</v>
      </c>
      <c r="E1533" t="s">
        <v>10</v>
      </c>
      <c r="F1533" t="s">
        <v>11</v>
      </c>
      <c r="G1533" t="str">
        <f t="shared" si="1105"/>
        <v>secondary or below</v>
      </c>
      <c r="H1533" s="7">
        <f t="shared" si="1063"/>
        <v>10</v>
      </c>
      <c r="I1533" t="s">
        <v>12</v>
      </c>
      <c r="J1533">
        <v>33</v>
      </c>
      <c r="K1533">
        <v>7.4438356164383999</v>
      </c>
      <c r="L1533">
        <v>7</v>
      </c>
      <c r="M1533" s="5">
        <f t="shared" si="1064"/>
        <v>42</v>
      </c>
      <c r="N1533" s="5">
        <f>+IF(D1533="male",VLOOKUP(BG1533,'Key node cluster'!$L$3:$N$24,3,0),VLOOKUP(BG1533,'Key node cluster'!$R$3:$T$15,3,0))</f>
        <v>0</v>
      </c>
      <c r="O1533" s="1">
        <v>0</v>
      </c>
      <c r="P1533" s="1">
        <f t="shared" si="1065"/>
        <v>26</v>
      </c>
      <c r="Q1533" s="1">
        <f t="shared" si="1066"/>
        <v>26</v>
      </c>
      <c r="R1533" s="1">
        <f t="shared" si="1067"/>
        <v>26</v>
      </c>
      <c r="S1533" s="1">
        <f t="shared" si="1068"/>
        <v>26</v>
      </c>
      <c r="T1533" s="1">
        <f t="shared" si="1069"/>
        <v>26</v>
      </c>
      <c r="U1533" s="1">
        <f t="shared" si="1070"/>
        <v>26</v>
      </c>
      <c r="V1533" s="1">
        <f t="shared" si="1071"/>
        <v>26</v>
      </c>
      <c r="W1533" s="1">
        <f t="shared" si="1072"/>
        <v>26</v>
      </c>
      <c r="X1533" s="1">
        <f t="shared" si="1073"/>
        <v>26</v>
      </c>
      <c r="Y1533" s="1">
        <f t="shared" si="1074"/>
        <v>26</v>
      </c>
      <c r="Z1533" s="1">
        <f t="shared" si="1075"/>
        <v>26</v>
      </c>
      <c r="AA1533" s="1">
        <f t="shared" si="1076"/>
        <v>26</v>
      </c>
      <c r="AB1533" s="1">
        <f t="shared" si="1077"/>
        <v>26</v>
      </c>
      <c r="AC1533" s="1">
        <f t="shared" si="1078"/>
        <v>26</v>
      </c>
      <c r="AD1533" s="1">
        <f t="shared" si="1079"/>
        <v>26</v>
      </c>
      <c r="AE1533" s="1">
        <f t="shared" si="1080"/>
        <v>26</v>
      </c>
      <c r="AF1533" s="1">
        <f t="shared" si="1081"/>
        <v>26</v>
      </c>
      <c r="AG1533" s="1">
        <f t="shared" si="1082"/>
        <v>26</v>
      </c>
      <c r="AH1533" s="1">
        <f t="shared" si="1083"/>
        <v>26</v>
      </c>
      <c r="AI1533" s="1">
        <f t="shared" si="1084"/>
        <v>26</v>
      </c>
      <c r="AJ1533" s="1">
        <f t="shared" si="1085"/>
        <v>26</v>
      </c>
      <c r="AK1533" s="1">
        <f t="shared" si="1086"/>
        <v>26</v>
      </c>
      <c r="AL1533" s="1">
        <f t="shared" si="1087"/>
        <v>26</v>
      </c>
      <c r="AM1533" s="1">
        <f t="shared" si="1088"/>
        <v>26</v>
      </c>
      <c r="AN1533" s="1">
        <f t="shared" si="1089"/>
        <v>26</v>
      </c>
      <c r="AO1533" s="1">
        <f t="shared" si="1090"/>
        <v>26</v>
      </c>
      <c r="AP1533" s="7">
        <f t="shared" si="1106"/>
        <v>38</v>
      </c>
      <c r="AQ1533" s="7">
        <f t="shared" si="1107"/>
        <v>38</v>
      </c>
      <c r="AR1533" s="1">
        <f t="shared" si="1091"/>
        <v>38</v>
      </c>
      <c r="AS1533" s="7">
        <f t="shared" si="1108"/>
        <v>38</v>
      </c>
      <c r="AT1533" s="1">
        <f t="shared" si="1092"/>
        <v>38</v>
      </c>
      <c r="AU1533" s="1">
        <f t="shared" si="1093"/>
        <v>38</v>
      </c>
      <c r="AV1533" s="1">
        <f t="shared" si="1094"/>
        <v>38</v>
      </c>
      <c r="AW1533" s="1">
        <f t="shared" si="1095"/>
        <v>38</v>
      </c>
      <c r="AX1533" s="1">
        <f t="shared" si="1096"/>
        <v>38</v>
      </c>
      <c r="AY1533" s="1">
        <f t="shared" si="1097"/>
        <v>38</v>
      </c>
      <c r="AZ1533" s="1">
        <f t="shared" si="1098"/>
        <v>38</v>
      </c>
      <c r="BA1533" s="1">
        <f t="shared" si="1099"/>
        <v>38</v>
      </c>
      <c r="BB1533" s="1">
        <f t="shared" si="1100"/>
        <v>40</v>
      </c>
      <c r="BC1533" s="1">
        <f t="shared" si="1101"/>
        <v>40</v>
      </c>
      <c r="BD1533" s="1">
        <f t="shared" si="1102"/>
        <v>42</v>
      </c>
      <c r="BE1533" s="1">
        <f t="shared" si="1103"/>
        <v>42</v>
      </c>
      <c r="BF1533" s="1">
        <f t="shared" si="1104"/>
        <v>42</v>
      </c>
      <c r="BG1533" s="1">
        <f>+IF(D1533="male",VLOOKUP(M1533,'Key node cluster'!$A$3:$C$45,3,0),VLOOKUP(M1533,'Key node cluster'!$F$3:$H$27,3,0))</f>
        <v>42</v>
      </c>
    </row>
    <row r="1534" spans="1:59" x14ac:dyDescent="0.25">
      <c r="A1534" t="s">
        <v>1701</v>
      </c>
      <c r="B1534">
        <v>9921052877</v>
      </c>
      <c r="C1534" s="7">
        <v>30</v>
      </c>
      <c r="D1534" t="s">
        <v>9</v>
      </c>
      <c r="E1534" t="s">
        <v>10</v>
      </c>
      <c r="F1534" t="s">
        <v>25</v>
      </c>
      <c r="G1534" t="str">
        <f t="shared" si="1105"/>
        <v>bachelor or above</v>
      </c>
      <c r="H1534" s="7">
        <f t="shared" si="1063"/>
        <v>10</v>
      </c>
      <c r="I1534" t="s">
        <v>14</v>
      </c>
      <c r="J1534">
        <v>29</v>
      </c>
      <c r="K1534">
        <v>7.1726027397259999</v>
      </c>
      <c r="L1534">
        <v>2</v>
      </c>
      <c r="M1534" s="5">
        <f t="shared" si="1064"/>
        <v>31</v>
      </c>
      <c r="N1534" s="5">
        <f>+IF(D1534="male",VLOOKUP(BG1534,'Key node cluster'!$L$3:$N$24,3,0),VLOOKUP(BG1534,'Key node cluster'!$R$3:$T$15,3,0))</f>
        <v>1</v>
      </c>
      <c r="O1534" s="1">
        <v>0</v>
      </c>
      <c r="P1534" s="1">
        <f t="shared" si="1065"/>
        <v>26</v>
      </c>
      <c r="Q1534" s="1">
        <f t="shared" si="1066"/>
        <v>26</v>
      </c>
      <c r="R1534" s="1">
        <f t="shared" si="1067"/>
        <v>26</v>
      </c>
      <c r="S1534" s="1">
        <f t="shared" si="1068"/>
        <v>26</v>
      </c>
      <c r="T1534" s="1">
        <f t="shared" si="1069"/>
        <v>26</v>
      </c>
      <c r="U1534" s="1">
        <f t="shared" si="1070"/>
        <v>26</v>
      </c>
      <c r="V1534" s="1">
        <f t="shared" si="1071"/>
        <v>26</v>
      </c>
      <c r="W1534" s="1">
        <f t="shared" si="1072"/>
        <v>26</v>
      </c>
      <c r="X1534" s="1">
        <f t="shared" si="1073"/>
        <v>26</v>
      </c>
      <c r="Y1534" s="1">
        <f t="shared" si="1074"/>
        <v>26</v>
      </c>
      <c r="Z1534" s="1">
        <f t="shared" si="1075"/>
        <v>26</v>
      </c>
      <c r="AA1534" s="1">
        <f t="shared" si="1076"/>
        <v>26</v>
      </c>
      <c r="AB1534" s="1">
        <f t="shared" si="1077"/>
        <v>26</v>
      </c>
      <c r="AC1534" s="1">
        <f t="shared" si="1078"/>
        <v>26</v>
      </c>
      <c r="AD1534" s="1">
        <f t="shared" si="1079"/>
        <v>26</v>
      </c>
      <c r="AE1534" s="1">
        <f t="shared" si="1080"/>
        <v>26</v>
      </c>
      <c r="AF1534" s="1">
        <f t="shared" si="1081"/>
        <v>26</v>
      </c>
      <c r="AG1534" s="1">
        <f t="shared" si="1082"/>
        <v>26</v>
      </c>
      <c r="AH1534" s="1">
        <f t="shared" si="1083"/>
        <v>26</v>
      </c>
      <c r="AI1534" s="1">
        <f t="shared" si="1084"/>
        <v>26</v>
      </c>
      <c r="AJ1534" s="1">
        <f t="shared" si="1085"/>
        <v>26</v>
      </c>
      <c r="AK1534" s="1">
        <f t="shared" si="1086"/>
        <v>26</v>
      </c>
      <c r="AL1534" s="1">
        <f t="shared" si="1087"/>
        <v>26</v>
      </c>
      <c r="AM1534" s="1">
        <f t="shared" si="1088"/>
        <v>26</v>
      </c>
      <c r="AN1534" s="1">
        <f t="shared" si="1089"/>
        <v>26</v>
      </c>
      <c r="AO1534" s="1">
        <f t="shared" si="1090"/>
        <v>26</v>
      </c>
      <c r="AP1534" s="7">
        <f t="shared" si="1106"/>
        <v>27</v>
      </c>
      <c r="AQ1534" s="7">
        <f t="shared" si="1107"/>
        <v>28</v>
      </c>
      <c r="AR1534" s="1">
        <f t="shared" si="1091"/>
        <v>29</v>
      </c>
      <c r="AS1534" s="7">
        <f t="shared" si="1108"/>
        <v>31</v>
      </c>
      <c r="AT1534" s="1">
        <f t="shared" si="1092"/>
        <v>31</v>
      </c>
      <c r="AU1534" s="1">
        <f t="shared" si="1093"/>
        <v>31</v>
      </c>
      <c r="AV1534" s="1">
        <f t="shared" si="1094"/>
        <v>31</v>
      </c>
      <c r="AW1534" s="1">
        <f t="shared" si="1095"/>
        <v>31</v>
      </c>
      <c r="AX1534" s="1">
        <f t="shared" si="1096"/>
        <v>31</v>
      </c>
      <c r="AY1534" s="1">
        <f t="shared" si="1097"/>
        <v>31</v>
      </c>
      <c r="AZ1534" s="1">
        <f t="shared" si="1098"/>
        <v>31</v>
      </c>
      <c r="BA1534" s="1">
        <f t="shared" si="1099"/>
        <v>31</v>
      </c>
      <c r="BB1534" s="1">
        <f t="shared" si="1100"/>
        <v>31</v>
      </c>
      <c r="BC1534" s="1">
        <f t="shared" si="1101"/>
        <v>31</v>
      </c>
      <c r="BD1534" s="1">
        <f t="shared" si="1102"/>
        <v>31</v>
      </c>
      <c r="BE1534" s="1">
        <f t="shared" si="1103"/>
        <v>31</v>
      </c>
      <c r="BF1534" s="1">
        <f t="shared" si="1104"/>
        <v>31</v>
      </c>
      <c r="BG1534" s="1">
        <f>+IF(D1534="male",VLOOKUP(M1534,'Key node cluster'!$A$3:$C$45,3,0),VLOOKUP(M1534,'Key node cluster'!$F$3:$H$27,3,0))</f>
        <v>31</v>
      </c>
    </row>
    <row r="1535" spans="1:59" x14ac:dyDescent="0.25">
      <c r="A1535" t="s">
        <v>1703</v>
      </c>
      <c r="B1535">
        <v>9901013890</v>
      </c>
      <c r="C1535" s="7">
        <v>30</v>
      </c>
      <c r="D1535" t="s">
        <v>9</v>
      </c>
      <c r="E1535" t="s">
        <v>10</v>
      </c>
      <c r="F1535" t="s">
        <v>28</v>
      </c>
      <c r="G1535" t="str">
        <f t="shared" si="1105"/>
        <v>bachelor or above</v>
      </c>
      <c r="H1535" s="7">
        <f t="shared" si="1063"/>
        <v>10</v>
      </c>
      <c r="I1535" t="s">
        <v>14</v>
      </c>
      <c r="J1535">
        <v>32</v>
      </c>
      <c r="K1535">
        <v>5.8602739726027</v>
      </c>
      <c r="L1535">
        <v>30</v>
      </c>
      <c r="M1535" s="5">
        <f t="shared" si="1064"/>
        <v>37</v>
      </c>
      <c r="N1535" s="5">
        <f>+IF(D1535="male",VLOOKUP(BG1535,'Key node cluster'!$L$3:$N$24,3,0),VLOOKUP(BG1535,'Key node cluster'!$R$3:$T$15,3,0))</f>
        <v>0</v>
      </c>
      <c r="O1535" s="1">
        <v>0</v>
      </c>
      <c r="P1535" s="1">
        <f t="shared" si="1065"/>
        <v>26</v>
      </c>
      <c r="Q1535" s="1">
        <f t="shared" si="1066"/>
        <v>26</v>
      </c>
      <c r="R1535" s="1">
        <f t="shared" si="1067"/>
        <v>26</v>
      </c>
      <c r="S1535" s="1">
        <f t="shared" si="1068"/>
        <v>26</v>
      </c>
      <c r="T1535" s="1">
        <f t="shared" si="1069"/>
        <v>26</v>
      </c>
      <c r="U1535" s="1">
        <f t="shared" si="1070"/>
        <v>26</v>
      </c>
      <c r="V1535" s="1">
        <f t="shared" si="1071"/>
        <v>26</v>
      </c>
      <c r="W1535" s="1">
        <f t="shared" si="1072"/>
        <v>26</v>
      </c>
      <c r="X1535" s="1">
        <f t="shared" si="1073"/>
        <v>26</v>
      </c>
      <c r="Y1535" s="1">
        <f t="shared" si="1074"/>
        <v>26</v>
      </c>
      <c r="Z1535" s="1">
        <f t="shared" si="1075"/>
        <v>26</v>
      </c>
      <c r="AA1535" s="1">
        <f t="shared" si="1076"/>
        <v>26</v>
      </c>
      <c r="AB1535" s="1">
        <f t="shared" si="1077"/>
        <v>26</v>
      </c>
      <c r="AC1535" s="1">
        <f t="shared" si="1078"/>
        <v>26</v>
      </c>
      <c r="AD1535" s="1">
        <f t="shared" si="1079"/>
        <v>26</v>
      </c>
      <c r="AE1535" s="1">
        <f t="shared" si="1080"/>
        <v>26</v>
      </c>
      <c r="AF1535" s="1">
        <f t="shared" si="1081"/>
        <v>26</v>
      </c>
      <c r="AG1535" s="1">
        <f t="shared" si="1082"/>
        <v>26</v>
      </c>
      <c r="AH1535" s="1">
        <f t="shared" si="1083"/>
        <v>26</v>
      </c>
      <c r="AI1535" s="1">
        <f t="shared" si="1084"/>
        <v>26</v>
      </c>
      <c r="AJ1535" s="1">
        <f t="shared" si="1085"/>
        <v>26</v>
      </c>
      <c r="AK1535" s="1">
        <f t="shared" si="1086"/>
        <v>26</v>
      </c>
      <c r="AL1535" s="1">
        <f t="shared" si="1087"/>
        <v>26</v>
      </c>
      <c r="AM1535" s="1">
        <f t="shared" si="1088"/>
        <v>26</v>
      </c>
      <c r="AN1535" s="1">
        <f t="shared" si="1089"/>
        <v>26</v>
      </c>
      <c r="AO1535" s="1">
        <f t="shared" si="1090"/>
        <v>26</v>
      </c>
      <c r="AP1535" s="7">
        <f t="shared" si="1106"/>
        <v>27</v>
      </c>
      <c r="AQ1535" s="7">
        <f t="shared" si="1107"/>
        <v>33</v>
      </c>
      <c r="AR1535" s="1">
        <f t="shared" si="1091"/>
        <v>33</v>
      </c>
      <c r="AS1535" s="7">
        <f t="shared" si="1108"/>
        <v>33</v>
      </c>
      <c r="AT1535" s="1">
        <f t="shared" si="1092"/>
        <v>33</v>
      </c>
      <c r="AU1535" s="1">
        <f t="shared" si="1093"/>
        <v>33</v>
      </c>
      <c r="AV1535" s="1">
        <f t="shared" si="1094"/>
        <v>33</v>
      </c>
      <c r="AW1535" s="1">
        <f t="shared" si="1095"/>
        <v>37</v>
      </c>
      <c r="AX1535" s="1">
        <f t="shared" si="1096"/>
        <v>37</v>
      </c>
      <c r="AY1535" s="1">
        <f t="shared" si="1097"/>
        <v>37</v>
      </c>
      <c r="AZ1535" s="1">
        <f t="shared" si="1098"/>
        <v>37</v>
      </c>
      <c r="BA1535" s="1">
        <f t="shared" si="1099"/>
        <v>37</v>
      </c>
      <c r="BB1535" s="1">
        <f t="shared" si="1100"/>
        <v>37</v>
      </c>
      <c r="BC1535" s="1">
        <f t="shared" si="1101"/>
        <v>37</v>
      </c>
      <c r="BD1535" s="1">
        <f t="shared" si="1102"/>
        <v>37</v>
      </c>
      <c r="BE1535" s="1">
        <f t="shared" si="1103"/>
        <v>37</v>
      </c>
      <c r="BF1535" s="1">
        <f t="shared" si="1104"/>
        <v>37</v>
      </c>
      <c r="BG1535" s="1">
        <f>+IF(D1535="male",VLOOKUP(M1535,'Key node cluster'!$A$3:$C$45,3,0),VLOOKUP(M1535,'Key node cluster'!$F$3:$H$27,3,0))</f>
        <v>37</v>
      </c>
    </row>
    <row r="1536" spans="1:59" x14ac:dyDescent="0.25">
      <c r="A1536" t="s">
        <v>1704</v>
      </c>
      <c r="B1536">
        <v>9931036664</v>
      </c>
      <c r="C1536" s="7">
        <v>30</v>
      </c>
      <c r="D1536" t="s">
        <v>9</v>
      </c>
      <c r="E1536" t="s">
        <v>10</v>
      </c>
      <c r="F1536" t="s">
        <v>11</v>
      </c>
      <c r="G1536" t="str">
        <f t="shared" si="1105"/>
        <v>bachelor or above</v>
      </c>
      <c r="H1536" s="7">
        <f t="shared" si="1063"/>
        <v>10</v>
      </c>
      <c r="I1536" t="s">
        <v>14</v>
      </c>
      <c r="J1536">
        <v>28</v>
      </c>
      <c r="K1536">
        <v>5.3397260273973002</v>
      </c>
      <c r="L1536">
        <v>11</v>
      </c>
      <c r="M1536" s="5">
        <f t="shared" si="1064"/>
        <v>42</v>
      </c>
      <c r="N1536" s="5">
        <f>+IF(D1536="male",VLOOKUP(BG1536,'Key node cluster'!$L$3:$N$24,3,0),VLOOKUP(BG1536,'Key node cluster'!$R$3:$T$15,3,0))</f>
        <v>0</v>
      </c>
      <c r="O1536" s="1">
        <v>0</v>
      </c>
      <c r="P1536" s="1">
        <f t="shared" si="1065"/>
        <v>26</v>
      </c>
      <c r="Q1536" s="1">
        <f t="shared" si="1066"/>
        <v>26</v>
      </c>
      <c r="R1536" s="1">
        <f t="shared" si="1067"/>
        <v>26</v>
      </c>
      <c r="S1536" s="1">
        <f t="shared" si="1068"/>
        <v>26</v>
      </c>
      <c r="T1536" s="1">
        <f t="shared" si="1069"/>
        <v>26</v>
      </c>
      <c r="U1536" s="1">
        <f t="shared" si="1070"/>
        <v>26</v>
      </c>
      <c r="V1536" s="1">
        <f t="shared" si="1071"/>
        <v>26</v>
      </c>
      <c r="W1536" s="1">
        <f t="shared" si="1072"/>
        <v>26</v>
      </c>
      <c r="X1536" s="1">
        <f t="shared" si="1073"/>
        <v>26</v>
      </c>
      <c r="Y1536" s="1">
        <f t="shared" si="1074"/>
        <v>26</v>
      </c>
      <c r="Z1536" s="1">
        <f t="shared" si="1075"/>
        <v>26</v>
      </c>
      <c r="AA1536" s="1">
        <f t="shared" si="1076"/>
        <v>26</v>
      </c>
      <c r="AB1536" s="1">
        <f t="shared" si="1077"/>
        <v>26</v>
      </c>
      <c r="AC1536" s="1">
        <f t="shared" si="1078"/>
        <v>26</v>
      </c>
      <c r="AD1536" s="1">
        <f t="shared" si="1079"/>
        <v>26</v>
      </c>
      <c r="AE1536" s="1">
        <f t="shared" si="1080"/>
        <v>26</v>
      </c>
      <c r="AF1536" s="1">
        <f t="shared" si="1081"/>
        <v>26</v>
      </c>
      <c r="AG1536" s="1">
        <f t="shared" si="1082"/>
        <v>26</v>
      </c>
      <c r="AH1536" s="1">
        <f t="shared" si="1083"/>
        <v>26</v>
      </c>
      <c r="AI1536" s="1">
        <f t="shared" si="1084"/>
        <v>26</v>
      </c>
      <c r="AJ1536" s="1">
        <f t="shared" si="1085"/>
        <v>26</v>
      </c>
      <c r="AK1536" s="1">
        <f t="shared" si="1086"/>
        <v>26</v>
      </c>
      <c r="AL1536" s="1">
        <f t="shared" si="1087"/>
        <v>26</v>
      </c>
      <c r="AM1536" s="1">
        <f t="shared" si="1088"/>
        <v>26</v>
      </c>
      <c r="AN1536" s="1">
        <f t="shared" si="1089"/>
        <v>26</v>
      </c>
      <c r="AO1536" s="1">
        <f t="shared" si="1090"/>
        <v>26</v>
      </c>
      <c r="AP1536" s="7">
        <f t="shared" si="1106"/>
        <v>38</v>
      </c>
      <c r="AQ1536" s="7">
        <f t="shared" si="1107"/>
        <v>38</v>
      </c>
      <c r="AR1536" s="1">
        <f t="shared" si="1091"/>
        <v>38</v>
      </c>
      <c r="AS1536" s="7">
        <f t="shared" si="1108"/>
        <v>38</v>
      </c>
      <c r="AT1536" s="1">
        <f t="shared" si="1092"/>
        <v>38</v>
      </c>
      <c r="AU1536" s="1">
        <f t="shared" si="1093"/>
        <v>38</v>
      </c>
      <c r="AV1536" s="1">
        <f t="shared" si="1094"/>
        <v>38</v>
      </c>
      <c r="AW1536" s="1">
        <f t="shared" si="1095"/>
        <v>38</v>
      </c>
      <c r="AX1536" s="1">
        <f t="shared" si="1096"/>
        <v>38</v>
      </c>
      <c r="AY1536" s="1">
        <f t="shared" si="1097"/>
        <v>38</v>
      </c>
      <c r="AZ1536" s="1">
        <f t="shared" si="1098"/>
        <v>38</v>
      </c>
      <c r="BA1536" s="1">
        <f t="shared" si="1099"/>
        <v>38</v>
      </c>
      <c r="BB1536" s="1">
        <f t="shared" si="1100"/>
        <v>40</v>
      </c>
      <c r="BC1536" s="1">
        <f t="shared" si="1101"/>
        <v>40</v>
      </c>
      <c r="BD1536" s="1">
        <f t="shared" si="1102"/>
        <v>42</v>
      </c>
      <c r="BE1536" s="1">
        <f t="shared" si="1103"/>
        <v>42</v>
      </c>
      <c r="BF1536" s="1">
        <f t="shared" si="1104"/>
        <v>42</v>
      </c>
      <c r="BG1536" s="1">
        <f>+IF(D1536="male",VLOOKUP(M1536,'Key node cluster'!$A$3:$C$45,3,0),VLOOKUP(M1536,'Key node cluster'!$F$3:$H$27,3,0))</f>
        <v>42</v>
      </c>
    </row>
    <row r="1537" spans="1:59" x14ac:dyDescent="0.25">
      <c r="A1537" t="s">
        <v>1705</v>
      </c>
      <c r="B1537">
        <v>9961039606</v>
      </c>
      <c r="C1537" s="7">
        <v>20</v>
      </c>
      <c r="D1537" t="s">
        <v>9</v>
      </c>
      <c r="E1537" t="s">
        <v>10</v>
      </c>
      <c r="F1537" t="s">
        <v>43</v>
      </c>
      <c r="G1537" t="str">
        <f t="shared" si="1105"/>
        <v>bachelor or above</v>
      </c>
      <c r="H1537" s="7">
        <f t="shared" si="1063"/>
        <v>1</v>
      </c>
      <c r="I1537" t="s">
        <v>14</v>
      </c>
      <c r="J1537">
        <v>25</v>
      </c>
      <c r="K1537">
        <v>0.76986301369862997</v>
      </c>
      <c r="L1537">
        <v>1</v>
      </c>
      <c r="M1537" s="5">
        <f t="shared" si="1064"/>
        <v>19</v>
      </c>
      <c r="N1537" s="5">
        <f>+IF(D1537="male",VLOOKUP(BG1537,'Key node cluster'!$L$3:$N$24,3,0),VLOOKUP(BG1537,'Key node cluster'!$R$3:$T$15,3,0))</f>
        <v>0</v>
      </c>
      <c r="O1537" s="1">
        <v>0</v>
      </c>
      <c r="P1537" s="1">
        <f t="shared" si="1065"/>
        <v>1</v>
      </c>
      <c r="Q1537" s="1">
        <f t="shared" si="1066"/>
        <v>17</v>
      </c>
      <c r="R1537" s="1">
        <f t="shared" si="1067"/>
        <v>17</v>
      </c>
      <c r="S1537" s="1">
        <f t="shared" si="1068"/>
        <v>17</v>
      </c>
      <c r="T1537" s="1">
        <f t="shared" si="1069"/>
        <v>17</v>
      </c>
      <c r="U1537" s="1">
        <f t="shared" si="1070"/>
        <v>17</v>
      </c>
      <c r="V1537" s="1">
        <f t="shared" si="1071"/>
        <v>17</v>
      </c>
      <c r="W1537" s="1">
        <f t="shared" si="1072"/>
        <v>17</v>
      </c>
      <c r="X1537" s="1">
        <f t="shared" si="1073"/>
        <v>17</v>
      </c>
      <c r="Y1537" s="1">
        <f t="shared" si="1074"/>
        <v>17</v>
      </c>
      <c r="Z1537" s="1">
        <f t="shared" si="1075"/>
        <v>17</v>
      </c>
      <c r="AA1537" s="1">
        <f t="shared" si="1076"/>
        <v>17</v>
      </c>
      <c r="AB1537" s="1">
        <f t="shared" si="1077"/>
        <v>17</v>
      </c>
      <c r="AC1537" s="1">
        <f t="shared" si="1078"/>
        <v>17</v>
      </c>
      <c r="AD1537" s="1">
        <f t="shared" si="1079"/>
        <v>17</v>
      </c>
      <c r="AE1537" s="1">
        <f t="shared" si="1080"/>
        <v>17</v>
      </c>
      <c r="AF1537" s="1">
        <f t="shared" si="1081"/>
        <v>17</v>
      </c>
      <c r="AG1537" s="1">
        <f t="shared" si="1082"/>
        <v>18</v>
      </c>
      <c r="AH1537" s="1">
        <f t="shared" si="1083"/>
        <v>19</v>
      </c>
      <c r="AI1537" s="1">
        <f t="shared" si="1084"/>
        <v>19</v>
      </c>
      <c r="AJ1537" s="1">
        <f t="shared" si="1085"/>
        <v>19</v>
      </c>
      <c r="AK1537" s="1">
        <f t="shared" si="1086"/>
        <v>19</v>
      </c>
      <c r="AL1537" s="1">
        <f t="shared" si="1087"/>
        <v>19</v>
      </c>
      <c r="AM1537" s="1">
        <f t="shared" si="1088"/>
        <v>19</v>
      </c>
      <c r="AN1537" s="1">
        <f t="shared" si="1089"/>
        <v>19</v>
      </c>
      <c r="AO1537" s="1">
        <f t="shared" si="1090"/>
        <v>19</v>
      </c>
      <c r="AP1537" s="7">
        <f t="shared" si="1106"/>
        <v>19</v>
      </c>
      <c r="AQ1537" s="7">
        <f t="shared" si="1107"/>
        <v>19</v>
      </c>
      <c r="AR1537" s="1">
        <f t="shared" si="1091"/>
        <v>19</v>
      </c>
      <c r="AS1537" s="7">
        <f t="shared" si="1108"/>
        <v>19</v>
      </c>
      <c r="AT1537" s="1">
        <f t="shared" si="1092"/>
        <v>19</v>
      </c>
      <c r="AU1537" s="1">
        <f t="shared" si="1093"/>
        <v>19</v>
      </c>
      <c r="AV1537" s="1">
        <f t="shared" si="1094"/>
        <v>19</v>
      </c>
      <c r="AW1537" s="1">
        <f t="shared" si="1095"/>
        <v>19</v>
      </c>
      <c r="AX1537" s="1">
        <f t="shared" si="1096"/>
        <v>19</v>
      </c>
      <c r="AY1537" s="1">
        <f t="shared" si="1097"/>
        <v>19</v>
      </c>
      <c r="AZ1537" s="1">
        <f t="shared" si="1098"/>
        <v>19</v>
      </c>
      <c r="BA1537" s="1">
        <f t="shared" si="1099"/>
        <v>19</v>
      </c>
      <c r="BB1537" s="1">
        <f t="shared" si="1100"/>
        <v>19</v>
      </c>
      <c r="BC1537" s="1">
        <f t="shared" si="1101"/>
        <v>19</v>
      </c>
      <c r="BD1537" s="1">
        <f t="shared" si="1102"/>
        <v>19</v>
      </c>
      <c r="BE1537" s="1">
        <f t="shared" si="1103"/>
        <v>19</v>
      </c>
      <c r="BF1537" s="1">
        <f t="shared" si="1104"/>
        <v>19</v>
      </c>
      <c r="BG1537" s="1">
        <f>+IF(D1537="male",VLOOKUP(M1537,'Key node cluster'!$A$3:$C$45,3,0),VLOOKUP(M1537,'Key node cluster'!$F$3:$H$27,3,0))</f>
        <v>19</v>
      </c>
    </row>
    <row r="1538" spans="1:59" x14ac:dyDescent="0.25">
      <c r="A1538" t="s">
        <v>1708</v>
      </c>
      <c r="B1538">
        <v>9851059265</v>
      </c>
      <c r="C1538" s="7">
        <v>40</v>
      </c>
      <c r="D1538" t="s">
        <v>9</v>
      </c>
      <c r="E1538" t="s">
        <v>10</v>
      </c>
      <c r="F1538" t="s">
        <v>11</v>
      </c>
      <c r="G1538" t="str">
        <f t="shared" si="1105"/>
        <v>bachelor or above</v>
      </c>
      <c r="H1538" s="7">
        <f t="shared" ref="H1538:H1601" si="1109">IF(K1538 &gt; 15, 20, IF(K1538 &gt; 10, 15, IF(K1538 &gt; 5, 10, IF(K1538 &gt; 1, 5, IF(K1538 &gt; 0, 1, 0)))))</f>
        <v>15</v>
      </c>
      <c r="I1538" t="s">
        <v>46</v>
      </c>
      <c r="J1538">
        <v>36</v>
      </c>
      <c r="K1538">
        <v>14.282191780822</v>
      </c>
      <c r="L1538">
        <v>1</v>
      </c>
      <c r="M1538" s="5">
        <f t="shared" ref="M1538:M1601" si="1110">+BF1538</f>
        <v>42</v>
      </c>
      <c r="N1538" s="5">
        <f>+IF(D1538="male",VLOOKUP(BG1538,'Key node cluster'!$L$3:$N$24,3,0),VLOOKUP(BG1538,'Key node cluster'!$R$3:$T$15,3,0))</f>
        <v>0</v>
      </c>
      <c r="O1538" s="1">
        <v>0</v>
      </c>
      <c r="P1538" s="1">
        <f t="shared" ref="P1538:P1601" si="1111">+IF($D1538="male",IF(H1538="",O1538,IF(H1538&lt;=3,1,26)),IF($D1538="female",IF(H1538="",O1538,IF(H1538&lt;=0.5,1,12)),O1538))</f>
        <v>26</v>
      </c>
      <c r="Q1538" s="1">
        <f t="shared" ref="Q1538:Q1601" si="1112">IF($D1538="male",IF(P1538&lt;&gt;1,P1538,IF(H1538="",P1538,IF(H1538&lt;=0.5,2,17))),IF($D1538="female",IF(P1538&lt;&gt;1,P1538,IF(F1538="",P1538,IF(F1538&lt;&gt;"amman",2,11))),P1538))</f>
        <v>26</v>
      </c>
      <c r="R1538" s="1">
        <f t="shared" ref="R1538:R1601" si="1113">IF($D1538="male",IF(Q1538&lt;&gt;2,Q1538,IF(F1538="",Q1538,IF(F1538&lt;&gt;"irbed",3,14))),IF($D1538="female",IF(Q1538&lt;&gt;2,Q1538,IF(C1538="",Q1538,IF(C1538&lt;=25,3,8))),Q1538))</f>
        <v>26</v>
      </c>
      <c r="S1538" s="1">
        <f t="shared" ref="S1538:S1601" si="1114">IF($D1538="male",IF(R1538&lt;&gt;3,R1538,IF(F1538="",R1538,IF(F1538&lt;&gt;"amman",4,11))),IF($D1538="female",IF(R1538&lt;&gt;3,R1538,IF(F1538="",R1538,IF(F1538&lt;&gt;"irbed",4,7))),R1538))</f>
        <v>26</v>
      </c>
      <c r="T1538" s="1">
        <f t="shared" ref="T1538:T1601" si="1115">IF($D1538="male",IF(S1538&lt;&gt;4,S1538,IF(C1538="",S1538,IF(C1538&lt;=25,5,10))),IF($D1538="female",IF(S1538&lt;&gt;4,S1538,IF(C1538="",S1538,IF(G1538&lt;&gt;"secondary or below",5,6))),R1538))</f>
        <v>26</v>
      </c>
      <c r="U1538" s="1">
        <f t="shared" ref="U1538:U1601" si="1116">IF($D1538="male",IF(T1538&lt;&gt;5,T1538,IF(F1538="",T1538,IF(F1538&lt;&gt;"zarqa",6,9))),IF($D1538="female",IF(T1538&lt;&gt;5,T1538,5),T1538))</f>
        <v>26</v>
      </c>
      <c r="V1538" s="1">
        <f t="shared" ref="V1538:V1601" si="1117">IF($D1538="male",IF(U1538&lt;&gt;6,U1538,IF(G1538="",U1538,IF(G1538&lt;&gt;"secondary or below",7,8))),IF($D1538="female",IF(T1538&lt;&gt;6,U1538,6),U1538))</f>
        <v>26</v>
      </c>
      <c r="W1538" s="1">
        <f t="shared" ref="W1538:W1601" si="1118">IF($D1538="male",IF(V1538&lt;&gt;7,V1538,7),IF($D1538="female",IF(S1538&lt;&gt;7,V1538,7),V1538))</f>
        <v>26</v>
      </c>
      <c r="X1538" s="1">
        <f t="shared" ref="X1538:X1601" si="1119">IF($D1538="male",IF(V1538&lt;&gt;8,W1538,8),IF($D1538="female",IF(R1538&lt;&gt;8,R1538,IF(G1538="",W1538,IF(G1538&lt;&gt;"bachelor or above",9,10)))))</f>
        <v>26</v>
      </c>
      <c r="Y1538" s="1">
        <f t="shared" ref="Y1538:Y1601" si="1120">IF($D1538="male",IF(U1538&lt;&gt;9,X1538,9),IF($D1538="female",IF(X1538&lt;&gt;9,X1538,9),X1538))</f>
        <v>26</v>
      </c>
      <c r="Z1538" s="1">
        <f t="shared" ref="Z1538:Z1601" si="1121">IF($D1538="male",IF(T1538&lt;&gt;10,Y1538,10),IF($D1538="female",IF(X1538&lt;&gt;10,Y1538,10),Y1538))</f>
        <v>26</v>
      </c>
      <c r="AA1538" s="1">
        <f t="shared" ref="AA1538:AA1601" si="1122">IF($D1538="male",IF(S1538&lt;&gt;11,Z1538,IF(G1538="",Z1538,IF(G1538&lt;&gt;"secondary or below",12,13))),IF($D1538="female",IF(Q1538&lt;&gt;11,Z1538,11),Z1538))</f>
        <v>26</v>
      </c>
      <c r="AB1538" s="1">
        <f t="shared" ref="AB1538:AB1601" si="1123">IF($D1538="male",IF(AA1538&lt;&gt;12,AA1538,12),IF($D1538="female",IF(P1538&lt;&gt;12,P1538,IF(G1538="",AA1538,IF(G1538&lt;&gt;"bachelor or above",13,20)))))</f>
        <v>26</v>
      </c>
      <c r="AC1538" s="1">
        <f t="shared" ref="AC1538:AC1601" si="1124">IF($D1538="male",IF(AA1538&lt;&gt;13,AB1538,13),IF($D1538="female",IF(AB1538&lt;&gt;13,AB1538,IF(H1538&lt;=3,14,17))))</f>
        <v>26</v>
      </c>
      <c r="AD1538" s="1">
        <f t="shared" ref="AD1538:AD1601" si="1125">IF($D1538="male",IF(R1538&lt;&gt;14,AC1538,IF(G1538="",AC1538,IF(G1538&lt;&gt;"bachelor or above",15,16))),IF($D1538="female",IF(AC1538&lt;&gt;14,AC1538,IF(C1538="",AC1538,IF(C1538&lt;=25,15,16))),AC1538))</f>
        <v>26</v>
      </c>
      <c r="AE1538" s="1">
        <f t="shared" ref="AE1538:AE1601" si="1126">IF($D1538="male",IF(AD1538&lt;&gt;15,AD1538,15),IF($D1538="female",IF(AD1538&lt;&gt;15,AD1538,15),AD1538))</f>
        <v>26</v>
      </c>
      <c r="AF1538" s="1">
        <f t="shared" ref="AF1538:AF1601" si="1127">IF($D1538="male",IF(AD1538&lt;&gt;16,AE1538,16),IF($D1538="female",IF(AD1538&lt;&gt;16,AE1538,16),AE1538))</f>
        <v>26</v>
      </c>
      <c r="AG1538" s="1">
        <f t="shared" ref="AG1538:AG1601" si="1128">IF($D1538="male",IF(Q1538&lt;&gt;17,AF1538,IF(F1538="",AF1538,IF(F1538&lt;&gt;"amman",18,25))),IF($D1538="female",IF(AC1538&lt;&gt;17,AF1538,IF(F1538="",AF1538,IF(F1538&lt;&gt;"irbed",18,19))),AF1538))</f>
        <v>26</v>
      </c>
      <c r="AH1538" s="1">
        <f t="shared" ref="AH1538:AH1601" si="1129">IF($D1538="male",IF(AG1538&lt;&gt;18,AG1538,IF(G1538="",AG1538,IF(G1538&lt;&gt;"secondary or below",19,20))),IF($D1538="female",IF(AG1538&lt;&gt;18,AG1538,18),AG1538))</f>
        <v>26</v>
      </c>
      <c r="AI1538" s="1">
        <f t="shared" ref="AI1538:AI1601" si="1130">IF($D1538="male",IF(AH1538&lt;&gt;19,AH1538,19),IF($D1538="female",IF(AG1538&lt;&gt;19,AH1538,19),AH1538))</f>
        <v>26</v>
      </c>
      <c r="AJ1538" s="1">
        <f t="shared" ref="AJ1538:AJ1601" si="1131">IF($D1538="male",IF(AH1538&lt;&gt;20,AI1538,IF(F1538="",AI1538,IF(F1538&lt;&gt;"irbed",21,24))),IF($D1538="female",IF(AB1538&lt;&gt;20,AI1538,IF(H1538&lt;=3,21,24))))</f>
        <v>26</v>
      </c>
      <c r="AK1538" s="1">
        <f t="shared" ref="AK1538:AK1601" si="1132">IF($D1538="male",IF(AJ1538&lt;&gt;21,AJ1538,IF(F1538="",AJ1538,IF(F1538&lt;&gt;"zarqa",22,23))),IF($D1538="female",IF(AJ1538&lt;&gt;21,AJ1538,IF(C1538&lt;=25,22,23))))</f>
        <v>26</v>
      </c>
      <c r="AL1538" s="1">
        <f t="shared" ref="AL1538:AL1601" si="1133">IF($D1538="male",IF(AK1538&lt;&gt;22,AK1538,22),IF($D1538="female",IF(AK1538&lt;&gt;22,AK1538,22),AK1538))</f>
        <v>26</v>
      </c>
      <c r="AM1538" s="1">
        <f t="shared" ref="AM1538:AM1601" si="1134">IF($D1538="male",IF(AK1538&lt;&gt;23,AL1538,23),IF($D1538="female",IF(AK1538&lt;&gt;23,AL1538,23),AL1538))</f>
        <v>26</v>
      </c>
      <c r="AN1538" s="1">
        <f t="shared" ref="AN1538:AN1601" si="1135">IF($D1538="male",IF(AJ1538&lt;&gt;24,AM1538,24),IF($D1538="female",IF(AJ1538&lt;&gt;24,AM1538,24),AM1538))</f>
        <v>26</v>
      </c>
      <c r="AO1538" s="1">
        <f t="shared" ref="AO1538:AO1601" si="1136">IF($D1538="male",IF(AG1538&lt;&gt;25,AN1538,25),AN1538)</f>
        <v>26</v>
      </c>
      <c r="AP1538" s="7">
        <f t="shared" si="1106"/>
        <v>38</v>
      </c>
      <c r="AQ1538" s="7">
        <f t="shared" si="1107"/>
        <v>38</v>
      </c>
      <c r="AR1538" s="1">
        <f t="shared" ref="AR1538:AR1601" si="1137">IF($D1538="male",IF(AQ1538&lt;&gt;28,AQ1538,IF(C1538&lt;=35,29,32)),AQ1538)</f>
        <v>38</v>
      </c>
      <c r="AS1538" s="7">
        <f t="shared" si="1108"/>
        <v>38</v>
      </c>
      <c r="AT1538" s="1">
        <f t="shared" ref="AT1538:AT1601" si="1138">IF($D1538="male",IF(AS1538&lt;&gt;30,AS1538,30),AS1538)</f>
        <v>38</v>
      </c>
      <c r="AU1538" s="1">
        <f t="shared" ref="AU1538:AU1601" si="1139">IF($D1538="male",IF(AS1538&lt;&gt;31,AT1538,31),AT1538)</f>
        <v>38</v>
      </c>
      <c r="AV1538" s="1">
        <f t="shared" ref="AV1538:AV1601" si="1140">IF($D1538="male",IF(AR1538&lt;&gt;32,AU1538,32),AU1538)</f>
        <v>38</v>
      </c>
      <c r="AW1538" s="1">
        <f t="shared" ref="AW1538:AW1601" si="1141">IF($D1538="male",IF(AQ1538&lt;&gt;33,AV1538,IF(H1538="",AV1538,IF(H1538&lt;=7.5,34,37))),AV1538)</f>
        <v>38</v>
      </c>
      <c r="AX1538" s="1">
        <f t="shared" ref="AX1538:AX1601" si="1142">IF($D1538="male",IF(AW1538&lt;&gt;34,AW1538,IF(C1538&lt;=25,35,36)),AW1538)</f>
        <v>38</v>
      </c>
      <c r="AY1538" s="1">
        <f t="shared" ref="AY1538:AY1601" si="1143">IF($D1538="male",IF(AX1538&lt;&gt;35,AX1538,35),AX1538)</f>
        <v>38</v>
      </c>
      <c r="AZ1538" s="1">
        <f t="shared" ref="AZ1538:AZ1601" si="1144">IF($D1538="male",IF(AX1538&lt;&gt;36,AY1538,36),AY1538)</f>
        <v>38</v>
      </c>
      <c r="BA1538" s="1">
        <f t="shared" ref="BA1538:BA1601" si="1145">IF($D1538="male",IF(AW1538&lt;&gt;37,AZ1538,37),AZ1538)</f>
        <v>38</v>
      </c>
      <c r="BB1538" s="1">
        <f t="shared" ref="BB1538:BB1601" si="1146">IF($D1538="male",IF(AP1538&lt;&gt;38,BA1538,IF(C1538&lt;=25,39,40)),BA1538)</f>
        <v>40</v>
      </c>
      <c r="BC1538" s="1">
        <f t="shared" ref="BC1538:BC1601" si="1147">IF($D1538="male",IF(BB1538&lt;&gt;39,BB1538,39),BB1538)</f>
        <v>40</v>
      </c>
      <c r="BD1538" s="1">
        <f t="shared" ref="BD1538:BD1601" si="1148">IF($D1538="male",IF(BB1538&lt;&gt;40,BC1538,IF(H1538="",BC1538,IF(H1538&lt;=7.5,41,42))),BC1538)</f>
        <v>42</v>
      </c>
      <c r="BE1538" s="1">
        <f t="shared" ref="BE1538:BE1601" si="1149">IF($D1538="male",IF(BD1538&lt;&gt;41,BD1538,41),BD1538)</f>
        <v>42</v>
      </c>
      <c r="BF1538" s="1">
        <f t="shared" ref="BF1538:BF1601" si="1150">IF($D1538="male",IF(BD1538&lt;&gt;42,BE1538,42),BE1538)</f>
        <v>42</v>
      </c>
      <c r="BG1538" s="1">
        <f>+IF(D1538="male",VLOOKUP(M1538,'Key node cluster'!$A$3:$C$45,3,0),VLOOKUP(M1538,'Key node cluster'!$F$3:$H$27,3,0))</f>
        <v>42</v>
      </c>
    </row>
    <row r="1539" spans="1:59" x14ac:dyDescent="0.25">
      <c r="A1539" t="s">
        <v>1709</v>
      </c>
      <c r="B1539">
        <v>9811013743</v>
      </c>
      <c r="C1539" s="7">
        <v>40</v>
      </c>
      <c r="D1539" t="s">
        <v>9</v>
      </c>
      <c r="E1539" t="s">
        <v>10</v>
      </c>
      <c r="F1539" t="s">
        <v>11</v>
      </c>
      <c r="G1539" t="str">
        <f t="shared" si="1105"/>
        <v>tvet</v>
      </c>
      <c r="H1539" s="7">
        <f t="shared" si="1109"/>
        <v>10</v>
      </c>
      <c r="I1539" t="s">
        <v>22</v>
      </c>
      <c r="J1539">
        <v>40</v>
      </c>
      <c r="K1539">
        <v>9.5260273972603002</v>
      </c>
      <c r="L1539">
        <v>13</v>
      </c>
      <c r="M1539" s="5">
        <f t="shared" si="1110"/>
        <v>42</v>
      </c>
      <c r="N1539" s="5">
        <f>+IF(D1539="male",VLOOKUP(BG1539,'Key node cluster'!$L$3:$N$24,3,0),VLOOKUP(BG1539,'Key node cluster'!$R$3:$T$15,3,0))</f>
        <v>0</v>
      </c>
      <c r="O1539" s="1">
        <v>0</v>
      </c>
      <c r="P1539" s="1">
        <f t="shared" si="1111"/>
        <v>26</v>
      </c>
      <c r="Q1539" s="1">
        <f t="shared" si="1112"/>
        <v>26</v>
      </c>
      <c r="R1539" s="1">
        <f t="shared" si="1113"/>
        <v>26</v>
      </c>
      <c r="S1539" s="1">
        <f t="shared" si="1114"/>
        <v>26</v>
      </c>
      <c r="T1539" s="1">
        <f t="shared" si="1115"/>
        <v>26</v>
      </c>
      <c r="U1539" s="1">
        <f t="shared" si="1116"/>
        <v>26</v>
      </c>
      <c r="V1539" s="1">
        <f t="shared" si="1117"/>
        <v>26</v>
      </c>
      <c r="W1539" s="1">
        <f t="shared" si="1118"/>
        <v>26</v>
      </c>
      <c r="X1539" s="1">
        <f t="shared" si="1119"/>
        <v>26</v>
      </c>
      <c r="Y1539" s="1">
        <f t="shared" si="1120"/>
        <v>26</v>
      </c>
      <c r="Z1539" s="1">
        <f t="shared" si="1121"/>
        <v>26</v>
      </c>
      <c r="AA1539" s="1">
        <f t="shared" si="1122"/>
        <v>26</v>
      </c>
      <c r="AB1539" s="1">
        <f t="shared" si="1123"/>
        <v>26</v>
      </c>
      <c r="AC1539" s="1">
        <f t="shared" si="1124"/>
        <v>26</v>
      </c>
      <c r="AD1539" s="1">
        <f t="shared" si="1125"/>
        <v>26</v>
      </c>
      <c r="AE1539" s="1">
        <f t="shared" si="1126"/>
        <v>26</v>
      </c>
      <c r="AF1539" s="1">
        <f t="shared" si="1127"/>
        <v>26</v>
      </c>
      <c r="AG1539" s="1">
        <f t="shared" si="1128"/>
        <v>26</v>
      </c>
      <c r="AH1539" s="1">
        <f t="shared" si="1129"/>
        <v>26</v>
      </c>
      <c r="AI1539" s="1">
        <f t="shared" si="1130"/>
        <v>26</v>
      </c>
      <c r="AJ1539" s="1">
        <f t="shared" si="1131"/>
        <v>26</v>
      </c>
      <c r="AK1539" s="1">
        <f t="shared" si="1132"/>
        <v>26</v>
      </c>
      <c r="AL1539" s="1">
        <f t="shared" si="1133"/>
        <v>26</v>
      </c>
      <c r="AM1539" s="1">
        <f t="shared" si="1134"/>
        <v>26</v>
      </c>
      <c r="AN1539" s="1">
        <f t="shared" si="1135"/>
        <v>26</v>
      </c>
      <c r="AO1539" s="1">
        <f t="shared" si="1136"/>
        <v>26</v>
      </c>
      <c r="AP1539" s="7">
        <f t="shared" si="1106"/>
        <v>38</v>
      </c>
      <c r="AQ1539" s="7">
        <f t="shared" si="1107"/>
        <v>38</v>
      </c>
      <c r="AR1539" s="1">
        <f t="shared" si="1137"/>
        <v>38</v>
      </c>
      <c r="AS1539" s="7">
        <f t="shared" si="1108"/>
        <v>38</v>
      </c>
      <c r="AT1539" s="1">
        <f t="shared" si="1138"/>
        <v>38</v>
      </c>
      <c r="AU1539" s="1">
        <f t="shared" si="1139"/>
        <v>38</v>
      </c>
      <c r="AV1539" s="1">
        <f t="shared" si="1140"/>
        <v>38</v>
      </c>
      <c r="AW1539" s="1">
        <f t="shared" si="1141"/>
        <v>38</v>
      </c>
      <c r="AX1539" s="1">
        <f t="shared" si="1142"/>
        <v>38</v>
      </c>
      <c r="AY1539" s="1">
        <f t="shared" si="1143"/>
        <v>38</v>
      </c>
      <c r="AZ1539" s="1">
        <f t="shared" si="1144"/>
        <v>38</v>
      </c>
      <c r="BA1539" s="1">
        <f t="shared" si="1145"/>
        <v>38</v>
      </c>
      <c r="BB1539" s="1">
        <f t="shared" si="1146"/>
        <v>40</v>
      </c>
      <c r="BC1539" s="1">
        <f t="shared" si="1147"/>
        <v>40</v>
      </c>
      <c r="BD1539" s="1">
        <f t="shared" si="1148"/>
        <v>42</v>
      </c>
      <c r="BE1539" s="1">
        <f t="shared" si="1149"/>
        <v>42</v>
      </c>
      <c r="BF1539" s="1">
        <f t="shared" si="1150"/>
        <v>42</v>
      </c>
      <c r="BG1539" s="1">
        <f>+IF(D1539="male",VLOOKUP(M1539,'Key node cluster'!$A$3:$C$45,3,0),VLOOKUP(M1539,'Key node cluster'!$F$3:$H$27,3,0))</f>
        <v>42</v>
      </c>
    </row>
    <row r="1540" spans="1:59" x14ac:dyDescent="0.25">
      <c r="A1540" t="s">
        <v>1711</v>
      </c>
      <c r="B1540">
        <v>9961038117</v>
      </c>
      <c r="C1540" s="7">
        <v>30</v>
      </c>
      <c r="D1540" t="s">
        <v>9</v>
      </c>
      <c r="E1540" t="s">
        <v>10</v>
      </c>
      <c r="F1540" t="s">
        <v>28</v>
      </c>
      <c r="G1540" t="str">
        <f t="shared" si="1105"/>
        <v>bachelor or above</v>
      </c>
      <c r="H1540" s="7">
        <f t="shared" si="1109"/>
        <v>1</v>
      </c>
      <c r="I1540" t="s">
        <v>14</v>
      </c>
      <c r="J1540">
        <v>26</v>
      </c>
      <c r="K1540">
        <v>0.91506849315067995</v>
      </c>
      <c r="L1540">
        <v>7</v>
      </c>
      <c r="M1540" s="5">
        <f t="shared" si="1110"/>
        <v>19</v>
      </c>
      <c r="N1540" s="5">
        <f>+IF(D1540="male",VLOOKUP(BG1540,'Key node cluster'!$L$3:$N$24,3,0),VLOOKUP(BG1540,'Key node cluster'!$R$3:$T$15,3,0))</f>
        <v>0</v>
      </c>
      <c r="O1540" s="1">
        <v>0</v>
      </c>
      <c r="P1540" s="1">
        <f t="shared" si="1111"/>
        <v>1</v>
      </c>
      <c r="Q1540" s="1">
        <f t="shared" si="1112"/>
        <v>17</v>
      </c>
      <c r="R1540" s="1">
        <f t="shared" si="1113"/>
        <v>17</v>
      </c>
      <c r="S1540" s="1">
        <f t="shared" si="1114"/>
        <v>17</v>
      </c>
      <c r="T1540" s="1">
        <f t="shared" si="1115"/>
        <v>17</v>
      </c>
      <c r="U1540" s="1">
        <f t="shared" si="1116"/>
        <v>17</v>
      </c>
      <c r="V1540" s="1">
        <f t="shared" si="1117"/>
        <v>17</v>
      </c>
      <c r="W1540" s="1">
        <f t="shared" si="1118"/>
        <v>17</v>
      </c>
      <c r="X1540" s="1">
        <f t="shared" si="1119"/>
        <v>17</v>
      </c>
      <c r="Y1540" s="1">
        <f t="shared" si="1120"/>
        <v>17</v>
      </c>
      <c r="Z1540" s="1">
        <f t="shared" si="1121"/>
        <v>17</v>
      </c>
      <c r="AA1540" s="1">
        <f t="shared" si="1122"/>
        <v>17</v>
      </c>
      <c r="AB1540" s="1">
        <f t="shared" si="1123"/>
        <v>17</v>
      </c>
      <c r="AC1540" s="1">
        <f t="shared" si="1124"/>
        <v>17</v>
      </c>
      <c r="AD1540" s="1">
        <f t="shared" si="1125"/>
        <v>17</v>
      </c>
      <c r="AE1540" s="1">
        <f t="shared" si="1126"/>
        <v>17</v>
      </c>
      <c r="AF1540" s="1">
        <f t="shared" si="1127"/>
        <v>17</v>
      </c>
      <c r="AG1540" s="1">
        <f t="shared" si="1128"/>
        <v>18</v>
      </c>
      <c r="AH1540" s="1">
        <f t="shared" si="1129"/>
        <v>19</v>
      </c>
      <c r="AI1540" s="1">
        <f t="shared" si="1130"/>
        <v>19</v>
      </c>
      <c r="AJ1540" s="1">
        <f t="shared" si="1131"/>
        <v>19</v>
      </c>
      <c r="AK1540" s="1">
        <f t="shared" si="1132"/>
        <v>19</v>
      </c>
      <c r="AL1540" s="1">
        <f t="shared" si="1133"/>
        <v>19</v>
      </c>
      <c r="AM1540" s="1">
        <f t="shared" si="1134"/>
        <v>19</v>
      </c>
      <c r="AN1540" s="1">
        <f t="shared" si="1135"/>
        <v>19</v>
      </c>
      <c r="AO1540" s="1">
        <f t="shared" si="1136"/>
        <v>19</v>
      </c>
      <c r="AP1540" s="7">
        <f t="shared" si="1106"/>
        <v>19</v>
      </c>
      <c r="AQ1540" s="7">
        <f t="shared" si="1107"/>
        <v>19</v>
      </c>
      <c r="AR1540" s="1">
        <f t="shared" si="1137"/>
        <v>19</v>
      </c>
      <c r="AS1540" s="7">
        <f t="shared" si="1108"/>
        <v>19</v>
      </c>
      <c r="AT1540" s="1">
        <f t="shared" si="1138"/>
        <v>19</v>
      </c>
      <c r="AU1540" s="1">
        <f t="shared" si="1139"/>
        <v>19</v>
      </c>
      <c r="AV1540" s="1">
        <f t="shared" si="1140"/>
        <v>19</v>
      </c>
      <c r="AW1540" s="1">
        <f t="shared" si="1141"/>
        <v>19</v>
      </c>
      <c r="AX1540" s="1">
        <f t="shared" si="1142"/>
        <v>19</v>
      </c>
      <c r="AY1540" s="1">
        <f t="shared" si="1143"/>
        <v>19</v>
      </c>
      <c r="AZ1540" s="1">
        <f t="shared" si="1144"/>
        <v>19</v>
      </c>
      <c r="BA1540" s="1">
        <f t="shared" si="1145"/>
        <v>19</v>
      </c>
      <c r="BB1540" s="1">
        <f t="shared" si="1146"/>
        <v>19</v>
      </c>
      <c r="BC1540" s="1">
        <f t="shared" si="1147"/>
        <v>19</v>
      </c>
      <c r="BD1540" s="1">
        <f t="shared" si="1148"/>
        <v>19</v>
      </c>
      <c r="BE1540" s="1">
        <f t="shared" si="1149"/>
        <v>19</v>
      </c>
      <c r="BF1540" s="1">
        <f t="shared" si="1150"/>
        <v>19</v>
      </c>
      <c r="BG1540" s="1">
        <f>+IF(D1540="male",VLOOKUP(M1540,'Key node cluster'!$A$3:$C$45,3,0),VLOOKUP(M1540,'Key node cluster'!$F$3:$H$27,3,0))</f>
        <v>19</v>
      </c>
    </row>
    <row r="1541" spans="1:59" x14ac:dyDescent="0.25">
      <c r="A1541" t="s">
        <v>1713</v>
      </c>
      <c r="B1541">
        <v>9801050901</v>
      </c>
      <c r="C1541" s="7">
        <v>40</v>
      </c>
      <c r="D1541" t="s">
        <v>9</v>
      </c>
      <c r="E1541" t="s">
        <v>10</v>
      </c>
      <c r="F1541" t="s">
        <v>28</v>
      </c>
      <c r="G1541" t="str">
        <f t="shared" si="1105"/>
        <v>secondary or below</v>
      </c>
      <c r="H1541" s="7">
        <f t="shared" si="1109"/>
        <v>15</v>
      </c>
      <c r="I1541" t="s">
        <v>18</v>
      </c>
      <c r="J1541">
        <v>41</v>
      </c>
      <c r="K1541">
        <v>11.528767123288</v>
      </c>
      <c r="L1541">
        <v>21</v>
      </c>
      <c r="M1541" s="5">
        <f t="shared" si="1110"/>
        <v>37</v>
      </c>
      <c r="N1541" s="5">
        <f>+IF(D1541="male",VLOOKUP(BG1541,'Key node cluster'!$L$3:$N$24,3,0),VLOOKUP(BG1541,'Key node cluster'!$R$3:$T$15,3,0))</f>
        <v>0</v>
      </c>
      <c r="O1541" s="1">
        <v>0</v>
      </c>
      <c r="P1541" s="1">
        <f t="shared" si="1111"/>
        <v>26</v>
      </c>
      <c r="Q1541" s="1">
        <f t="shared" si="1112"/>
        <v>26</v>
      </c>
      <c r="R1541" s="1">
        <f t="shared" si="1113"/>
        <v>26</v>
      </c>
      <c r="S1541" s="1">
        <f t="shared" si="1114"/>
        <v>26</v>
      </c>
      <c r="T1541" s="1">
        <f t="shared" si="1115"/>
        <v>26</v>
      </c>
      <c r="U1541" s="1">
        <f t="shared" si="1116"/>
        <v>26</v>
      </c>
      <c r="V1541" s="1">
        <f t="shared" si="1117"/>
        <v>26</v>
      </c>
      <c r="W1541" s="1">
        <f t="shared" si="1118"/>
        <v>26</v>
      </c>
      <c r="X1541" s="1">
        <f t="shared" si="1119"/>
        <v>26</v>
      </c>
      <c r="Y1541" s="1">
        <f t="shared" si="1120"/>
        <v>26</v>
      </c>
      <c r="Z1541" s="1">
        <f t="shared" si="1121"/>
        <v>26</v>
      </c>
      <c r="AA1541" s="1">
        <f t="shared" si="1122"/>
        <v>26</v>
      </c>
      <c r="AB1541" s="1">
        <f t="shared" si="1123"/>
        <v>26</v>
      </c>
      <c r="AC1541" s="1">
        <f t="shared" si="1124"/>
        <v>26</v>
      </c>
      <c r="AD1541" s="1">
        <f t="shared" si="1125"/>
        <v>26</v>
      </c>
      <c r="AE1541" s="1">
        <f t="shared" si="1126"/>
        <v>26</v>
      </c>
      <c r="AF1541" s="1">
        <f t="shared" si="1127"/>
        <v>26</v>
      </c>
      <c r="AG1541" s="1">
        <f t="shared" si="1128"/>
        <v>26</v>
      </c>
      <c r="AH1541" s="1">
        <f t="shared" si="1129"/>
        <v>26</v>
      </c>
      <c r="AI1541" s="1">
        <f t="shared" si="1130"/>
        <v>26</v>
      </c>
      <c r="AJ1541" s="1">
        <f t="shared" si="1131"/>
        <v>26</v>
      </c>
      <c r="AK1541" s="1">
        <f t="shared" si="1132"/>
        <v>26</v>
      </c>
      <c r="AL1541" s="1">
        <f t="shared" si="1133"/>
        <v>26</v>
      </c>
      <c r="AM1541" s="1">
        <f t="shared" si="1134"/>
        <v>26</v>
      </c>
      <c r="AN1541" s="1">
        <f t="shared" si="1135"/>
        <v>26</v>
      </c>
      <c r="AO1541" s="1">
        <f t="shared" si="1136"/>
        <v>26</v>
      </c>
      <c r="AP1541" s="7">
        <f t="shared" si="1106"/>
        <v>27</v>
      </c>
      <c r="AQ1541" s="7">
        <f t="shared" si="1107"/>
        <v>33</v>
      </c>
      <c r="AR1541" s="1">
        <f t="shared" si="1137"/>
        <v>33</v>
      </c>
      <c r="AS1541" s="7">
        <f t="shared" si="1108"/>
        <v>33</v>
      </c>
      <c r="AT1541" s="1">
        <f t="shared" si="1138"/>
        <v>33</v>
      </c>
      <c r="AU1541" s="1">
        <f t="shared" si="1139"/>
        <v>33</v>
      </c>
      <c r="AV1541" s="1">
        <f t="shared" si="1140"/>
        <v>33</v>
      </c>
      <c r="AW1541" s="1">
        <f t="shared" si="1141"/>
        <v>37</v>
      </c>
      <c r="AX1541" s="1">
        <f t="shared" si="1142"/>
        <v>37</v>
      </c>
      <c r="AY1541" s="1">
        <f t="shared" si="1143"/>
        <v>37</v>
      </c>
      <c r="AZ1541" s="1">
        <f t="shared" si="1144"/>
        <v>37</v>
      </c>
      <c r="BA1541" s="1">
        <f t="shared" si="1145"/>
        <v>37</v>
      </c>
      <c r="BB1541" s="1">
        <f t="shared" si="1146"/>
        <v>37</v>
      </c>
      <c r="BC1541" s="1">
        <f t="shared" si="1147"/>
        <v>37</v>
      </c>
      <c r="BD1541" s="1">
        <f t="shared" si="1148"/>
        <v>37</v>
      </c>
      <c r="BE1541" s="1">
        <f t="shared" si="1149"/>
        <v>37</v>
      </c>
      <c r="BF1541" s="1">
        <f t="shared" si="1150"/>
        <v>37</v>
      </c>
      <c r="BG1541" s="1">
        <f>+IF(D1541="male",VLOOKUP(M1541,'Key node cluster'!$A$3:$C$45,3,0),VLOOKUP(M1541,'Key node cluster'!$F$3:$H$27,3,0))</f>
        <v>37</v>
      </c>
    </row>
    <row r="1542" spans="1:59" x14ac:dyDescent="0.25">
      <c r="A1542" t="s">
        <v>1716</v>
      </c>
      <c r="B1542">
        <v>9921037482</v>
      </c>
      <c r="C1542" s="7">
        <v>30</v>
      </c>
      <c r="D1542" t="s">
        <v>9</v>
      </c>
      <c r="E1542" t="s">
        <v>10</v>
      </c>
      <c r="F1542" t="s">
        <v>28</v>
      </c>
      <c r="G1542" t="str">
        <f t="shared" si="1105"/>
        <v>secondary or below</v>
      </c>
      <c r="H1542" s="7">
        <f t="shared" si="1109"/>
        <v>5</v>
      </c>
      <c r="I1542" t="s">
        <v>12</v>
      </c>
      <c r="J1542">
        <v>29</v>
      </c>
      <c r="K1542">
        <v>1.0794520547944999</v>
      </c>
      <c r="L1542">
        <v>4</v>
      </c>
      <c r="M1542" s="5">
        <f t="shared" si="1110"/>
        <v>36</v>
      </c>
      <c r="N1542" s="5">
        <f>+IF(D1542="male",VLOOKUP(BG1542,'Key node cluster'!$L$3:$N$24,3,0),VLOOKUP(BG1542,'Key node cluster'!$R$3:$T$15,3,0))</f>
        <v>1</v>
      </c>
      <c r="O1542" s="1">
        <v>0</v>
      </c>
      <c r="P1542" s="1">
        <f t="shared" si="1111"/>
        <v>26</v>
      </c>
      <c r="Q1542" s="1">
        <f t="shared" si="1112"/>
        <v>26</v>
      </c>
      <c r="R1542" s="1">
        <f t="shared" si="1113"/>
        <v>26</v>
      </c>
      <c r="S1542" s="1">
        <f t="shared" si="1114"/>
        <v>26</v>
      </c>
      <c r="T1542" s="1">
        <f t="shared" si="1115"/>
        <v>26</v>
      </c>
      <c r="U1542" s="1">
        <f t="shared" si="1116"/>
        <v>26</v>
      </c>
      <c r="V1542" s="1">
        <f t="shared" si="1117"/>
        <v>26</v>
      </c>
      <c r="W1542" s="1">
        <f t="shared" si="1118"/>
        <v>26</v>
      </c>
      <c r="X1542" s="1">
        <f t="shared" si="1119"/>
        <v>26</v>
      </c>
      <c r="Y1542" s="1">
        <f t="shared" si="1120"/>
        <v>26</v>
      </c>
      <c r="Z1542" s="1">
        <f t="shared" si="1121"/>
        <v>26</v>
      </c>
      <c r="AA1542" s="1">
        <f t="shared" si="1122"/>
        <v>26</v>
      </c>
      <c r="AB1542" s="1">
        <f t="shared" si="1123"/>
        <v>26</v>
      </c>
      <c r="AC1542" s="1">
        <f t="shared" si="1124"/>
        <v>26</v>
      </c>
      <c r="AD1542" s="1">
        <f t="shared" si="1125"/>
        <v>26</v>
      </c>
      <c r="AE1542" s="1">
        <f t="shared" si="1126"/>
        <v>26</v>
      </c>
      <c r="AF1542" s="1">
        <f t="shared" si="1127"/>
        <v>26</v>
      </c>
      <c r="AG1542" s="1">
        <f t="shared" si="1128"/>
        <v>26</v>
      </c>
      <c r="AH1542" s="1">
        <f t="shared" si="1129"/>
        <v>26</v>
      </c>
      <c r="AI1542" s="1">
        <f t="shared" si="1130"/>
        <v>26</v>
      </c>
      <c r="AJ1542" s="1">
        <f t="shared" si="1131"/>
        <v>26</v>
      </c>
      <c r="AK1542" s="1">
        <f t="shared" si="1132"/>
        <v>26</v>
      </c>
      <c r="AL1542" s="1">
        <f t="shared" si="1133"/>
        <v>26</v>
      </c>
      <c r="AM1542" s="1">
        <f t="shared" si="1134"/>
        <v>26</v>
      </c>
      <c r="AN1542" s="1">
        <f t="shared" si="1135"/>
        <v>26</v>
      </c>
      <c r="AO1542" s="1">
        <f t="shared" si="1136"/>
        <v>26</v>
      </c>
      <c r="AP1542" s="7">
        <f t="shared" si="1106"/>
        <v>27</v>
      </c>
      <c r="AQ1542" s="7">
        <f t="shared" si="1107"/>
        <v>33</v>
      </c>
      <c r="AR1542" s="1">
        <f t="shared" si="1137"/>
        <v>33</v>
      </c>
      <c r="AS1542" s="7">
        <f t="shared" si="1108"/>
        <v>33</v>
      </c>
      <c r="AT1542" s="1">
        <f t="shared" si="1138"/>
        <v>33</v>
      </c>
      <c r="AU1542" s="1">
        <f t="shared" si="1139"/>
        <v>33</v>
      </c>
      <c r="AV1542" s="1">
        <f t="shared" si="1140"/>
        <v>33</v>
      </c>
      <c r="AW1542" s="1">
        <f t="shared" si="1141"/>
        <v>34</v>
      </c>
      <c r="AX1542" s="1">
        <f t="shared" si="1142"/>
        <v>36</v>
      </c>
      <c r="AY1542" s="1">
        <f t="shared" si="1143"/>
        <v>36</v>
      </c>
      <c r="AZ1542" s="1">
        <f t="shared" si="1144"/>
        <v>36</v>
      </c>
      <c r="BA1542" s="1">
        <f t="shared" si="1145"/>
        <v>36</v>
      </c>
      <c r="BB1542" s="1">
        <f t="shared" si="1146"/>
        <v>36</v>
      </c>
      <c r="BC1542" s="1">
        <f t="shared" si="1147"/>
        <v>36</v>
      </c>
      <c r="BD1542" s="1">
        <f t="shared" si="1148"/>
        <v>36</v>
      </c>
      <c r="BE1542" s="1">
        <f t="shared" si="1149"/>
        <v>36</v>
      </c>
      <c r="BF1542" s="1">
        <f t="shared" si="1150"/>
        <v>36</v>
      </c>
      <c r="BG1542" s="1">
        <f>+IF(D1542="male",VLOOKUP(M1542,'Key node cluster'!$A$3:$C$45,3,0),VLOOKUP(M1542,'Key node cluster'!$F$3:$H$27,3,0))</f>
        <v>36</v>
      </c>
    </row>
    <row r="1543" spans="1:59" x14ac:dyDescent="0.25">
      <c r="A1543" t="s">
        <v>1717</v>
      </c>
      <c r="B1543">
        <v>9951061166</v>
      </c>
      <c r="C1543" s="7">
        <v>30</v>
      </c>
      <c r="D1543" t="s">
        <v>9</v>
      </c>
      <c r="E1543" t="s">
        <v>10</v>
      </c>
      <c r="G1543" t="str">
        <f t="shared" si="1105"/>
        <v/>
      </c>
      <c r="H1543" s="7">
        <f t="shared" si="1109"/>
        <v>10</v>
      </c>
      <c r="J1543">
        <v>27</v>
      </c>
      <c r="K1543">
        <v>6.0849315068493004</v>
      </c>
      <c r="L1543">
        <v>3</v>
      </c>
      <c r="M1543" s="5">
        <f t="shared" si="1110"/>
        <v>26</v>
      </c>
      <c r="N1543" s="5">
        <f>+IF(D1543="male",VLOOKUP(BG1543,'Key node cluster'!$L$3:$N$24,3,0),VLOOKUP(BG1543,'Key node cluster'!$R$3:$T$15,3,0))</f>
        <v>1</v>
      </c>
      <c r="O1543" s="1">
        <v>0</v>
      </c>
      <c r="P1543" s="1">
        <f t="shared" si="1111"/>
        <v>26</v>
      </c>
      <c r="Q1543" s="1">
        <f t="shared" si="1112"/>
        <v>26</v>
      </c>
      <c r="R1543" s="1">
        <f t="shared" si="1113"/>
        <v>26</v>
      </c>
      <c r="S1543" s="1">
        <f t="shared" si="1114"/>
        <v>26</v>
      </c>
      <c r="T1543" s="1">
        <f t="shared" si="1115"/>
        <v>26</v>
      </c>
      <c r="U1543" s="1">
        <f t="shared" si="1116"/>
        <v>26</v>
      </c>
      <c r="V1543" s="1">
        <f t="shared" si="1117"/>
        <v>26</v>
      </c>
      <c r="W1543" s="1">
        <f t="shared" si="1118"/>
        <v>26</v>
      </c>
      <c r="X1543" s="1">
        <f t="shared" si="1119"/>
        <v>26</v>
      </c>
      <c r="Y1543" s="1">
        <f t="shared" si="1120"/>
        <v>26</v>
      </c>
      <c r="Z1543" s="1">
        <f t="shared" si="1121"/>
        <v>26</v>
      </c>
      <c r="AA1543" s="1">
        <f t="shared" si="1122"/>
        <v>26</v>
      </c>
      <c r="AB1543" s="1">
        <f t="shared" si="1123"/>
        <v>26</v>
      </c>
      <c r="AC1543" s="1">
        <f t="shared" si="1124"/>
        <v>26</v>
      </c>
      <c r="AD1543" s="1">
        <f t="shared" si="1125"/>
        <v>26</v>
      </c>
      <c r="AE1543" s="1">
        <f t="shared" si="1126"/>
        <v>26</v>
      </c>
      <c r="AF1543" s="1">
        <f t="shared" si="1127"/>
        <v>26</v>
      </c>
      <c r="AG1543" s="1">
        <f t="shared" si="1128"/>
        <v>26</v>
      </c>
      <c r="AH1543" s="1">
        <f t="shared" si="1129"/>
        <v>26</v>
      </c>
      <c r="AI1543" s="1">
        <f t="shared" si="1130"/>
        <v>26</v>
      </c>
      <c r="AJ1543" s="1">
        <f t="shared" si="1131"/>
        <v>26</v>
      </c>
      <c r="AK1543" s="1">
        <f t="shared" si="1132"/>
        <v>26</v>
      </c>
      <c r="AL1543" s="1">
        <f t="shared" si="1133"/>
        <v>26</v>
      </c>
      <c r="AM1543" s="1">
        <f t="shared" si="1134"/>
        <v>26</v>
      </c>
      <c r="AN1543" s="1">
        <f t="shared" si="1135"/>
        <v>26</v>
      </c>
      <c r="AO1543" s="1">
        <f t="shared" si="1136"/>
        <v>26</v>
      </c>
      <c r="AP1543" s="7">
        <f t="shared" si="1106"/>
        <v>26</v>
      </c>
      <c r="AQ1543" s="7">
        <f t="shared" si="1107"/>
        <v>26</v>
      </c>
      <c r="AR1543" s="1">
        <f t="shared" si="1137"/>
        <v>26</v>
      </c>
      <c r="AS1543" s="7">
        <f t="shared" si="1108"/>
        <v>26</v>
      </c>
      <c r="AT1543" s="1">
        <f t="shared" si="1138"/>
        <v>26</v>
      </c>
      <c r="AU1543" s="1">
        <f t="shared" si="1139"/>
        <v>26</v>
      </c>
      <c r="AV1543" s="1">
        <f t="shared" si="1140"/>
        <v>26</v>
      </c>
      <c r="AW1543" s="1">
        <f t="shared" si="1141"/>
        <v>26</v>
      </c>
      <c r="AX1543" s="1">
        <f t="shared" si="1142"/>
        <v>26</v>
      </c>
      <c r="AY1543" s="1">
        <f t="shared" si="1143"/>
        <v>26</v>
      </c>
      <c r="AZ1543" s="1">
        <f t="shared" si="1144"/>
        <v>26</v>
      </c>
      <c r="BA1543" s="1">
        <f t="shared" si="1145"/>
        <v>26</v>
      </c>
      <c r="BB1543" s="1">
        <f t="shared" si="1146"/>
        <v>26</v>
      </c>
      <c r="BC1543" s="1">
        <f t="shared" si="1147"/>
        <v>26</v>
      </c>
      <c r="BD1543" s="1">
        <f t="shared" si="1148"/>
        <v>26</v>
      </c>
      <c r="BE1543" s="1">
        <f t="shared" si="1149"/>
        <v>26</v>
      </c>
      <c r="BF1543" s="1">
        <f t="shared" si="1150"/>
        <v>26</v>
      </c>
      <c r="BG1543" s="1">
        <f>+IF(D1543="male",VLOOKUP(M1543,'Key node cluster'!$A$3:$C$45,3,0),VLOOKUP(M1543,'Key node cluster'!$F$3:$H$27,3,0))</f>
        <v>31</v>
      </c>
    </row>
    <row r="1544" spans="1:59" x14ac:dyDescent="0.25">
      <c r="A1544" t="s">
        <v>1718</v>
      </c>
      <c r="B1544">
        <v>9921015983</v>
      </c>
      <c r="C1544" s="7">
        <v>30</v>
      </c>
      <c r="D1544" t="s">
        <v>9</v>
      </c>
      <c r="E1544" t="s">
        <v>10</v>
      </c>
      <c r="F1544" t="s">
        <v>11</v>
      </c>
      <c r="G1544" t="str">
        <f t="shared" si="1105"/>
        <v>bachelor or above</v>
      </c>
      <c r="H1544" s="7">
        <f t="shared" si="1109"/>
        <v>5</v>
      </c>
      <c r="I1544" t="s">
        <v>14</v>
      </c>
      <c r="J1544">
        <v>30</v>
      </c>
      <c r="K1544">
        <v>4.6876712328767001</v>
      </c>
      <c r="L1544">
        <v>8</v>
      </c>
      <c r="M1544" s="5">
        <f t="shared" si="1110"/>
        <v>41</v>
      </c>
      <c r="N1544" s="5">
        <f>+IF(D1544="male",VLOOKUP(BG1544,'Key node cluster'!$L$3:$N$24,3,0),VLOOKUP(BG1544,'Key node cluster'!$R$3:$T$15,3,0))</f>
        <v>1</v>
      </c>
      <c r="O1544" s="1">
        <v>0</v>
      </c>
      <c r="P1544" s="1">
        <f t="shared" si="1111"/>
        <v>26</v>
      </c>
      <c r="Q1544" s="1">
        <f t="shared" si="1112"/>
        <v>26</v>
      </c>
      <c r="R1544" s="1">
        <f t="shared" si="1113"/>
        <v>26</v>
      </c>
      <c r="S1544" s="1">
        <f t="shared" si="1114"/>
        <v>26</v>
      </c>
      <c r="T1544" s="1">
        <f t="shared" si="1115"/>
        <v>26</v>
      </c>
      <c r="U1544" s="1">
        <f t="shared" si="1116"/>
        <v>26</v>
      </c>
      <c r="V1544" s="1">
        <f t="shared" si="1117"/>
        <v>26</v>
      </c>
      <c r="W1544" s="1">
        <f t="shared" si="1118"/>
        <v>26</v>
      </c>
      <c r="X1544" s="1">
        <f t="shared" si="1119"/>
        <v>26</v>
      </c>
      <c r="Y1544" s="1">
        <f t="shared" si="1120"/>
        <v>26</v>
      </c>
      <c r="Z1544" s="1">
        <f t="shared" si="1121"/>
        <v>26</v>
      </c>
      <c r="AA1544" s="1">
        <f t="shared" si="1122"/>
        <v>26</v>
      </c>
      <c r="AB1544" s="1">
        <f t="shared" si="1123"/>
        <v>26</v>
      </c>
      <c r="AC1544" s="1">
        <f t="shared" si="1124"/>
        <v>26</v>
      </c>
      <c r="AD1544" s="1">
        <f t="shared" si="1125"/>
        <v>26</v>
      </c>
      <c r="AE1544" s="1">
        <f t="shared" si="1126"/>
        <v>26</v>
      </c>
      <c r="AF1544" s="1">
        <f t="shared" si="1127"/>
        <v>26</v>
      </c>
      <c r="AG1544" s="1">
        <f t="shared" si="1128"/>
        <v>26</v>
      </c>
      <c r="AH1544" s="1">
        <f t="shared" si="1129"/>
        <v>26</v>
      </c>
      <c r="AI1544" s="1">
        <f t="shared" si="1130"/>
        <v>26</v>
      </c>
      <c r="AJ1544" s="1">
        <f t="shared" si="1131"/>
        <v>26</v>
      </c>
      <c r="AK1544" s="1">
        <f t="shared" si="1132"/>
        <v>26</v>
      </c>
      <c r="AL1544" s="1">
        <f t="shared" si="1133"/>
        <v>26</v>
      </c>
      <c r="AM1544" s="1">
        <f t="shared" si="1134"/>
        <v>26</v>
      </c>
      <c r="AN1544" s="1">
        <f t="shared" si="1135"/>
        <v>26</v>
      </c>
      <c r="AO1544" s="1">
        <f t="shared" si="1136"/>
        <v>26</v>
      </c>
      <c r="AP1544" s="7">
        <f t="shared" si="1106"/>
        <v>38</v>
      </c>
      <c r="AQ1544" s="7">
        <f t="shared" si="1107"/>
        <v>38</v>
      </c>
      <c r="AR1544" s="1">
        <f t="shared" si="1137"/>
        <v>38</v>
      </c>
      <c r="AS1544" s="7">
        <f t="shared" si="1108"/>
        <v>38</v>
      </c>
      <c r="AT1544" s="1">
        <f t="shared" si="1138"/>
        <v>38</v>
      </c>
      <c r="AU1544" s="1">
        <f t="shared" si="1139"/>
        <v>38</v>
      </c>
      <c r="AV1544" s="1">
        <f t="shared" si="1140"/>
        <v>38</v>
      </c>
      <c r="AW1544" s="1">
        <f t="shared" si="1141"/>
        <v>38</v>
      </c>
      <c r="AX1544" s="1">
        <f t="shared" si="1142"/>
        <v>38</v>
      </c>
      <c r="AY1544" s="1">
        <f t="shared" si="1143"/>
        <v>38</v>
      </c>
      <c r="AZ1544" s="1">
        <f t="shared" si="1144"/>
        <v>38</v>
      </c>
      <c r="BA1544" s="1">
        <f t="shared" si="1145"/>
        <v>38</v>
      </c>
      <c r="BB1544" s="1">
        <f t="shared" si="1146"/>
        <v>40</v>
      </c>
      <c r="BC1544" s="1">
        <f t="shared" si="1147"/>
        <v>40</v>
      </c>
      <c r="BD1544" s="1">
        <f t="shared" si="1148"/>
        <v>41</v>
      </c>
      <c r="BE1544" s="1">
        <f t="shared" si="1149"/>
        <v>41</v>
      </c>
      <c r="BF1544" s="1">
        <f t="shared" si="1150"/>
        <v>41</v>
      </c>
      <c r="BG1544" s="1">
        <f>+IF(D1544="male",VLOOKUP(M1544,'Key node cluster'!$A$3:$C$45,3,0),VLOOKUP(M1544,'Key node cluster'!$F$3:$H$27,3,0))</f>
        <v>41</v>
      </c>
    </row>
    <row r="1545" spans="1:59" x14ac:dyDescent="0.25">
      <c r="A1545" t="s">
        <v>1719</v>
      </c>
      <c r="B1545">
        <v>9761042604</v>
      </c>
      <c r="C1545" s="7">
        <v>40</v>
      </c>
      <c r="D1545" t="s">
        <v>9</v>
      </c>
      <c r="E1545" t="s">
        <v>10</v>
      </c>
      <c r="F1545" t="s">
        <v>25</v>
      </c>
      <c r="G1545" t="str">
        <f t="shared" si="1105"/>
        <v>tvet</v>
      </c>
      <c r="H1545" s="7">
        <f t="shared" si="1109"/>
        <v>15</v>
      </c>
      <c r="I1545" t="s">
        <v>193</v>
      </c>
      <c r="J1545">
        <v>45</v>
      </c>
      <c r="K1545">
        <v>13.915068493151001</v>
      </c>
      <c r="L1545">
        <v>26</v>
      </c>
      <c r="M1545" s="5">
        <f t="shared" si="1110"/>
        <v>32</v>
      </c>
      <c r="N1545" s="5">
        <f>+IF(D1545="male",VLOOKUP(BG1545,'Key node cluster'!$L$3:$N$24,3,0),VLOOKUP(BG1545,'Key node cluster'!$R$3:$T$15,3,0))</f>
        <v>0</v>
      </c>
      <c r="O1545" s="1">
        <v>0</v>
      </c>
      <c r="P1545" s="1">
        <f t="shared" si="1111"/>
        <v>26</v>
      </c>
      <c r="Q1545" s="1">
        <f t="shared" si="1112"/>
        <v>26</v>
      </c>
      <c r="R1545" s="1">
        <f t="shared" si="1113"/>
        <v>26</v>
      </c>
      <c r="S1545" s="1">
        <f t="shared" si="1114"/>
        <v>26</v>
      </c>
      <c r="T1545" s="1">
        <f t="shared" si="1115"/>
        <v>26</v>
      </c>
      <c r="U1545" s="1">
        <f t="shared" si="1116"/>
        <v>26</v>
      </c>
      <c r="V1545" s="1">
        <f t="shared" si="1117"/>
        <v>26</v>
      </c>
      <c r="W1545" s="1">
        <f t="shared" si="1118"/>
        <v>26</v>
      </c>
      <c r="X1545" s="1">
        <f t="shared" si="1119"/>
        <v>26</v>
      </c>
      <c r="Y1545" s="1">
        <f t="shared" si="1120"/>
        <v>26</v>
      </c>
      <c r="Z1545" s="1">
        <f t="shared" si="1121"/>
        <v>26</v>
      </c>
      <c r="AA1545" s="1">
        <f t="shared" si="1122"/>
        <v>26</v>
      </c>
      <c r="AB1545" s="1">
        <f t="shared" si="1123"/>
        <v>26</v>
      </c>
      <c r="AC1545" s="1">
        <f t="shared" si="1124"/>
        <v>26</v>
      </c>
      <c r="AD1545" s="1">
        <f t="shared" si="1125"/>
        <v>26</v>
      </c>
      <c r="AE1545" s="1">
        <f t="shared" si="1126"/>
        <v>26</v>
      </c>
      <c r="AF1545" s="1">
        <f t="shared" si="1127"/>
        <v>26</v>
      </c>
      <c r="AG1545" s="1">
        <f t="shared" si="1128"/>
        <v>26</v>
      </c>
      <c r="AH1545" s="1">
        <f t="shared" si="1129"/>
        <v>26</v>
      </c>
      <c r="AI1545" s="1">
        <f t="shared" si="1130"/>
        <v>26</v>
      </c>
      <c r="AJ1545" s="1">
        <f t="shared" si="1131"/>
        <v>26</v>
      </c>
      <c r="AK1545" s="1">
        <f t="shared" si="1132"/>
        <v>26</v>
      </c>
      <c r="AL1545" s="1">
        <f t="shared" si="1133"/>
        <v>26</v>
      </c>
      <c r="AM1545" s="1">
        <f t="shared" si="1134"/>
        <v>26</v>
      </c>
      <c r="AN1545" s="1">
        <f t="shared" si="1135"/>
        <v>26</v>
      </c>
      <c r="AO1545" s="1">
        <f t="shared" si="1136"/>
        <v>26</v>
      </c>
      <c r="AP1545" s="7">
        <f t="shared" si="1106"/>
        <v>27</v>
      </c>
      <c r="AQ1545" s="7">
        <f t="shared" si="1107"/>
        <v>28</v>
      </c>
      <c r="AR1545" s="1">
        <f t="shared" si="1137"/>
        <v>32</v>
      </c>
      <c r="AS1545" s="7">
        <f t="shared" si="1108"/>
        <v>32</v>
      </c>
      <c r="AT1545" s="1">
        <f t="shared" si="1138"/>
        <v>32</v>
      </c>
      <c r="AU1545" s="1">
        <f t="shared" si="1139"/>
        <v>32</v>
      </c>
      <c r="AV1545" s="1">
        <f t="shared" si="1140"/>
        <v>32</v>
      </c>
      <c r="AW1545" s="1">
        <f t="shared" si="1141"/>
        <v>32</v>
      </c>
      <c r="AX1545" s="1">
        <f t="shared" si="1142"/>
        <v>32</v>
      </c>
      <c r="AY1545" s="1">
        <f t="shared" si="1143"/>
        <v>32</v>
      </c>
      <c r="AZ1545" s="1">
        <f t="shared" si="1144"/>
        <v>32</v>
      </c>
      <c r="BA1545" s="1">
        <f t="shared" si="1145"/>
        <v>32</v>
      </c>
      <c r="BB1545" s="1">
        <f t="shared" si="1146"/>
        <v>32</v>
      </c>
      <c r="BC1545" s="1">
        <f t="shared" si="1147"/>
        <v>32</v>
      </c>
      <c r="BD1545" s="1">
        <f t="shared" si="1148"/>
        <v>32</v>
      </c>
      <c r="BE1545" s="1">
        <f t="shared" si="1149"/>
        <v>32</v>
      </c>
      <c r="BF1545" s="1">
        <f t="shared" si="1150"/>
        <v>32</v>
      </c>
      <c r="BG1545" s="1">
        <f>+IF(D1545="male",VLOOKUP(M1545,'Key node cluster'!$A$3:$C$45,3,0),VLOOKUP(M1545,'Key node cluster'!$F$3:$H$27,3,0))</f>
        <v>32</v>
      </c>
    </row>
    <row r="1546" spans="1:59" x14ac:dyDescent="0.25">
      <c r="A1546" t="s">
        <v>1720</v>
      </c>
      <c r="B1546">
        <v>9781051250</v>
      </c>
      <c r="C1546" s="7">
        <v>40</v>
      </c>
      <c r="D1546" t="s">
        <v>9</v>
      </c>
      <c r="E1546" t="s">
        <v>10</v>
      </c>
      <c r="F1546" t="s">
        <v>28</v>
      </c>
      <c r="G1546" t="str">
        <f t="shared" si="1105"/>
        <v>secondary or below</v>
      </c>
      <c r="H1546" s="7">
        <f t="shared" si="1109"/>
        <v>15</v>
      </c>
      <c r="I1546" t="s">
        <v>18</v>
      </c>
      <c r="J1546">
        <v>44</v>
      </c>
      <c r="K1546">
        <v>14.572602739725999</v>
      </c>
      <c r="L1546">
        <v>26</v>
      </c>
      <c r="M1546" s="5">
        <f t="shared" si="1110"/>
        <v>37</v>
      </c>
      <c r="N1546" s="5">
        <f>+IF(D1546="male",VLOOKUP(BG1546,'Key node cluster'!$L$3:$N$24,3,0),VLOOKUP(BG1546,'Key node cluster'!$R$3:$T$15,3,0))</f>
        <v>0</v>
      </c>
      <c r="O1546" s="1">
        <v>0</v>
      </c>
      <c r="P1546" s="1">
        <f t="shared" si="1111"/>
        <v>26</v>
      </c>
      <c r="Q1546" s="1">
        <f t="shared" si="1112"/>
        <v>26</v>
      </c>
      <c r="R1546" s="1">
        <f t="shared" si="1113"/>
        <v>26</v>
      </c>
      <c r="S1546" s="1">
        <f t="shared" si="1114"/>
        <v>26</v>
      </c>
      <c r="T1546" s="1">
        <f t="shared" si="1115"/>
        <v>26</v>
      </c>
      <c r="U1546" s="1">
        <f t="shared" si="1116"/>
        <v>26</v>
      </c>
      <c r="V1546" s="1">
        <f t="shared" si="1117"/>
        <v>26</v>
      </c>
      <c r="W1546" s="1">
        <f t="shared" si="1118"/>
        <v>26</v>
      </c>
      <c r="X1546" s="1">
        <f t="shared" si="1119"/>
        <v>26</v>
      </c>
      <c r="Y1546" s="1">
        <f t="shared" si="1120"/>
        <v>26</v>
      </c>
      <c r="Z1546" s="1">
        <f t="shared" si="1121"/>
        <v>26</v>
      </c>
      <c r="AA1546" s="1">
        <f t="shared" si="1122"/>
        <v>26</v>
      </c>
      <c r="AB1546" s="1">
        <f t="shared" si="1123"/>
        <v>26</v>
      </c>
      <c r="AC1546" s="1">
        <f t="shared" si="1124"/>
        <v>26</v>
      </c>
      <c r="AD1546" s="1">
        <f t="shared" si="1125"/>
        <v>26</v>
      </c>
      <c r="AE1546" s="1">
        <f t="shared" si="1126"/>
        <v>26</v>
      </c>
      <c r="AF1546" s="1">
        <f t="shared" si="1127"/>
        <v>26</v>
      </c>
      <c r="AG1546" s="1">
        <f t="shared" si="1128"/>
        <v>26</v>
      </c>
      <c r="AH1546" s="1">
        <f t="shared" si="1129"/>
        <v>26</v>
      </c>
      <c r="AI1546" s="1">
        <f t="shared" si="1130"/>
        <v>26</v>
      </c>
      <c r="AJ1546" s="1">
        <f t="shared" si="1131"/>
        <v>26</v>
      </c>
      <c r="AK1546" s="1">
        <f t="shared" si="1132"/>
        <v>26</v>
      </c>
      <c r="AL1546" s="1">
        <f t="shared" si="1133"/>
        <v>26</v>
      </c>
      <c r="AM1546" s="1">
        <f t="shared" si="1134"/>
        <v>26</v>
      </c>
      <c r="AN1546" s="1">
        <f t="shared" si="1135"/>
        <v>26</v>
      </c>
      <c r="AO1546" s="1">
        <f t="shared" si="1136"/>
        <v>26</v>
      </c>
      <c r="AP1546" s="7">
        <f t="shared" si="1106"/>
        <v>27</v>
      </c>
      <c r="AQ1546" s="7">
        <f t="shared" si="1107"/>
        <v>33</v>
      </c>
      <c r="AR1546" s="1">
        <f t="shared" si="1137"/>
        <v>33</v>
      </c>
      <c r="AS1546" s="7">
        <f t="shared" si="1108"/>
        <v>33</v>
      </c>
      <c r="AT1546" s="1">
        <f t="shared" si="1138"/>
        <v>33</v>
      </c>
      <c r="AU1546" s="1">
        <f t="shared" si="1139"/>
        <v>33</v>
      </c>
      <c r="AV1546" s="1">
        <f t="shared" si="1140"/>
        <v>33</v>
      </c>
      <c r="AW1546" s="1">
        <f t="shared" si="1141"/>
        <v>37</v>
      </c>
      <c r="AX1546" s="1">
        <f t="shared" si="1142"/>
        <v>37</v>
      </c>
      <c r="AY1546" s="1">
        <f t="shared" si="1143"/>
        <v>37</v>
      </c>
      <c r="AZ1546" s="1">
        <f t="shared" si="1144"/>
        <v>37</v>
      </c>
      <c r="BA1546" s="1">
        <f t="shared" si="1145"/>
        <v>37</v>
      </c>
      <c r="BB1546" s="1">
        <f t="shared" si="1146"/>
        <v>37</v>
      </c>
      <c r="BC1546" s="1">
        <f t="shared" si="1147"/>
        <v>37</v>
      </c>
      <c r="BD1546" s="1">
        <f t="shared" si="1148"/>
        <v>37</v>
      </c>
      <c r="BE1546" s="1">
        <f t="shared" si="1149"/>
        <v>37</v>
      </c>
      <c r="BF1546" s="1">
        <f t="shared" si="1150"/>
        <v>37</v>
      </c>
      <c r="BG1546" s="1">
        <f>+IF(D1546="male",VLOOKUP(M1546,'Key node cluster'!$A$3:$C$45,3,0),VLOOKUP(M1546,'Key node cluster'!$F$3:$H$27,3,0))</f>
        <v>37</v>
      </c>
    </row>
    <row r="1547" spans="1:59" x14ac:dyDescent="0.25">
      <c r="A1547" t="s">
        <v>1726</v>
      </c>
      <c r="B1547">
        <v>9851053586</v>
      </c>
      <c r="C1547" s="7">
        <v>40</v>
      </c>
      <c r="D1547" t="s">
        <v>9</v>
      </c>
      <c r="E1547" t="s">
        <v>10</v>
      </c>
      <c r="F1547" t="s">
        <v>28</v>
      </c>
      <c r="G1547" t="str">
        <f t="shared" si="1105"/>
        <v>secondary or below</v>
      </c>
      <c r="H1547" s="7">
        <f t="shared" si="1109"/>
        <v>5</v>
      </c>
      <c r="I1547" t="s">
        <v>12</v>
      </c>
      <c r="J1547">
        <v>36</v>
      </c>
      <c r="K1547">
        <v>1.3424657534247</v>
      </c>
      <c r="L1547">
        <v>3</v>
      </c>
      <c r="M1547" s="5">
        <f t="shared" si="1110"/>
        <v>36</v>
      </c>
      <c r="N1547" s="5">
        <f>+IF(D1547="male",VLOOKUP(BG1547,'Key node cluster'!$L$3:$N$24,3,0),VLOOKUP(BG1547,'Key node cluster'!$R$3:$T$15,3,0))</f>
        <v>1</v>
      </c>
      <c r="O1547" s="1">
        <v>0</v>
      </c>
      <c r="P1547" s="1">
        <f t="shared" si="1111"/>
        <v>26</v>
      </c>
      <c r="Q1547" s="1">
        <f t="shared" si="1112"/>
        <v>26</v>
      </c>
      <c r="R1547" s="1">
        <f t="shared" si="1113"/>
        <v>26</v>
      </c>
      <c r="S1547" s="1">
        <f t="shared" si="1114"/>
        <v>26</v>
      </c>
      <c r="T1547" s="1">
        <f t="shared" si="1115"/>
        <v>26</v>
      </c>
      <c r="U1547" s="1">
        <f t="shared" si="1116"/>
        <v>26</v>
      </c>
      <c r="V1547" s="1">
        <f t="shared" si="1117"/>
        <v>26</v>
      </c>
      <c r="W1547" s="1">
        <f t="shared" si="1118"/>
        <v>26</v>
      </c>
      <c r="X1547" s="1">
        <f t="shared" si="1119"/>
        <v>26</v>
      </c>
      <c r="Y1547" s="1">
        <f t="shared" si="1120"/>
        <v>26</v>
      </c>
      <c r="Z1547" s="1">
        <f t="shared" si="1121"/>
        <v>26</v>
      </c>
      <c r="AA1547" s="1">
        <f t="shared" si="1122"/>
        <v>26</v>
      </c>
      <c r="AB1547" s="1">
        <f t="shared" si="1123"/>
        <v>26</v>
      </c>
      <c r="AC1547" s="1">
        <f t="shared" si="1124"/>
        <v>26</v>
      </c>
      <c r="AD1547" s="1">
        <f t="shared" si="1125"/>
        <v>26</v>
      </c>
      <c r="AE1547" s="1">
        <f t="shared" si="1126"/>
        <v>26</v>
      </c>
      <c r="AF1547" s="1">
        <f t="shared" si="1127"/>
        <v>26</v>
      </c>
      <c r="AG1547" s="1">
        <f t="shared" si="1128"/>
        <v>26</v>
      </c>
      <c r="AH1547" s="1">
        <f t="shared" si="1129"/>
        <v>26</v>
      </c>
      <c r="AI1547" s="1">
        <f t="shared" si="1130"/>
        <v>26</v>
      </c>
      <c r="AJ1547" s="1">
        <f t="shared" si="1131"/>
        <v>26</v>
      </c>
      <c r="AK1547" s="1">
        <f t="shared" si="1132"/>
        <v>26</v>
      </c>
      <c r="AL1547" s="1">
        <f t="shared" si="1133"/>
        <v>26</v>
      </c>
      <c r="AM1547" s="1">
        <f t="shared" si="1134"/>
        <v>26</v>
      </c>
      <c r="AN1547" s="1">
        <f t="shared" si="1135"/>
        <v>26</v>
      </c>
      <c r="AO1547" s="1">
        <f t="shared" si="1136"/>
        <v>26</v>
      </c>
      <c r="AP1547" s="7">
        <f t="shared" si="1106"/>
        <v>27</v>
      </c>
      <c r="AQ1547" s="7">
        <f t="shared" si="1107"/>
        <v>33</v>
      </c>
      <c r="AR1547" s="1">
        <f t="shared" si="1137"/>
        <v>33</v>
      </c>
      <c r="AS1547" s="7">
        <f t="shared" si="1108"/>
        <v>33</v>
      </c>
      <c r="AT1547" s="1">
        <f t="shared" si="1138"/>
        <v>33</v>
      </c>
      <c r="AU1547" s="1">
        <f t="shared" si="1139"/>
        <v>33</v>
      </c>
      <c r="AV1547" s="1">
        <f t="shared" si="1140"/>
        <v>33</v>
      </c>
      <c r="AW1547" s="1">
        <f t="shared" si="1141"/>
        <v>34</v>
      </c>
      <c r="AX1547" s="1">
        <f t="shared" si="1142"/>
        <v>36</v>
      </c>
      <c r="AY1547" s="1">
        <f t="shared" si="1143"/>
        <v>36</v>
      </c>
      <c r="AZ1547" s="1">
        <f t="shared" si="1144"/>
        <v>36</v>
      </c>
      <c r="BA1547" s="1">
        <f t="shared" si="1145"/>
        <v>36</v>
      </c>
      <c r="BB1547" s="1">
        <f t="shared" si="1146"/>
        <v>36</v>
      </c>
      <c r="BC1547" s="1">
        <f t="shared" si="1147"/>
        <v>36</v>
      </c>
      <c r="BD1547" s="1">
        <f t="shared" si="1148"/>
        <v>36</v>
      </c>
      <c r="BE1547" s="1">
        <f t="shared" si="1149"/>
        <v>36</v>
      </c>
      <c r="BF1547" s="1">
        <f t="shared" si="1150"/>
        <v>36</v>
      </c>
      <c r="BG1547" s="1">
        <f>+IF(D1547="male",VLOOKUP(M1547,'Key node cluster'!$A$3:$C$45,3,0),VLOOKUP(M1547,'Key node cluster'!$F$3:$H$27,3,0))</f>
        <v>36</v>
      </c>
    </row>
    <row r="1548" spans="1:59" x14ac:dyDescent="0.25">
      <c r="A1548" t="s">
        <v>1728</v>
      </c>
      <c r="B1548">
        <v>9801018207</v>
      </c>
      <c r="C1548" s="7">
        <v>40</v>
      </c>
      <c r="D1548" t="s">
        <v>9</v>
      </c>
      <c r="E1548" t="s">
        <v>10</v>
      </c>
      <c r="F1548" t="s">
        <v>45</v>
      </c>
      <c r="G1548" t="str">
        <f t="shared" si="1105"/>
        <v>tvet</v>
      </c>
      <c r="H1548" s="7">
        <f t="shared" si="1109"/>
        <v>15</v>
      </c>
      <c r="I1548" t="s">
        <v>22</v>
      </c>
      <c r="J1548">
        <v>42</v>
      </c>
      <c r="K1548">
        <v>13.115068493151</v>
      </c>
      <c r="L1548">
        <v>3</v>
      </c>
      <c r="M1548" s="5">
        <f t="shared" si="1110"/>
        <v>32</v>
      </c>
      <c r="N1548" s="5">
        <f>+IF(D1548="male",VLOOKUP(BG1548,'Key node cluster'!$L$3:$N$24,3,0),VLOOKUP(BG1548,'Key node cluster'!$R$3:$T$15,3,0))</f>
        <v>0</v>
      </c>
      <c r="O1548" s="1">
        <v>0</v>
      </c>
      <c r="P1548" s="1">
        <f t="shared" si="1111"/>
        <v>26</v>
      </c>
      <c r="Q1548" s="1">
        <f t="shared" si="1112"/>
        <v>26</v>
      </c>
      <c r="R1548" s="1">
        <f t="shared" si="1113"/>
        <v>26</v>
      </c>
      <c r="S1548" s="1">
        <f t="shared" si="1114"/>
        <v>26</v>
      </c>
      <c r="T1548" s="1">
        <f t="shared" si="1115"/>
        <v>26</v>
      </c>
      <c r="U1548" s="1">
        <f t="shared" si="1116"/>
        <v>26</v>
      </c>
      <c r="V1548" s="1">
        <f t="shared" si="1117"/>
        <v>26</v>
      </c>
      <c r="W1548" s="1">
        <f t="shared" si="1118"/>
        <v>26</v>
      </c>
      <c r="X1548" s="1">
        <f t="shared" si="1119"/>
        <v>26</v>
      </c>
      <c r="Y1548" s="1">
        <f t="shared" si="1120"/>
        <v>26</v>
      </c>
      <c r="Z1548" s="1">
        <f t="shared" si="1121"/>
        <v>26</v>
      </c>
      <c r="AA1548" s="1">
        <f t="shared" si="1122"/>
        <v>26</v>
      </c>
      <c r="AB1548" s="1">
        <f t="shared" si="1123"/>
        <v>26</v>
      </c>
      <c r="AC1548" s="1">
        <f t="shared" si="1124"/>
        <v>26</v>
      </c>
      <c r="AD1548" s="1">
        <f t="shared" si="1125"/>
        <v>26</v>
      </c>
      <c r="AE1548" s="1">
        <f t="shared" si="1126"/>
        <v>26</v>
      </c>
      <c r="AF1548" s="1">
        <f t="shared" si="1127"/>
        <v>26</v>
      </c>
      <c r="AG1548" s="1">
        <f t="shared" si="1128"/>
        <v>26</v>
      </c>
      <c r="AH1548" s="1">
        <f t="shared" si="1129"/>
        <v>26</v>
      </c>
      <c r="AI1548" s="1">
        <f t="shared" si="1130"/>
        <v>26</v>
      </c>
      <c r="AJ1548" s="1">
        <f t="shared" si="1131"/>
        <v>26</v>
      </c>
      <c r="AK1548" s="1">
        <f t="shared" si="1132"/>
        <v>26</v>
      </c>
      <c r="AL1548" s="1">
        <f t="shared" si="1133"/>
        <v>26</v>
      </c>
      <c r="AM1548" s="1">
        <f t="shared" si="1134"/>
        <v>26</v>
      </c>
      <c r="AN1548" s="1">
        <f t="shared" si="1135"/>
        <v>26</v>
      </c>
      <c r="AO1548" s="1">
        <f t="shared" si="1136"/>
        <v>26</v>
      </c>
      <c r="AP1548" s="7">
        <f t="shared" si="1106"/>
        <v>27</v>
      </c>
      <c r="AQ1548" s="7">
        <f t="shared" si="1107"/>
        <v>28</v>
      </c>
      <c r="AR1548" s="1">
        <f t="shared" si="1137"/>
        <v>32</v>
      </c>
      <c r="AS1548" s="7">
        <f t="shared" si="1108"/>
        <v>32</v>
      </c>
      <c r="AT1548" s="1">
        <f t="shared" si="1138"/>
        <v>32</v>
      </c>
      <c r="AU1548" s="1">
        <f t="shared" si="1139"/>
        <v>32</v>
      </c>
      <c r="AV1548" s="1">
        <f t="shared" si="1140"/>
        <v>32</v>
      </c>
      <c r="AW1548" s="1">
        <f t="shared" si="1141"/>
        <v>32</v>
      </c>
      <c r="AX1548" s="1">
        <f t="shared" si="1142"/>
        <v>32</v>
      </c>
      <c r="AY1548" s="1">
        <f t="shared" si="1143"/>
        <v>32</v>
      </c>
      <c r="AZ1548" s="1">
        <f t="shared" si="1144"/>
        <v>32</v>
      </c>
      <c r="BA1548" s="1">
        <f t="shared" si="1145"/>
        <v>32</v>
      </c>
      <c r="BB1548" s="1">
        <f t="shared" si="1146"/>
        <v>32</v>
      </c>
      <c r="BC1548" s="1">
        <f t="shared" si="1147"/>
        <v>32</v>
      </c>
      <c r="BD1548" s="1">
        <f t="shared" si="1148"/>
        <v>32</v>
      </c>
      <c r="BE1548" s="1">
        <f t="shared" si="1149"/>
        <v>32</v>
      </c>
      <c r="BF1548" s="1">
        <f t="shared" si="1150"/>
        <v>32</v>
      </c>
      <c r="BG1548" s="1">
        <f>+IF(D1548="male",VLOOKUP(M1548,'Key node cluster'!$A$3:$C$45,3,0),VLOOKUP(M1548,'Key node cluster'!$F$3:$H$27,3,0))</f>
        <v>32</v>
      </c>
    </row>
    <row r="1549" spans="1:59" x14ac:dyDescent="0.25">
      <c r="A1549" t="s">
        <v>1730</v>
      </c>
      <c r="B1549">
        <v>9771043708</v>
      </c>
      <c r="C1549" s="7">
        <v>40</v>
      </c>
      <c r="D1549" t="s">
        <v>9</v>
      </c>
      <c r="E1549" t="s">
        <v>10</v>
      </c>
      <c r="F1549" t="s">
        <v>25</v>
      </c>
      <c r="G1549" t="str">
        <f t="shared" si="1105"/>
        <v>bachelor or above</v>
      </c>
      <c r="H1549" s="7">
        <f t="shared" si="1109"/>
        <v>10</v>
      </c>
      <c r="I1549" t="s">
        <v>14</v>
      </c>
      <c r="J1549">
        <v>44</v>
      </c>
      <c r="K1549">
        <v>6.0821917808219004</v>
      </c>
      <c r="L1549">
        <v>16</v>
      </c>
      <c r="M1549" s="5">
        <f t="shared" si="1110"/>
        <v>32</v>
      </c>
      <c r="N1549" s="5">
        <f>+IF(D1549="male",VLOOKUP(BG1549,'Key node cluster'!$L$3:$N$24,3,0),VLOOKUP(BG1549,'Key node cluster'!$R$3:$T$15,3,0))</f>
        <v>0</v>
      </c>
      <c r="O1549" s="1">
        <v>0</v>
      </c>
      <c r="P1549" s="1">
        <f t="shared" si="1111"/>
        <v>26</v>
      </c>
      <c r="Q1549" s="1">
        <f t="shared" si="1112"/>
        <v>26</v>
      </c>
      <c r="R1549" s="1">
        <f t="shared" si="1113"/>
        <v>26</v>
      </c>
      <c r="S1549" s="1">
        <f t="shared" si="1114"/>
        <v>26</v>
      </c>
      <c r="T1549" s="1">
        <f t="shared" si="1115"/>
        <v>26</v>
      </c>
      <c r="U1549" s="1">
        <f t="shared" si="1116"/>
        <v>26</v>
      </c>
      <c r="V1549" s="1">
        <f t="shared" si="1117"/>
        <v>26</v>
      </c>
      <c r="W1549" s="1">
        <f t="shared" si="1118"/>
        <v>26</v>
      </c>
      <c r="X1549" s="1">
        <f t="shared" si="1119"/>
        <v>26</v>
      </c>
      <c r="Y1549" s="1">
        <f t="shared" si="1120"/>
        <v>26</v>
      </c>
      <c r="Z1549" s="1">
        <f t="shared" si="1121"/>
        <v>26</v>
      </c>
      <c r="AA1549" s="1">
        <f t="shared" si="1122"/>
        <v>26</v>
      </c>
      <c r="AB1549" s="1">
        <f t="shared" si="1123"/>
        <v>26</v>
      </c>
      <c r="AC1549" s="1">
        <f t="shared" si="1124"/>
        <v>26</v>
      </c>
      <c r="AD1549" s="1">
        <f t="shared" si="1125"/>
        <v>26</v>
      </c>
      <c r="AE1549" s="1">
        <f t="shared" si="1126"/>
        <v>26</v>
      </c>
      <c r="AF1549" s="1">
        <f t="shared" si="1127"/>
        <v>26</v>
      </c>
      <c r="AG1549" s="1">
        <f t="shared" si="1128"/>
        <v>26</v>
      </c>
      <c r="AH1549" s="1">
        <f t="shared" si="1129"/>
        <v>26</v>
      </c>
      <c r="AI1549" s="1">
        <f t="shared" si="1130"/>
        <v>26</v>
      </c>
      <c r="AJ1549" s="1">
        <f t="shared" si="1131"/>
        <v>26</v>
      </c>
      <c r="AK1549" s="1">
        <f t="shared" si="1132"/>
        <v>26</v>
      </c>
      <c r="AL1549" s="1">
        <f t="shared" si="1133"/>
        <v>26</v>
      </c>
      <c r="AM1549" s="1">
        <f t="shared" si="1134"/>
        <v>26</v>
      </c>
      <c r="AN1549" s="1">
        <f t="shared" si="1135"/>
        <v>26</v>
      </c>
      <c r="AO1549" s="1">
        <f t="shared" si="1136"/>
        <v>26</v>
      </c>
      <c r="AP1549" s="7">
        <f t="shared" si="1106"/>
        <v>27</v>
      </c>
      <c r="AQ1549" s="7">
        <f t="shared" si="1107"/>
        <v>28</v>
      </c>
      <c r="AR1549" s="1">
        <f t="shared" si="1137"/>
        <v>32</v>
      </c>
      <c r="AS1549" s="7">
        <f t="shared" si="1108"/>
        <v>32</v>
      </c>
      <c r="AT1549" s="1">
        <f t="shared" si="1138"/>
        <v>32</v>
      </c>
      <c r="AU1549" s="1">
        <f t="shared" si="1139"/>
        <v>32</v>
      </c>
      <c r="AV1549" s="1">
        <f t="shared" si="1140"/>
        <v>32</v>
      </c>
      <c r="AW1549" s="1">
        <f t="shared" si="1141"/>
        <v>32</v>
      </c>
      <c r="AX1549" s="1">
        <f t="shared" si="1142"/>
        <v>32</v>
      </c>
      <c r="AY1549" s="1">
        <f t="shared" si="1143"/>
        <v>32</v>
      </c>
      <c r="AZ1549" s="1">
        <f t="shared" si="1144"/>
        <v>32</v>
      </c>
      <c r="BA1549" s="1">
        <f t="shared" si="1145"/>
        <v>32</v>
      </c>
      <c r="BB1549" s="1">
        <f t="shared" si="1146"/>
        <v>32</v>
      </c>
      <c r="BC1549" s="1">
        <f t="shared" si="1147"/>
        <v>32</v>
      </c>
      <c r="BD1549" s="1">
        <f t="shared" si="1148"/>
        <v>32</v>
      </c>
      <c r="BE1549" s="1">
        <f t="shared" si="1149"/>
        <v>32</v>
      </c>
      <c r="BF1549" s="1">
        <f t="shared" si="1150"/>
        <v>32</v>
      </c>
      <c r="BG1549" s="1">
        <f>+IF(D1549="male",VLOOKUP(M1549,'Key node cluster'!$A$3:$C$45,3,0),VLOOKUP(M1549,'Key node cluster'!$F$3:$H$27,3,0))</f>
        <v>32</v>
      </c>
    </row>
    <row r="1550" spans="1:59" x14ac:dyDescent="0.25">
      <c r="A1550" t="s">
        <v>1737</v>
      </c>
      <c r="B1550">
        <v>9911002843</v>
      </c>
      <c r="C1550" s="7">
        <v>30</v>
      </c>
      <c r="D1550" t="s">
        <v>9</v>
      </c>
      <c r="E1550" t="s">
        <v>10</v>
      </c>
      <c r="F1550" t="s">
        <v>28</v>
      </c>
      <c r="G1550" t="str">
        <f t="shared" si="1105"/>
        <v>bachelor or above</v>
      </c>
      <c r="H1550" s="7">
        <f t="shared" si="1109"/>
        <v>10</v>
      </c>
      <c r="I1550" t="s">
        <v>14</v>
      </c>
      <c r="J1550">
        <v>31</v>
      </c>
      <c r="K1550">
        <v>5.2602739726027004</v>
      </c>
      <c r="L1550">
        <v>19</v>
      </c>
      <c r="M1550" s="5">
        <f t="shared" si="1110"/>
        <v>37</v>
      </c>
      <c r="N1550" s="5">
        <f>+IF(D1550="male",VLOOKUP(BG1550,'Key node cluster'!$L$3:$N$24,3,0),VLOOKUP(BG1550,'Key node cluster'!$R$3:$T$15,3,0))</f>
        <v>0</v>
      </c>
      <c r="O1550" s="1">
        <v>0</v>
      </c>
      <c r="P1550" s="1">
        <f t="shared" si="1111"/>
        <v>26</v>
      </c>
      <c r="Q1550" s="1">
        <f t="shared" si="1112"/>
        <v>26</v>
      </c>
      <c r="R1550" s="1">
        <f t="shared" si="1113"/>
        <v>26</v>
      </c>
      <c r="S1550" s="1">
        <f t="shared" si="1114"/>
        <v>26</v>
      </c>
      <c r="T1550" s="1">
        <f t="shared" si="1115"/>
        <v>26</v>
      </c>
      <c r="U1550" s="1">
        <f t="shared" si="1116"/>
        <v>26</v>
      </c>
      <c r="V1550" s="1">
        <f t="shared" si="1117"/>
        <v>26</v>
      </c>
      <c r="W1550" s="1">
        <f t="shared" si="1118"/>
        <v>26</v>
      </c>
      <c r="X1550" s="1">
        <f t="shared" si="1119"/>
        <v>26</v>
      </c>
      <c r="Y1550" s="1">
        <f t="shared" si="1120"/>
        <v>26</v>
      </c>
      <c r="Z1550" s="1">
        <f t="shared" si="1121"/>
        <v>26</v>
      </c>
      <c r="AA1550" s="1">
        <f t="shared" si="1122"/>
        <v>26</v>
      </c>
      <c r="AB1550" s="1">
        <f t="shared" si="1123"/>
        <v>26</v>
      </c>
      <c r="AC1550" s="1">
        <f t="shared" si="1124"/>
        <v>26</v>
      </c>
      <c r="AD1550" s="1">
        <f t="shared" si="1125"/>
        <v>26</v>
      </c>
      <c r="AE1550" s="1">
        <f t="shared" si="1126"/>
        <v>26</v>
      </c>
      <c r="AF1550" s="1">
        <f t="shared" si="1127"/>
        <v>26</v>
      </c>
      <c r="AG1550" s="1">
        <f t="shared" si="1128"/>
        <v>26</v>
      </c>
      <c r="AH1550" s="1">
        <f t="shared" si="1129"/>
        <v>26</v>
      </c>
      <c r="AI1550" s="1">
        <f t="shared" si="1130"/>
        <v>26</v>
      </c>
      <c r="AJ1550" s="1">
        <f t="shared" si="1131"/>
        <v>26</v>
      </c>
      <c r="AK1550" s="1">
        <f t="shared" si="1132"/>
        <v>26</v>
      </c>
      <c r="AL1550" s="1">
        <f t="shared" si="1133"/>
        <v>26</v>
      </c>
      <c r="AM1550" s="1">
        <f t="shared" si="1134"/>
        <v>26</v>
      </c>
      <c r="AN1550" s="1">
        <f t="shared" si="1135"/>
        <v>26</v>
      </c>
      <c r="AO1550" s="1">
        <f t="shared" si="1136"/>
        <v>26</v>
      </c>
      <c r="AP1550" s="7">
        <f t="shared" si="1106"/>
        <v>27</v>
      </c>
      <c r="AQ1550" s="7">
        <f t="shared" si="1107"/>
        <v>33</v>
      </c>
      <c r="AR1550" s="1">
        <f t="shared" si="1137"/>
        <v>33</v>
      </c>
      <c r="AS1550" s="7">
        <f t="shared" si="1108"/>
        <v>33</v>
      </c>
      <c r="AT1550" s="1">
        <f t="shared" si="1138"/>
        <v>33</v>
      </c>
      <c r="AU1550" s="1">
        <f t="shared" si="1139"/>
        <v>33</v>
      </c>
      <c r="AV1550" s="1">
        <f t="shared" si="1140"/>
        <v>33</v>
      </c>
      <c r="AW1550" s="1">
        <f t="shared" si="1141"/>
        <v>37</v>
      </c>
      <c r="AX1550" s="1">
        <f t="shared" si="1142"/>
        <v>37</v>
      </c>
      <c r="AY1550" s="1">
        <f t="shared" si="1143"/>
        <v>37</v>
      </c>
      <c r="AZ1550" s="1">
        <f t="shared" si="1144"/>
        <v>37</v>
      </c>
      <c r="BA1550" s="1">
        <f t="shared" si="1145"/>
        <v>37</v>
      </c>
      <c r="BB1550" s="1">
        <f t="shared" si="1146"/>
        <v>37</v>
      </c>
      <c r="BC1550" s="1">
        <f t="shared" si="1147"/>
        <v>37</v>
      </c>
      <c r="BD1550" s="1">
        <f t="shared" si="1148"/>
        <v>37</v>
      </c>
      <c r="BE1550" s="1">
        <f t="shared" si="1149"/>
        <v>37</v>
      </c>
      <c r="BF1550" s="1">
        <f t="shared" si="1150"/>
        <v>37</v>
      </c>
      <c r="BG1550" s="1">
        <f>+IF(D1550="male",VLOOKUP(M1550,'Key node cluster'!$A$3:$C$45,3,0),VLOOKUP(M1550,'Key node cluster'!$F$3:$H$27,3,0))</f>
        <v>37</v>
      </c>
    </row>
    <row r="1551" spans="1:59" x14ac:dyDescent="0.25">
      <c r="A1551" t="s">
        <v>1739</v>
      </c>
      <c r="B1551">
        <v>9941040302</v>
      </c>
      <c r="C1551" s="7">
        <v>30</v>
      </c>
      <c r="D1551" t="s">
        <v>9</v>
      </c>
      <c r="E1551" t="s">
        <v>10</v>
      </c>
      <c r="F1551" t="s">
        <v>31</v>
      </c>
      <c r="G1551" t="str">
        <f t="shared" si="1105"/>
        <v>bachelor or above</v>
      </c>
      <c r="H1551" s="7">
        <f t="shared" si="1109"/>
        <v>1</v>
      </c>
      <c r="I1551" t="s">
        <v>14</v>
      </c>
      <c r="J1551">
        <v>27</v>
      </c>
      <c r="K1551">
        <v>0.66575342465752996</v>
      </c>
      <c r="L1551">
        <v>3</v>
      </c>
      <c r="M1551" s="5">
        <f t="shared" si="1110"/>
        <v>19</v>
      </c>
      <c r="N1551" s="5">
        <f>+IF(D1551="male",VLOOKUP(BG1551,'Key node cluster'!$L$3:$N$24,3,0),VLOOKUP(BG1551,'Key node cluster'!$R$3:$T$15,3,0))</f>
        <v>0</v>
      </c>
      <c r="O1551" s="1">
        <v>0</v>
      </c>
      <c r="P1551" s="1">
        <f t="shared" si="1111"/>
        <v>1</v>
      </c>
      <c r="Q1551" s="1">
        <f t="shared" si="1112"/>
        <v>17</v>
      </c>
      <c r="R1551" s="1">
        <f t="shared" si="1113"/>
        <v>17</v>
      </c>
      <c r="S1551" s="1">
        <f t="shared" si="1114"/>
        <v>17</v>
      </c>
      <c r="T1551" s="1">
        <f t="shared" si="1115"/>
        <v>17</v>
      </c>
      <c r="U1551" s="1">
        <f t="shared" si="1116"/>
        <v>17</v>
      </c>
      <c r="V1551" s="1">
        <f t="shared" si="1117"/>
        <v>17</v>
      </c>
      <c r="W1551" s="1">
        <f t="shared" si="1118"/>
        <v>17</v>
      </c>
      <c r="X1551" s="1">
        <f t="shared" si="1119"/>
        <v>17</v>
      </c>
      <c r="Y1551" s="1">
        <f t="shared" si="1120"/>
        <v>17</v>
      </c>
      <c r="Z1551" s="1">
        <f t="shared" si="1121"/>
        <v>17</v>
      </c>
      <c r="AA1551" s="1">
        <f t="shared" si="1122"/>
        <v>17</v>
      </c>
      <c r="AB1551" s="1">
        <f t="shared" si="1123"/>
        <v>17</v>
      </c>
      <c r="AC1551" s="1">
        <f t="shared" si="1124"/>
        <v>17</v>
      </c>
      <c r="AD1551" s="1">
        <f t="shared" si="1125"/>
        <v>17</v>
      </c>
      <c r="AE1551" s="1">
        <f t="shared" si="1126"/>
        <v>17</v>
      </c>
      <c r="AF1551" s="1">
        <f t="shared" si="1127"/>
        <v>17</v>
      </c>
      <c r="AG1551" s="1">
        <f t="shared" si="1128"/>
        <v>18</v>
      </c>
      <c r="AH1551" s="1">
        <f t="shared" si="1129"/>
        <v>19</v>
      </c>
      <c r="AI1551" s="1">
        <f t="shared" si="1130"/>
        <v>19</v>
      </c>
      <c r="AJ1551" s="1">
        <f t="shared" si="1131"/>
        <v>19</v>
      </c>
      <c r="AK1551" s="1">
        <f t="shared" si="1132"/>
        <v>19</v>
      </c>
      <c r="AL1551" s="1">
        <f t="shared" si="1133"/>
        <v>19</v>
      </c>
      <c r="AM1551" s="1">
        <f t="shared" si="1134"/>
        <v>19</v>
      </c>
      <c r="AN1551" s="1">
        <f t="shared" si="1135"/>
        <v>19</v>
      </c>
      <c r="AO1551" s="1">
        <f t="shared" si="1136"/>
        <v>19</v>
      </c>
      <c r="AP1551" s="7">
        <f t="shared" si="1106"/>
        <v>19</v>
      </c>
      <c r="AQ1551" s="7">
        <f t="shared" si="1107"/>
        <v>19</v>
      </c>
      <c r="AR1551" s="1">
        <f t="shared" si="1137"/>
        <v>19</v>
      </c>
      <c r="AS1551" s="7">
        <f t="shared" si="1108"/>
        <v>19</v>
      </c>
      <c r="AT1551" s="1">
        <f t="shared" si="1138"/>
        <v>19</v>
      </c>
      <c r="AU1551" s="1">
        <f t="shared" si="1139"/>
        <v>19</v>
      </c>
      <c r="AV1551" s="1">
        <f t="shared" si="1140"/>
        <v>19</v>
      </c>
      <c r="AW1551" s="1">
        <f t="shared" si="1141"/>
        <v>19</v>
      </c>
      <c r="AX1551" s="1">
        <f t="shared" si="1142"/>
        <v>19</v>
      </c>
      <c r="AY1551" s="1">
        <f t="shared" si="1143"/>
        <v>19</v>
      </c>
      <c r="AZ1551" s="1">
        <f t="shared" si="1144"/>
        <v>19</v>
      </c>
      <c r="BA1551" s="1">
        <f t="shared" si="1145"/>
        <v>19</v>
      </c>
      <c r="BB1551" s="1">
        <f t="shared" si="1146"/>
        <v>19</v>
      </c>
      <c r="BC1551" s="1">
        <f t="shared" si="1147"/>
        <v>19</v>
      </c>
      <c r="BD1551" s="1">
        <f t="shared" si="1148"/>
        <v>19</v>
      </c>
      <c r="BE1551" s="1">
        <f t="shared" si="1149"/>
        <v>19</v>
      </c>
      <c r="BF1551" s="1">
        <f t="shared" si="1150"/>
        <v>19</v>
      </c>
      <c r="BG1551" s="1">
        <f>+IF(D1551="male",VLOOKUP(M1551,'Key node cluster'!$A$3:$C$45,3,0),VLOOKUP(M1551,'Key node cluster'!$F$3:$H$27,3,0))</f>
        <v>19</v>
      </c>
    </row>
    <row r="1552" spans="1:59" x14ac:dyDescent="0.25">
      <c r="A1552" t="s">
        <v>1741</v>
      </c>
      <c r="B1552">
        <v>9791031033</v>
      </c>
      <c r="C1552" s="7">
        <v>40</v>
      </c>
      <c r="D1552" t="s">
        <v>9</v>
      </c>
      <c r="E1552" t="s">
        <v>10</v>
      </c>
      <c r="G1552" t="str">
        <f t="shared" si="1105"/>
        <v/>
      </c>
      <c r="H1552" s="7">
        <f t="shared" si="1109"/>
        <v>15</v>
      </c>
      <c r="J1552">
        <v>42</v>
      </c>
      <c r="K1552">
        <v>11.586301369863</v>
      </c>
      <c r="L1552">
        <v>4</v>
      </c>
      <c r="M1552" s="5">
        <f t="shared" si="1110"/>
        <v>26</v>
      </c>
      <c r="N1552" s="5">
        <f>+IF(D1552="male",VLOOKUP(BG1552,'Key node cluster'!$L$3:$N$24,3,0),VLOOKUP(BG1552,'Key node cluster'!$R$3:$T$15,3,0))</f>
        <v>1</v>
      </c>
      <c r="O1552" s="1">
        <v>0</v>
      </c>
      <c r="P1552" s="1">
        <f t="shared" si="1111"/>
        <v>26</v>
      </c>
      <c r="Q1552" s="1">
        <f t="shared" si="1112"/>
        <v>26</v>
      </c>
      <c r="R1552" s="1">
        <f t="shared" si="1113"/>
        <v>26</v>
      </c>
      <c r="S1552" s="1">
        <f t="shared" si="1114"/>
        <v>26</v>
      </c>
      <c r="T1552" s="1">
        <f t="shared" si="1115"/>
        <v>26</v>
      </c>
      <c r="U1552" s="1">
        <f t="shared" si="1116"/>
        <v>26</v>
      </c>
      <c r="V1552" s="1">
        <f t="shared" si="1117"/>
        <v>26</v>
      </c>
      <c r="W1552" s="1">
        <f t="shared" si="1118"/>
        <v>26</v>
      </c>
      <c r="X1552" s="1">
        <f t="shared" si="1119"/>
        <v>26</v>
      </c>
      <c r="Y1552" s="1">
        <f t="shared" si="1120"/>
        <v>26</v>
      </c>
      <c r="Z1552" s="1">
        <f t="shared" si="1121"/>
        <v>26</v>
      </c>
      <c r="AA1552" s="1">
        <f t="shared" si="1122"/>
        <v>26</v>
      </c>
      <c r="AB1552" s="1">
        <f t="shared" si="1123"/>
        <v>26</v>
      </c>
      <c r="AC1552" s="1">
        <f t="shared" si="1124"/>
        <v>26</v>
      </c>
      <c r="AD1552" s="1">
        <f t="shared" si="1125"/>
        <v>26</v>
      </c>
      <c r="AE1552" s="1">
        <f t="shared" si="1126"/>
        <v>26</v>
      </c>
      <c r="AF1552" s="1">
        <f t="shared" si="1127"/>
        <v>26</v>
      </c>
      <c r="AG1552" s="1">
        <f t="shared" si="1128"/>
        <v>26</v>
      </c>
      <c r="AH1552" s="1">
        <f t="shared" si="1129"/>
        <v>26</v>
      </c>
      <c r="AI1552" s="1">
        <f t="shared" si="1130"/>
        <v>26</v>
      </c>
      <c r="AJ1552" s="1">
        <f t="shared" si="1131"/>
        <v>26</v>
      </c>
      <c r="AK1552" s="1">
        <f t="shared" si="1132"/>
        <v>26</v>
      </c>
      <c r="AL1552" s="1">
        <f t="shared" si="1133"/>
        <v>26</v>
      </c>
      <c r="AM1552" s="1">
        <f t="shared" si="1134"/>
        <v>26</v>
      </c>
      <c r="AN1552" s="1">
        <f t="shared" si="1135"/>
        <v>26</v>
      </c>
      <c r="AO1552" s="1">
        <f t="shared" si="1136"/>
        <v>26</v>
      </c>
      <c r="AP1552" s="7">
        <f t="shared" si="1106"/>
        <v>26</v>
      </c>
      <c r="AQ1552" s="7">
        <f t="shared" si="1107"/>
        <v>26</v>
      </c>
      <c r="AR1552" s="1">
        <f t="shared" si="1137"/>
        <v>26</v>
      </c>
      <c r="AS1552" s="7">
        <f t="shared" si="1108"/>
        <v>26</v>
      </c>
      <c r="AT1552" s="1">
        <f t="shared" si="1138"/>
        <v>26</v>
      </c>
      <c r="AU1552" s="1">
        <f t="shared" si="1139"/>
        <v>26</v>
      </c>
      <c r="AV1552" s="1">
        <f t="shared" si="1140"/>
        <v>26</v>
      </c>
      <c r="AW1552" s="1">
        <f t="shared" si="1141"/>
        <v>26</v>
      </c>
      <c r="AX1552" s="1">
        <f t="shared" si="1142"/>
        <v>26</v>
      </c>
      <c r="AY1552" s="1">
        <f t="shared" si="1143"/>
        <v>26</v>
      </c>
      <c r="AZ1552" s="1">
        <f t="shared" si="1144"/>
        <v>26</v>
      </c>
      <c r="BA1552" s="1">
        <f t="shared" si="1145"/>
        <v>26</v>
      </c>
      <c r="BB1552" s="1">
        <f t="shared" si="1146"/>
        <v>26</v>
      </c>
      <c r="BC1552" s="1">
        <f t="shared" si="1147"/>
        <v>26</v>
      </c>
      <c r="BD1552" s="1">
        <f t="shared" si="1148"/>
        <v>26</v>
      </c>
      <c r="BE1552" s="1">
        <f t="shared" si="1149"/>
        <v>26</v>
      </c>
      <c r="BF1552" s="1">
        <f t="shared" si="1150"/>
        <v>26</v>
      </c>
      <c r="BG1552" s="1">
        <f>+IF(D1552="male",VLOOKUP(M1552,'Key node cluster'!$A$3:$C$45,3,0),VLOOKUP(M1552,'Key node cluster'!$F$3:$H$27,3,0))</f>
        <v>31</v>
      </c>
    </row>
    <row r="1553" spans="1:59" x14ac:dyDescent="0.25">
      <c r="A1553" t="s">
        <v>1743</v>
      </c>
      <c r="B1553">
        <v>2000295420</v>
      </c>
      <c r="C1553" s="7">
        <v>20</v>
      </c>
      <c r="D1553" t="s">
        <v>9</v>
      </c>
      <c r="E1553" t="s">
        <v>10</v>
      </c>
      <c r="F1553" t="s">
        <v>28</v>
      </c>
      <c r="G1553" t="str">
        <f t="shared" si="1105"/>
        <v>secondary or below</v>
      </c>
      <c r="H1553" s="7">
        <f t="shared" si="1109"/>
        <v>5</v>
      </c>
      <c r="I1553" t="s">
        <v>18</v>
      </c>
      <c r="J1553">
        <v>21</v>
      </c>
      <c r="K1553">
        <v>2.4986301369863</v>
      </c>
      <c r="L1553">
        <v>19</v>
      </c>
      <c r="M1553" s="5">
        <f t="shared" si="1110"/>
        <v>35</v>
      </c>
      <c r="N1553" s="5">
        <f>+IF(D1553="male",VLOOKUP(BG1553,'Key node cluster'!$L$3:$N$24,3,0),VLOOKUP(BG1553,'Key node cluster'!$R$3:$T$15,3,0))</f>
        <v>0</v>
      </c>
      <c r="O1553" s="1">
        <v>0</v>
      </c>
      <c r="P1553" s="1">
        <f t="shared" si="1111"/>
        <v>26</v>
      </c>
      <c r="Q1553" s="1">
        <f t="shared" si="1112"/>
        <v>26</v>
      </c>
      <c r="R1553" s="1">
        <f t="shared" si="1113"/>
        <v>26</v>
      </c>
      <c r="S1553" s="1">
        <f t="shared" si="1114"/>
        <v>26</v>
      </c>
      <c r="T1553" s="1">
        <f t="shared" si="1115"/>
        <v>26</v>
      </c>
      <c r="U1553" s="1">
        <f t="shared" si="1116"/>
        <v>26</v>
      </c>
      <c r="V1553" s="1">
        <f t="shared" si="1117"/>
        <v>26</v>
      </c>
      <c r="W1553" s="1">
        <f t="shared" si="1118"/>
        <v>26</v>
      </c>
      <c r="X1553" s="1">
        <f t="shared" si="1119"/>
        <v>26</v>
      </c>
      <c r="Y1553" s="1">
        <f t="shared" si="1120"/>
        <v>26</v>
      </c>
      <c r="Z1553" s="1">
        <f t="shared" si="1121"/>
        <v>26</v>
      </c>
      <c r="AA1553" s="1">
        <f t="shared" si="1122"/>
        <v>26</v>
      </c>
      <c r="AB1553" s="1">
        <f t="shared" si="1123"/>
        <v>26</v>
      </c>
      <c r="AC1553" s="1">
        <f t="shared" si="1124"/>
        <v>26</v>
      </c>
      <c r="AD1553" s="1">
        <f t="shared" si="1125"/>
        <v>26</v>
      </c>
      <c r="AE1553" s="1">
        <f t="shared" si="1126"/>
        <v>26</v>
      </c>
      <c r="AF1553" s="1">
        <f t="shared" si="1127"/>
        <v>26</v>
      </c>
      <c r="AG1553" s="1">
        <f t="shared" si="1128"/>
        <v>26</v>
      </c>
      <c r="AH1553" s="1">
        <f t="shared" si="1129"/>
        <v>26</v>
      </c>
      <c r="AI1553" s="1">
        <f t="shared" si="1130"/>
        <v>26</v>
      </c>
      <c r="AJ1553" s="1">
        <f t="shared" si="1131"/>
        <v>26</v>
      </c>
      <c r="AK1553" s="1">
        <f t="shared" si="1132"/>
        <v>26</v>
      </c>
      <c r="AL1553" s="1">
        <f t="shared" si="1133"/>
        <v>26</v>
      </c>
      <c r="AM1553" s="1">
        <f t="shared" si="1134"/>
        <v>26</v>
      </c>
      <c r="AN1553" s="1">
        <f t="shared" si="1135"/>
        <v>26</v>
      </c>
      <c r="AO1553" s="1">
        <f t="shared" si="1136"/>
        <v>26</v>
      </c>
      <c r="AP1553" s="7">
        <f t="shared" si="1106"/>
        <v>27</v>
      </c>
      <c r="AQ1553" s="7">
        <f t="shared" si="1107"/>
        <v>33</v>
      </c>
      <c r="AR1553" s="1">
        <f t="shared" si="1137"/>
        <v>33</v>
      </c>
      <c r="AS1553" s="7">
        <f t="shared" si="1108"/>
        <v>33</v>
      </c>
      <c r="AT1553" s="1">
        <f t="shared" si="1138"/>
        <v>33</v>
      </c>
      <c r="AU1553" s="1">
        <f t="shared" si="1139"/>
        <v>33</v>
      </c>
      <c r="AV1553" s="1">
        <f t="shared" si="1140"/>
        <v>33</v>
      </c>
      <c r="AW1553" s="1">
        <f t="shared" si="1141"/>
        <v>34</v>
      </c>
      <c r="AX1553" s="1">
        <f t="shared" si="1142"/>
        <v>35</v>
      </c>
      <c r="AY1553" s="1">
        <f t="shared" si="1143"/>
        <v>35</v>
      </c>
      <c r="AZ1553" s="1">
        <f t="shared" si="1144"/>
        <v>35</v>
      </c>
      <c r="BA1553" s="1">
        <f t="shared" si="1145"/>
        <v>35</v>
      </c>
      <c r="BB1553" s="1">
        <f t="shared" si="1146"/>
        <v>35</v>
      </c>
      <c r="BC1553" s="1">
        <f t="shared" si="1147"/>
        <v>35</v>
      </c>
      <c r="BD1553" s="1">
        <f t="shared" si="1148"/>
        <v>35</v>
      </c>
      <c r="BE1553" s="1">
        <f t="shared" si="1149"/>
        <v>35</v>
      </c>
      <c r="BF1553" s="1">
        <f t="shared" si="1150"/>
        <v>35</v>
      </c>
      <c r="BG1553" s="1">
        <f>+IF(D1553="male",VLOOKUP(M1553,'Key node cluster'!$A$3:$C$45,3,0),VLOOKUP(M1553,'Key node cluster'!$F$3:$H$27,3,0))</f>
        <v>35</v>
      </c>
    </row>
    <row r="1554" spans="1:59" x14ac:dyDescent="0.25">
      <c r="A1554" t="s">
        <v>1747</v>
      </c>
      <c r="B1554">
        <v>9891039272</v>
      </c>
      <c r="C1554" s="7">
        <v>30</v>
      </c>
      <c r="D1554" t="s">
        <v>9</v>
      </c>
      <c r="E1554" t="s">
        <v>10</v>
      </c>
      <c r="F1554" t="s">
        <v>360</v>
      </c>
      <c r="G1554" t="str">
        <f t="shared" si="1105"/>
        <v>bachelor or above</v>
      </c>
      <c r="H1554" s="7">
        <f t="shared" si="1109"/>
        <v>10</v>
      </c>
      <c r="I1554" t="s">
        <v>14</v>
      </c>
      <c r="J1554">
        <v>32</v>
      </c>
      <c r="K1554">
        <v>7.9397260273972998</v>
      </c>
      <c r="L1554">
        <v>9</v>
      </c>
      <c r="M1554" s="5">
        <f t="shared" si="1110"/>
        <v>31</v>
      </c>
      <c r="N1554" s="5">
        <f>+IF(D1554="male",VLOOKUP(BG1554,'Key node cluster'!$L$3:$N$24,3,0),VLOOKUP(BG1554,'Key node cluster'!$R$3:$T$15,3,0))</f>
        <v>1</v>
      </c>
      <c r="O1554" s="1">
        <v>0</v>
      </c>
      <c r="P1554" s="1">
        <f t="shared" si="1111"/>
        <v>26</v>
      </c>
      <c r="Q1554" s="1">
        <f t="shared" si="1112"/>
        <v>26</v>
      </c>
      <c r="R1554" s="1">
        <f t="shared" si="1113"/>
        <v>26</v>
      </c>
      <c r="S1554" s="1">
        <f t="shared" si="1114"/>
        <v>26</v>
      </c>
      <c r="T1554" s="1">
        <f t="shared" si="1115"/>
        <v>26</v>
      </c>
      <c r="U1554" s="1">
        <f t="shared" si="1116"/>
        <v>26</v>
      </c>
      <c r="V1554" s="1">
        <f t="shared" si="1117"/>
        <v>26</v>
      </c>
      <c r="W1554" s="1">
        <f t="shared" si="1118"/>
        <v>26</v>
      </c>
      <c r="X1554" s="1">
        <f t="shared" si="1119"/>
        <v>26</v>
      </c>
      <c r="Y1554" s="1">
        <f t="shared" si="1120"/>
        <v>26</v>
      </c>
      <c r="Z1554" s="1">
        <f t="shared" si="1121"/>
        <v>26</v>
      </c>
      <c r="AA1554" s="1">
        <f t="shared" si="1122"/>
        <v>26</v>
      </c>
      <c r="AB1554" s="1">
        <f t="shared" si="1123"/>
        <v>26</v>
      </c>
      <c r="AC1554" s="1">
        <f t="shared" si="1124"/>
        <v>26</v>
      </c>
      <c r="AD1554" s="1">
        <f t="shared" si="1125"/>
        <v>26</v>
      </c>
      <c r="AE1554" s="1">
        <f t="shared" si="1126"/>
        <v>26</v>
      </c>
      <c r="AF1554" s="1">
        <f t="shared" si="1127"/>
        <v>26</v>
      </c>
      <c r="AG1554" s="1">
        <f t="shared" si="1128"/>
        <v>26</v>
      </c>
      <c r="AH1554" s="1">
        <f t="shared" si="1129"/>
        <v>26</v>
      </c>
      <c r="AI1554" s="1">
        <f t="shared" si="1130"/>
        <v>26</v>
      </c>
      <c r="AJ1554" s="1">
        <f t="shared" si="1131"/>
        <v>26</v>
      </c>
      <c r="AK1554" s="1">
        <f t="shared" si="1132"/>
        <v>26</v>
      </c>
      <c r="AL1554" s="1">
        <f t="shared" si="1133"/>
        <v>26</v>
      </c>
      <c r="AM1554" s="1">
        <f t="shared" si="1134"/>
        <v>26</v>
      </c>
      <c r="AN1554" s="1">
        <f t="shared" si="1135"/>
        <v>26</v>
      </c>
      <c r="AO1554" s="1">
        <f t="shared" si="1136"/>
        <v>26</v>
      </c>
      <c r="AP1554" s="7">
        <f t="shared" si="1106"/>
        <v>27</v>
      </c>
      <c r="AQ1554" s="7">
        <f t="shared" si="1107"/>
        <v>28</v>
      </c>
      <c r="AR1554" s="1">
        <f t="shared" si="1137"/>
        <v>29</v>
      </c>
      <c r="AS1554" s="7">
        <f t="shared" si="1108"/>
        <v>31</v>
      </c>
      <c r="AT1554" s="1">
        <f t="shared" si="1138"/>
        <v>31</v>
      </c>
      <c r="AU1554" s="1">
        <f t="shared" si="1139"/>
        <v>31</v>
      </c>
      <c r="AV1554" s="1">
        <f t="shared" si="1140"/>
        <v>31</v>
      </c>
      <c r="AW1554" s="1">
        <f t="shared" si="1141"/>
        <v>31</v>
      </c>
      <c r="AX1554" s="1">
        <f t="shared" si="1142"/>
        <v>31</v>
      </c>
      <c r="AY1554" s="1">
        <f t="shared" si="1143"/>
        <v>31</v>
      </c>
      <c r="AZ1554" s="1">
        <f t="shared" si="1144"/>
        <v>31</v>
      </c>
      <c r="BA1554" s="1">
        <f t="shared" si="1145"/>
        <v>31</v>
      </c>
      <c r="BB1554" s="1">
        <f t="shared" si="1146"/>
        <v>31</v>
      </c>
      <c r="BC1554" s="1">
        <f t="shared" si="1147"/>
        <v>31</v>
      </c>
      <c r="BD1554" s="1">
        <f t="shared" si="1148"/>
        <v>31</v>
      </c>
      <c r="BE1554" s="1">
        <f t="shared" si="1149"/>
        <v>31</v>
      </c>
      <c r="BF1554" s="1">
        <f t="shared" si="1150"/>
        <v>31</v>
      </c>
      <c r="BG1554" s="1">
        <f>+IF(D1554="male",VLOOKUP(M1554,'Key node cluster'!$A$3:$C$45,3,0),VLOOKUP(M1554,'Key node cluster'!$F$3:$H$27,3,0))</f>
        <v>31</v>
      </c>
    </row>
    <row r="1555" spans="1:59" x14ac:dyDescent="0.25">
      <c r="A1555" t="s">
        <v>1748</v>
      </c>
      <c r="B1555">
        <v>9731019467</v>
      </c>
      <c r="C1555" s="7">
        <v>50</v>
      </c>
      <c r="D1555" t="s">
        <v>9</v>
      </c>
      <c r="E1555" t="s">
        <v>10</v>
      </c>
      <c r="F1555" t="s">
        <v>45</v>
      </c>
      <c r="G1555" t="str">
        <f t="shared" si="1105"/>
        <v>tvet</v>
      </c>
      <c r="H1555" s="7">
        <f t="shared" si="1109"/>
        <v>20</v>
      </c>
      <c r="I1555" t="s">
        <v>193</v>
      </c>
      <c r="J1555">
        <v>48</v>
      </c>
      <c r="K1555">
        <v>17.186301369862999</v>
      </c>
      <c r="L1555">
        <v>27</v>
      </c>
      <c r="M1555" s="5">
        <f t="shared" si="1110"/>
        <v>32</v>
      </c>
      <c r="N1555" s="5">
        <f>+IF(D1555="male",VLOOKUP(BG1555,'Key node cluster'!$L$3:$N$24,3,0),VLOOKUP(BG1555,'Key node cluster'!$R$3:$T$15,3,0))</f>
        <v>0</v>
      </c>
      <c r="O1555" s="1">
        <v>0</v>
      </c>
      <c r="P1555" s="1">
        <f t="shared" si="1111"/>
        <v>26</v>
      </c>
      <c r="Q1555" s="1">
        <f t="shared" si="1112"/>
        <v>26</v>
      </c>
      <c r="R1555" s="1">
        <f t="shared" si="1113"/>
        <v>26</v>
      </c>
      <c r="S1555" s="1">
        <f t="shared" si="1114"/>
        <v>26</v>
      </c>
      <c r="T1555" s="1">
        <f t="shared" si="1115"/>
        <v>26</v>
      </c>
      <c r="U1555" s="1">
        <f t="shared" si="1116"/>
        <v>26</v>
      </c>
      <c r="V1555" s="1">
        <f t="shared" si="1117"/>
        <v>26</v>
      </c>
      <c r="W1555" s="1">
        <f t="shared" si="1118"/>
        <v>26</v>
      </c>
      <c r="X1555" s="1">
        <f t="shared" si="1119"/>
        <v>26</v>
      </c>
      <c r="Y1555" s="1">
        <f t="shared" si="1120"/>
        <v>26</v>
      </c>
      <c r="Z1555" s="1">
        <f t="shared" si="1121"/>
        <v>26</v>
      </c>
      <c r="AA1555" s="1">
        <f t="shared" si="1122"/>
        <v>26</v>
      </c>
      <c r="AB1555" s="1">
        <f t="shared" si="1123"/>
        <v>26</v>
      </c>
      <c r="AC1555" s="1">
        <f t="shared" si="1124"/>
        <v>26</v>
      </c>
      <c r="AD1555" s="1">
        <f t="shared" si="1125"/>
        <v>26</v>
      </c>
      <c r="AE1555" s="1">
        <f t="shared" si="1126"/>
        <v>26</v>
      </c>
      <c r="AF1555" s="1">
        <f t="shared" si="1127"/>
        <v>26</v>
      </c>
      <c r="AG1555" s="1">
        <f t="shared" si="1128"/>
        <v>26</v>
      </c>
      <c r="AH1555" s="1">
        <f t="shared" si="1129"/>
        <v>26</v>
      </c>
      <c r="AI1555" s="1">
        <f t="shared" si="1130"/>
        <v>26</v>
      </c>
      <c r="AJ1555" s="1">
        <f t="shared" si="1131"/>
        <v>26</v>
      </c>
      <c r="AK1555" s="1">
        <f t="shared" si="1132"/>
        <v>26</v>
      </c>
      <c r="AL1555" s="1">
        <f t="shared" si="1133"/>
        <v>26</v>
      </c>
      <c r="AM1555" s="1">
        <f t="shared" si="1134"/>
        <v>26</v>
      </c>
      <c r="AN1555" s="1">
        <f t="shared" si="1135"/>
        <v>26</v>
      </c>
      <c r="AO1555" s="1">
        <f t="shared" si="1136"/>
        <v>26</v>
      </c>
      <c r="AP1555" s="7">
        <f t="shared" si="1106"/>
        <v>27</v>
      </c>
      <c r="AQ1555" s="7">
        <f t="shared" si="1107"/>
        <v>28</v>
      </c>
      <c r="AR1555" s="1">
        <f t="shared" si="1137"/>
        <v>32</v>
      </c>
      <c r="AS1555" s="7">
        <f t="shared" si="1108"/>
        <v>32</v>
      </c>
      <c r="AT1555" s="1">
        <f t="shared" si="1138"/>
        <v>32</v>
      </c>
      <c r="AU1555" s="1">
        <f t="shared" si="1139"/>
        <v>32</v>
      </c>
      <c r="AV1555" s="1">
        <f t="shared" si="1140"/>
        <v>32</v>
      </c>
      <c r="AW1555" s="1">
        <f t="shared" si="1141"/>
        <v>32</v>
      </c>
      <c r="AX1555" s="1">
        <f t="shared" si="1142"/>
        <v>32</v>
      </c>
      <c r="AY1555" s="1">
        <f t="shared" si="1143"/>
        <v>32</v>
      </c>
      <c r="AZ1555" s="1">
        <f t="shared" si="1144"/>
        <v>32</v>
      </c>
      <c r="BA1555" s="1">
        <f t="shared" si="1145"/>
        <v>32</v>
      </c>
      <c r="BB1555" s="1">
        <f t="shared" si="1146"/>
        <v>32</v>
      </c>
      <c r="BC1555" s="1">
        <f t="shared" si="1147"/>
        <v>32</v>
      </c>
      <c r="BD1555" s="1">
        <f t="shared" si="1148"/>
        <v>32</v>
      </c>
      <c r="BE1555" s="1">
        <f t="shared" si="1149"/>
        <v>32</v>
      </c>
      <c r="BF1555" s="1">
        <f t="shared" si="1150"/>
        <v>32</v>
      </c>
      <c r="BG1555" s="1">
        <f>+IF(D1555="male",VLOOKUP(M1555,'Key node cluster'!$A$3:$C$45,3,0),VLOOKUP(M1555,'Key node cluster'!$F$3:$H$27,3,0))</f>
        <v>32</v>
      </c>
    </row>
    <row r="1556" spans="1:59" x14ac:dyDescent="0.25">
      <c r="A1556" t="s">
        <v>1750</v>
      </c>
      <c r="B1556">
        <v>9971001407</v>
      </c>
      <c r="C1556" s="7">
        <v>20</v>
      </c>
      <c r="D1556" t="s">
        <v>9</v>
      </c>
      <c r="E1556" t="s">
        <v>10</v>
      </c>
      <c r="F1556" t="s">
        <v>28</v>
      </c>
      <c r="G1556" t="str">
        <f t="shared" si="1105"/>
        <v>bachelor or above</v>
      </c>
      <c r="H1556" s="7">
        <f t="shared" si="1109"/>
        <v>1</v>
      </c>
      <c r="I1556" t="s">
        <v>14</v>
      </c>
      <c r="J1556">
        <v>25</v>
      </c>
      <c r="K1556">
        <v>0.92054794520548</v>
      </c>
      <c r="L1556">
        <v>3</v>
      </c>
      <c r="M1556" s="5">
        <f t="shared" si="1110"/>
        <v>19</v>
      </c>
      <c r="N1556" s="5">
        <f>+IF(D1556="male",VLOOKUP(BG1556,'Key node cluster'!$L$3:$N$24,3,0),VLOOKUP(BG1556,'Key node cluster'!$R$3:$T$15,3,0))</f>
        <v>0</v>
      </c>
      <c r="O1556" s="1">
        <v>0</v>
      </c>
      <c r="P1556" s="1">
        <f t="shared" si="1111"/>
        <v>1</v>
      </c>
      <c r="Q1556" s="1">
        <f t="shared" si="1112"/>
        <v>17</v>
      </c>
      <c r="R1556" s="1">
        <f t="shared" si="1113"/>
        <v>17</v>
      </c>
      <c r="S1556" s="1">
        <f t="shared" si="1114"/>
        <v>17</v>
      </c>
      <c r="T1556" s="1">
        <f t="shared" si="1115"/>
        <v>17</v>
      </c>
      <c r="U1556" s="1">
        <f t="shared" si="1116"/>
        <v>17</v>
      </c>
      <c r="V1556" s="1">
        <f t="shared" si="1117"/>
        <v>17</v>
      </c>
      <c r="W1556" s="1">
        <f t="shared" si="1118"/>
        <v>17</v>
      </c>
      <c r="X1556" s="1">
        <f t="shared" si="1119"/>
        <v>17</v>
      </c>
      <c r="Y1556" s="1">
        <f t="shared" si="1120"/>
        <v>17</v>
      </c>
      <c r="Z1556" s="1">
        <f t="shared" si="1121"/>
        <v>17</v>
      </c>
      <c r="AA1556" s="1">
        <f t="shared" si="1122"/>
        <v>17</v>
      </c>
      <c r="AB1556" s="1">
        <f t="shared" si="1123"/>
        <v>17</v>
      </c>
      <c r="AC1556" s="1">
        <f t="shared" si="1124"/>
        <v>17</v>
      </c>
      <c r="AD1556" s="1">
        <f t="shared" si="1125"/>
        <v>17</v>
      </c>
      <c r="AE1556" s="1">
        <f t="shared" si="1126"/>
        <v>17</v>
      </c>
      <c r="AF1556" s="1">
        <f t="shared" si="1127"/>
        <v>17</v>
      </c>
      <c r="AG1556" s="1">
        <f t="shared" si="1128"/>
        <v>18</v>
      </c>
      <c r="AH1556" s="1">
        <f t="shared" si="1129"/>
        <v>19</v>
      </c>
      <c r="AI1556" s="1">
        <f t="shared" si="1130"/>
        <v>19</v>
      </c>
      <c r="AJ1556" s="1">
        <f t="shared" si="1131"/>
        <v>19</v>
      </c>
      <c r="AK1556" s="1">
        <f t="shared" si="1132"/>
        <v>19</v>
      </c>
      <c r="AL1556" s="1">
        <f t="shared" si="1133"/>
        <v>19</v>
      </c>
      <c r="AM1556" s="1">
        <f t="shared" si="1134"/>
        <v>19</v>
      </c>
      <c r="AN1556" s="1">
        <f t="shared" si="1135"/>
        <v>19</v>
      </c>
      <c r="AO1556" s="1">
        <f t="shared" si="1136"/>
        <v>19</v>
      </c>
      <c r="AP1556" s="7">
        <f t="shared" si="1106"/>
        <v>19</v>
      </c>
      <c r="AQ1556" s="7">
        <f t="shared" si="1107"/>
        <v>19</v>
      </c>
      <c r="AR1556" s="1">
        <f t="shared" si="1137"/>
        <v>19</v>
      </c>
      <c r="AS1556" s="7">
        <f t="shared" si="1108"/>
        <v>19</v>
      </c>
      <c r="AT1556" s="1">
        <f t="shared" si="1138"/>
        <v>19</v>
      </c>
      <c r="AU1556" s="1">
        <f t="shared" si="1139"/>
        <v>19</v>
      </c>
      <c r="AV1556" s="1">
        <f t="shared" si="1140"/>
        <v>19</v>
      </c>
      <c r="AW1556" s="1">
        <f t="shared" si="1141"/>
        <v>19</v>
      </c>
      <c r="AX1556" s="1">
        <f t="shared" si="1142"/>
        <v>19</v>
      </c>
      <c r="AY1556" s="1">
        <f t="shared" si="1143"/>
        <v>19</v>
      </c>
      <c r="AZ1556" s="1">
        <f t="shared" si="1144"/>
        <v>19</v>
      </c>
      <c r="BA1556" s="1">
        <f t="shared" si="1145"/>
        <v>19</v>
      </c>
      <c r="BB1556" s="1">
        <f t="shared" si="1146"/>
        <v>19</v>
      </c>
      <c r="BC1556" s="1">
        <f t="shared" si="1147"/>
        <v>19</v>
      </c>
      <c r="BD1556" s="1">
        <f t="shared" si="1148"/>
        <v>19</v>
      </c>
      <c r="BE1556" s="1">
        <f t="shared" si="1149"/>
        <v>19</v>
      </c>
      <c r="BF1556" s="1">
        <f t="shared" si="1150"/>
        <v>19</v>
      </c>
      <c r="BG1556" s="1">
        <f>+IF(D1556="male",VLOOKUP(M1556,'Key node cluster'!$A$3:$C$45,3,0),VLOOKUP(M1556,'Key node cluster'!$F$3:$H$27,3,0))</f>
        <v>19</v>
      </c>
    </row>
    <row r="1557" spans="1:59" x14ac:dyDescent="0.25">
      <c r="A1557" t="s">
        <v>1751</v>
      </c>
      <c r="B1557">
        <v>9761028946</v>
      </c>
      <c r="C1557" s="7">
        <v>40</v>
      </c>
      <c r="D1557" t="s">
        <v>9</v>
      </c>
      <c r="E1557" t="s">
        <v>10</v>
      </c>
      <c r="G1557" t="str">
        <f t="shared" si="1105"/>
        <v>secondary or below</v>
      </c>
      <c r="H1557" s="7">
        <f t="shared" si="1109"/>
        <v>20</v>
      </c>
      <c r="I1557" t="s">
        <v>18</v>
      </c>
      <c r="J1557">
        <v>45</v>
      </c>
      <c r="K1557">
        <v>22.369863013699</v>
      </c>
      <c r="L1557">
        <v>8</v>
      </c>
      <c r="M1557" s="5">
        <f t="shared" si="1110"/>
        <v>26</v>
      </c>
      <c r="N1557" s="5">
        <f>+IF(D1557="male",VLOOKUP(BG1557,'Key node cluster'!$L$3:$N$24,3,0),VLOOKUP(BG1557,'Key node cluster'!$R$3:$T$15,3,0))</f>
        <v>1</v>
      </c>
      <c r="O1557" s="1">
        <v>0</v>
      </c>
      <c r="P1557" s="1">
        <f t="shared" si="1111"/>
        <v>26</v>
      </c>
      <c r="Q1557" s="1">
        <f t="shared" si="1112"/>
        <v>26</v>
      </c>
      <c r="R1557" s="1">
        <f t="shared" si="1113"/>
        <v>26</v>
      </c>
      <c r="S1557" s="1">
        <f t="shared" si="1114"/>
        <v>26</v>
      </c>
      <c r="T1557" s="1">
        <f t="shared" si="1115"/>
        <v>26</v>
      </c>
      <c r="U1557" s="1">
        <f t="shared" si="1116"/>
        <v>26</v>
      </c>
      <c r="V1557" s="1">
        <f t="shared" si="1117"/>
        <v>26</v>
      </c>
      <c r="W1557" s="1">
        <f t="shared" si="1118"/>
        <v>26</v>
      </c>
      <c r="X1557" s="1">
        <f t="shared" si="1119"/>
        <v>26</v>
      </c>
      <c r="Y1557" s="1">
        <f t="shared" si="1120"/>
        <v>26</v>
      </c>
      <c r="Z1557" s="1">
        <f t="shared" si="1121"/>
        <v>26</v>
      </c>
      <c r="AA1557" s="1">
        <f t="shared" si="1122"/>
        <v>26</v>
      </c>
      <c r="AB1557" s="1">
        <f t="shared" si="1123"/>
        <v>26</v>
      </c>
      <c r="AC1557" s="1">
        <f t="shared" si="1124"/>
        <v>26</v>
      </c>
      <c r="AD1557" s="1">
        <f t="shared" si="1125"/>
        <v>26</v>
      </c>
      <c r="AE1557" s="1">
        <f t="shared" si="1126"/>
        <v>26</v>
      </c>
      <c r="AF1557" s="1">
        <f t="shared" si="1127"/>
        <v>26</v>
      </c>
      <c r="AG1557" s="1">
        <f t="shared" si="1128"/>
        <v>26</v>
      </c>
      <c r="AH1557" s="1">
        <f t="shared" si="1129"/>
        <v>26</v>
      </c>
      <c r="AI1557" s="1">
        <f t="shared" si="1130"/>
        <v>26</v>
      </c>
      <c r="AJ1557" s="1">
        <f t="shared" si="1131"/>
        <v>26</v>
      </c>
      <c r="AK1557" s="1">
        <f t="shared" si="1132"/>
        <v>26</v>
      </c>
      <c r="AL1557" s="1">
        <f t="shared" si="1133"/>
        <v>26</v>
      </c>
      <c r="AM1557" s="1">
        <f t="shared" si="1134"/>
        <v>26</v>
      </c>
      <c r="AN1557" s="1">
        <f t="shared" si="1135"/>
        <v>26</v>
      </c>
      <c r="AO1557" s="1">
        <f t="shared" si="1136"/>
        <v>26</v>
      </c>
      <c r="AP1557" s="7">
        <f t="shared" si="1106"/>
        <v>26</v>
      </c>
      <c r="AQ1557" s="7">
        <f t="shared" si="1107"/>
        <v>26</v>
      </c>
      <c r="AR1557" s="1">
        <f t="shared" si="1137"/>
        <v>26</v>
      </c>
      <c r="AS1557" s="7">
        <f t="shared" si="1108"/>
        <v>26</v>
      </c>
      <c r="AT1557" s="1">
        <f t="shared" si="1138"/>
        <v>26</v>
      </c>
      <c r="AU1557" s="1">
        <f t="shared" si="1139"/>
        <v>26</v>
      </c>
      <c r="AV1557" s="1">
        <f t="shared" si="1140"/>
        <v>26</v>
      </c>
      <c r="AW1557" s="1">
        <f t="shared" si="1141"/>
        <v>26</v>
      </c>
      <c r="AX1557" s="1">
        <f t="shared" si="1142"/>
        <v>26</v>
      </c>
      <c r="AY1557" s="1">
        <f t="shared" si="1143"/>
        <v>26</v>
      </c>
      <c r="AZ1557" s="1">
        <f t="shared" si="1144"/>
        <v>26</v>
      </c>
      <c r="BA1557" s="1">
        <f t="shared" si="1145"/>
        <v>26</v>
      </c>
      <c r="BB1557" s="1">
        <f t="shared" si="1146"/>
        <v>26</v>
      </c>
      <c r="BC1557" s="1">
        <f t="shared" si="1147"/>
        <v>26</v>
      </c>
      <c r="BD1557" s="1">
        <f t="shared" si="1148"/>
        <v>26</v>
      </c>
      <c r="BE1557" s="1">
        <f t="shared" si="1149"/>
        <v>26</v>
      </c>
      <c r="BF1557" s="1">
        <f t="shared" si="1150"/>
        <v>26</v>
      </c>
      <c r="BG1557" s="1">
        <f>+IF(D1557="male",VLOOKUP(M1557,'Key node cluster'!$A$3:$C$45,3,0),VLOOKUP(M1557,'Key node cluster'!$F$3:$H$27,3,0))</f>
        <v>31</v>
      </c>
    </row>
    <row r="1558" spans="1:59" x14ac:dyDescent="0.25">
      <c r="A1558" t="s">
        <v>1752</v>
      </c>
      <c r="B1558">
        <v>9741007078</v>
      </c>
      <c r="C1558" s="7">
        <v>50</v>
      </c>
      <c r="D1558" t="s">
        <v>9</v>
      </c>
      <c r="E1558" t="s">
        <v>10</v>
      </c>
      <c r="G1558" t="str">
        <f t="shared" si="1105"/>
        <v/>
      </c>
      <c r="H1558" s="7">
        <f t="shared" si="1109"/>
        <v>20</v>
      </c>
      <c r="J1558">
        <v>47</v>
      </c>
      <c r="K1558">
        <v>24.123287671233001</v>
      </c>
      <c r="L1558">
        <v>6</v>
      </c>
      <c r="M1558" s="5">
        <f t="shared" si="1110"/>
        <v>26</v>
      </c>
      <c r="N1558" s="5">
        <f>+IF(D1558="male",VLOOKUP(BG1558,'Key node cluster'!$L$3:$N$24,3,0),VLOOKUP(BG1558,'Key node cluster'!$R$3:$T$15,3,0))</f>
        <v>1</v>
      </c>
      <c r="O1558" s="1">
        <v>0</v>
      </c>
      <c r="P1558" s="1">
        <f t="shared" si="1111"/>
        <v>26</v>
      </c>
      <c r="Q1558" s="1">
        <f t="shared" si="1112"/>
        <v>26</v>
      </c>
      <c r="R1558" s="1">
        <f t="shared" si="1113"/>
        <v>26</v>
      </c>
      <c r="S1558" s="1">
        <f t="shared" si="1114"/>
        <v>26</v>
      </c>
      <c r="T1558" s="1">
        <f t="shared" si="1115"/>
        <v>26</v>
      </c>
      <c r="U1558" s="1">
        <f t="shared" si="1116"/>
        <v>26</v>
      </c>
      <c r="V1558" s="1">
        <f t="shared" si="1117"/>
        <v>26</v>
      </c>
      <c r="W1558" s="1">
        <f t="shared" si="1118"/>
        <v>26</v>
      </c>
      <c r="X1558" s="1">
        <f t="shared" si="1119"/>
        <v>26</v>
      </c>
      <c r="Y1558" s="1">
        <f t="shared" si="1120"/>
        <v>26</v>
      </c>
      <c r="Z1558" s="1">
        <f t="shared" si="1121"/>
        <v>26</v>
      </c>
      <c r="AA1558" s="1">
        <f t="shared" si="1122"/>
        <v>26</v>
      </c>
      <c r="AB1558" s="1">
        <f t="shared" si="1123"/>
        <v>26</v>
      </c>
      <c r="AC1558" s="1">
        <f t="shared" si="1124"/>
        <v>26</v>
      </c>
      <c r="AD1558" s="1">
        <f t="shared" si="1125"/>
        <v>26</v>
      </c>
      <c r="AE1558" s="1">
        <f t="shared" si="1126"/>
        <v>26</v>
      </c>
      <c r="AF1558" s="1">
        <f t="shared" si="1127"/>
        <v>26</v>
      </c>
      <c r="AG1558" s="1">
        <f t="shared" si="1128"/>
        <v>26</v>
      </c>
      <c r="AH1558" s="1">
        <f t="shared" si="1129"/>
        <v>26</v>
      </c>
      <c r="AI1558" s="1">
        <f t="shared" si="1130"/>
        <v>26</v>
      </c>
      <c r="AJ1558" s="1">
        <f t="shared" si="1131"/>
        <v>26</v>
      </c>
      <c r="AK1558" s="1">
        <f t="shared" si="1132"/>
        <v>26</v>
      </c>
      <c r="AL1558" s="1">
        <f t="shared" si="1133"/>
        <v>26</v>
      </c>
      <c r="AM1558" s="1">
        <f t="shared" si="1134"/>
        <v>26</v>
      </c>
      <c r="AN1558" s="1">
        <f t="shared" si="1135"/>
        <v>26</v>
      </c>
      <c r="AO1558" s="1">
        <f t="shared" si="1136"/>
        <v>26</v>
      </c>
      <c r="AP1558" s="7">
        <f t="shared" si="1106"/>
        <v>26</v>
      </c>
      <c r="AQ1558" s="7">
        <f t="shared" si="1107"/>
        <v>26</v>
      </c>
      <c r="AR1558" s="1">
        <f t="shared" si="1137"/>
        <v>26</v>
      </c>
      <c r="AS1558" s="7">
        <f t="shared" si="1108"/>
        <v>26</v>
      </c>
      <c r="AT1558" s="1">
        <f t="shared" si="1138"/>
        <v>26</v>
      </c>
      <c r="AU1558" s="1">
        <f t="shared" si="1139"/>
        <v>26</v>
      </c>
      <c r="AV1558" s="1">
        <f t="shared" si="1140"/>
        <v>26</v>
      </c>
      <c r="AW1558" s="1">
        <f t="shared" si="1141"/>
        <v>26</v>
      </c>
      <c r="AX1558" s="1">
        <f t="shared" si="1142"/>
        <v>26</v>
      </c>
      <c r="AY1558" s="1">
        <f t="shared" si="1143"/>
        <v>26</v>
      </c>
      <c r="AZ1558" s="1">
        <f t="shared" si="1144"/>
        <v>26</v>
      </c>
      <c r="BA1558" s="1">
        <f t="shared" si="1145"/>
        <v>26</v>
      </c>
      <c r="BB1558" s="1">
        <f t="shared" si="1146"/>
        <v>26</v>
      </c>
      <c r="BC1558" s="1">
        <f t="shared" si="1147"/>
        <v>26</v>
      </c>
      <c r="BD1558" s="1">
        <f t="shared" si="1148"/>
        <v>26</v>
      </c>
      <c r="BE1558" s="1">
        <f t="shared" si="1149"/>
        <v>26</v>
      </c>
      <c r="BF1558" s="1">
        <f t="shared" si="1150"/>
        <v>26</v>
      </c>
      <c r="BG1558" s="1">
        <f>+IF(D1558="male",VLOOKUP(M1558,'Key node cluster'!$A$3:$C$45,3,0),VLOOKUP(M1558,'Key node cluster'!$F$3:$H$27,3,0))</f>
        <v>31</v>
      </c>
    </row>
    <row r="1559" spans="1:59" x14ac:dyDescent="0.25">
      <c r="A1559" t="s">
        <v>1755</v>
      </c>
      <c r="B1559">
        <v>9901017070</v>
      </c>
      <c r="C1559" s="7">
        <v>30</v>
      </c>
      <c r="D1559" t="s">
        <v>9</v>
      </c>
      <c r="E1559" t="s">
        <v>10</v>
      </c>
      <c r="F1559" t="s">
        <v>11</v>
      </c>
      <c r="G1559" t="str">
        <f t="shared" si="1105"/>
        <v>bachelor or above</v>
      </c>
      <c r="H1559" s="7">
        <f t="shared" si="1109"/>
        <v>15</v>
      </c>
      <c r="I1559" t="s">
        <v>14</v>
      </c>
      <c r="J1559">
        <v>31</v>
      </c>
      <c r="K1559">
        <v>10.112328767123</v>
      </c>
      <c r="L1559">
        <v>8</v>
      </c>
      <c r="M1559" s="5">
        <f t="shared" si="1110"/>
        <v>42</v>
      </c>
      <c r="N1559" s="5">
        <f>+IF(D1559="male",VLOOKUP(BG1559,'Key node cluster'!$L$3:$N$24,3,0),VLOOKUP(BG1559,'Key node cluster'!$R$3:$T$15,3,0))</f>
        <v>0</v>
      </c>
      <c r="O1559" s="1">
        <v>0</v>
      </c>
      <c r="P1559" s="1">
        <f t="shared" si="1111"/>
        <v>26</v>
      </c>
      <c r="Q1559" s="1">
        <f t="shared" si="1112"/>
        <v>26</v>
      </c>
      <c r="R1559" s="1">
        <f t="shared" si="1113"/>
        <v>26</v>
      </c>
      <c r="S1559" s="1">
        <f t="shared" si="1114"/>
        <v>26</v>
      </c>
      <c r="T1559" s="1">
        <f t="shared" si="1115"/>
        <v>26</v>
      </c>
      <c r="U1559" s="1">
        <f t="shared" si="1116"/>
        <v>26</v>
      </c>
      <c r="V1559" s="1">
        <f t="shared" si="1117"/>
        <v>26</v>
      </c>
      <c r="W1559" s="1">
        <f t="shared" si="1118"/>
        <v>26</v>
      </c>
      <c r="X1559" s="1">
        <f t="shared" si="1119"/>
        <v>26</v>
      </c>
      <c r="Y1559" s="1">
        <f t="shared" si="1120"/>
        <v>26</v>
      </c>
      <c r="Z1559" s="1">
        <f t="shared" si="1121"/>
        <v>26</v>
      </c>
      <c r="AA1559" s="1">
        <f t="shared" si="1122"/>
        <v>26</v>
      </c>
      <c r="AB1559" s="1">
        <f t="shared" si="1123"/>
        <v>26</v>
      </c>
      <c r="AC1559" s="1">
        <f t="shared" si="1124"/>
        <v>26</v>
      </c>
      <c r="AD1559" s="1">
        <f t="shared" si="1125"/>
        <v>26</v>
      </c>
      <c r="AE1559" s="1">
        <f t="shared" si="1126"/>
        <v>26</v>
      </c>
      <c r="AF1559" s="1">
        <f t="shared" si="1127"/>
        <v>26</v>
      </c>
      <c r="AG1559" s="1">
        <f t="shared" si="1128"/>
        <v>26</v>
      </c>
      <c r="AH1559" s="1">
        <f t="shared" si="1129"/>
        <v>26</v>
      </c>
      <c r="AI1559" s="1">
        <f t="shared" si="1130"/>
        <v>26</v>
      </c>
      <c r="AJ1559" s="1">
        <f t="shared" si="1131"/>
        <v>26</v>
      </c>
      <c r="AK1559" s="1">
        <f t="shared" si="1132"/>
        <v>26</v>
      </c>
      <c r="AL1559" s="1">
        <f t="shared" si="1133"/>
        <v>26</v>
      </c>
      <c r="AM1559" s="1">
        <f t="shared" si="1134"/>
        <v>26</v>
      </c>
      <c r="AN1559" s="1">
        <f t="shared" si="1135"/>
        <v>26</v>
      </c>
      <c r="AO1559" s="1">
        <f t="shared" si="1136"/>
        <v>26</v>
      </c>
      <c r="AP1559" s="7">
        <f t="shared" si="1106"/>
        <v>38</v>
      </c>
      <c r="AQ1559" s="7">
        <f t="shared" si="1107"/>
        <v>38</v>
      </c>
      <c r="AR1559" s="1">
        <f t="shared" si="1137"/>
        <v>38</v>
      </c>
      <c r="AS1559" s="7">
        <f t="shared" si="1108"/>
        <v>38</v>
      </c>
      <c r="AT1559" s="1">
        <f t="shared" si="1138"/>
        <v>38</v>
      </c>
      <c r="AU1559" s="1">
        <f t="shared" si="1139"/>
        <v>38</v>
      </c>
      <c r="AV1559" s="1">
        <f t="shared" si="1140"/>
        <v>38</v>
      </c>
      <c r="AW1559" s="1">
        <f t="shared" si="1141"/>
        <v>38</v>
      </c>
      <c r="AX1559" s="1">
        <f t="shared" si="1142"/>
        <v>38</v>
      </c>
      <c r="AY1559" s="1">
        <f t="shared" si="1143"/>
        <v>38</v>
      </c>
      <c r="AZ1559" s="1">
        <f t="shared" si="1144"/>
        <v>38</v>
      </c>
      <c r="BA1559" s="1">
        <f t="shared" si="1145"/>
        <v>38</v>
      </c>
      <c r="BB1559" s="1">
        <f t="shared" si="1146"/>
        <v>40</v>
      </c>
      <c r="BC1559" s="1">
        <f t="shared" si="1147"/>
        <v>40</v>
      </c>
      <c r="BD1559" s="1">
        <f t="shared" si="1148"/>
        <v>42</v>
      </c>
      <c r="BE1559" s="1">
        <f t="shared" si="1149"/>
        <v>42</v>
      </c>
      <c r="BF1559" s="1">
        <f t="shared" si="1150"/>
        <v>42</v>
      </c>
      <c r="BG1559" s="1">
        <f>+IF(D1559="male",VLOOKUP(M1559,'Key node cluster'!$A$3:$C$45,3,0),VLOOKUP(M1559,'Key node cluster'!$F$3:$H$27,3,0))</f>
        <v>42</v>
      </c>
    </row>
    <row r="1560" spans="1:59" x14ac:dyDescent="0.25">
      <c r="A1560" t="s">
        <v>1756</v>
      </c>
      <c r="B1560">
        <v>9771051296</v>
      </c>
      <c r="C1560" s="7">
        <v>40</v>
      </c>
      <c r="D1560" t="s">
        <v>9</v>
      </c>
      <c r="E1560" t="s">
        <v>10</v>
      </c>
      <c r="F1560" t="s">
        <v>43</v>
      </c>
      <c r="G1560" t="str">
        <f t="shared" si="1105"/>
        <v>bachelor or above</v>
      </c>
      <c r="H1560" s="7">
        <f t="shared" si="1109"/>
        <v>5</v>
      </c>
      <c r="I1560" t="s">
        <v>14</v>
      </c>
      <c r="J1560">
        <v>45</v>
      </c>
      <c r="K1560">
        <v>4.4246575342465997</v>
      </c>
      <c r="L1560">
        <v>8</v>
      </c>
      <c r="M1560" s="5">
        <f t="shared" si="1110"/>
        <v>32</v>
      </c>
      <c r="N1560" s="5">
        <f>+IF(D1560="male",VLOOKUP(BG1560,'Key node cluster'!$L$3:$N$24,3,0),VLOOKUP(BG1560,'Key node cluster'!$R$3:$T$15,3,0))</f>
        <v>0</v>
      </c>
      <c r="O1560" s="1">
        <v>0</v>
      </c>
      <c r="P1560" s="1">
        <f t="shared" si="1111"/>
        <v>26</v>
      </c>
      <c r="Q1560" s="1">
        <f t="shared" si="1112"/>
        <v>26</v>
      </c>
      <c r="R1560" s="1">
        <f t="shared" si="1113"/>
        <v>26</v>
      </c>
      <c r="S1560" s="1">
        <f t="shared" si="1114"/>
        <v>26</v>
      </c>
      <c r="T1560" s="1">
        <f t="shared" si="1115"/>
        <v>26</v>
      </c>
      <c r="U1560" s="1">
        <f t="shared" si="1116"/>
        <v>26</v>
      </c>
      <c r="V1560" s="1">
        <f t="shared" si="1117"/>
        <v>26</v>
      </c>
      <c r="W1560" s="1">
        <f t="shared" si="1118"/>
        <v>26</v>
      </c>
      <c r="X1560" s="1">
        <f t="shared" si="1119"/>
        <v>26</v>
      </c>
      <c r="Y1560" s="1">
        <f t="shared" si="1120"/>
        <v>26</v>
      </c>
      <c r="Z1560" s="1">
        <f t="shared" si="1121"/>
        <v>26</v>
      </c>
      <c r="AA1560" s="1">
        <f t="shared" si="1122"/>
        <v>26</v>
      </c>
      <c r="AB1560" s="1">
        <f t="shared" si="1123"/>
        <v>26</v>
      </c>
      <c r="AC1560" s="1">
        <f t="shared" si="1124"/>
        <v>26</v>
      </c>
      <c r="AD1560" s="1">
        <f t="shared" si="1125"/>
        <v>26</v>
      </c>
      <c r="AE1560" s="1">
        <f t="shared" si="1126"/>
        <v>26</v>
      </c>
      <c r="AF1560" s="1">
        <f t="shared" si="1127"/>
        <v>26</v>
      </c>
      <c r="AG1560" s="1">
        <f t="shared" si="1128"/>
        <v>26</v>
      </c>
      <c r="AH1560" s="1">
        <f t="shared" si="1129"/>
        <v>26</v>
      </c>
      <c r="AI1560" s="1">
        <f t="shared" si="1130"/>
        <v>26</v>
      </c>
      <c r="AJ1560" s="1">
        <f t="shared" si="1131"/>
        <v>26</v>
      </c>
      <c r="AK1560" s="1">
        <f t="shared" si="1132"/>
        <v>26</v>
      </c>
      <c r="AL1560" s="1">
        <f t="shared" si="1133"/>
        <v>26</v>
      </c>
      <c r="AM1560" s="1">
        <f t="shared" si="1134"/>
        <v>26</v>
      </c>
      <c r="AN1560" s="1">
        <f t="shared" si="1135"/>
        <v>26</v>
      </c>
      <c r="AO1560" s="1">
        <f t="shared" si="1136"/>
        <v>26</v>
      </c>
      <c r="AP1560" s="7">
        <f t="shared" si="1106"/>
        <v>27</v>
      </c>
      <c r="AQ1560" s="7">
        <f t="shared" si="1107"/>
        <v>28</v>
      </c>
      <c r="AR1560" s="1">
        <f t="shared" si="1137"/>
        <v>32</v>
      </c>
      <c r="AS1560" s="7">
        <f t="shared" si="1108"/>
        <v>32</v>
      </c>
      <c r="AT1560" s="1">
        <f t="shared" si="1138"/>
        <v>32</v>
      </c>
      <c r="AU1560" s="1">
        <f t="shared" si="1139"/>
        <v>32</v>
      </c>
      <c r="AV1560" s="1">
        <f t="shared" si="1140"/>
        <v>32</v>
      </c>
      <c r="AW1560" s="1">
        <f t="shared" si="1141"/>
        <v>32</v>
      </c>
      <c r="AX1560" s="1">
        <f t="shared" si="1142"/>
        <v>32</v>
      </c>
      <c r="AY1560" s="1">
        <f t="shared" si="1143"/>
        <v>32</v>
      </c>
      <c r="AZ1560" s="1">
        <f t="shared" si="1144"/>
        <v>32</v>
      </c>
      <c r="BA1560" s="1">
        <f t="shared" si="1145"/>
        <v>32</v>
      </c>
      <c r="BB1560" s="1">
        <f t="shared" si="1146"/>
        <v>32</v>
      </c>
      <c r="BC1560" s="1">
        <f t="shared" si="1147"/>
        <v>32</v>
      </c>
      <c r="BD1560" s="1">
        <f t="shared" si="1148"/>
        <v>32</v>
      </c>
      <c r="BE1560" s="1">
        <f t="shared" si="1149"/>
        <v>32</v>
      </c>
      <c r="BF1560" s="1">
        <f t="shared" si="1150"/>
        <v>32</v>
      </c>
      <c r="BG1560" s="1">
        <f>+IF(D1560="male",VLOOKUP(M1560,'Key node cluster'!$A$3:$C$45,3,0),VLOOKUP(M1560,'Key node cluster'!$F$3:$H$27,3,0))</f>
        <v>32</v>
      </c>
    </row>
    <row r="1561" spans="1:59" x14ac:dyDescent="0.25">
      <c r="A1561" t="s">
        <v>1757</v>
      </c>
      <c r="B1561">
        <v>9871036221</v>
      </c>
      <c r="C1561" s="7">
        <v>30</v>
      </c>
      <c r="D1561" t="s">
        <v>9</v>
      </c>
      <c r="E1561" t="s">
        <v>10</v>
      </c>
      <c r="F1561" t="s">
        <v>360</v>
      </c>
      <c r="G1561" t="str">
        <f t="shared" si="1105"/>
        <v>bachelor or above</v>
      </c>
      <c r="H1561" s="7">
        <f t="shared" si="1109"/>
        <v>15</v>
      </c>
      <c r="I1561" t="s">
        <v>46</v>
      </c>
      <c r="J1561">
        <v>34</v>
      </c>
      <c r="K1561">
        <v>11.769863013699</v>
      </c>
      <c r="L1561">
        <v>8</v>
      </c>
      <c r="M1561" s="5">
        <f t="shared" si="1110"/>
        <v>31</v>
      </c>
      <c r="N1561" s="5">
        <f>+IF(D1561="male",VLOOKUP(BG1561,'Key node cluster'!$L$3:$N$24,3,0),VLOOKUP(BG1561,'Key node cluster'!$R$3:$T$15,3,0))</f>
        <v>1</v>
      </c>
      <c r="O1561" s="1">
        <v>0</v>
      </c>
      <c r="P1561" s="1">
        <f t="shared" si="1111"/>
        <v>26</v>
      </c>
      <c r="Q1561" s="1">
        <f t="shared" si="1112"/>
        <v>26</v>
      </c>
      <c r="R1561" s="1">
        <f t="shared" si="1113"/>
        <v>26</v>
      </c>
      <c r="S1561" s="1">
        <f t="shared" si="1114"/>
        <v>26</v>
      </c>
      <c r="T1561" s="1">
        <f t="shared" si="1115"/>
        <v>26</v>
      </c>
      <c r="U1561" s="1">
        <f t="shared" si="1116"/>
        <v>26</v>
      </c>
      <c r="V1561" s="1">
        <f t="shared" si="1117"/>
        <v>26</v>
      </c>
      <c r="W1561" s="1">
        <f t="shared" si="1118"/>
        <v>26</v>
      </c>
      <c r="X1561" s="1">
        <f t="shared" si="1119"/>
        <v>26</v>
      </c>
      <c r="Y1561" s="1">
        <f t="shared" si="1120"/>
        <v>26</v>
      </c>
      <c r="Z1561" s="1">
        <f t="shared" si="1121"/>
        <v>26</v>
      </c>
      <c r="AA1561" s="1">
        <f t="shared" si="1122"/>
        <v>26</v>
      </c>
      <c r="AB1561" s="1">
        <f t="shared" si="1123"/>
        <v>26</v>
      </c>
      <c r="AC1561" s="1">
        <f t="shared" si="1124"/>
        <v>26</v>
      </c>
      <c r="AD1561" s="1">
        <f t="shared" si="1125"/>
        <v>26</v>
      </c>
      <c r="AE1561" s="1">
        <f t="shared" si="1126"/>
        <v>26</v>
      </c>
      <c r="AF1561" s="1">
        <f t="shared" si="1127"/>
        <v>26</v>
      </c>
      <c r="AG1561" s="1">
        <f t="shared" si="1128"/>
        <v>26</v>
      </c>
      <c r="AH1561" s="1">
        <f t="shared" si="1129"/>
        <v>26</v>
      </c>
      <c r="AI1561" s="1">
        <f t="shared" si="1130"/>
        <v>26</v>
      </c>
      <c r="AJ1561" s="1">
        <f t="shared" si="1131"/>
        <v>26</v>
      </c>
      <c r="AK1561" s="1">
        <f t="shared" si="1132"/>
        <v>26</v>
      </c>
      <c r="AL1561" s="1">
        <f t="shared" si="1133"/>
        <v>26</v>
      </c>
      <c r="AM1561" s="1">
        <f t="shared" si="1134"/>
        <v>26</v>
      </c>
      <c r="AN1561" s="1">
        <f t="shared" si="1135"/>
        <v>26</v>
      </c>
      <c r="AO1561" s="1">
        <f t="shared" si="1136"/>
        <v>26</v>
      </c>
      <c r="AP1561" s="7">
        <f t="shared" si="1106"/>
        <v>27</v>
      </c>
      <c r="AQ1561" s="7">
        <f t="shared" si="1107"/>
        <v>28</v>
      </c>
      <c r="AR1561" s="1">
        <f t="shared" si="1137"/>
        <v>29</v>
      </c>
      <c r="AS1561" s="7">
        <f t="shared" si="1108"/>
        <v>31</v>
      </c>
      <c r="AT1561" s="1">
        <f t="shared" si="1138"/>
        <v>31</v>
      </c>
      <c r="AU1561" s="1">
        <f t="shared" si="1139"/>
        <v>31</v>
      </c>
      <c r="AV1561" s="1">
        <f t="shared" si="1140"/>
        <v>31</v>
      </c>
      <c r="AW1561" s="1">
        <f t="shared" si="1141"/>
        <v>31</v>
      </c>
      <c r="AX1561" s="1">
        <f t="shared" si="1142"/>
        <v>31</v>
      </c>
      <c r="AY1561" s="1">
        <f t="shared" si="1143"/>
        <v>31</v>
      </c>
      <c r="AZ1561" s="1">
        <f t="shared" si="1144"/>
        <v>31</v>
      </c>
      <c r="BA1561" s="1">
        <f t="shared" si="1145"/>
        <v>31</v>
      </c>
      <c r="BB1561" s="1">
        <f t="shared" si="1146"/>
        <v>31</v>
      </c>
      <c r="BC1561" s="1">
        <f t="shared" si="1147"/>
        <v>31</v>
      </c>
      <c r="BD1561" s="1">
        <f t="shared" si="1148"/>
        <v>31</v>
      </c>
      <c r="BE1561" s="1">
        <f t="shared" si="1149"/>
        <v>31</v>
      </c>
      <c r="BF1561" s="1">
        <f t="shared" si="1150"/>
        <v>31</v>
      </c>
      <c r="BG1561" s="1">
        <f>+IF(D1561="male",VLOOKUP(M1561,'Key node cluster'!$A$3:$C$45,3,0),VLOOKUP(M1561,'Key node cluster'!$F$3:$H$27,3,0))</f>
        <v>31</v>
      </c>
    </row>
    <row r="1562" spans="1:59" x14ac:dyDescent="0.25">
      <c r="A1562" t="s">
        <v>1758</v>
      </c>
      <c r="B1562">
        <v>9951053564</v>
      </c>
      <c r="C1562" s="7">
        <v>30</v>
      </c>
      <c r="D1562" t="s">
        <v>9</v>
      </c>
      <c r="E1562" t="s">
        <v>10</v>
      </c>
      <c r="F1562" t="s">
        <v>45</v>
      </c>
      <c r="G1562" t="str">
        <f t="shared" si="1105"/>
        <v>bachelor or above</v>
      </c>
      <c r="H1562" s="7">
        <f t="shared" si="1109"/>
        <v>10</v>
      </c>
      <c r="I1562" t="s">
        <v>14</v>
      </c>
      <c r="J1562">
        <v>26</v>
      </c>
      <c r="K1562">
        <v>7.9452054794520999</v>
      </c>
      <c r="L1562">
        <v>3</v>
      </c>
      <c r="M1562" s="5">
        <f t="shared" si="1110"/>
        <v>31</v>
      </c>
      <c r="N1562" s="5">
        <f>+IF(D1562="male",VLOOKUP(BG1562,'Key node cluster'!$L$3:$N$24,3,0),VLOOKUP(BG1562,'Key node cluster'!$R$3:$T$15,3,0))</f>
        <v>1</v>
      </c>
      <c r="O1562" s="1">
        <v>0</v>
      </c>
      <c r="P1562" s="1">
        <f t="shared" si="1111"/>
        <v>26</v>
      </c>
      <c r="Q1562" s="1">
        <f t="shared" si="1112"/>
        <v>26</v>
      </c>
      <c r="R1562" s="1">
        <f t="shared" si="1113"/>
        <v>26</v>
      </c>
      <c r="S1562" s="1">
        <f t="shared" si="1114"/>
        <v>26</v>
      </c>
      <c r="T1562" s="1">
        <f t="shared" si="1115"/>
        <v>26</v>
      </c>
      <c r="U1562" s="1">
        <f t="shared" si="1116"/>
        <v>26</v>
      </c>
      <c r="V1562" s="1">
        <f t="shared" si="1117"/>
        <v>26</v>
      </c>
      <c r="W1562" s="1">
        <f t="shared" si="1118"/>
        <v>26</v>
      </c>
      <c r="X1562" s="1">
        <f t="shared" si="1119"/>
        <v>26</v>
      </c>
      <c r="Y1562" s="1">
        <f t="shared" si="1120"/>
        <v>26</v>
      </c>
      <c r="Z1562" s="1">
        <f t="shared" si="1121"/>
        <v>26</v>
      </c>
      <c r="AA1562" s="1">
        <f t="shared" si="1122"/>
        <v>26</v>
      </c>
      <c r="AB1562" s="1">
        <f t="shared" si="1123"/>
        <v>26</v>
      </c>
      <c r="AC1562" s="1">
        <f t="shared" si="1124"/>
        <v>26</v>
      </c>
      <c r="AD1562" s="1">
        <f t="shared" si="1125"/>
        <v>26</v>
      </c>
      <c r="AE1562" s="1">
        <f t="shared" si="1126"/>
        <v>26</v>
      </c>
      <c r="AF1562" s="1">
        <f t="shared" si="1127"/>
        <v>26</v>
      </c>
      <c r="AG1562" s="1">
        <f t="shared" si="1128"/>
        <v>26</v>
      </c>
      <c r="AH1562" s="1">
        <f t="shared" si="1129"/>
        <v>26</v>
      </c>
      <c r="AI1562" s="1">
        <f t="shared" si="1130"/>
        <v>26</v>
      </c>
      <c r="AJ1562" s="1">
        <f t="shared" si="1131"/>
        <v>26</v>
      </c>
      <c r="AK1562" s="1">
        <f t="shared" si="1132"/>
        <v>26</v>
      </c>
      <c r="AL1562" s="1">
        <f t="shared" si="1133"/>
        <v>26</v>
      </c>
      <c r="AM1562" s="1">
        <f t="shared" si="1134"/>
        <v>26</v>
      </c>
      <c r="AN1562" s="1">
        <f t="shared" si="1135"/>
        <v>26</v>
      </c>
      <c r="AO1562" s="1">
        <f t="shared" si="1136"/>
        <v>26</v>
      </c>
      <c r="AP1562" s="7">
        <f t="shared" si="1106"/>
        <v>27</v>
      </c>
      <c r="AQ1562" s="7">
        <f t="shared" si="1107"/>
        <v>28</v>
      </c>
      <c r="AR1562" s="1">
        <f t="shared" si="1137"/>
        <v>29</v>
      </c>
      <c r="AS1562" s="7">
        <f t="shared" si="1108"/>
        <v>31</v>
      </c>
      <c r="AT1562" s="1">
        <f t="shared" si="1138"/>
        <v>31</v>
      </c>
      <c r="AU1562" s="1">
        <f t="shared" si="1139"/>
        <v>31</v>
      </c>
      <c r="AV1562" s="1">
        <f t="shared" si="1140"/>
        <v>31</v>
      </c>
      <c r="AW1562" s="1">
        <f t="shared" si="1141"/>
        <v>31</v>
      </c>
      <c r="AX1562" s="1">
        <f t="shared" si="1142"/>
        <v>31</v>
      </c>
      <c r="AY1562" s="1">
        <f t="shared" si="1143"/>
        <v>31</v>
      </c>
      <c r="AZ1562" s="1">
        <f t="shared" si="1144"/>
        <v>31</v>
      </c>
      <c r="BA1562" s="1">
        <f t="shared" si="1145"/>
        <v>31</v>
      </c>
      <c r="BB1562" s="1">
        <f t="shared" si="1146"/>
        <v>31</v>
      </c>
      <c r="BC1562" s="1">
        <f t="shared" si="1147"/>
        <v>31</v>
      </c>
      <c r="BD1562" s="1">
        <f t="shared" si="1148"/>
        <v>31</v>
      </c>
      <c r="BE1562" s="1">
        <f t="shared" si="1149"/>
        <v>31</v>
      </c>
      <c r="BF1562" s="1">
        <f t="shared" si="1150"/>
        <v>31</v>
      </c>
      <c r="BG1562" s="1">
        <f>+IF(D1562="male",VLOOKUP(M1562,'Key node cluster'!$A$3:$C$45,3,0),VLOOKUP(M1562,'Key node cluster'!$F$3:$H$27,3,0))</f>
        <v>31</v>
      </c>
    </row>
    <row r="1563" spans="1:59" x14ac:dyDescent="0.25">
      <c r="A1563" t="s">
        <v>1759</v>
      </c>
      <c r="B1563">
        <v>9841003981</v>
      </c>
      <c r="C1563" s="7">
        <v>40</v>
      </c>
      <c r="D1563" t="s">
        <v>9</v>
      </c>
      <c r="E1563" t="s">
        <v>10</v>
      </c>
      <c r="F1563" t="s">
        <v>28</v>
      </c>
      <c r="G1563" t="str">
        <f t="shared" si="1105"/>
        <v>tvet</v>
      </c>
      <c r="H1563" s="7">
        <f t="shared" si="1109"/>
        <v>15</v>
      </c>
      <c r="I1563" t="s">
        <v>316</v>
      </c>
      <c r="J1563">
        <v>37</v>
      </c>
      <c r="K1563">
        <v>14.865753424657999</v>
      </c>
      <c r="L1563">
        <v>2</v>
      </c>
      <c r="M1563" s="5">
        <f t="shared" si="1110"/>
        <v>37</v>
      </c>
      <c r="N1563" s="5">
        <f>+IF(D1563="male",VLOOKUP(BG1563,'Key node cluster'!$L$3:$N$24,3,0),VLOOKUP(BG1563,'Key node cluster'!$R$3:$T$15,3,0))</f>
        <v>0</v>
      </c>
      <c r="O1563" s="1">
        <v>0</v>
      </c>
      <c r="P1563" s="1">
        <f t="shared" si="1111"/>
        <v>26</v>
      </c>
      <c r="Q1563" s="1">
        <f t="shared" si="1112"/>
        <v>26</v>
      </c>
      <c r="R1563" s="1">
        <f t="shared" si="1113"/>
        <v>26</v>
      </c>
      <c r="S1563" s="1">
        <f t="shared" si="1114"/>
        <v>26</v>
      </c>
      <c r="T1563" s="1">
        <f t="shared" si="1115"/>
        <v>26</v>
      </c>
      <c r="U1563" s="1">
        <f t="shared" si="1116"/>
        <v>26</v>
      </c>
      <c r="V1563" s="1">
        <f t="shared" si="1117"/>
        <v>26</v>
      </c>
      <c r="W1563" s="1">
        <f t="shared" si="1118"/>
        <v>26</v>
      </c>
      <c r="X1563" s="1">
        <f t="shared" si="1119"/>
        <v>26</v>
      </c>
      <c r="Y1563" s="1">
        <f t="shared" si="1120"/>
        <v>26</v>
      </c>
      <c r="Z1563" s="1">
        <f t="shared" si="1121"/>
        <v>26</v>
      </c>
      <c r="AA1563" s="1">
        <f t="shared" si="1122"/>
        <v>26</v>
      </c>
      <c r="AB1563" s="1">
        <f t="shared" si="1123"/>
        <v>26</v>
      </c>
      <c r="AC1563" s="1">
        <f t="shared" si="1124"/>
        <v>26</v>
      </c>
      <c r="AD1563" s="1">
        <f t="shared" si="1125"/>
        <v>26</v>
      </c>
      <c r="AE1563" s="1">
        <f t="shared" si="1126"/>
        <v>26</v>
      </c>
      <c r="AF1563" s="1">
        <f t="shared" si="1127"/>
        <v>26</v>
      </c>
      <c r="AG1563" s="1">
        <f t="shared" si="1128"/>
        <v>26</v>
      </c>
      <c r="AH1563" s="1">
        <f t="shared" si="1129"/>
        <v>26</v>
      </c>
      <c r="AI1563" s="1">
        <f t="shared" si="1130"/>
        <v>26</v>
      </c>
      <c r="AJ1563" s="1">
        <f t="shared" si="1131"/>
        <v>26</v>
      </c>
      <c r="AK1563" s="1">
        <f t="shared" si="1132"/>
        <v>26</v>
      </c>
      <c r="AL1563" s="1">
        <f t="shared" si="1133"/>
        <v>26</v>
      </c>
      <c r="AM1563" s="1">
        <f t="shared" si="1134"/>
        <v>26</v>
      </c>
      <c r="AN1563" s="1">
        <f t="shared" si="1135"/>
        <v>26</v>
      </c>
      <c r="AO1563" s="1">
        <f t="shared" si="1136"/>
        <v>26</v>
      </c>
      <c r="AP1563" s="7">
        <f t="shared" si="1106"/>
        <v>27</v>
      </c>
      <c r="AQ1563" s="7">
        <f t="shared" si="1107"/>
        <v>33</v>
      </c>
      <c r="AR1563" s="1">
        <f t="shared" si="1137"/>
        <v>33</v>
      </c>
      <c r="AS1563" s="7">
        <f t="shared" si="1108"/>
        <v>33</v>
      </c>
      <c r="AT1563" s="1">
        <f t="shared" si="1138"/>
        <v>33</v>
      </c>
      <c r="AU1563" s="1">
        <f t="shared" si="1139"/>
        <v>33</v>
      </c>
      <c r="AV1563" s="1">
        <f t="shared" si="1140"/>
        <v>33</v>
      </c>
      <c r="AW1563" s="1">
        <f t="shared" si="1141"/>
        <v>37</v>
      </c>
      <c r="AX1563" s="1">
        <f t="shared" si="1142"/>
        <v>37</v>
      </c>
      <c r="AY1563" s="1">
        <f t="shared" si="1143"/>
        <v>37</v>
      </c>
      <c r="AZ1563" s="1">
        <f t="shared" si="1144"/>
        <v>37</v>
      </c>
      <c r="BA1563" s="1">
        <f t="shared" si="1145"/>
        <v>37</v>
      </c>
      <c r="BB1563" s="1">
        <f t="shared" si="1146"/>
        <v>37</v>
      </c>
      <c r="BC1563" s="1">
        <f t="shared" si="1147"/>
        <v>37</v>
      </c>
      <c r="BD1563" s="1">
        <f t="shared" si="1148"/>
        <v>37</v>
      </c>
      <c r="BE1563" s="1">
        <f t="shared" si="1149"/>
        <v>37</v>
      </c>
      <c r="BF1563" s="1">
        <f t="shared" si="1150"/>
        <v>37</v>
      </c>
      <c r="BG1563" s="1">
        <f>+IF(D1563="male",VLOOKUP(M1563,'Key node cluster'!$A$3:$C$45,3,0),VLOOKUP(M1563,'Key node cluster'!$F$3:$H$27,3,0))</f>
        <v>37</v>
      </c>
    </row>
    <row r="1564" spans="1:59" x14ac:dyDescent="0.25">
      <c r="A1564" t="s">
        <v>1761</v>
      </c>
      <c r="B1564">
        <v>9791014288</v>
      </c>
      <c r="C1564" s="7">
        <v>40</v>
      </c>
      <c r="D1564" t="s">
        <v>9</v>
      </c>
      <c r="E1564" t="s">
        <v>10</v>
      </c>
      <c r="F1564" t="s">
        <v>11</v>
      </c>
      <c r="G1564" t="str">
        <f t="shared" si="1105"/>
        <v>bachelor or above</v>
      </c>
      <c r="H1564" s="7">
        <f t="shared" si="1109"/>
        <v>5</v>
      </c>
      <c r="I1564" t="s">
        <v>14</v>
      </c>
      <c r="J1564">
        <v>42</v>
      </c>
      <c r="K1564">
        <v>3.7506849315067998</v>
      </c>
      <c r="L1564">
        <v>3</v>
      </c>
      <c r="M1564" s="5">
        <f t="shared" si="1110"/>
        <v>41</v>
      </c>
      <c r="N1564" s="5">
        <f>+IF(D1564="male",VLOOKUP(BG1564,'Key node cluster'!$L$3:$N$24,3,0),VLOOKUP(BG1564,'Key node cluster'!$R$3:$T$15,3,0))</f>
        <v>1</v>
      </c>
      <c r="O1564" s="1">
        <v>0</v>
      </c>
      <c r="P1564" s="1">
        <f t="shared" si="1111"/>
        <v>26</v>
      </c>
      <c r="Q1564" s="1">
        <f t="shared" si="1112"/>
        <v>26</v>
      </c>
      <c r="R1564" s="1">
        <f t="shared" si="1113"/>
        <v>26</v>
      </c>
      <c r="S1564" s="1">
        <f t="shared" si="1114"/>
        <v>26</v>
      </c>
      <c r="T1564" s="1">
        <f t="shared" si="1115"/>
        <v>26</v>
      </c>
      <c r="U1564" s="1">
        <f t="shared" si="1116"/>
        <v>26</v>
      </c>
      <c r="V1564" s="1">
        <f t="shared" si="1117"/>
        <v>26</v>
      </c>
      <c r="W1564" s="1">
        <f t="shared" si="1118"/>
        <v>26</v>
      </c>
      <c r="X1564" s="1">
        <f t="shared" si="1119"/>
        <v>26</v>
      </c>
      <c r="Y1564" s="1">
        <f t="shared" si="1120"/>
        <v>26</v>
      </c>
      <c r="Z1564" s="1">
        <f t="shared" si="1121"/>
        <v>26</v>
      </c>
      <c r="AA1564" s="1">
        <f t="shared" si="1122"/>
        <v>26</v>
      </c>
      <c r="AB1564" s="1">
        <f t="shared" si="1123"/>
        <v>26</v>
      </c>
      <c r="AC1564" s="1">
        <f t="shared" si="1124"/>
        <v>26</v>
      </c>
      <c r="AD1564" s="1">
        <f t="shared" si="1125"/>
        <v>26</v>
      </c>
      <c r="AE1564" s="1">
        <f t="shared" si="1126"/>
        <v>26</v>
      </c>
      <c r="AF1564" s="1">
        <f t="shared" si="1127"/>
        <v>26</v>
      </c>
      <c r="AG1564" s="1">
        <f t="shared" si="1128"/>
        <v>26</v>
      </c>
      <c r="AH1564" s="1">
        <f t="shared" si="1129"/>
        <v>26</v>
      </c>
      <c r="AI1564" s="1">
        <f t="shared" si="1130"/>
        <v>26</v>
      </c>
      <c r="AJ1564" s="1">
        <f t="shared" si="1131"/>
        <v>26</v>
      </c>
      <c r="AK1564" s="1">
        <f t="shared" si="1132"/>
        <v>26</v>
      </c>
      <c r="AL1564" s="1">
        <f t="shared" si="1133"/>
        <v>26</v>
      </c>
      <c r="AM1564" s="1">
        <f t="shared" si="1134"/>
        <v>26</v>
      </c>
      <c r="AN1564" s="1">
        <f t="shared" si="1135"/>
        <v>26</v>
      </c>
      <c r="AO1564" s="1">
        <f t="shared" si="1136"/>
        <v>26</v>
      </c>
      <c r="AP1564" s="7">
        <f t="shared" si="1106"/>
        <v>38</v>
      </c>
      <c r="AQ1564" s="7">
        <f t="shared" si="1107"/>
        <v>38</v>
      </c>
      <c r="AR1564" s="1">
        <f t="shared" si="1137"/>
        <v>38</v>
      </c>
      <c r="AS1564" s="7">
        <f t="shared" si="1108"/>
        <v>38</v>
      </c>
      <c r="AT1564" s="1">
        <f t="shared" si="1138"/>
        <v>38</v>
      </c>
      <c r="AU1564" s="1">
        <f t="shared" si="1139"/>
        <v>38</v>
      </c>
      <c r="AV1564" s="1">
        <f t="shared" si="1140"/>
        <v>38</v>
      </c>
      <c r="AW1564" s="1">
        <f t="shared" si="1141"/>
        <v>38</v>
      </c>
      <c r="AX1564" s="1">
        <f t="shared" si="1142"/>
        <v>38</v>
      </c>
      <c r="AY1564" s="1">
        <f t="shared" si="1143"/>
        <v>38</v>
      </c>
      <c r="AZ1564" s="1">
        <f t="shared" si="1144"/>
        <v>38</v>
      </c>
      <c r="BA1564" s="1">
        <f t="shared" si="1145"/>
        <v>38</v>
      </c>
      <c r="BB1564" s="1">
        <f t="shared" si="1146"/>
        <v>40</v>
      </c>
      <c r="BC1564" s="1">
        <f t="shared" si="1147"/>
        <v>40</v>
      </c>
      <c r="BD1564" s="1">
        <f t="shared" si="1148"/>
        <v>41</v>
      </c>
      <c r="BE1564" s="1">
        <f t="shared" si="1149"/>
        <v>41</v>
      </c>
      <c r="BF1564" s="1">
        <f t="shared" si="1150"/>
        <v>41</v>
      </c>
      <c r="BG1564" s="1">
        <f>+IF(D1564="male",VLOOKUP(M1564,'Key node cluster'!$A$3:$C$45,3,0),VLOOKUP(M1564,'Key node cluster'!$F$3:$H$27,3,0))</f>
        <v>41</v>
      </c>
    </row>
    <row r="1565" spans="1:59" x14ac:dyDescent="0.25">
      <c r="A1565" t="s">
        <v>1762</v>
      </c>
      <c r="B1565">
        <v>9731029672</v>
      </c>
      <c r="C1565" s="7">
        <v>50</v>
      </c>
      <c r="D1565" t="s">
        <v>9</v>
      </c>
      <c r="E1565" t="s">
        <v>10</v>
      </c>
      <c r="G1565" t="str">
        <f t="shared" si="1105"/>
        <v/>
      </c>
      <c r="H1565" s="7">
        <f t="shared" si="1109"/>
        <v>15</v>
      </c>
      <c r="J1565">
        <v>49</v>
      </c>
      <c r="K1565">
        <v>13.282191780822</v>
      </c>
      <c r="L1565">
        <v>2</v>
      </c>
      <c r="M1565" s="5">
        <f t="shared" si="1110"/>
        <v>26</v>
      </c>
      <c r="N1565" s="5">
        <f>+IF(D1565="male",VLOOKUP(BG1565,'Key node cluster'!$L$3:$N$24,3,0),VLOOKUP(BG1565,'Key node cluster'!$R$3:$T$15,3,0))</f>
        <v>1</v>
      </c>
      <c r="O1565" s="1">
        <v>0</v>
      </c>
      <c r="P1565" s="1">
        <f t="shared" si="1111"/>
        <v>26</v>
      </c>
      <c r="Q1565" s="1">
        <f t="shared" si="1112"/>
        <v>26</v>
      </c>
      <c r="R1565" s="1">
        <f t="shared" si="1113"/>
        <v>26</v>
      </c>
      <c r="S1565" s="1">
        <f t="shared" si="1114"/>
        <v>26</v>
      </c>
      <c r="T1565" s="1">
        <f t="shared" si="1115"/>
        <v>26</v>
      </c>
      <c r="U1565" s="1">
        <f t="shared" si="1116"/>
        <v>26</v>
      </c>
      <c r="V1565" s="1">
        <f t="shared" si="1117"/>
        <v>26</v>
      </c>
      <c r="W1565" s="1">
        <f t="shared" si="1118"/>
        <v>26</v>
      </c>
      <c r="X1565" s="1">
        <f t="shared" si="1119"/>
        <v>26</v>
      </c>
      <c r="Y1565" s="1">
        <f t="shared" si="1120"/>
        <v>26</v>
      </c>
      <c r="Z1565" s="1">
        <f t="shared" si="1121"/>
        <v>26</v>
      </c>
      <c r="AA1565" s="1">
        <f t="shared" si="1122"/>
        <v>26</v>
      </c>
      <c r="AB1565" s="1">
        <f t="shared" si="1123"/>
        <v>26</v>
      </c>
      <c r="AC1565" s="1">
        <f t="shared" si="1124"/>
        <v>26</v>
      </c>
      <c r="AD1565" s="1">
        <f t="shared" si="1125"/>
        <v>26</v>
      </c>
      <c r="AE1565" s="1">
        <f t="shared" si="1126"/>
        <v>26</v>
      </c>
      <c r="AF1565" s="1">
        <f t="shared" si="1127"/>
        <v>26</v>
      </c>
      <c r="AG1565" s="1">
        <f t="shared" si="1128"/>
        <v>26</v>
      </c>
      <c r="AH1565" s="1">
        <f t="shared" si="1129"/>
        <v>26</v>
      </c>
      <c r="AI1565" s="1">
        <f t="shared" si="1130"/>
        <v>26</v>
      </c>
      <c r="AJ1565" s="1">
        <f t="shared" si="1131"/>
        <v>26</v>
      </c>
      <c r="AK1565" s="1">
        <f t="shared" si="1132"/>
        <v>26</v>
      </c>
      <c r="AL1565" s="1">
        <f t="shared" si="1133"/>
        <v>26</v>
      </c>
      <c r="AM1565" s="1">
        <f t="shared" si="1134"/>
        <v>26</v>
      </c>
      <c r="AN1565" s="1">
        <f t="shared" si="1135"/>
        <v>26</v>
      </c>
      <c r="AO1565" s="1">
        <f t="shared" si="1136"/>
        <v>26</v>
      </c>
      <c r="AP1565" s="7">
        <f t="shared" si="1106"/>
        <v>26</v>
      </c>
      <c r="AQ1565" s="7">
        <f t="shared" si="1107"/>
        <v>26</v>
      </c>
      <c r="AR1565" s="1">
        <f t="shared" si="1137"/>
        <v>26</v>
      </c>
      <c r="AS1565" s="7">
        <f t="shared" si="1108"/>
        <v>26</v>
      </c>
      <c r="AT1565" s="1">
        <f t="shared" si="1138"/>
        <v>26</v>
      </c>
      <c r="AU1565" s="1">
        <f t="shared" si="1139"/>
        <v>26</v>
      </c>
      <c r="AV1565" s="1">
        <f t="shared" si="1140"/>
        <v>26</v>
      </c>
      <c r="AW1565" s="1">
        <f t="shared" si="1141"/>
        <v>26</v>
      </c>
      <c r="AX1565" s="1">
        <f t="shared" si="1142"/>
        <v>26</v>
      </c>
      <c r="AY1565" s="1">
        <f t="shared" si="1143"/>
        <v>26</v>
      </c>
      <c r="AZ1565" s="1">
        <f t="shared" si="1144"/>
        <v>26</v>
      </c>
      <c r="BA1565" s="1">
        <f t="shared" si="1145"/>
        <v>26</v>
      </c>
      <c r="BB1565" s="1">
        <f t="shared" si="1146"/>
        <v>26</v>
      </c>
      <c r="BC1565" s="1">
        <f t="shared" si="1147"/>
        <v>26</v>
      </c>
      <c r="BD1565" s="1">
        <f t="shared" si="1148"/>
        <v>26</v>
      </c>
      <c r="BE1565" s="1">
        <f t="shared" si="1149"/>
        <v>26</v>
      </c>
      <c r="BF1565" s="1">
        <f t="shared" si="1150"/>
        <v>26</v>
      </c>
      <c r="BG1565" s="1">
        <f>+IF(D1565="male",VLOOKUP(M1565,'Key node cluster'!$A$3:$C$45,3,0),VLOOKUP(M1565,'Key node cluster'!$F$3:$H$27,3,0))</f>
        <v>31</v>
      </c>
    </row>
    <row r="1566" spans="1:59" x14ac:dyDescent="0.25">
      <c r="A1566" t="s">
        <v>1764</v>
      </c>
      <c r="B1566">
        <v>9961009589</v>
      </c>
      <c r="C1566" s="7">
        <v>30</v>
      </c>
      <c r="D1566" t="s">
        <v>9</v>
      </c>
      <c r="E1566" t="s">
        <v>10</v>
      </c>
      <c r="F1566" t="s">
        <v>206</v>
      </c>
      <c r="G1566" t="str">
        <f t="shared" ref="G1566:G1629" si="1151">IF(I1566="","",IF(OR(I1566="high_school",I1566="secondary_or_below"),"secondary or below",IF(OR(I1566="bachelor",I1566="master",I1566="phd"),"bachelor or above", "tvet")))</f>
        <v>bachelor or above</v>
      </c>
      <c r="H1566" s="7">
        <f t="shared" si="1109"/>
        <v>1</v>
      </c>
      <c r="I1566" t="s">
        <v>14</v>
      </c>
      <c r="J1566">
        <v>26</v>
      </c>
      <c r="K1566">
        <v>0.83561643835615995</v>
      </c>
      <c r="L1566">
        <v>3</v>
      </c>
      <c r="M1566" s="5">
        <f t="shared" si="1110"/>
        <v>19</v>
      </c>
      <c r="N1566" s="5">
        <f>+IF(D1566="male",VLOOKUP(BG1566,'Key node cluster'!$L$3:$N$24,3,0),VLOOKUP(BG1566,'Key node cluster'!$R$3:$T$15,3,0))</f>
        <v>0</v>
      </c>
      <c r="O1566" s="1">
        <v>0</v>
      </c>
      <c r="P1566" s="1">
        <f t="shared" si="1111"/>
        <v>1</v>
      </c>
      <c r="Q1566" s="1">
        <f t="shared" si="1112"/>
        <v>17</v>
      </c>
      <c r="R1566" s="1">
        <f t="shared" si="1113"/>
        <v>17</v>
      </c>
      <c r="S1566" s="1">
        <f t="shared" si="1114"/>
        <v>17</v>
      </c>
      <c r="T1566" s="1">
        <f t="shared" si="1115"/>
        <v>17</v>
      </c>
      <c r="U1566" s="1">
        <f t="shared" si="1116"/>
        <v>17</v>
      </c>
      <c r="V1566" s="1">
        <f t="shared" si="1117"/>
        <v>17</v>
      </c>
      <c r="W1566" s="1">
        <f t="shared" si="1118"/>
        <v>17</v>
      </c>
      <c r="X1566" s="1">
        <f t="shared" si="1119"/>
        <v>17</v>
      </c>
      <c r="Y1566" s="1">
        <f t="shared" si="1120"/>
        <v>17</v>
      </c>
      <c r="Z1566" s="1">
        <f t="shared" si="1121"/>
        <v>17</v>
      </c>
      <c r="AA1566" s="1">
        <f t="shared" si="1122"/>
        <v>17</v>
      </c>
      <c r="AB1566" s="1">
        <f t="shared" si="1123"/>
        <v>17</v>
      </c>
      <c r="AC1566" s="1">
        <f t="shared" si="1124"/>
        <v>17</v>
      </c>
      <c r="AD1566" s="1">
        <f t="shared" si="1125"/>
        <v>17</v>
      </c>
      <c r="AE1566" s="1">
        <f t="shared" si="1126"/>
        <v>17</v>
      </c>
      <c r="AF1566" s="1">
        <f t="shared" si="1127"/>
        <v>17</v>
      </c>
      <c r="AG1566" s="1">
        <f t="shared" si="1128"/>
        <v>18</v>
      </c>
      <c r="AH1566" s="1">
        <f t="shared" si="1129"/>
        <v>19</v>
      </c>
      <c r="AI1566" s="1">
        <f t="shared" si="1130"/>
        <v>19</v>
      </c>
      <c r="AJ1566" s="1">
        <f t="shared" si="1131"/>
        <v>19</v>
      </c>
      <c r="AK1566" s="1">
        <f t="shared" si="1132"/>
        <v>19</v>
      </c>
      <c r="AL1566" s="1">
        <f t="shared" si="1133"/>
        <v>19</v>
      </c>
      <c r="AM1566" s="1">
        <f t="shared" si="1134"/>
        <v>19</v>
      </c>
      <c r="AN1566" s="1">
        <f t="shared" si="1135"/>
        <v>19</v>
      </c>
      <c r="AO1566" s="1">
        <f t="shared" si="1136"/>
        <v>19</v>
      </c>
      <c r="AP1566" s="7">
        <f t="shared" si="1106"/>
        <v>19</v>
      </c>
      <c r="AQ1566" s="7">
        <f t="shared" si="1107"/>
        <v>19</v>
      </c>
      <c r="AR1566" s="1">
        <f t="shared" si="1137"/>
        <v>19</v>
      </c>
      <c r="AS1566" s="7">
        <f t="shared" si="1108"/>
        <v>19</v>
      </c>
      <c r="AT1566" s="1">
        <f t="shared" si="1138"/>
        <v>19</v>
      </c>
      <c r="AU1566" s="1">
        <f t="shared" si="1139"/>
        <v>19</v>
      </c>
      <c r="AV1566" s="1">
        <f t="shared" si="1140"/>
        <v>19</v>
      </c>
      <c r="AW1566" s="1">
        <f t="shared" si="1141"/>
        <v>19</v>
      </c>
      <c r="AX1566" s="1">
        <f t="shared" si="1142"/>
        <v>19</v>
      </c>
      <c r="AY1566" s="1">
        <f t="shared" si="1143"/>
        <v>19</v>
      </c>
      <c r="AZ1566" s="1">
        <f t="shared" si="1144"/>
        <v>19</v>
      </c>
      <c r="BA1566" s="1">
        <f t="shared" si="1145"/>
        <v>19</v>
      </c>
      <c r="BB1566" s="1">
        <f t="shared" si="1146"/>
        <v>19</v>
      </c>
      <c r="BC1566" s="1">
        <f t="shared" si="1147"/>
        <v>19</v>
      </c>
      <c r="BD1566" s="1">
        <f t="shared" si="1148"/>
        <v>19</v>
      </c>
      <c r="BE1566" s="1">
        <f t="shared" si="1149"/>
        <v>19</v>
      </c>
      <c r="BF1566" s="1">
        <f t="shared" si="1150"/>
        <v>19</v>
      </c>
      <c r="BG1566" s="1">
        <f>+IF(D1566="male",VLOOKUP(M1566,'Key node cluster'!$A$3:$C$45,3,0),VLOOKUP(M1566,'Key node cluster'!$F$3:$H$27,3,0))</f>
        <v>19</v>
      </c>
    </row>
    <row r="1567" spans="1:59" x14ac:dyDescent="0.25">
      <c r="A1567" t="s">
        <v>1767</v>
      </c>
      <c r="B1567">
        <v>9821010110</v>
      </c>
      <c r="C1567" s="7">
        <v>40</v>
      </c>
      <c r="D1567" t="s">
        <v>9</v>
      </c>
      <c r="E1567" t="s">
        <v>10</v>
      </c>
      <c r="F1567" t="s">
        <v>25</v>
      </c>
      <c r="G1567" t="str">
        <f t="shared" si="1151"/>
        <v>bachelor or above</v>
      </c>
      <c r="H1567" s="7">
        <f t="shared" si="1109"/>
        <v>1</v>
      </c>
      <c r="I1567" t="s">
        <v>14</v>
      </c>
      <c r="J1567">
        <v>40</v>
      </c>
      <c r="K1567">
        <v>0.75342465753425003</v>
      </c>
      <c r="L1567">
        <v>1</v>
      </c>
      <c r="M1567" s="5">
        <f t="shared" si="1110"/>
        <v>19</v>
      </c>
      <c r="N1567" s="5">
        <f>+IF(D1567="male",VLOOKUP(BG1567,'Key node cluster'!$L$3:$N$24,3,0),VLOOKUP(BG1567,'Key node cluster'!$R$3:$T$15,3,0))</f>
        <v>0</v>
      </c>
      <c r="O1567" s="1">
        <v>0</v>
      </c>
      <c r="P1567" s="1">
        <f t="shared" si="1111"/>
        <v>1</v>
      </c>
      <c r="Q1567" s="1">
        <f t="shared" si="1112"/>
        <v>17</v>
      </c>
      <c r="R1567" s="1">
        <f t="shared" si="1113"/>
        <v>17</v>
      </c>
      <c r="S1567" s="1">
        <f t="shared" si="1114"/>
        <v>17</v>
      </c>
      <c r="T1567" s="1">
        <f t="shared" si="1115"/>
        <v>17</v>
      </c>
      <c r="U1567" s="1">
        <f t="shared" si="1116"/>
        <v>17</v>
      </c>
      <c r="V1567" s="1">
        <f t="shared" si="1117"/>
        <v>17</v>
      </c>
      <c r="W1567" s="1">
        <f t="shared" si="1118"/>
        <v>17</v>
      </c>
      <c r="X1567" s="1">
        <f t="shared" si="1119"/>
        <v>17</v>
      </c>
      <c r="Y1567" s="1">
        <f t="shared" si="1120"/>
        <v>17</v>
      </c>
      <c r="Z1567" s="1">
        <f t="shared" si="1121"/>
        <v>17</v>
      </c>
      <c r="AA1567" s="1">
        <f t="shared" si="1122"/>
        <v>17</v>
      </c>
      <c r="AB1567" s="1">
        <f t="shared" si="1123"/>
        <v>17</v>
      </c>
      <c r="AC1567" s="1">
        <f t="shared" si="1124"/>
        <v>17</v>
      </c>
      <c r="AD1567" s="1">
        <f t="shared" si="1125"/>
        <v>17</v>
      </c>
      <c r="AE1567" s="1">
        <f t="shared" si="1126"/>
        <v>17</v>
      </c>
      <c r="AF1567" s="1">
        <f t="shared" si="1127"/>
        <v>17</v>
      </c>
      <c r="AG1567" s="1">
        <f t="shared" si="1128"/>
        <v>18</v>
      </c>
      <c r="AH1567" s="1">
        <f t="shared" si="1129"/>
        <v>19</v>
      </c>
      <c r="AI1567" s="1">
        <f t="shared" si="1130"/>
        <v>19</v>
      </c>
      <c r="AJ1567" s="1">
        <f t="shared" si="1131"/>
        <v>19</v>
      </c>
      <c r="AK1567" s="1">
        <f t="shared" si="1132"/>
        <v>19</v>
      </c>
      <c r="AL1567" s="1">
        <f t="shared" si="1133"/>
        <v>19</v>
      </c>
      <c r="AM1567" s="1">
        <f t="shared" si="1134"/>
        <v>19</v>
      </c>
      <c r="AN1567" s="1">
        <f t="shared" si="1135"/>
        <v>19</v>
      </c>
      <c r="AO1567" s="1">
        <f t="shared" si="1136"/>
        <v>19</v>
      </c>
      <c r="AP1567" s="7">
        <f t="shared" si="1106"/>
        <v>19</v>
      </c>
      <c r="AQ1567" s="7">
        <f t="shared" si="1107"/>
        <v>19</v>
      </c>
      <c r="AR1567" s="1">
        <f t="shared" si="1137"/>
        <v>19</v>
      </c>
      <c r="AS1567" s="7">
        <f t="shared" si="1108"/>
        <v>19</v>
      </c>
      <c r="AT1567" s="1">
        <f t="shared" si="1138"/>
        <v>19</v>
      </c>
      <c r="AU1567" s="1">
        <f t="shared" si="1139"/>
        <v>19</v>
      </c>
      <c r="AV1567" s="1">
        <f t="shared" si="1140"/>
        <v>19</v>
      </c>
      <c r="AW1567" s="1">
        <f t="shared" si="1141"/>
        <v>19</v>
      </c>
      <c r="AX1567" s="1">
        <f t="shared" si="1142"/>
        <v>19</v>
      </c>
      <c r="AY1567" s="1">
        <f t="shared" si="1143"/>
        <v>19</v>
      </c>
      <c r="AZ1567" s="1">
        <f t="shared" si="1144"/>
        <v>19</v>
      </c>
      <c r="BA1567" s="1">
        <f t="shared" si="1145"/>
        <v>19</v>
      </c>
      <c r="BB1567" s="1">
        <f t="shared" si="1146"/>
        <v>19</v>
      </c>
      <c r="BC1567" s="1">
        <f t="shared" si="1147"/>
        <v>19</v>
      </c>
      <c r="BD1567" s="1">
        <f t="shared" si="1148"/>
        <v>19</v>
      </c>
      <c r="BE1567" s="1">
        <f t="shared" si="1149"/>
        <v>19</v>
      </c>
      <c r="BF1567" s="1">
        <f t="shared" si="1150"/>
        <v>19</v>
      </c>
      <c r="BG1567" s="1">
        <f>+IF(D1567="male",VLOOKUP(M1567,'Key node cluster'!$A$3:$C$45,3,0),VLOOKUP(M1567,'Key node cluster'!$F$3:$H$27,3,0))</f>
        <v>19</v>
      </c>
    </row>
    <row r="1568" spans="1:59" x14ac:dyDescent="0.25">
      <c r="A1568" t="s">
        <v>1768</v>
      </c>
      <c r="B1568">
        <v>9821040933</v>
      </c>
      <c r="C1568" s="7">
        <v>40</v>
      </c>
      <c r="D1568" t="s">
        <v>9</v>
      </c>
      <c r="E1568" t="s">
        <v>10</v>
      </c>
      <c r="F1568" t="s">
        <v>31</v>
      </c>
      <c r="G1568" t="str">
        <f t="shared" si="1151"/>
        <v>bachelor or above</v>
      </c>
      <c r="H1568" s="7">
        <f t="shared" si="1109"/>
        <v>10</v>
      </c>
      <c r="I1568" t="s">
        <v>127</v>
      </c>
      <c r="J1568">
        <v>39</v>
      </c>
      <c r="K1568">
        <v>9.8602739726027</v>
      </c>
      <c r="L1568">
        <v>3</v>
      </c>
      <c r="M1568" s="5">
        <f t="shared" si="1110"/>
        <v>32</v>
      </c>
      <c r="N1568" s="5">
        <f>+IF(D1568="male",VLOOKUP(BG1568,'Key node cluster'!$L$3:$N$24,3,0),VLOOKUP(BG1568,'Key node cluster'!$R$3:$T$15,3,0))</f>
        <v>0</v>
      </c>
      <c r="O1568" s="1">
        <v>0</v>
      </c>
      <c r="P1568" s="1">
        <f t="shared" si="1111"/>
        <v>26</v>
      </c>
      <c r="Q1568" s="1">
        <f t="shared" si="1112"/>
        <v>26</v>
      </c>
      <c r="R1568" s="1">
        <f t="shared" si="1113"/>
        <v>26</v>
      </c>
      <c r="S1568" s="1">
        <f t="shared" si="1114"/>
        <v>26</v>
      </c>
      <c r="T1568" s="1">
        <f t="shared" si="1115"/>
        <v>26</v>
      </c>
      <c r="U1568" s="1">
        <f t="shared" si="1116"/>
        <v>26</v>
      </c>
      <c r="V1568" s="1">
        <f t="shared" si="1117"/>
        <v>26</v>
      </c>
      <c r="W1568" s="1">
        <f t="shared" si="1118"/>
        <v>26</v>
      </c>
      <c r="X1568" s="1">
        <f t="shared" si="1119"/>
        <v>26</v>
      </c>
      <c r="Y1568" s="1">
        <f t="shared" si="1120"/>
        <v>26</v>
      </c>
      <c r="Z1568" s="1">
        <f t="shared" si="1121"/>
        <v>26</v>
      </c>
      <c r="AA1568" s="1">
        <f t="shared" si="1122"/>
        <v>26</v>
      </c>
      <c r="AB1568" s="1">
        <f t="shared" si="1123"/>
        <v>26</v>
      </c>
      <c r="AC1568" s="1">
        <f t="shared" si="1124"/>
        <v>26</v>
      </c>
      <c r="AD1568" s="1">
        <f t="shared" si="1125"/>
        <v>26</v>
      </c>
      <c r="AE1568" s="1">
        <f t="shared" si="1126"/>
        <v>26</v>
      </c>
      <c r="AF1568" s="1">
        <f t="shared" si="1127"/>
        <v>26</v>
      </c>
      <c r="AG1568" s="1">
        <f t="shared" si="1128"/>
        <v>26</v>
      </c>
      <c r="AH1568" s="1">
        <f t="shared" si="1129"/>
        <v>26</v>
      </c>
      <c r="AI1568" s="1">
        <f t="shared" si="1130"/>
        <v>26</v>
      </c>
      <c r="AJ1568" s="1">
        <f t="shared" si="1131"/>
        <v>26</v>
      </c>
      <c r="AK1568" s="1">
        <f t="shared" si="1132"/>
        <v>26</v>
      </c>
      <c r="AL1568" s="1">
        <f t="shared" si="1133"/>
        <v>26</v>
      </c>
      <c r="AM1568" s="1">
        <f t="shared" si="1134"/>
        <v>26</v>
      </c>
      <c r="AN1568" s="1">
        <f t="shared" si="1135"/>
        <v>26</v>
      </c>
      <c r="AO1568" s="1">
        <f t="shared" si="1136"/>
        <v>26</v>
      </c>
      <c r="AP1568" s="7">
        <f t="shared" si="1106"/>
        <v>27</v>
      </c>
      <c r="AQ1568" s="7">
        <f t="shared" si="1107"/>
        <v>28</v>
      </c>
      <c r="AR1568" s="1">
        <f t="shared" si="1137"/>
        <v>32</v>
      </c>
      <c r="AS1568" s="7">
        <f t="shared" si="1108"/>
        <v>32</v>
      </c>
      <c r="AT1568" s="1">
        <f t="shared" si="1138"/>
        <v>32</v>
      </c>
      <c r="AU1568" s="1">
        <f t="shared" si="1139"/>
        <v>32</v>
      </c>
      <c r="AV1568" s="1">
        <f t="shared" si="1140"/>
        <v>32</v>
      </c>
      <c r="AW1568" s="1">
        <f t="shared" si="1141"/>
        <v>32</v>
      </c>
      <c r="AX1568" s="1">
        <f t="shared" si="1142"/>
        <v>32</v>
      </c>
      <c r="AY1568" s="1">
        <f t="shared" si="1143"/>
        <v>32</v>
      </c>
      <c r="AZ1568" s="1">
        <f t="shared" si="1144"/>
        <v>32</v>
      </c>
      <c r="BA1568" s="1">
        <f t="shared" si="1145"/>
        <v>32</v>
      </c>
      <c r="BB1568" s="1">
        <f t="shared" si="1146"/>
        <v>32</v>
      </c>
      <c r="BC1568" s="1">
        <f t="shared" si="1147"/>
        <v>32</v>
      </c>
      <c r="BD1568" s="1">
        <f t="shared" si="1148"/>
        <v>32</v>
      </c>
      <c r="BE1568" s="1">
        <f t="shared" si="1149"/>
        <v>32</v>
      </c>
      <c r="BF1568" s="1">
        <f t="shared" si="1150"/>
        <v>32</v>
      </c>
      <c r="BG1568" s="1">
        <f>+IF(D1568="male",VLOOKUP(M1568,'Key node cluster'!$A$3:$C$45,3,0),VLOOKUP(M1568,'Key node cluster'!$F$3:$H$27,3,0))</f>
        <v>32</v>
      </c>
    </row>
    <row r="1569" spans="1:59" x14ac:dyDescent="0.25">
      <c r="A1569" t="s">
        <v>1769</v>
      </c>
      <c r="B1569">
        <v>9901010880</v>
      </c>
      <c r="C1569" s="7">
        <v>30</v>
      </c>
      <c r="D1569" t="s">
        <v>9</v>
      </c>
      <c r="E1569" t="s">
        <v>10</v>
      </c>
      <c r="F1569" t="s">
        <v>11</v>
      </c>
      <c r="G1569" t="str">
        <f t="shared" si="1151"/>
        <v>bachelor or above</v>
      </c>
      <c r="H1569" s="7">
        <f t="shared" si="1109"/>
        <v>10</v>
      </c>
      <c r="I1569" t="s">
        <v>14</v>
      </c>
      <c r="J1569">
        <v>32</v>
      </c>
      <c r="K1569">
        <v>6.4136986301369996</v>
      </c>
      <c r="L1569">
        <v>21</v>
      </c>
      <c r="M1569" s="5">
        <f t="shared" si="1110"/>
        <v>42</v>
      </c>
      <c r="N1569" s="5">
        <f>+IF(D1569="male",VLOOKUP(BG1569,'Key node cluster'!$L$3:$N$24,3,0),VLOOKUP(BG1569,'Key node cluster'!$R$3:$T$15,3,0))</f>
        <v>0</v>
      </c>
      <c r="O1569" s="1">
        <v>0</v>
      </c>
      <c r="P1569" s="1">
        <f t="shared" si="1111"/>
        <v>26</v>
      </c>
      <c r="Q1569" s="1">
        <f t="shared" si="1112"/>
        <v>26</v>
      </c>
      <c r="R1569" s="1">
        <f t="shared" si="1113"/>
        <v>26</v>
      </c>
      <c r="S1569" s="1">
        <f t="shared" si="1114"/>
        <v>26</v>
      </c>
      <c r="T1569" s="1">
        <f t="shared" si="1115"/>
        <v>26</v>
      </c>
      <c r="U1569" s="1">
        <f t="shared" si="1116"/>
        <v>26</v>
      </c>
      <c r="V1569" s="1">
        <f t="shared" si="1117"/>
        <v>26</v>
      </c>
      <c r="W1569" s="1">
        <f t="shared" si="1118"/>
        <v>26</v>
      </c>
      <c r="X1569" s="1">
        <f t="shared" si="1119"/>
        <v>26</v>
      </c>
      <c r="Y1569" s="1">
        <f t="shared" si="1120"/>
        <v>26</v>
      </c>
      <c r="Z1569" s="1">
        <f t="shared" si="1121"/>
        <v>26</v>
      </c>
      <c r="AA1569" s="1">
        <f t="shared" si="1122"/>
        <v>26</v>
      </c>
      <c r="AB1569" s="1">
        <f t="shared" si="1123"/>
        <v>26</v>
      </c>
      <c r="AC1569" s="1">
        <f t="shared" si="1124"/>
        <v>26</v>
      </c>
      <c r="AD1569" s="1">
        <f t="shared" si="1125"/>
        <v>26</v>
      </c>
      <c r="AE1569" s="1">
        <f t="shared" si="1126"/>
        <v>26</v>
      </c>
      <c r="AF1569" s="1">
        <f t="shared" si="1127"/>
        <v>26</v>
      </c>
      <c r="AG1569" s="1">
        <f t="shared" si="1128"/>
        <v>26</v>
      </c>
      <c r="AH1569" s="1">
        <f t="shared" si="1129"/>
        <v>26</v>
      </c>
      <c r="AI1569" s="1">
        <f t="shared" si="1130"/>
        <v>26</v>
      </c>
      <c r="AJ1569" s="1">
        <f t="shared" si="1131"/>
        <v>26</v>
      </c>
      <c r="AK1569" s="1">
        <f t="shared" si="1132"/>
        <v>26</v>
      </c>
      <c r="AL1569" s="1">
        <f t="shared" si="1133"/>
        <v>26</v>
      </c>
      <c r="AM1569" s="1">
        <f t="shared" si="1134"/>
        <v>26</v>
      </c>
      <c r="AN1569" s="1">
        <f t="shared" si="1135"/>
        <v>26</v>
      </c>
      <c r="AO1569" s="1">
        <f t="shared" si="1136"/>
        <v>26</v>
      </c>
      <c r="AP1569" s="7">
        <f t="shared" si="1106"/>
        <v>38</v>
      </c>
      <c r="AQ1569" s="7">
        <f t="shared" si="1107"/>
        <v>38</v>
      </c>
      <c r="AR1569" s="1">
        <f t="shared" si="1137"/>
        <v>38</v>
      </c>
      <c r="AS1569" s="7">
        <f t="shared" si="1108"/>
        <v>38</v>
      </c>
      <c r="AT1569" s="1">
        <f t="shared" si="1138"/>
        <v>38</v>
      </c>
      <c r="AU1569" s="1">
        <f t="shared" si="1139"/>
        <v>38</v>
      </c>
      <c r="AV1569" s="1">
        <f t="shared" si="1140"/>
        <v>38</v>
      </c>
      <c r="AW1569" s="1">
        <f t="shared" si="1141"/>
        <v>38</v>
      </c>
      <c r="AX1569" s="1">
        <f t="shared" si="1142"/>
        <v>38</v>
      </c>
      <c r="AY1569" s="1">
        <f t="shared" si="1143"/>
        <v>38</v>
      </c>
      <c r="AZ1569" s="1">
        <f t="shared" si="1144"/>
        <v>38</v>
      </c>
      <c r="BA1569" s="1">
        <f t="shared" si="1145"/>
        <v>38</v>
      </c>
      <c r="BB1569" s="1">
        <f t="shared" si="1146"/>
        <v>40</v>
      </c>
      <c r="BC1569" s="1">
        <f t="shared" si="1147"/>
        <v>40</v>
      </c>
      <c r="BD1569" s="1">
        <f t="shared" si="1148"/>
        <v>42</v>
      </c>
      <c r="BE1569" s="1">
        <f t="shared" si="1149"/>
        <v>42</v>
      </c>
      <c r="BF1569" s="1">
        <f t="shared" si="1150"/>
        <v>42</v>
      </c>
      <c r="BG1569" s="1">
        <f>+IF(D1569="male",VLOOKUP(M1569,'Key node cluster'!$A$3:$C$45,3,0),VLOOKUP(M1569,'Key node cluster'!$F$3:$H$27,3,0))</f>
        <v>42</v>
      </c>
    </row>
    <row r="1570" spans="1:59" x14ac:dyDescent="0.25">
      <c r="A1570" t="s">
        <v>1770</v>
      </c>
      <c r="B1570">
        <v>9771024591</v>
      </c>
      <c r="C1570" s="7">
        <v>40</v>
      </c>
      <c r="D1570" t="s">
        <v>9</v>
      </c>
      <c r="E1570" t="s">
        <v>10</v>
      </c>
      <c r="F1570" t="s">
        <v>28</v>
      </c>
      <c r="G1570" t="str">
        <f t="shared" si="1151"/>
        <v>tvet</v>
      </c>
      <c r="H1570" s="7">
        <f t="shared" si="1109"/>
        <v>20</v>
      </c>
      <c r="I1570" t="s">
        <v>193</v>
      </c>
      <c r="J1570">
        <v>45</v>
      </c>
      <c r="K1570">
        <v>20.602739726027</v>
      </c>
      <c r="L1570">
        <v>22</v>
      </c>
      <c r="M1570" s="5">
        <f t="shared" si="1110"/>
        <v>37</v>
      </c>
      <c r="N1570" s="5">
        <f>+IF(D1570="male",VLOOKUP(BG1570,'Key node cluster'!$L$3:$N$24,3,0),VLOOKUP(BG1570,'Key node cluster'!$R$3:$T$15,3,0))</f>
        <v>0</v>
      </c>
      <c r="O1570" s="1">
        <v>0</v>
      </c>
      <c r="P1570" s="1">
        <f t="shared" si="1111"/>
        <v>26</v>
      </c>
      <c r="Q1570" s="1">
        <f t="shared" si="1112"/>
        <v>26</v>
      </c>
      <c r="R1570" s="1">
        <f t="shared" si="1113"/>
        <v>26</v>
      </c>
      <c r="S1570" s="1">
        <f t="shared" si="1114"/>
        <v>26</v>
      </c>
      <c r="T1570" s="1">
        <f t="shared" si="1115"/>
        <v>26</v>
      </c>
      <c r="U1570" s="1">
        <f t="shared" si="1116"/>
        <v>26</v>
      </c>
      <c r="V1570" s="1">
        <f t="shared" si="1117"/>
        <v>26</v>
      </c>
      <c r="W1570" s="1">
        <f t="shared" si="1118"/>
        <v>26</v>
      </c>
      <c r="X1570" s="1">
        <f t="shared" si="1119"/>
        <v>26</v>
      </c>
      <c r="Y1570" s="1">
        <f t="shared" si="1120"/>
        <v>26</v>
      </c>
      <c r="Z1570" s="1">
        <f t="shared" si="1121"/>
        <v>26</v>
      </c>
      <c r="AA1570" s="1">
        <f t="shared" si="1122"/>
        <v>26</v>
      </c>
      <c r="AB1570" s="1">
        <f t="shared" si="1123"/>
        <v>26</v>
      </c>
      <c r="AC1570" s="1">
        <f t="shared" si="1124"/>
        <v>26</v>
      </c>
      <c r="AD1570" s="1">
        <f t="shared" si="1125"/>
        <v>26</v>
      </c>
      <c r="AE1570" s="1">
        <f t="shared" si="1126"/>
        <v>26</v>
      </c>
      <c r="AF1570" s="1">
        <f t="shared" si="1127"/>
        <v>26</v>
      </c>
      <c r="AG1570" s="1">
        <f t="shared" si="1128"/>
        <v>26</v>
      </c>
      <c r="AH1570" s="1">
        <f t="shared" si="1129"/>
        <v>26</v>
      </c>
      <c r="AI1570" s="1">
        <f t="shared" si="1130"/>
        <v>26</v>
      </c>
      <c r="AJ1570" s="1">
        <f t="shared" si="1131"/>
        <v>26</v>
      </c>
      <c r="AK1570" s="1">
        <f t="shared" si="1132"/>
        <v>26</v>
      </c>
      <c r="AL1570" s="1">
        <f t="shared" si="1133"/>
        <v>26</v>
      </c>
      <c r="AM1570" s="1">
        <f t="shared" si="1134"/>
        <v>26</v>
      </c>
      <c r="AN1570" s="1">
        <f t="shared" si="1135"/>
        <v>26</v>
      </c>
      <c r="AO1570" s="1">
        <f t="shared" si="1136"/>
        <v>26</v>
      </c>
      <c r="AP1570" s="7">
        <f t="shared" si="1106"/>
        <v>27</v>
      </c>
      <c r="AQ1570" s="7">
        <f t="shared" si="1107"/>
        <v>33</v>
      </c>
      <c r="AR1570" s="1">
        <f t="shared" si="1137"/>
        <v>33</v>
      </c>
      <c r="AS1570" s="7">
        <f t="shared" si="1108"/>
        <v>33</v>
      </c>
      <c r="AT1570" s="1">
        <f t="shared" si="1138"/>
        <v>33</v>
      </c>
      <c r="AU1570" s="1">
        <f t="shared" si="1139"/>
        <v>33</v>
      </c>
      <c r="AV1570" s="1">
        <f t="shared" si="1140"/>
        <v>33</v>
      </c>
      <c r="AW1570" s="1">
        <f t="shared" si="1141"/>
        <v>37</v>
      </c>
      <c r="AX1570" s="1">
        <f t="shared" si="1142"/>
        <v>37</v>
      </c>
      <c r="AY1570" s="1">
        <f t="shared" si="1143"/>
        <v>37</v>
      </c>
      <c r="AZ1570" s="1">
        <f t="shared" si="1144"/>
        <v>37</v>
      </c>
      <c r="BA1570" s="1">
        <f t="shared" si="1145"/>
        <v>37</v>
      </c>
      <c r="BB1570" s="1">
        <f t="shared" si="1146"/>
        <v>37</v>
      </c>
      <c r="BC1570" s="1">
        <f t="shared" si="1147"/>
        <v>37</v>
      </c>
      <c r="BD1570" s="1">
        <f t="shared" si="1148"/>
        <v>37</v>
      </c>
      <c r="BE1570" s="1">
        <f t="shared" si="1149"/>
        <v>37</v>
      </c>
      <c r="BF1570" s="1">
        <f t="shared" si="1150"/>
        <v>37</v>
      </c>
      <c r="BG1570" s="1">
        <f>+IF(D1570="male",VLOOKUP(M1570,'Key node cluster'!$A$3:$C$45,3,0),VLOOKUP(M1570,'Key node cluster'!$F$3:$H$27,3,0))</f>
        <v>37</v>
      </c>
    </row>
    <row r="1571" spans="1:59" x14ac:dyDescent="0.25">
      <c r="A1571" t="s">
        <v>1771</v>
      </c>
      <c r="B1571">
        <v>9951045838</v>
      </c>
      <c r="C1571" s="7">
        <v>30</v>
      </c>
      <c r="D1571" t="s">
        <v>9</v>
      </c>
      <c r="E1571" t="s">
        <v>10</v>
      </c>
      <c r="G1571" t="str">
        <f t="shared" si="1151"/>
        <v/>
      </c>
      <c r="H1571" s="7">
        <f t="shared" si="1109"/>
        <v>5</v>
      </c>
      <c r="J1571">
        <v>26</v>
      </c>
      <c r="K1571">
        <v>4.0246575342466002</v>
      </c>
      <c r="L1571">
        <v>5</v>
      </c>
      <c r="M1571" s="5">
        <f t="shared" si="1110"/>
        <v>26</v>
      </c>
      <c r="N1571" s="5">
        <f>+IF(D1571="male",VLOOKUP(BG1571,'Key node cluster'!$L$3:$N$24,3,0),VLOOKUP(BG1571,'Key node cluster'!$R$3:$T$15,3,0))</f>
        <v>1</v>
      </c>
      <c r="O1571" s="1">
        <v>0</v>
      </c>
      <c r="P1571" s="1">
        <f t="shared" si="1111"/>
        <v>26</v>
      </c>
      <c r="Q1571" s="1">
        <f t="shared" si="1112"/>
        <v>26</v>
      </c>
      <c r="R1571" s="1">
        <f t="shared" si="1113"/>
        <v>26</v>
      </c>
      <c r="S1571" s="1">
        <f t="shared" si="1114"/>
        <v>26</v>
      </c>
      <c r="T1571" s="1">
        <f t="shared" si="1115"/>
        <v>26</v>
      </c>
      <c r="U1571" s="1">
        <f t="shared" si="1116"/>
        <v>26</v>
      </c>
      <c r="V1571" s="1">
        <f t="shared" si="1117"/>
        <v>26</v>
      </c>
      <c r="W1571" s="1">
        <f t="shared" si="1118"/>
        <v>26</v>
      </c>
      <c r="X1571" s="1">
        <f t="shared" si="1119"/>
        <v>26</v>
      </c>
      <c r="Y1571" s="1">
        <f t="shared" si="1120"/>
        <v>26</v>
      </c>
      <c r="Z1571" s="1">
        <f t="shared" si="1121"/>
        <v>26</v>
      </c>
      <c r="AA1571" s="1">
        <f t="shared" si="1122"/>
        <v>26</v>
      </c>
      <c r="AB1571" s="1">
        <f t="shared" si="1123"/>
        <v>26</v>
      </c>
      <c r="AC1571" s="1">
        <f t="shared" si="1124"/>
        <v>26</v>
      </c>
      <c r="AD1571" s="1">
        <f t="shared" si="1125"/>
        <v>26</v>
      </c>
      <c r="AE1571" s="1">
        <f t="shared" si="1126"/>
        <v>26</v>
      </c>
      <c r="AF1571" s="1">
        <f t="shared" si="1127"/>
        <v>26</v>
      </c>
      <c r="AG1571" s="1">
        <f t="shared" si="1128"/>
        <v>26</v>
      </c>
      <c r="AH1571" s="1">
        <f t="shared" si="1129"/>
        <v>26</v>
      </c>
      <c r="AI1571" s="1">
        <f t="shared" si="1130"/>
        <v>26</v>
      </c>
      <c r="AJ1571" s="1">
        <f t="shared" si="1131"/>
        <v>26</v>
      </c>
      <c r="AK1571" s="1">
        <f t="shared" si="1132"/>
        <v>26</v>
      </c>
      <c r="AL1571" s="1">
        <f t="shared" si="1133"/>
        <v>26</v>
      </c>
      <c r="AM1571" s="1">
        <f t="shared" si="1134"/>
        <v>26</v>
      </c>
      <c r="AN1571" s="1">
        <f t="shared" si="1135"/>
        <v>26</v>
      </c>
      <c r="AO1571" s="1">
        <f t="shared" si="1136"/>
        <v>26</v>
      </c>
      <c r="AP1571" s="7">
        <f t="shared" si="1106"/>
        <v>26</v>
      </c>
      <c r="AQ1571" s="7">
        <f t="shared" si="1107"/>
        <v>26</v>
      </c>
      <c r="AR1571" s="1">
        <f t="shared" si="1137"/>
        <v>26</v>
      </c>
      <c r="AS1571" s="7">
        <f t="shared" si="1108"/>
        <v>26</v>
      </c>
      <c r="AT1571" s="1">
        <f t="shared" si="1138"/>
        <v>26</v>
      </c>
      <c r="AU1571" s="1">
        <f t="shared" si="1139"/>
        <v>26</v>
      </c>
      <c r="AV1571" s="1">
        <f t="shared" si="1140"/>
        <v>26</v>
      </c>
      <c r="AW1571" s="1">
        <f t="shared" si="1141"/>
        <v>26</v>
      </c>
      <c r="AX1571" s="1">
        <f t="shared" si="1142"/>
        <v>26</v>
      </c>
      <c r="AY1571" s="1">
        <f t="shared" si="1143"/>
        <v>26</v>
      </c>
      <c r="AZ1571" s="1">
        <f t="shared" si="1144"/>
        <v>26</v>
      </c>
      <c r="BA1571" s="1">
        <f t="shared" si="1145"/>
        <v>26</v>
      </c>
      <c r="BB1571" s="1">
        <f t="shared" si="1146"/>
        <v>26</v>
      </c>
      <c r="BC1571" s="1">
        <f t="shared" si="1147"/>
        <v>26</v>
      </c>
      <c r="BD1571" s="1">
        <f t="shared" si="1148"/>
        <v>26</v>
      </c>
      <c r="BE1571" s="1">
        <f t="shared" si="1149"/>
        <v>26</v>
      </c>
      <c r="BF1571" s="1">
        <f t="shared" si="1150"/>
        <v>26</v>
      </c>
      <c r="BG1571" s="1">
        <f>+IF(D1571="male",VLOOKUP(M1571,'Key node cluster'!$A$3:$C$45,3,0),VLOOKUP(M1571,'Key node cluster'!$F$3:$H$27,3,0))</f>
        <v>31</v>
      </c>
    </row>
    <row r="1572" spans="1:59" x14ac:dyDescent="0.25">
      <c r="A1572" t="s">
        <v>1772</v>
      </c>
      <c r="B1572">
        <v>9961006107</v>
      </c>
      <c r="C1572" s="7">
        <v>30</v>
      </c>
      <c r="D1572" t="s">
        <v>9</v>
      </c>
      <c r="E1572" t="s">
        <v>10</v>
      </c>
      <c r="F1572" t="s">
        <v>360</v>
      </c>
      <c r="G1572" t="str">
        <f t="shared" si="1151"/>
        <v>tvet</v>
      </c>
      <c r="H1572" s="7">
        <f t="shared" si="1109"/>
        <v>5</v>
      </c>
      <c r="I1572" t="s">
        <v>22</v>
      </c>
      <c r="J1572">
        <v>26</v>
      </c>
      <c r="K1572">
        <v>2.1917808219178001</v>
      </c>
      <c r="L1572">
        <v>10</v>
      </c>
      <c r="M1572" s="5">
        <f t="shared" si="1110"/>
        <v>31</v>
      </c>
      <c r="N1572" s="5">
        <f>+IF(D1572="male",VLOOKUP(BG1572,'Key node cluster'!$L$3:$N$24,3,0),VLOOKUP(BG1572,'Key node cluster'!$R$3:$T$15,3,0))</f>
        <v>1</v>
      </c>
      <c r="O1572" s="1">
        <v>0</v>
      </c>
      <c r="P1572" s="1">
        <f t="shared" si="1111"/>
        <v>26</v>
      </c>
      <c r="Q1572" s="1">
        <f t="shared" si="1112"/>
        <v>26</v>
      </c>
      <c r="R1572" s="1">
        <f t="shared" si="1113"/>
        <v>26</v>
      </c>
      <c r="S1572" s="1">
        <f t="shared" si="1114"/>
        <v>26</v>
      </c>
      <c r="T1572" s="1">
        <f t="shared" si="1115"/>
        <v>26</v>
      </c>
      <c r="U1572" s="1">
        <f t="shared" si="1116"/>
        <v>26</v>
      </c>
      <c r="V1572" s="1">
        <f t="shared" si="1117"/>
        <v>26</v>
      </c>
      <c r="W1572" s="1">
        <f t="shared" si="1118"/>
        <v>26</v>
      </c>
      <c r="X1572" s="1">
        <f t="shared" si="1119"/>
        <v>26</v>
      </c>
      <c r="Y1572" s="1">
        <f t="shared" si="1120"/>
        <v>26</v>
      </c>
      <c r="Z1572" s="1">
        <f t="shared" si="1121"/>
        <v>26</v>
      </c>
      <c r="AA1572" s="1">
        <f t="shared" si="1122"/>
        <v>26</v>
      </c>
      <c r="AB1572" s="1">
        <f t="shared" si="1123"/>
        <v>26</v>
      </c>
      <c r="AC1572" s="1">
        <f t="shared" si="1124"/>
        <v>26</v>
      </c>
      <c r="AD1572" s="1">
        <f t="shared" si="1125"/>
        <v>26</v>
      </c>
      <c r="AE1572" s="1">
        <f t="shared" si="1126"/>
        <v>26</v>
      </c>
      <c r="AF1572" s="1">
        <f t="shared" si="1127"/>
        <v>26</v>
      </c>
      <c r="AG1572" s="1">
        <f t="shared" si="1128"/>
        <v>26</v>
      </c>
      <c r="AH1572" s="1">
        <f t="shared" si="1129"/>
        <v>26</v>
      </c>
      <c r="AI1572" s="1">
        <f t="shared" si="1130"/>
        <v>26</v>
      </c>
      <c r="AJ1572" s="1">
        <f t="shared" si="1131"/>
        <v>26</v>
      </c>
      <c r="AK1572" s="1">
        <f t="shared" si="1132"/>
        <v>26</v>
      </c>
      <c r="AL1572" s="1">
        <f t="shared" si="1133"/>
        <v>26</v>
      </c>
      <c r="AM1572" s="1">
        <f t="shared" si="1134"/>
        <v>26</v>
      </c>
      <c r="AN1572" s="1">
        <f t="shared" si="1135"/>
        <v>26</v>
      </c>
      <c r="AO1572" s="1">
        <f t="shared" si="1136"/>
        <v>26</v>
      </c>
      <c r="AP1572" s="7">
        <f t="shared" ref="AP1572:AP1635" si="1152">IF($D1572="male",IF(P1572&lt;&gt;26,AO1572,IF(F1572="",AO1572,IF(F1572&lt;&gt;"amman",27,38))),AO1572)</f>
        <v>27</v>
      </c>
      <c r="AQ1572" s="7">
        <f t="shared" ref="AQ1572:AQ1635" si="1153">IF($D1572="male",IF(AP1572&lt;&gt;27,AP1572,IF(F1572="",AP1572,IF(F1572&lt;&gt;"zarqa",28,33))),AP1572)</f>
        <v>28</v>
      </c>
      <c r="AR1572" s="1">
        <f t="shared" si="1137"/>
        <v>29</v>
      </c>
      <c r="AS1572" s="7">
        <f t="shared" ref="AS1572:AS1635" si="1154">IF($D1572="male",IF(AR1572&lt;&gt;29,AR1572,IF(C1572&lt;=25,30,31)),AR1572)</f>
        <v>31</v>
      </c>
      <c r="AT1572" s="1">
        <f t="shared" si="1138"/>
        <v>31</v>
      </c>
      <c r="AU1572" s="1">
        <f t="shared" si="1139"/>
        <v>31</v>
      </c>
      <c r="AV1572" s="1">
        <f t="shared" si="1140"/>
        <v>31</v>
      </c>
      <c r="AW1572" s="1">
        <f t="shared" si="1141"/>
        <v>31</v>
      </c>
      <c r="AX1572" s="1">
        <f t="shared" si="1142"/>
        <v>31</v>
      </c>
      <c r="AY1572" s="1">
        <f t="shared" si="1143"/>
        <v>31</v>
      </c>
      <c r="AZ1572" s="1">
        <f t="shared" si="1144"/>
        <v>31</v>
      </c>
      <c r="BA1572" s="1">
        <f t="shared" si="1145"/>
        <v>31</v>
      </c>
      <c r="BB1572" s="1">
        <f t="shared" si="1146"/>
        <v>31</v>
      </c>
      <c r="BC1572" s="1">
        <f t="shared" si="1147"/>
        <v>31</v>
      </c>
      <c r="BD1572" s="1">
        <f t="shared" si="1148"/>
        <v>31</v>
      </c>
      <c r="BE1572" s="1">
        <f t="shared" si="1149"/>
        <v>31</v>
      </c>
      <c r="BF1572" s="1">
        <f t="shared" si="1150"/>
        <v>31</v>
      </c>
      <c r="BG1572" s="1">
        <f>+IF(D1572="male",VLOOKUP(M1572,'Key node cluster'!$A$3:$C$45,3,0),VLOOKUP(M1572,'Key node cluster'!$F$3:$H$27,3,0))</f>
        <v>31</v>
      </c>
    </row>
    <row r="1573" spans="1:59" x14ac:dyDescent="0.25">
      <c r="A1573" t="s">
        <v>1774</v>
      </c>
      <c r="B1573">
        <v>9721031096</v>
      </c>
      <c r="C1573" s="7">
        <v>50</v>
      </c>
      <c r="D1573" t="s">
        <v>9</v>
      </c>
      <c r="E1573" t="s">
        <v>10</v>
      </c>
      <c r="F1573" t="s">
        <v>11</v>
      </c>
      <c r="G1573" t="str">
        <f t="shared" si="1151"/>
        <v>bachelor or above</v>
      </c>
      <c r="H1573" s="7">
        <f t="shared" si="1109"/>
        <v>20</v>
      </c>
      <c r="I1573" t="s">
        <v>14</v>
      </c>
      <c r="J1573">
        <v>50</v>
      </c>
      <c r="K1573">
        <v>18.693150684932</v>
      </c>
      <c r="L1573">
        <v>9</v>
      </c>
      <c r="M1573" s="5">
        <f t="shared" si="1110"/>
        <v>42</v>
      </c>
      <c r="N1573" s="5">
        <f>+IF(D1573="male",VLOOKUP(BG1573,'Key node cluster'!$L$3:$N$24,3,0),VLOOKUP(BG1573,'Key node cluster'!$R$3:$T$15,3,0))</f>
        <v>0</v>
      </c>
      <c r="O1573" s="1">
        <v>0</v>
      </c>
      <c r="P1573" s="1">
        <f t="shared" si="1111"/>
        <v>26</v>
      </c>
      <c r="Q1573" s="1">
        <f t="shared" si="1112"/>
        <v>26</v>
      </c>
      <c r="R1573" s="1">
        <f t="shared" si="1113"/>
        <v>26</v>
      </c>
      <c r="S1573" s="1">
        <f t="shared" si="1114"/>
        <v>26</v>
      </c>
      <c r="T1573" s="1">
        <f t="shared" si="1115"/>
        <v>26</v>
      </c>
      <c r="U1573" s="1">
        <f t="shared" si="1116"/>
        <v>26</v>
      </c>
      <c r="V1573" s="1">
        <f t="shared" si="1117"/>
        <v>26</v>
      </c>
      <c r="W1573" s="1">
        <f t="shared" si="1118"/>
        <v>26</v>
      </c>
      <c r="X1573" s="1">
        <f t="shared" si="1119"/>
        <v>26</v>
      </c>
      <c r="Y1573" s="1">
        <f t="shared" si="1120"/>
        <v>26</v>
      </c>
      <c r="Z1573" s="1">
        <f t="shared" si="1121"/>
        <v>26</v>
      </c>
      <c r="AA1573" s="1">
        <f t="shared" si="1122"/>
        <v>26</v>
      </c>
      <c r="AB1573" s="1">
        <f t="shared" si="1123"/>
        <v>26</v>
      </c>
      <c r="AC1573" s="1">
        <f t="shared" si="1124"/>
        <v>26</v>
      </c>
      <c r="AD1573" s="1">
        <f t="shared" si="1125"/>
        <v>26</v>
      </c>
      <c r="AE1573" s="1">
        <f t="shared" si="1126"/>
        <v>26</v>
      </c>
      <c r="AF1573" s="1">
        <f t="shared" si="1127"/>
        <v>26</v>
      </c>
      <c r="AG1573" s="1">
        <f t="shared" si="1128"/>
        <v>26</v>
      </c>
      <c r="AH1573" s="1">
        <f t="shared" si="1129"/>
        <v>26</v>
      </c>
      <c r="AI1573" s="1">
        <f t="shared" si="1130"/>
        <v>26</v>
      </c>
      <c r="AJ1573" s="1">
        <f t="shared" si="1131"/>
        <v>26</v>
      </c>
      <c r="AK1573" s="1">
        <f t="shared" si="1132"/>
        <v>26</v>
      </c>
      <c r="AL1573" s="1">
        <f t="shared" si="1133"/>
        <v>26</v>
      </c>
      <c r="AM1573" s="1">
        <f t="shared" si="1134"/>
        <v>26</v>
      </c>
      <c r="AN1573" s="1">
        <f t="shared" si="1135"/>
        <v>26</v>
      </c>
      <c r="AO1573" s="1">
        <f t="shared" si="1136"/>
        <v>26</v>
      </c>
      <c r="AP1573" s="7">
        <f t="shared" si="1152"/>
        <v>38</v>
      </c>
      <c r="AQ1573" s="7">
        <f t="shared" si="1153"/>
        <v>38</v>
      </c>
      <c r="AR1573" s="1">
        <f t="shared" si="1137"/>
        <v>38</v>
      </c>
      <c r="AS1573" s="7">
        <f t="shared" si="1154"/>
        <v>38</v>
      </c>
      <c r="AT1573" s="1">
        <f t="shared" si="1138"/>
        <v>38</v>
      </c>
      <c r="AU1573" s="1">
        <f t="shared" si="1139"/>
        <v>38</v>
      </c>
      <c r="AV1573" s="1">
        <f t="shared" si="1140"/>
        <v>38</v>
      </c>
      <c r="AW1573" s="1">
        <f t="shared" si="1141"/>
        <v>38</v>
      </c>
      <c r="AX1573" s="1">
        <f t="shared" si="1142"/>
        <v>38</v>
      </c>
      <c r="AY1573" s="1">
        <f t="shared" si="1143"/>
        <v>38</v>
      </c>
      <c r="AZ1573" s="1">
        <f t="shared" si="1144"/>
        <v>38</v>
      </c>
      <c r="BA1573" s="1">
        <f t="shared" si="1145"/>
        <v>38</v>
      </c>
      <c r="BB1573" s="1">
        <f t="shared" si="1146"/>
        <v>40</v>
      </c>
      <c r="BC1573" s="1">
        <f t="shared" si="1147"/>
        <v>40</v>
      </c>
      <c r="BD1573" s="1">
        <f t="shared" si="1148"/>
        <v>42</v>
      </c>
      <c r="BE1573" s="1">
        <f t="shared" si="1149"/>
        <v>42</v>
      </c>
      <c r="BF1573" s="1">
        <f t="shared" si="1150"/>
        <v>42</v>
      </c>
      <c r="BG1573" s="1">
        <f>+IF(D1573="male",VLOOKUP(M1573,'Key node cluster'!$A$3:$C$45,3,0),VLOOKUP(M1573,'Key node cluster'!$F$3:$H$27,3,0))</f>
        <v>42</v>
      </c>
    </row>
    <row r="1574" spans="1:59" x14ac:dyDescent="0.25">
      <c r="A1574" t="s">
        <v>1775</v>
      </c>
      <c r="B1574">
        <v>9911010733</v>
      </c>
      <c r="C1574" s="7">
        <v>30</v>
      </c>
      <c r="D1574" t="s">
        <v>9</v>
      </c>
      <c r="E1574" t="s">
        <v>10</v>
      </c>
      <c r="G1574" t="str">
        <f t="shared" si="1151"/>
        <v/>
      </c>
      <c r="H1574" s="7">
        <f t="shared" si="1109"/>
        <v>5</v>
      </c>
      <c r="J1574">
        <v>31</v>
      </c>
      <c r="K1574">
        <v>3.5232876712329002</v>
      </c>
      <c r="L1574">
        <v>9</v>
      </c>
      <c r="M1574" s="5">
        <f t="shared" si="1110"/>
        <v>26</v>
      </c>
      <c r="N1574" s="5">
        <f>+IF(D1574="male",VLOOKUP(BG1574,'Key node cluster'!$L$3:$N$24,3,0),VLOOKUP(BG1574,'Key node cluster'!$R$3:$T$15,3,0))</f>
        <v>1</v>
      </c>
      <c r="O1574" s="1">
        <v>0</v>
      </c>
      <c r="P1574" s="1">
        <f t="shared" si="1111"/>
        <v>26</v>
      </c>
      <c r="Q1574" s="1">
        <f t="shared" si="1112"/>
        <v>26</v>
      </c>
      <c r="R1574" s="1">
        <f t="shared" si="1113"/>
        <v>26</v>
      </c>
      <c r="S1574" s="1">
        <f t="shared" si="1114"/>
        <v>26</v>
      </c>
      <c r="T1574" s="1">
        <f t="shared" si="1115"/>
        <v>26</v>
      </c>
      <c r="U1574" s="1">
        <f t="shared" si="1116"/>
        <v>26</v>
      </c>
      <c r="V1574" s="1">
        <f t="shared" si="1117"/>
        <v>26</v>
      </c>
      <c r="W1574" s="1">
        <f t="shared" si="1118"/>
        <v>26</v>
      </c>
      <c r="X1574" s="1">
        <f t="shared" si="1119"/>
        <v>26</v>
      </c>
      <c r="Y1574" s="1">
        <f t="shared" si="1120"/>
        <v>26</v>
      </c>
      <c r="Z1574" s="1">
        <f t="shared" si="1121"/>
        <v>26</v>
      </c>
      <c r="AA1574" s="1">
        <f t="shared" si="1122"/>
        <v>26</v>
      </c>
      <c r="AB1574" s="1">
        <f t="shared" si="1123"/>
        <v>26</v>
      </c>
      <c r="AC1574" s="1">
        <f t="shared" si="1124"/>
        <v>26</v>
      </c>
      <c r="AD1574" s="1">
        <f t="shared" si="1125"/>
        <v>26</v>
      </c>
      <c r="AE1574" s="1">
        <f t="shared" si="1126"/>
        <v>26</v>
      </c>
      <c r="AF1574" s="1">
        <f t="shared" si="1127"/>
        <v>26</v>
      </c>
      <c r="AG1574" s="1">
        <f t="shared" si="1128"/>
        <v>26</v>
      </c>
      <c r="AH1574" s="1">
        <f t="shared" si="1129"/>
        <v>26</v>
      </c>
      <c r="AI1574" s="1">
        <f t="shared" si="1130"/>
        <v>26</v>
      </c>
      <c r="AJ1574" s="1">
        <f t="shared" si="1131"/>
        <v>26</v>
      </c>
      <c r="AK1574" s="1">
        <f t="shared" si="1132"/>
        <v>26</v>
      </c>
      <c r="AL1574" s="1">
        <f t="shared" si="1133"/>
        <v>26</v>
      </c>
      <c r="AM1574" s="1">
        <f t="shared" si="1134"/>
        <v>26</v>
      </c>
      <c r="AN1574" s="1">
        <f t="shared" si="1135"/>
        <v>26</v>
      </c>
      <c r="AO1574" s="1">
        <f t="shared" si="1136"/>
        <v>26</v>
      </c>
      <c r="AP1574" s="7">
        <f t="shared" si="1152"/>
        <v>26</v>
      </c>
      <c r="AQ1574" s="7">
        <f t="shared" si="1153"/>
        <v>26</v>
      </c>
      <c r="AR1574" s="1">
        <f t="shared" si="1137"/>
        <v>26</v>
      </c>
      <c r="AS1574" s="7">
        <f t="shared" si="1154"/>
        <v>26</v>
      </c>
      <c r="AT1574" s="1">
        <f t="shared" si="1138"/>
        <v>26</v>
      </c>
      <c r="AU1574" s="1">
        <f t="shared" si="1139"/>
        <v>26</v>
      </c>
      <c r="AV1574" s="1">
        <f t="shared" si="1140"/>
        <v>26</v>
      </c>
      <c r="AW1574" s="1">
        <f t="shared" si="1141"/>
        <v>26</v>
      </c>
      <c r="AX1574" s="1">
        <f t="shared" si="1142"/>
        <v>26</v>
      </c>
      <c r="AY1574" s="1">
        <f t="shared" si="1143"/>
        <v>26</v>
      </c>
      <c r="AZ1574" s="1">
        <f t="shared" si="1144"/>
        <v>26</v>
      </c>
      <c r="BA1574" s="1">
        <f t="shared" si="1145"/>
        <v>26</v>
      </c>
      <c r="BB1574" s="1">
        <f t="shared" si="1146"/>
        <v>26</v>
      </c>
      <c r="BC1574" s="1">
        <f t="shared" si="1147"/>
        <v>26</v>
      </c>
      <c r="BD1574" s="1">
        <f t="shared" si="1148"/>
        <v>26</v>
      </c>
      <c r="BE1574" s="1">
        <f t="shared" si="1149"/>
        <v>26</v>
      </c>
      <c r="BF1574" s="1">
        <f t="shared" si="1150"/>
        <v>26</v>
      </c>
      <c r="BG1574" s="1">
        <f>+IF(D1574="male",VLOOKUP(M1574,'Key node cluster'!$A$3:$C$45,3,0),VLOOKUP(M1574,'Key node cluster'!$F$3:$H$27,3,0))</f>
        <v>31</v>
      </c>
    </row>
    <row r="1575" spans="1:59" x14ac:dyDescent="0.25">
      <c r="A1575" t="s">
        <v>1778</v>
      </c>
      <c r="B1575">
        <v>9911065218</v>
      </c>
      <c r="C1575" s="7">
        <v>30</v>
      </c>
      <c r="D1575" t="s">
        <v>9</v>
      </c>
      <c r="E1575" t="s">
        <v>10</v>
      </c>
      <c r="F1575" t="s">
        <v>45</v>
      </c>
      <c r="G1575" t="str">
        <f t="shared" si="1151"/>
        <v>bachelor or above</v>
      </c>
      <c r="H1575" s="7">
        <f t="shared" si="1109"/>
        <v>5</v>
      </c>
      <c r="I1575" t="s">
        <v>14</v>
      </c>
      <c r="J1575">
        <v>31</v>
      </c>
      <c r="K1575">
        <v>2.9178082191781001</v>
      </c>
      <c r="L1575">
        <v>3</v>
      </c>
      <c r="M1575" s="5">
        <f t="shared" si="1110"/>
        <v>31</v>
      </c>
      <c r="N1575" s="5">
        <f>+IF(D1575="male",VLOOKUP(BG1575,'Key node cluster'!$L$3:$N$24,3,0),VLOOKUP(BG1575,'Key node cluster'!$R$3:$T$15,3,0))</f>
        <v>1</v>
      </c>
      <c r="O1575" s="1">
        <v>0</v>
      </c>
      <c r="P1575" s="1">
        <f t="shared" si="1111"/>
        <v>26</v>
      </c>
      <c r="Q1575" s="1">
        <f t="shared" si="1112"/>
        <v>26</v>
      </c>
      <c r="R1575" s="1">
        <f t="shared" si="1113"/>
        <v>26</v>
      </c>
      <c r="S1575" s="1">
        <f t="shared" si="1114"/>
        <v>26</v>
      </c>
      <c r="T1575" s="1">
        <f t="shared" si="1115"/>
        <v>26</v>
      </c>
      <c r="U1575" s="1">
        <f t="shared" si="1116"/>
        <v>26</v>
      </c>
      <c r="V1575" s="1">
        <f t="shared" si="1117"/>
        <v>26</v>
      </c>
      <c r="W1575" s="1">
        <f t="shared" si="1118"/>
        <v>26</v>
      </c>
      <c r="X1575" s="1">
        <f t="shared" si="1119"/>
        <v>26</v>
      </c>
      <c r="Y1575" s="1">
        <f t="shared" si="1120"/>
        <v>26</v>
      </c>
      <c r="Z1575" s="1">
        <f t="shared" si="1121"/>
        <v>26</v>
      </c>
      <c r="AA1575" s="1">
        <f t="shared" si="1122"/>
        <v>26</v>
      </c>
      <c r="AB1575" s="1">
        <f t="shared" si="1123"/>
        <v>26</v>
      </c>
      <c r="AC1575" s="1">
        <f t="shared" si="1124"/>
        <v>26</v>
      </c>
      <c r="AD1575" s="1">
        <f t="shared" si="1125"/>
        <v>26</v>
      </c>
      <c r="AE1575" s="1">
        <f t="shared" si="1126"/>
        <v>26</v>
      </c>
      <c r="AF1575" s="1">
        <f t="shared" si="1127"/>
        <v>26</v>
      </c>
      <c r="AG1575" s="1">
        <f t="shared" si="1128"/>
        <v>26</v>
      </c>
      <c r="AH1575" s="1">
        <f t="shared" si="1129"/>
        <v>26</v>
      </c>
      <c r="AI1575" s="1">
        <f t="shared" si="1130"/>
        <v>26</v>
      </c>
      <c r="AJ1575" s="1">
        <f t="shared" si="1131"/>
        <v>26</v>
      </c>
      <c r="AK1575" s="1">
        <f t="shared" si="1132"/>
        <v>26</v>
      </c>
      <c r="AL1575" s="1">
        <f t="shared" si="1133"/>
        <v>26</v>
      </c>
      <c r="AM1575" s="1">
        <f t="shared" si="1134"/>
        <v>26</v>
      </c>
      <c r="AN1575" s="1">
        <f t="shared" si="1135"/>
        <v>26</v>
      </c>
      <c r="AO1575" s="1">
        <f t="shared" si="1136"/>
        <v>26</v>
      </c>
      <c r="AP1575" s="7">
        <f t="shared" si="1152"/>
        <v>27</v>
      </c>
      <c r="AQ1575" s="7">
        <f t="shared" si="1153"/>
        <v>28</v>
      </c>
      <c r="AR1575" s="1">
        <f t="shared" si="1137"/>
        <v>29</v>
      </c>
      <c r="AS1575" s="7">
        <f t="shared" si="1154"/>
        <v>31</v>
      </c>
      <c r="AT1575" s="1">
        <f t="shared" si="1138"/>
        <v>31</v>
      </c>
      <c r="AU1575" s="1">
        <f t="shared" si="1139"/>
        <v>31</v>
      </c>
      <c r="AV1575" s="1">
        <f t="shared" si="1140"/>
        <v>31</v>
      </c>
      <c r="AW1575" s="1">
        <f t="shared" si="1141"/>
        <v>31</v>
      </c>
      <c r="AX1575" s="1">
        <f t="shared" si="1142"/>
        <v>31</v>
      </c>
      <c r="AY1575" s="1">
        <f t="shared" si="1143"/>
        <v>31</v>
      </c>
      <c r="AZ1575" s="1">
        <f t="shared" si="1144"/>
        <v>31</v>
      </c>
      <c r="BA1575" s="1">
        <f t="shared" si="1145"/>
        <v>31</v>
      </c>
      <c r="BB1575" s="1">
        <f t="shared" si="1146"/>
        <v>31</v>
      </c>
      <c r="BC1575" s="1">
        <f t="shared" si="1147"/>
        <v>31</v>
      </c>
      <c r="BD1575" s="1">
        <f t="shared" si="1148"/>
        <v>31</v>
      </c>
      <c r="BE1575" s="1">
        <f t="shared" si="1149"/>
        <v>31</v>
      </c>
      <c r="BF1575" s="1">
        <f t="shared" si="1150"/>
        <v>31</v>
      </c>
      <c r="BG1575" s="1">
        <f>+IF(D1575="male",VLOOKUP(M1575,'Key node cluster'!$A$3:$C$45,3,0),VLOOKUP(M1575,'Key node cluster'!$F$3:$H$27,3,0))</f>
        <v>31</v>
      </c>
    </row>
    <row r="1576" spans="1:59" x14ac:dyDescent="0.25">
      <c r="A1576" t="s">
        <v>1779</v>
      </c>
      <c r="B1576">
        <v>9801028508</v>
      </c>
      <c r="C1576" s="7">
        <v>40</v>
      </c>
      <c r="D1576" t="s">
        <v>9</v>
      </c>
      <c r="E1576" t="s">
        <v>10</v>
      </c>
      <c r="G1576" t="str">
        <f t="shared" si="1151"/>
        <v/>
      </c>
      <c r="H1576" s="7">
        <f t="shared" si="1109"/>
        <v>10</v>
      </c>
      <c r="J1576">
        <v>41</v>
      </c>
      <c r="K1576">
        <v>9.0876712328766995</v>
      </c>
      <c r="L1576">
        <v>6</v>
      </c>
      <c r="M1576" s="5">
        <f t="shared" si="1110"/>
        <v>26</v>
      </c>
      <c r="N1576" s="5">
        <f>+IF(D1576="male",VLOOKUP(BG1576,'Key node cluster'!$L$3:$N$24,3,0),VLOOKUP(BG1576,'Key node cluster'!$R$3:$T$15,3,0))</f>
        <v>1</v>
      </c>
      <c r="O1576" s="1">
        <v>0</v>
      </c>
      <c r="P1576" s="1">
        <f t="shared" si="1111"/>
        <v>26</v>
      </c>
      <c r="Q1576" s="1">
        <f t="shared" si="1112"/>
        <v>26</v>
      </c>
      <c r="R1576" s="1">
        <f t="shared" si="1113"/>
        <v>26</v>
      </c>
      <c r="S1576" s="1">
        <f t="shared" si="1114"/>
        <v>26</v>
      </c>
      <c r="T1576" s="1">
        <f t="shared" si="1115"/>
        <v>26</v>
      </c>
      <c r="U1576" s="1">
        <f t="shared" si="1116"/>
        <v>26</v>
      </c>
      <c r="V1576" s="1">
        <f t="shared" si="1117"/>
        <v>26</v>
      </c>
      <c r="W1576" s="1">
        <f t="shared" si="1118"/>
        <v>26</v>
      </c>
      <c r="X1576" s="1">
        <f t="shared" si="1119"/>
        <v>26</v>
      </c>
      <c r="Y1576" s="1">
        <f t="shared" si="1120"/>
        <v>26</v>
      </c>
      <c r="Z1576" s="1">
        <f t="shared" si="1121"/>
        <v>26</v>
      </c>
      <c r="AA1576" s="1">
        <f t="shared" si="1122"/>
        <v>26</v>
      </c>
      <c r="AB1576" s="1">
        <f t="shared" si="1123"/>
        <v>26</v>
      </c>
      <c r="AC1576" s="1">
        <f t="shared" si="1124"/>
        <v>26</v>
      </c>
      <c r="AD1576" s="1">
        <f t="shared" si="1125"/>
        <v>26</v>
      </c>
      <c r="AE1576" s="1">
        <f t="shared" si="1126"/>
        <v>26</v>
      </c>
      <c r="AF1576" s="1">
        <f t="shared" si="1127"/>
        <v>26</v>
      </c>
      <c r="AG1576" s="1">
        <f t="shared" si="1128"/>
        <v>26</v>
      </c>
      <c r="AH1576" s="1">
        <f t="shared" si="1129"/>
        <v>26</v>
      </c>
      <c r="AI1576" s="1">
        <f t="shared" si="1130"/>
        <v>26</v>
      </c>
      <c r="AJ1576" s="1">
        <f t="shared" si="1131"/>
        <v>26</v>
      </c>
      <c r="AK1576" s="1">
        <f t="shared" si="1132"/>
        <v>26</v>
      </c>
      <c r="AL1576" s="1">
        <f t="shared" si="1133"/>
        <v>26</v>
      </c>
      <c r="AM1576" s="1">
        <f t="shared" si="1134"/>
        <v>26</v>
      </c>
      <c r="AN1576" s="1">
        <f t="shared" si="1135"/>
        <v>26</v>
      </c>
      <c r="AO1576" s="1">
        <f t="shared" si="1136"/>
        <v>26</v>
      </c>
      <c r="AP1576" s="7">
        <f t="shared" si="1152"/>
        <v>26</v>
      </c>
      <c r="AQ1576" s="7">
        <f t="shared" si="1153"/>
        <v>26</v>
      </c>
      <c r="AR1576" s="1">
        <f t="shared" si="1137"/>
        <v>26</v>
      </c>
      <c r="AS1576" s="7">
        <f t="shared" si="1154"/>
        <v>26</v>
      </c>
      <c r="AT1576" s="1">
        <f t="shared" si="1138"/>
        <v>26</v>
      </c>
      <c r="AU1576" s="1">
        <f t="shared" si="1139"/>
        <v>26</v>
      </c>
      <c r="AV1576" s="1">
        <f t="shared" si="1140"/>
        <v>26</v>
      </c>
      <c r="AW1576" s="1">
        <f t="shared" si="1141"/>
        <v>26</v>
      </c>
      <c r="AX1576" s="1">
        <f t="shared" si="1142"/>
        <v>26</v>
      </c>
      <c r="AY1576" s="1">
        <f t="shared" si="1143"/>
        <v>26</v>
      </c>
      <c r="AZ1576" s="1">
        <f t="shared" si="1144"/>
        <v>26</v>
      </c>
      <c r="BA1576" s="1">
        <f t="shared" si="1145"/>
        <v>26</v>
      </c>
      <c r="BB1576" s="1">
        <f t="shared" si="1146"/>
        <v>26</v>
      </c>
      <c r="BC1576" s="1">
        <f t="shared" si="1147"/>
        <v>26</v>
      </c>
      <c r="BD1576" s="1">
        <f t="shared" si="1148"/>
        <v>26</v>
      </c>
      <c r="BE1576" s="1">
        <f t="shared" si="1149"/>
        <v>26</v>
      </c>
      <c r="BF1576" s="1">
        <f t="shared" si="1150"/>
        <v>26</v>
      </c>
      <c r="BG1576" s="1">
        <f>+IF(D1576="male",VLOOKUP(M1576,'Key node cluster'!$A$3:$C$45,3,0),VLOOKUP(M1576,'Key node cluster'!$F$3:$H$27,3,0))</f>
        <v>31</v>
      </c>
    </row>
    <row r="1577" spans="1:59" x14ac:dyDescent="0.25">
      <c r="A1577" t="s">
        <v>1781</v>
      </c>
      <c r="B1577">
        <v>9811041129</v>
      </c>
      <c r="C1577" s="7">
        <v>40</v>
      </c>
      <c r="D1577" t="s">
        <v>9</v>
      </c>
      <c r="E1577" t="s">
        <v>10</v>
      </c>
      <c r="F1577" t="s">
        <v>31</v>
      </c>
      <c r="G1577" t="str">
        <f t="shared" si="1151"/>
        <v>secondary or below</v>
      </c>
      <c r="H1577" s="7">
        <f t="shared" si="1109"/>
        <v>20</v>
      </c>
      <c r="I1577" t="s">
        <v>12</v>
      </c>
      <c r="J1577">
        <v>40</v>
      </c>
      <c r="K1577">
        <v>17.032876712328999</v>
      </c>
      <c r="L1577">
        <v>24</v>
      </c>
      <c r="M1577" s="5">
        <f t="shared" si="1110"/>
        <v>32</v>
      </c>
      <c r="N1577" s="5">
        <f>+IF(D1577="male",VLOOKUP(BG1577,'Key node cluster'!$L$3:$N$24,3,0),VLOOKUP(BG1577,'Key node cluster'!$R$3:$T$15,3,0))</f>
        <v>0</v>
      </c>
      <c r="O1577" s="1">
        <v>0</v>
      </c>
      <c r="P1577" s="1">
        <f t="shared" si="1111"/>
        <v>26</v>
      </c>
      <c r="Q1577" s="1">
        <f t="shared" si="1112"/>
        <v>26</v>
      </c>
      <c r="R1577" s="1">
        <f t="shared" si="1113"/>
        <v>26</v>
      </c>
      <c r="S1577" s="1">
        <f t="shared" si="1114"/>
        <v>26</v>
      </c>
      <c r="T1577" s="1">
        <f t="shared" si="1115"/>
        <v>26</v>
      </c>
      <c r="U1577" s="1">
        <f t="shared" si="1116"/>
        <v>26</v>
      </c>
      <c r="V1577" s="1">
        <f t="shared" si="1117"/>
        <v>26</v>
      </c>
      <c r="W1577" s="1">
        <f t="shared" si="1118"/>
        <v>26</v>
      </c>
      <c r="X1577" s="1">
        <f t="shared" si="1119"/>
        <v>26</v>
      </c>
      <c r="Y1577" s="1">
        <f t="shared" si="1120"/>
        <v>26</v>
      </c>
      <c r="Z1577" s="1">
        <f t="shared" si="1121"/>
        <v>26</v>
      </c>
      <c r="AA1577" s="1">
        <f t="shared" si="1122"/>
        <v>26</v>
      </c>
      <c r="AB1577" s="1">
        <f t="shared" si="1123"/>
        <v>26</v>
      </c>
      <c r="AC1577" s="1">
        <f t="shared" si="1124"/>
        <v>26</v>
      </c>
      <c r="AD1577" s="1">
        <f t="shared" si="1125"/>
        <v>26</v>
      </c>
      <c r="AE1577" s="1">
        <f t="shared" si="1126"/>
        <v>26</v>
      </c>
      <c r="AF1577" s="1">
        <f t="shared" si="1127"/>
        <v>26</v>
      </c>
      <c r="AG1577" s="1">
        <f t="shared" si="1128"/>
        <v>26</v>
      </c>
      <c r="AH1577" s="1">
        <f t="shared" si="1129"/>
        <v>26</v>
      </c>
      <c r="AI1577" s="1">
        <f t="shared" si="1130"/>
        <v>26</v>
      </c>
      <c r="AJ1577" s="1">
        <f t="shared" si="1131"/>
        <v>26</v>
      </c>
      <c r="AK1577" s="1">
        <f t="shared" si="1132"/>
        <v>26</v>
      </c>
      <c r="AL1577" s="1">
        <f t="shared" si="1133"/>
        <v>26</v>
      </c>
      <c r="AM1577" s="1">
        <f t="shared" si="1134"/>
        <v>26</v>
      </c>
      <c r="AN1577" s="1">
        <f t="shared" si="1135"/>
        <v>26</v>
      </c>
      <c r="AO1577" s="1">
        <f t="shared" si="1136"/>
        <v>26</v>
      </c>
      <c r="AP1577" s="7">
        <f t="shared" si="1152"/>
        <v>27</v>
      </c>
      <c r="AQ1577" s="7">
        <f t="shared" si="1153"/>
        <v>28</v>
      </c>
      <c r="AR1577" s="1">
        <f t="shared" si="1137"/>
        <v>32</v>
      </c>
      <c r="AS1577" s="7">
        <f t="shared" si="1154"/>
        <v>32</v>
      </c>
      <c r="AT1577" s="1">
        <f t="shared" si="1138"/>
        <v>32</v>
      </c>
      <c r="AU1577" s="1">
        <f t="shared" si="1139"/>
        <v>32</v>
      </c>
      <c r="AV1577" s="1">
        <f t="shared" si="1140"/>
        <v>32</v>
      </c>
      <c r="AW1577" s="1">
        <f t="shared" si="1141"/>
        <v>32</v>
      </c>
      <c r="AX1577" s="1">
        <f t="shared" si="1142"/>
        <v>32</v>
      </c>
      <c r="AY1577" s="1">
        <f t="shared" si="1143"/>
        <v>32</v>
      </c>
      <c r="AZ1577" s="1">
        <f t="shared" si="1144"/>
        <v>32</v>
      </c>
      <c r="BA1577" s="1">
        <f t="shared" si="1145"/>
        <v>32</v>
      </c>
      <c r="BB1577" s="1">
        <f t="shared" si="1146"/>
        <v>32</v>
      </c>
      <c r="BC1577" s="1">
        <f t="shared" si="1147"/>
        <v>32</v>
      </c>
      <c r="BD1577" s="1">
        <f t="shared" si="1148"/>
        <v>32</v>
      </c>
      <c r="BE1577" s="1">
        <f t="shared" si="1149"/>
        <v>32</v>
      </c>
      <c r="BF1577" s="1">
        <f t="shared" si="1150"/>
        <v>32</v>
      </c>
      <c r="BG1577" s="1">
        <f>+IF(D1577="male",VLOOKUP(M1577,'Key node cluster'!$A$3:$C$45,3,0),VLOOKUP(M1577,'Key node cluster'!$F$3:$H$27,3,0))</f>
        <v>32</v>
      </c>
    </row>
    <row r="1578" spans="1:59" x14ac:dyDescent="0.25">
      <c r="A1578" t="s">
        <v>1783</v>
      </c>
      <c r="B1578">
        <v>9941067060</v>
      </c>
      <c r="C1578" s="7">
        <v>30</v>
      </c>
      <c r="D1578" t="s">
        <v>9</v>
      </c>
      <c r="E1578" t="s">
        <v>10</v>
      </c>
      <c r="G1578" t="str">
        <f t="shared" si="1151"/>
        <v/>
      </c>
      <c r="H1578" s="7">
        <f t="shared" si="1109"/>
        <v>10</v>
      </c>
      <c r="J1578">
        <v>27</v>
      </c>
      <c r="K1578">
        <v>5.6849315068493</v>
      </c>
      <c r="L1578">
        <v>11</v>
      </c>
      <c r="M1578" s="5">
        <f t="shared" si="1110"/>
        <v>26</v>
      </c>
      <c r="N1578" s="5">
        <f>+IF(D1578="male",VLOOKUP(BG1578,'Key node cluster'!$L$3:$N$24,3,0),VLOOKUP(BG1578,'Key node cluster'!$R$3:$T$15,3,0))</f>
        <v>1</v>
      </c>
      <c r="O1578" s="1">
        <v>0</v>
      </c>
      <c r="P1578" s="1">
        <f t="shared" si="1111"/>
        <v>26</v>
      </c>
      <c r="Q1578" s="1">
        <f t="shared" si="1112"/>
        <v>26</v>
      </c>
      <c r="R1578" s="1">
        <f t="shared" si="1113"/>
        <v>26</v>
      </c>
      <c r="S1578" s="1">
        <f t="shared" si="1114"/>
        <v>26</v>
      </c>
      <c r="T1578" s="1">
        <f t="shared" si="1115"/>
        <v>26</v>
      </c>
      <c r="U1578" s="1">
        <f t="shared" si="1116"/>
        <v>26</v>
      </c>
      <c r="V1578" s="1">
        <f t="shared" si="1117"/>
        <v>26</v>
      </c>
      <c r="W1578" s="1">
        <f t="shared" si="1118"/>
        <v>26</v>
      </c>
      <c r="X1578" s="1">
        <f t="shared" si="1119"/>
        <v>26</v>
      </c>
      <c r="Y1578" s="1">
        <f t="shared" si="1120"/>
        <v>26</v>
      </c>
      <c r="Z1578" s="1">
        <f t="shared" si="1121"/>
        <v>26</v>
      </c>
      <c r="AA1578" s="1">
        <f t="shared" si="1122"/>
        <v>26</v>
      </c>
      <c r="AB1578" s="1">
        <f t="shared" si="1123"/>
        <v>26</v>
      </c>
      <c r="AC1578" s="1">
        <f t="shared" si="1124"/>
        <v>26</v>
      </c>
      <c r="AD1578" s="1">
        <f t="shared" si="1125"/>
        <v>26</v>
      </c>
      <c r="AE1578" s="1">
        <f t="shared" si="1126"/>
        <v>26</v>
      </c>
      <c r="AF1578" s="1">
        <f t="shared" si="1127"/>
        <v>26</v>
      </c>
      <c r="AG1578" s="1">
        <f t="shared" si="1128"/>
        <v>26</v>
      </c>
      <c r="AH1578" s="1">
        <f t="shared" si="1129"/>
        <v>26</v>
      </c>
      <c r="AI1578" s="1">
        <f t="shared" si="1130"/>
        <v>26</v>
      </c>
      <c r="AJ1578" s="1">
        <f t="shared" si="1131"/>
        <v>26</v>
      </c>
      <c r="AK1578" s="1">
        <f t="shared" si="1132"/>
        <v>26</v>
      </c>
      <c r="AL1578" s="1">
        <f t="shared" si="1133"/>
        <v>26</v>
      </c>
      <c r="AM1578" s="1">
        <f t="shared" si="1134"/>
        <v>26</v>
      </c>
      <c r="AN1578" s="1">
        <f t="shared" si="1135"/>
        <v>26</v>
      </c>
      <c r="AO1578" s="1">
        <f t="shared" si="1136"/>
        <v>26</v>
      </c>
      <c r="AP1578" s="7">
        <f t="shared" si="1152"/>
        <v>26</v>
      </c>
      <c r="AQ1578" s="7">
        <f t="shared" si="1153"/>
        <v>26</v>
      </c>
      <c r="AR1578" s="1">
        <f t="shared" si="1137"/>
        <v>26</v>
      </c>
      <c r="AS1578" s="7">
        <f t="shared" si="1154"/>
        <v>26</v>
      </c>
      <c r="AT1578" s="1">
        <f t="shared" si="1138"/>
        <v>26</v>
      </c>
      <c r="AU1578" s="1">
        <f t="shared" si="1139"/>
        <v>26</v>
      </c>
      <c r="AV1578" s="1">
        <f t="shared" si="1140"/>
        <v>26</v>
      </c>
      <c r="AW1578" s="1">
        <f t="shared" si="1141"/>
        <v>26</v>
      </c>
      <c r="AX1578" s="1">
        <f t="shared" si="1142"/>
        <v>26</v>
      </c>
      <c r="AY1578" s="1">
        <f t="shared" si="1143"/>
        <v>26</v>
      </c>
      <c r="AZ1578" s="1">
        <f t="shared" si="1144"/>
        <v>26</v>
      </c>
      <c r="BA1578" s="1">
        <f t="shared" si="1145"/>
        <v>26</v>
      </c>
      <c r="BB1578" s="1">
        <f t="shared" si="1146"/>
        <v>26</v>
      </c>
      <c r="BC1578" s="1">
        <f t="shared" si="1147"/>
        <v>26</v>
      </c>
      <c r="BD1578" s="1">
        <f t="shared" si="1148"/>
        <v>26</v>
      </c>
      <c r="BE1578" s="1">
        <f t="shared" si="1149"/>
        <v>26</v>
      </c>
      <c r="BF1578" s="1">
        <f t="shared" si="1150"/>
        <v>26</v>
      </c>
      <c r="BG1578" s="1">
        <f>+IF(D1578="male",VLOOKUP(M1578,'Key node cluster'!$A$3:$C$45,3,0),VLOOKUP(M1578,'Key node cluster'!$F$3:$H$27,3,0))</f>
        <v>31</v>
      </c>
    </row>
    <row r="1579" spans="1:59" x14ac:dyDescent="0.25">
      <c r="A1579" t="s">
        <v>1784</v>
      </c>
      <c r="B1579">
        <v>9901050616</v>
      </c>
      <c r="C1579" s="7">
        <v>30</v>
      </c>
      <c r="D1579" t="s">
        <v>9</v>
      </c>
      <c r="E1579" t="s">
        <v>10</v>
      </c>
      <c r="F1579" t="s">
        <v>28</v>
      </c>
      <c r="G1579" t="str">
        <f t="shared" si="1151"/>
        <v>bachelor or above</v>
      </c>
      <c r="H1579" s="7">
        <f t="shared" si="1109"/>
        <v>10</v>
      </c>
      <c r="I1579" t="s">
        <v>14</v>
      </c>
      <c r="J1579">
        <v>32</v>
      </c>
      <c r="K1579">
        <v>8.6082191780821997</v>
      </c>
      <c r="L1579">
        <v>2</v>
      </c>
      <c r="M1579" s="5">
        <f t="shared" si="1110"/>
        <v>37</v>
      </c>
      <c r="N1579" s="5">
        <f>+IF(D1579="male",VLOOKUP(BG1579,'Key node cluster'!$L$3:$N$24,3,0),VLOOKUP(BG1579,'Key node cluster'!$R$3:$T$15,3,0))</f>
        <v>0</v>
      </c>
      <c r="O1579" s="1">
        <v>0</v>
      </c>
      <c r="P1579" s="1">
        <f t="shared" si="1111"/>
        <v>26</v>
      </c>
      <c r="Q1579" s="1">
        <f t="shared" si="1112"/>
        <v>26</v>
      </c>
      <c r="R1579" s="1">
        <f t="shared" si="1113"/>
        <v>26</v>
      </c>
      <c r="S1579" s="1">
        <f t="shared" si="1114"/>
        <v>26</v>
      </c>
      <c r="T1579" s="1">
        <f t="shared" si="1115"/>
        <v>26</v>
      </c>
      <c r="U1579" s="1">
        <f t="shared" si="1116"/>
        <v>26</v>
      </c>
      <c r="V1579" s="1">
        <f t="shared" si="1117"/>
        <v>26</v>
      </c>
      <c r="W1579" s="1">
        <f t="shared" si="1118"/>
        <v>26</v>
      </c>
      <c r="X1579" s="1">
        <f t="shared" si="1119"/>
        <v>26</v>
      </c>
      <c r="Y1579" s="1">
        <f t="shared" si="1120"/>
        <v>26</v>
      </c>
      <c r="Z1579" s="1">
        <f t="shared" si="1121"/>
        <v>26</v>
      </c>
      <c r="AA1579" s="1">
        <f t="shared" si="1122"/>
        <v>26</v>
      </c>
      <c r="AB1579" s="1">
        <f t="shared" si="1123"/>
        <v>26</v>
      </c>
      <c r="AC1579" s="1">
        <f t="shared" si="1124"/>
        <v>26</v>
      </c>
      <c r="AD1579" s="1">
        <f t="shared" si="1125"/>
        <v>26</v>
      </c>
      <c r="AE1579" s="1">
        <f t="shared" si="1126"/>
        <v>26</v>
      </c>
      <c r="AF1579" s="1">
        <f t="shared" si="1127"/>
        <v>26</v>
      </c>
      <c r="AG1579" s="1">
        <f t="shared" si="1128"/>
        <v>26</v>
      </c>
      <c r="AH1579" s="1">
        <f t="shared" si="1129"/>
        <v>26</v>
      </c>
      <c r="AI1579" s="1">
        <f t="shared" si="1130"/>
        <v>26</v>
      </c>
      <c r="AJ1579" s="1">
        <f t="shared" si="1131"/>
        <v>26</v>
      </c>
      <c r="AK1579" s="1">
        <f t="shared" si="1132"/>
        <v>26</v>
      </c>
      <c r="AL1579" s="1">
        <f t="shared" si="1133"/>
        <v>26</v>
      </c>
      <c r="AM1579" s="1">
        <f t="shared" si="1134"/>
        <v>26</v>
      </c>
      <c r="AN1579" s="1">
        <f t="shared" si="1135"/>
        <v>26</v>
      </c>
      <c r="AO1579" s="1">
        <f t="shared" si="1136"/>
        <v>26</v>
      </c>
      <c r="AP1579" s="7">
        <f t="shared" si="1152"/>
        <v>27</v>
      </c>
      <c r="AQ1579" s="7">
        <f t="shared" si="1153"/>
        <v>33</v>
      </c>
      <c r="AR1579" s="1">
        <f t="shared" si="1137"/>
        <v>33</v>
      </c>
      <c r="AS1579" s="7">
        <f t="shared" si="1154"/>
        <v>33</v>
      </c>
      <c r="AT1579" s="1">
        <f t="shared" si="1138"/>
        <v>33</v>
      </c>
      <c r="AU1579" s="1">
        <f t="shared" si="1139"/>
        <v>33</v>
      </c>
      <c r="AV1579" s="1">
        <f t="shared" si="1140"/>
        <v>33</v>
      </c>
      <c r="AW1579" s="1">
        <f t="shared" si="1141"/>
        <v>37</v>
      </c>
      <c r="AX1579" s="1">
        <f t="shared" si="1142"/>
        <v>37</v>
      </c>
      <c r="AY1579" s="1">
        <f t="shared" si="1143"/>
        <v>37</v>
      </c>
      <c r="AZ1579" s="1">
        <f t="shared" si="1144"/>
        <v>37</v>
      </c>
      <c r="BA1579" s="1">
        <f t="shared" si="1145"/>
        <v>37</v>
      </c>
      <c r="BB1579" s="1">
        <f t="shared" si="1146"/>
        <v>37</v>
      </c>
      <c r="BC1579" s="1">
        <f t="shared" si="1147"/>
        <v>37</v>
      </c>
      <c r="BD1579" s="1">
        <f t="shared" si="1148"/>
        <v>37</v>
      </c>
      <c r="BE1579" s="1">
        <f t="shared" si="1149"/>
        <v>37</v>
      </c>
      <c r="BF1579" s="1">
        <f t="shared" si="1150"/>
        <v>37</v>
      </c>
      <c r="BG1579" s="1">
        <f>+IF(D1579="male",VLOOKUP(M1579,'Key node cluster'!$A$3:$C$45,3,0),VLOOKUP(M1579,'Key node cluster'!$F$3:$H$27,3,0))</f>
        <v>37</v>
      </c>
    </row>
    <row r="1580" spans="1:59" x14ac:dyDescent="0.25">
      <c r="A1580" t="s">
        <v>1785</v>
      </c>
      <c r="B1580">
        <v>9871036610</v>
      </c>
      <c r="C1580" s="7">
        <v>30</v>
      </c>
      <c r="D1580" t="s">
        <v>9</v>
      </c>
      <c r="E1580" t="s">
        <v>10</v>
      </c>
      <c r="G1580" t="str">
        <f t="shared" si="1151"/>
        <v/>
      </c>
      <c r="H1580" s="7">
        <f t="shared" si="1109"/>
        <v>5</v>
      </c>
      <c r="J1580">
        <v>34</v>
      </c>
      <c r="K1580">
        <v>3.0273972602739998</v>
      </c>
      <c r="L1580">
        <v>3</v>
      </c>
      <c r="M1580" s="5">
        <f t="shared" si="1110"/>
        <v>26</v>
      </c>
      <c r="N1580" s="5">
        <f>+IF(D1580="male",VLOOKUP(BG1580,'Key node cluster'!$L$3:$N$24,3,0),VLOOKUP(BG1580,'Key node cluster'!$R$3:$T$15,3,0))</f>
        <v>1</v>
      </c>
      <c r="O1580" s="1">
        <v>0</v>
      </c>
      <c r="P1580" s="1">
        <f t="shared" si="1111"/>
        <v>26</v>
      </c>
      <c r="Q1580" s="1">
        <f t="shared" si="1112"/>
        <v>26</v>
      </c>
      <c r="R1580" s="1">
        <f t="shared" si="1113"/>
        <v>26</v>
      </c>
      <c r="S1580" s="1">
        <f t="shared" si="1114"/>
        <v>26</v>
      </c>
      <c r="T1580" s="1">
        <f t="shared" si="1115"/>
        <v>26</v>
      </c>
      <c r="U1580" s="1">
        <f t="shared" si="1116"/>
        <v>26</v>
      </c>
      <c r="V1580" s="1">
        <f t="shared" si="1117"/>
        <v>26</v>
      </c>
      <c r="W1580" s="1">
        <f t="shared" si="1118"/>
        <v>26</v>
      </c>
      <c r="X1580" s="1">
        <f t="shared" si="1119"/>
        <v>26</v>
      </c>
      <c r="Y1580" s="1">
        <f t="shared" si="1120"/>
        <v>26</v>
      </c>
      <c r="Z1580" s="1">
        <f t="shared" si="1121"/>
        <v>26</v>
      </c>
      <c r="AA1580" s="1">
        <f t="shared" si="1122"/>
        <v>26</v>
      </c>
      <c r="AB1580" s="1">
        <f t="shared" si="1123"/>
        <v>26</v>
      </c>
      <c r="AC1580" s="1">
        <f t="shared" si="1124"/>
        <v>26</v>
      </c>
      <c r="AD1580" s="1">
        <f t="shared" si="1125"/>
        <v>26</v>
      </c>
      <c r="AE1580" s="1">
        <f t="shared" si="1126"/>
        <v>26</v>
      </c>
      <c r="AF1580" s="1">
        <f t="shared" si="1127"/>
        <v>26</v>
      </c>
      <c r="AG1580" s="1">
        <f t="shared" si="1128"/>
        <v>26</v>
      </c>
      <c r="AH1580" s="1">
        <f t="shared" si="1129"/>
        <v>26</v>
      </c>
      <c r="AI1580" s="1">
        <f t="shared" si="1130"/>
        <v>26</v>
      </c>
      <c r="AJ1580" s="1">
        <f t="shared" si="1131"/>
        <v>26</v>
      </c>
      <c r="AK1580" s="1">
        <f t="shared" si="1132"/>
        <v>26</v>
      </c>
      <c r="AL1580" s="1">
        <f t="shared" si="1133"/>
        <v>26</v>
      </c>
      <c r="AM1580" s="1">
        <f t="shared" si="1134"/>
        <v>26</v>
      </c>
      <c r="AN1580" s="1">
        <f t="shared" si="1135"/>
        <v>26</v>
      </c>
      <c r="AO1580" s="1">
        <f t="shared" si="1136"/>
        <v>26</v>
      </c>
      <c r="AP1580" s="7">
        <f t="shared" si="1152"/>
        <v>26</v>
      </c>
      <c r="AQ1580" s="7">
        <f t="shared" si="1153"/>
        <v>26</v>
      </c>
      <c r="AR1580" s="1">
        <f t="shared" si="1137"/>
        <v>26</v>
      </c>
      <c r="AS1580" s="7">
        <f t="shared" si="1154"/>
        <v>26</v>
      </c>
      <c r="AT1580" s="1">
        <f t="shared" si="1138"/>
        <v>26</v>
      </c>
      <c r="AU1580" s="1">
        <f t="shared" si="1139"/>
        <v>26</v>
      </c>
      <c r="AV1580" s="1">
        <f t="shared" si="1140"/>
        <v>26</v>
      </c>
      <c r="AW1580" s="1">
        <f t="shared" si="1141"/>
        <v>26</v>
      </c>
      <c r="AX1580" s="1">
        <f t="shared" si="1142"/>
        <v>26</v>
      </c>
      <c r="AY1580" s="1">
        <f t="shared" si="1143"/>
        <v>26</v>
      </c>
      <c r="AZ1580" s="1">
        <f t="shared" si="1144"/>
        <v>26</v>
      </c>
      <c r="BA1580" s="1">
        <f t="shared" si="1145"/>
        <v>26</v>
      </c>
      <c r="BB1580" s="1">
        <f t="shared" si="1146"/>
        <v>26</v>
      </c>
      <c r="BC1580" s="1">
        <f t="shared" si="1147"/>
        <v>26</v>
      </c>
      <c r="BD1580" s="1">
        <f t="shared" si="1148"/>
        <v>26</v>
      </c>
      <c r="BE1580" s="1">
        <f t="shared" si="1149"/>
        <v>26</v>
      </c>
      <c r="BF1580" s="1">
        <f t="shared" si="1150"/>
        <v>26</v>
      </c>
      <c r="BG1580" s="1">
        <f>+IF(D1580="male",VLOOKUP(M1580,'Key node cluster'!$A$3:$C$45,3,0),VLOOKUP(M1580,'Key node cluster'!$F$3:$H$27,3,0))</f>
        <v>31</v>
      </c>
    </row>
    <row r="1581" spans="1:59" x14ac:dyDescent="0.25">
      <c r="A1581" t="s">
        <v>1787</v>
      </c>
      <c r="B1581">
        <v>2000053472</v>
      </c>
      <c r="C1581" s="7">
        <v>20</v>
      </c>
      <c r="D1581" t="s">
        <v>9</v>
      </c>
      <c r="E1581" t="s">
        <v>10</v>
      </c>
      <c r="G1581" t="str">
        <f t="shared" si="1151"/>
        <v/>
      </c>
      <c r="H1581" s="7">
        <f t="shared" si="1109"/>
        <v>5</v>
      </c>
      <c r="J1581">
        <v>22</v>
      </c>
      <c r="K1581">
        <v>3.1917808219178001</v>
      </c>
      <c r="L1581">
        <v>5</v>
      </c>
      <c r="M1581" s="5">
        <f t="shared" si="1110"/>
        <v>26</v>
      </c>
      <c r="N1581" s="5">
        <f>+IF(D1581="male",VLOOKUP(BG1581,'Key node cluster'!$L$3:$N$24,3,0),VLOOKUP(BG1581,'Key node cluster'!$R$3:$T$15,3,0))</f>
        <v>1</v>
      </c>
      <c r="O1581" s="1">
        <v>0</v>
      </c>
      <c r="P1581" s="1">
        <f t="shared" si="1111"/>
        <v>26</v>
      </c>
      <c r="Q1581" s="1">
        <f t="shared" si="1112"/>
        <v>26</v>
      </c>
      <c r="R1581" s="1">
        <f t="shared" si="1113"/>
        <v>26</v>
      </c>
      <c r="S1581" s="1">
        <f t="shared" si="1114"/>
        <v>26</v>
      </c>
      <c r="T1581" s="1">
        <f t="shared" si="1115"/>
        <v>26</v>
      </c>
      <c r="U1581" s="1">
        <f t="shared" si="1116"/>
        <v>26</v>
      </c>
      <c r="V1581" s="1">
        <f t="shared" si="1117"/>
        <v>26</v>
      </c>
      <c r="W1581" s="1">
        <f t="shared" si="1118"/>
        <v>26</v>
      </c>
      <c r="X1581" s="1">
        <f t="shared" si="1119"/>
        <v>26</v>
      </c>
      <c r="Y1581" s="1">
        <f t="shared" si="1120"/>
        <v>26</v>
      </c>
      <c r="Z1581" s="1">
        <f t="shared" si="1121"/>
        <v>26</v>
      </c>
      <c r="AA1581" s="1">
        <f t="shared" si="1122"/>
        <v>26</v>
      </c>
      <c r="AB1581" s="1">
        <f t="shared" si="1123"/>
        <v>26</v>
      </c>
      <c r="AC1581" s="1">
        <f t="shared" si="1124"/>
        <v>26</v>
      </c>
      <c r="AD1581" s="1">
        <f t="shared" si="1125"/>
        <v>26</v>
      </c>
      <c r="AE1581" s="1">
        <f t="shared" si="1126"/>
        <v>26</v>
      </c>
      <c r="AF1581" s="1">
        <f t="shared" si="1127"/>
        <v>26</v>
      </c>
      <c r="AG1581" s="1">
        <f t="shared" si="1128"/>
        <v>26</v>
      </c>
      <c r="AH1581" s="1">
        <f t="shared" si="1129"/>
        <v>26</v>
      </c>
      <c r="AI1581" s="1">
        <f t="shared" si="1130"/>
        <v>26</v>
      </c>
      <c r="AJ1581" s="1">
        <f t="shared" si="1131"/>
        <v>26</v>
      </c>
      <c r="AK1581" s="1">
        <f t="shared" si="1132"/>
        <v>26</v>
      </c>
      <c r="AL1581" s="1">
        <f t="shared" si="1133"/>
        <v>26</v>
      </c>
      <c r="AM1581" s="1">
        <f t="shared" si="1134"/>
        <v>26</v>
      </c>
      <c r="AN1581" s="1">
        <f t="shared" si="1135"/>
        <v>26</v>
      </c>
      <c r="AO1581" s="1">
        <f t="shared" si="1136"/>
        <v>26</v>
      </c>
      <c r="AP1581" s="7">
        <f t="shared" si="1152"/>
        <v>26</v>
      </c>
      <c r="AQ1581" s="7">
        <f t="shared" si="1153"/>
        <v>26</v>
      </c>
      <c r="AR1581" s="1">
        <f t="shared" si="1137"/>
        <v>26</v>
      </c>
      <c r="AS1581" s="7">
        <f t="shared" si="1154"/>
        <v>26</v>
      </c>
      <c r="AT1581" s="1">
        <f t="shared" si="1138"/>
        <v>26</v>
      </c>
      <c r="AU1581" s="1">
        <f t="shared" si="1139"/>
        <v>26</v>
      </c>
      <c r="AV1581" s="1">
        <f t="shared" si="1140"/>
        <v>26</v>
      </c>
      <c r="AW1581" s="1">
        <f t="shared" si="1141"/>
        <v>26</v>
      </c>
      <c r="AX1581" s="1">
        <f t="shared" si="1142"/>
        <v>26</v>
      </c>
      <c r="AY1581" s="1">
        <f t="shared" si="1143"/>
        <v>26</v>
      </c>
      <c r="AZ1581" s="1">
        <f t="shared" si="1144"/>
        <v>26</v>
      </c>
      <c r="BA1581" s="1">
        <f t="shared" si="1145"/>
        <v>26</v>
      </c>
      <c r="BB1581" s="1">
        <f t="shared" si="1146"/>
        <v>26</v>
      </c>
      <c r="BC1581" s="1">
        <f t="shared" si="1147"/>
        <v>26</v>
      </c>
      <c r="BD1581" s="1">
        <f t="shared" si="1148"/>
        <v>26</v>
      </c>
      <c r="BE1581" s="1">
        <f t="shared" si="1149"/>
        <v>26</v>
      </c>
      <c r="BF1581" s="1">
        <f t="shared" si="1150"/>
        <v>26</v>
      </c>
      <c r="BG1581" s="1">
        <f>+IF(D1581="male",VLOOKUP(M1581,'Key node cluster'!$A$3:$C$45,3,0),VLOOKUP(M1581,'Key node cluster'!$F$3:$H$27,3,0))</f>
        <v>31</v>
      </c>
    </row>
    <row r="1582" spans="1:59" x14ac:dyDescent="0.25">
      <c r="A1582" t="s">
        <v>1788</v>
      </c>
      <c r="B1582">
        <v>9971036651</v>
      </c>
      <c r="C1582" s="7">
        <v>20</v>
      </c>
      <c r="D1582" t="s">
        <v>9</v>
      </c>
      <c r="E1582" t="s">
        <v>10</v>
      </c>
      <c r="F1582" t="s">
        <v>28</v>
      </c>
      <c r="G1582" t="str">
        <f t="shared" si="1151"/>
        <v>bachelor or above</v>
      </c>
      <c r="H1582" s="7">
        <f t="shared" si="1109"/>
        <v>5</v>
      </c>
      <c r="I1582" t="s">
        <v>14</v>
      </c>
      <c r="J1582">
        <v>24</v>
      </c>
      <c r="K1582">
        <v>2.1013698630137001</v>
      </c>
      <c r="L1582">
        <v>3</v>
      </c>
      <c r="M1582" s="5">
        <f t="shared" si="1110"/>
        <v>35</v>
      </c>
      <c r="N1582" s="5">
        <f>+IF(D1582="male",VLOOKUP(BG1582,'Key node cluster'!$L$3:$N$24,3,0),VLOOKUP(BG1582,'Key node cluster'!$R$3:$T$15,3,0))</f>
        <v>0</v>
      </c>
      <c r="O1582" s="1">
        <v>0</v>
      </c>
      <c r="P1582" s="1">
        <f t="shared" si="1111"/>
        <v>26</v>
      </c>
      <c r="Q1582" s="1">
        <f t="shared" si="1112"/>
        <v>26</v>
      </c>
      <c r="R1582" s="1">
        <f t="shared" si="1113"/>
        <v>26</v>
      </c>
      <c r="S1582" s="1">
        <f t="shared" si="1114"/>
        <v>26</v>
      </c>
      <c r="T1582" s="1">
        <f t="shared" si="1115"/>
        <v>26</v>
      </c>
      <c r="U1582" s="1">
        <f t="shared" si="1116"/>
        <v>26</v>
      </c>
      <c r="V1582" s="1">
        <f t="shared" si="1117"/>
        <v>26</v>
      </c>
      <c r="W1582" s="1">
        <f t="shared" si="1118"/>
        <v>26</v>
      </c>
      <c r="X1582" s="1">
        <f t="shared" si="1119"/>
        <v>26</v>
      </c>
      <c r="Y1582" s="1">
        <f t="shared" si="1120"/>
        <v>26</v>
      </c>
      <c r="Z1582" s="1">
        <f t="shared" si="1121"/>
        <v>26</v>
      </c>
      <c r="AA1582" s="1">
        <f t="shared" si="1122"/>
        <v>26</v>
      </c>
      <c r="AB1582" s="1">
        <f t="shared" si="1123"/>
        <v>26</v>
      </c>
      <c r="AC1582" s="1">
        <f t="shared" si="1124"/>
        <v>26</v>
      </c>
      <c r="AD1582" s="1">
        <f t="shared" si="1125"/>
        <v>26</v>
      </c>
      <c r="AE1582" s="1">
        <f t="shared" si="1126"/>
        <v>26</v>
      </c>
      <c r="AF1582" s="1">
        <f t="shared" si="1127"/>
        <v>26</v>
      </c>
      <c r="AG1582" s="1">
        <f t="shared" si="1128"/>
        <v>26</v>
      </c>
      <c r="AH1582" s="1">
        <f t="shared" si="1129"/>
        <v>26</v>
      </c>
      <c r="AI1582" s="1">
        <f t="shared" si="1130"/>
        <v>26</v>
      </c>
      <c r="AJ1582" s="1">
        <f t="shared" si="1131"/>
        <v>26</v>
      </c>
      <c r="AK1582" s="1">
        <f t="shared" si="1132"/>
        <v>26</v>
      </c>
      <c r="AL1582" s="1">
        <f t="shared" si="1133"/>
        <v>26</v>
      </c>
      <c r="AM1582" s="1">
        <f t="shared" si="1134"/>
        <v>26</v>
      </c>
      <c r="AN1582" s="1">
        <f t="shared" si="1135"/>
        <v>26</v>
      </c>
      <c r="AO1582" s="1">
        <f t="shared" si="1136"/>
        <v>26</v>
      </c>
      <c r="AP1582" s="7">
        <f t="shared" si="1152"/>
        <v>27</v>
      </c>
      <c r="AQ1582" s="7">
        <f t="shared" si="1153"/>
        <v>33</v>
      </c>
      <c r="AR1582" s="1">
        <f t="shared" si="1137"/>
        <v>33</v>
      </c>
      <c r="AS1582" s="7">
        <f t="shared" si="1154"/>
        <v>33</v>
      </c>
      <c r="AT1582" s="1">
        <f t="shared" si="1138"/>
        <v>33</v>
      </c>
      <c r="AU1582" s="1">
        <f t="shared" si="1139"/>
        <v>33</v>
      </c>
      <c r="AV1582" s="1">
        <f t="shared" si="1140"/>
        <v>33</v>
      </c>
      <c r="AW1582" s="1">
        <f t="shared" si="1141"/>
        <v>34</v>
      </c>
      <c r="AX1582" s="1">
        <f t="shared" si="1142"/>
        <v>35</v>
      </c>
      <c r="AY1582" s="1">
        <f t="shared" si="1143"/>
        <v>35</v>
      </c>
      <c r="AZ1582" s="1">
        <f t="shared" si="1144"/>
        <v>35</v>
      </c>
      <c r="BA1582" s="1">
        <f t="shared" si="1145"/>
        <v>35</v>
      </c>
      <c r="BB1582" s="1">
        <f t="shared" si="1146"/>
        <v>35</v>
      </c>
      <c r="BC1582" s="1">
        <f t="shared" si="1147"/>
        <v>35</v>
      </c>
      <c r="BD1582" s="1">
        <f t="shared" si="1148"/>
        <v>35</v>
      </c>
      <c r="BE1582" s="1">
        <f t="shared" si="1149"/>
        <v>35</v>
      </c>
      <c r="BF1582" s="1">
        <f t="shared" si="1150"/>
        <v>35</v>
      </c>
      <c r="BG1582" s="1">
        <f>+IF(D1582="male",VLOOKUP(M1582,'Key node cluster'!$A$3:$C$45,3,0),VLOOKUP(M1582,'Key node cluster'!$F$3:$H$27,3,0))</f>
        <v>35</v>
      </c>
    </row>
    <row r="1583" spans="1:59" x14ac:dyDescent="0.25">
      <c r="A1583" t="s">
        <v>1789</v>
      </c>
      <c r="B1583">
        <v>9821033786</v>
      </c>
      <c r="C1583" s="7">
        <v>40</v>
      </c>
      <c r="D1583" t="s">
        <v>9</v>
      </c>
      <c r="E1583" t="s">
        <v>10</v>
      </c>
      <c r="F1583" t="s">
        <v>11</v>
      </c>
      <c r="G1583" t="str">
        <f t="shared" si="1151"/>
        <v>tvet</v>
      </c>
      <c r="H1583" s="7">
        <f t="shared" si="1109"/>
        <v>15</v>
      </c>
      <c r="I1583" t="s">
        <v>22</v>
      </c>
      <c r="J1583">
        <v>39</v>
      </c>
      <c r="K1583">
        <v>14.421917808219</v>
      </c>
      <c r="L1583">
        <v>8</v>
      </c>
      <c r="M1583" s="5">
        <f t="shared" si="1110"/>
        <v>42</v>
      </c>
      <c r="N1583" s="5">
        <f>+IF(D1583="male",VLOOKUP(BG1583,'Key node cluster'!$L$3:$N$24,3,0),VLOOKUP(BG1583,'Key node cluster'!$R$3:$T$15,3,0))</f>
        <v>0</v>
      </c>
      <c r="O1583" s="1">
        <v>0</v>
      </c>
      <c r="P1583" s="1">
        <f t="shared" si="1111"/>
        <v>26</v>
      </c>
      <c r="Q1583" s="1">
        <f t="shared" si="1112"/>
        <v>26</v>
      </c>
      <c r="R1583" s="1">
        <f t="shared" si="1113"/>
        <v>26</v>
      </c>
      <c r="S1583" s="1">
        <f t="shared" si="1114"/>
        <v>26</v>
      </c>
      <c r="T1583" s="1">
        <f t="shared" si="1115"/>
        <v>26</v>
      </c>
      <c r="U1583" s="1">
        <f t="shared" si="1116"/>
        <v>26</v>
      </c>
      <c r="V1583" s="1">
        <f t="shared" si="1117"/>
        <v>26</v>
      </c>
      <c r="W1583" s="1">
        <f t="shared" si="1118"/>
        <v>26</v>
      </c>
      <c r="X1583" s="1">
        <f t="shared" si="1119"/>
        <v>26</v>
      </c>
      <c r="Y1583" s="1">
        <f t="shared" si="1120"/>
        <v>26</v>
      </c>
      <c r="Z1583" s="1">
        <f t="shared" si="1121"/>
        <v>26</v>
      </c>
      <c r="AA1583" s="1">
        <f t="shared" si="1122"/>
        <v>26</v>
      </c>
      <c r="AB1583" s="1">
        <f t="shared" si="1123"/>
        <v>26</v>
      </c>
      <c r="AC1583" s="1">
        <f t="shared" si="1124"/>
        <v>26</v>
      </c>
      <c r="AD1583" s="1">
        <f t="shared" si="1125"/>
        <v>26</v>
      </c>
      <c r="AE1583" s="1">
        <f t="shared" si="1126"/>
        <v>26</v>
      </c>
      <c r="AF1583" s="1">
        <f t="shared" si="1127"/>
        <v>26</v>
      </c>
      <c r="AG1583" s="1">
        <f t="shared" si="1128"/>
        <v>26</v>
      </c>
      <c r="AH1583" s="1">
        <f t="shared" si="1129"/>
        <v>26</v>
      </c>
      <c r="AI1583" s="1">
        <f t="shared" si="1130"/>
        <v>26</v>
      </c>
      <c r="AJ1583" s="1">
        <f t="shared" si="1131"/>
        <v>26</v>
      </c>
      <c r="AK1583" s="1">
        <f t="shared" si="1132"/>
        <v>26</v>
      </c>
      <c r="AL1583" s="1">
        <f t="shared" si="1133"/>
        <v>26</v>
      </c>
      <c r="AM1583" s="1">
        <f t="shared" si="1134"/>
        <v>26</v>
      </c>
      <c r="AN1583" s="1">
        <f t="shared" si="1135"/>
        <v>26</v>
      </c>
      <c r="AO1583" s="1">
        <f t="shared" si="1136"/>
        <v>26</v>
      </c>
      <c r="AP1583" s="7">
        <f t="shared" si="1152"/>
        <v>38</v>
      </c>
      <c r="AQ1583" s="7">
        <f t="shared" si="1153"/>
        <v>38</v>
      </c>
      <c r="AR1583" s="1">
        <f t="shared" si="1137"/>
        <v>38</v>
      </c>
      <c r="AS1583" s="7">
        <f t="shared" si="1154"/>
        <v>38</v>
      </c>
      <c r="AT1583" s="1">
        <f t="shared" si="1138"/>
        <v>38</v>
      </c>
      <c r="AU1583" s="1">
        <f t="shared" si="1139"/>
        <v>38</v>
      </c>
      <c r="AV1583" s="1">
        <f t="shared" si="1140"/>
        <v>38</v>
      </c>
      <c r="AW1583" s="1">
        <f t="shared" si="1141"/>
        <v>38</v>
      </c>
      <c r="AX1583" s="1">
        <f t="shared" si="1142"/>
        <v>38</v>
      </c>
      <c r="AY1583" s="1">
        <f t="shared" si="1143"/>
        <v>38</v>
      </c>
      <c r="AZ1583" s="1">
        <f t="shared" si="1144"/>
        <v>38</v>
      </c>
      <c r="BA1583" s="1">
        <f t="shared" si="1145"/>
        <v>38</v>
      </c>
      <c r="BB1583" s="1">
        <f t="shared" si="1146"/>
        <v>40</v>
      </c>
      <c r="BC1583" s="1">
        <f t="shared" si="1147"/>
        <v>40</v>
      </c>
      <c r="BD1583" s="1">
        <f t="shared" si="1148"/>
        <v>42</v>
      </c>
      <c r="BE1583" s="1">
        <f t="shared" si="1149"/>
        <v>42</v>
      </c>
      <c r="BF1583" s="1">
        <f t="shared" si="1150"/>
        <v>42</v>
      </c>
      <c r="BG1583" s="1">
        <f>+IF(D1583="male",VLOOKUP(M1583,'Key node cluster'!$A$3:$C$45,3,0),VLOOKUP(M1583,'Key node cluster'!$F$3:$H$27,3,0))</f>
        <v>42</v>
      </c>
    </row>
    <row r="1584" spans="1:59" x14ac:dyDescent="0.25">
      <c r="A1584" t="s">
        <v>1791</v>
      </c>
      <c r="B1584">
        <v>9951048930</v>
      </c>
      <c r="C1584" s="7">
        <v>30</v>
      </c>
      <c r="D1584" t="s">
        <v>9</v>
      </c>
      <c r="E1584" t="s">
        <v>10</v>
      </c>
      <c r="G1584" t="str">
        <f t="shared" si="1151"/>
        <v>secondary or below</v>
      </c>
      <c r="H1584" s="7">
        <f t="shared" si="1109"/>
        <v>10</v>
      </c>
      <c r="I1584" t="s">
        <v>18</v>
      </c>
      <c r="J1584">
        <v>26</v>
      </c>
      <c r="K1584">
        <v>5.0712328767123003</v>
      </c>
      <c r="L1584">
        <v>13</v>
      </c>
      <c r="M1584" s="5">
        <f t="shared" si="1110"/>
        <v>26</v>
      </c>
      <c r="N1584" s="5">
        <f>+IF(D1584="male",VLOOKUP(BG1584,'Key node cluster'!$L$3:$N$24,3,0),VLOOKUP(BG1584,'Key node cluster'!$R$3:$T$15,3,0))</f>
        <v>1</v>
      </c>
      <c r="O1584" s="1">
        <v>0</v>
      </c>
      <c r="P1584" s="1">
        <f t="shared" si="1111"/>
        <v>26</v>
      </c>
      <c r="Q1584" s="1">
        <f t="shared" si="1112"/>
        <v>26</v>
      </c>
      <c r="R1584" s="1">
        <f t="shared" si="1113"/>
        <v>26</v>
      </c>
      <c r="S1584" s="1">
        <f t="shared" si="1114"/>
        <v>26</v>
      </c>
      <c r="T1584" s="1">
        <f t="shared" si="1115"/>
        <v>26</v>
      </c>
      <c r="U1584" s="1">
        <f t="shared" si="1116"/>
        <v>26</v>
      </c>
      <c r="V1584" s="1">
        <f t="shared" si="1117"/>
        <v>26</v>
      </c>
      <c r="W1584" s="1">
        <f t="shared" si="1118"/>
        <v>26</v>
      </c>
      <c r="X1584" s="1">
        <f t="shared" si="1119"/>
        <v>26</v>
      </c>
      <c r="Y1584" s="1">
        <f t="shared" si="1120"/>
        <v>26</v>
      </c>
      <c r="Z1584" s="1">
        <f t="shared" si="1121"/>
        <v>26</v>
      </c>
      <c r="AA1584" s="1">
        <f t="shared" si="1122"/>
        <v>26</v>
      </c>
      <c r="AB1584" s="1">
        <f t="shared" si="1123"/>
        <v>26</v>
      </c>
      <c r="AC1584" s="1">
        <f t="shared" si="1124"/>
        <v>26</v>
      </c>
      <c r="AD1584" s="1">
        <f t="shared" si="1125"/>
        <v>26</v>
      </c>
      <c r="AE1584" s="1">
        <f t="shared" si="1126"/>
        <v>26</v>
      </c>
      <c r="AF1584" s="1">
        <f t="shared" si="1127"/>
        <v>26</v>
      </c>
      <c r="AG1584" s="1">
        <f t="shared" si="1128"/>
        <v>26</v>
      </c>
      <c r="AH1584" s="1">
        <f t="shared" si="1129"/>
        <v>26</v>
      </c>
      <c r="AI1584" s="1">
        <f t="shared" si="1130"/>
        <v>26</v>
      </c>
      <c r="AJ1584" s="1">
        <f t="shared" si="1131"/>
        <v>26</v>
      </c>
      <c r="AK1584" s="1">
        <f t="shared" si="1132"/>
        <v>26</v>
      </c>
      <c r="AL1584" s="1">
        <f t="shared" si="1133"/>
        <v>26</v>
      </c>
      <c r="AM1584" s="1">
        <f t="shared" si="1134"/>
        <v>26</v>
      </c>
      <c r="AN1584" s="1">
        <f t="shared" si="1135"/>
        <v>26</v>
      </c>
      <c r="AO1584" s="1">
        <f t="shared" si="1136"/>
        <v>26</v>
      </c>
      <c r="AP1584" s="7">
        <f t="shared" si="1152"/>
        <v>26</v>
      </c>
      <c r="AQ1584" s="7">
        <f t="shared" si="1153"/>
        <v>26</v>
      </c>
      <c r="AR1584" s="1">
        <f t="shared" si="1137"/>
        <v>26</v>
      </c>
      <c r="AS1584" s="7">
        <f t="shared" si="1154"/>
        <v>26</v>
      </c>
      <c r="AT1584" s="1">
        <f t="shared" si="1138"/>
        <v>26</v>
      </c>
      <c r="AU1584" s="1">
        <f t="shared" si="1139"/>
        <v>26</v>
      </c>
      <c r="AV1584" s="1">
        <f t="shared" si="1140"/>
        <v>26</v>
      </c>
      <c r="AW1584" s="1">
        <f t="shared" si="1141"/>
        <v>26</v>
      </c>
      <c r="AX1584" s="1">
        <f t="shared" si="1142"/>
        <v>26</v>
      </c>
      <c r="AY1584" s="1">
        <f t="shared" si="1143"/>
        <v>26</v>
      </c>
      <c r="AZ1584" s="1">
        <f t="shared" si="1144"/>
        <v>26</v>
      </c>
      <c r="BA1584" s="1">
        <f t="shared" si="1145"/>
        <v>26</v>
      </c>
      <c r="BB1584" s="1">
        <f t="shared" si="1146"/>
        <v>26</v>
      </c>
      <c r="BC1584" s="1">
        <f t="shared" si="1147"/>
        <v>26</v>
      </c>
      <c r="BD1584" s="1">
        <f t="shared" si="1148"/>
        <v>26</v>
      </c>
      <c r="BE1584" s="1">
        <f t="shared" si="1149"/>
        <v>26</v>
      </c>
      <c r="BF1584" s="1">
        <f t="shared" si="1150"/>
        <v>26</v>
      </c>
      <c r="BG1584" s="1">
        <f>+IF(D1584="male",VLOOKUP(M1584,'Key node cluster'!$A$3:$C$45,3,0),VLOOKUP(M1584,'Key node cluster'!$F$3:$H$27,3,0))</f>
        <v>31</v>
      </c>
    </row>
    <row r="1585" spans="1:59" x14ac:dyDescent="0.25">
      <c r="A1585" t="s">
        <v>1792</v>
      </c>
      <c r="B1585">
        <v>9881045919</v>
      </c>
      <c r="C1585" s="7">
        <v>30</v>
      </c>
      <c r="D1585" t="s">
        <v>9</v>
      </c>
      <c r="E1585" t="s">
        <v>10</v>
      </c>
      <c r="F1585" t="s">
        <v>11</v>
      </c>
      <c r="G1585" t="str">
        <f t="shared" si="1151"/>
        <v>bachelor or above</v>
      </c>
      <c r="H1585" s="7">
        <f t="shared" si="1109"/>
        <v>10</v>
      </c>
      <c r="I1585" t="s">
        <v>14</v>
      </c>
      <c r="J1585">
        <v>34</v>
      </c>
      <c r="K1585">
        <v>7.3616438356164</v>
      </c>
      <c r="L1585">
        <v>3</v>
      </c>
      <c r="M1585" s="5">
        <f t="shared" si="1110"/>
        <v>42</v>
      </c>
      <c r="N1585" s="5">
        <f>+IF(D1585="male",VLOOKUP(BG1585,'Key node cluster'!$L$3:$N$24,3,0),VLOOKUP(BG1585,'Key node cluster'!$R$3:$T$15,3,0))</f>
        <v>0</v>
      </c>
      <c r="O1585" s="1">
        <v>0</v>
      </c>
      <c r="P1585" s="1">
        <f t="shared" si="1111"/>
        <v>26</v>
      </c>
      <c r="Q1585" s="1">
        <f t="shared" si="1112"/>
        <v>26</v>
      </c>
      <c r="R1585" s="1">
        <f t="shared" si="1113"/>
        <v>26</v>
      </c>
      <c r="S1585" s="1">
        <f t="shared" si="1114"/>
        <v>26</v>
      </c>
      <c r="T1585" s="1">
        <f t="shared" si="1115"/>
        <v>26</v>
      </c>
      <c r="U1585" s="1">
        <f t="shared" si="1116"/>
        <v>26</v>
      </c>
      <c r="V1585" s="1">
        <f t="shared" si="1117"/>
        <v>26</v>
      </c>
      <c r="W1585" s="1">
        <f t="shared" si="1118"/>
        <v>26</v>
      </c>
      <c r="X1585" s="1">
        <f t="shared" si="1119"/>
        <v>26</v>
      </c>
      <c r="Y1585" s="1">
        <f t="shared" si="1120"/>
        <v>26</v>
      </c>
      <c r="Z1585" s="1">
        <f t="shared" si="1121"/>
        <v>26</v>
      </c>
      <c r="AA1585" s="1">
        <f t="shared" si="1122"/>
        <v>26</v>
      </c>
      <c r="AB1585" s="1">
        <f t="shared" si="1123"/>
        <v>26</v>
      </c>
      <c r="AC1585" s="1">
        <f t="shared" si="1124"/>
        <v>26</v>
      </c>
      <c r="AD1585" s="1">
        <f t="shared" si="1125"/>
        <v>26</v>
      </c>
      <c r="AE1585" s="1">
        <f t="shared" si="1126"/>
        <v>26</v>
      </c>
      <c r="AF1585" s="1">
        <f t="shared" si="1127"/>
        <v>26</v>
      </c>
      <c r="AG1585" s="1">
        <f t="shared" si="1128"/>
        <v>26</v>
      </c>
      <c r="AH1585" s="1">
        <f t="shared" si="1129"/>
        <v>26</v>
      </c>
      <c r="AI1585" s="1">
        <f t="shared" si="1130"/>
        <v>26</v>
      </c>
      <c r="AJ1585" s="1">
        <f t="shared" si="1131"/>
        <v>26</v>
      </c>
      <c r="AK1585" s="1">
        <f t="shared" si="1132"/>
        <v>26</v>
      </c>
      <c r="AL1585" s="1">
        <f t="shared" si="1133"/>
        <v>26</v>
      </c>
      <c r="AM1585" s="1">
        <f t="shared" si="1134"/>
        <v>26</v>
      </c>
      <c r="AN1585" s="1">
        <f t="shared" si="1135"/>
        <v>26</v>
      </c>
      <c r="AO1585" s="1">
        <f t="shared" si="1136"/>
        <v>26</v>
      </c>
      <c r="AP1585" s="7">
        <f t="shared" si="1152"/>
        <v>38</v>
      </c>
      <c r="AQ1585" s="7">
        <f t="shared" si="1153"/>
        <v>38</v>
      </c>
      <c r="AR1585" s="1">
        <f t="shared" si="1137"/>
        <v>38</v>
      </c>
      <c r="AS1585" s="7">
        <f t="shared" si="1154"/>
        <v>38</v>
      </c>
      <c r="AT1585" s="1">
        <f t="shared" si="1138"/>
        <v>38</v>
      </c>
      <c r="AU1585" s="1">
        <f t="shared" si="1139"/>
        <v>38</v>
      </c>
      <c r="AV1585" s="1">
        <f t="shared" si="1140"/>
        <v>38</v>
      </c>
      <c r="AW1585" s="1">
        <f t="shared" si="1141"/>
        <v>38</v>
      </c>
      <c r="AX1585" s="1">
        <f t="shared" si="1142"/>
        <v>38</v>
      </c>
      <c r="AY1585" s="1">
        <f t="shared" si="1143"/>
        <v>38</v>
      </c>
      <c r="AZ1585" s="1">
        <f t="shared" si="1144"/>
        <v>38</v>
      </c>
      <c r="BA1585" s="1">
        <f t="shared" si="1145"/>
        <v>38</v>
      </c>
      <c r="BB1585" s="1">
        <f t="shared" si="1146"/>
        <v>40</v>
      </c>
      <c r="BC1585" s="1">
        <f t="shared" si="1147"/>
        <v>40</v>
      </c>
      <c r="BD1585" s="1">
        <f t="shared" si="1148"/>
        <v>42</v>
      </c>
      <c r="BE1585" s="1">
        <f t="shared" si="1149"/>
        <v>42</v>
      </c>
      <c r="BF1585" s="1">
        <f t="shared" si="1150"/>
        <v>42</v>
      </c>
      <c r="BG1585" s="1">
        <f>+IF(D1585="male",VLOOKUP(M1585,'Key node cluster'!$A$3:$C$45,3,0),VLOOKUP(M1585,'Key node cluster'!$F$3:$H$27,3,0))</f>
        <v>42</v>
      </c>
    </row>
    <row r="1586" spans="1:59" x14ac:dyDescent="0.25">
      <c r="A1586" t="s">
        <v>1794</v>
      </c>
      <c r="B1586">
        <v>9881036178</v>
      </c>
      <c r="C1586" s="7">
        <v>30</v>
      </c>
      <c r="D1586" t="s">
        <v>9</v>
      </c>
      <c r="E1586" t="s">
        <v>10</v>
      </c>
      <c r="F1586" t="s">
        <v>360</v>
      </c>
      <c r="G1586" t="str">
        <f t="shared" si="1151"/>
        <v>bachelor or above</v>
      </c>
      <c r="H1586" s="7">
        <f t="shared" si="1109"/>
        <v>5</v>
      </c>
      <c r="I1586" t="s">
        <v>14</v>
      </c>
      <c r="J1586">
        <v>33</v>
      </c>
      <c r="K1586">
        <v>2.4383561643835998</v>
      </c>
      <c r="L1586">
        <v>1</v>
      </c>
      <c r="M1586" s="5">
        <f t="shared" si="1110"/>
        <v>31</v>
      </c>
      <c r="N1586" s="5">
        <f>+IF(D1586="male",VLOOKUP(BG1586,'Key node cluster'!$L$3:$N$24,3,0),VLOOKUP(BG1586,'Key node cluster'!$R$3:$T$15,3,0))</f>
        <v>1</v>
      </c>
      <c r="O1586" s="1">
        <v>0</v>
      </c>
      <c r="P1586" s="1">
        <f t="shared" si="1111"/>
        <v>26</v>
      </c>
      <c r="Q1586" s="1">
        <f t="shared" si="1112"/>
        <v>26</v>
      </c>
      <c r="R1586" s="1">
        <f t="shared" si="1113"/>
        <v>26</v>
      </c>
      <c r="S1586" s="1">
        <f t="shared" si="1114"/>
        <v>26</v>
      </c>
      <c r="T1586" s="1">
        <f t="shared" si="1115"/>
        <v>26</v>
      </c>
      <c r="U1586" s="1">
        <f t="shared" si="1116"/>
        <v>26</v>
      </c>
      <c r="V1586" s="1">
        <f t="shared" si="1117"/>
        <v>26</v>
      </c>
      <c r="W1586" s="1">
        <f t="shared" si="1118"/>
        <v>26</v>
      </c>
      <c r="X1586" s="1">
        <f t="shared" si="1119"/>
        <v>26</v>
      </c>
      <c r="Y1586" s="1">
        <f t="shared" si="1120"/>
        <v>26</v>
      </c>
      <c r="Z1586" s="1">
        <f t="shared" si="1121"/>
        <v>26</v>
      </c>
      <c r="AA1586" s="1">
        <f t="shared" si="1122"/>
        <v>26</v>
      </c>
      <c r="AB1586" s="1">
        <f t="shared" si="1123"/>
        <v>26</v>
      </c>
      <c r="AC1586" s="1">
        <f t="shared" si="1124"/>
        <v>26</v>
      </c>
      <c r="AD1586" s="1">
        <f t="shared" si="1125"/>
        <v>26</v>
      </c>
      <c r="AE1586" s="1">
        <f t="shared" si="1126"/>
        <v>26</v>
      </c>
      <c r="AF1586" s="1">
        <f t="shared" si="1127"/>
        <v>26</v>
      </c>
      <c r="AG1586" s="1">
        <f t="shared" si="1128"/>
        <v>26</v>
      </c>
      <c r="AH1586" s="1">
        <f t="shared" si="1129"/>
        <v>26</v>
      </c>
      <c r="AI1586" s="1">
        <f t="shared" si="1130"/>
        <v>26</v>
      </c>
      <c r="AJ1586" s="1">
        <f t="shared" si="1131"/>
        <v>26</v>
      </c>
      <c r="AK1586" s="1">
        <f t="shared" si="1132"/>
        <v>26</v>
      </c>
      <c r="AL1586" s="1">
        <f t="shared" si="1133"/>
        <v>26</v>
      </c>
      <c r="AM1586" s="1">
        <f t="shared" si="1134"/>
        <v>26</v>
      </c>
      <c r="AN1586" s="1">
        <f t="shared" si="1135"/>
        <v>26</v>
      </c>
      <c r="AO1586" s="1">
        <f t="shared" si="1136"/>
        <v>26</v>
      </c>
      <c r="AP1586" s="7">
        <f t="shared" si="1152"/>
        <v>27</v>
      </c>
      <c r="AQ1586" s="7">
        <f t="shared" si="1153"/>
        <v>28</v>
      </c>
      <c r="AR1586" s="1">
        <f t="shared" si="1137"/>
        <v>29</v>
      </c>
      <c r="AS1586" s="7">
        <f t="shared" si="1154"/>
        <v>31</v>
      </c>
      <c r="AT1586" s="1">
        <f t="shared" si="1138"/>
        <v>31</v>
      </c>
      <c r="AU1586" s="1">
        <f t="shared" si="1139"/>
        <v>31</v>
      </c>
      <c r="AV1586" s="1">
        <f t="shared" si="1140"/>
        <v>31</v>
      </c>
      <c r="AW1586" s="1">
        <f t="shared" si="1141"/>
        <v>31</v>
      </c>
      <c r="AX1586" s="1">
        <f t="shared" si="1142"/>
        <v>31</v>
      </c>
      <c r="AY1586" s="1">
        <f t="shared" si="1143"/>
        <v>31</v>
      </c>
      <c r="AZ1586" s="1">
        <f t="shared" si="1144"/>
        <v>31</v>
      </c>
      <c r="BA1586" s="1">
        <f t="shared" si="1145"/>
        <v>31</v>
      </c>
      <c r="BB1586" s="1">
        <f t="shared" si="1146"/>
        <v>31</v>
      </c>
      <c r="BC1586" s="1">
        <f t="shared" si="1147"/>
        <v>31</v>
      </c>
      <c r="BD1586" s="1">
        <f t="shared" si="1148"/>
        <v>31</v>
      </c>
      <c r="BE1586" s="1">
        <f t="shared" si="1149"/>
        <v>31</v>
      </c>
      <c r="BF1586" s="1">
        <f t="shared" si="1150"/>
        <v>31</v>
      </c>
      <c r="BG1586" s="1">
        <f>+IF(D1586="male",VLOOKUP(M1586,'Key node cluster'!$A$3:$C$45,3,0),VLOOKUP(M1586,'Key node cluster'!$F$3:$H$27,3,0))</f>
        <v>31</v>
      </c>
    </row>
    <row r="1587" spans="1:59" x14ac:dyDescent="0.25">
      <c r="A1587" t="s">
        <v>1797</v>
      </c>
      <c r="B1587">
        <v>9871021995</v>
      </c>
      <c r="C1587" s="7">
        <v>30</v>
      </c>
      <c r="D1587" t="s">
        <v>9</v>
      </c>
      <c r="E1587" t="s">
        <v>10</v>
      </c>
      <c r="F1587" t="s">
        <v>11</v>
      </c>
      <c r="G1587" t="str">
        <f t="shared" si="1151"/>
        <v>tvet</v>
      </c>
      <c r="H1587" s="7">
        <f t="shared" si="1109"/>
        <v>15</v>
      </c>
      <c r="I1587" t="s">
        <v>22</v>
      </c>
      <c r="J1587">
        <v>35</v>
      </c>
      <c r="K1587">
        <v>12.024657534247</v>
      </c>
      <c r="L1587">
        <v>11</v>
      </c>
      <c r="M1587" s="5">
        <f t="shared" si="1110"/>
        <v>42</v>
      </c>
      <c r="N1587" s="5">
        <f>+IF(D1587="male",VLOOKUP(BG1587,'Key node cluster'!$L$3:$N$24,3,0),VLOOKUP(BG1587,'Key node cluster'!$R$3:$T$15,3,0))</f>
        <v>0</v>
      </c>
      <c r="O1587" s="1">
        <v>0</v>
      </c>
      <c r="P1587" s="1">
        <f t="shared" si="1111"/>
        <v>26</v>
      </c>
      <c r="Q1587" s="1">
        <f t="shared" si="1112"/>
        <v>26</v>
      </c>
      <c r="R1587" s="1">
        <f t="shared" si="1113"/>
        <v>26</v>
      </c>
      <c r="S1587" s="1">
        <f t="shared" si="1114"/>
        <v>26</v>
      </c>
      <c r="T1587" s="1">
        <f t="shared" si="1115"/>
        <v>26</v>
      </c>
      <c r="U1587" s="1">
        <f t="shared" si="1116"/>
        <v>26</v>
      </c>
      <c r="V1587" s="1">
        <f t="shared" si="1117"/>
        <v>26</v>
      </c>
      <c r="W1587" s="1">
        <f t="shared" si="1118"/>
        <v>26</v>
      </c>
      <c r="X1587" s="1">
        <f t="shared" si="1119"/>
        <v>26</v>
      </c>
      <c r="Y1587" s="1">
        <f t="shared" si="1120"/>
        <v>26</v>
      </c>
      <c r="Z1587" s="1">
        <f t="shared" si="1121"/>
        <v>26</v>
      </c>
      <c r="AA1587" s="1">
        <f t="shared" si="1122"/>
        <v>26</v>
      </c>
      <c r="AB1587" s="1">
        <f t="shared" si="1123"/>
        <v>26</v>
      </c>
      <c r="AC1587" s="1">
        <f t="shared" si="1124"/>
        <v>26</v>
      </c>
      <c r="AD1587" s="1">
        <f t="shared" si="1125"/>
        <v>26</v>
      </c>
      <c r="AE1587" s="1">
        <f t="shared" si="1126"/>
        <v>26</v>
      </c>
      <c r="AF1587" s="1">
        <f t="shared" si="1127"/>
        <v>26</v>
      </c>
      <c r="AG1587" s="1">
        <f t="shared" si="1128"/>
        <v>26</v>
      </c>
      <c r="AH1587" s="1">
        <f t="shared" si="1129"/>
        <v>26</v>
      </c>
      <c r="AI1587" s="1">
        <f t="shared" si="1130"/>
        <v>26</v>
      </c>
      <c r="AJ1587" s="1">
        <f t="shared" si="1131"/>
        <v>26</v>
      </c>
      <c r="AK1587" s="1">
        <f t="shared" si="1132"/>
        <v>26</v>
      </c>
      <c r="AL1587" s="1">
        <f t="shared" si="1133"/>
        <v>26</v>
      </c>
      <c r="AM1587" s="1">
        <f t="shared" si="1134"/>
        <v>26</v>
      </c>
      <c r="AN1587" s="1">
        <f t="shared" si="1135"/>
        <v>26</v>
      </c>
      <c r="AO1587" s="1">
        <f t="shared" si="1136"/>
        <v>26</v>
      </c>
      <c r="AP1587" s="7">
        <f t="shared" si="1152"/>
        <v>38</v>
      </c>
      <c r="AQ1587" s="7">
        <f t="shared" si="1153"/>
        <v>38</v>
      </c>
      <c r="AR1587" s="1">
        <f t="shared" si="1137"/>
        <v>38</v>
      </c>
      <c r="AS1587" s="7">
        <f t="shared" si="1154"/>
        <v>38</v>
      </c>
      <c r="AT1587" s="1">
        <f t="shared" si="1138"/>
        <v>38</v>
      </c>
      <c r="AU1587" s="1">
        <f t="shared" si="1139"/>
        <v>38</v>
      </c>
      <c r="AV1587" s="1">
        <f t="shared" si="1140"/>
        <v>38</v>
      </c>
      <c r="AW1587" s="1">
        <f t="shared" si="1141"/>
        <v>38</v>
      </c>
      <c r="AX1587" s="1">
        <f t="shared" si="1142"/>
        <v>38</v>
      </c>
      <c r="AY1587" s="1">
        <f t="shared" si="1143"/>
        <v>38</v>
      </c>
      <c r="AZ1587" s="1">
        <f t="shared" si="1144"/>
        <v>38</v>
      </c>
      <c r="BA1587" s="1">
        <f t="shared" si="1145"/>
        <v>38</v>
      </c>
      <c r="BB1587" s="1">
        <f t="shared" si="1146"/>
        <v>40</v>
      </c>
      <c r="BC1587" s="1">
        <f t="shared" si="1147"/>
        <v>40</v>
      </c>
      <c r="BD1587" s="1">
        <f t="shared" si="1148"/>
        <v>42</v>
      </c>
      <c r="BE1587" s="1">
        <f t="shared" si="1149"/>
        <v>42</v>
      </c>
      <c r="BF1587" s="1">
        <f t="shared" si="1150"/>
        <v>42</v>
      </c>
      <c r="BG1587" s="1">
        <f>+IF(D1587="male",VLOOKUP(M1587,'Key node cluster'!$A$3:$C$45,3,0),VLOOKUP(M1587,'Key node cluster'!$F$3:$H$27,3,0))</f>
        <v>42</v>
      </c>
    </row>
    <row r="1588" spans="1:59" x14ac:dyDescent="0.25">
      <c r="A1588" t="s">
        <v>1798</v>
      </c>
      <c r="B1588">
        <v>9931025701</v>
      </c>
      <c r="C1588" s="7">
        <v>30</v>
      </c>
      <c r="D1588" t="s">
        <v>9</v>
      </c>
      <c r="E1588" t="s">
        <v>10</v>
      </c>
      <c r="F1588" t="s">
        <v>28</v>
      </c>
      <c r="G1588" t="str">
        <f t="shared" si="1151"/>
        <v>bachelor or above</v>
      </c>
      <c r="H1588" s="7">
        <f t="shared" si="1109"/>
        <v>5</v>
      </c>
      <c r="I1588" t="s">
        <v>14</v>
      </c>
      <c r="J1588">
        <v>29</v>
      </c>
      <c r="K1588">
        <v>2.0164383561644001</v>
      </c>
      <c r="L1588">
        <v>5</v>
      </c>
      <c r="M1588" s="5">
        <f t="shared" si="1110"/>
        <v>36</v>
      </c>
      <c r="N1588" s="5">
        <f>+IF(D1588="male",VLOOKUP(BG1588,'Key node cluster'!$L$3:$N$24,3,0),VLOOKUP(BG1588,'Key node cluster'!$R$3:$T$15,3,0))</f>
        <v>1</v>
      </c>
      <c r="O1588" s="1">
        <v>0</v>
      </c>
      <c r="P1588" s="1">
        <f t="shared" si="1111"/>
        <v>26</v>
      </c>
      <c r="Q1588" s="1">
        <f t="shared" si="1112"/>
        <v>26</v>
      </c>
      <c r="R1588" s="1">
        <f t="shared" si="1113"/>
        <v>26</v>
      </c>
      <c r="S1588" s="1">
        <f t="shared" si="1114"/>
        <v>26</v>
      </c>
      <c r="T1588" s="1">
        <f t="shared" si="1115"/>
        <v>26</v>
      </c>
      <c r="U1588" s="1">
        <f t="shared" si="1116"/>
        <v>26</v>
      </c>
      <c r="V1588" s="1">
        <f t="shared" si="1117"/>
        <v>26</v>
      </c>
      <c r="W1588" s="1">
        <f t="shared" si="1118"/>
        <v>26</v>
      </c>
      <c r="X1588" s="1">
        <f t="shared" si="1119"/>
        <v>26</v>
      </c>
      <c r="Y1588" s="1">
        <f t="shared" si="1120"/>
        <v>26</v>
      </c>
      <c r="Z1588" s="1">
        <f t="shared" si="1121"/>
        <v>26</v>
      </c>
      <c r="AA1588" s="1">
        <f t="shared" si="1122"/>
        <v>26</v>
      </c>
      <c r="AB1588" s="1">
        <f t="shared" si="1123"/>
        <v>26</v>
      </c>
      <c r="AC1588" s="1">
        <f t="shared" si="1124"/>
        <v>26</v>
      </c>
      <c r="AD1588" s="1">
        <f t="shared" si="1125"/>
        <v>26</v>
      </c>
      <c r="AE1588" s="1">
        <f t="shared" si="1126"/>
        <v>26</v>
      </c>
      <c r="AF1588" s="1">
        <f t="shared" si="1127"/>
        <v>26</v>
      </c>
      <c r="AG1588" s="1">
        <f t="shared" si="1128"/>
        <v>26</v>
      </c>
      <c r="AH1588" s="1">
        <f t="shared" si="1129"/>
        <v>26</v>
      </c>
      <c r="AI1588" s="1">
        <f t="shared" si="1130"/>
        <v>26</v>
      </c>
      <c r="AJ1588" s="1">
        <f t="shared" si="1131"/>
        <v>26</v>
      </c>
      <c r="AK1588" s="1">
        <f t="shared" si="1132"/>
        <v>26</v>
      </c>
      <c r="AL1588" s="1">
        <f t="shared" si="1133"/>
        <v>26</v>
      </c>
      <c r="AM1588" s="1">
        <f t="shared" si="1134"/>
        <v>26</v>
      </c>
      <c r="AN1588" s="1">
        <f t="shared" si="1135"/>
        <v>26</v>
      </c>
      <c r="AO1588" s="1">
        <f t="shared" si="1136"/>
        <v>26</v>
      </c>
      <c r="AP1588" s="7">
        <f t="shared" si="1152"/>
        <v>27</v>
      </c>
      <c r="AQ1588" s="7">
        <f t="shared" si="1153"/>
        <v>33</v>
      </c>
      <c r="AR1588" s="1">
        <f t="shared" si="1137"/>
        <v>33</v>
      </c>
      <c r="AS1588" s="7">
        <f t="shared" si="1154"/>
        <v>33</v>
      </c>
      <c r="AT1588" s="1">
        <f t="shared" si="1138"/>
        <v>33</v>
      </c>
      <c r="AU1588" s="1">
        <f t="shared" si="1139"/>
        <v>33</v>
      </c>
      <c r="AV1588" s="1">
        <f t="shared" si="1140"/>
        <v>33</v>
      </c>
      <c r="AW1588" s="1">
        <f t="shared" si="1141"/>
        <v>34</v>
      </c>
      <c r="AX1588" s="1">
        <f t="shared" si="1142"/>
        <v>36</v>
      </c>
      <c r="AY1588" s="1">
        <f t="shared" si="1143"/>
        <v>36</v>
      </c>
      <c r="AZ1588" s="1">
        <f t="shared" si="1144"/>
        <v>36</v>
      </c>
      <c r="BA1588" s="1">
        <f t="shared" si="1145"/>
        <v>36</v>
      </c>
      <c r="BB1588" s="1">
        <f t="shared" si="1146"/>
        <v>36</v>
      </c>
      <c r="BC1588" s="1">
        <f t="shared" si="1147"/>
        <v>36</v>
      </c>
      <c r="BD1588" s="1">
        <f t="shared" si="1148"/>
        <v>36</v>
      </c>
      <c r="BE1588" s="1">
        <f t="shared" si="1149"/>
        <v>36</v>
      </c>
      <c r="BF1588" s="1">
        <f t="shared" si="1150"/>
        <v>36</v>
      </c>
      <c r="BG1588" s="1">
        <f>+IF(D1588="male",VLOOKUP(M1588,'Key node cluster'!$A$3:$C$45,3,0),VLOOKUP(M1588,'Key node cluster'!$F$3:$H$27,3,0))</f>
        <v>36</v>
      </c>
    </row>
    <row r="1589" spans="1:59" x14ac:dyDescent="0.25">
      <c r="A1589" t="s">
        <v>1800</v>
      </c>
      <c r="B1589">
        <v>9951016362</v>
      </c>
      <c r="C1589" s="7">
        <v>30</v>
      </c>
      <c r="D1589" t="s">
        <v>9</v>
      </c>
      <c r="E1589" t="s">
        <v>10</v>
      </c>
      <c r="G1589" t="str">
        <f t="shared" si="1151"/>
        <v/>
      </c>
      <c r="H1589" s="7">
        <f t="shared" si="1109"/>
        <v>5</v>
      </c>
      <c r="J1589">
        <v>27</v>
      </c>
      <c r="K1589">
        <v>3.9424657534246998</v>
      </c>
      <c r="L1589">
        <v>2</v>
      </c>
      <c r="M1589" s="5">
        <f t="shared" si="1110"/>
        <v>26</v>
      </c>
      <c r="N1589" s="5">
        <f>+IF(D1589="male",VLOOKUP(BG1589,'Key node cluster'!$L$3:$N$24,3,0),VLOOKUP(BG1589,'Key node cluster'!$R$3:$T$15,3,0))</f>
        <v>1</v>
      </c>
      <c r="O1589" s="1">
        <v>0</v>
      </c>
      <c r="P1589" s="1">
        <f t="shared" si="1111"/>
        <v>26</v>
      </c>
      <c r="Q1589" s="1">
        <f t="shared" si="1112"/>
        <v>26</v>
      </c>
      <c r="R1589" s="1">
        <f t="shared" si="1113"/>
        <v>26</v>
      </c>
      <c r="S1589" s="1">
        <f t="shared" si="1114"/>
        <v>26</v>
      </c>
      <c r="T1589" s="1">
        <f t="shared" si="1115"/>
        <v>26</v>
      </c>
      <c r="U1589" s="1">
        <f t="shared" si="1116"/>
        <v>26</v>
      </c>
      <c r="V1589" s="1">
        <f t="shared" si="1117"/>
        <v>26</v>
      </c>
      <c r="W1589" s="1">
        <f t="shared" si="1118"/>
        <v>26</v>
      </c>
      <c r="X1589" s="1">
        <f t="shared" si="1119"/>
        <v>26</v>
      </c>
      <c r="Y1589" s="1">
        <f t="shared" si="1120"/>
        <v>26</v>
      </c>
      <c r="Z1589" s="1">
        <f t="shared" si="1121"/>
        <v>26</v>
      </c>
      <c r="AA1589" s="1">
        <f t="shared" si="1122"/>
        <v>26</v>
      </c>
      <c r="AB1589" s="1">
        <f t="shared" si="1123"/>
        <v>26</v>
      </c>
      <c r="AC1589" s="1">
        <f t="shared" si="1124"/>
        <v>26</v>
      </c>
      <c r="AD1589" s="1">
        <f t="shared" si="1125"/>
        <v>26</v>
      </c>
      <c r="AE1589" s="1">
        <f t="shared" si="1126"/>
        <v>26</v>
      </c>
      <c r="AF1589" s="1">
        <f t="shared" si="1127"/>
        <v>26</v>
      </c>
      <c r="AG1589" s="1">
        <f t="shared" si="1128"/>
        <v>26</v>
      </c>
      <c r="AH1589" s="1">
        <f t="shared" si="1129"/>
        <v>26</v>
      </c>
      <c r="AI1589" s="1">
        <f t="shared" si="1130"/>
        <v>26</v>
      </c>
      <c r="AJ1589" s="1">
        <f t="shared" si="1131"/>
        <v>26</v>
      </c>
      <c r="AK1589" s="1">
        <f t="shared" si="1132"/>
        <v>26</v>
      </c>
      <c r="AL1589" s="1">
        <f t="shared" si="1133"/>
        <v>26</v>
      </c>
      <c r="AM1589" s="1">
        <f t="shared" si="1134"/>
        <v>26</v>
      </c>
      <c r="AN1589" s="1">
        <f t="shared" si="1135"/>
        <v>26</v>
      </c>
      <c r="AO1589" s="1">
        <f t="shared" si="1136"/>
        <v>26</v>
      </c>
      <c r="AP1589" s="7">
        <f t="shared" si="1152"/>
        <v>26</v>
      </c>
      <c r="AQ1589" s="7">
        <f t="shared" si="1153"/>
        <v>26</v>
      </c>
      <c r="AR1589" s="1">
        <f t="shared" si="1137"/>
        <v>26</v>
      </c>
      <c r="AS1589" s="7">
        <f t="shared" si="1154"/>
        <v>26</v>
      </c>
      <c r="AT1589" s="1">
        <f t="shared" si="1138"/>
        <v>26</v>
      </c>
      <c r="AU1589" s="1">
        <f t="shared" si="1139"/>
        <v>26</v>
      </c>
      <c r="AV1589" s="1">
        <f t="shared" si="1140"/>
        <v>26</v>
      </c>
      <c r="AW1589" s="1">
        <f t="shared" si="1141"/>
        <v>26</v>
      </c>
      <c r="AX1589" s="1">
        <f t="shared" si="1142"/>
        <v>26</v>
      </c>
      <c r="AY1589" s="1">
        <f t="shared" si="1143"/>
        <v>26</v>
      </c>
      <c r="AZ1589" s="1">
        <f t="shared" si="1144"/>
        <v>26</v>
      </c>
      <c r="BA1589" s="1">
        <f t="shared" si="1145"/>
        <v>26</v>
      </c>
      <c r="BB1589" s="1">
        <f t="shared" si="1146"/>
        <v>26</v>
      </c>
      <c r="BC1589" s="1">
        <f t="shared" si="1147"/>
        <v>26</v>
      </c>
      <c r="BD1589" s="1">
        <f t="shared" si="1148"/>
        <v>26</v>
      </c>
      <c r="BE1589" s="1">
        <f t="shared" si="1149"/>
        <v>26</v>
      </c>
      <c r="BF1589" s="1">
        <f t="shared" si="1150"/>
        <v>26</v>
      </c>
      <c r="BG1589" s="1">
        <f>+IF(D1589="male",VLOOKUP(M1589,'Key node cluster'!$A$3:$C$45,3,0),VLOOKUP(M1589,'Key node cluster'!$F$3:$H$27,3,0))</f>
        <v>31</v>
      </c>
    </row>
    <row r="1590" spans="1:59" x14ac:dyDescent="0.25">
      <c r="A1590" t="s">
        <v>1809</v>
      </c>
      <c r="B1590">
        <v>9941010881</v>
      </c>
      <c r="C1590" s="7">
        <v>30</v>
      </c>
      <c r="D1590" t="s">
        <v>9</v>
      </c>
      <c r="E1590" t="s">
        <v>10</v>
      </c>
      <c r="F1590" t="s">
        <v>28</v>
      </c>
      <c r="G1590" t="str">
        <f t="shared" si="1151"/>
        <v/>
      </c>
      <c r="H1590" s="7">
        <f t="shared" si="1109"/>
        <v>5</v>
      </c>
      <c r="J1590">
        <v>27</v>
      </c>
      <c r="K1590">
        <v>3.3616438356164</v>
      </c>
      <c r="L1590">
        <v>14</v>
      </c>
      <c r="M1590" s="5">
        <f t="shared" si="1110"/>
        <v>36</v>
      </c>
      <c r="N1590" s="5">
        <f>+IF(D1590="male",VLOOKUP(BG1590,'Key node cluster'!$L$3:$N$24,3,0),VLOOKUP(BG1590,'Key node cluster'!$R$3:$T$15,3,0))</f>
        <v>1</v>
      </c>
      <c r="O1590" s="1">
        <v>0</v>
      </c>
      <c r="P1590" s="1">
        <f t="shared" si="1111"/>
        <v>26</v>
      </c>
      <c r="Q1590" s="1">
        <f t="shared" si="1112"/>
        <v>26</v>
      </c>
      <c r="R1590" s="1">
        <f t="shared" si="1113"/>
        <v>26</v>
      </c>
      <c r="S1590" s="1">
        <f t="shared" si="1114"/>
        <v>26</v>
      </c>
      <c r="T1590" s="1">
        <f t="shared" si="1115"/>
        <v>26</v>
      </c>
      <c r="U1590" s="1">
        <f t="shared" si="1116"/>
        <v>26</v>
      </c>
      <c r="V1590" s="1">
        <f t="shared" si="1117"/>
        <v>26</v>
      </c>
      <c r="W1590" s="1">
        <f t="shared" si="1118"/>
        <v>26</v>
      </c>
      <c r="X1590" s="1">
        <f t="shared" si="1119"/>
        <v>26</v>
      </c>
      <c r="Y1590" s="1">
        <f t="shared" si="1120"/>
        <v>26</v>
      </c>
      <c r="Z1590" s="1">
        <f t="shared" si="1121"/>
        <v>26</v>
      </c>
      <c r="AA1590" s="1">
        <f t="shared" si="1122"/>
        <v>26</v>
      </c>
      <c r="AB1590" s="1">
        <f t="shared" si="1123"/>
        <v>26</v>
      </c>
      <c r="AC1590" s="1">
        <f t="shared" si="1124"/>
        <v>26</v>
      </c>
      <c r="AD1590" s="1">
        <f t="shared" si="1125"/>
        <v>26</v>
      </c>
      <c r="AE1590" s="1">
        <f t="shared" si="1126"/>
        <v>26</v>
      </c>
      <c r="AF1590" s="1">
        <f t="shared" si="1127"/>
        <v>26</v>
      </c>
      <c r="AG1590" s="1">
        <f t="shared" si="1128"/>
        <v>26</v>
      </c>
      <c r="AH1590" s="1">
        <f t="shared" si="1129"/>
        <v>26</v>
      </c>
      <c r="AI1590" s="1">
        <f t="shared" si="1130"/>
        <v>26</v>
      </c>
      <c r="AJ1590" s="1">
        <f t="shared" si="1131"/>
        <v>26</v>
      </c>
      <c r="AK1590" s="1">
        <f t="shared" si="1132"/>
        <v>26</v>
      </c>
      <c r="AL1590" s="1">
        <f t="shared" si="1133"/>
        <v>26</v>
      </c>
      <c r="AM1590" s="1">
        <f t="shared" si="1134"/>
        <v>26</v>
      </c>
      <c r="AN1590" s="1">
        <f t="shared" si="1135"/>
        <v>26</v>
      </c>
      <c r="AO1590" s="1">
        <f t="shared" si="1136"/>
        <v>26</v>
      </c>
      <c r="AP1590" s="7">
        <f t="shared" si="1152"/>
        <v>27</v>
      </c>
      <c r="AQ1590" s="7">
        <f t="shared" si="1153"/>
        <v>33</v>
      </c>
      <c r="AR1590" s="1">
        <f t="shared" si="1137"/>
        <v>33</v>
      </c>
      <c r="AS1590" s="7">
        <f t="shared" si="1154"/>
        <v>33</v>
      </c>
      <c r="AT1590" s="1">
        <f t="shared" si="1138"/>
        <v>33</v>
      </c>
      <c r="AU1590" s="1">
        <f t="shared" si="1139"/>
        <v>33</v>
      </c>
      <c r="AV1590" s="1">
        <f t="shared" si="1140"/>
        <v>33</v>
      </c>
      <c r="AW1590" s="1">
        <f t="shared" si="1141"/>
        <v>34</v>
      </c>
      <c r="AX1590" s="1">
        <f t="shared" si="1142"/>
        <v>36</v>
      </c>
      <c r="AY1590" s="1">
        <f t="shared" si="1143"/>
        <v>36</v>
      </c>
      <c r="AZ1590" s="1">
        <f t="shared" si="1144"/>
        <v>36</v>
      </c>
      <c r="BA1590" s="1">
        <f t="shared" si="1145"/>
        <v>36</v>
      </c>
      <c r="BB1590" s="1">
        <f t="shared" si="1146"/>
        <v>36</v>
      </c>
      <c r="BC1590" s="1">
        <f t="shared" si="1147"/>
        <v>36</v>
      </c>
      <c r="BD1590" s="1">
        <f t="shared" si="1148"/>
        <v>36</v>
      </c>
      <c r="BE1590" s="1">
        <f t="shared" si="1149"/>
        <v>36</v>
      </c>
      <c r="BF1590" s="1">
        <f t="shared" si="1150"/>
        <v>36</v>
      </c>
      <c r="BG1590" s="1">
        <f>+IF(D1590="male",VLOOKUP(M1590,'Key node cluster'!$A$3:$C$45,3,0),VLOOKUP(M1590,'Key node cluster'!$F$3:$H$27,3,0))</f>
        <v>36</v>
      </c>
    </row>
    <row r="1591" spans="1:59" x14ac:dyDescent="0.25">
      <c r="A1591" t="s">
        <v>1811</v>
      </c>
      <c r="B1591">
        <v>9901044773</v>
      </c>
      <c r="C1591" s="7">
        <v>30</v>
      </c>
      <c r="D1591" t="s">
        <v>9</v>
      </c>
      <c r="E1591" t="s">
        <v>10</v>
      </c>
      <c r="F1591" t="s">
        <v>28</v>
      </c>
      <c r="G1591" t="str">
        <f t="shared" si="1151"/>
        <v>tvet</v>
      </c>
      <c r="H1591" s="7">
        <f t="shared" si="1109"/>
        <v>15</v>
      </c>
      <c r="I1591" t="s">
        <v>193</v>
      </c>
      <c r="J1591">
        <v>31</v>
      </c>
      <c r="K1591">
        <v>11.772602739726</v>
      </c>
      <c r="L1591">
        <v>8</v>
      </c>
      <c r="M1591" s="5">
        <f t="shared" si="1110"/>
        <v>37</v>
      </c>
      <c r="N1591" s="5">
        <f>+IF(D1591="male",VLOOKUP(BG1591,'Key node cluster'!$L$3:$N$24,3,0),VLOOKUP(BG1591,'Key node cluster'!$R$3:$T$15,3,0))</f>
        <v>0</v>
      </c>
      <c r="O1591" s="1">
        <v>0</v>
      </c>
      <c r="P1591" s="1">
        <f t="shared" si="1111"/>
        <v>26</v>
      </c>
      <c r="Q1591" s="1">
        <f t="shared" si="1112"/>
        <v>26</v>
      </c>
      <c r="R1591" s="1">
        <f t="shared" si="1113"/>
        <v>26</v>
      </c>
      <c r="S1591" s="1">
        <f t="shared" si="1114"/>
        <v>26</v>
      </c>
      <c r="T1591" s="1">
        <f t="shared" si="1115"/>
        <v>26</v>
      </c>
      <c r="U1591" s="1">
        <f t="shared" si="1116"/>
        <v>26</v>
      </c>
      <c r="V1591" s="1">
        <f t="shared" si="1117"/>
        <v>26</v>
      </c>
      <c r="W1591" s="1">
        <f t="shared" si="1118"/>
        <v>26</v>
      </c>
      <c r="X1591" s="1">
        <f t="shared" si="1119"/>
        <v>26</v>
      </c>
      <c r="Y1591" s="1">
        <f t="shared" si="1120"/>
        <v>26</v>
      </c>
      <c r="Z1591" s="1">
        <f t="shared" si="1121"/>
        <v>26</v>
      </c>
      <c r="AA1591" s="1">
        <f t="shared" si="1122"/>
        <v>26</v>
      </c>
      <c r="AB1591" s="1">
        <f t="shared" si="1123"/>
        <v>26</v>
      </c>
      <c r="AC1591" s="1">
        <f t="shared" si="1124"/>
        <v>26</v>
      </c>
      <c r="AD1591" s="1">
        <f t="shared" si="1125"/>
        <v>26</v>
      </c>
      <c r="AE1591" s="1">
        <f t="shared" si="1126"/>
        <v>26</v>
      </c>
      <c r="AF1591" s="1">
        <f t="shared" si="1127"/>
        <v>26</v>
      </c>
      <c r="AG1591" s="1">
        <f t="shared" si="1128"/>
        <v>26</v>
      </c>
      <c r="AH1591" s="1">
        <f t="shared" si="1129"/>
        <v>26</v>
      </c>
      <c r="AI1591" s="1">
        <f t="shared" si="1130"/>
        <v>26</v>
      </c>
      <c r="AJ1591" s="1">
        <f t="shared" si="1131"/>
        <v>26</v>
      </c>
      <c r="AK1591" s="1">
        <f t="shared" si="1132"/>
        <v>26</v>
      </c>
      <c r="AL1591" s="1">
        <f t="shared" si="1133"/>
        <v>26</v>
      </c>
      <c r="AM1591" s="1">
        <f t="shared" si="1134"/>
        <v>26</v>
      </c>
      <c r="AN1591" s="1">
        <f t="shared" si="1135"/>
        <v>26</v>
      </c>
      <c r="AO1591" s="1">
        <f t="shared" si="1136"/>
        <v>26</v>
      </c>
      <c r="AP1591" s="7">
        <f t="shared" si="1152"/>
        <v>27</v>
      </c>
      <c r="AQ1591" s="7">
        <f t="shared" si="1153"/>
        <v>33</v>
      </c>
      <c r="AR1591" s="1">
        <f t="shared" si="1137"/>
        <v>33</v>
      </c>
      <c r="AS1591" s="7">
        <f t="shared" si="1154"/>
        <v>33</v>
      </c>
      <c r="AT1591" s="1">
        <f t="shared" si="1138"/>
        <v>33</v>
      </c>
      <c r="AU1591" s="1">
        <f t="shared" si="1139"/>
        <v>33</v>
      </c>
      <c r="AV1591" s="1">
        <f t="shared" si="1140"/>
        <v>33</v>
      </c>
      <c r="AW1591" s="1">
        <f t="shared" si="1141"/>
        <v>37</v>
      </c>
      <c r="AX1591" s="1">
        <f t="shared" si="1142"/>
        <v>37</v>
      </c>
      <c r="AY1591" s="1">
        <f t="shared" si="1143"/>
        <v>37</v>
      </c>
      <c r="AZ1591" s="1">
        <f t="shared" si="1144"/>
        <v>37</v>
      </c>
      <c r="BA1591" s="1">
        <f t="shared" si="1145"/>
        <v>37</v>
      </c>
      <c r="BB1591" s="1">
        <f t="shared" si="1146"/>
        <v>37</v>
      </c>
      <c r="BC1591" s="1">
        <f t="shared" si="1147"/>
        <v>37</v>
      </c>
      <c r="BD1591" s="1">
        <f t="shared" si="1148"/>
        <v>37</v>
      </c>
      <c r="BE1591" s="1">
        <f t="shared" si="1149"/>
        <v>37</v>
      </c>
      <c r="BF1591" s="1">
        <f t="shared" si="1150"/>
        <v>37</v>
      </c>
      <c r="BG1591" s="1">
        <f>+IF(D1591="male",VLOOKUP(M1591,'Key node cluster'!$A$3:$C$45,3,0),VLOOKUP(M1591,'Key node cluster'!$F$3:$H$27,3,0))</f>
        <v>37</v>
      </c>
    </row>
    <row r="1592" spans="1:59" x14ac:dyDescent="0.25">
      <c r="A1592" t="s">
        <v>1812</v>
      </c>
      <c r="B1592">
        <v>9811030479</v>
      </c>
      <c r="C1592" s="7">
        <v>40</v>
      </c>
      <c r="D1592" t="s">
        <v>9</v>
      </c>
      <c r="E1592" t="s">
        <v>10</v>
      </c>
      <c r="G1592" t="str">
        <f t="shared" si="1151"/>
        <v/>
      </c>
      <c r="H1592" s="7">
        <f t="shared" si="1109"/>
        <v>5</v>
      </c>
      <c r="J1592">
        <v>40</v>
      </c>
      <c r="K1592">
        <v>4.9424657534246998</v>
      </c>
      <c r="L1592">
        <v>12</v>
      </c>
      <c r="M1592" s="5">
        <f t="shared" si="1110"/>
        <v>26</v>
      </c>
      <c r="N1592" s="5">
        <f>+IF(D1592="male",VLOOKUP(BG1592,'Key node cluster'!$L$3:$N$24,3,0),VLOOKUP(BG1592,'Key node cluster'!$R$3:$T$15,3,0))</f>
        <v>1</v>
      </c>
      <c r="O1592" s="1">
        <v>0</v>
      </c>
      <c r="P1592" s="1">
        <f t="shared" si="1111"/>
        <v>26</v>
      </c>
      <c r="Q1592" s="1">
        <f t="shared" si="1112"/>
        <v>26</v>
      </c>
      <c r="R1592" s="1">
        <f t="shared" si="1113"/>
        <v>26</v>
      </c>
      <c r="S1592" s="1">
        <f t="shared" si="1114"/>
        <v>26</v>
      </c>
      <c r="T1592" s="1">
        <f t="shared" si="1115"/>
        <v>26</v>
      </c>
      <c r="U1592" s="1">
        <f t="shared" si="1116"/>
        <v>26</v>
      </c>
      <c r="V1592" s="1">
        <f t="shared" si="1117"/>
        <v>26</v>
      </c>
      <c r="W1592" s="1">
        <f t="shared" si="1118"/>
        <v>26</v>
      </c>
      <c r="X1592" s="1">
        <f t="shared" si="1119"/>
        <v>26</v>
      </c>
      <c r="Y1592" s="1">
        <f t="shared" si="1120"/>
        <v>26</v>
      </c>
      <c r="Z1592" s="1">
        <f t="shared" si="1121"/>
        <v>26</v>
      </c>
      <c r="AA1592" s="1">
        <f t="shared" si="1122"/>
        <v>26</v>
      </c>
      <c r="AB1592" s="1">
        <f t="shared" si="1123"/>
        <v>26</v>
      </c>
      <c r="AC1592" s="1">
        <f t="shared" si="1124"/>
        <v>26</v>
      </c>
      <c r="AD1592" s="1">
        <f t="shared" si="1125"/>
        <v>26</v>
      </c>
      <c r="AE1592" s="1">
        <f t="shared" si="1126"/>
        <v>26</v>
      </c>
      <c r="AF1592" s="1">
        <f t="shared" si="1127"/>
        <v>26</v>
      </c>
      <c r="AG1592" s="1">
        <f t="shared" si="1128"/>
        <v>26</v>
      </c>
      <c r="AH1592" s="1">
        <f t="shared" si="1129"/>
        <v>26</v>
      </c>
      <c r="AI1592" s="1">
        <f t="shared" si="1130"/>
        <v>26</v>
      </c>
      <c r="AJ1592" s="1">
        <f t="shared" si="1131"/>
        <v>26</v>
      </c>
      <c r="AK1592" s="1">
        <f t="shared" si="1132"/>
        <v>26</v>
      </c>
      <c r="AL1592" s="1">
        <f t="shared" si="1133"/>
        <v>26</v>
      </c>
      <c r="AM1592" s="1">
        <f t="shared" si="1134"/>
        <v>26</v>
      </c>
      <c r="AN1592" s="1">
        <f t="shared" si="1135"/>
        <v>26</v>
      </c>
      <c r="AO1592" s="1">
        <f t="shared" si="1136"/>
        <v>26</v>
      </c>
      <c r="AP1592" s="7">
        <f t="shared" si="1152"/>
        <v>26</v>
      </c>
      <c r="AQ1592" s="7">
        <f t="shared" si="1153"/>
        <v>26</v>
      </c>
      <c r="AR1592" s="1">
        <f t="shared" si="1137"/>
        <v>26</v>
      </c>
      <c r="AS1592" s="7">
        <f t="shared" si="1154"/>
        <v>26</v>
      </c>
      <c r="AT1592" s="1">
        <f t="shared" si="1138"/>
        <v>26</v>
      </c>
      <c r="AU1592" s="1">
        <f t="shared" si="1139"/>
        <v>26</v>
      </c>
      <c r="AV1592" s="1">
        <f t="shared" si="1140"/>
        <v>26</v>
      </c>
      <c r="AW1592" s="1">
        <f t="shared" si="1141"/>
        <v>26</v>
      </c>
      <c r="AX1592" s="1">
        <f t="shared" si="1142"/>
        <v>26</v>
      </c>
      <c r="AY1592" s="1">
        <f t="shared" si="1143"/>
        <v>26</v>
      </c>
      <c r="AZ1592" s="1">
        <f t="shared" si="1144"/>
        <v>26</v>
      </c>
      <c r="BA1592" s="1">
        <f t="shared" si="1145"/>
        <v>26</v>
      </c>
      <c r="BB1592" s="1">
        <f t="shared" si="1146"/>
        <v>26</v>
      </c>
      <c r="BC1592" s="1">
        <f t="shared" si="1147"/>
        <v>26</v>
      </c>
      <c r="BD1592" s="1">
        <f t="shared" si="1148"/>
        <v>26</v>
      </c>
      <c r="BE1592" s="1">
        <f t="shared" si="1149"/>
        <v>26</v>
      </c>
      <c r="BF1592" s="1">
        <f t="shared" si="1150"/>
        <v>26</v>
      </c>
      <c r="BG1592" s="1">
        <f>+IF(D1592="male",VLOOKUP(M1592,'Key node cluster'!$A$3:$C$45,3,0),VLOOKUP(M1592,'Key node cluster'!$F$3:$H$27,3,0))</f>
        <v>31</v>
      </c>
    </row>
    <row r="1593" spans="1:59" x14ac:dyDescent="0.25">
      <c r="A1593" t="s">
        <v>1813</v>
      </c>
      <c r="B1593">
        <v>9951039138</v>
      </c>
      <c r="C1593" s="7">
        <v>30</v>
      </c>
      <c r="D1593" t="s">
        <v>9</v>
      </c>
      <c r="E1593" t="s">
        <v>10</v>
      </c>
      <c r="F1593" t="s">
        <v>206</v>
      </c>
      <c r="G1593" t="str">
        <f t="shared" si="1151"/>
        <v>bachelor or above</v>
      </c>
      <c r="H1593" s="7">
        <f t="shared" si="1109"/>
        <v>5</v>
      </c>
      <c r="I1593" t="s">
        <v>14</v>
      </c>
      <c r="J1593">
        <v>27</v>
      </c>
      <c r="K1593">
        <v>1.4164383561644001</v>
      </c>
      <c r="L1593">
        <v>4</v>
      </c>
      <c r="M1593" s="5">
        <f t="shared" si="1110"/>
        <v>31</v>
      </c>
      <c r="N1593" s="5">
        <f>+IF(D1593="male",VLOOKUP(BG1593,'Key node cluster'!$L$3:$N$24,3,0),VLOOKUP(BG1593,'Key node cluster'!$R$3:$T$15,3,0))</f>
        <v>1</v>
      </c>
      <c r="O1593" s="1">
        <v>0</v>
      </c>
      <c r="P1593" s="1">
        <f t="shared" si="1111"/>
        <v>26</v>
      </c>
      <c r="Q1593" s="1">
        <f t="shared" si="1112"/>
        <v>26</v>
      </c>
      <c r="R1593" s="1">
        <f t="shared" si="1113"/>
        <v>26</v>
      </c>
      <c r="S1593" s="1">
        <f t="shared" si="1114"/>
        <v>26</v>
      </c>
      <c r="T1593" s="1">
        <f t="shared" si="1115"/>
        <v>26</v>
      </c>
      <c r="U1593" s="1">
        <f t="shared" si="1116"/>
        <v>26</v>
      </c>
      <c r="V1593" s="1">
        <f t="shared" si="1117"/>
        <v>26</v>
      </c>
      <c r="W1593" s="1">
        <f t="shared" si="1118"/>
        <v>26</v>
      </c>
      <c r="X1593" s="1">
        <f t="shared" si="1119"/>
        <v>26</v>
      </c>
      <c r="Y1593" s="1">
        <f t="shared" si="1120"/>
        <v>26</v>
      </c>
      <c r="Z1593" s="1">
        <f t="shared" si="1121"/>
        <v>26</v>
      </c>
      <c r="AA1593" s="1">
        <f t="shared" si="1122"/>
        <v>26</v>
      </c>
      <c r="AB1593" s="1">
        <f t="shared" si="1123"/>
        <v>26</v>
      </c>
      <c r="AC1593" s="1">
        <f t="shared" si="1124"/>
        <v>26</v>
      </c>
      <c r="AD1593" s="1">
        <f t="shared" si="1125"/>
        <v>26</v>
      </c>
      <c r="AE1593" s="1">
        <f t="shared" si="1126"/>
        <v>26</v>
      </c>
      <c r="AF1593" s="1">
        <f t="shared" si="1127"/>
        <v>26</v>
      </c>
      <c r="AG1593" s="1">
        <f t="shared" si="1128"/>
        <v>26</v>
      </c>
      <c r="AH1593" s="1">
        <f t="shared" si="1129"/>
        <v>26</v>
      </c>
      <c r="AI1593" s="1">
        <f t="shared" si="1130"/>
        <v>26</v>
      </c>
      <c r="AJ1593" s="1">
        <f t="shared" si="1131"/>
        <v>26</v>
      </c>
      <c r="AK1593" s="1">
        <f t="shared" si="1132"/>
        <v>26</v>
      </c>
      <c r="AL1593" s="1">
        <f t="shared" si="1133"/>
        <v>26</v>
      </c>
      <c r="AM1593" s="1">
        <f t="shared" si="1134"/>
        <v>26</v>
      </c>
      <c r="AN1593" s="1">
        <f t="shared" si="1135"/>
        <v>26</v>
      </c>
      <c r="AO1593" s="1">
        <f t="shared" si="1136"/>
        <v>26</v>
      </c>
      <c r="AP1593" s="7">
        <f t="shared" si="1152"/>
        <v>27</v>
      </c>
      <c r="AQ1593" s="7">
        <f t="shared" si="1153"/>
        <v>28</v>
      </c>
      <c r="AR1593" s="1">
        <f t="shared" si="1137"/>
        <v>29</v>
      </c>
      <c r="AS1593" s="7">
        <f t="shared" si="1154"/>
        <v>31</v>
      </c>
      <c r="AT1593" s="1">
        <f t="shared" si="1138"/>
        <v>31</v>
      </c>
      <c r="AU1593" s="1">
        <f t="shared" si="1139"/>
        <v>31</v>
      </c>
      <c r="AV1593" s="1">
        <f t="shared" si="1140"/>
        <v>31</v>
      </c>
      <c r="AW1593" s="1">
        <f t="shared" si="1141"/>
        <v>31</v>
      </c>
      <c r="AX1593" s="1">
        <f t="shared" si="1142"/>
        <v>31</v>
      </c>
      <c r="AY1593" s="1">
        <f t="shared" si="1143"/>
        <v>31</v>
      </c>
      <c r="AZ1593" s="1">
        <f t="shared" si="1144"/>
        <v>31</v>
      </c>
      <c r="BA1593" s="1">
        <f t="shared" si="1145"/>
        <v>31</v>
      </c>
      <c r="BB1593" s="1">
        <f t="shared" si="1146"/>
        <v>31</v>
      </c>
      <c r="BC1593" s="1">
        <f t="shared" si="1147"/>
        <v>31</v>
      </c>
      <c r="BD1593" s="1">
        <f t="shared" si="1148"/>
        <v>31</v>
      </c>
      <c r="BE1593" s="1">
        <f t="shared" si="1149"/>
        <v>31</v>
      </c>
      <c r="BF1593" s="1">
        <f t="shared" si="1150"/>
        <v>31</v>
      </c>
      <c r="BG1593" s="1">
        <f>+IF(D1593="male",VLOOKUP(M1593,'Key node cluster'!$A$3:$C$45,3,0),VLOOKUP(M1593,'Key node cluster'!$F$3:$H$27,3,0))</f>
        <v>31</v>
      </c>
    </row>
    <row r="1594" spans="1:59" x14ac:dyDescent="0.25">
      <c r="A1594" t="s">
        <v>1814</v>
      </c>
      <c r="B1594">
        <v>9851034716</v>
      </c>
      <c r="C1594" s="7">
        <v>40</v>
      </c>
      <c r="D1594" t="s">
        <v>9</v>
      </c>
      <c r="E1594" t="s">
        <v>10</v>
      </c>
      <c r="F1594" t="s">
        <v>11</v>
      </c>
      <c r="G1594" t="str">
        <f t="shared" si="1151"/>
        <v>secondary or below</v>
      </c>
      <c r="H1594" s="7">
        <f t="shared" si="1109"/>
        <v>15</v>
      </c>
      <c r="I1594" t="s">
        <v>12</v>
      </c>
      <c r="J1594">
        <v>36</v>
      </c>
      <c r="K1594">
        <v>14.520547945204999</v>
      </c>
      <c r="L1594">
        <v>9</v>
      </c>
      <c r="M1594" s="5">
        <f t="shared" si="1110"/>
        <v>42</v>
      </c>
      <c r="N1594" s="5">
        <f>+IF(D1594="male",VLOOKUP(BG1594,'Key node cluster'!$L$3:$N$24,3,0),VLOOKUP(BG1594,'Key node cluster'!$R$3:$T$15,3,0))</f>
        <v>0</v>
      </c>
      <c r="O1594" s="1">
        <v>0</v>
      </c>
      <c r="P1594" s="1">
        <f t="shared" si="1111"/>
        <v>26</v>
      </c>
      <c r="Q1594" s="1">
        <f t="shared" si="1112"/>
        <v>26</v>
      </c>
      <c r="R1594" s="1">
        <f t="shared" si="1113"/>
        <v>26</v>
      </c>
      <c r="S1594" s="1">
        <f t="shared" si="1114"/>
        <v>26</v>
      </c>
      <c r="T1594" s="1">
        <f t="shared" si="1115"/>
        <v>26</v>
      </c>
      <c r="U1594" s="1">
        <f t="shared" si="1116"/>
        <v>26</v>
      </c>
      <c r="V1594" s="1">
        <f t="shared" si="1117"/>
        <v>26</v>
      </c>
      <c r="W1594" s="1">
        <f t="shared" si="1118"/>
        <v>26</v>
      </c>
      <c r="X1594" s="1">
        <f t="shared" si="1119"/>
        <v>26</v>
      </c>
      <c r="Y1594" s="1">
        <f t="shared" si="1120"/>
        <v>26</v>
      </c>
      <c r="Z1594" s="1">
        <f t="shared" si="1121"/>
        <v>26</v>
      </c>
      <c r="AA1594" s="1">
        <f t="shared" si="1122"/>
        <v>26</v>
      </c>
      <c r="AB1594" s="1">
        <f t="shared" si="1123"/>
        <v>26</v>
      </c>
      <c r="AC1594" s="1">
        <f t="shared" si="1124"/>
        <v>26</v>
      </c>
      <c r="AD1594" s="1">
        <f t="shared" si="1125"/>
        <v>26</v>
      </c>
      <c r="AE1594" s="1">
        <f t="shared" si="1126"/>
        <v>26</v>
      </c>
      <c r="AF1594" s="1">
        <f t="shared" si="1127"/>
        <v>26</v>
      </c>
      <c r="AG1594" s="1">
        <f t="shared" si="1128"/>
        <v>26</v>
      </c>
      <c r="AH1594" s="1">
        <f t="shared" si="1129"/>
        <v>26</v>
      </c>
      <c r="AI1594" s="1">
        <f t="shared" si="1130"/>
        <v>26</v>
      </c>
      <c r="AJ1594" s="1">
        <f t="shared" si="1131"/>
        <v>26</v>
      </c>
      <c r="AK1594" s="1">
        <f t="shared" si="1132"/>
        <v>26</v>
      </c>
      <c r="AL1594" s="1">
        <f t="shared" si="1133"/>
        <v>26</v>
      </c>
      <c r="AM1594" s="1">
        <f t="shared" si="1134"/>
        <v>26</v>
      </c>
      <c r="AN1594" s="1">
        <f t="shared" si="1135"/>
        <v>26</v>
      </c>
      <c r="AO1594" s="1">
        <f t="shared" si="1136"/>
        <v>26</v>
      </c>
      <c r="AP1594" s="7">
        <f t="shared" si="1152"/>
        <v>38</v>
      </c>
      <c r="AQ1594" s="7">
        <f t="shared" si="1153"/>
        <v>38</v>
      </c>
      <c r="AR1594" s="1">
        <f t="shared" si="1137"/>
        <v>38</v>
      </c>
      <c r="AS1594" s="7">
        <f t="shared" si="1154"/>
        <v>38</v>
      </c>
      <c r="AT1594" s="1">
        <f t="shared" si="1138"/>
        <v>38</v>
      </c>
      <c r="AU1594" s="1">
        <f t="shared" si="1139"/>
        <v>38</v>
      </c>
      <c r="AV1594" s="1">
        <f t="shared" si="1140"/>
        <v>38</v>
      </c>
      <c r="AW1594" s="1">
        <f t="shared" si="1141"/>
        <v>38</v>
      </c>
      <c r="AX1594" s="1">
        <f t="shared" si="1142"/>
        <v>38</v>
      </c>
      <c r="AY1594" s="1">
        <f t="shared" si="1143"/>
        <v>38</v>
      </c>
      <c r="AZ1594" s="1">
        <f t="shared" si="1144"/>
        <v>38</v>
      </c>
      <c r="BA1594" s="1">
        <f t="shared" si="1145"/>
        <v>38</v>
      </c>
      <c r="BB1594" s="1">
        <f t="shared" si="1146"/>
        <v>40</v>
      </c>
      <c r="BC1594" s="1">
        <f t="shared" si="1147"/>
        <v>40</v>
      </c>
      <c r="BD1594" s="1">
        <f t="shared" si="1148"/>
        <v>42</v>
      </c>
      <c r="BE1594" s="1">
        <f t="shared" si="1149"/>
        <v>42</v>
      </c>
      <c r="BF1594" s="1">
        <f t="shared" si="1150"/>
        <v>42</v>
      </c>
      <c r="BG1594" s="1">
        <f>+IF(D1594="male",VLOOKUP(M1594,'Key node cluster'!$A$3:$C$45,3,0),VLOOKUP(M1594,'Key node cluster'!$F$3:$H$27,3,0))</f>
        <v>42</v>
      </c>
    </row>
    <row r="1595" spans="1:59" x14ac:dyDescent="0.25">
      <c r="A1595" t="s">
        <v>1815</v>
      </c>
      <c r="B1595">
        <v>9951003279</v>
      </c>
      <c r="C1595" s="7">
        <v>30</v>
      </c>
      <c r="D1595" t="s">
        <v>9</v>
      </c>
      <c r="E1595" t="s">
        <v>10</v>
      </c>
      <c r="F1595" t="s">
        <v>360</v>
      </c>
      <c r="G1595" t="str">
        <f t="shared" si="1151"/>
        <v>bachelor or above</v>
      </c>
      <c r="H1595" s="7">
        <f t="shared" si="1109"/>
        <v>5</v>
      </c>
      <c r="I1595" t="s">
        <v>14</v>
      </c>
      <c r="J1595">
        <v>27</v>
      </c>
      <c r="K1595">
        <v>2.6904109589041001</v>
      </c>
      <c r="L1595">
        <v>2</v>
      </c>
      <c r="M1595" s="5">
        <f t="shared" si="1110"/>
        <v>31</v>
      </c>
      <c r="N1595" s="5">
        <f>+IF(D1595="male",VLOOKUP(BG1595,'Key node cluster'!$L$3:$N$24,3,0),VLOOKUP(BG1595,'Key node cluster'!$R$3:$T$15,3,0))</f>
        <v>1</v>
      </c>
      <c r="O1595" s="1">
        <v>0</v>
      </c>
      <c r="P1595" s="1">
        <f t="shared" si="1111"/>
        <v>26</v>
      </c>
      <c r="Q1595" s="1">
        <f t="shared" si="1112"/>
        <v>26</v>
      </c>
      <c r="R1595" s="1">
        <f t="shared" si="1113"/>
        <v>26</v>
      </c>
      <c r="S1595" s="1">
        <f t="shared" si="1114"/>
        <v>26</v>
      </c>
      <c r="T1595" s="1">
        <f t="shared" si="1115"/>
        <v>26</v>
      </c>
      <c r="U1595" s="1">
        <f t="shared" si="1116"/>
        <v>26</v>
      </c>
      <c r="V1595" s="1">
        <f t="shared" si="1117"/>
        <v>26</v>
      </c>
      <c r="W1595" s="1">
        <f t="shared" si="1118"/>
        <v>26</v>
      </c>
      <c r="X1595" s="1">
        <f t="shared" si="1119"/>
        <v>26</v>
      </c>
      <c r="Y1595" s="1">
        <f t="shared" si="1120"/>
        <v>26</v>
      </c>
      <c r="Z1595" s="1">
        <f t="shared" si="1121"/>
        <v>26</v>
      </c>
      <c r="AA1595" s="1">
        <f t="shared" si="1122"/>
        <v>26</v>
      </c>
      <c r="AB1595" s="1">
        <f t="shared" si="1123"/>
        <v>26</v>
      </c>
      <c r="AC1595" s="1">
        <f t="shared" si="1124"/>
        <v>26</v>
      </c>
      <c r="AD1595" s="1">
        <f t="shared" si="1125"/>
        <v>26</v>
      </c>
      <c r="AE1595" s="1">
        <f t="shared" si="1126"/>
        <v>26</v>
      </c>
      <c r="AF1595" s="1">
        <f t="shared" si="1127"/>
        <v>26</v>
      </c>
      <c r="AG1595" s="1">
        <f t="shared" si="1128"/>
        <v>26</v>
      </c>
      <c r="AH1595" s="1">
        <f t="shared" si="1129"/>
        <v>26</v>
      </c>
      <c r="AI1595" s="1">
        <f t="shared" si="1130"/>
        <v>26</v>
      </c>
      <c r="AJ1595" s="1">
        <f t="shared" si="1131"/>
        <v>26</v>
      </c>
      <c r="AK1595" s="1">
        <f t="shared" si="1132"/>
        <v>26</v>
      </c>
      <c r="AL1595" s="1">
        <f t="shared" si="1133"/>
        <v>26</v>
      </c>
      <c r="AM1595" s="1">
        <f t="shared" si="1134"/>
        <v>26</v>
      </c>
      <c r="AN1595" s="1">
        <f t="shared" si="1135"/>
        <v>26</v>
      </c>
      <c r="AO1595" s="1">
        <f t="shared" si="1136"/>
        <v>26</v>
      </c>
      <c r="AP1595" s="7">
        <f t="shared" si="1152"/>
        <v>27</v>
      </c>
      <c r="AQ1595" s="7">
        <f t="shared" si="1153"/>
        <v>28</v>
      </c>
      <c r="AR1595" s="1">
        <f t="shared" si="1137"/>
        <v>29</v>
      </c>
      <c r="AS1595" s="7">
        <f t="shared" si="1154"/>
        <v>31</v>
      </c>
      <c r="AT1595" s="1">
        <f t="shared" si="1138"/>
        <v>31</v>
      </c>
      <c r="AU1595" s="1">
        <f t="shared" si="1139"/>
        <v>31</v>
      </c>
      <c r="AV1595" s="1">
        <f t="shared" si="1140"/>
        <v>31</v>
      </c>
      <c r="AW1595" s="1">
        <f t="shared" si="1141"/>
        <v>31</v>
      </c>
      <c r="AX1595" s="1">
        <f t="shared" si="1142"/>
        <v>31</v>
      </c>
      <c r="AY1595" s="1">
        <f t="shared" si="1143"/>
        <v>31</v>
      </c>
      <c r="AZ1595" s="1">
        <f t="shared" si="1144"/>
        <v>31</v>
      </c>
      <c r="BA1595" s="1">
        <f t="shared" si="1145"/>
        <v>31</v>
      </c>
      <c r="BB1595" s="1">
        <f t="shared" si="1146"/>
        <v>31</v>
      </c>
      <c r="BC1595" s="1">
        <f t="shared" si="1147"/>
        <v>31</v>
      </c>
      <c r="BD1595" s="1">
        <f t="shared" si="1148"/>
        <v>31</v>
      </c>
      <c r="BE1595" s="1">
        <f t="shared" si="1149"/>
        <v>31</v>
      </c>
      <c r="BF1595" s="1">
        <f t="shared" si="1150"/>
        <v>31</v>
      </c>
      <c r="BG1595" s="1">
        <f>+IF(D1595="male",VLOOKUP(M1595,'Key node cluster'!$A$3:$C$45,3,0),VLOOKUP(M1595,'Key node cluster'!$F$3:$H$27,3,0))</f>
        <v>31</v>
      </c>
    </row>
    <row r="1596" spans="1:59" x14ac:dyDescent="0.25">
      <c r="A1596" t="s">
        <v>1819</v>
      </c>
      <c r="B1596">
        <v>9851032040</v>
      </c>
      <c r="C1596" s="7">
        <v>40</v>
      </c>
      <c r="D1596" t="s">
        <v>9</v>
      </c>
      <c r="E1596" t="s">
        <v>10</v>
      </c>
      <c r="F1596" t="s">
        <v>11</v>
      </c>
      <c r="G1596" t="str">
        <f t="shared" si="1151"/>
        <v>tvet</v>
      </c>
      <c r="H1596" s="7">
        <f t="shared" si="1109"/>
        <v>15</v>
      </c>
      <c r="I1596" t="s">
        <v>193</v>
      </c>
      <c r="J1596">
        <v>37</v>
      </c>
      <c r="K1596">
        <v>12.032876712328999</v>
      </c>
      <c r="L1596">
        <v>21</v>
      </c>
      <c r="M1596" s="5">
        <f t="shared" si="1110"/>
        <v>42</v>
      </c>
      <c r="N1596" s="5">
        <f>+IF(D1596="male",VLOOKUP(BG1596,'Key node cluster'!$L$3:$N$24,3,0),VLOOKUP(BG1596,'Key node cluster'!$R$3:$T$15,3,0))</f>
        <v>0</v>
      </c>
      <c r="O1596" s="1">
        <v>0</v>
      </c>
      <c r="P1596" s="1">
        <f t="shared" si="1111"/>
        <v>26</v>
      </c>
      <c r="Q1596" s="1">
        <f t="shared" si="1112"/>
        <v>26</v>
      </c>
      <c r="R1596" s="1">
        <f t="shared" si="1113"/>
        <v>26</v>
      </c>
      <c r="S1596" s="1">
        <f t="shared" si="1114"/>
        <v>26</v>
      </c>
      <c r="T1596" s="1">
        <f t="shared" si="1115"/>
        <v>26</v>
      </c>
      <c r="U1596" s="1">
        <f t="shared" si="1116"/>
        <v>26</v>
      </c>
      <c r="V1596" s="1">
        <f t="shared" si="1117"/>
        <v>26</v>
      </c>
      <c r="W1596" s="1">
        <f t="shared" si="1118"/>
        <v>26</v>
      </c>
      <c r="X1596" s="1">
        <f t="shared" si="1119"/>
        <v>26</v>
      </c>
      <c r="Y1596" s="1">
        <f t="shared" si="1120"/>
        <v>26</v>
      </c>
      <c r="Z1596" s="1">
        <f t="shared" si="1121"/>
        <v>26</v>
      </c>
      <c r="AA1596" s="1">
        <f t="shared" si="1122"/>
        <v>26</v>
      </c>
      <c r="AB1596" s="1">
        <f t="shared" si="1123"/>
        <v>26</v>
      </c>
      <c r="AC1596" s="1">
        <f t="shared" si="1124"/>
        <v>26</v>
      </c>
      <c r="AD1596" s="1">
        <f t="shared" si="1125"/>
        <v>26</v>
      </c>
      <c r="AE1596" s="1">
        <f t="shared" si="1126"/>
        <v>26</v>
      </c>
      <c r="AF1596" s="1">
        <f t="shared" si="1127"/>
        <v>26</v>
      </c>
      <c r="AG1596" s="1">
        <f t="shared" si="1128"/>
        <v>26</v>
      </c>
      <c r="AH1596" s="1">
        <f t="shared" si="1129"/>
        <v>26</v>
      </c>
      <c r="AI1596" s="1">
        <f t="shared" si="1130"/>
        <v>26</v>
      </c>
      <c r="AJ1596" s="1">
        <f t="shared" si="1131"/>
        <v>26</v>
      </c>
      <c r="AK1596" s="1">
        <f t="shared" si="1132"/>
        <v>26</v>
      </c>
      <c r="AL1596" s="1">
        <f t="shared" si="1133"/>
        <v>26</v>
      </c>
      <c r="AM1596" s="1">
        <f t="shared" si="1134"/>
        <v>26</v>
      </c>
      <c r="AN1596" s="1">
        <f t="shared" si="1135"/>
        <v>26</v>
      </c>
      <c r="AO1596" s="1">
        <f t="shared" si="1136"/>
        <v>26</v>
      </c>
      <c r="AP1596" s="7">
        <f t="shared" si="1152"/>
        <v>38</v>
      </c>
      <c r="AQ1596" s="7">
        <f t="shared" si="1153"/>
        <v>38</v>
      </c>
      <c r="AR1596" s="1">
        <f t="shared" si="1137"/>
        <v>38</v>
      </c>
      <c r="AS1596" s="7">
        <f t="shared" si="1154"/>
        <v>38</v>
      </c>
      <c r="AT1596" s="1">
        <f t="shared" si="1138"/>
        <v>38</v>
      </c>
      <c r="AU1596" s="1">
        <f t="shared" si="1139"/>
        <v>38</v>
      </c>
      <c r="AV1596" s="1">
        <f t="shared" si="1140"/>
        <v>38</v>
      </c>
      <c r="AW1596" s="1">
        <f t="shared" si="1141"/>
        <v>38</v>
      </c>
      <c r="AX1596" s="1">
        <f t="shared" si="1142"/>
        <v>38</v>
      </c>
      <c r="AY1596" s="1">
        <f t="shared" si="1143"/>
        <v>38</v>
      </c>
      <c r="AZ1596" s="1">
        <f t="shared" si="1144"/>
        <v>38</v>
      </c>
      <c r="BA1596" s="1">
        <f t="shared" si="1145"/>
        <v>38</v>
      </c>
      <c r="BB1596" s="1">
        <f t="shared" si="1146"/>
        <v>40</v>
      </c>
      <c r="BC1596" s="1">
        <f t="shared" si="1147"/>
        <v>40</v>
      </c>
      <c r="BD1596" s="1">
        <f t="shared" si="1148"/>
        <v>42</v>
      </c>
      <c r="BE1596" s="1">
        <f t="shared" si="1149"/>
        <v>42</v>
      </c>
      <c r="BF1596" s="1">
        <f t="shared" si="1150"/>
        <v>42</v>
      </c>
      <c r="BG1596" s="1">
        <f>+IF(D1596="male",VLOOKUP(M1596,'Key node cluster'!$A$3:$C$45,3,0),VLOOKUP(M1596,'Key node cluster'!$F$3:$H$27,3,0))</f>
        <v>42</v>
      </c>
    </row>
    <row r="1597" spans="1:59" x14ac:dyDescent="0.25">
      <c r="A1597" t="s">
        <v>1821</v>
      </c>
      <c r="B1597">
        <v>9931021848</v>
      </c>
      <c r="C1597" s="7">
        <v>30</v>
      </c>
      <c r="D1597" t="s">
        <v>9</v>
      </c>
      <c r="E1597" t="s">
        <v>10</v>
      </c>
      <c r="F1597" t="s">
        <v>45</v>
      </c>
      <c r="G1597" t="str">
        <f t="shared" si="1151"/>
        <v>bachelor or above</v>
      </c>
      <c r="H1597" s="7">
        <f t="shared" si="1109"/>
        <v>5</v>
      </c>
      <c r="I1597" t="s">
        <v>14</v>
      </c>
      <c r="J1597">
        <v>29</v>
      </c>
      <c r="K1597">
        <v>1.3397260273973</v>
      </c>
      <c r="L1597">
        <v>9</v>
      </c>
      <c r="M1597" s="5">
        <f t="shared" si="1110"/>
        <v>31</v>
      </c>
      <c r="N1597" s="5">
        <f>+IF(D1597="male",VLOOKUP(BG1597,'Key node cluster'!$L$3:$N$24,3,0),VLOOKUP(BG1597,'Key node cluster'!$R$3:$T$15,3,0))</f>
        <v>1</v>
      </c>
      <c r="O1597" s="1">
        <v>0</v>
      </c>
      <c r="P1597" s="1">
        <f t="shared" si="1111"/>
        <v>26</v>
      </c>
      <c r="Q1597" s="1">
        <f t="shared" si="1112"/>
        <v>26</v>
      </c>
      <c r="R1597" s="1">
        <f t="shared" si="1113"/>
        <v>26</v>
      </c>
      <c r="S1597" s="1">
        <f t="shared" si="1114"/>
        <v>26</v>
      </c>
      <c r="T1597" s="1">
        <f t="shared" si="1115"/>
        <v>26</v>
      </c>
      <c r="U1597" s="1">
        <f t="shared" si="1116"/>
        <v>26</v>
      </c>
      <c r="V1597" s="1">
        <f t="shared" si="1117"/>
        <v>26</v>
      </c>
      <c r="W1597" s="1">
        <f t="shared" si="1118"/>
        <v>26</v>
      </c>
      <c r="X1597" s="1">
        <f t="shared" si="1119"/>
        <v>26</v>
      </c>
      <c r="Y1597" s="1">
        <f t="shared" si="1120"/>
        <v>26</v>
      </c>
      <c r="Z1597" s="1">
        <f t="shared" si="1121"/>
        <v>26</v>
      </c>
      <c r="AA1597" s="1">
        <f t="shared" si="1122"/>
        <v>26</v>
      </c>
      <c r="AB1597" s="1">
        <f t="shared" si="1123"/>
        <v>26</v>
      </c>
      <c r="AC1597" s="1">
        <f t="shared" si="1124"/>
        <v>26</v>
      </c>
      <c r="AD1597" s="1">
        <f t="shared" si="1125"/>
        <v>26</v>
      </c>
      <c r="AE1597" s="1">
        <f t="shared" si="1126"/>
        <v>26</v>
      </c>
      <c r="AF1597" s="1">
        <f t="shared" si="1127"/>
        <v>26</v>
      </c>
      <c r="AG1597" s="1">
        <f t="shared" si="1128"/>
        <v>26</v>
      </c>
      <c r="AH1597" s="1">
        <f t="shared" si="1129"/>
        <v>26</v>
      </c>
      <c r="AI1597" s="1">
        <f t="shared" si="1130"/>
        <v>26</v>
      </c>
      <c r="AJ1597" s="1">
        <f t="shared" si="1131"/>
        <v>26</v>
      </c>
      <c r="AK1597" s="1">
        <f t="shared" si="1132"/>
        <v>26</v>
      </c>
      <c r="AL1597" s="1">
        <f t="shared" si="1133"/>
        <v>26</v>
      </c>
      <c r="AM1597" s="1">
        <f t="shared" si="1134"/>
        <v>26</v>
      </c>
      <c r="AN1597" s="1">
        <f t="shared" si="1135"/>
        <v>26</v>
      </c>
      <c r="AO1597" s="1">
        <f t="shared" si="1136"/>
        <v>26</v>
      </c>
      <c r="AP1597" s="7">
        <f t="shared" si="1152"/>
        <v>27</v>
      </c>
      <c r="AQ1597" s="7">
        <f t="shared" si="1153"/>
        <v>28</v>
      </c>
      <c r="AR1597" s="1">
        <f t="shared" si="1137"/>
        <v>29</v>
      </c>
      <c r="AS1597" s="7">
        <f t="shared" si="1154"/>
        <v>31</v>
      </c>
      <c r="AT1597" s="1">
        <f t="shared" si="1138"/>
        <v>31</v>
      </c>
      <c r="AU1597" s="1">
        <f t="shared" si="1139"/>
        <v>31</v>
      </c>
      <c r="AV1597" s="1">
        <f t="shared" si="1140"/>
        <v>31</v>
      </c>
      <c r="AW1597" s="1">
        <f t="shared" si="1141"/>
        <v>31</v>
      </c>
      <c r="AX1597" s="1">
        <f t="shared" si="1142"/>
        <v>31</v>
      </c>
      <c r="AY1597" s="1">
        <f t="shared" si="1143"/>
        <v>31</v>
      </c>
      <c r="AZ1597" s="1">
        <f t="shared" si="1144"/>
        <v>31</v>
      </c>
      <c r="BA1597" s="1">
        <f t="shared" si="1145"/>
        <v>31</v>
      </c>
      <c r="BB1597" s="1">
        <f t="shared" si="1146"/>
        <v>31</v>
      </c>
      <c r="BC1597" s="1">
        <f t="shared" si="1147"/>
        <v>31</v>
      </c>
      <c r="BD1597" s="1">
        <f t="shared" si="1148"/>
        <v>31</v>
      </c>
      <c r="BE1597" s="1">
        <f t="shared" si="1149"/>
        <v>31</v>
      </c>
      <c r="BF1597" s="1">
        <f t="shared" si="1150"/>
        <v>31</v>
      </c>
      <c r="BG1597" s="1">
        <f>+IF(D1597="male",VLOOKUP(M1597,'Key node cluster'!$A$3:$C$45,3,0),VLOOKUP(M1597,'Key node cluster'!$F$3:$H$27,3,0))</f>
        <v>31</v>
      </c>
    </row>
    <row r="1598" spans="1:59" x14ac:dyDescent="0.25">
      <c r="A1598" t="s">
        <v>1822</v>
      </c>
      <c r="B1598">
        <v>9931032915</v>
      </c>
      <c r="C1598" s="7">
        <v>30</v>
      </c>
      <c r="D1598" t="s">
        <v>9</v>
      </c>
      <c r="E1598" t="s">
        <v>10</v>
      </c>
      <c r="F1598" t="s">
        <v>25</v>
      </c>
      <c r="G1598" t="str">
        <f t="shared" si="1151"/>
        <v>bachelor or above</v>
      </c>
      <c r="H1598" s="7">
        <f t="shared" si="1109"/>
        <v>5</v>
      </c>
      <c r="I1598" t="s">
        <v>14</v>
      </c>
      <c r="J1598">
        <v>29</v>
      </c>
      <c r="K1598">
        <v>3.2</v>
      </c>
      <c r="L1598">
        <v>15</v>
      </c>
      <c r="M1598" s="5">
        <f t="shared" si="1110"/>
        <v>31</v>
      </c>
      <c r="N1598" s="5">
        <f>+IF(D1598="male",VLOOKUP(BG1598,'Key node cluster'!$L$3:$N$24,3,0),VLOOKUP(BG1598,'Key node cluster'!$R$3:$T$15,3,0))</f>
        <v>1</v>
      </c>
      <c r="O1598" s="1">
        <v>0</v>
      </c>
      <c r="P1598" s="1">
        <f t="shared" si="1111"/>
        <v>26</v>
      </c>
      <c r="Q1598" s="1">
        <f t="shared" si="1112"/>
        <v>26</v>
      </c>
      <c r="R1598" s="1">
        <f t="shared" si="1113"/>
        <v>26</v>
      </c>
      <c r="S1598" s="1">
        <f t="shared" si="1114"/>
        <v>26</v>
      </c>
      <c r="T1598" s="1">
        <f t="shared" si="1115"/>
        <v>26</v>
      </c>
      <c r="U1598" s="1">
        <f t="shared" si="1116"/>
        <v>26</v>
      </c>
      <c r="V1598" s="1">
        <f t="shared" si="1117"/>
        <v>26</v>
      </c>
      <c r="W1598" s="1">
        <f t="shared" si="1118"/>
        <v>26</v>
      </c>
      <c r="X1598" s="1">
        <f t="shared" si="1119"/>
        <v>26</v>
      </c>
      <c r="Y1598" s="1">
        <f t="shared" si="1120"/>
        <v>26</v>
      </c>
      <c r="Z1598" s="1">
        <f t="shared" si="1121"/>
        <v>26</v>
      </c>
      <c r="AA1598" s="1">
        <f t="shared" si="1122"/>
        <v>26</v>
      </c>
      <c r="AB1598" s="1">
        <f t="shared" si="1123"/>
        <v>26</v>
      </c>
      <c r="AC1598" s="1">
        <f t="shared" si="1124"/>
        <v>26</v>
      </c>
      <c r="AD1598" s="1">
        <f t="shared" si="1125"/>
        <v>26</v>
      </c>
      <c r="AE1598" s="1">
        <f t="shared" si="1126"/>
        <v>26</v>
      </c>
      <c r="AF1598" s="1">
        <f t="shared" si="1127"/>
        <v>26</v>
      </c>
      <c r="AG1598" s="1">
        <f t="shared" si="1128"/>
        <v>26</v>
      </c>
      <c r="AH1598" s="1">
        <f t="shared" si="1129"/>
        <v>26</v>
      </c>
      <c r="AI1598" s="1">
        <f t="shared" si="1130"/>
        <v>26</v>
      </c>
      <c r="AJ1598" s="1">
        <f t="shared" si="1131"/>
        <v>26</v>
      </c>
      <c r="AK1598" s="1">
        <f t="shared" si="1132"/>
        <v>26</v>
      </c>
      <c r="AL1598" s="1">
        <f t="shared" si="1133"/>
        <v>26</v>
      </c>
      <c r="AM1598" s="1">
        <f t="shared" si="1134"/>
        <v>26</v>
      </c>
      <c r="AN1598" s="1">
        <f t="shared" si="1135"/>
        <v>26</v>
      </c>
      <c r="AO1598" s="1">
        <f t="shared" si="1136"/>
        <v>26</v>
      </c>
      <c r="AP1598" s="7">
        <f t="shared" si="1152"/>
        <v>27</v>
      </c>
      <c r="AQ1598" s="7">
        <f t="shared" si="1153"/>
        <v>28</v>
      </c>
      <c r="AR1598" s="1">
        <f t="shared" si="1137"/>
        <v>29</v>
      </c>
      <c r="AS1598" s="7">
        <f t="shared" si="1154"/>
        <v>31</v>
      </c>
      <c r="AT1598" s="1">
        <f t="shared" si="1138"/>
        <v>31</v>
      </c>
      <c r="AU1598" s="1">
        <f t="shared" si="1139"/>
        <v>31</v>
      </c>
      <c r="AV1598" s="1">
        <f t="shared" si="1140"/>
        <v>31</v>
      </c>
      <c r="AW1598" s="1">
        <f t="shared" si="1141"/>
        <v>31</v>
      </c>
      <c r="AX1598" s="1">
        <f t="shared" si="1142"/>
        <v>31</v>
      </c>
      <c r="AY1598" s="1">
        <f t="shared" si="1143"/>
        <v>31</v>
      </c>
      <c r="AZ1598" s="1">
        <f t="shared" si="1144"/>
        <v>31</v>
      </c>
      <c r="BA1598" s="1">
        <f t="shared" si="1145"/>
        <v>31</v>
      </c>
      <c r="BB1598" s="1">
        <f t="shared" si="1146"/>
        <v>31</v>
      </c>
      <c r="BC1598" s="1">
        <f t="shared" si="1147"/>
        <v>31</v>
      </c>
      <c r="BD1598" s="1">
        <f t="shared" si="1148"/>
        <v>31</v>
      </c>
      <c r="BE1598" s="1">
        <f t="shared" si="1149"/>
        <v>31</v>
      </c>
      <c r="BF1598" s="1">
        <f t="shared" si="1150"/>
        <v>31</v>
      </c>
      <c r="BG1598" s="1">
        <f>+IF(D1598="male",VLOOKUP(M1598,'Key node cluster'!$A$3:$C$45,3,0),VLOOKUP(M1598,'Key node cluster'!$F$3:$H$27,3,0))</f>
        <v>31</v>
      </c>
    </row>
    <row r="1599" spans="1:59" x14ac:dyDescent="0.25">
      <c r="A1599" t="s">
        <v>1824</v>
      </c>
      <c r="B1599">
        <v>9881061003</v>
      </c>
      <c r="C1599" s="7">
        <v>30</v>
      </c>
      <c r="D1599" t="s">
        <v>9</v>
      </c>
      <c r="E1599" t="s">
        <v>10</v>
      </c>
      <c r="F1599" t="s">
        <v>31</v>
      </c>
      <c r="G1599" t="str">
        <f t="shared" si="1151"/>
        <v>bachelor or above</v>
      </c>
      <c r="H1599" s="7">
        <f t="shared" si="1109"/>
        <v>15</v>
      </c>
      <c r="I1599" t="s">
        <v>14</v>
      </c>
      <c r="J1599">
        <v>33</v>
      </c>
      <c r="K1599">
        <v>10.356164383562</v>
      </c>
      <c r="L1599">
        <v>2</v>
      </c>
      <c r="M1599" s="5">
        <f t="shared" si="1110"/>
        <v>31</v>
      </c>
      <c r="N1599" s="5">
        <f>+IF(D1599="male",VLOOKUP(BG1599,'Key node cluster'!$L$3:$N$24,3,0),VLOOKUP(BG1599,'Key node cluster'!$R$3:$T$15,3,0))</f>
        <v>1</v>
      </c>
      <c r="O1599" s="1">
        <v>0</v>
      </c>
      <c r="P1599" s="1">
        <f t="shared" si="1111"/>
        <v>26</v>
      </c>
      <c r="Q1599" s="1">
        <f t="shared" si="1112"/>
        <v>26</v>
      </c>
      <c r="R1599" s="1">
        <f t="shared" si="1113"/>
        <v>26</v>
      </c>
      <c r="S1599" s="1">
        <f t="shared" si="1114"/>
        <v>26</v>
      </c>
      <c r="T1599" s="1">
        <f t="shared" si="1115"/>
        <v>26</v>
      </c>
      <c r="U1599" s="1">
        <f t="shared" si="1116"/>
        <v>26</v>
      </c>
      <c r="V1599" s="1">
        <f t="shared" si="1117"/>
        <v>26</v>
      </c>
      <c r="W1599" s="1">
        <f t="shared" si="1118"/>
        <v>26</v>
      </c>
      <c r="X1599" s="1">
        <f t="shared" si="1119"/>
        <v>26</v>
      </c>
      <c r="Y1599" s="1">
        <f t="shared" si="1120"/>
        <v>26</v>
      </c>
      <c r="Z1599" s="1">
        <f t="shared" si="1121"/>
        <v>26</v>
      </c>
      <c r="AA1599" s="1">
        <f t="shared" si="1122"/>
        <v>26</v>
      </c>
      <c r="AB1599" s="1">
        <f t="shared" si="1123"/>
        <v>26</v>
      </c>
      <c r="AC1599" s="1">
        <f t="shared" si="1124"/>
        <v>26</v>
      </c>
      <c r="AD1599" s="1">
        <f t="shared" si="1125"/>
        <v>26</v>
      </c>
      <c r="AE1599" s="1">
        <f t="shared" si="1126"/>
        <v>26</v>
      </c>
      <c r="AF1599" s="1">
        <f t="shared" si="1127"/>
        <v>26</v>
      </c>
      <c r="AG1599" s="1">
        <f t="shared" si="1128"/>
        <v>26</v>
      </c>
      <c r="AH1599" s="1">
        <f t="shared" si="1129"/>
        <v>26</v>
      </c>
      <c r="AI1599" s="1">
        <f t="shared" si="1130"/>
        <v>26</v>
      </c>
      <c r="AJ1599" s="1">
        <f t="shared" si="1131"/>
        <v>26</v>
      </c>
      <c r="AK1599" s="1">
        <f t="shared" si="1132"/>
        <v>26</v>
      </c>
      <c r="AL1599" s="1">
        <f t="shared" si="1133"/>
        <v>26</v>
      </c>
      <c r="AM1599" s="1">
        <f t="shared" si="1134"/>
        <v>26</v>
      </c>
      <c r="AN1599" s="1">
        <f t="shared" si="1135"/>
        <v>26</v>
      </c>
      <c r="AO1599" s="1">
        <f t="shared" si="1136"/>
        <v>26</v>
      </c>
      <c r="AP1599" s="7">
        <f t="shared" si="1152"/>
        <v>27</v>
      </c>
      <c r="AQ1599" s="7">
        <f t="shared" si="1153"/>
        <v>28</v>
      </c>
      <c r="AR1599" s="1">
        <f t="shared" si="1137"/>
        <v>29</v>
      </c>
      <c r="AS1599" s="7">
        <f t="shared" si="1154"/>
        <v>31</v>
      </c>
      <c r="AT1599" s="1">
        <f t="shared" si="1138"/>
        <v>31</v>
      </c>
      <c r="AU1599" s="1">
        <f t="shared" si="1139"/>
        <v>31</v>
      </c>
      <c r="AV1599" s="1">
        <f t="shared" si="1140"/>
        <v>31</v>
      </c>
      <c r="AW1599" s="1">
        <f t="shared" si="1141"/>
        <v>31</v>
      </c>
      <c r="AX1599" s="1">
        <f t="shared" si="1142"/>
        <v>31</v>
      </c>
      <c r="AY1599" s="1">
        <f t="shared" si="1143"/>
        <v>31</v>
      </c>
      <c r="AZ1599" s="1">
        <f t="shared" si="1144"/>
        <v>31</v>
      </c>
      <c r="BA1599" s="1">
        <f t="shared" si="1145"/>
        <v>31</v>
      </c>
      <c r="BB1599" s="1">
        <f t="shared" si="1146"/>
        <v>31</v>
      </c>
      <c r="BC1599" s="1">
        <f t="shared" si="1147"/>
        <v>31</v>
      </c>
      <c r="BD1599" s="1">
        <f t="shared" si="1148"/>
        <v>31</v>
      </c>
      <c r="BE1599" s="1">
        <f t="shared" si="1149"/>
        <v>31</v>
      </c>
      <c r="BF1599" s="1">
        <f t="shared" si="1150"/>
        <v>31</v>
      </c>
      <c r="BG1599" s="1">
        <f>+IF(D1599="male",VLOOKUP(M1599,'Key node cluster'!$A$3:$C$45,3,0),VLOOKUP(M1599,'Key node cluster'!$F$3:$H$27,3,0))</f>
        <v>31</v>
      </c>
    </row>
    <row r="1600" spans="1:59" x14ac:dyDescent="0.25">
      <c r="A1600" t="s">
        <v>1828</v>
      </c>
      <c r="B1600">
        <v>9841055203</v>
      </c>
      <c r="C1600" s="7">
        <v>40</v>
      </c>
      <c r="D1600" t="s">
        <v>9</v>
      </c>
      <c r="E1600" t="s">
        <v>10</v>
      </c>
      <c r="F1600" t="s">
        <v>11</v>
      </c>
      <c r="G1600" t="str">
        <f t="shared" si="1151"/>
        <v>tvet</v>
      </c>
      <c r="H1600" s="7">
        <f t="shared" si="1109"/>
        <v>20</v>
      </c>
      <c r="I1600" t="s">
        <v>22</v>
      </c>
      <c r="J1600">
        <v>37</v>
      </c>
      <c r="K1600">
        <v>17.372602739725998</v>
      </c>
      <c r="L1600">
        <v>3</v>
      </c>
      <c r="M1600" s="5">
        <f t="shared" si="1110"/>
        <v>42</v>
      </c>
      <c r="N1600" s="5">
        <f>+IF(D1600="male",VLOOKUP(BG1600,'Key node cluster'!$L$3:$N$24,3,0),VLOOKUP(BG1600,'Key node cluster'!$R$3:$T$15,3,0))</f>
        <v>0</v>
      </c>
      <c r="O1600" s="1">
        <v>0</v>
      </c>
      <c r="P1600" s="1">
        <f t="shared" si="1111"/>
        <v>26</v>
      </c>
      <c r="Q1600" s="1">
        <f t="shared" si="1112"/>
        <v>26</v>
      </c>
      <c r="R1600" s="1">
        <f t="shared" si="1113"/>
        <v>26</v>
      </c>
      <c r="S1600" s="1">
        <f t="shared" si="1114"/>
        <v>26</v>
      </c>
      <c r="T1600" s="1">
        <f t="shared" si="1115"/>
        <v>26</v>
      </c>
      <c r="U1600" s="1">
        <f t="shared" si="1116"/>
        <v>26</v>
      </c>
      <c r="V1600" s="1">
        <f t="shared" si="1117"/>
        <v>26</v>
      </c>
      <c r="W1600" s="1">
        <f t="shared" si="1118"/>
        <v>26</v>
      </c>
      <c r="X1600" s="1">
        <f t="shared" si="1119"/>
        <v>26</v>
      </c>
      <c r="Y1600" s="1">
        <f t="shared" si="1120"/>
        <v>26</v>
      </c>
      <c r="Z1600" s="1">
        <f t="shared" si="1121"/>
        <v>26</v>
      </c>
      <c r="AA1600" s="1">
        <f t="shared" si="1122"/>
        <v>26</v>
      </c>
      <c r="AB1600" s="1">
        <f t="shared" si="1123"/>
        <v>26</v>
      </c>
      <c r="AC1600" s="1">
        <f t="shared" si="1124"/>
        <v>26</v>
      </c>
      <c r="AD1600" s="1">
        <f t="shared" si="1125"/>
        <v>26</v>
      </c>
      <c r="AE1600" s="1">
        <f t="shared" si="1126"/>
        <v>26</v>
      </c>
      <c r="AF1600" s="1">
        <f t="shared" si="1127"/>
        <v>26</v>
      </c>
      <c r="AG1600" s="1">
        <f t="shared" si="1128"/>
        <v>26</v>
      </c>
      <c r="AH1600" s="1">
        <f t="shared" si="1129"/>
        <v>26</v>
      </c>
      <c r="AI1600" s="1">
        <f t="shared" si="1130"/>
        <v>26</v>
      </c>
      <c r="AJ1600" s="1">
        <f t="shared" si="1131"/>
        <v>26</v>
      </c>
      <c r="AK1600" s="1">
        <f t="shared" si="1132"/>
        <v>26</v>
      </c>
      <c r="AL1600" s="1">
        <f t="shared" si="1133"/>
        <v>26</v>
      </c>
      <c r="AM1600" s="1">
        <f t="shared" si="1134"/>
        <v>26</v>
      </c>
      <c r="AN1600" s="1">
        <f t="shared" si="1135"/>
        <v>26</v>
      </c>
      <c r="AO1600" s="1">
        <f t="shared" si="1136"/>
        <v>26</v>
      </c>
      <c r="AP1600" s="7">
        <f t="shared" si="1152"/>
        <v>38</v>
      </c>
      <c r="AQ1600" s="7">
        <f t="shared" si="1153"/>
        <v>38</v>
      </c>
      <c r="AR1600" s="1">
        <f t="shared" si="1137"/>
        <v>38</v>
      </c>
      <c r="AS1600" s="7">
        <f t="shared" si="1154"/>
        <v>38</v>
      </c>
      <c r="AT1600" s="1">
        <f t="shared" si="1138"/>
        <v>38</v>
      </c>
      <c r="AU1600" s="1">
        <f t="shared" si="1139"/>
        <v>38</v>
      </c>
      <c r="AV1600" s="1">
        <f t="shared" si="1140"/>
        <v>38</v>
      </c>
      <c r="AW1600" s="1">
        <f t="shared" si="1141"/>
        <v>38</v>
      </c>
      <c r="AX1600" s="1">
        <f t="shared" si="1142"/>
        <v>38</v>
      </c>
      <c r="AY1600" s="1">
        <f t="shared" si="1143"/>
        <v>38</v>
      </c>
      <c r="AZ1600" s="1">
        <f t="shared" si="1144"/>
        <v>38</v>
      </c>
      <c r="BA1600" s="1">
        <f t="shared" si="1145"/>
        <v>38</v>
      </c>
      <c r="BB1600" s="1">
        <f t="shared" si="1146"/>
        <v>40</v>
      </c>
      <c r="BC1600" s="1">
        <f t="shared" si="1147"/>
        <v>40</v>
      </c>
      <c r="BD1600" s="1">
        <f t="shared" si="1148"/>
        <v>42</v>
      </c>
      <c r="BE1600" s="1">
        <f t="shared" si="1149"/>
        <v>42</v>
      </c>
      <c r="BF1600" s="1">
        <f t="shared" si="1150"/>
        <v>42</v>
      </c>
      <c r="BG1600" s="1">
        <f>+IF(D1600="male",VLOOKUP(M1600,'Key node cluster'!$A$3:$C$45,3,0),VLOOKUP(M1600,'Key node cluster'!$F$3:$H$27,3,0))</f>
        <v>42</v>
      </c>
    </row>
    <row r="1601" spans="1:59" x14ac:dyDescent="0.25">
      <c r="A1601" t="s">
        <v>1833</v>
      </c>
      <c r="B1601">
        <v>9951047469</v>
      </c>
      <c r="C1601" s="7">
        <v>30</v>
      </c>
      <c r="D1601" t="s">
        <v>9</v>
      </c>
      <c r="E1601" t="s">
        <v>10</v>
      </c>
      <c r="F1601" t="s">
        <v>28</v>
      </c>
      <c r="G1601" t="str">
        <f t="shared" si="1151"/>
        <v>bachelor or above</v>
      </c>
      <c r="H1601" s="7">
        <f t="shared" si="1109"/>
        <v>5</v>
      </c>
      <c r="I1601" t="s">
        <v>14</v>
      </c>
      <c r="J1601">
        <v>26</v>
      </c>
      <c r="K1601">
        <v>2.0027397260274</v>
      </c>
      <c r="L1601">
        <v>2</v>
      </c>
      <c r="M1601" s="5">
        <f t="shared" si="1110"/>
        <v>36</v>
      </c>
      <c r="N1601" s="5">
        <f>+IF(D1601="male",VLOOKUP(BG1601,'Key node cluster'!$L$3:$N$24,3,0),VLOOKUP(BG1601,'Key node cluster'!$R$3:$T$15,3,0))</f>
        <v>1</v>
      </c>
      <c r="O1601" s="1">
        <v>0</v>
      </c>
      <c r="P1601" s="1">
        <f t="shared" si="1111"/>
        <v>26</v>
      </c>
      <c r="Q1601" s="1">
        <f t="shared" si="1112"/>
        <v>26</v>
      </c>
      <c r="R1601" s="1">
        <f t="shared" si="1113"/>
        <v>26</v>
      </c>
      <c r="S1601" s="1">
        <f t="shared" si="1114"/>
        <v>26</v>
      </c>
      <c r="T1601" s="1">
        <f t="shared" si="1115"/>
        <v>26</v>
      </c>
      <c r="U1601" s="1">
        <f t="shared" si="1116"/>
        <v>26</v>
      </c>
      <c r="V1601" s="1">
        <f t="shared" si="1117"/>
        <v>26</v>
      </c>
      <c r="W1601" s="1">
        <f t="shared" si="1118"/>
        <v>26</v>
      </c>
      <c r="X1601" s="1">
        <f t="shared" si="1119"/>
        <v>26</v>
      </c>
      <c r="Y1601" s="1">
        <f t="shared" si="1120"/>
        <v>26</v>
      </c>
      <c r="Z1601" s="1">
        <f t="shared" si="1121"/>
        <v>26</v>
      </c>
      <c r="AA1601" s="1">
        <f t="shared" si="1122"/>
        <v>26</v>
      </c>
      <c r="AB1601" s="1">
        <f t="shared" si="1123"/>
        <v>26</v>
      </c>
      <c r="AC1601" s="1">
        <f t="shared" si="1124"/>
        <v>26</v>
      </c>
      <c r="AD1601" s="1">
        <f t="shared" si="1125"/>
        <v>26</v>
      </c>
      <c r="AE1601" s="1">
        <f t="shared" si="1126"/>
        <v>26</v>
      </c>
      <c r="AF1601" s="1">
        <f t="shared" si="1127"/>
        <v>26</v>
      </c>
      <c r="AG1601" s="1">
        <f t="shared" si="1128"/>
        <v>26</v>
      </c>
      <c r="AH1601" s="1">
        <f t="shared" si="1129"/>
        <v>26</v>
      </c>
      <c r="AI1601" s="1">
        <f t="shared" si="1130"/>
        <v>26</v>
      </c>
      <c r="AJ1601" s="1">
        <f t="shared" si="1131"/>
        <v>26</v>
      </c>
      <c r="AK1601" s="1">
        <f t="shared" si="1132"/>
        <v>26</v>
      </c>
      <c r="AL1601" s="1">
        <f t="shared" si="1133"/>
        <v>26</v>
      </c>
      <c r="AM1601" s="1">
        <f t="shared" si="1134"/>
        <v>26</v>
      </c>
      <c r="AN1601" s="1">
        <f t="shared" si="1135"/>
        <v>26</v>
      </c>
      <c r="AO1601" s="1">
        <f t="shared" si="1136"/>
        <v>26</v>
      </c>
      <c r="AP1601" s="7">
        <f t="shared" si="1152"/>
        <v>27</v>
      </c>
      <c r="AQ1601" s="7">
        <f t="shared" si="1153"/>
        <v>33</v>
      </c>
      <c r="AR1601" s="1">
        <f t="shared" si="1137"/>
        <v>33</v>
      </c>
      <c r="AS1601" s="7">
        <f t="shared" si="1154"/>
        <v>33</v>
      </c>
      <c r="AT1601" s="1">
        <f t="shared" si="1138"/>
        <v>33</v>
      </c>
      <c r="AU1601" s="1">
        <f t="shared" si="1139"/>
        <v>33</v>
      </c>
      <c r="AV1601" s="1">
        <f t="shared" si="1140"/>
        <v>33</v>
      </c>
      <c r="AW1601" s="1">
        <f t="shared" si="1141"/>
        <v>34</v>
      </c>
      <c r="AX1601" s="1">
        <f t="shared" si="1142"/>
        <v>36</v>
      </c>
      <c r="AY1601" s="1">
        <f t="shared" si="1143"/>
        <v>36</v>
      </c>
      <c r="AZ1601" s="1">
        <f t="shared" si="1144"/>
        <v>36</v>
      </c>
      <c r="BA1601" s="1">
        <f t="shared" si="1145"/>
        <v>36</v>
      </c>
      <c r="BB1601" s="1">
        <f t="shared" si="1146"/>
        <v>36</v>
      </c>
      <c r="BC1601" s="1">
        <f t="shared" si="1147"/>
        <v>36</v>
      </c>
      <c r="BD1601" s="1">
        <f t="shared" si="1148"/>
        <v>36</v>
      </c>
      <c r="BE1601" s="1">
        <f t="shared" si="1149"/>
        <v>36</v>
      </c>
      <c r="BF1601" s="1">
        <f t="shared" si="1150"/>
        <v>36</v>
      </c>
      <c r="BG1601" s="1">
        <f>+IF(D1601="male",VLOOKUP(M1601,'Key node cluster'!$A$3:$C$45,3,0),VLOOKUP(M1601,'Key node cluster'!$F$3:$H$27,3,0))</f>
        <v>36</v>
      </c>
    </row>
    <row r="1602" spans="1:59" x14ac:dyDescent="0.25">
      <c r="A1602" t="s">
        <v>1837</v>
      </c>
      <c r="B1602">
        <v>9841062357</v>
      </c>
      <c r="C1602" s="7">
        <v>40</v>
      </c>
      <c r="D1602" t="s">
        <v>9</v>
      </c>
      <c r="E1602" t="s">
        <v>10</v>
      </c>
      <c r="F1602" t="s">
        <v>28</v>
      </c>
      <c r="G1602" t="str">
        <f t="shared" si="1151"/>
        <v>secondary or below</v>
      </c>
      <c r="H1602" s="7">
        <f t="shared" ref="H1602:H1665" si="1155">IF(K1602 &gt; 15, 20, IF(K1602 &gt; 10, 15, IF(K1602 &gt; 5, 10, IF(K1602 &gt; 1, 5, IF(K1602 &gt; 0, 1, 0)))))</f>
        <v>10</v>
      </c>
      <c r="I1602" t="s">
        <v>12</v>
      </c>
      <c r="J1602">
        <v>38</v>
      </c>
      <c r="K1602">
        <v>5.8383561643836002</v>
      </c>
      <c r="L1602">
        <v>18</v>
      </c>
      <c r="M1602" s="5">
        <f t="shared" ref="M1602:M1665" si="1156">+BF1602</f>
        <v>37</v>
      </c>
      <c r="N1602" s="5">
        <f>+IF(D1602="male",VLOOKUP(BG1602,'Key node cluster'!$L$3:$N$24,3,0),VLOOKUP(BG1602,'Key node cluster'!$R$3:$T$15,3,0))</f>
        <v>0</v>
      </c>
      <c r="O1602" s="1">
        <v>0</v>
      </c>
      <c r="P1602" s="1">
        <f t="shared" ref="P1602:P1665" si="1157">+IF($D1602="male",IF(H1602="",O1602,IF(H1602&lt;=3,1,26)),IF($D1602="female",IF(H1602="",O1602,IF(H1602&lt;=0.5,1,12)),O1602))</f>
        <v>26</v>
      </c>
      <c r="Q1602" s="1">
        <f t="shared" ref="Q1602:Q1665" si="1158">IF($D1602="male",IF(P1602&lt;&gt;1,P1602,IF(H1602="",P1602,IF(H1602&lt;=0.5,2,17))),IF($D1602="female",IF(P1602&lt;&gt;1,P1602,IF(F1602="",P1602,IF(F1602&lt;&gt;"amman",2,11))),P1602))</f>
        <v>26</v>
      </c>
      <c r="R1602" s="1">
        <f t="shared" ref="R1602:R1665" si="1159">IF($D1602="male",IF(Q1602&lt;&gt;2,Q1602,IF(F1602="",Q1602,IF(F1602&lt;&gt;"irbed",3,14))),IF($D1602="female",IF(Q1602&lt;&gt;2,Q1602,IF(C1602="",Q1602,IF(C1602&lt;=25,3,8))),Q1602))</f>
        <v>26</v>
      </c>
      <c r="S1602" s="1">
        <f t="shared" ref="S1602:S1665" si="1160">IF($D1602="male",IF(R1602&lt;&gt;3,R1602,IF(F1602="",R1602,IF(F1602&lt;&gt;"amman",4,11))),IF($D1602="female",IF(R1602&lt;&gt;3,R1602,IF(F1602="",R1602,IF(F1602&lt;&gt;"irbed",4,7))),R1602))</f>
        <v>26</v>
      </c>
      <c r="T1602" s="1">
        <f t="shared" ref="T1602:T1665" si="1161">IF($D1602="male",IF(S1602&lt;&gt;4,S1602,IF(C1602="",S1602,IF(C1602&lt;=25,5,10))),IF($D1602="female",IF(S1602&lt;&gt;4,S1602,IF(C1602="",S1602,IF(G1602&lt;&gt;"secondary or below",5,6))),R1602))</f>
        <v>26</v>
      </c>
      <c r="U1602" s="1">
        <f t="shared" ref="U1602:U1665" si="1162">IF($D1602="male",IF(T1602&lt;&gt;5,T1602,IF(F1602="",T1602,IF(F1602&lt;&gt;"zarqa",6,9))),IF($D1602="female",IF(T1602&lt;&gt;5,T1602,5),T1602))</f>
        <v>26</v>
      </c>
      <c r="V1602" s="1">
        <f t="shared" ref="V1602:V1665" si="1163">IF($D1602="male",IF(U1602&lt;&gt;6,U1602,IF(G1602="",U1602,IF(G1602&lt;&gt;"secondary or below",7,8))),IF($D1602="female",IF(T1602&lt;&gt;6,U1602,6),U1602))</f>
        <v>26</v>
      </c>
      <c r="W1602" s="1">
        <f t="shared" ref="W1602:W1665" si="1164">IF($D1602="male",IF(V1602&lt;&gt;7,V1602,7),IF($D1602="female",IF(S1602&lt;&gt;7,V1602,7),V1602))</f>
        <v>26</v>
      </c>
      <c r="X1602" s="1">
        <f t="shared" ref="X1602:X1665" si="1165">IF($D1602="male",IF(V1602&lt;&gt;8,W1602,8),IF($D1602="female",IF(R1602&lt;&gt;8,R1602,IF(G1602="",W1602,IF(G1602&lt;&gt;"bachelor or above",9,10)))))</f>
        <v>26</v>
      </c>
      <c r="Y1602" s="1">
        <f t="shared" ref="Y1602:Y1665" si="1166">IF($D1602="male",IF(U1602&lt;&gt;9,X1602,9),IF($D1602="female",IF(X1602&lt;&gt;9,X1602,9),X1602))</f>
        <v>26</v>
      </c>
      <c r="Z1602" s="1">
        <f t="shared" ref="Z1602:Z1665" si="1167">IF($D1602="male",IF(T1602&lt;&gt;10,Y1602,10),IF($D1602="female",IF(X1602&lt;&gt;10,Y1602,10),Y1602))</f>
        <v>26</v>
      </c>
      <c r="AA1602" s="1">
        <f t="shared" ref="AA1602:AA1665" si="1168">IF($D1602="male",IF(S1602&lt;&gt;11,Z1602,IF(G1602="",Z1602,IF(G1602&lt;&gt;"secondary or below",12,13))),IF($D1602="female",IF(Q1602&lt;&gt;11,Z1602,11),Z1602))</f>
        <v>26</v>
      </c>
      <c r="AB1602" s="1">
        <f t="shared" ref="AB1602:AB1665" si="1169">IF($D1602="male",IF(AA1602&lt;&gt;12,AA1602,12),IF($D1602="female",IF(P1602&lt;&gt;12,P1602,IF(G1602="",AA1602,IF(G1602&lt;&gt;"bachelor or above",13,20)))))</f>
        <v>26</v>
      </c>
      <c r="AC1602" s="1">
        <f t="shared" ref="AC1602:AC1665" si="1170">IF($D1602="male",IF(AA1602&lt;&gt;13,AB1602,13),IF($D1602="female",IF(AB1602&lt;&gt;13,AB1602,IF(H1602&lt;=3,14,17))))</f>
        <v>26</v>
      </c>
      <c r="AD1602" s="1">
        <f t="shared" ref="AD1602:AD1665" si="1171">IF($D1602="male",IF(R1602&lt;&gt;14,AC1602,IF(G1602="",AC1602,IF(G1602&lt;&gt;"bachelor or above",15,16))),IF($D1602="female",IF(AC1602&lt;&gt;14,AC1602,IF(C1602="",AC1602,IF(C1602&lt;=25,15,16))),AC1602))</f>
        <v>26</v>
      </c>
      <c r="AE1602" s="1">
        <f t="shared" ref="AE1602:AE1665" si="1172">IF($D1602="male",IF(AD1602&lt;&gt;15,AD1602,15),IF($D1602="female",IF(AD1602&lt;&gt;15,AD1602,15),AD1602))</f>
        <v>26</v>
      </c>
      <c r="AF1602" s="1">
        <f t="shared" ref="AF1602:AF1665" si="1173">IF($D1602="male",IF(AD1602&lt;&gt;16,AE1602,16),IF($D1602="female",IF(AD1602&lt;&gt;16,AE1602,16),AE1602))</f>
        <v>26</v>
      </c>
      <c r="AG1602" s="1">
        <f t="shared" ref="AG1602:AG1665" si="1174">IF($D1602="male",IF(Q1602&lt;&gt;17,AF1602,IF(F1602="",AF1602,IF(F1602&lt;&gt;"amman",18,25))),IF($D1602="female",IF(AC1602&lt;&gt;17,AF1602,IF(F1602="",AF1602,IF(F1602&lt;&gt;"irbed",18,19))),AF1602))</f>
        <v>26</v>
      </c>
      <c r="AH1602" s="1">
        <f t="shared" ref="AH1602:AH1665" si="1175">IF($D1602="male",IF(AG1602&lt;&gt;18,AG1602,IF(G1602="",AG1602,IF(G1602&lt;&gt;"secondary or below",19,20))),IF($D1602="female",IF(AG1602&lt;&gt;18,AG1602,18),AG1602))</f>
        <v>26</v>
      </c>
      <c r="AI1602" s="1">
        <f t="shared" ref="AI1602:AI1665" si="1176">IF($D1602="male",IF(AH1602&lt;&gt;19,AH1602,19),IF($D1602="female",IF(AG1602&lt;&gt;19,AH1602,19),AH1602))</f>
        <v>26</v>
      </c>
      <c r="AJ1602" s="1">
        <f t="shared" ref="AJ1602:AJ1665" si="1177">IF($D1602="male",IF(AH1602&lt;&gt;20,AI1602,IF(F1602="",AI1602,IF(F1602&lt;&gt;"irbed",21,24))),IF($D1602="female",IF(AB1602&lt;&gt;20,AI1602,IF(H1602&lt;=3,21,24))))</f>
        <v>26</v>
      </c>
      <c r="AK1602" s="1">
        <f t="shared" ref="AK1602:AK1665" si="1178">IF($D1602="male",IF(AJ1602&lt;&gt;21,AJ1602,IF(F1602="",AJ1602,IF(F1602&lt;&gt;"zarqa",22,23))),IF($D1602="female",IF(AJ1602&lt;&gt;21,AJ1602,IF(C1602&lt;=25,22,23))))</f>
        <v>26</v>
      </c>
      <c r="AL1602" s="1">
        <f t="shared" ref="AL1602:AL1665" si="1179">IF($D1602="male",IF(AK1602&lt;&gt;22,AK1602,22),IF($D1602="female",IF(AK1602&lt;&gt;22,AK1602,22),AK1602))</f>
        <v>26</v>
      </c>
      <c r="AM1602" s="1">
        <f t="shared" ref="AM1602:AM1665" si="1180">IF($D1602="male",IF(AK1602&lt;&gt;23,AL1602,23),IF($D1602="female",IF(AK1602&lt;&gt;23,AL1602,23),AL1602))</f>
        <v>26</v>
      </c>
      <c r="AN1602" s="1">
        <f t="shared" ref="AN1602:AN1665" si="1181">IF($D1602="male",IF(AJ1602&lt;&gt;24,AM1602,24),IF($D1602="female",IF(AJ1602&lt;&gt;24,AM1602,24),AM1602))</f>
        <v>26</v>
      </c>
      <c r="AO1602" s="1">
        <f t="shared" ref="AO1602:AO1665" si="1182">IF($D1602="male",IF(AG1602&lt;&gt;25,AN1602,25),AN1602)</f>
        <v>26</v>
      </c>
      <c r="AP1602" s="7">
        <f t="shared" si="1152"/>
        <v>27</v>
      </c>
      <c r="AQ1602" s="7">
        <f t="shared" si="1153"/>
        <v>33</v>
      </c>
      <c r="AR1602" s="1">
        <f t="shared" ref="AR1602:AR1665" si="1183">IF($D1602="male",IF(AQ1602&lt;&gt;28,AQ1602,IF(C1602&lt;=35,29,32)),AQ1602)</f>
        <v>33</v>
      </c>
      <c r="AS1602" s="7">
        <f t="shared" si="1154"/>
        <v>33</v>
      </c>
      <c r="AT1602" s="1">
        <f t="shared" ref="AT1602:AT1665" si="1184">IF($D1602="male",IF(AS1602&lt;&gt;30,AS1602,30),AS1602)</f>
        <v>33</v>
      </c>
      <c r="AU1602" s="1">
        <f t="shared" ref="AU1602:AU1665" si="1185">IF($D1602="male",IF(AS1602&lt;&gt;31,AT1602,31),AT1602)</f>
        <v>33</v>
      </c>
      <c r="AV1602" s="1">
        <f t="shared" ref="AV1602:AV1665" si="1186">IF($D1602="male",IF(AR1602&lt;&gt;32,AU1602,32),AU1602)</f>
        <v>33</v>
      </c>
      <c r="AW1602" s="1">
        <f t="shared" ref="AW1602:AW1665" si="1187">IF($D1602="male",IF(AQ1602&lt;&gt;33,AV1602,IF(H1602="",AV1602,IF(H1602&lt;=7.5,34,37))),AV1602)</f>
        <v>37</v>
      </c>
      <c r="AX1602" s="1">
        <f t="shared" ref="AX1602:AX1665" si="1188">IF($D1602="male",IF(AW1602&lt;&gt;34,AW1602,IF(C1602&lt;=25,35,36)),AW1602)</f>
        <v>37</v>
      </c>
      <c r="AY1602" s="1">
        <f t="shared" ref="AY1602:AY1665" si="1189">IF($D1602="male",IF(AX1602&lt;&gt;35,AX1602,35),AX1602)</f>
        <v>37</v>
      </c>
      <c r="AZ1602" s="1">
        <f t="shared" ref="AZ1602:AZ1665" si="1190">IF($D1602="male",IF(AX1602&lt;&gt;36,AY1602,36),AY1602)</f>
        <v>37</v>
      </c>
      <c r="BA1602" s="1">
        <f t="shared" ref="BA1602:BA1665" si="1191">IF($D1602="male",IF(AW1602&lt;&gt;37,AZ1602,37),AZ1602)</f>
        <v>37</v>
      </c>
      <c r="BB1602" s="1">
        <f t="shared" ref="BB1602:BB1665" si="1192">IF($D1602="male",IF(AP1602&lt;&gt;38,BA1602,IF(C1602&lt;=25,39,40)),BA1602)</f>
        <v>37</v>
      </c>
      <c r="BC1602" s="1">
        <f t="shared" ref="BC1602:BC1665" si="1193">IF($D1602="male",IF(BB1602&lt;&gt;39,BB1602,39),BB1602)</f>
        <v>37</v>
      </c>
      <c r="BD1602" s="1">
        <f t="shared" ref="BD1602:BD1665" si="1194">IF($D1602="male",IF(BB1602&lt;&gt;40,BC1602,IF(H1602="",BC1602,IF(H1602&lt;=7.5,41,42))),BC1602)</f>
        <v>37</v>
      </c>
      <c r="BE1602" s="1">
        <f t="shared" ref="BE1602:BE1665" si="1195">IF($D1602="male",IF(BD1602&lt;&gt;41,BD1602,41),BD1602)</f>
        <v>37</v>
      </c>
      <c r="BF1602" s="1">
        <f t="shared" ref="BF1602:BF1665" si="1196">IF($D1602="male",IF(BD1602&lt;&gt;42,BE1602,42),BE1602)</f>
        <v>37</v>
      </c>
      <c r="BG1602" s="1">
        <f>+IF(D1602="male",VLOOKUP(M1602,'Key node cluster'!$A$3:$C$45,3,0),VLOOKUP(M1602,'Key node cluster'!$F$3:$H$27,3,0))</f>
        <v>37</v>
      </c>
    </row>
    <row r="1603" spans="1:59" x14ac:dyDescent="0.25">
      <c r="A1603" t="s">
        <v>1838</v>
      </c>
      <c r="B1603">
        <v>9921017996</v>
      </c>
      <c r="C1603" s="7">
        <v>30</v>
      </c>
      <c r="D1603" t="s">
        <v>9</v>
      </c>
      <c r="E1603" t="s">
        <v>10</v>
      </c>
      <c r="F1603" t="s">
        <v>28</v>
      </c>
      <c r="G1603" t="str">
        <f t="shared" si="1151"/>
        <v>tvet</v>
      </c>
      <c r="H1603" s="7">
        <f t="shared" si="1155"/>
        <v>5</v>
      </c>
      <c r="I1603" t="s">
        <v>22</v>
      </c>
      <c r="J1603">
        <v>30</v>
      </c>
      <c r="K1603">
        <v>4.2767123287670996</v>
      </c>
      <c r="L1603">
        <v>3</v>
      </c>
      <c r="M1603" s="5">
        <f t="shared" si="1156"/>
        <v>36</v>
      </c>
      <c r="N1603" s="5">
        <f>+IF(D1603="male",VLOOKUP(BG1603,'Key node cluster'!$L$3:$N$24,3,0),VLOOKUP(BG1603,'Key node cluster'!$R$3:$T$15,3,0))</f>
        <v>1</v>
      </c>
      <c r="O1603" s="1">
        <v>0</v>
      </c>
      <c r="P1603" s="1">
        <f t="shared" si="1157"/>
        <v>26</v>
      </c>
      <c r="Q1603" s="1">
        <f t="shared" si="1158"/>
        <v>26</v>
      </c>
      <c r="R1603" s="1">
        <f t="shared" si="1159"/>
        <v>26</v>
      </c>
      <c r="S1603" s="1">
        <f t="shared" si="1160"/>
        <v>26</v>
      </c>
      <c r="T1603" s="1">
        <f t="shared" si="1161"/>
        <v>26</v>
      </c>
      <c r="U1603" s="1">
        <f t="shared" si="1162"/>
        <v>26</v>
      </c>
      <c r="V1603" s="1">
        <f t="shared" si="1163"/>
        <v>26</v>
      </c>
      <c r="W1603" s="1">
        <f t="shared" si="1164"/>
        <v>26</v>
      </c>
      <c r="X1603" s="1">
        <f t="shared" si="1165"/>
        <v>26</v>
      </c>
      <c r="Y1603" s="1">
        <f t="shared" si="1166"/>
        <v>26</v>
      </c>
      <c r="Z1603" s="1">
        <f t="shared" si="1167"/>
        <v>26</v>
      </c>
      <c r="AA1603" s="1">
        <f t="shared" si="1168"/>
        <v>26</v>
      </c>
      <c r="AB1603" s="1">
        <f t="shared" si="1169"/>
        <v>26</v>
      </c>
      <c r="AC1603" s="1">
        <f t="shared" si="1170"/>
        <v>26</v>
      </c>
      <c r="AD1603" s="1">
        <f t="shared" si="1171"/>
        <v>26</v>
      </c>
      <c r="AE1603" s="1">
        <f t="shared" si="1172"/>
        <v>26</v>
      </c>
      <c r="AF1603" s="1">
        <f t="shared" si="1173"/>
        <v>26</v>
      </c>
      <c r="AG1603" s="1">
        <f t="shared" si="1174"/>
        <v>26</v>
      </c>
      <c r="AH1603" s="1">
        <f t="shared" si="1175"/>
        <v>26</v>
      </c>
      <c r="AI1603" s="1">
        <f t="shared" si="1176"/>
        <v>26</v>
      </c>
      <c r="AJ1603" s="1">
        <f t="shared" si="1177"/>
        <v>26</v>
      </c>
      <c r="AK1603" s="1">
        <f t="shared" si="1178"/>
        <v>26</v>
      </c>
      <c r="AL1603" s="1">
        <f t="shared" si="1179"/>
        <v>26</v>
      </c>
      <c r="AM1603" s="1">
        <f t="shared" si="1180"/>
        <v>26</v>
      </c>
      <c r="AN1603" s="1">
        <f t="shared" si="1181"/>
        <v>26</v>
      </c>
      <c r="AO1603" s="1">
        <f t="shared" si="1182"/>
        <v>26</v>
      </c>
      <c r="AP1603" s="7">
        <f t="shared" si="1152"/>
        <v>27</v>
      </c>
      <c r="AQ1603" s="7">
        <f t="shared" si="1153"/>
        <v>33</v>
      </c>
      <c r="AR1603" s="1">
        <f t="shared" si="1183"/>
        <v>33</v>
      </c>
      <c r="AS1603" s="7">
        <f t="shared" si="1154"/>
        <v>33</v>
      </c>
      <c r="AT1603" s="1">
        <f t="shared" si="1184"/>
        <v>33</v>
      </c>
      <c r="AU1603" s="1">
        <f t="shared" si="1185"/>
        <v>33</v>
      </c>
      <c r="AV1603" s="1">
        <f t="shared" si="1186"/>
        <v>33</v>
      </c>
      <c r="AW1603" s="1">
        <f t="shared" si="1187"/>
        <v>34</v>
      </c>
      <c r="AX1603" s="1">
        <f t="shared" si="1188"/>
        <v>36</v>
      </c>
      <c r="AY1603" s="1">
        <f t="shared" si="1189"/>
        <v>36</v>
      </c>
      <c r="AZ1603" s="1">
        <f t="shared" si="1190"/>
        <v>36</v>
      </c>
      <c r="BA1603" s="1">
        <f t="shared" si="1191"/>
        <v>36</v>
      </c>
      <c r="BB1603" s="1">
        <f t="shared" si="1192"/>
        <v>36</v>
      </c>
      <c r="BC1603" s="1">
        <f t="shared" si="1193"/>
        <v>36</v>
      </c>
      <c r="BD1603" s="1">
        <f t="shared" si="1194"/>
        <v>36</v>
      </c>
      <c r="BE1603" s="1">
        <f t="shared" si="1195"/>
        <v>36</v>
      </c>
      <c r="BF1603" s="1">
        <f t="shared" si="1196"/>
        <v>36</v>
      </c>
      <c r="BG1603" s="1">
        <f>+IF(D1603="male",VLOOKUP(M1603,'Key node cluster'!$A$3:$C$45,3,0),VLOOKUP(M1603,'Key node cluster'!$F$3:$H$27,3,0))</f>
        <v>36</v>
      </c>
    </row>
    <row r="1604" spans="1:59" x14ac:dyDescent="0.25">
      <c r="A1604" t="s">
        <v>1841</v>
      </c>
      <c r="B1604">
        <v>9941005198</v>
      </c>
      <c r="C1604" s="7">
        <v>30</v>
      </c>
      <c r="D1604" t="s">
        <v>9</v>
      </c>
      <c r="E1604" t="s">
        <v>10</v>
      </c>
      <c r="F1604" t="s">
        <v>25</v>
      </c>
      <c r="G1604" t="str">
        <f t="shared" si="1151"/>
        <v>tvet</v>
      </c>
      <c r="H1604" s="7">
        <f t="shared" si="1155"/>
        <v>5</v>
      </c>
      <c r="I1604" t="s">
        <v>193</v>
      </c>
      <c r="J1604">
        <v>28</v>
      </c>
      <c r="K1604">
        <v>2.5013698630137</v>
      </c>
      <c r="L1604">
        <v>6</v>
      </c>
      <c r="M1604" s="5">
        <f t="shared" si="1156"/>
        <v>31</v>
      </c>
      <c r="N1604" s="5">
        <f>+IF(D1604="male",VLOOKUP(BG1604,'Key node cluster'!$L$3:$N$24,3,0),VLOOKUP(BG1604,'Key node cluster'!$R$3:$T$15,3,0))</f>
        <v>1</v>
      </c>
      <c r="O1604" s="1">
        <v>0</v>
      </c>
      <c r="P1604" s="1">
        <f t="shared" si="1157"/>
        <v>26</v>
      </c>
      <c r="Q1604" s="1">
        <f t="shared" si="1158"/>
        <v>26</v>
      </c>
      <c r="R1604" s="1">
        <f t="shared" si="1159"/>
        <v>26</v>
      </c>
      <c r="S1604" s="1">
        <f t="shared" si="1160"/>
        <v>26</v>
      </c>
      <c r="T1604" s="1">
        <f t="shared" si="1161"/>
        <v>26</v>
      </c>
      <c r="U1604" s="1">
        <f t="shared" si="1162"/>
        <v>26</v>
      </c>
      <c r="V1604" s="1">
        <f t="shared" si="1163"/>
        <v>26</v>
      </c>
      <c r="W1604" s="1">
        <f t="shared" si="1164"/>
        <v>26</v>
      </c>
      <c r="X1604" s="1">
        <f t="shared" si="1165"/>
        <v>26</v>
      </c>
      <c r="Y1604" s="1">
        <f t="shared" si="1166"/>
        <v>26</v>
      </c>
      <c r="Z1604" s="1">
        <f t="shared" si="1167"/>
        <v>26</v>
      </c>
      <c r="AA1604" s="1">
        <f t="shared" si="1168"/>
        <v>26</v>
      </c>
      <c r="AB1604" s="1">
        <f t="shared" si="1169"/>
        <v>26</v>
      </c>
      <c r="AC1604" s="1">
        <f t="shared" si="1170"/>
        <v>26</v>
      </c>
      <c r="AD1604" s="1">
        <f t="shared" si="1171"/>
        <v>26</v>
      </c>
      <c r="AE1604" s="1">
        <f t="shared" si="1172"/>
        <v>26</v>
      </c>
      <c r="AF1604" s="1">
        <f t="shared" si="1173"/>
        <v>26</v>
      </c>
      <c r="AG1604" s="1">
        <f t="shared" si="1174"/>
        <v>26</v>
      </c>
      <c r="AH1604" s="1">
        <f t="shared" si="1175"/>
        <v>26</v>
      </c>
      <c r="AI1604" s="1">
        <f t="shared" si="1176"/>
        <v>26</v>
      </c>
      <c r="AJ1604" s="1">
        <f t="shared" si="1177"/>
        <v>26</v>
      </c>
      <c r="AK1604" s="1">
        <f t="shared" si="1178"/>
        <v>26</v>
      </c>
      <c r="AL1604" s="1">
        <f t="shared" si="1179"/>
        <v>26</v>
      </c>
      <c r="AM1604" s="1">
        <f t="shared" si="1180"/>
        <v>26</v>
      </c>
      <c r="AN1604" s="1">
        <f t="shared" si="1181"/>
        <v>26</v>
      </c>
      <c r="AO1604" s="1">
        <f t="shared" si="1182"/>
        <v>26</v>
      </c>
      <c r="AP1604" s="7">
        <f t="shared" si="1152"/>
        <v>27</v>
      </c>
      <c r="AQ1604" s="7">
        <f t="shared" si="1153"/>
        <v>28</v>
      </c>
      <c r="AR1604" s="1">
        <f t="shared" si="1183"/>
        <v>29</v>
      </c>
      <c r="AS1604" s="7">
        <f t="shared" si="1154"/>
        <v>31</v>
      </c>
      <c r="AT1604" s="1">
        <f t="shared" si="1184"/>
        <v>31</v>
      </c>
      <c r="AU1604" s="1">
        <f t="shared" si="1185"/>
        <v>31</v>
      </c>
      <c r="AV1604" s="1">
        <f t="shared" si="1186"/>
        <v>31</v>
      </c>
      <c r="AW1604" s="1">
        <f t="shared" si="1187"/>
        <v>31</v>
      </c>
      <c r="AX1604" s="1">
        <f t="shared" si="1188"/>
        <v>31</v>
      </c>
      <c r="AY1604" s="1">
        <f t="shared" si="1189"/>
        <v>31</v>
      </c>
      <c r="AZ1604" s="1">
        <f t="shared" si="1190"/>
        <v>31</v>
      </c>
      <c r="BA1604" s="1">
        <f t="shared" si="1191"/>
        <v>31</v>
      </c>
      <c r="BB1604" s="1">
        <f t="shared" si="1192"/>
        <v>31</v>
      </c>
      <c r="BC1604" s="1">
        <f t="shared" si="1193"/>
        <v>31</v>
      </c>
      <c r="BD1604" s="1">
        <f t="shared" si="1194"/>
        <v>31</v>
      </c>
      <c r="BE1604" s="1">
        <f t="shared" si="1195"/>
        <v>31</v>
      </c>
      <c r="BF1604" s="1">
        <f t="shared" si="1196"/>
        <v>31</v>
      </c>
      <c r="BG1604" s="1">
        <f>+IF(D1604="male",VLOOKUP(M1604,'Key node cluster'!$A$3:$C$45,3,0),VLOOKUP(M1604,'Key node cluster'!$F$3:$H$27,3,0))</f>
        <v>31</v>
      </c>
    </row>
    <row r="1605" spans="1:59" x14ac:dyDescent="0.25">
      <c r="A1605" t="s">
        <v>1842</v>
      </c>
      <c r="B1605">
        <v>9801007902</v>
      </c>
      <c r="C1605" s="7">
        <v>40</v>
      </c>
      <c r="D1605" t="s">
        <v>9</v>
      </c>
      <c r="E1605" t="s">
        <v>10</v>
      </c>
      <c r="F1605" t="s">
        <v>11</v>
      </c>
      <c r="G1605" t="str">
        <f t="shared" si="1151"/>
        <v>tvet</v>
      </c>
      <c r="H1605" s="7">
        <f t="shared" si="1155"/>
        <v>15</v>
      </c>
      <c r="I1605" t="s">
        <v>22</v>
      </c>
      <c r="J1605">
        <v>42</v>
      </c>
      <c r="K1605">
        <v>10.698630136986001</v>
      </c>
      <c r="L1605">
        <v>22</v>
      </c>
      <c r="M1605" s="5">
        <f t="shared" si="1156"/>
        <v>42</v>
      </c>
      <c r="N1605" s="5">
        <f>+IF(D1605="male",VLOOKUP(BG1605,'Key node cluster'!$L$3:$N$24,3,0),VLOOKUP(BG1605,'Key node cluster'!$R$3:$T$15,3,0))</f>
        <v>0</v>
      </c>
      <c r="O1605" s="1">
        <v>0</v>
      </c>
      <c r="P1605" s="1">
        <f t="shared" si="1157"/>
        <v>26</v>
      </c>
      <c r="Q1605" s="1">
        <f t="shared" si="1158"/>
        <v>26</v>
      </c>
      <c r="R1605" s="1">
        <f t="shared" si="1159"/>
        <v>26</v>
      </c>
      <c r="S1605" s="1">
        <f t="shared" si="1160"/>
        <v>26</v>
      </c>
      <c r="T1605" s="1">
        <f t="shared" si="1161"/>
        <v>26</v>
      </c>
      <c r="U1605" s="1">
        <f t="shared" si="1162"/>
        <v>26</v>
      </c>
      <c r="V1605" s="1">
        <f t="shared" si="1163"/>
        <v>26</v>
      </c>
      <c r="W1605" s="1">
        <f t="shared" si="1164"/>
        <v>26</v>
      </c>
      <c r="X1605" s="1">
        <f t="shared" si="1165"/>
        <v>26</v>
      </c>
      <c r="Y1605" s="1">
        <f t="shared" si="1166"/>
        <v>26</v>
      </c>
      <c r="Z1605" s="1">
        <f t="shared" si="1167"/>
        <v>26</v>
      </c>
      <c r="AA1605" s="1">
        <f t="shared" si="1168"/>
        <v>26</v>
      </c>
      <c r="AB1605" s="1">
        <f t="shared" si="1169"/>
        <v>26</v>
      </c>
      <c r="AC1605" s="1">
        <f t="shared" si="1170"/>
        <v>26</v>
      </c>
      <c r="AD1605" s="1">
        <f t="shared" si="1171"/>
        <v>26</v>
      </c>
      <c r="AE1605" s="1">
        <f t="shared" si="1172"/>
        <v>26</v>
      </c>
      <c r="AF1605" s="1">
        <f t="shared" si="1173"/>
        <v>26</v>
      </c>
      <c r="AG1605" s="1">
        <f t="shared" si="1174"/>
        <v>26</v>
      </c>
      <c r="AH1605" s="1">
        <f t="shared" si="1175"/>
        <v>26</v>
      </c>
      <c r="AI1605" s="1">
        <f t="shared" si="1176"/>
        <v>26</v>
      </c>
      <c r="AJ1605" s="1">
        <f t="shared" si="1177"/>
        <v>26</v>
      </c>
      <c r="AK1605" s="1">
        <f t="shared" si="1178"/>
        <v>26</v>
      </c>
      <c r="AL1605" s="1">
        <f t="shared" si="1179"/>
        <v>26</v>
      </c>
      <c r="AM1605" s="1">
        <f t="shared" si="1180"/>
        <v>26</v>
      </c>
      <c r="AN1605" s="1">
        <f t="shared" si="1181"/>
        <v>26</v>
      </c>
      <c r="AO1605" s="1">
        <f t="shared" si="1182"/>
        <v>26</v>
      </c>
      <c r="AP1605" s="7">
        <f t="shared" si="1152"/>
        <v>38</v>
      </c>
      <c r="AQ1605" s="7">
        <f t="shared" si="1153"/>
        <v>38</v>
      </c>
      <c r="AR1605" s="1">
        <f t="shared" si="1183"/>
        <v>38</v>
      </c>
      <c r="AS1605" s="7">
        <f t="shared" si="1154"/>
        <v>38</v>
      </c>
      <c r="AT1605" s="1">
        <f t="shared" si="1184"/>
        <v>38</v>
      </c>
      <c r="AU1605" s="1">
        <f t="shared" si="1185"/>
        <v>38</v>
      </c>
      <c r="AV1605" s="1">
        <f t="shared" si="1186"/>
        <v>38</v>
      </c>
      <c r="AW1605" s="1">
        <f t="shared" si="1187"/>
        <v>38</v>
      </c>
      <c r="AX1605" s="1">
        <f t="shared" si="1188"/>
        <v>38</v>
      </c>
      <c r="AY1605" s="1">
        <f t="shared" si="1189"/>
        <v>38</v>
      </c>
      <c r="AZ1605" s="1">
        <f t="shared" si="1190"/>
        <v>38</v>
      </c>
      <c r="BA1605" s="1">
        <f t="shared" si="1191"/>
        <v>38</v>
      </c>
      <c r="BB1605" s="1">
        <f t="shared" si="1192"/>
        <v>40</v>
      </c>
      <c r="BC1605" s="1">
        <f t="shared" si="1193"/>
        <v>40</v>
      </c>
      <c r="BD1605" s="1">
        <f t="shared" si="1194"/>
        <v>42</v>
      </c>
      <c r="BE1605" s="1">
        <f t="shared" si="1195"/>
        <v>42</v>
      </c>
      <c r="BF1605" s="1">
        <f t="shared" si="1196"/>
        <v>42</v>
      </c>
      <c r="BG1605" s="1">
        <f>+IF(D1605="male",VLOOKUP(M1605,'Key node cluster'!$A$3:$C$45,3,0),VLOOKUP(M1605,'Key node cluster'!$F$3:$H$27,3,0))</f>
        <v>42</v>
      </c>
    </row>
    <row r="1606" spans="1:59" x14ac:dyDescent="0.25">
      <c r="A1606" t="s">
        <v>1843</v>
      </c>
      <c r="B1606">
        <v>9971061279</v>
      </c>
      <c r="C1606" s="7">
        <v>20</v>
      </c>
      <c r="D1606" t="s">
        <v>9</v>
      </c>
      <c r="E1606" t="s">
        <v>10</v>
      </c>
      <c r="F1606" t="s">
        <v>28</v>
      </c>
      <c r="G1606" t="str">
        <f t="shared" si="1151"/>
        <v>secondary or below</v>
      </c>
      <c r="H1606" s="7">
        <f t="shared" si="1155"/>
        <v>10</v>
      </c>
      <c r="I1606" t="s">
        <v>12</v>
      </c>
      <c r="J1606">
        <v>24</v>
      </c>
      <c r="K1606">
        <v>5.358904109589</v>
      </c>
      <c r="L1606">
        <v>26</v>
      </c>
      <c r="M1606" s="5">
        <f t="shared" si="1156"/>
        <v>37</v>
      </c>
      <c r="N1606" s="5">
        <f>+IF(D1606="male",VLOOKUP(BG1606,'Key node cluster'!$L$3:$N$24,3,0),VLOOKUP(BG1606,'Key node cluster'!$R$3:$T$15,3,0))</f>
        <v>0</v>
      </c>
      <c r="O1606" s="1">
        <v>0</v>
      </c>
      <c r="P1606" s="1">
        <f t="shared" si="1157"/>
        <v>26</v>
      </c>
      <c r="Q1606" s="1">
        <f t="shared" si="1158"/>
        <v>26</v>
      </c>
      <c r="R1606" s="1">
        <f t="shared" si="1159"/>
        <v>26</v>
      </c>
      <c r="S1606" s="1">
        <f t="shared" si="1160"/>
        <v>26</v>
      </c>
      <c r="T1606" s="1">
        <f t="shared" si="1161"/>
        <v>26</v>
      </c>
      <c r="U1606" s="1">
        <f t="shared" si="1162"/>
        <v>26</v>
      </c>
      <c r="V1606" s="1">
        <f t="shared" si="1163"/>
        <v>26</v>
      </c>
      <c r="W1606" s="1">
        <f t="shared" si="1164"/>
        <v>26</v>
      </c>
      <c r="X1606" s="1">
        <f t="shared" si="1165"/>
        <v>26</v>
      </c>
      <c r="Y1606" s="1">
        <f t="shared" si="1166"/>
        <v>26</v>
      </c>
      <c r="Z1606" s="1">
        <f t="shared" si="1167"/>
        <v>26</v>
      </c>
      <c r="AA1606" s="1">
        <f t="shared" si="1168"/>
        <v>26</v>
      </c>
      <c r="AB1606" s="1">
        <f t="shared" si="1169"/>
        <v>26</v>
      </c>
      <c r="AC1606" s="1">
        <f t="shared" si="1170"/>
        <v>26</v>
      </c>
      <c r="AD1606" s="1">
        <f t="shared" si="1171"/>
        <v>26</v>
      </c>
      <c r="AE1606" s="1">
        <f t="shared" si="1172"/>
        <v>26</v>
      </c>
      <c r="AF1606" s="1">
        <f t="shared" si="1173"/>
        <v>26</v>
      </c>
      <c r="AG1606" s="1">
        <f t="shared" si="1174"/>
        <v>26</v>
      </c>
      <c r="AH1606" s="1">
        <f t="shared" si="1175"/>
        <v>26</v>
      </c>
      <c r="AI1606" s="1">
        <f t="shared" si="1176"/>
        <v>26</v>
      </c>
      <c r="AJ1606" s="1">
        <f t="shared" si="1177"/>
        <v>26</v>
      </c>
      <c r="AK1606" s="1">
        <f t="shared" si="1178"/>
        <v>26</v>
      </c>
      <c r="AL1606" s="1">
        <f t="shared" si="1179"/>
        <v>26</v>
      </c>
      <c r="AM1606" s="1">
        <f t="shared" si="1180"/>
        <v>26</v>
      </c>
      <c r="AN1606" s="1">
        <f t="shared" si="1181"/>
        <v>26</v>
      </c>
      <c r="AO1606" s="1">
        <f t="shared" si="1182"/>
        <v>26</v>
      </c>
      <c r="AP1606" s="7">
        <f t="shared" si="1152"/>
        <v>27</v>
      </c>
      <c r="AQ1606" s="7">
        <f t="shared" si="1153"/>
        <v>33</v>
      </c>
      <c r="AR1606" s="1">
        <f t="shared" si="1183"/>
        <v>33</v>
      </c>
      <c r="AS1606" s="7">
        <f t="shared" si="1154"/>
        <v>33</v>
      </c>
      <c r="AT1606" s="1">
        <f t="shared" si="1184"/>
        <v>33</v>
      </c>
      <c r="AU1606" s="1">
        <f t="shared" si="1185"/>
        <v>33</v>
      </c>
      <c r="AV1606" s="1">
        <f t="shared" si="1186"/>
        <v>33</v>
      </c>
      <c r="AW1606" s="1">
        <f t="shared" si="1187"/>
        <v>37</v>
      </c>
      <c r="AX1606" s="1">
        <f t="shared" si="1188"/>
        <v>37</v>
      </c>
      <c r="AY1606" s="1">
        <f t="shared" si="1189"/>
        <v>37</v>
      </c>
      <c r="AZ1606" s="1">
        <f t="shared" si="1190"/>
        <v>37</v>
      </c>
      <c r="BA1606" s="1">
        <f t="shared" si="1191"/>
        <v>37</v>
      </c>
      <c r="BB1606" s="1">
        <f t="shared" si="1192"/>
        <v>37</v>
      </c>
      <c r="BC1606" s="1">
        <f t="shared" si="1193"/>
        <v>37</v>
      </c>
      <c r="BD1606" s="1">
        <f t="shared" si="1194"/>
        <v>37</v>
      </c>
      <c r="BE1606" s="1">
        <f t="shared" si="1195"/>
        <v>37</v>
      </c>
      <c r="BF1606" s="1">
        <f t="shared" si="1196"/>
        <v>37</v>
      </c>
      <c r="BG1606" s="1">
        <f>+IF(D1606="male",VLOOKUP(M1606,'Key node cluster'!$A$3:$C$45,3,0),VLOOKUP(M1606,'Key node cluster'!$F$3:$H$27,3,0))</f>
        <v>37</v>
      </c>
    </row>
    <row r="1607" spans="1:59" x14ac:dyDescent="0.25">
      <c r="A1607" t="s">
        <v>1846</v>
      </c>
      <c r="B1607">
        <v>9791026124</v>
      </c>
      <c r="C1607" s="7">
        <v>40</v>
      </c>
      <c r="D1607" t="s">
        <v>9</v>
      </c>
      <c r="E1607" t="s">
        <v>10</v>
      </c>
      <c r="G1607" t="str">
        <f t="shared" si="1151"/>
        <v/>
      </c>
      <c r="H1607" s="7">
        <f t="shared" si="1155"/>
        <v>20</v>
      </c>
      <c r="J1607">
        <v>43</v>
      </c>
      <c r="K1607">
        <v>16.027397260274</v>
      </c>
      <c r="L1607">
        <v>20</v>
      </c>
      <c r="M1607" s="5">
        <f t="shared" si="1156"/>
        <v>26</v>
      </c>
      <c r="N1607" s="5">
        <f>+IF(D1607="male",VLOOKUP(BG1607,'Key node cluster'!$L$3:$N$24,3,0),VLOOKUP(BG1607,'Key node cluster'!$R$3:$T$15,3,0))</f>
        <v>1</v>
      </c>
      <c r="O1607" s="1">
        <v>0</v>
      </c>
      <c r="P1607" s="1">
        <f t="shared" si="1157"/>
        <v>26</v>
      </c>
      <c r="Q1607" s="1">
        <f t="shared" si="1158"/>
        <v>26</v>
      </c>
      <c r="R1607" s="1">
        <f t="shared" si="1159"/>
        <v>26</v>
      </c>
      <c r="S1607" s="1">
        <f t="shared" si="1160"/>
        <v>26</v>
      </c>
      <c r="T1607" s="1">
        <f t="shared" si="1161"/>
        <v>26</v>
      </c>
      <c r="U1607" s="1">
        <f t="shared" si="1162"/>
        <v>26</v>
      </c>
      <c r="V1607" s="1">
        <f t="shared" si="1163"/>
        <v>26</v>
      </c>
      <c r="W1607" s="1">
        <f t="shared" si="1164"/>
        <v>26</v>
      </c>
      <c r="X1607" s="1">
        <f t="shared" si="1165"/>
        <v>26</v>
      </c>
      <c r="Y1607" s="1">
        <f t="shared" si="1166"/>
        <v>26</v>
      </c>
      <c r="Z1607" s="1">
        <f t="shared" si="1167"/>
        <v>26</v>
      </c>
      <c r="AA1607" s="1">
        <f t="shared" si="1168"/>
        <v>26</v>
      </c>
      <c r="AB1607" s="1">
        <f t="shared" si="1169"/>
        <v>26</v>
      </c>
      <c r="AC1607" s="1">
        <f t="shared" si="1170"/>
        <v>26</v>
      </c>
      <c r="AD1607" s="1">
        <f t="shared" si="1171"/>
        <v>26</v>
      </c>
      <c r="AE1607" s="1">
        <f t="shared" si="1172"/>
        <v>26</v>
      </c>
      <c r="AF1607" s="1">
        <f t="shared" si="1173"/>
        <v>26</v>
      </c>
      <c r="AG1607" s="1">
        <f t="shared" si="1174"/>
        <v>26</v>
      </c>
      <c r="AH1607" s="1">
        <f t="shared" si="1175"/>
        <v>26</v>
      </c>
      <c r="AI1607" s="1">
        <f t="shared" si="1176"/>
        <v>26</v>
      </c>
      <c r="AJ1607" s="1">
        <f t="shared" si="1177"/>
        <v>26</v>
      </c>
      <c r="AK1607" s="1">
        <f t="shared" si="1178"/>
        <v>26</v>
      </c>
      <c r="AL1607" s="1">
        <f t="shared" si="1179"/>
        <v>26</v>
      </c>
      <c r="AM1607" s="1">
        <f t="shared" si="1180"/>
        <v>26</v>
      </c>
      <c r="AN1607" s="1">
        <f t="shared" si="1181"/>
        <v>26</v>
      </c>
      <c r="AO1607" s="1">
        <f t="shared" si="1182"/>
        <v>26</v>
      </c>
      <c r="AP1607" s="7">
        <f t="shared" si="1152"/>
        <v>26</v>
      </c>
      <c r="AQ1607" s="7">
        <f t="shared" si="1153"/>
        <v>26</v>
      </c>
      <c r="AR1607" s="1">
        <f t="shared" si="1183"/>
        <v>26</v>
      </c>
      <c r="AS1607" s="7">
        <f t="shared" si="1154"/>
        <v>26</v>
      </c>
      <c r="AT1607" s="1">
        <f t="shared" si="1184"/>
        <v>26</v>
      </c>
      <c r="AU1607" s="1">
        <f t="shared" si="1185"/>
        <v>26</v>
      </c>
      <c r="AV1607" s="1">
        <f t="shared" si="1186"/>
        <v>26</v>
      </c>
      <c r="AW1607" s="1">
        <f t="shared" si="1187"/>
        <v>26</v>
      </c>
      <c r="AX1607" s="1">
        <f t="shared" si="1188"/>
        <v>26</v>
      </c>
      <c r="AY1607" s="1">
        <f t="shared" si="1189"/>
        <v>26</v>
      </c>
      <c r="AZ1607" s="1">
        <f t="shared" si="1190"/>
        <v>26</v>
      </c>
      <c r="BA1607" s="1">
        <f t="shared" si="1191"/>
        <v>26</v>
      </c>
      <c r="BB1607" s="1">
        <f t="shared" si="1192"/>
        <v>26</v>
      </c>
      <c r="BC1607" s="1">
        <f t="shared" si="1193"/>
        <v>26</v>
      </c>
      <c r="BD1607" s="1">
        <f t="shared" si="1194"/>
        <v>26</v>
      </c>
      <c r="BE1607" s="1">
        <f t="shared" si="1195"/>
        <v>26</v>
      </c>
      <c r="BF1607" s="1">
        <f t="shared" si="1196"/>
        <v>26</v>
      </c>
      <c r="BG1607" s="1">
        <f>+IF(D1607="male",VLOOKUP(M1607,'Key node cluster'!$A$3:$C$45,3,0),VLOOKUP(M1607,'Key node cluster'!$F$3:$H$27,3,0))</f>
        <v>31</v>
      </c>
    </row>
    <row r="1608" spans="1:59" x14ac:dyDescent="0.25">
      <c r="A1608" t="s">
        <v>1847</v>
      </c>
      <c r="B1608">
        <v>9981010710</v>
      </c>
      <c r="C1608" s="7">
        <v>20</v>
      </c>
      <c r="D1608" t="s">
        <v>9</v>
      </c>
      <c r="E1608" t="s">
        <v>10</v>
      </c>
      <c r="G1608" t="str">
        <f t="shared" si="1151"/>
        <v/>
      </c>
      <c r="H1608" s="7">
        <f t="shared" si="1155"/>
        <v>5</v>
      </c>
      <c r="J1608">
        <v>24</v>
      </c>
      <c r="K1608">
        <v>4.6904109589041001</v>
      </c>
      <c r="L1608">
        <v>16</v>
      </c>
      <c r="M1608" s="5">
        <f t="shared" si="1156"/>
        <v>26</v>
      </c>
      <c r="N1608" s="5">
        <f>+IF(D1608="male",VLOOKUP(BG1608,'Key node cluster'!$L$3:$N$24,3,0),VLOOKUP(BG1608,'Key node cluster'!$R$3:$T$15,3,0))</f>
        <v>1</v>
      </c>
      <c r="O1608" s="1">
        <v>0</v>
      </c>
      <c r="P1608" s="1">
        <f t="shared" si="1157"/>
        <v>26</v>
      </c>
      <c r="Q1608" s="1">
        <f t="shared" si="1158"/>
        <v>26</v>
      </c>
      <c r="R1608" s="1">
        <f t="shared" si="1159"/>
        <v>26</v>
      </c>
      <c r="S1608" s="1">
        <f t="shared" si="1160"/>
        <v>26</v>
      </c>
      <c r="T1608" s="1">
        <f t="shared" si="1161"/>
        <v>26</v>
      </c>
      <c r="U1608" s="1">
        <f t="shared" si="1162"/>
        <v>26</v>
      </c>
      <c r="V1608" s="1">
        <f t="shared" si="1163"/>
        <v>26</v>
      </c>
      <c r="W1608" s="1">
        <f t="shared" si="1164"/>
        <v>26</v>
      </c>
      <c r="X1608" s="1">
        <f t="shared" si="1165"/>
        <v>26</v>
      </c>
      <c r="Y1608" s="1">
        <f t="shared" si="1166"/>
        <v>26</v>
      </c>
      <c r="Z1608" s="1">
        <f t="shared" si="1167"/>
        <v>26</v>
      </c>
      <c r="AA1608" s="1">
        <f t="shared" si="1168"/>
        <v>26</v>
      </c>
      <c r="AB1608" s="1">
        <f t="shared" si="1169"/>
        <v>26</v>
      </c>
      <c r="AC1608" s="1">
        <f t="shared" si="1170"/>
        <v>26</v>
      </c>
      <c r="AD1608" s="1">
        <f t="shared" si="1171"/>
        <v>26</v>
      </c>
      <c r="AE1608" s="1">
        <f t="shared" si="1172"/>
        <v>26</v>
      </c>
      <c r="AF1608" s="1">
        <f t="shared" si="1173"/>
        <v>26</v>
      </c>
      <c r="AG1608" s="1">
        <f t="shared" si="1174"/>
        <v>26</v>
      </c>
      <c r="AH1608" s="1">
        <f t="shared" si="1175"/>
        <v>26</v>
      </c>
      <c r="AI1608" s="1">
        <f t="shared" si="1176"/>
        <v>26</v>
      </c>
      <c r="AJ1608" s="1">
        <f t="shared" si="1177"/>
        <v>26</v>
      </c>
      <c r="AK1608" s="1">
        <f t="shared" si="1178"/>
        <v>26</v>
      </c>
      <c r="AL1608" s="1">
        <f t="shared" si="1179"/>
        <v>26</v>
      </c>
      <c r="AM1608" s="1">
        <f t="shared" si="1180"/>
        <v>26</v>
      </c>
      <c r="AN1608" s="1">
        <f t="shared" si="1181"/>
        <v>26</v>
      </c>
      <c r="AO1608" s="1">
        <f t="shared" si="1182"/>
        <v>26</v>
      </c>
      <c r="AP1608" s="7">
        <f t="shared" si="1152"/>
        <v>26</v>
      </c>
      <c r="AQ1608" s="7">
        <f t="shared" si="1153"/>
        <v>26</v>
      </c>
      <c r="AR1608" s="1">
        <f t="shared" si="1183"/>
        <v>26</v>
      </c>
      <c r="AS1608" s="7">
        <f t="shared" si="1154"/>
        <v>26</v>
      </c>
      <c r="AT1608" s="1">
        <f t="shared" si="1184"/>
        <v>26</v>
      </c>
      <c r="AU1608" s="1">
        <f t="shared" si="1185"/>
        <v>26</v>
      </c>
      <c r="AV1608" s="1">
        <f t="shared" si="1186"/>
        <v>26</v>
      </c>
      <c r="AW1608" s="1">
        <f t="shared" si="1187"/>
        <v>26</v>
      </c>
      <c r="AX1608" s="1">
        <f t="shared" si="1188"/>
        <v>26</v>
      </c>
      <c r="AY1608" s="1">
        <f t="shared" si="1189"/>
        <v>26</v>
      </c>
      <c r="AZ1608" s="1">
        <f t="shared" si="1190"/>
        <v>26</v>
      </c>
      <c r="BA1608" s="1">
        <f t="shared" si="1191"/>
        <v>26</v>
      </c>
      <c r="BB1608" s="1">
        <f t="shared" si="1192"/>
        <v>26</v>
      </c>
      <c r="BC1608" s="1">
        <f t="shared" si="1193"/>
        <v>26</v>
      </c>
      <c r="BD1608" s="1">
        <f t="shared" si="1194"/>
        <v>26</v>
      </c>
      <c r="BE1608" s="1">
        <f t="shared" si="1195"/>
        <v>26</v>
      </c>
      <c r="BF1608" s="1">
        <f t="shared" si="1196"/>
        <v>26</v>
      </c>
      <c r="BG1608" s="1">
        <f>+IF(D1608="male",VLOOKUP(M1608,'Key node cluster'!$A$3:$C$45,3,0),VLOOKUP(M1608,'Key node cluster'!$F$3:$H$27,3,0))</f>
        <v>31</v>
      </c>
    </row>
    <row r="1609" spans="1:59" x14ac:dyDescent="0.25">
      <c r="A1609" t="s">
        <v>1848</v>
      </c>
      <c r="B1609">
        <v>9921046461</v>
      </c>
      <c r="C1609" s="7">
        <v>30</v>
      </c>
      <c r="D1609" t="s">
        <v>9</v>
      </c>
      <c r="E1609" t="s">
        <v>10</v>
      </c>
      <c r="G1609" t="str">
        <f t="shared" si="1151"/>
        <v>secondary or below</v>
      </c>
      <c r="H1609" s="7">
        <f t="shared" si="1155"/>
        <v>10</v>
      </c>
      <c r="I1609" t="s">
        <v>12</v>
      </c>
      <c r="J1609">
        <v>29</v>
      </c>
      <c r="K1609">
        <v>7.3369863013699002</v>
      </c>
      <c r="L1609">
        <v>11</v>
      </c>
      <c r="M1609" s="5">
        <f t="shared" si="1156"/>
        <v>26</v>
      </c>
      <c r="N1609" s="5">
        <f>+IF(D1609="male",VLOOKUP(BG1609,'Key node cluster'!$L$3:$N$24,3,0),VLOOKUP(BG1609,'Key node cluster'!$R$3:$T$15,3,0))</f>
        <v>1</v>
      </c>
      <c r="O1609" s="1">
        <v>0</v>
      </c>
      <c r="P1609" s="1">
        <f t="shared" si="1157"/>
        <v>26</v>
      </c>
      <c r="Q1609" s="1">
        <f t="shared" si="1158"/>
        <v>26</v>
      </c>
      <c r="R1609" s="1">
        <f t="shared" si="1159"/>
        <v>26</v>
      </c>
      <c r="S1609" s="1">
        <f t="shared" si="1160"/>
        <v>26</v>
      </c>
      <c r="T1609" s="1">
        <f t="shared" si="1161"/>
        <v>26</v>
      </c>
      <c r="U1609" s="1">
        <f t="shared" si="1162"/>
        <v>26</v>
      </c>
      <c r="V1609" s="1">
        <f t="shared" si="1163"/>
        <v>26</v>
      </c>
      <c r="W1609" s="1">
        <f t="shared" si="1164"/>
        <v>26</v>
      </c>
      <c r="X1609" s="1">
        <f t="shared" si="1165"/>
        <v>26</v>
      </c>
      <c r="Y1609" s="1">
        <f t="shared" si="1166"/>
        <v>26</v>
      </c>
      <c r="Z1609" s="1">
        <f t="shared" si="1167"/>
        <v>26</v>
      </c>
      <c r="AA1609" s="1">
        <f t="shared" si="1168"/>
        <v>26</v>
      </c>
      <c r="AB1609" s="1">
        <f t="shared" si="1169"/>
        <v>26</v>
      </c>
      <c r="AC1609" s="1">
        <f t="shared" si="1170"/>
        <v>26</v>
      </c>
      <c r="AD1609" s="1">
        <f t="shared" si="1171"/>
        <v>26</v>
      </c>
      <c r="AE1609" s="1">
        <f t="shared" si="1172"/>
        <v>26</v>
      </c>
      <c r="AF1609" s="1">
        <f t="shared" si="1173"/>
        <v>26</v>
      </c>
      <c r="AG1609" s="1">
        <f t="shared" si="1174"/>
        <v>26</v>
      </c>
      <c r="AH1609" s="1">
        <f t="shared" si="1175"/>
        <v>26</v>
      </c>
      <c r="AI1609" s="1">
        <f t="shared" si="1176"/>
        <v>26</v>
      </c>
      <c r="AJ1609" s="1">
        <f t="shared" si="1177"/>
        <v>26</v>
      </c>
      <c r="AK1609" s="1">
        <f t="shared" si="1178"/>
        <v>26</v>
      </c>
      <c r="AL1609" s="1">
        <f t="shared" si="1179"/>
        <v>26</v>
      </c>
      <c r="AM1609" s="1">
        <f t="shared" si="1180"/>
        <v>26</v>
      </c>
      <c r="AN1609" s="1">
        <f t="shared" si="1181"/>
        <v>26</v>
      </c>
      <c r="AO1609" s="1">
        <f t="shared" si="1182"/>
        <v>26</v>
      </c>
      <c r="AP1609" s="7">
        <f t="shared" si="1152"/>
        <v>26</v>
      </c>
      <c r="AQ1609" s="7">
        <f t="shared" si="1153"/>
        <v>26</v>
      </c>
      <c r="AR1609" s="1">
        <f t="shared" si="1183"/>
        <v>26</v>
      </c>
      <c r="AS1609" s="7">
        <f t="shared" si="1154"/>
        <v>26</v>
      </c>
      <c r="AT1609" s="1">
        <f t="shared" si="1184"/>
        <v>26</v>
      </c>
      <c r="AU1609" s="1">
        <f t="shared" si="1185"/>
        <v>26</v>
      </c>
      <c r="AV1609" s="1">
        <f t="shared" si="1186"/>
        <v>26</v>
      </c>
      <c r="AW1609" s="1">
        <f t="shared" si="1187"/>
        <v>26</v>
      </c>
      <c r="AX1609" s="1">
        <f t="shared" si="1188"/>
        <v>26</v>
      </c>
      <c r="AY1609" s="1">
        <f t="shared" si="1189"/>
        <v>26</v>
      </c>
      <c r="AZ1609" s="1">
        <f t="shared" si="1190"/>
        <v>26</v>
      </c>
      <c r="BA1609" s="1">
        <f t="shared" si="1191"/>
        <v>26</v>
      </c>
      <c r="BB1609" s="1">
        <f t="shared" si="1192"/>
        <v>26</v>
      </c>
      <c r="BC1609" s="1">
        <f t="shared" si="1193"/>
        <v>26</v>
      </c>
      <c r="BD1609" s="1">
        <f t="shared" si="1194"/>
        <v>26</v>
      </c>
      <c r="BE1609" s="1">
        <f t="shared" si="1195"/>
        <v>26</v>
      </c>
      <c r="BF1609" s="1">
        <f t="shared" si="1196"/>
        <v>26</v>
      </c>
      <c r="BG1609" s="1">
        <f>+IF(D1609="male",VLOOKUP(M1609,'Key node cluster'!$A$3:$C$45,3,0),VLOOKUP(M1609,'Key node cluster'!$F$3:$H$27,3,0))</f>
        <v>31</v>
      </c>
    </row>
    <row r="1610" spans="1:59" x14ac:dyDescent="0.25">
      <c r="A1610" t="s">
        <v>1849</v>
      </c>
      <c r="B1610">
        <v>9921041207</v>
      </c>
      <c r="C1610" s="7">
        <v>30</v>
      </c>
      <c r="D1610" t="s">
        <v>9</v>
      </c>
      <c r="E1610" t="s">
        <v>10</v>
      </c>
      <c r="F1610" t="s">
        <v>11</v>
      </c>
      <c r="G1610" t="str">
        <f t="shared" si="1151"/>
        <v>secondary or below</v>
      </c>
      <c r="H1610" s="7">
        <f t="shared" si="1155"/>
        <v>5</v>
      </c>
      <c r="I1610" t="s">
        <v>18</v>
      </c>
      <c r="J1610">
        <v>29</v>
      </c>
      <c r="K1610">
        <v>3.3643835616438</v>
      </c>
      <c r="L1610">
        <v>10</v>
      </c>
      <c r="M1610" s="5">
        <f t="shared" si="1156"/>
        <v>41</v>
      </c>
      <c r="N1610" s="5">
        <f>+IF(D1610="male",VLOOKUP(BG1610,'Key node cluster'!$L$3:$N$24,3,0),VLOOKUP(BG1610,'Key node cluster'!$R$3:$T$15,3,0))</f>
        <v>1</v>
      </c>
      <c r="O1610" s="1">
        <v>0</v>
      </c>
      <c r="P1610" s="1">
        <f t="shared" si="1157"/>
        <v>26</v>
      </c>
      <c r="Q1610" s="1">
        <f t="shared" si="1158"/>
        <v>26</v>
      </c>
      <c r="R1610" s="1">
        <f t="shared" si="1159"/>
        <v>26</v>
      </c>
      <c r="S1610" s="1">
        <f t="shared" si="1160"/>
        <v>26</v>
      </c>
      <c r="T1610" s="1">
        <f t="shared" si="1161"/>
        <v>26</v>
      </c>
      <c r="U1610" s="1">
        <f t="shared" si="1162"/>
        <v>26</v>
      </c>
      <c r="V1610" s="1">
        <f t="shared" si="1163"/>
        <v>26</v>
      </c>
      <c r="W1610" s="1">
        <f t="shared" si="1164"/>
        <v>26</v>
      </c>
      <c r="X1610" s="1">
        <f t="shared" si="1165"/>
        <v>26</v>
      </c>
      <c r="Y1610" s="1">
        <f t="shared" si="1166"/>
        <v>26</v>
      </c>
      <c r="Z1610" s="1">
        <f t="shared" si="1167"/>
        <v>26</v>
      </c>
      <c r="AA1610" s="1">
        <f t="shared" si="1168"/>
        <v>26</v>
      </c>
      <c r="AB1610" s="1">
        <f t="shared" si="1169"/>
        <v>26</v>
      </c>
      <c r="AC1610" s="1">
        <f t="shared" si="1170"/>
        <v>26</v>
      </c>
      <c r="AD1610" s="1">
        <f t="shared" si="1171"/>
        <v>26</v>
      </c>
      <c r="AE1610" s="1">
        <f t="shared" si="1172"/>
        <v>26</v>
      </c>
      <c r="AF1610" s="1">
        <f t="shared" si="1173"/>
        <v>26</v>
      </c>
      <c r="AG1610" s="1">
        <f t="shared" si="1174"/>
        <v>26</v>
      </c>
      <c r="AH1610" s="1">
        <f t="shared" si="1175"/>
        <v>26</v>
      </c>
      <c r="AI1610" s="1">
        <f t="shared" si="1176"/>
        <v>26</v>
      </c>
      <c r="AJ1610" s="1">
        <f t="shared" si="1177"/>
        <v>26</v>
      </c>
      <c r="AK1610" s="1">
        <f t="shared" si="1178"/>
        <v>26</v>
      </c>
      <c r="AL1610" s="1">
        <f t="shared" si="1179"/>
        <v>26</v>
      </c>
      <c r="AM1610" s="1">
        <f t="shared" si="1180"/>
        <v>26</v>
      </c>
      <c r="AN1610" s="1">
        <f t="shared" si="1181"/>
        <v>26</v>
      </c>
      <c r="AO1610" s="1">
        <f t="shared" si="1182"/>
        <v>26</v>
      </c>
      <c r="AP1610" s="7">
        <f t="shared" si="1152"/>
        <v>38</v>
      </c>
      <c r="AQ1610" s="7">
        <f t="shared" si="1153"/>
        <v>38</v>
      </c>
      <c r="AR1610" s="1">
        <f t="shared" si="1183"/>
        <v>38</v>
      </c>
      <c r="AS1610" s="7">
        <f t="shared" si="1154"/>
        <v>38</v>
      </c>
      <c r="AT1610" s="1">
        <f t="shared" si="1184"/>
        <v>38</v>
      </c>
      <c r="AU1610" s="1">
        <f t="shared" si="1185"/>
        <v>38</v>
      </c>
      <c r="AV1610" s="1">
        <f t="shared" si="1186"/>
        <v>38</v>
      </c>
      <c r="AW1610" s="1">
        <f t="shared" si="1187"/>
        <v>38</v>
      </c>
      <c r="AX1610" s="1">
        <f t="shared" si="1188"/>
        <v>38</v>
      </c>
      <c r="AY1610" s="1">
        <f t="shared" si="1189"/>
        <v>38</v>
      </c>
      <c r="AZ1610" s="1">
        <f t="shared" si="1190"/>
        <v>38</v>
      </c>
      <c r="BA1610" s="1">
        <f t="shared" si="1191"/>
        <v>38</v>
      </c>
      <c r="BB1610" s="1">
        <f t="shared" si="1192"/>
        <v>40</v>
      </c>
      <c r="BC1610" s="1">
        <f t="shared" si="1193"/>
        <v>40</v>
      </c>
      <c r="BD1610" s="1">
        <f t="shared" si="1194"/>
        <v>41</v>
      </c>
      <c r="BE1610" s="1">
        <f t="shared" si="1195"/>
        <v>41</v>
      </c>
      <c r="BF1610" s="1">
        <f t="shared" si="1196"/>
        <v>41</v>
      </c>
      <c r="BG1610" s="1">
        <f>+IF(D1610="male",VLOOKUP(M1610,'Key node cluster'!$A$3:$C$45,3,0),VLOOKUP(M1610,'Key node cluster'!$F$3:$H$27,3,0))</f>
        <v>41</v>
      </c>
    </row>
    <row r="1611" spans="1:59" x14ac:dyDescent="0.25">
      <c r="A1611" t="s">
        <v>1850</v>
      </c>
      <c r="B1611">
        <v>9861038063</v>
      </c>
      <c r="C1611" s="7">
        <v>30</v>
      </c>
      <c r="D1611" t="s">
        <v>9</v>
      </c>
      <c r="E1611" t="s">
        <v>10</v>
      </c>
      <c r="F1611" t="s">
        <v>266</v>
      </c>
      <c r="G1611" t="str">
        <f t="shared" si="1151"/>
        <v>bachelor or above</v>
      </c>
      <c r="H1611" s="7">
        <f t="shared" si="1155"/>
        <v>10</v>
      </c>
      <c r="I1611" t="s">
        <v>14</v>
      </c>
      <c r="J1611">
        <v>35</v>
      </c>
      <c r="K1611">
        <v>9.9342465753425007</v>
      </c>
      <c r="L1611">
        <v>12</v>
      </c>
      <c r="M1611" s="5">
        <f t="shared" si="1156"/>
        <v>31</v>
      </c>
      <c r="N1611" s="5">
        <f>+IF(D1611="male",VLOOKUP(BG1611,'Key node cluster'!$L$3:$N$24,3,0),VLOOKUP(BG1611,'Key node cluster'!$R$3:$T$15,3,0))</f>
        <v>1</v>
      </c>
      <c r="O1611" s="1">
        <v>0</v>
      </c>
      <c r="P1611" s="1">
        <f t="shared" si="1157"/>
        <v>26</v>
      </c>
      <c r="Q1611" s="1">
        <f t="shared" si="1158"/>
        <v>26</v>
      </c>
      <c r="R1611" s="1">
        <f t="shared" si="1159"/>
        <v>26</v>
      </c>
      <c r="S1611" s="1">
        <f t="shared" si="1160"/>
        <v>26</v>
      </c>
      <c r="T1611" s="1">
        <f t="shared" si="1161"/>
        <v>26</v>
      </c>
      <c r="U1611" s="1">
        <f t="shared" si="1162"/>
        <v>26</v>
      </c>
      <c r="V1611" s="1">
        <f t="shared" si="1163"/>
        <v>26</v>
      </c>
      <c r="W1611" s="1">
        <f t="shared" si="1164"/>
        <v>26</v>
      </c>
      <c r="X1611" s="1">
        <f t="shared" si="1165"/>
        <v>26</v>
      </c>
      <c r="Y1611" s="1">
        <f t="shared" si="1166"/>
        <v>26</v>
      </c>
      <c r="Z1611" s="1">
        <f t="shared" si="1167"/>
        <v>26</v>
      </c>
      <c r="AA1611" s="1">
        <f t="shared" si="1168"/>
        <v>26</v>
      </c>
      <c r="AB1611" s="1">
        <f t="shared" si="1169"/>
        <v>26</v>
      </c>
      <c r="AC1611" s="1">
        <f t="shared" si="1170"/>
        <v>26</v>
      </c>
      <c r="AD1611" s="1">
        <f t="shared" si="1171"/>
        <v>26</v>
      </c>
      <c r="AE1611" s="1">
        <f t="shared" si="1172"/>
        <v>26</v>
      </c>
      <c r="AF1611" s="1">
        <f t="shared" si="1173"/>
        <v>26</v>
      </c>
      <c r="AG1611" s="1">
        <f t="shared" si="1174"/>
        <v>26</v>
      </c>
      <c r="AH1611" s="1">
        <f t="shared" si="1175"/>
        <v>26</v>
      </c>
      <c r="AI1611" s="1">
        <f t="shared" si="1176"/>
        <v>26</v>
      </c>
      <c r="AJ1611" s="1">
        <f t="shared" si="1177"/>
        <v>26</v>
      </c>
      <c r="AK1611" s="1">
        <f t="shared" si="1178"/>
        <v>26</v>
      </c>
      <c r="AL1611" s="1">
        <f t="shared" si="1179"/>
        <v>26</v>
      </c>
      <c r="AM1611" s="1">
        <f t="shared" si="1180"/>
        <v>26</v>
      </c>
      <c r="AN1611" s="1">
        <f t="shared" si="1181"/>
        <v>26</v>
      </c>
      <c r="AO1611" s="1">
        <f t="shared" si="1182"/>
        <v>26</v>
      </c>
      <c r="AP1611" s="7">
        <f t="shared" si="1152"/>
        <v>27</v>
      </c>
      <c r="AQ1611" s="7">
        <f t="shared" si="1153"/>
        <v>28</v>
      </c>
      <c r="AR1611" s="1">
        <f t="shared" si="1183"/>
        <v>29</v>
      </c>
      <c r="AS1611" s="7">
        <f t="shared" si="1154"/>
        <v>31</v>
      </c>
      <c r="AT1611" s="1">
        <f t="shared" si="1184"/>
        <v>31</v>
      </c>
      <c r="AU1611" s="1">
        <f t="shared" si="1185"/>
        <v>31</v>
      </c>
      <c r="AV1611" s="1">
        <f t="shared" si="1186"/>
        <v>31</v>
      </c>
      <c r="AW1611" s="1">
        <f t="shared" si="1187"/>
        <v>31</v>
      </c>
      <c r="AX1611" s="1">
        <f t="shared" si="1188"/>
        <v>31</v>
      </c>
      <c r="AY1611" s="1">
        <f t="shared" si="1189"/>
        <v>31</v>
      </c>
      <c r="AZ1611" s="1">
        <f t="shared" si="1190"/>
        <v>31</v>
      </c>
      <c r="BA1611" s="1">
        <f t="shared" si="1191"/>
        <v>31</v>
      </c>
      <c r="BB1611" s="1">
        <f t="shared" si="1192"/>
        <v>31</v>
      </c>
      <c r="BC1611" s="1">
        <f t="shared" si="1193"/>
        <v>31</v>
      </c>
      <c r="BD1611" s="1">
        <f t="shared" si="1194"/>
        <v>31</v>
      </c>
      <c r="BE1611" s="1">
        <f t="shared" si="1195"/>
        <v>31</v>
      </c>
      <c r="BF1611" s="1">
        <f t="shared" si="1196"/>
        <v>31</v>
      </c>
      <c r="BG1611" s="1">
        <f>+IF(D1611="male",VLOOKUP(M1611,'Key node cluster'!$A$3:$C$45,3,0),VLOOKUP(M1611,'Key node cluster'!$F$3:$H$27,3,0))</f>
        <v>31</v>
      </c>
    </row>
    <row r="1612" spans="1:59" x14ac:dyDescent="0.25">
      <c r="A1612" t="s">
        <v>1851</v>
      </c>
      <c r="B1612">
        <v>9721033412</v>
      </c>
      <c r="C1612" s="7">
        <v>50</v>
      </c>
      <c r="D1612" t="s">
        <v>9</v>
      </c>
      <c r="E1612" t="s">
        <v>10</v>
      </c>
      <c r="F1612" t="s">
        <v>11</v>
      </c>
      <c r="G1612" t="str">
        <f t="shared" si="1151"/>
        <v>tvet</v>
      </c>
      <c r="H1612" s="7">
        <f t="shared" si="1155"/>
        <v>20</v>
      </c>
      <c r="I1612" t="s">
        <v>316</v>
      </c>
      <c r="J1612">
        <v>49</v>
      </c>
      <c r="K1612">
        <v>25.016438356163999</v>
      </c>
      <c r="L1612">
        <v>2</v>
      </c>
      <c r="M1612" s="5">
        <f t="shared" si="1156"/>
        <v>42</v>
      </c>
      <c r="N1612" s="5">
        <f>+IF(D1612="male",VLOOKUP(BG1612,'Key node cluster'!$L$3:$N$24,3,0),VLOOKUP(BG1612,'Key node cluster'!$R$3:$T$15,3,0))</f>
        <v>0</v>
      </c>
      <c r="O1612" s="1">
        <v>0</v>
      </c>
      <c r="P1612" s="1">
        <f t="shared" si="1157"/>
        <v>26</v>
      </c>
      <c r="Q1612" s="1">
        <f t="shared" si="1158"/>
        <v>26</v>
      </c>
      <c r="R1612" s="1">
        <f t="shared" si="1159"/>
        <v>26</v>
      </c>
      <c r="S1612" s="1">
        <f t="shared" si="1160"/>
        <v>26</v>
      </c>
      <c r="T1612" s="1">
        <f t="shared" si="1161"/>
        <v>26</v>
      </c>
      <c r="U1612" s="1">
        <f t="shared" si="1162"/>
        <v>26</v>
      </c>
      <c r="V1612" s="1">
        <f t="shared" si="1163"/>
        <v>26</v>
      </c>
      <c r="W1612" s="1">
        <f t="shared" si="1164"/>
        <v>26</v>
      </c>
      <c r="X1612" s="1">
        <f t="shared" si="1165"/>
        <v>26</v>
      </c>
      <c r="Y1612" s="1">
        <f t="shared" si="1166"/>
        <v>26</v>
      </c>
      <c r="Z1612" s="1">
        <f t="shared" si="1167"/>
        <v>26</v>
      </c>
      <c r="AA1612" s="1">
        <f t="shared" si="1168"/>
        <v>26</v>
      </c>
      <c r="AB1612" s="1">
        <f t="shared" si="1169"/>
        <v>26</v>
      </c>
      <c r="AC1612" s="1">
        <f t="shared" si="1170"/>
        <v>26</v>
      </c>
      <c r="AD1612" s="1">
        <f t="shared" si="1171"/>
        <v>26</v>
      </c>
      <c r="AE1612" s="1">
        <f t="shared" si="1172"/>
        <v>26</v>
      </c>
      <c r="AF1612" s="1">
        <f t="shared" si="1173"/>
        <v>26</v>
      </c>
      <c r="AG1612" s="1">
        <f t="shared" si="1174"/>
        <v>26</v>
      </c>
      <c r="AH1612" s="1">
        <f t="shared" si="1175"/>
        <v>26</v>
      </c>
      <c r="AI1612" s="1">
        <f t="shared" si="1176"/>
        <v>26</v>
      </c>
      <c r="AJ1612" s="1">
        <f t="shared" si="1177"/>
        <v>26</v>
      </c>
      <c r="AK1612" s="1">
        <f t="shared" si="1178"/>
        <v>26</v>
      </c>
      <c r="AL1612" s="1">
        <f t="shared" si="1179"/>
        <v>26</v>
      </c>
      <c r="AM1612" s="1">
        <f t="shared" si="1180"/>
        <v>26</v>
      </c>
      <c r="AN1612" s="1">
        <f t="shared" si="1181"/>
        <v>26</v>
      </c>
      <c r="AO1612" s="1">
        <f t="shared" si="1182"/>
        <v>26</v>
      </c>
      <c r="AP1612" s="7">
        <f t="shared" si="1152"/>
        <v>38</v>
      </c>
      <c r="AQ1612" s="7">
        <f t="shared" si="1153"/>
        <v>38</v>
      </c>
      <c r="AR1612" s="1">
        <f t="shared" si="1183"/>
        <v>38</v>
      </c>
      <c r="AS1612" s="7">
        <f t="shared" si="1154"/>
        <v>38</v>
      </c>
      <c r="AT1612" s="1">
        <f t="shared" si="1184"/>
        <v>38</v>
      </c>
      <c r="AU1612" s="1">
        <f t="shared" si="1185"/>
        <v>38</v>
      </c>
      <c r="AV1612" s="1">
        <f t="shared" si="1186"/>
        <v>38</v>
      </c>
      <c r="AW1612" s="1">
        <f t="shared" si="1187"/>
        <v>38</v>
      </c>
      <c r="AX1612" s="1">
        <f t="shared" si="1188"/>
        <v>38</v>
      </c>
      <c r="AY1612" s="1">
        <f t="shared" si="1189"/>
        <v>38</v>
      </c>
      <c r="AZ1612" s="1">
        <f t="shared" si="1190"/>
        <v>38</v>
      </c>
      <c r="BA1612" s="1">
        <f t="shared" si="1191"/>
        <v>38</v>
      </c>
      <c r="BB1612" s="1">
        <f t="shared" si="1192"/>
        <v>40</v>
      </c>
      <c r="BC1612" s="1">
        <f t="shared" si="1193"/>
        <v>40</v>
      </c>
      <c r="BD1612" s="1">
        <f t="shared" si="1194"/>
        <v>42</v>
      </c>
      <c r="BE1612" s="1">
        <f t="shared" si="1195"/>
        <v>42</v>
      </c>
      <c r="BF1612" s="1">
        <f t="shared" si="1196"/>
        <v>42</v>
      </c>
      <c r="BG1612" s="1">
        <f>+IF(D1612="male",VLOOKUP(M1612,'Key node cluster'!$A$3:$C$45,3,0),VLOOKUP(M1612,'Key node cluster'!$F$3:$H$27,3,0))</f>
        <v>42</v>
      </c>
    </row>
    <row r="1613" spans="1:59" x14ac:dyDescent="0.25">
      <c r="A1613" t="s">
        <v>1852</v>
      </c>
      <c r="B1613">
        <v>9801025883</v>
      </c>
      <c r="C1613" s="7">
        <v>40</v>
      </c>
      <c r="D1613" t="s">
        <v>9</v>
      </c>
      <c r="E1613" t="s">
        <v>10</v>
      </c>
      <c r="F1613" t="s">
        <v>11</v>
      </c>
      <c r="G1613" t="str">
        <f t="shared" si="1151"/>
        <v>bachelor or above</v>
      </c>
      <c r="H1613" s="7">
        <f t="shared" si="1155"/>
        <v>15</v>
      </c>
      <c r="I1613" t="s">
        <v>127</v>
      </c>
      <c r="J1613">
        <v>42</v>
      </c>
      <c r="K1613">
        <v>11.610958904109999</v>
      </c>
      <c r="L1613">
        <v>2</v>
      </c>
      <c r="M1613" s="5">
        <f t="shared" si="1156"/>
        <v>42</v>
      </c>
      <c r="N1613" s="5">
        <f>+IF(D1613="male",VLOOKUP(BG1613,'Key node cluster'!$L$3:$N$24,3,0),VLOOKUP(BG1613,'Key node cluster'!$R$3:$T$15,3,0))</f>
        <v>0</v>
      </c>
      <c r="O1613" s="1">
        <v>0</v>
      </c>
      <c r="P1613" s="1">
        <f t="shared" si="1157"/>
        <v>26</v>
      </c>
      <c r="Q1613" s="1">
        <f t="shared" si="1158"/>
        <v>26</v>
      </c>
      <c r="R1613" s="1">
        <f t="shared" si="1159"/>
        <v>26</v>
      </c>
      <c r="S1613" s="1">
        <f t="shared" si="1160"/>
        <v>26</v>
      </c>
      <c r="T1613" s="1">
        <f t="shared" si="1161"/>
        <v>26</v>
      </c>
      <c r="U1613" s="1">
        <f t="shared" si="1162"/>
        <v>26</v>
      </c>
      <c r="V1613" s="1">
        <f t="shared" si="1163"/>
        <v>26</v>
      </c>
      <c r="W1613" s="1">
        <f t="shared" si="1164"/>
        <v>26</v>
      </c>
      <c r="X1613" s="1">
        <f t="shared" si="1165"/>
        <v>26</v>
      </c>
      <c r="Y1613" s="1">
        <f t="shared" si="1166"/>
        <v>26</v>
      </c>
      <c r="Z1613" s="1">
        <f t="shared" si="1167"/>
        <v>26</v>
      </c>
      <c r="AA1613" s="1">
        <f t="shared" si="1168"/>
        <v>26</v>
      </c>
      <c r="AB1613" s="1">
        <f t="shared" si="1169"/>
        <v>26</v>
      </c>
      <c r="AC1613" s="1">
        <f t="shared" si="1170"/>
        <v>26</v>
      </c>
      <c r="AD1613" s="1">
        <f t="shared" si="1171"/>
        <v>26</v>
      </c>
      <c r="AE1613" s="1">
        <f t="shared" si="1172"/>
        <v>26</v>
      </c>
      <c r="AF1613" s="1">
        <f t="shared" si="1173"/>
        <v>26</v>
      </c>
      <c r="AG1613" s="1">
        <f t="shared" si="1174"/>
        <v>26</v>
      </c>
      <c r="AH1613" s="1">
        <f t="shared" si="1175"/>
        <v>26</v>
      </c>
      <c r="AI1613" s="1">
        <f t="shared" si="1176"/>
        <v>26</v>
      </c>
      <c r="AJ1613" s="1">
        <f t="shared" si="1177"/>
        <v>26</v>
      </c>
      <c r="AK1613" s="1">
        <f t="shared" si="1178"/>
        <v>26</v>
      </c>
      <c r="AL1613" s="1">
        <f t="shared" si="1179"/>
        <v>26</v>
      </c>
      <c r="AM1613" s="1">
        <f t="shared" si="1180"/>
        <v>26</v>
      </c>
      <c r="AN1613" s="1">
        <f t="shared" si="1181"/>
        <v>26</v>
      </c>
      <c r="AO1613" s="1">
        <f t="shared" si="1182"/>
        <v>26</v>
      </c>
      <c r="AP1613" s="7">
        <f t="shared" si="1152"/>
        <v>38</v>
      </c>
      <c r="AQ1613" s="7">
        <f t="shared" si="1153"/>
        <v>38</v>
      </c>
      <c r="AR1613" s="1">
        <f t="shared" si="1183"/>
        <v>38</v>
      </c>
      <c r="AS1613" s="7">
        <f t="shared" si="1154"/>
        <v>38</v>
      </c>
      <c r="AT1613" s="1">
        <f t="shared" si="1184"/>
        <v>38</v>
      </c>
      <c r="AU1613" s="1">
        <f t="shared" si="1185"/>
        <v>38</v>
      </c>
      <c r="AV1613" s="1">
        <f t="shared" si="1186"/>
        <v>38</v>
      </c>
      <c r="AW1613" s="1">
        <f t="shared" si="1187"/>
        <v>38</v>
      </c>
      <c r="AX1613" s="1">
        <f t="shared" si="1188"/>
        <v>38</v>
      </c>
      <c r="AY1613" s="1">
        <f t="shared" si="1189"/>
        <v>38</v>
      </c>
      <c r="AZ1613" s="1">
        <f t="shared" si="1190"/>
        <v>38</v>
      </c>
      <c r="BA1613" s="1">
        <f t="shared" si="1191"/>
        <v>38</v>
      </c>
      <c r="BB1613" s="1">
        <f t="shared" si="1192"/>
        <v>40</v>
      </c>
      <c r="BC1613" s="1">
        <f t="shared" si="1193"/>
        <v>40</v>
      </c>
      <c r="BD1613" s="1">
        <f t="shared" si="1194"/>
        <v>42</v>
      </c>
      <c r="BE1613" s="1">
        <f t="shared" si="1195"/>
        <v>42</v>
      </c>
      <c r="BF1613" s="1">
        <f t="shared" si="1196"/>
        <v>42</v>
      </c>
      <c r="BG1613" s="1">
        <f>+IF(D1613="male",VLOOKUP(M1613,'Key node cluster'!$A$3:$C$45,3,0),VLOOKUP(M1613,'Key node cluster'!$F$3:$H$27,3,0))</f>
        <v>42</v>
      </c>
    </row>
    <row r="1614" spans="1:59" x14ac:dyDescent="0.25">
      <c r="A1614" t="s">
        <v>1856</v>
      </c>
      <c r="B1614">
        <v>9901031849</v>
      </c>
      <c r="C1614" s="7">
        <v>30</v>
      </c>
      <c r="D1614" t="s">
        <v>9</v>
      </c>
      <c r="E1614" t="s">
        <v>10</v>
      </c>
      <c r="G1614" t="str">
        <f t="shared" si="1151"/>
        <v>bachelor or above</v>
      </c>
      <c r="H1614" s="7">
        <f t="shared" si="1155"/>
        <v>5</v>
      </c>
      <c r="I1614" t="s">
        <v>14</v>
      </c>
      <c r="J1614">
        <v>31</v>
      </c>
      <c r="K1614">
        <v>3.5232876712329002</v>
      </c>
      <c r="L1614">
        <v>7</v>
      </c>
      <c r="M1614" s="5">
        <f t="shared" si="1156"/>
        <v>26</v>
      </c>
      <c r="N1614" s="5">
        <f>+IF(D1614="male",VLOOKUP(BG1614,'Key node cluster'!$L$3:$N$24,3,0),VLOOKUP(BG1614,'Key node cluster'!$R$3:$T$15,3,0))</f>
        <v>1</v>
      </c>
      <c r="O1614" s="1">
        <v>0</v>
      </c>
      <c r="P1614" s="1">
        <f t="shared" si="1157"/>
        <v>26</v>
      </c>
      <c r="Q1614" s="1">
        <f t="shared" si="1158"/>
        <v>26</v>
      </c>
      <c r="R1614" s="1">
        <f t="shared" si="1159"/>
        <v>26</v>
      </c>
      <c r="S1614" s="1">
        <f t="shared" si="1160"/>
        <v>26</v>
      </c>
      <c r="T1614" s="1">
        <f t="shared" si="1161"/>
        <v>26</v>
      </c>
      <c r="U1614" s="1">
        <f t="shared" si="1162"/>
        <v>26</v>
      </c>
      <c r="V1614" s="1">
        <f t="shared" si="1163"/>
        <v>26</v>
      </c>
      <c r="W1614" s="1">
        <f t="shared" si="1164"/>
        <v>26</v>
      </c>
      <c r="X1614" s="1">
        <f t="shared" si="1165"/>
        <v>26</v>
      </c>
      <c r="Y1614" s="1">
        <f t="shared" si="1166"/>
        <v>26</v>
      </c>
      <c r="Z1614" s="1">
        <f t="shared" si="1167"/>
        <v>26</v>
      </c>
      <c r="AA1614" s="1">
        <f t="shared" si="1168"/>
        <v>26</v>
      </c>
      <c r="AB1614" s="1">
        <f t="shared" si="1169"/>
        <v>26</v>
      </c>
      <c r="AC1614" s="1">
        <f t="shared" si="1170"/>
        <v>26</v>
      </c>
      <c r="AD1614" s="1">
        <f t="shared" si="1171"/>
        <v>26</v>
      </c>
      <c r="AE1614" s="1">
        <f t="shared" si="1172"/>
        <v>26</v>
      </c>
      <c r="AF1614" s="1">
        <f t="shared" si="1173"/>
        <v>26</v>
      </c>
      <c r="AG1614" s="1">
        <f t="shared" si="1174"/>
        <v>26</v>
      </c>
      <c r="AH1614" s="1">
        <f t="shared" si="1175"/>
        <v>26</v>
      </c>
      <c r="AI1614" s="1">
        <f t="shared" si="1176"/>
        <v>26</v>
      </c>
      <c r="AJ1614" s="1">
        <f t="shared" si="1177"/>
        <v>26</v>
      </c>
      <c r="AK1614" s="1">
        <f t="shared" si="1178"/>
        <v>26</v>
      </c>
      <c r="AL1614" s="1">
        <f t="shared" si="1179"/>
        <v>26</v>
      </c>
      <c r="AM1614" s="1">
        <f t="shared" si="1180"/>
        <v>26</v>
      </c>
      <c r="AN1614" s="1">
        <f t="shared" si="1181"/>
        <v>26</v>
      </c>
      <c r="AO1614" s="1">
        <f t="shared" si="1182"/>
        <v>26</v>
      </c>
      <c r="AP1614" s="7">
        <f t="shared" si="1152"/>
        <v>26</v>
      </c>
      <c r="AQ1614" s="7">
        <f t="shared" si="1153"/>
        <v>26</v>
      </c>
      <c r="AR1614" s="1">
        <f t="shared" si="1183"/>
        <v>26</v>
      </c>
      <c r="AS1614" s="7">
        <f t="shared" si="1154"/>
        <v>26</v>
      </c>
      <c r="AT1614" s="1">
        <f t="shared" si="1184"/>
        <v>26</v>
      </c>
      <c r="AU1614" s="1">
        <f t="shared" si="1185"/>
        <v>26</v>
      </c>
      <c r="AV1614" s="1">
        <f t="shared" si="1186"/>
        <v>26</v>
      </c>
      <c r="AW1614" s="1">
        <f t="shared" si="1187"/>
        <v>26</v>
      </c>
      <c r="AX1614" s="1">
        <f t="shared" si="1188"/>
        <v>26</v>
      </c>
      <c r="AY1614" s="1">
        <f t="shared" si="1189"/>
        <v>26</v>
      </c>
      <c r="AZ1614" s="1">
        <f t="shared" si="1190"/>
        <v>26</v>
      </c>
      <c r="BA1614" s="1">
        <f t="shared" si="1191"/>
        <v>26</v>
      </c>
      <c r="BB1614" s="1">
        <f t="shared" si="1192"/>
        <v>26</v>
      </c>
      <c r="BC1614" s="1">
        <f t="shared" si="1193"/>
        <v>26</v>
      </c>
      <c r="BD1614" s="1">
        <f t="shared" si="1194"/>
        <v>26</v>
      </c>
      <c r="BE1614" s="1">
        <f t="shared" si="1195"/>
        <v>26</v>
      </c>
      <c r="BF1614" s="1">
        <f t="shared" si="1196"/>
        <v>26</v>
      </c>
      <c r="BG1614" s="1">
        <f>+IF(D1614="male",VLOOKUP(M1614,'Key node cluster'!$A$3:$C$45,3,0),VLOOKUP(M1614,'Key node cluster'!$F$3:$H$27,3,0))</f>
        <v>31</v>
      </c>
    </row>
    <row r="1615" spans="1:59" x14ac:dyDescent="0.25">
      <c r="A1615" t="s">
        <v>1858</v>
      </c>
      <c r="B1615">
        <v>9951058370</v>
      </c>
      <c r="C1615" s="7">
        <v>30</v>
      </c>
      <c r="D1615" t="s">
        <v>9</v>
      </c>
      <c r="E1615" t="s">
        <v>10</v>
      </c>
      <c r="F1615" t="s">
        <v>11</v>
      </c>
      <c r="G1615" t="str">
        <f t="shared" si="1151"/>
        <v>secondary or below</v>
      </c>
      <c r="H1615" s="7">
        <f t="shared" si="1155"/>
        <v>10</v>
      </c>
      <c r="I1615" t="s">
        <v>18</v>
      </c>
      <c r="J1615">
        <v>26</v>
      </c>
      <c r="K1615">
        <v>6.0246575342466002</v>
      </c>
      <c r="L1615">
        <v>2</v>
      </c>
      <c r="M1615" s="5">
        <f t="shared" si="1156"/>
        <v>42</v>
      </c>
      <c r="N1615" s="5">
        <f>+IF(D1615="male",VLOOKUP(BG1615,'Key node cluster'!$L$3:$N$24,3,0),VLOOKUP(BG1615,'Key node cluster'!$R$3:$T$15,3,0))</f>
        <v>0</v>
      </c>
      <c r="O1615" s="1">
        <v>0</v>
      </c>
      <c r="P1615" s="1">
        <f t="shared" si="1157"/>
        <v>26</v>
      </c>
      <c r="Q1615" s="1">
        <f t="shared" si="1158"/>
        <v>26</v>
      </c>
      <c r="R1615" s="1">
        <f t="shared" si="1159"/>
        <v>26</v>
      </c>
      <c r="S1615" s="1">
        <f t="shared" si="1160"/>
        <v>26</v>
      </c>
      <c r="T1615" s="1">
        <f t="shared" si="1161"/>
        <v>26</v>
      </c>
      <c r="U1615" s="1">
        <f t="shared" si="1162"/>
        <v>26</v>
      </c>
      <c r="V1615" s="1">
        <f t="shared" si="1163"/>
        <v>26</v>
      </c>
      <c r="W1615" s="1">
        <f t="shared" si="1164"/>
        <v>26</v>
      </c>
      <c r="X1615" s="1">
        <f t="shared" si="1165"/>
        <v>26</v>
      </c>
      <c r="Y1615" s="1">
        <f t="shared" si="1166"/>
        <v>26</v>
      </c>
      <c r="Z1615" s="1">
        <f t="shared" si="1167"/>
        <v>26</v>
      </c>
      <c r="AA1615" s="1">
        <f t="shared" si="1168"/>
        <v>26</v>
      </c>
      <c r="AB1615" s="1">
        <f t="shared" si="1169"/>
        <v>26</v>
      </c>
      <c r="AC1615" s="1">
        <f t="shared" si="1170"/>
        <v>26</v>
      </c>
      <c r="AD1615" s="1">
        <f t="shared" si="1171"/>
        <v>26</v>
      </c>
      <c r="AE1615" s="1">
        <f t="shared" si="1172"/>
        <v>26</v>
      </c>
      <c r="AF1615" s="1">
        <f t="shared" si="1173"/>
        <v>26</v>
      </c>
      <c r="AG1615" s="1">
        <f t="shared" si="1174"/>
        <v>26</v>
      </c>
      <c r="AH1615" s="1">
        <f t="shared" si="1175"/>
        <v>26</v>
      </c>
      <c r="AI1615" s="1">
        <f t="shared" si="1176"/>
        <v>26</v>
      </c>
      <c r="AJ1615" s="1">
        <f t="shared" si="1177"/>
        <v>26</v>
      </c>
      <c r="AK1615" s="1">
        <f t="shared" si="1178"/>
        <v>26</v>
      </c>
      <c r="AL1615" s="1">
        <f t="shared" si="1179"/>
        <v>26</v>
      </c>
      <c r="AM1615" s="1">
        <f t="shared" si="1180"/>
        <v>26</v>
      </c>
      <c r="AN1615" s="1">
        <f t="shared" si="1181"/>
        <v>26</v>
      </c>
      <c r="AO1615" s="1">
        <f t="shared" si="1182"/>
        <v>26</v>
      </c>
      <c r="AP1615" s="7">
        <f t="shared" si="1152"/>
        <v>38</v>
      </c>
      <c r="AQ1615" s="7">
        <f t="shared" si="1153"/>
        <v>38</v>
      </c>
      <c r="AR1615" s="1">
        <f t="shared" si="1183"/>
        <v>38</v>
      </c>
      <c r="AS1615" s="7">
        <f t="shared" si="1154"/>
        <v>38</v>
      </c>
      <c r="AT1615" s="1">
        <f t="shared" si="1184"/>
        <v>38</v>
      </c>
      <c r="AU1615" s="1">
        <f t="shared" si="1185"/>
        <v>38</v>
      </c>
      <c r="AV1615" s="1">
        <f t="shared" si="1186"/>
        <v>38</v>
      </c>
      <c r="AW1615" s="1">
        <f t="shared" si="1187"/>
        <v>38</v>
      </c>
      <c r="AX1615" s="1">
        <f t="shared" si="1188"/>
        <v>38</v>
      </c>
      <c r="AY1615" s="1">
        <f t="shared" si="1189"/>
        <v>38</v>
      </c>
      <c r="AZ1615" s="1">
        <f t="shared" si="1190"/>
        <v>38</v>
      </c>
      <c r="BA1615" s="1">
        <f t="shared" si="1191"/>
        <v>38</v>
      </c>
      <c r="BB1615" s="1">
        <f t="shared" si="1192"/>
        <v>40</v>
      </c>
      <c r="BC1615" s="1">
        <f t="shared" si="1193"/>
        <v>40</v>
      </c>
      <c r="BD1615" s="1">
        <f t="shared" si="1194"/>
        <v>42</v>
      </c>
      <c r="BE1615" s="1">
        <f t="shared" si="1195"/>
        <v>42</v>
      </c>
      <c r="BF1615" s="1">
        <f t="shared" si="1196"/>
        <v>42</v>
      </c>
      <c r="BG1615" s="1">
        <f>+IF(D1615="male",VLOOKUP(M1615,'Key node cluster'!$A$3:$C$45,3,0),VLOOKUP(M1615,'Key node cluster'!$F$3:$H$27,3,0))</f>
        <v>42</v>
      </c>
    </row>
    <row r="1616" spans="1:59" x14ac:dyDescent="0.25">
      <c r="A1616" t="s">
        <v>1859</v>
      </c>
      <c r="B1616">
        <v>9861061213</v>
      </c>
      <c r="C1616" s="7">
        <v>30</v>
      </c>
      <c r="D1616" t="s">
        <v>9</v>
      </c>
      <c r="E1616" t="s">
        <v>10</v>
      </c>
      <c r="G1616" t="str">
        <f t="shared" si="1151"/>
        <v>bachelor or above</v>
      </c>
      <c r="H1616" s="7">
        <f t="shared" si="1155"/>
        <v>10</v>
      </c>
      <c r="I1616" t="s">
        <v>14</v>
      </c>
      <c r="J1616">
        <v>35</v>
      </c>
      <c r="K1616">
        <v>6.4438356164383999</v>
      </c>
      <c r="L1616">
        <v>3</v>
      </c>
      <c r="M1616" s="5">
        <f t="shared" si="1156"/>
        <v>26</v>
      </c>
      <c r="N1616" s="5">
        <f>+IF(D1616="male",VLOOKUP(BG1616,'Key node cluster'!$L$3:$N$24,3,0),VLOOKUP(BG1616,'Key node cluster'!$R$3:$T$15,3,0))</f>
        <v>1</v>
      </c>
      <c r="O1616" s="1">
        <v>0</v>
      </c>
      <c r="P1616" s="1">
        <f t="shared" si="1157"/>
        <v>26</v>
      </c>
      <c r="Q1616" s="1">
        <f t="shared" si="1158"/>
        <v>26</v>
      </c>
      <c r="R1616" s="1">
        <f t="shared" si="1159"/>
        <v>26</v>
      </c>
      <c r="S1616" s="1">
        <f t="shared" si="1160"/>
        <v>26</v>
      </c>
      <c r="T1616" s="1">
        <f t="shared" si="1161"/>
        <v>26</v>
      </c>
      <c r="U1616" s="1">
        <f t="shared" si="1162"/>
        <v>26</v>
      </c>
      <c r="V1616" s="1">
        <f t="shared" si="1163"/>
        <v>26</v>
      </c>
      <c r="W1616" s="1">
        <f t="shared" si="1164"/>
        <v>26</v>
      </c>
      <c r="X1616" s="1">
        <f t="shared" si="1165"/>
        <v>26</v>
      </c>
      <c r="Y1616" s="1">
        <f t="shared" si="1166"/>
        <v>26</v>
      </c>
      <c r="Z1616" s="1">
        <f t="shared" si="1167"/>
        <v>26</v>
      </c>
      <c r="AA1616" s="1">
        <f t="shared" si="1168"/>
        <v>26</v>
      </c>
      <c r="AB1616" s="1">
        <f t="shared" si="1169"/>
        <v>26</v>
      </c>
      <c r="AC1616" s="1">
        <f t="shared" si="1170"/>
        <v>26</v>
      </c>
      <c r="AD1616" s="1">
        <f t="shared" si="1171"/>
        <v>26</v>
      </c>
      <c r="AE1616" s="1">
        <f t="shared" si="1172"/>
        <v>26</v>
      </c>
      <c r="AF1616" s="1">
        <f t="shared" si="1173"/>
        <v>26</v>
      </c>
      <c r="AG1616" s="1">
        <f t="shared" si="1174"/>
        <v>26</v>
      </c>
      <c r="AH1616" s="1">
        <f t="shared" si="1175"/>
        <v>26</v>
      </c>
      <c r="AI1616" s="1">
        <f t="shared" si="1176"/>
        <v>26</v>
      </c>
      <c r="AJ1616" s="1">
        <f t="shared" si="1177"/>
        <v>26</v>
      </c>
      <c r="AK1616" s="1">
        <f t="shared" si="1178"/>
        <v>26</v>
      </c>
      <c r="AL1616" s="1">
        <f t="shared" si="1179"/>
        <v>26</v>
      </c>
      <c r="AM1616" s="1">
        <f t="shared" si="1180"/>
        <v>26</v>
      </c>
      <c r="AN1616" s="1">
        <f t="shared" si="1181"/>
        <v>26</v>
      </c>
      <c r="AO1616" s="1">
        <f t="shared" si="1182"/>
        <v>26</v>
      </c>
      <c r="AP1616" s="7">
        <f t="shared" si="1152"/>
        <v>26</v>
      </c>
      <c r="AQ1616" s="7">
        <f t="shared" si="1153"/>
        <v>26</v>
      </c>
      <c r="AR1616" s="1">
        <f t="shared" si="1183"/>
        <v>26</v>
      </c>
      <c r="AS1616" s="7">
        <f t="shared" si="1154"/>
        <v>26</v>
      </c>
      <c r="AT1616" s="1">
        <f t="shared" si="1184"/>
        <v>26</v>
      </c>
      <c r="AU1616" s="1">
        <f t="shared" si="1185"/>
        <v>26</v>
      </c>
      <c r="AV1616" s="1">
        <f t="shared" si="1186"/>
        <v>26</v>
      </c>
      <c r="AW1616" s="1">
        <f t="shared" si="1187"/>
        <v>26</v>
      </c>
      <c r="AX1616" s="1">
        <f t="shared" si="1188"/>
        <v>26</v>
      </c>
      <c r="AY1616" s="1">
        <f t="shared" si="1189"/>
        <v>26</v>
      </c>
      <c r="AZ1616" s="1">
        <f t="shared" si="1190"/>
        <v>26</v>
      </c>
      <c r="BA1616" s="1">
        <f t="shared" si="1191"/>
        <v>26</v>
      </c>
      <c r="BB1616" s="1">
        <f t="shared" si="1192"/>
        <v>26</v>
      </c>
      <c r="BC1616" s="1">
        <f t="shared" si="1193"/>
        <v>26</v>
      </c>
      <c r="BD1616" s="1">
        <f t="shared" si="1194"/>
        <v>26</v>
      </c>
      <c r="BE1616" s="1">
        <f t="shared" si="1195"/>
        <v>26</v>
      </c>
      <c r="BF1616" s="1">
        <f t="shared" si="1196"/>
        <v>26</v>
      </c>
      <c r="BG1616" s="1">
        <f>+IF(D1616="male",VLOOKUP(M1616,'Key node cluster'!$A$3:$C$45,3,0),VLOOKUP(M1616,'Key node cluster'!$F$3:$H$27,3,0))</f>
        <v>31</v>
      </c>
    </row>
    <row r="1617" spans="1:59" x14ac:dyDescent="0.25">
      <c r="A1617" t="s">
        <v>1861</v>
      </c>
      <c r="B1617">
        <v>9761015169</v>
      </c>
      <c r="C1617" s="7">
        <v>40</v>
      </c>
      <c r="D1617" t="s">
        <v>9</v>
      </c>
      <c r="E1617" t="s">
        <v>10</v>
      </c>
      <c r="F1617" t="s">
        <v>11</v>
      </c>
      <c r="G1617" t="str">
        <f t="shared" si="1151"/>
        <v>tvet</v>
      </c>
      <c r="H1617" s="7">
        <f t="shared" si="1155"/>
        <v>5</v>
      </c>
      <c r="I1617" t="s">
        <v>22</v>
      </c>
      <c r="J1617">
        <v>45</v>
      </c>
      <c r="K1617">
        <v>4.8465753424658002</v>
      </c>
      <c r="L1617">
        <v>8</v>
      </c>
      <c r="M1617" s="5">
        <f t="shared" si="1156"/>
        <v>41</v>
      </c>
      <c r="N1617" s="5">
        <f>+IF(D1617="male",VLOOKUP(BG1617,'Key node cluster'!$L$3:$N$24,3,0),VLOOKUP(BG1617,'Key node cluster'!$R$3:$T$15,3,0))</f>
        <v>1</v>
      </c>
      <c r="O1617" s="1">
        <v>0</v>
      </c>
      <c r="P1617" s="1">
        <f t="shared" si="1157"/>
        <v>26</v>
      </c>
      <c r="Q1617" s="1">
        <f t="shared" si="1158"/>
        <v>26</v>
      </c>
      <c r="R1617" s="1">
        <f t="shared" si="1159"/>
        <v>26</v>
      </c>
      <c r="S1617" s="1">
        <f t="shared" si="1160"/>
        <v>26</v>
      </c>
      <c r="T1617" s="1">
        <f t="shared" si="1161"/>
        <v>26</v>
      </c>
      <c r="U1617" s="1">
        <f t="shared" si="1162"/>
        <v>26</v>
      </c>
      <c r="V1617" s="1">
        <f t="shared" si="1163"/>
        <v>26</v>
      </c>
      <c r="W1617" s="1">
        <f t="shared" si="1164"/>
        <v>26</v>
      </c>
      <c r="X1617" s="1">
        <f t="shared" si="1165"/>
        <v>26</v>
      </c>
      <c r="Y1617" s="1">
        <f t="shared" si="1166"/>
        <v>26</v>
      </c>
      <c r="Z1617" s="1">
        <f t="shared" si="1167"/>
        <v>26</v>
      </c>
      <c r="AA1617" s="1">
        <f t="shared" si="1168"/>
        <v>26</v>
      </c>
      <c r="AB1617" s="1">
        <f t="shared" si="1169"/>
        <v>26</v>
      </c>
      <c r="AC1617" s="1">
        <f t="shared" si="1170"/>
        <v>26</v>
      </c>
      <c r="AD1617" s="1">
        <f t="shared" si="1171"/>
        <v>26</v>
      </c>
      <c r="AE1617" s="1">
        <f t="shared" si="1172"/>
        <v>26</v>
      </c>
      <c r="AF1617" s="1">
        <f t="shared" si="1173"/>
        <v>26</v>
      </c>
      <c r="AG1617" s="1">
        <f t="shared" si="1174"/>
        <v>26</v>
      </c>
      <c r="AH1617" s="1">
        <f t="shared" si="1175"/>
        <v>26</v>
      </c>
      <c r="AI1617" s="1">
        <f t="shared" si="1176"/>
        <v>26</v>
      </c>
      <c r="AJ1617" s="1">
        <f t="shared" si="1177"/>
        <v>26</v>
      </c>
      <c r="AK1617" s="1">
        <f t="shared" si="1178"/>
        <v>26</v>
      </c>
      <c r="AL1617" s="1">
        <f t="shared" si="1179"/>
        <v>26</v>
      </c>
      <c r="AM1617" s="1">
        <f t="shared" si="1180"/>
        <v>26</v>
      </c>
      <c r="AN1617" s="1">
        <f t="shared" si="1181"/>
        <v>26</v>
      </c>
      <c r="AO1617" s="1">
        <f t="shared" si="1182"/>
        <v>26</v>
      </c>
      <c r="AP1617" s="7">
        <f t="shared" si="1152"/>
        <v>38</v>
      </c>
      <c r="AQ1617" s="7">
        <f t="shared" si="1153"/>
        <v>38</v>
      </c>
      <c r="AR1617" s="1">
        <f t="shared" si="1183"/>
        <v>38</v>
      </c>
      <c r="AS1617" s="7">
        <f t="shared" si="1154"/>
        <v>38</v>
      </c>
      <c r="AT1617" s="1">
        <f t="shared" si="1184"/>
        <v>38</v>
      </c>
      <c r="AU1617" s="1">
        <f t="shared" si="1185"/>
        <v>38</v>
      </c>
      <c r="AV1617" s="1">
        <f t="shared" si="1186"/>
        <v>38</v>
      </c>
      <c r="AW1617" s="1">
        <f t="shared" si="1187"/>
        <v>38</v>
      </c>
      <c r="AX1617" s="1">
        <f t="shared" si="1188"/>
        <v>38</v>
      </c>
      <c r="AY1617" s="1">
        <f t="shared" si="1189"/>
        <v>38</v>
      </c>
      <c r="AZ1617" s="1">
        <f t="shared" si="1190"/>
        <v>38</v>
      </c>
      <c r="BA1617" s="1">
        <f t="shared" si="1191"/>
        <v>38</v>
      </c>
      <c r="BB1617" s="1">
        <f t="shared" si="1192"/>
        <v>40</v>
      </c>
      <c r="BC1617" s="1">
        <f t="shared" si="1193"/>
        <v>40</v>
      </c>
      <c r="BD1617" s="1">
        <f t="shared" si="1194"/>
        <v>41</v>
      </c>
      <c r="BE1617" s="1">
        <f t="shared" si="1195"/>
        <v>41</v>
      </c>
      <c r="BF1617" s="1">
        <f t="shared" si="1196"/>
        <v>41</v>
      </c>
      <c r="BG1617" s="1">
        <f>+IF(D1617="male",VLOOKUP(M1617,'Key node cluster'!$A$3:$C$45,3,0),VLOOKUP(M1617,'Key node cluster'!$F$3:$H$27,3,0))</f>
        <v>41</v>
      </c>
    </row>
    <row r="1618" spans="1:59" x14ac:dyDescent="0.25">
      <c r="A1618" t="s">
        <v>1863</v>
      </c>
      <c r="B1618">
        <v>9901034088</v>
      </c>
      <c r="C1618" s="7">
        <v>30</v>
      </c>
      <c r="D1618" t="s">
        <v>9</v>
      </c>
      <c r="E1618" t="s">
        <v>10</v>
      </c>
      <c r="F1618" t="s">
        <v>11</v>
      </c>
      <c r="G1618" t="str">
        <f t="shared" si="1151"/>
        <v>tvet</v>
      </c>
      <c r="H1618" s="7">
        <f t="shared" si="1155"/>
        <v>15</v>
      </c>
      <c r="I1618" t="s">
        <v>193</v>
      </c>
      <c r="J1618">
        <v>31</v>
      </c>
      <c r="K1618">
        <v>12.038356164384</v>
      </c>
      <c r="L1618">
        <v>24</v>
      </c>
      <c r="M1618" s="5">
        <f t="shared" si="1156"/>
        <v>42</v>
      </c>
      <c r="N1618" s="5">
        <f>+IF(D1618="male",VLOOKUP(BG1618,'Key node cluster'!$L$3:$N$24,3,0),VLOOKUP(BG1618,'Key node cluster'!$R$3:$T$15,3,0))</f>
        <v>0</v>
      </c>
      <c r="O1618" s="1">
        <v>0</v>
      </c>
      <c r="P1618" s="1">
        <f t="shared" si="1157"/>
        <v>26</v>
      </c>
      <c r="Q1618" s="1">
        <f t="shared" si="1158"/>
        <v>26</v>
      </c>
      <c r="R1618" s="1">
        <f t="shared" si="1159"/>
        <v>26</v>
      </c>
      <c r="S1618" s="1">
        <f t="shared" si="1160"/>
        <v>26</v>
      </c>
      <c r="T1618" s="1">
        <f t="shared" si="1161"/>
        <v>26</v>
      </c>
      <c r="U1618" s="1">
        <f t="shared" si="1162"/>
        <v>26</v>
      </c>
      <c r="V1618" s="1">
        <f t="shared" si="1163"/>
        <v>26</v>
      </c>
      <c r="W1618" s="1">
        <f t="shared" si="1164"/>
        <v>26</v>
      </c>
      <c r="X1618" s="1">
        <f t="shared" si="1165"/>
        <v>26</v>
      </c>
      <c r="Y1618" s="1">
        <f t="shared" si="1166"/>
        <v>26</v>
      </c>
      <c r="Z1618" s="1">
        <f t="shared" si="1167"/>
        <v>26</v>
      </c>
      <c r="AA1618" s="1">
        <f t="shared" si="1168"/>
        <v>26</v>
      </c>
      <c r="AB1618" s="1">
        <f t="shared" si="1169"/>
        <v>26</v>
      </c>
      <c r="AC1618" s="1">
        <f t="shared" si="1170"/>
        <v>26</v>
      </c>
      <c r="AD1618" s="1">
        <f t="shared" si="1171"/>
        <v>26</v>
      </c>
      <c r="AE1618" s="1">
        <f t="shared" si="1172"/>
        <v>26</v>
      </c>
      <c r="AF1618" s="1">
        <f t="shared" si="1173"/>
        <v>26</v>
      </c>
      <c r="AG1618" s="1">
        <f t="shared" si="1174"/>
        <v>26</v>
      </c>
      <c r="AH1618" s="1">
        <f t="shared" si="1175"/>
        <v>26</v>
      </c>
      <c r="AI1618" s="1">
        <f t="shared" si="1176"/>
        <v>26</v>
      </c>
      <c r="AJ1618" s="1">
        <f t="shared" si="1177"/>
        <v>26</v>
      </c>
      <c r="AK1618" s="1">
        <f t="shared" si="1178"/>
        <v>26</v>
      </c>
      <c r="AL1618" s="1">
        <f t="shared" si="1179"/>
        <v>26</v>
      </c>
      <c r="AM1618" s="1">
        <f t="shared" si="1180"/>
        <v>26</v>
      </c>
      <c r="AN1618" s="1">
        <f t="shared" si="1181"/>
        <v>26</v>
      </c>
      <c r="AO1618" s="1">
        <f t="shared" si="1182"/>
        <v>26</v>
      </c>
      <c r="AP1618" s="7">
        <f t="shared" si="1152"/>
        <v>38</v>
      </c>
      <c r="AQ1618" s="7">
        <f t="shared" si="1153"/>
        <v>38</v>
      </c>
      <c r="AR1618" s="1">
        <f t="shared" si="1183"/>
        <v>38</v>
      </c>
      <c r="AS1618" s="7">
        <f t="shared" si="1154"/>
        <v>38</v>
      </c>
      <c r="AT1618" s="1">
        <f t="shared" si="1184"/>
        <v>38</v>
      </c>
      <c r="AU1618" s="1">
        <f t="shared" si="1185"/>
        <v>38</v>
      </c>
      <c r="AV1618" s="1">
        <f t="shared" si="1186"/>
        <v>38</v>
      </c>
      <c r="AW1618" s="1">
        <f t="shared" si="1187"/>
        <v>38</v>
      </c>
      <c r="AX1618" s="1">
        <f t="shared" si="1188"/>
        <v>38</v>
      </c>
      <c r="AY1618" s="1">
        <f t="shared" si="1189"/>
        <v>38</v>
      </c>
      <c r="AZ1618" s="1">
        <f t="shared" si="1190"/>
        <v>38</v>
      </c>
      <c r="BA1618" s="1">
        <f t="shared" si="1191"/>
        <v>38</v>
      </c>
      <c r="BB1618" s="1">
        <f t="shared" si="1192"/>
        <v>40</v>
      </c>
      <c r="BC1618" s="1">
        <f t="shared" si="1193"/>
        <v>40</v>
      </c>
      <c r="BD1618" s="1">
        <f t="shared" si="1194"/>
        <v>42</v>
      </c>
      <c r="BE1618" s="1">
        <f t="shared" si="1195"/>
        <v>42</v>
      </c>
      <c r="BF1618" s="1">
        <f t="shared" si="1196"/>
        <v>42</v>
      </c>
      <c r="BG1618" s="1">
        <f>+IF(D1618="male",VLOOKUP(M1618,'Key node cluster'!$A$3:$C$45,3,0),VLOOKUP(M1618,'Key node cluster'!$F$3:$H$27,3,0))</f>
        <v>42</v>
      </c>
    </row>
    <row r="1619" spans="1:59" x14ac:dyDescent="0.25">
      <c r="A1619" t="s">
        <v>1865</v>
      </c>
      <c r="B1619">
        <v>9991009019</v>
      </c>
      <c r="C1619" s="7">
        <v>20</v>
      </c>
      <c r="D1619" t="s">
        <v>9</v>
      </c>
      <c r="E1619" t="s">
        <v>10</v>
      </c>
      <c r="F1619" t="s">
        <v>25</v>
      </c>
      <c r="G1619" t="str">
        <f t="shared" si="1151"/>
        <v>bachelor or above</v>
      </c>
      <c r="H1619" s="7">
        <f t="shared" si="1155"/>
        <v>1</v>
      </c>
      <c r="I1619" t="s">
        <v>14</v>
      </c>
      <c r="J1619">
        <v>23</v>
      </c>
      <c r="K1619">
        <v>0.52054794520547998</v>
      </c>
      <c r="L1619">
        <v>2</v>
      </c>
      <c r="M1619" s="5">
        <f t="shared" si="1156"/>
        <v>19</v>
      </c>
      <c r="N1619" s="5">
        <f>+IF(D1619="male",VLOOKUP(BG1619,'Key node cluster'!$L$3:$N$24,3,0),VLOOKUP(BG1619,'Key node cluster'!$R$3:$T$15,3,0))</f>
        <v>0</v>
      </c>
      <c r="O1619" s="1">
        <v>0</v>
      </c>
      <c r="P1619" s="1">
        <f t="shared" si="1157"/>
        <v>1</v>
      </c>
      <c r="Q1619" s="1">
        <f t="shared" si="1158"/>
        <v>17</v>
      </c>
      <c r="R1619" s="1">
        <f t="shared" si="1159"/>
        <v>17</v>
      </c>
      <c r="S1619" s="1">
        <f t="shared" si="1160"/>
        <v>17</v>
      </c>
      <c r="T1619" s="1">
        <f t="shared" si="1161"/>
        <v>17</v>
      </c>
      <c r="U1619" s="1">
        <f t="shared" si="1162"/>
        <v>17</v>
      </c>
      <c r="V1619" s="1">
        <f t="shared" si="1163"/>
        <v>17</v>
      </c>
      <c r="W1619" s="1">
        <f t="shared" si="1164"/>
        <v>17</v>
      </c>
      <c r="X1619" s="1">
        <f t="shared" si="1165"/>
        <v>17</v>
      </c>
      <c r="Y1619" s="1">
        <f t="shared" si="1166"/>
        <v>17</v>
      </c>
      <c r="Z1619" s="1">
        <f t="shared" si="1167"/>
        <v>17</v>
      </c>
      <c r="AA1619" s="1">
        <f t="shared" si="1168"/>
        <v>17</v>
      </c>
      <c r="AB1619" s="1">
        <f t="shared" si="1169"/>
        <v>17</v>
      </c>
      <c r="AC1619" s="1">
        <f t="shared" si="1170"/>
        <v>17</v>
      </c>
      <c r="AD1619" s="1">
        <f t="shared" si="1171"/>
        <v>17</v>
      </c>
      <c r="AE1619" s="1">
        <f t="shared" si="1172"/>
        <v>17</v>
      </c>
      <c r="AF1619" s="1">
        <f t="shared" si="1173"/>
        <v>17</v>
      </c>
      <c r="AG1619" s="1">
        <f t="shared" si="1174"/>
        <v>18</v>
      </c>
      <c r="AH1619" s="1">
        <f t="shared" si="1175"/>
        <v>19</v>
      </c>
      <c r="AI1619" s="1">
        <f t="shared" si="1176"/>
        <v>19</v>
      </c>
      <c r="AJ1619" s="1">
        <f t="shared" si="1177"/>
        <v>19</v>
      </c>
      <c r="AK1619" s="1">
        <f t="shared" si="1178"/>
        <v>19</v>
      </c>
      <c r="AL1619" s="1">
        <f t="shared" si="1179"/>
        <v>19</v>
      </c>
      <c r="AM1619" s="1">
        <f t="shared" si="1180"/>
        <v>19</v>
      </c>
      <c r="AN1619" s="1">
        <f t="shared" si="1181"/>
        <v>19</v>
      </c>
      <c r="AO1619" s="1">
        <f t="shared" si="1182"/>
        <v>19</v>
      </c>
      <c r="AP1619" s="7">
        <f t="shared" si="1152"/>
        <v>19</v>
      </c>
      <c r="AQ1619" s="7">
        <f t="shared" si="1153"/>
        <v>19</v>
      </c>
      <c r="AR1619" s="1">
        <f t="shared" si="1183"/>
        <v>19</v>
      </c>
      <c r="AS1619" s="7">
        <f t="shared" si="1154"/>
        <v>19</v>
      </c>
      <c r="AT1619" s="1">
        <f t="shared" si="1184"/>
        <v>19</v>
      </c>
      <c r="AU1619" s="1">
        <f t="shared" si="1185"/>
        <v>19</v>
      </c>
      <c r="AV1619" s="1">
        <f t="shared" si="1186"/>
        <v>19</v>
      </c>
      <c r="AW1619" s="1">
        <f t="shared" si="1187"/>
        <v>19</v>
      </c>
      <c r="AX1619" s="1">
        <f t="shared" si="1188"/>
        <v>19</v>
      </c>
      <c r="AY1619" s="1">
        <f t="shared" si="1189"/>
        <v>19</v>
      </c>
      <c r="AZ1619" s="1">
        <f t="shared" si="1190"/>
        <v>19</v>
      </c>
      <c r="BA1619" s="1">
        <f t="shared" si="1191"/>
        <v>19</v>
      </c>
      <c r="BB1619" s="1">
        <f t="shared" si="1192"/>
        <v>19</v>
      </c>
      <c r="BC1619" s="1">
        <f t="shared" si="1193"/>
        <v>19</v>
      </c>
      <c r="BD1619" s="1">
        <f t="shared" si="1194"/>
        <v>19</v>
      </c>
      <c r="BE1619" s="1">
        <f t="shared" si="1195"/>
        <v>19</v>
      </c>
      <c r="BF1619" s="1">
        <f t="shared" si="1196"/>
        <v>19</v>
      </c>
      <c r="BG1619" s="1">
        <f>+IF(D1619="male",VLOOKUP(M1619,'Key node cluster'!$A$3:$C$45,3,0),VLOOKUP(M1619,'Key node cluster'!$F$3:$H$27,3,0))</f>
        <v>19</v>
      </c>
    </row>
    <row r="1620" spans="1:59" x14ac:dyDescent="0.25">
      <c r="A1620" t="s">
        <v>1866</v>
      </c>
      <c r="B1620">
        <v>9751024715</v>
      </c>
      <c r="C1620" s="7">
        <v>50</v>
      </c>
      <c r="D1620" t="s">
        <v>9</v>
      </c>
      <c r="E1620" t="s">
        <v>10</v>
      </c>
      <c r="G1620" t="str">
        <f t="shared" si="1151"/>
        <v/>
      </c>
      <c r="H1620" s="7">
        <f t="shared" si="1155"/>
        <v>20</v>
      </c>
      <c r="J1620">
        <v>46</v>
      </c>
      <c r="K1620">
        <v>23.789041095889999</v>
      </c>
      <c r="L1620">
        <v>3</v>
      </c>
      <c r="M1620" s="5">
        <f t="shared" si="1156"/>
        <v>26</v>
      </c>
      <c r="N1620" s="5">
        <f>+IF(D1620="male",VLOOKUP(BG1620,'Key node cluster'!$L$3:$N$24,3,0),VLOOKUP(BG1620,'Key node cluster'!$R$3:$T$15,3,0))</f>
        <v>1</v>
      </c>
      <c r="O1620" s="1">
        <v>0</v>
      </c>
      <c r="P1620" s="1">
        <f t="shared" si="1157"/>
        <v>26</v>
      </c>
      <c r="Q1620" s="1">
        <f t="shared" si="1158"/>
        <v>26</v>
      </c>
      <c r="R1620" s="1">
        <f t="shared" si="1159"/>
        <v>26</v>
      </c>
      <c r="S1620" s="1">
        <f t="shared" si="1160"/>
        <v>26</v>
      </c>
      <c r="T1620" s="1">
        <f t="shared" si="1161"/>
        <v>26</v>
      </c>
      <c r="U1620" s="1">
        <f t="shared" si="1162"/>
        <v>26</v>
      </c>
      <c r="V1620" s="1">
        <f t="shared" si="1163"/>
        <v>26</v>
      </c>
      <c r="W1620" s="1">
        <f t="shared" si="1164"/>
        <v>26</v>
      </c>
      <c r="X1620" s="1">
        <f t="shared" si="1165"/>
        <v>26</v>
      </c>
      <c r="Y1620" s="1">
        <f t="shared" si="1166"/>
        <v>26</v>
      </c>
      <c r="Z1620" s="1">
        <f t="shared" si="1167"/>
        <v>26</v>
      </c>
      <c r="AA1620" s="1">
        <f t="shared" si="1168"/>
        <v>26</v>
      </c>
      <c r="AB1620" s="1">
        <f t="shared" si="1169"/>
        <v>26</v>
      </c>
      <c r="AC1620" s="1">
        <f t="shared" si="1170"/>
        <v>26</v>
      </c>
      <c r="AD1620" s="1">
        <f t="shared" si="1171"/>
        <v>26</v>
      </c>
      <c r="AE1620" s="1">
        <f t="shared" si="1172"/>
        <v>26</v>
      </c>
      <c r="AF1620" s="1">
        <f t="shared" si="1173"/>
        <v>26</v>
      </c>
      <c r="AG1620" s="1">
        <f t="shared" si="1174"/>
        <v>26</v>
      </c>
      <c r="AH1620" s="1">
        <f t="shared" si="1175"/>
        <v>26</v>
      </c>
      <c r="AI1620" s="1">
        <f t="shared" si="1176"/>
        <v>26</v>
      </c>
      <c r="AJ1620" s="1">
        <f t="shared" si="1177"/>
        <v>26</v>
      </c>
      <c r="AK1620" s="1">
        <f t="shared" si="1178"/>
        <v>26</v>
      </c>
      <c r="AL1620" s="1">
        <f t="shared" si="1179"/>
        <v>26</v>
      </c>
      <c r="AM1620" s="1">
        <f t="shared" si="1180"/>
        <v>26</v>
      </c>
      <c r="AN1620" s="1">
        <f t="shared" si="1181"/>
        <v>26</v>
      </c>
      <c r="AO1620" s="1">
        <f t="shared" si="1182"/>
        <v>26</v>
      </c>
      <c r="AP1620" s="7">
        <f t="shared" si="1152"/>
        <v>26</v>
      </c>
      <c r="AQ1620" s="7">
        <f t="shared" si="1153"/>
        <v>26</v>
      </c>
      <c r="AR1620" s="1">
        <f t="shared" si="1183"/>
        <v>26</v>
      </c>
      <c r="AS1620" s="7">
        <f t="shared" si="1154"/>
        <v>26</v>
      </c>
      <c r="AT1620" s="1">
        <f t="shared" si="1184"/>
        <v>26</v>
      </c>
      <c r="AU1620" s="1">
        <f t="shared" si="1185"/>
        <v>26</v>
      </c>
      <c r="AV1620" s="1">
        <f t="shared" si="1186"/>
        <v>26</v>
      </c>
      <c r="AW1620" s="1">
        <f t="shared" si="1187"/>
        <v>26</v>
      </c>
      <c r="AX1620" s="1">
        <f t="shared" si="1188"/>
        <v>26</v>
      </c>
      <c r="AY1620" s="1">
        <f t="shared" si="1189"/>
        <v>26</v>
      </c>
      <c r="AZ1620" s="1">
        <f t="shared" si="1190"/>
        <v>26</v>
      </c>
      <c r="BA1620" s="1">
        <f t="shared" si="1191"/>
        <v>26</v>
      </c>
      <c r="BB1620" s="1">
        <f t="shared" si="1192"/>
        <v>26</v>
      </c>
      <c r="BC1620" s="1">
        <f t="shared" si="1193"/>
        <v>26</v>
      </c>
      <c r="BD1620" s="1">
        <f t="shared" si="1194"/>
        <v>26</v>
      </c>
      <c r="BE1620" s="1">
        <f t="shared" si="1195"/>
        <v>26</v>
      </c>
      <c r="BF1620" s="1">
        <f t="shared" si="1196"/>
        <v>26</v>
      </c>
      <c r="BG1620" s="1">
        <f>+IF(D1620="male",VLOOKUP(M1620,'Key node cluster'!$A$3:$C$45,3,0),VLOOKUP(M1620,'Key node cluster'!$F$3:$H$27,3,0))</f>
        <v>31</v>
      </c>
    </row>
    <row r="1621" spans="1:59" x14ac:dyDescent="0.25">
      <c r="A1621" t="s">
        <v>1867</v>
      </c>
      <c r="B1621">
        <v>9861037258</v>
      </c>
      <c r="C1621" s="7">
        <v>40</v>
      </c>
      <c r="D1621" t="s">
        <v>9</v>
      </c>
      <c r="E1621" t="s">
        <v>10</v>
      </c>
      <c r="F1621" t="s">
        <v>266</v>
      </c>
      <c r="G1621" t="str">
        <f t="shared" si="1151"/>
        <v>bachelor or above</v>
      </c>
      <c r="H1621" s="7">
        <f t="shared" si="1155"/>
        <v>15</v>
      </c>
      <c r="I1621" t="s">
        <v>14</v>
      </c>
      <c r="J1621">
        <v>36</v>
      </c>
      <c r="K1621">
        <v>11.030136986301001</v>
      </c>
      <c r="L1621">
        <v>18</v>
      </c>
      <c r="M1621" s="5">
        <f t="shared" si="1156"/>
        <v>32</v>
      </c>
      <c r="N1621" s="5">
        <f>+IF(D1621="male",VLOOKUP(BG1621,'Key node cluster'!$L$3:$N$24,3,0),VLOOKUP(BG1621,'Key node cluster'!$R$3:$T$15,3,0))</f>
        <v>0</v>
      </c>
      <c r="O1621" s="1">
        <v>0</v>
      </c>
      <c r="P1621" s="1">
        <f t="shared" si="1157"/>
        <v>26</v>
      </c>
      <c r="Q1621" s="1">
        <f t="shared" si="1158"/>
        <v>26</v>
      </c>
      <c r="R1621" s="1">
        <f t="shared" si="1159"/>
        <v>26</v>
      </c>
      <c r="S1621" s="1">
        <f t="shared" si="1160"/>
        <v>26</v>
      </c>
      <c r="T1621" s="1">
        <f t="shared" si="1161"/>
        <v>26</v>
      </c>
      <c r="U1621" s="1">
        <f t="shared" si="1162"/>
        <v>26</v>
      </c>
      <c r="V1621" s="1">
        <f t="shared" si="1163"/>
        <v>26</v>
      </c>
      <c r="W1621" s="1">
        <f t="shared" si="1164"/>
        <v>26</v>
      </c>
      <c r="X1621" s="1">
        <f t="shared" si="1165"/>
        <v>26</v>
      </c>
      <c r="Y1621" s="1">
        <f t="shared" si="1166"/>
        <v>26</v>
      </c>
      <c r="Z1621" s="1">
        <f t="shared" si="1167"/>
        <v>26</v>
      </c>
      <c r="AA1621" s="1">
        <f t="shared" si="1168"/>
        <v>26</v>
      </c>
      <c r="AB1621" s="1">
        <f t="shared" si="1169"/>
        <v>26</v>
      </c>
      <c r="AC1621" s="1">
        <f t="shared" si="1170"/>
        <v>26</v>
      </c>
      <c r="AD1621" s="1">
        <f t="shared" si="1171"/>
        <v>26</v>
      </c>
      <c r="AE1621" s="1">
        <f t="shared" si="1172"/>
        <v>26</v>
      </c>
      <c r="AF1621" s="1">
        <f t="shared" si="1173"/>
        <v>26</v>
      </c>
      <c r="AG1621" s="1">
        <f t="shared" si="1174"/>
        <v>26</v>
      </c>
      <c r="AH1621" s="1">
        <f t="shared" si="1175"/>
        <v>26</v>
      </c>
      <c r="AI1621" s="1">
        <f t="shared" si="1176"/>
        <v>26</v>
      </c>
      <c r="AJ1621" s="1">
        <f t="shared" si="1177"/>
        <v>26</v>
      </c>
      <c r="AK1621" s="1">
        <f t="shared" si="1178"/>
        <v>26</v>
      </c>
      <c r="AL1621" s="1">
        <f t="shared" si="1179"/>
        <v>26</v>
      </c>
      <c r="AM1621" s="1">
        <f t="shared" si="1180"/>
        <v>26</v>
      </c>
      <c r="AN1621" s="1">
        <f t="shared" si="1181"/>
        <v>26</v>
      </c>
      <c r="AO1621" s="1">
        <f t="shared" si="1182"/>
        <v>26</v>
      </c>
      <c r="AP1621" s="7">
        <f t="shared" si="1152"/>
        <v>27</v>
      </c>
      <c r="AQ1621" s="7">
        <f t="shared" si="1153"/>
        <v>28</v>
      </c>
      <c r="AR1621" s="1">
        <f t="shared" si="1183"/>
        <v>32</v>
      </c>
      <c r="AS1621" s="7">
        <f t="shared" si="1154"/>
        <v>32</v>
      </c>
      <c r="AT1621" s="1">
        <f t="shared" si="1184"/>
        <v>32</v>
      </c>
      <c r="AU1621" s="1">
        <f t="shared" si="1185"/>
        <v>32</v>
      </c>
      <c r="AV1621" s="1">
        <f t="shared" si="1186"/>
        <v>32</v>
      </c>
      <c r="AW1621" s="1">
        <f t="shared" si="1187"/>
        <v>32</v>
      </c>
      <c r="AX1621" s="1">
        <f t="shared" si="1188"/>
        <v>32</v>
      </c>
      <c r="AY1621" s="1">
        <f t="shared" si="1189"/>
        <v>32</v>
      </c>
      <c r="AZ1621" s="1">
        <f t="shared" si="1190"/>
        <v>32</v>
      </c>
      <c r="BA1621" s="1">
        <f t="shared" si="1191"/>
        <v>32</v>
      </c>
      <c r="BB1621" s="1">
        <f t="shared" si="1192"/>
        <v>32</v>
      </c>
      <c r="BC1621" s="1">
        <f t="shared" si="1193"/>
        <v>32</v>
      </c>
      <c r="BD1621" s="1">
        <f t="shared" si="1194"/>
        <v>32</v>
      </c>
      <c r="BE1621" s="1">
        <f t="shared" si="1195"/>
        <v>32</v>
      </c>
      <c r="BF1621" s="1">
        <f t="shared" si="1196"/>
        <v>32</v>
      </c>
      <c r="BG1621" s="1">
        <f>+IF(D1621="male",VLOOKUP(M1621,'Key node cluster'!$A$3:$C$45,3,0),VLOOKUP(M1621,'Key node cluster'!$F$3:$H$27,3,0))</f>
        <v>32</v>
      </c>
    </row>
    <row r="1622" spans="1:59" x14ac:dyDescent="0.25">
      <c r="A1622" t="s">
        <v>1868</v>
      </c>
      <c r="B1622">
        <v>9951033074</v>
      </c>
      <c r="C1622" s="7">
        <v>30</v>
      </c>
      <c r="D1622" t="s">
        <v>9</v>
      </c>
      <c r="E1622" t="s">
        <v>10</v>
      </c>
      <c r="F1622" t="s">
        <v>31</v>
      </c>
      <c r="G1622" t="str">
        <f t="shared" si="1151"/>
        <v>bachelor or above</v>
      </c>
      <c r="H1622" s="7">
        <f t="shared" si="1155"/>
        <v>5</v>
      </c>
      <c r="I1622" t="s">
        <v>14</v>
      </c>
      <c r="J1622">
        <v>26</v>
      </c>
      <c r="K1622">
        <v>4.7506849315068003</v>
      </c>
      <c r="L1622">
        <v>1</v>
      </c>
      <c r="M1622" s="5">
        <f t="shared" si="1156"/>
        <v>31</v>
      </c>
      <c r="N1622" s="5">
        <f>+IF(D1622="male",VLOOKUP(BG1622,'Key node cluster'!$L$3:$N$24,3,0),VLOOKUP(BG1622,'Key node cluster'!$R$3:$T$15,3,0))</f>
        <v>1</v>
      </c>
      <c r="O1622" s="1">
        <v>0</v>
      </c>
      <c r="P1622" s="1">
        <f t="shared" si="1157"/>
        <v>26</v>
      </c>
      <c r="Q1622" s="1">
        <f t="shared" si="1158"/>
        <v>26</v>
      </c>
      <c r="R1622" s="1">
        <f t="shared" si="1159"/>
        <v>26</v>
      </c>
      <c r="S1622" s="1">
        <f t="shared" si="1160"/>
        <v>26</v>
      </c>
      <c r="T1622" s="1">
        <f t="shared" si="1161"/>
        <v>26</v>
      </c>
      <c r="U1622" s="1">
        <f t="shared" si="1162"/>
        <v>26</v>
      </c>
      <c r="V1622" s="1">
        <f t="shared" si="1163"/>
        <v>26</v>
      </c>
      <c r="W1622" s="1">
        <f t="shared" si="1164"/>
        <v>26</v>
      </c>
      <c r="X1622" s="1">
        <f t="shared" si="1165"/>
        <v>26</v>
      </c>
      <c r="Y1622" s="1">
        <f t="shared" si="1166"/>
        <v>26</v>
      </c>
      <c r="Z1622" s="1">
        <f t="shared" si="1167"/>
        <v>26</v>
      </c>
      <c r="AA1622" s="1">
        <f t="shared" si="1168"/>
        <v>26</v>
      </c>
      <c r="AB1622" s="1">
        <f t="shared" si="1169"/>
        <v>26</v>
      </c>
      <c r="AC1622" s="1">
        <f t="shared" si="1170"/>
        <v>26</v>
      </c>
      <c r="AD1622" s="1">
        <f t="shared" si="1171"/>
        <v>26</v>
      </c>
      <c r="AE1622" s="1">
        <f t="shared" si="1172"/>
        <v>26</v>
      </c>
      <c r="AF1622" s="1">
        <f t="shared" si="1173"/>
        <v>26</v>
      </c>
      <c r="AG1622" s="1">
        <f t="shared" si="1174"/>
        <v>26</v>
      </c>
      <c r="AH1622" s="1">
        <f t="shared" si="1175"/>
        <v>26</v>
      </c>
      <c r="AI1622" s="1">
        <f t="shared" si="1176"/>
        <v>26</v>
      </c>
      <c r="AJ1622" s="1">
        <f t="shared" si="1177"/>
        <v>26</v>
      </c>
      <c r="AK1622" s="1">
        <f t="shared" si="1178"/>
        <v>26</v>
      </c>
      <c r="AL1622" s="1">
        <f t="shared" si="1179"/>
        <v>26</v>
      </c>
      <c r="AM1622" s="1">
        <f t="shared" si="1180"/>
        <v>26</v>
      </c>
      <c r="AN1622" s="1">
        <f t="shared" si="1181"/>
        <v>26</v>
      </c>
      <c r="AO1622" s="1">
        <f t="shared" si="1182"/>
        <v>26</v>
      </c>
      <c r="AP1622" s="7">
        <f t="shared" si="1152"/>
        <v>27</v>
      </c>
      <c r="AQ1622" s="7">
        <f t="shared" si="1153"/>
        <v>28</v>
      </c>
      <c r="AR1622" s="1">
        <f t="shared" si="1183"/>
        <v>29</v>
      </c>
      <c r="AS1622" s="7">
        <f t="shared" si="1154"/>
        <v>31</v>
      </c>
      <c r="AT1622" s="1">
        <f t="shared" si="1184"/>
        <v>31</v>
      </c>
      <c r="AU1622" s="1">
        <f t="shared" si="1185"/>
        <v>31</v>
      </c>
      <c r="AV1622" s="1">
        <f t="shared" si="1186"/>
        <v>31</v>
      </c>
      <c r="AW1622" s="1">
        <f t="shared" si="1187"/>
        <v>31</v>
      </c>
      <c r="AX1622" s="1">
        <f t="shared" si="1188"/>
        <v>31</v>
      </c>
      <c r="AY1622" s="1">
        <f t="shared" si="1189"/>
        <v>31</v>
      </c>
      <c r="AZ1622" s="1">
        <f t="shared" si="1190"/>
        <v>31</v>
      </c>
      <c r="BA1622" s="1">
        <f t="shared" si="1191"/>
        <v>31</v>
      </c>
      <c r="BB1622" s="1">
        <f t="shared" si="1192"/>
        <v>31</v>
      </c>
      <c r="BC1622" s="1">
        <f t="shared" si="1193"/>
        <v>31</v>
      </c>
      <c r="BD1622" s="1">
        <f t="shared" si="1194"/>
        <v>31</v>
      </c>
      <c r="BE1622" s="1">
        <f t="shared" si="1195"/>
        <v>31</v>
      </c>
      <c r="BF1622" s="1">
        <f t="shared" si="1196"/>
        <v>31</v>
      </c>
      <c r="BG1622" s="1">
        <f>+IF(D1622="male",VLOOKUP(M1622,'Key node cluster'!$A$3:$C$45,3,0),VLOOKUP(M1622,'Key node cluster'!$F$3:$H$27,3,0))</f>
        <v>31</v>
      </c>
    </row>
    <row r="1623" spans="1:59" x14ac:dyDescent="0.25">
      <c r="A1623" t="s">
        <v>1869</v>
      </c>
      <c r="B1623">
        <v>9911043498</v>
      </c>
      <c r="C1623" s="7">
        <v>30</v>
      </c>
      <c r="D1623" t="s">
        <v>9</v>
      </c>
      <c r="E1623" t="s">
        <v>10</v>
      </c>
      <c r="F1623" t="s">
        <v>11</v>
      </c>
      <c r="G1623" t="str">
        <f t="shared" si="1151"/>
        <v>bachelor or above</v>
      </c>
      <c r="H1623" s="7">
        <f t="shared" si="1155"/>
        <v>10</v>
      </c>
      <c r="I1623" t="s">
        <v>14</v>
      </c>
      <c r="J1623">
        <v>30</v>
      </c>
      <c r="K1623">
        <v>7.8575342465753</v>
      </c>
      <c r="L1623">
        <v>3</v>
      </c>
      <c r="M1623" s="5">
        <f t="shared" si="1156"/>
        <v>42</v>
      </c>
      <c r="N1623" s="5">
        <f>+IF(D1623="male",VLOOKUP(BG1623,'Key node cluster'!$L$3:$N$24,3,0),VLOOKUP(BG1623,'Key node cluster'!$R$3:$T$15,3,0))</f>
        <v>0</v>
      </c>
      <c r="O1623" s="1">
        <v>0</v>
      </c>
      <c r="P1623" s="1">
        <f t="shared" si="1157"/>
        <v>26</v>
      </c>
      <c r="Q1623" s="1">
        <f t="shared" si="1158"/>
        <v>26</v>
      </c>
      <c r="R1623" s="1">
        <f t="shared" si="1159"/>
        <v>26</v>
      </c>
      <c r="S1623" s="1">
        <f t="shared" si="1160"/>
        <v>26</v>
      </c>
      <c r="T1623" s="1">
        <f t="shared" si="1161"/>
        <v>26</v>
      </c>
      <c r="U1623" s="1">
        <f t="shared" si="1162"/>
        <v>26</v>
      </c>
      <c r="V1623" s="1">
        <f t="shared" si="1163"/>
        <v>26</v>
      </c>
      <c r="W1623" s="1">
        <f t="shared" si="1164"/>
        <v>26</v>
      </c>
      <c r="X1623" s="1">
        <f t="shared" si="1165"/>
        <v>26</v>
      </c>
      <c r="Y1623" s="1">
        <f t="shared" si="1166"/>
        <v>26</v>
      </c>
      <c r="Z1623" s="1">
        <f t="shared" si="1167"/>
        <v>26</v>
      </c>
      <c r="AA1623" s="1">
        <f t="shared" si="1168"/>
        <v>26</v>
      </c>
      <c r="AB1623" s="1">
        <f t="shared" si="1169"/>
        <v>26</v>
      </c>
      <c r="AC1623" s="1">
        <f t="shared" si="1170"/>
        <v>26</v>
      </c>
      <c r="AD1623" s="1">
        <f t="shared" si="1171"/>
        <v>26</v>
      </c>
      <c r="AE1623" s="1">
        <f t="shared" si="1172"/>
        <v>26</v>
      </c>
      <c r="AF1623" s="1">
        <f t="shared" si="1173"/>
        <v>26</v>
      </c>
      <c r="AG1623" s="1">
        <f t="shared" si="1174"/>
        <v>26</v>
      </c>
      <c r="AH1623" s="1">
        <f t="shared" si="1175"/>
        <v>26</v>
      </c>
      <c r="AI1623" s="1">
        <f t="shared" si="1176"/>
        <v>26</v>
      </c>
      <c r="AJ1623" s="1">
        <f t="shared" si="1177"/>
        <v>26</v>
      </c>
      <c r="AK1623" s="1">
        <f t="shared" si="1178"/>
        <v>26</v>
      </c>
      <c r="AL1623" s="1">
        <f t="shared" si="1179"/>
        <v>26</v>
      </c>
      <c r="AM1623" s="1">
        <f t="shared" si="1180"/>
        <v>26</v>
      </c>
      <c r="AN1623" s="1">
        <f t="shared" si="1181"/>
        <v>26</v>
      </c>
      <c r="AO1623" s="1">
        <f t="shared" si="1182"/>
        <v>26</v>
      </c>
      <c r="AP1623" s="7">
        <f t="shared" si="1152"/>
        <v>38</v>
      </c>
      <c r="AQ1623" s="7">
        <f t="shared" si="1153"/>
        <v>38</v>
      </c>
      <c r="AR1623" s="1">
        <f t="shared" si="1183"/>
        <v>38</v>
      </c>
      <c r="AS1623" s="7">
        <f t="shared" si="1154"/>
        <v>38</v>
      </c>
      <c r="AT1623" s="1">
        <f t="shared" si="1184"/>
        <v>38</v>
      </c>
      <c r="AU1623" s="1">
        <f t="shared" si="1185"/>
        <v>38</v>
      </c>
      <c r="AV1623" s="1">
        <f t="shared" si="1186"/>
        <v>38</v>
      </c>
      <c r="AW1623" s="1">
        <f t="shared" si="1187"/>
        <v>38</v>
      </c>
      <c r="AX1623" s="1">
        <f t="shared" si="1188"/>
        <v>38</v>
      </c>
      <c r="AY1623" s="1">
        <f t="shared" si="1189"/>
        <v>38</v>
      </c>
      <c r="AZ1623" s="1">
        <f t="shared" si="1190"/>
        <v>38</v>
      </c>
      <c r="BA1623" s="1">
        <f t="shared" si="1191"/>
        <v>38</v>
      </c>
      <c r="BB1623" s="1">
        <f t="shared" si="1192"/>
        <v>40</v>
      </c>
      <c r="BC1623" s="1">
        <f t="shared" si="1193"/>
        <v>40</v>
      </c>
      <c r="BD1623" s="1">
        <f t="shared" si="1194"/>
        <v>42</v>
      </c>
      <c r="BE1623" s="1">
        <f t="shared" si="1195"/>
        <v>42</v>
      </c>
      <c r="BF1623" s="1">
        <f t="shared" si="1196"/>
        <v>42</v>
      </c>
      <c r="BG1623" s="1">
        <f>+IF(D1623="male",VLOOKUP(M1623,'Key node cluster'!$A$3:$C$45,3,0),VLOOKUP(M1623,'Key node cluster'!$F$3:$H$27,3,0))</f>
        <v>42</v>
      </c>
    </row>
    <row r="1624" spans="1:59" x14ac:dyDescent="0.25">
      <c r="A1624" t="s">
        <v>1873</v>
      </c>
      <c r="B1624">
        <v>9951052140</v>
      </c>
      <c r="C1624" s="7">
        <v>30</v>
      </c>
      <c r="D1624" t="s">
        <v>9</v>
      </c>
      <c r="E1624" t="s">
        <v>10</v>
      </c>
      <c r="G1624" t="str">
        <f t="shared" si="1151"/>
        <v>secondary or below</v>
      </c>
      <c r="H1624" s="7">
        <f t="shared" si="1155"/>
        <v>10</v>
      </c>
      <c r="I1624" t="s">
        <v>12</v>
      </c>
      <c r="J1624">
        <v>26</v>
      </c>
      <c r="K1624">
        <v>8.0273972602740002</v>
      </c>
      <c r="L1624">
        <v>17</v>
      </c>
      <c r="M1624" s="5">
        <f t="shared" si="1156"/>
        <v>26</v>
      </c>
      <c r="N1624" s="5">
        <f>+IF(D1624="male",VLOOKUP(BG1624,'Key node cluster'!$L$3:$N$24,3,0),VLOOKUP(BG1624,'Key node cluster'!$R$3:$T$15,3,0))</f>
        <v>1</v>
      </c>
      <c r="O1624" s="1">
        <v>0</v>
      </c>
      <c r="P1624" s="1">
        <f t="shared" si="1157"/>
        <v>26</v>
      </c>
      <c r="Q1624" s="1">
        <f t="shared" si="1158"/>
        <v>26</v>
      </c>
      <c r="R1624" s="1">
        <f t="shared" si="1159"/>
        <v>26</v>
      </c>
      <c r="S1624" s="1">
        <f t="shared" si="1160"/>
        <v>26</v>
      </c>
      <c r="T1624" s="1">
        <f t="shared" si="1161"/>
        <v>26</v>
      </c>
      <c r="U1624" s="1">
        <f t="shared" si="1162"/>
        <v>26</v>
      </c>
      <c r="V1624" s="1">
        <f t="shared" si="1163"/>
        <v>26</v>
      </c>
      <c r="W1624" s="1">
        <f t="shared" si="1164"/>
        <v>26</v>
      </c>
      <c r="X1624" s="1">
        <f t="shared" si="1165"/>
        <v>26</v>
      </c>
      <c r="Y1624" s="1">
        <f t="shared" si="1166"/>
        <v>26</v>
      </c>
      <c r="Z1624" s="1">
        <f t="shared" si="1167"/>
        <v>26</v>
      </c>
      <c r="AA1624" s="1">
        <f t="shared" si="1168"/>
        <v>26</v>
      </c>
      <c r="AB1624" s="1">
        <f t="shared" si="1169"/>
        <v>26</v>
      </c>
      <c r="AC1624" s="1">
        <f t="shared" si="1170"/>
        <v>26</v>
      </c>
      <c r="AD1624" s="1">
        <f t="shared" si="1171"/>
        <v>26</v>
      </c>
      <c r="AE1624" s="1">
        <f t="shared" si="1172"/>
        <v>26</v>
      </c>
      <c r="AF1624" s="1">
        <f t="shared" si="1173"/>
        <v>26</v>
      </c>
      <c r="AG1624" s="1">
        <f t="shared" si="1174"/>
        <v>26</v>
      </c>
      <c r="AH1624" s="1">
        <f t="shared" si="1175"/>
        <v>26</v>
      </c>
      <c r="AI1624" s="1">
        <f t="shared" si="1176"/>
        <v>26</v>
      </c>
      <c r="AJ1624" s="1">
        <f t="shared" si="1177"/>
        <v>26</v>
      </c>
      <c r="AK1624" s="1">
        <f t="shared" si="1178"/>
        <v>26</v>
      </c>
      <c r="AL1624" s="1">
        <f t="shared" si="1179"/>
        <v>26</v>
      </c>
      <c r="AM1624" s="1">
        <f t="shared" si="1180"/>
        <v>26</v>
      </c>
      <c r="AN1624" s="1">
        <f t="shared" si="1181"/>
        <v>26</v>
      </c>
      <c r="AO1624" s="1">
        <f t="shared" si="1182"/>
        <v>26</v>
      </c>
      <c r="AP1624" s="7">
        <f t="shared" si="1152"/>
        <v>26</v>
      </c>
      <c r="AQ1624" s="7">
        <f t="shared" si="1153"/>
        <v>26</v>
      </c>
      <c r="AR1624" s="1">
        <f t="shared" si="1183"/>
        <v>26</v>
      </c>
      <c r="AS1624" s="7">
        <f t="shared" si="1154"/>
        <v>26</v>
      </c>
      <c r="AT1624" s="1">
        <f t="shared" si="1184"/>
        <v>26</v>
      </c>
      <c r="AU1624" s="1">
        <f t="shared" si="1185"/>
        <v>26</v>
      </c>
      <c r="AV1624" s="1">
        <f t="shared" si="1186"/>
        <v>26</v>
      </c>
      <c r="AW1624" s="1">
        <f t="shared" si="1187"/>
        <v>26</v>
      </c>
      <c r="AX1624" s="1">
        <f t="shared" si="1188"/>
        <v>26</v>
      </c>
      <c r="AY1624" s="1">
        <f t="shared" si="1189"/>
        <v>26</v>
      </c>
      <c r="AZ1624" s="1">
        <f t="shared" si="1190"/>
        <v>26</v>
      </c>
      <c r="BA1624" s="1">
        <f t="shared" si="1191"/>
        <v>26</v>
      </c>
      <c r="BB1624" s="1">
        <f t="shared" si="1192"/>
        <v>26</v>
      </c>
      <c r="BC1624" s="1">
        <f t="shared" si="1193"/>
        <v>26</v>
      </c>
      <c r="BD1624" s="1">
        <f t="shared" si="1194"/>
        <v>26</v>
      </c>
      <c r="BE1624" s="1">
        <f t="shared" si="1195"/>
        <v>26</v>
      </c>
      <c r="BF1624" s="1">
        <f t="shared" si="1196"/>
        <v>26</v>
      </c>
      <c r="BG1624" s="1">
        <f>+IF(D1624="male",VLOOKUP(M1624,'Key node cluster'!$A$3:$C$45,3,0),VLOOKUP(M1624,'Key node cluster'!$F$3:$H$27,3,0))</f>
        <v>31</v>
      </c>
    </row>
    <row r="1625" spans="1:59" x14ac:dyDescent="0.25">
      <c r="A1625" t="s">
        <v>1874</v>
      </c>
      <c r="B1625">
        <v>9911056904</v>
      </c>
      <c r="C1625" s="7">
        <v>30</v>
      </c>
      <c r="D1625" t="s">
        <v>9</v>
      </c>
      <c r="E1625" t="s">
        <v>10</v>
      </c>
      <c r="G1625" t="str">
        <f t="shared" si="1151"/>
        <v/>
      </c>
      <c r="H1625" s="7">
        <f t="shared" si="1155"/>
        <v>10</v>
      </c>
      <c r="J1625">
        <v>31</v>
      </c>
      <c r="K1625">
        <v>7.5123287671233001</v>
      </c>
      <c r="L1625">
        <v>15</v>
      </c>
      <c r="M1625" s="5">
        <f t="shared" si="1156"/>
        <v>26</v>
      </c>
      <c r="N1625" s="5">
        <f>+IF(D1625="male",VLOOKUP(BG1625,'Key node cluster'!$L$3:$N$24,3,0),VLOOKUP(BG1625,'Key node cluster'!$R$3:$T$15,3,0))</f>
        <v>1</v>
      </c>
      <c r="O1625" s="1">
        <v>0</v>
      </c>
      <c r="P1625" s="1">
        <f t="shared" si="1157"/>
        <v>26</v>
      </c>
      <c r="Q1625" s="1">
        <f t="shared" si="1158"/>
        <v>26</v>
      </c>
      <c r="R1625" s="1">
        <f t="shared" si="1159"/>
        <v>26</v>
      </c>
      <c r="S1625" s="1">
        <f t="shared" si="1160"/>
        <v>26</v>
      </c>
      <c r="T1625" s="1">
        <f t="shared" si="1161"/>
        <v>26</v>
      </c>
      <c r="U1625" s="1">
        <f t="shared" si="1162"/>
        <v>26</v>
      </c>
      <c r="V1625" s="1">
        <f t="shared" si="1163"/>
        <v>26</v>
      </c>
      <c r="W1625" s="1">
        <f t="shared" si="1164"/>
        <v>26</v>
      </c>
      <c r="X1625" s="1">
        <f t="shared" si="1165"/>
        <v>26</v>
      </c>
      <c r="Y1625" s="1">
        <f t="shared" si="1166"/>
        <v>26</v>
      </c>
      <c r="Z1625" s="1">
        <f t="shared" si="1167"/>
        <v>26</v>
      </c>
      <c r="AA1625" s="1">
        <f t="shared" si="1168"/>
        <v>26</v>
      </c>
      <c r="AB1625" s="1">
        <f t="shared" si="1169"/>
        <v>26</v>
      </c>
      <c r="AC1625" s="1">
        <f t="shared" si="1170"/>
        <v>26</v>
      </c>
      <c r="AD1625" s="1">
        <f t="shared" si="1171"/>
        <v>26</v>
      </c>
      <c r="AE1625" s="1">
        <f t="shared" si="1172"/>
        <v>26</v>
      </c>
      <c r="AF1625" s="1">
        <f t="shared" si="1173"/>
        <v>26</v>
      </c>
      <c r="AG1625" s="1">
        <f t="shared" si="1174"/>
        <v>26</v>
      </c>
      <c r="AH1625" s="1">
        <f t="shared" si="1175"/>
        <v>26</v>
      </c>
      <c r="AI1625" s="1">
        <f t="shared" si="1176"/>
        <v>26</v>
      </c>
      <c r="AJ1625" s="1">
        <f t="shared" si="1177"/>
        <v>26</v>
      </c>
      <c r="AK1625" s="1">
        <f t="shared" si="1178"/>
        <v>26</v>
      </c>
      <c r="AL1625" s="1">
        <f t="shared" si="1179"/>
        <v>26</v>
      </c>
      <c r="AM1625" s="1">
        <f t="shared" si="1180"/>
        <v>26</v>
      </c>
      <c r="AN1625" s="1">
        <f t="shared" si="1181"/>
        <v>26</v>
      </c>
      <c r="AO1625" s="1">
        <f t="shared" si="1182"/>
        <v>26</v>
      </c>
      <c r="AP1625" s="7">
        <f t="shared" si="1152"/>
        <v>26</v>
      </c>
      <c r="AQ1625" s="7">
        <f t="shared" si="1153"/>
        <v>26</v>
      </c>
      <c r="AR1625" s="1">
        <f t="shared" si="1183"/>
        <v>26</v>
      </c>
      <c r="AS1625" s="7">
        <f t="shared" si="1154"/>
        <v>26</v>
      </c>
      <c r="AT1625" s="1">
        <f t="shared" si="1184"/>
        <v>26</v>
      </c>
      <c r="AU1625" s="1">
        <f t="shared" si="1185"/>
        <v>26</v>
      </c>
      <c r="AV1625" s="1">
        <f t="shared" si="1186"/>
        <v>26</v>
      </c>
      <c r="AW1625" s="1">
        <f t="shared" si="1187"/>
        <v>26</v>
      </c>
      <c r="AX1625" s="1">
        <f t="shared" si="1188"/>
        <v>26</v>
      </c>
      <c r="AY1625" s="1">
        <f t="shared" si="1189"/>
        <v>26</v>
      </c>
      <c r="AZ1625" s="1">
        <f t="shared" si="1190"/>
        <v>26</v>
      </c>
      <c r="BA1625" s="1">
        <f t="shared" si="1191"/>
        <v>26</v>
      </c>
      <c r="BB1625" s="1">
        <f t="shared" si="1192"/>
        <v>26</v>
      </c>
      <c r="BC1625" s="1">
        <f t="shared" si="1193"/>
        <v>26</v>
      </c>
      <c r="BD1625" s="1">
        <f t="shared" si="1194"/>
        <v>26</v>
      </c>
      <c r="BE1625" s="1">
        <f t="shared" si="1195"/>
        <v>26</v>
      </c>
      <c r="BF1625" s="1">
        <f t="shared" si="1196"/>
        <v>26</v>
      </c>
      <c r="BG1625" s="1">
        <f>+IF(D1625="male",VLOOKUP(M1625,'Key node cluster'!$A$3:$C$45,3,0),VLOOKUP(M1625,'Key node cluster'!$F$3:$H$27,3,0))</f>
        <v>31</v>
      </c>
    </row>
    <row r="1626" spans="1:59" x14ac:dyDescent="0.25">
      <c r="A1626" t="s">
        <v>1875</v>
      </c>
      <c r="B1626">
        <v>9971037703</v>
      </c>
      <c r="C1626" s="7">
        <v>20</v>
      </c>
      <c r="D1626" t="s">
        <v>9</v>
      </c>
      <c r="E1626" t="s">
        <v>10</v>
      </c>
      <c r="F1626" t="s">
        <v>25</v>
      </c>
      <c r="G1626" t="str">
        <f t="shared" si="1151"/>
        <v>bachelor or above</v>
      </c>
      <c r="H1626" s="7">
        <f t="shared" si="1155"/>
        <v>1</v>
      </c>
      <c r="I1626" t="s">
        <v>14</v>
      </c>
      <c r="J1626">
        <v>24</v>
      </c>
      <c r="K1626">
        <v>0.83835616438355998</v>
      </c>
      <c r="L1626">
        <v>1</v>
      </c>
      <c r="M1626" s="5">
        <f t="shared" si="1156"/>
        <v>19</v>
      </c>
      <c r="N1626" s="5">
        <f>+IF(D1626="male",VLOOKUP(BG1626,'Key node cluster'!$L$3:$N$24,3,0),VLOOKUP(BG1626,'Key node cluster'!$R$3:$T$15,3,0))</f>
        <v>0</v>
      </c>
      <c r="O1626" s="1">
        <v>0</v>
      </c>
      <c r="P1626" s="1">
        <f t="shared" si="1157"/>
        <v>1</v>
      </c>
      <c r="Q1626" s="1">
        <f t="shared" si="1158"/>
        <v>17</v>
      </c>
      <c r="R1626" s="1">
        <f t="shared" si="1159"/>
        <v>17</v>
      </c>
      <c r="S1626" s="1">
        <f t="shared" si="1160"/>
        <v>17</v>
      </c>
      <c r="T1626" s="1">
        <f t="shared" si="1161"/>
        <v>17</v>
      </c>
      <c r="U1626" s="1">
        <f t="shared" si="1162"/>
        <v>17</v>
      </c>
      <c r="V1626" s="1">
        <f t="shared" si="1163"/>
        <v>17</v>
      </c>
      <c r="W1626" s="1">
        <f t="shared" si="1164"/>
        <v>17</v>
      </c>
      <c r="X1626" s="1">
        <f t="shared" si="1165"/>
        <v>17</v>
      </c>
      <c r="Y1626" s="1">
        <f t="shared" si="1166"/>
        <v>17</v>
      </c>
      <c r="Z1626" s="1">
        <f t="shared" si="1167"/>
        <v>17</v>
      </c>
      <c r="AA1626" s="1">
        <f t="shared" si="1168"/>
        <v>17</v>
      </c>
      <c r="AB1626" s="1">
        <f t="shared" si="1169"/>
        <v>17</v>
      </c>
      <c r="AC1626" s="1">
        <f t="shared" si="1170"/>
        <v>17</v>
      </c>
      <c r="AD1626" s="1">
        <f t="shared" si="1171"/>
        <v>17</v>
      </c>
      <c r="AE1626" s="1">
        <f t="shared" si="1172"/>
        <v>17</v>
      </c>
      <c r="AF1626" s="1">
        <f t="shared" si="1173"/>
        <v>17</v>
      </c>
      <c r="AG1626" s="1">
        <f t="shared" si="1174"/>
        <v>18</v>
      </c>
      <c r="AH1626" s="1">
        <f t="shared" si="1175"/>
        <v>19</v>
      </c>
      <c r="AI1626" s="1">
        <f t="shared" si="1176"/>
        <v>19</v>
      </c>
      <c r="AJ1626" s="1">
        <f t="shared" si="1177"/>
        <v>19</v>
      </c>
      <c r="AK1626" s="1">
        <f t="shared" si="1178"/>
        <v>19</v>
      </c>
      <c r="AL1626" s="1">
        <f t="shared" si="1179"/>
        <v>19</v>
      </c>
      <c r="AM1626" s="1">
        <f t="shared" si="1180"/>
        <v>19</v>
      </c>
      <c r="AN1626" s="1">
        <f t="shared" si="1181"/>
        <v>19</v>
      </c>
      <c r="AO1626" s="1">
        <f t="shared" si="1182"/>
        <v>19</v>
      </c>
      <c r="AP1626" s="7">
        <f t="shared" si="1152"/>
        <v>19</v>
      </c>
      <c r="AQ1626" s="7">
        <f t="shared" si="1153"/>
        <v>19</v>
      </c>
      <c r="AR1626" s="1">
        <f t="shared" si="1183"/>
        <v>19</v>
      </c>
      <c r="AS1626" s="7">
        <f t="shared" si="1154"/>
        <v>19</v>
      </c>
      <c r="AT1626" s="1">
        <f t="shared" si="1184"/>
        <v>19</v>
      </c>
      <c r="AU1626" s="1">
        <f t="shared" si="1185"/>
        <v>19</v>
      </c>
      <c r="AV1626" s="1">
        <f t="shared" si="1186"/>
        <v>19</v>
      </c>
      <c r="AW1626" s="1">
        <f t="shared" si="1187"/>
        <v>19</v>
      </c>
      <c r="AX1626" s="1">
        <f t="shared" si="1188"/>
        <v>19</v>
      </c>
      <c r="AY1626" s="1">
        <f t="shared" si="1189"/>
        <v>19</v>
      </c>
      <c r="AZ1626" s="1">
        <f t="shared" si="1190"/>
        <v>19</v>
      </c>
      <c r="BA1626" s="1">
        <f t="shared" si="1191"/>
        <v>19</v>
      </c>
      <c r="BB1626" s="1">
        <f t="shared" si="1192"/>
        <v>19</v>
      </c>
      <c r="BC1626" s="1">
        <f t="shared" si="1193"/>
        <v>19</v>
      </c>
      <c r="BD1626" s="1">
        <f t="shared" si="1194"/>
        <v>19</v>
      </c>
      <c r="BE1626" s="1">
        <f t="shared" si="1195"/>
        <v>19</v>
      </c>
      <c r="BF1626" s="1">
        <f t="shared" si="1196"/>
        <v>19</v>
      </c>
      <c r="BG1626" s="1">
        <f>+IF(D1626="male",VLOOKUP(M1626,'Key node cluster'!$A$3:$C$45,3,0),VLOOKUP(M1626,'Key node cluster'!$F$3:$H$27,3,0))</f>
        <v>19</v>
      </c>
    </row>
    <row r="1627" spans="1:59" x14ac:dyDescent="0.25">
      <c r="A1627" t="s">
        <v>1877</v>
      </c>
      <c r="B1627">
        <v>9901052406</v>
      </c>
      <c r="C1627" s="7">
        <v>30</v>
      </c>
      <c r="D1627" t="s">
        <v>9</v>
      </c>
      <c r="E1627" t="s">
        <v>10</v>
      </c>
      <c r="G1627" t="str">
        <f t="shared" si="1151"/>
        <v>bachelor or above</v>
      </c>
      <c r="H1627" s="7">
        <f t="shared" si="1155"/>
        <v>15</v>
      </c>
      <c r="I1627" t="s">
        <v>14</v>
      </c>
      <c r="J1627">
        <v>31</v>
      </c>
      <c r="K1627">
        <v>11.260273972603001</v>
      </c>
      <c r="L1627">
        <v>18</v>
      </c>
      <c r="M1627" s="5">
        <f t="shared" si="1156"/>
        <v>26</v>
      </c>
      <c r="N1627" s="5">
        <f>+IF(D1627="male",VLOOKUP(BG1627,'Key node cluster'!$L$3:$N$24,3,0),VLOOKUP(BG1627,'Key node cluster'!$R$3:$T$15,3,0))</f>
        <v>1</v>
      </c>
      <c r="O1627" s="1">
        <v>0</v>
      </c>
      <c r="P1627" s="1">
        <f t="shared" si="1157"/>
        <v>26</v>
      </c>
      <c r="Q1627" s="1">
        <f t="shared" si="1158"/>
        <v>26</v>
      </c>
      <c r="R1627" s="1">
        <f t="shared" si="1159"/>
        <v>26</v>
      </c>
      <c r="S1627" s="1">
        <f t="shared" si="1160"/>
        <v>26</v>
      </c>
      <c r="T1627" s="1">
        <f t="shared" si="1161"/>
        <v>26</v>
      </c>
      <c r="U1627" s="1">
        <f t="shared" si="1162"/>
        <v>26</v>
      </c>
      <c r="V1627" s="1">
        <f t="shared" si="1163"/>
        <v>26</v>
      </c>
      <c r="W1627" s="1">
        <f t="shared" si="1164"/>
        <v>26</v>
      </c>
      <c r="X1627" s="1">
        <f t="shared" si="1165"/>
        <v>26</v>
      </c>
      <c r="Y1627" s="1">
        <f t="shared" si="1166"/>
        <v>26</v>
      </c>
      <c r="Z1627" s="1">
        <f t="shared" si="1167"/>
        <v>26</v>
      </c>
      <c r="AA1627" s="1">
        <f t="shared" si="1168"/>
        <v>26</v>
      </c>
      <c r="AB1627" s="1">
        <f t="shared" si="1169"/>
        <v>26</v>
      </c>
      <c r="AC1627" s="1">
        <f t="shared" si="1170"/>
        <v>26</v>
      </c>
      <c r="AD1627" s="1">
        <f t="shared" si="1171"/>
        <v>26</v>
      </c>
      <c r="AE1627" s="1">
        <f t="shared" si="1172"/>
        <v>26</v>
      </c>
      <c r="AF1627" s="1">
        <f t="shared" si="1173"/>
        <v>26</v>
      </c>
      <c r="AG1627" s="1">
        <f t="shared" si="1174"/>
        <v>26</v>
      </c>
      <c r="AH1627" s="1">
        <f t="shared" si="1175"/>
        <v>26</v>
      </c>
      <c r="AI1627" s="1">
        <f t="shared" si="1176"/>
        <v>26</v>
      </c>
      <c r="AJ1627" s="1">
        <f t="shared" si="1177"/>
        <v>26</v>
      </c>
      <c r="AK1627" s="1">
        <f t="shared" si="1178"/>
        <v>26</v>
      </c>
      <c r="AL1627" s="1">
        <f t="shared" si="1179"/>
        <v>26</v>
      </c>
      <c r="AM1627" s="1">
        <f t="shared" si="1180"/>
        <v>26</v>
      </c>
      <c r="AN1627" s="1">
        <f t="shared" si="1181"/>
        <v>26</v>
      </c>
      <c r="AO1627" s="1">
        <f t="shared" si="1182"/>
        <v>26</v>
      </c>
      <c r="AP1627" s="7">
        <f t="shared" si="1152"/>
        <v>26</v>
      </c>
      <c r="AQ1627" s="7">
        <f t="shared" si="1153"/>
        <v>26</v>
      </c>
      <c r="AR1627" s="1">
        <f t="shared" si="1183"/>
        <v>26</v>
      </c>
      <c r="AS1627" s="7">
        <f t="shared" si="1154"/>
        <v>26</v>
      </c>
      <c r="AT1627" s="1">
        <f t="shared" si="1184"/>
        <v>26</v>
      </c>
      <c r="AU1627" s="1">
        <f t="shared" si="1185"/>
        <v>26</v>
      </c>
      <c r="AV1627" s="1">
        <f t="shared" si="1186"/>
        <v>26</v>
      </c>
      <c r="AW1627" s="1">
        <f t="shared" si="1187"/>
        <v>26</v>
      </c>
      <c r="AX1627" s="1">
        <f t="shared" si="1188"/>
        <v>26</v>
      </c>
      <c r="AY1627" s="1">
        <f t="shared" si="1189"/>
        <v>26</v>
      </c>
      <c r="AZ1627" s="1">
        <f t="shared" si="1190"/>
        <v>26</v>
      </c>
      <c r="BA1627" s="1">
        <f t="shared" si="1191"/>
        <v>26</v>
      </c>
      <c r="BB1627" s="1">
        <f t="shared" si="1192"/>
        <v>26</v>
      </c>
      <c r="BC1627" s="1">
        <f t="shared" si="1193"/>
        <v>26</v>
      </c>
      <c r="BD1627" s="1">
        <f t="shared" si="1194"/>
        <v>26</v>
      </c>
      <c r="BE1627" s="1">
        <f t="shared" si="1195"/>
        <v>26</v>
      </c>
      <c r="BF1627" s="1">
        <f t="shared" si="1196"/>
        <v>26</v>
      </c>
      <c r="BG1627" s="1">
        <f>+IF(D1627="male",VLOOKUP(M1627,'Key node cluster'!$A$3:$C$45,3,0),VLOOKUP(M1627,'Key node cluster'!$F$3:$H$27,3,0))</f>
        <v>31</v>
      </c>
    </row>
    <row r="1628" spans="1:59" x14ac:dyDescent="0.25">
      <c r="A1628" t="s">
        <v>1878</v>
      </c>
      <c r="B1628">
        <v>9911046552</v>
      </c>
      <c r="C1628" s="7">
        <v>30</v>
      </c>
      <c r="D1628" t="s">
        <v>9</v>
      </c>
      <c r="E1628" t="s">
        <v>10</v>
      </c>
      <c r="G1628" t="str">
        <f t="shared" si="1151"/>
        <v/>
      </c>
      <c r="H1628" s="7">
        <f t="shared" si="1155"/>
        <v>10</v>
      </c>
      <c r="J1628">
        <v>30</v>
      </c>
      <c r="K1628">
        <v>8.6109589041095997</v>
      </c>
      <c r="L1628">
        <v>5</v>
      </c>
      <c r="M1628" s="5">
        <f t="shared" si="1156"/>
        <v>26</v>
      </c>
      <c r="N1628" s="5">
        <f>+IF(D1628="male",VLOOKUP(BG1628,'Key node cluster'!$L$3:$N$24,3,0),VLOOKUP(BG1628,'Key node cluster'!$R$3:$T$15,3,0))</f>
        <v>1</v>
      </c>
      <c r="O1628" s="1">
        <v>0</v>
      </c>
      <c r="P1628" s="1">
        <f t="shared" si="1157"/>
        <v>26</v>
      </c>
      <c r="Q1628" s="1">
        <f t="shared" si="1158"/>
        <v>26</v>
      </c>
      <c r="R1628" s="1">
        <f t="shared" si="1159"/>
        <v>26</v>
      </c>
      <c r="S1628" s="1">
        <f t="shared" si="1160"/>
        <v>26</v>
      </c>
      <c r="T1628" s="1">
        <f t="shared" si="1161"/>
        <v>26</v>
      </c>
      <c r="U1628" s="1">
        <f t="shared" si="1162"/>
        <v>26</v>
      </c>
      <c r="V1628" s="1">
        <f t="shared" si="1163"/>
        <v>26</v>
      </c>
      <c r="W1628" s="1">
        <f t="shared" si="1164"/>
        <v>26</v>
      </c>
      <c r="X1628" s="1">
        <f t="shared" si="1165"/>
        <v>26</v>
      </c>
      <c r="Y1628" s="1">
        <f t="shared" si="1166"/>
        <v>26</v>
      </c>
      <c r="Z1628" s="1">
        <f t="shared" si="1167"/>
        <v>26</v>
      </c>
      <c r="AA1628" s="1">
        <f t="shared" si="1168"/>
        <v>26</v>
      </c>
      <c r="AB1628" s="1">
        <f t="shared" si="1169"/>
        <v>26</v>
      </c>
      <c r="AC1628" s="1">
        <f t="shared" si="1170"/>
        <v>26</v>
      </c>
      <c r="AD1628" s="1">
        <f t="shared" si="1171"/>
        <v>26</v>
      </c>
      <c r="AE1628" s="1">
        <f t="shared" si="1172"/>
        <v>26</v>
      </c>
      <c r="AF1628" s="1">
        <f t="shared" si="1173"/>
        <v>26</v>
      </c>
      <c r="AG1628" s="1">
        <f t="shared" si="1174"/>
        <v>26</v>
      </c>
      <c r="AH1628" s="1">
        <f t="shared" si="1175"/>
        <v>26</v>
      </c>
      <c r="AI1628" s="1">
        <f t="shared" si="1176"/>
        <v>26</v>
      </c>
      <c r="AJ1628" s="1">
        <f t="shared" si="1177"/>
        <v>26</v>
      </c>
      <c r="AK1628" s="1">
        <f t="shared" si="1178"/>
        <v>26</v>
      </c>
      <c r="AL1628" s="1">
        <f t="shared" si="1179"/>
        <v>26</v>
      </c>
      <c r="AM1628" s="1">
        <f t="shared" si="1180"/>
        <v>26</v>
      </c>
      <c r="AN1628" s="1">
        <f t="shared" si="1181"/>
        <v>26</v>
      </c>
      <c r="AO1628" s="1">
        <f t="shared" si="1182"/>
        <v>26</v>
      </c>
      <c r="AP1628" s="7">
        <f t="shared" si="1152"/>
        <v>26</v>
      </c>
      <c r="AQ1628" s="7">
        <f t="shared" si="1153"/>
        <v>26</v>
      </c>
      <c r="AR1628" s="1">
        <f t="shared" si="1183"/>
        <v>26</v>
      </c>
      <c r="AS1628" s="7">
        <f t="shared" si="1154"/>
        <v>26</v>
      </c>
      <c r="AT1628" s="1">
        <f t="shared" si="1184"/>
        <v>26</v>
      </c>
      <c r="AU1628" s="1">
        <f t="shared" si="1185"/>
        <v>26</v>
      </c>
      <c r="AV1628" s="1">
        <f t="shared" si="1186"/>
        <v>26</v>
      </c>
      <c r="AW1628" s="1">
        <f t="shared" si="1187"/>
        <v>26</v>
      </c>
      <c r="AX1628" s="1">
        <f t="shared" si="1188"/>
        <v>26</v>
      </c>
      <c r="AY1628" s="1">
        <f t="shared" si="1189"/>
        <v>26</v>
      </c>
      <c r="AZ1628" s="1">
        <f t="shared" si="1190"/>
        <v>26</v>
      </c>
      <c r="BA1628" s="1">
        <f t="shared" si="1191"/>
        <v>26</v>
      </c>
      <c r="BB1628" s="1">
        <f t="shared" si="1192"/>
        <v>26</v>
      </c>
      <c r="BC1628" s="1">
        <f t="shared" si="1193"/>
        <v>26</v>
      </c>
      <c r="BD1628" s="1">
        <f t="shared" si="1194"/>
        <v>26</v>
      </c>
      <c r="BE1628" s="1">
        <f t="shared" si="1195"/>
        <v>26</v>
      </c>
      <c r="BF1628" s="1">
        <f t="shared" si="1196"/>
        <v>26</v>
      </c>
      <c r="BG1628" s="1">
        <f>+IF(D1628="male",VLOOKUP(M1628,'Key node cluster'!$A$3:$C$45,3,0),VLOOKUP(M1628,'Key node cluster'!$F$3:$H$27,3,0))</f>
        <v>31</v>
      </c>
    </row>
    <row r="1629" spans="1:59" x14ac:dyDescent="0.25">
      <c r="A1629" t="s">
        <v>1879</v>
      </c>
      <c r="B1629">
        <v>9931046682</v>
      </c>
      <c r="C1629" s="7">
        <v>30</v>
      </c>
      <c r="D1629" t="s">
        <v>9</v>
      </c>
      <c r="E1629" t="s">
        <v>10</v>
      </c>
      <c r="F1629" t="s">
        <v>28</v>
      </c>
      <c r="G1629" t="str">
        <f t="shared" si="1151"/>
        <v>bachelor or above</v>
      </c>
      <c r="H1629" s="7">
        <f t="shared" si="1155"/>
        <v>5</v>
      </c>
      <c r="I1629" t="s">
        <v>14</v>
      </c>
      <c r="J1629">
        <v>28</v>
      </c>
      <c r="K1629">
        <v>2.2520547945204998</v>
      </c>
      <c r="L1629">
        <v>1</v>
      </c>
      <c r="M1629" s="5">
        <f t="shared" si="1156"/>
        <v>36</v>
      </c>
      <c r="N1629" s="5">
        <f>+IF(D1629="male",VLOOKUP(BG1629,'Key node cluster'!$L$3:$N$24,3,0),VLOOKUP(BG1629,'Key node cluster'!$R$3:$T$15,3,0))</f>
        <v>1</v>
      </c>
      <c r="O1629" s="1">
        <v>0</v>
      </c>
      <c r="P1629" s="1">
        <f t="shared" si="1157"/>
        <v>26</v>
      </c>
      <c r="Q1629" s="1">
        <f t="shared" si="1158"/>
        <v>26</v>
      </c>
      <c r="R1629" s="1">
        <f t="shared" si="1159"/>
        <v>26</v>
      </c>
      <c r="S1629" s="1">
        <f t="shared" si="1160"/>
        <v>26</v>
      </c>
      <c r="T1629" s="1">
        <f t="shared" si="1161"/>
        <v>26</v>
      </c>
      <c r="U1629" s="1">
        <f t="shared" si="1162"/>
        <v>26</v>
      </c>
      <c r="V1629" s="1">
        <f t="shared" si="1163"/>
        <v>26</v>
      </c>
      <c r="W1629" s="1">
        <f t="shared" si="1164"/>
        <v>26</v>
      </c>
      <c r="X1629" s="1">
        <f t="shared" si="1165"/>
        <v>26</v>
      </c>
      <c r="Y1629" s="1">
        <f t="shared" si="1166"/>
        <v>26</v>
      </c>
      <c r="Z1629" s="1">
        <f t="shared" si="1167"/>
        <v>26</v>
      </c>
      <c r="AA1629" s="1">
        <f t="shared" si="1168"/>
        <v>26</v>
      </c>
      <c r="AB1629" s="1">
        <f t="shared" si="1169"/>
        <v>26</v>
      </c>
      <c r="AC1629" s="1">
        <f t="shared" si="1170"/>
        <v>26</v>
      </c>
      <c r="AD1629" s="1">
        <f t="shared" si="1171"/>
        <v>26</v>
      </c>
      <c r="AE1629" s="1">
        <f t="shared" si="1172"/>
        <v>26</v>
      </c>
      <c r="AF1629" s="1">
        <f t="shared" si="1173"/>
        <v>26</v>
      </c>
      <c r="AG1629" s="1">
        <f t="shared" si="1174"/>
        <v>26</v>
      </c>
      <c r="AH1629" s="1">
        <f t="shared" si="1175"/>
        <v>26</v>
      </c>
      <c r="AI1629" s="1">
        <f t="shared" si="1176"/>
        <v>26</v>
      </c>
      <c r="AJ1629" s="1">
        <f t="shared" si="1177"/>
        <v>26</v>
      </c>
      <c r="AK1629" s="1">
        <f t="shared" si="1178"/>
        <v>26</v>
      </c>
      <c r="AL1629" s="1">
        <f t="shared" si="1179"/>
        <v>26</v>
      </c>
      <c r="AM1629" s="1">
        <f t="shared" si="1180"/>
        <v>26</v>
      </c>
      <c r="AN1629" s="1">
        <f t="shared" si="1181"/>
        <v>26</v>
      </c>
      <c r="AO1629" s="1">
        <f t="shared" si="1182"/>
        <v>26</v>
      </c>
      <c r="AP1629" s="7">
        <f t="shared" si="1152"/>
        <v>27</v>
      </c>
      <c r="AQ1629" s="7">
        <f t="shared" si="1153"/>
        <v>33</v>
      </c>
      <c r="AR1629" s="1">
        <f t="shared" si="1183"/>
        <v>33</v>
      </c>
      <c r="AS1629" s="7">
        <f t="shared" si="1154"/>
        <v>33</v>
      </c>
      <c r="AT1629" s="1">
        <f t="shared" si="1184"/>
        <v>33</v>
      </c>
      <c r="AU1629" s="1">
        <f t="shared" si="1185"/>
        <v>33</v>
      </c>
      <c r="AV1629" s="1">
        <f t="shared" si="1186"/>
        <v>33</v>
      </c>
      <c r="AW1629" s="1">
        <f t="shared" si="1187"/>
        <v>34</v>
      </c>
      <c r="AX1629" s="1">
        <f t="shared" si="1188"/>
        <v>36</v>
      </c>
      <c r="AY1629" s="1">
        <f t="shared" si="1189"/>
        <v>36</v>
      </c>
      <c r="AZ1629" s="1">
        <f t="shared" si="1190"/>
        <v>36</v>
      </c>
      <c r="BA1629" s="1">
        <f t="shared" si="1191"/>
        <v>36</v>
      </c>
      <c r="BB1629" s="1">
        <f t="shared" si="1192"/>
        <v>36</v>
      </c>
      <c r="BC1629" s="1">
        <f t="shared" si="1193"/>
        <v>36</v>
      </c>
      <c r="BD1629" s="1">
        <f t="shared" si="1194"/>
        <v>36</v>
      </c>
      <c r="BE1629" s="1">
        <f t="shared" si="1195"/>
        <v>36</v>
      </c>
      <c r="BF1629" s="1">
        <f t="shared" si="1196"/>
        <v>36</v>
      </c>
      <c r="BG1629" s="1">
        <f>+IF(D1629="male",VLOOKUP(M1629,'Key node cluster'!$A$3:$C$45,3,0),VLOOKUP(M1629,'Key node cluster'!$F$3:$H$27,3,0))</f>
        <v>36</v>
      </c>
    </row>
    <row r="1630" spans="1:59" x14ac:dyDescent="0.25">
      <c r="A1630" t="s">
        <v>1886</v>
      </c>
      <c r="B1630">
        <v>9641014418</v>
      </c>
      <c r="C1630" s="7">
        <v>60</v>
      </c>
      <c r="D1630" t="s">
        <v>9</v>
      </c>
      <c r="E1630" t="s">
        <v>10</v>
      </c>
      <c r="G1630" t="str">
        <f t="shared" ref="G1630:G1693" si="1197">IF(I1630="","",IF(OR(I1630="high_school",I1630="secondary_or_below"),"secondary or below",IF(OR(I1630="bachelor",I1630="master",I1630="phd"),"bachelor or above", "tvet")))</f>
        <v>secondary or below</v>
      </c>
      <c r="H1630" s="7">
        <f t="shared" si="1155"/>
        <v>20</v>
      </c>
      <c r="I1630" t="s">
        <v>12</v>
      </c>
      <c r="J1630">
        <v>58</v>
      </c>
      <c r="K1630">
        <v>27.515068493150999</v>
      </c>
      <c r="L1630">
        <v>2</v>
      </c>
      <c r="M1630" s="5">
        <f t="shared" si="1156"/>
        <v>26</v>
      </c>
      <c r="N1630" s="5">
        <f>+IF(D1630="male",VLOOKUP(BG1630,'Key node cluster'!$L$3:$N$24,3,0),VLOOKUP(BG1630,'Key node cluster'!$R$3:$T$15,3,0))</f>
        <v>1</v>
      </c>
      <c r="O1630" s="1">
        <v>0</v>
      </c>
      <c r="P1630" s="1">
        <f t="shared" si="1157"/>
        <v>26</v>
      </c>
      <c r="Q1630" s="1">
        <f t="shared" si="1158"/>
        <v>26</v>
      </c>
      <c r="R1630" s="1">
        <f t="shared" si="1159"/>
        <v>26</v>
      </c>
      <c r="S1630" s="1">
        <f t="shared" si="1160"/>
        <v>26</v>
      </c>
      <c r="T1630" s="1">
        <f t="shared" si="1161"/>
        <v>26</v>
      </c>
      <c r="U1630" s="1">
        <f t="shared" si="1162"/>
        <v>26</v>
      </c>
      <c r="V1630" s="1">
        <f t="shared" si="1163"/>
        <v>26</v>
      </c>
      <c r="W1630" s="1">
        <f t="shared" si="1164"/>
        <v>26</v>
      </c>
      <c r="X1630" s="1">
        <f t="shared" si="1165"/>
        <v>26</v>
      </c>
      <c r="Y1630" s="1">
        <f t="shared" si="1166"/>
        <v>26</v>
      </c>
      <c r="Z1630" s="1">
        <f t="shared" si="1167"/>
        <v>26</v>
      </c>
      <c r="AA1630" s="1">
        <f t="shared" si="1168"/>
        <v>26</v>
      </c>
      <c r="AB1630" s="1">
        <f t="shared" si="1169"/>
        <v>26</v>
      </c>
      <c r="AC1630" s="1">
        <f t="shared" si="1170"/>
        <v>26</v>
      </c>
      <c r="AD1630" s="1">
        <f t="shared" si="1171"/>
        <v>26</v>
      </c>
      <c r="AE1630" s="1">
        <f t="shared" si="1172"/>
        <v>26</v>
      </c>
      <c r="AF1630" s="1">
        <f t="shared" si="1173"/>
        <v>26</v>
      </c>
      <c r="AG1630" s="1">
        <f t="shared" si="1174"/>
        <v>26</v>
      </c>
      <c r="AH1630" s="1">
        <f t="shared" si="1175"/>
        <v>26</v>
      </c>
      <c r="AI1630" s="1">
        <f t="shared" si="1176"/>
        <v>26</v>
      </c>
      <c r="AJ1630" s="1">
        <f t="shared" si="1177"/>
        <v>26</v>
      </c>
      <c r="AK1630" s="1">
        <f t="shared" si="1178"/>
        <v>26</v>
      </c>
      <c r="AL1630" s="1">
        <f t="shared" si="1179"/>
        <v>26</v>
      </c>
      <c r="AM1630" s="1">
        <f t="shared" si="1180"/>
        <v>26</v>
      </c>
      <c r="AN1630" s="1">
        <f t="shared" si="1181"/>
        <v>26</v>
      </c>
      <c r="AO1630" s="1">
        <f t="shared" si="1182"/>
        <v>26</v>
      </c>
      <c r="AP1630" s="7">
        <f t="shared" si="1152"/>
        <v>26</v>
      </c>
      <c r="AQ1630" s="7">
        <f t="shared" si="1153"/>
        <v>26</v>
      </c>
      <c r="AR1630" s="1">
        <f t="shared" si="1183"/>
        <v>26</v>
      </c>
      <c r="AS1630" s="7">
        <f t="shared" si="1154"/>
        <v>26</v>
      </c>
      <c r="AT1630" s="1">
        <f t="shared" si="1184"/>
        <v>26</v>
      </c>
      <c r="AU1630" s="1">
        <f t="shared" si="1185"/>
        <v>26</v>
      </c>
      <c r="AV1630" s="1">
        <f t="shared" si="1186"/>
        <v>26</v>
      </c>
      <c r="AW1630" s="1">
        <f t="shared" si="1187"/>
        <v>26</v>
      </c>
      <c r="AX1630" s="1">
        <f t="shared" si="1188"/>
        <v>26</v>
      </c>
      <c r="AY1630" s="1">
        <f t="shared" si="1189"/>
        <v>26</v>
      </c>
      <c r="AZ1630" s="1">
        <f t="shared" si="1190"/>
        <v>26</v>
      </c>
      <c r="BA1630" s="1">
        <f t="shared" si="1191"/>
        <v>26</v>
      </c>
      <c r="BB1630" s="1">
        <f t="shared" si="1192"/>
        <v>26</v>
      </c>
      <c r="BC1630" s="1">
        <f t="shared" si="1193"/>
        <v>26</v>
      </c>
      <c r="BD1630" s="1">
        <f t="shared" si="1194"/>
        <v>26</v>
      </c>
      <c r="BE1630" s="1">
        <f t="shared" si="1195"/>
        <v>26</v>
      </c>
      <c r="BF1630" s="1">
        <f t="shared" si="1196"/>
        <v>26</v>
      </c>
      <c r="BG1630" s="1">
        <f>+IF(D1630="male",VLOOKUP(M1630,'Key node cluster'!$A$3:$C$45,3,0),VLOOKUP(M1630,'Key node cluster'!$F$3:$H$27,3,0))</f>
        <v>31</v>
      </c>
    </row>
    <row r="1631" spans="1:59" x14ac:dyDescent="0.25">
      <c r="A1631" t="s">
        <v>1887</v>
      </c>
      <c r="B1631">
        <v>9931059769</v>
      </c>
      <c r="C1631" s="7">
        <v>30</v>
      </c>
      <c r="D1631" t="s">
        <v>9</v>
      </c>
      <c r="E1631" t="s">
        <v>10</v>
      </c>
      <c r="F1631" t="s">
        <v>45</v>
      </c>
      <c r="G1631" t="str">
        <f t="shared" si="1197"/>
        <v>bachelor or above</v>
      </c>
      <c r="H1631" s="7">
        <f t="shared" si="1155"/>
        <v>10</v>
      </c>
      <c r="I1631" t="s">
        <v>14</v>
      </c>
      <c r="J1631">
        <v>28</v>
      </c>
      <c r="K1631">
        <v>9.1945205479451992</v>
      </c>
      <c r="L1631">
        <v>1</v>
      </c>
      <c r="M1631" s="5">
        <f t="shared" si="1156"/>
        <v>31</v>
      </c>
      <c r="N1631" s="5">
        <f>+IF(D1631="male",VLOOKUP(BG1631,'Key node cluster'!$L$3:$N$24,3,0),VLOOKUP(BG1631,'Key node cluster'!$R$3:$T$15,3,0))</f>
        <v>1</v>
      </c>
      <c r="O1631" s="1">
        <v>0</v>
      </c>
      <c r="P1631" s="1">
        <f t="shared" si="1157"/>
        <v>26</v>
      </c>
      <c r="Q1631" s="1">
        <f t="shared" si="1158"/>
        <v>26</v>
      </c>
      <c r="R1631" s="1">
        <f t="shared" si="1159"/>
        <v>26</v>
      </c>
      <c r="S1631" s="1">
        <f t="shared" si="1160"/>
        <v>26</v>
      </c>
      <c r="T1631" s="1">
        <f t="shared" si="1161"/>
        <v>26</v>
      </c>
      <c r="U1631" s="1">
        <f t="shared" si="1162"/>
        <v>26</v>
      </c>
      <c r="V1631" s="1">
        <f t="shared" si="1163"/>
        <v>26</v>
      </c>
      <c r="W1631" s="1">
        <f t="shared" si="1164"/>
        <v>26</v>
      </c>
      <c r="X1631" s="1">
        <f t="shared" si="1165"/>
        <v>26</v>
      </c>
      <c r="Y1631" s="1">
        <f t="shared" si="1166"/>
        <v>26</v>
      </c>
      <c r="Z1631" s="1">
        <f t="shared" si="1167"/>
        <v>26</v>
      </c>
      <c r="AA1631" s="1">
        <f t="shared" si="1168"/>
        <v>26</v>
      </c>
      <c r="AB1631" s="1">
        <f t="shared" si="1169"/>
        <v>26</v>
      </c>
      <c r="AC1631" s="1">
        <f t="shared" si="1170"/>
        <v>26</v>
      </c>
      <c r="AD1631" s="1">
        <f t="shared" si="1171"/>
        <v>26</v>
      </c>
      <c r="AE1631" s="1">
        <f t="shared" si="1172"/>
        <v>26</v>
      </c>
      <c r="AF1631" s="1">
        <f t="shared" si="1173"/>
        <v>26</v>
      </c>
      <c r="AG1631" s="1">
        <f t="shared" si="1174"/>
        <v>26</v>
      </c>
      <c r="AH1631" s="1">
        <f t="shared" si="1175"/>
        <v>26</v>
      </c>
      <c r="AI1631" s="1">
        <f t="shared" si="1176"/>
        <v>26</v>
      </c>
      <c r="AJ1631" s="1">
        <f t="shared" si="1177"/>
        <v>26</v>
      </c>
      <c r="AK1631" s="1">
        <f t="shared" si="1178"/>
        <v>26</v>
      </c>
      <c r="AL1631" s="1">
        <f t="shared" si="1179"/>
        <v>26</v>
      </c>
      <c r="AM1631" s="1">
        <f t="shared" si="1180"/>
        <v>26</v>
      </c>
      <c r="AN1631" s="1">
        <f t="shared" si="1181"/>
        <v>26</v>
      </c>
      <c r="AO1631" s="1">
        <f t="shared" si="1182"/>
        <v>26</v>
      </c>
      <c r="AP1631" s="7">
        <f t="shared" si="1152"/>
        <v>27</v>
      </c>
      <c r="AQ1631" s="7">
        <f t="shared" si="1153"/>
        <v>28</v>
      </c>
      <c r="AR1631" s="1">
        <f t="shared" si="1183"/>
        <v>29</v>
      </c>
      <c r="AS1631" s="7">
        <f t="shared" si="1154"/>
        <v>31</v>
      </c>
      <c r="AT1631" s="1">
        <f t="shared" si="1184"/>
        <v>31</v>
      </c>
      <c r="AU1631" s="1">
        <f t="shared" si="1185"/>
        <v>31</v>
      </c>
      <c r="AV1631" s="1">
        <f t="shared" si="1186"/>
        <v>31</v>
      </c>
      <c r="AW1631" s="1">
        <f t="shared" si="1187"/>
        <v>31</v>
      </c>
      <c r="AX1631" s="1">
        <f t="shared" si="1188"/>
        <v>31</v>
      </c>
      <c r="AY1631" s="1">
        <f t="shared" si="1189"/>
        <v>31</v>
      </c>
      <c r="AZ1631" s="1">
        <f t="shared" si="1190"/>
        <v>31</v>
      </c>
      <c r="BA1631" s="1">
        <f t="shared" si="1191"/>
        <v>31</v>
      </c>
      <c r="BB1631" s="1">
        <f t="shared" si="1192"/>
        <v>31</v>
      </c>
      <c r="BC1631" s="1">
        <f t="shared" si="1193"/>
        <v>31</v>
      </c>
      <c r="BD1631" s="1">
        <f t="shared" si="1194"/>
        <v>31</v>
      </c>
      <c r="BE1631" s="1">
        <f t="shared" si="1195"/>
        <v>31</v>
      </c>
      <c r="BF1631" s="1">
        <f t="shared" si="1196"/>
        <v>31</v>
      </c>
      <c r="BG1631" s="1">
        <f>+IF(D1631="male",VLOOKUP(M1631,'Key node cluster'!$A$3:$C$45,3,0),VLOOKUP(M1631,'Key node cluster'!$F$3:$H$27,3,0))</f>
        <v>31</v>
      </c>
    </row>
    <row r="1632" spans="1:59" x14ac:dyDescent="0.25">
      <c r="A1632" t="s">
        <v>1889</v>
      </c>
      <c r="B1632">
        <v>9931063175</v>
      </c>
      <c r="C1632" s="7">
        <v>30</v>
      </c>
      <c r="D1632" t="s">
        <v>9</v>
      </c>
      <c r="E1632" t="s">
        <v>10</v>
      </c>
      <c r="F1632" t="s">
        <v>11</v>
      </c>
      <c r="G1632" t="str">
        <f t="shared" si="1197"/>
        <v>tvet</v>
      </c>
      <c r="H1632" s="7">
        <f t="shared" si="1155"/>
        <v>10</v>
      </c>
      <c r="I1632" t="s">
        <v>22</v>
      </c>
      <c r="J1632">
        <v>28</v>
      </c>
      <c r="K1632">
        <v>6.7808219178081997</v>
      </c>
      <c r="L1632">
        <v>22</v>
      </c>
      <c r="M1632" s="5">
        <f t="shared" si="1156"/>
        <v>42</v>
      </c>
      <c r="N1632" s="5">
        <f>+IF(D1632="male",VLOOKUP(BG1632,'Key node cluster'!$L$3:$N$24,3,0),VLOOKUP(BG1632,'Key node cluster'!$R$3:$T$15,3,0))</f>
        <v>0</v>
      </c>
      <c r="O1632" s="1">
        <v>0</v>
      </c>
      <c r="P1632" s="1">
        <f t="shared" si="1157"/>
        <v>26</v>
      </c>
      <c r="Q1632" s="1">
        <f t="shared" si="1158"/>
        <v>26</v>
      </c>
      <c r="R1632" s="1">
        <f t="shared" si="1159"/>
        <v>26</v>
      </c>
      <c r="S1632" s="1">
        <f t="shared" si="1160"/>
        <v>26</v>
      </c>
      <c r="T1632" s="1">
        <f t="shared" si="1161"/>
        <v>26</v>
      </c>
      <c r="U1632" s="1">
        <f t="shared" si="1162"/>
        <v>26</v>
      </c>
      <c r="V1632" s="1">
        <f t="shared" si="1163"/>
        <v>26</v>
      </c>
      <c r="W1632" s="1">
        <f t="shared" si="1164"/>
        <v>26</v>
      </c>
      <c r="X1632" s="1">
        <f t="shared" si="1165"/>
        <v>26</v>
      </c>
      <c r="Y1632" s="1">
        <f t="shared" si="1166"/>
        <v>26</v>
      </c>
      <c r="Z1632" s="1">
        <f t="shared" si="1167"/>
        <v>26</v>
      </c>
      <c r="AA1632" s="1">
        <f t="shared" si="1168"/>
        <v>26</v>
      </c>
      <c r="AB1632" s="1">
        <f t="shared" si="1169"/>
        <v>26</v>
      </c>
      <c r="AC1632" s="1">
        <f t="shared" si="1170"/>
        <v>26</v>
      </c>
      <c r="AD1632" s="1">
        <f t="shared" si="1171"/>
        <v>26</v>
      </c>
      <c r="AE1632" s="1">
        <f t="shared" si="1172"/>
        <v>26</v>
      </c>
      <c r="AF1632" s="1">
        <f t="shared" si="1173"/>
        <v>26</v>
      </c>
      <c r="AG1632" s="1">
        <f t="shared" si="1174"/>
        <v>26</v>
      </c>
      <c r="AH1632" s="1">
        <f t="shared" si="1175"/>
        <v>26</v>
      </c>
      <c r="AI1632" s="1">
        <f t="shared" si="1176"/>
        <v>26</v>
      </c>
      <c r="AJ1632" s="1">
        <f t="shared" si="1177"/>
        <v>26</v>
      </c>
      <c r="AK1632" s="1">
        <f t="shared" si="1178"/>
        <v>26</v>
      </c>
      <c r="AL1632" s="1">
        <f t="shared" si="1179"/>
        <v>26</v>
      </c>
      <c r="AM1632" s="1">
        <f t="shared" si="1180"/>
        <v>26</v>
      </c>
      <c r="AN1632" s="1">
        <f t="shared" si="1181"/>
        <v>26</v>
      </c>
      <c r="AO1632" s="1">
        <f t="shared" si="1182"/>
        <v>26</v>
      </c>
      <c r="AP1632" s="7">
        <f t="shared" si="1152"/>
        <v>38</v>
      </c>
      <c r="AQ1632" s="7">
        <f t="shared" si="1153"/>
        <v>38</v>
      </c>
      <c r="AR1632" s="1">
        <f t="shared" si="1183"/>
        <v>38</v>
      </c>
      <c r="AS1632" s="7">
        <f t="shared" si="1154"/>
        <v>38</v>
      </c>
      <c r="AT1632" s="1">
        <f t="shared" si="1184"/>
        <v>38</v>
      </c>
      <c r="AU1632" s="1">
        <f t="shared" si="1185"/>
        <v>38</v>
      </c>
      <c r="AV1632" s="1">
        <f t="shared" si="1186"/>
        <v>38</v>
      </c>
      <c r="AW1632" s="1">
        <f t="shared" si="1187"/>
        <v>38</v>
      </c>
      <c r="AX1632" s="1">
        <f t="shared" si="1188"/>
        <v>38</v>
      </c>
      <c r="AY1632" s="1">
        <f t="shared" si="1189"/>
        <v>38</v>
      </c>
      <c r="AZ1632" s="1">
        <f t="shared" si="1190"/>
        <v>38</v>
      </c>
      <c r="BA1632" s="1">
        <f t="shared" si="1191"/>
        <v>38</v>
      </c>
      <c r="BB1632" s="1">
        <f t="shared" si="1192"/>
        <v>40</v>
      </c>
      <c r="BC1632" s="1">
        <f t="shared" si="1193"/>
        <v>40</v>
      </c>
      <c r="BD1632" s="1">
        <f t="shared" si="1194"/>
        <v>42</v>
      </c>
      <c r="BE1632" s="1">
        <f t="shared" si="1195"/>
        <v>42</v>
      </c>
      <c r="BF1632" s="1">
        <f t="shared" si="1196"/>
        <v>42</v>
      </c>
      <c r="BG1632" s="1">
        <f>+IF(D1632="male",VLOOKUP(M1632,'Key node cluster'!$A$3:$C$45,3,0),VLOOKUP(M1632,'Key node cluster'!$F$3:$H$27,3,0))</f>
        <v>42</v>
      </c>
    </row>
    <row r="1633" spans="1:59" x14ac:dyDescent="0.25">
      <c r="A1633" t="s">
        <v>1893</v>
      </c>
      <c r="B1633">
        <v>9911057406</v>
      </c>
      <c r="C1633" s="7">
        <v>30</v>
      </c>
      <c r="D1633" t="s">
        <v>9</v>
      </c>
      <c r="E1633" t="s">
        <v>10</v>
      </c>
      <c r="F1633" t="s">
        <v>11</v>
      </c>
      <c r="G1633" t="str">
        <f t="shared" si="1197"/>
        <v>tvet</v>
      </c>
      <c r="H1633" s="7">
        <f t="shared" si="1155"/>
        <v>5</v>
      </c>
      <c r="I1633" t="s">
        <v>22</v>
      </c>
      <c r="J1633">
        <v>31</v>
      </c>
      <c r="K1633">
        <v>4.0986301369862996</v>
      </c>
      <c r="L1633">
        <v>7</v>
      </c>
      <c r="M1633" s="5">
        <f t="shared" si="1156"/>
        <v>41</v>
      </c>
      <c r="N1633" s="5">
        <f>+IF(D1633="male",VLOOKUP(BG1633,'Key node cluster'!$L$3:$N$24,3,0),VLOOKUP(BG1633,'Key node cluster'!$R$3:$T$15,3,0))</f>
        <v>1</v>
      </c>
      <c r="O1633" s="1">
        <v>0</v>
      </c>
      <c r="P1633" s="1">
        <f t="shared" si="1157"/>
        <v>26</v>
      </c>
      <c r="Q1633" s="1">
        <f t="shared" si="1158"/>
        <v>26</v>
      </c>
      <c r="R1633" s="1">
        <f t="shared" si="1159"/>
        <v>26</v>
      </c>
      <c r="S1633" s="1">
        <f t="shared" si="1160"/>
        <v>26</v>
      </c>
      <c r="T1633" s="1">
        <f t="shared" si="1161"/>
        <v>26</v>
      </c>
      <c r="U1633" s="1">
        <f t="shared" si="1162"/>
        <v>26</v>
      </c>
      <c r="V1633" s="1">
        <f t="shared" si="1163"/>
        <v>26</v>
      </c>
      <c r="W1633" s="1">
        <f t="shared" si="1164"/>
        <v>26</v>
      </c>
      <c r="X1633" s="1">
        <f t="shared" si="1165"/>
        <v>26</v>
      </c>
      <c r="Y1633" s="1">
        <f t="shared" si="1166"/>
        <v>26</v>
      </c>
      <c r="Z1633" s="1">
        <f t="shared" si="1167"/>
        <v>26</v>
      </c>
      <c r="AA1633" s="1">
        <f t="shared" si="1168"/>
        <v>26</v>
      </c>
      <c r="AB1633" s="1">
        <f t="shared" si="1169"/>
        <v>26</v>
      </c>
      <c r="AC1633" s="1">
        <f t="shared" si="1170"/>
        <v>26</v>
      </c>
      <c r="AD1633" s="1">
        <f t="shared" si="1171"/>
        <v>26</v>
      </c>
      <c r="AE1633" s="1">
        <f t="shared" si="1172"/>
        <v>26</v>
      </c>
      <c r="AF1633" s="1">
        <f t="shared" si="1173"/>
        <v>26</v>
      </c>
      <c r="AG1633" s="1">
        <f t="shared" si="1174"/>
        <v>26</v>
      </c>
      <c r="AH1633" s="1">
        <f t="shared" si="1175"/>
        <v>26</v>
      </c>
      <c r="AI1633" s="1">
        <f t="shared" si="1176"/>
        <v>26</v>
      </c>
      <c r="AJ1633" s="1">
        <f t="shared" si="1177"/>
        <v>26</v>
      </c>
      <c r="AK1633" s="1">
        <f t="shared" si="1178"/>
        <v>26</v>
      </c>
      <c r="AL1633" s="1">
        <f t="shared" si="1179"/>
        <v>26</v>
      </c>
      <c r="AM1633" s="1">
        <f t="shared" si="1180"/>
        <v>26</v>
      </c>
      <c r="AN1633" s="1">
        <f t="shared" si="1181"/>
        <v>26</v>
      </c>
      <c r="AO1633" s="1">
        <f t="shared" si="1182"/>
        <v>26</v>
      </c>
      <c r="AP1633" s="7">
        <f t="shared" si="1152"/>
        <v>38</v>
      </c>
      <c r="AQ1633" s="7">
        <f t="shared" si="1153"/>
        <v>38</v>
      </c>
      <c r="AR1633" s="1">
        <f t="shared" si="1183"/>
        <v>38</v>
      </c>
      <c r="AS1633" s="7">
        <f t="shared" si="1154"/>
        <v>38</v>
      </c>
      <c r="AT1633" s="1">
        <f t="shared" si="1184"/>
        <v>38</v>
      </c>
      <c r="AU1633" s="1">
        <f t="shared" si="1185"/>
        <v>38</v>
      </c>
      <c r="AV1633" s="1">
        <f t="shared" si="1186"/>
        <v>38</v>
      </c>
      <c r="AW1633" s="1">
        <f t="shared" si="1187"/>
        <v>38</v>
      </c>
      <c r="AX1633" s="1">
        <f t="shared" si="1188"/>
        <v>38</v>
      </c>
      <c r="AY1633" s="1">
        <f t="shared" si="1189"/>
        <v>38</v>
      </c>
      <c r="AZ1633" s="1">
        <f t="shared" si="1190"/>
        <v>38</v>
      </c>
      <c r="BA1633" s="1">
        <f t="shared" si="1191"/>
        <v>38</v>
      </c>
      <c r="BB1633" s="1">
        <f t="shared" si="1192"/>
        <v>40</v>
      </c>
      <c r="BC1633" s="1">
        <f t="shared" si="1193"/>
        <v>40</v>
      </c>
      <c r="BD1633" s="1">
        <f t="shared" si="1194"/>
        <v>41</v>
      </c>
      <c r="BE1633" s="1">
        <f t="shared" si="1195"/>
        <v>41</v>
      </c>
      <c r="BF1633" s="1">
        <f t="shared" si="1196"/>
        <v>41</v>
      </c>
      <c r="BG1633" s="1">
        <f>+IF(D1633="male",VLOOKUP(M1633,'Key node cluster'!$A$3:$C$45,3,0),VLOOKUP(M1633,'Key node cluster'!$F$3:$H$27,3,0))</f>
        <v>41</v>
      </c>
    </row>
    <row r="1634" spans="1:59" x14ac:dyDescent="0.25">
      <c r="A1634" t="s">
        <v>1894</v>
      </c>
      <c r="B1634">
        <v>9751026591</v>
      </c>
      <c r="C1634" s="7">
        <v>50</v>
      </c>
      <c r="D1634" t="s">
        <v>9</v>
      </c>
      <c r="E1634" t="s">
        <v>10</v>
      </c>
      <c r="G1634" t="str">
        <f t="shared" si="1197"/>
        <v/>
      </c>
      <c r="H1634" s="7">
        <f t="shared" si="1155"/>
        <v>15</v>
      </c>
      <c r="J1634">
        <v>46</v>
      </c>
      <c r="K1634">
        <v>14.863013698630001</v>
      </c>
      <c r="L1634">
        <v>3</v>
      </c>
      <c r="M1634" s="5">
        <f t="shared" si="1156"/>
        <v>26</v>
      </c>
      <c r="N1634" s="5">
        <f>+IF(D1634="male",VLOOKUP(BG1634,'Key node cluster'!$L$3:$N$24,3,0),VLOOKUP(BG1634,'Key node cluster'!$R$3:$T$15,3,0))</f>
        <v>1</v>
      </c>
      <c r="O1634" s="1">
        <v>0</v>
      </c>
      <c r="P1634" s="1">
        <f t="shared" si="1157"/>
        <v>26</v>
      </c>
      <c r="Q1634" s="1">
        <f t="shared" si="1158"/>
        <v>26</v>
      </c>
      <c r="R1634" s="1">
        <f t="shared" si="1159"/>
        <v>26</v>
      </c>
      <c r="S1634" s="1">
        <f t="shared" si="1160"/>
        <v>26</v>
      </c>
      <c r="T1634" s="1">
        <f t="shared" si="1161"/>
        <v>26</v>
      </c>
      <c r="U1634" s="1">
        <f t="shared" si="1162"/>
        <v>26</v>
      </c>
      <c r="V1634" s="1">
        <f t="shared" si="1163"/>
        <v>26</v>
      </c>
      <c r="W1634" s="1">
        <f t="shared" si="1164"/>
        <v>26</v>
      </c>
      <c r="X1634" s="1">
        <f t="shared" si="1165"/>
        <v>26</v>
      </c>
      <c r="Y1634" s="1">
        <f t="shared" si="1166"/>
        <v>26</v>
      </c>
      <c r="Z1634" s="1">
        <f t="shared" si="1167"/>
        <v>26</v>
      </c>
      <c r="AA1634" s="1">
        <f t="shared" si="1168"/>
        <v>26</v>
      </c>
      <c r="AB1634" s="1">
        <f t="shared" si="1169"/>
        <v>26</v>
      </c>
      <c r="AC1634" s="1">
        <f t="shared" si="1170"/>
        <v>26</v>
      </c>
      <c r="AD1634" s="1">
        <f t="shared" si="1171"/>
        <v>26</v>
      </c>
      <c r="AE1634" s="1">
        <f t="shared" si="1172"/>
        <v>26</v>
      </c>
      <c r="AF1634" s="1">
        <f t="shared" si="1173"/>
        <v>26</v>
      </c>
      <c r="AG1634" s="1">
        <f t="shared" si="1174"/>
        <v>26</v>
      </c>
      <c r="AH1634" s="1">
        <f t="shared" si="1175"/>
        <v>26</v>
      </c>
      <c r="AI1634" s="1">
        <f t="shared" si="1176"/>
        <v>26</v>
      </c>
      <c r="AJ1634" s="1">
        <f t="shared" si="1177"/>
        <v>26</v>
      </c>
      <c r="AK1634" s="1">
        <f t="shared" si="1178"/>
        <v>26</v>
      </c>
      <c r="AL1634" s="1">
        <f t="shared" si="1179"/>
        <v>26</v>
      </c>
      <c r="AM1634" s="1">
        <f t="shared" si="1180"/>
        <v>26</v>
      </c>
      <c r="AN1634" s="1">
        <f t="shared" si="1181"/>
        <v>26</v>
      </c>
      <c r="AO1634" s="1">
        <f t="shared" si="1182"/>
        <v>26</v>
      </c>
      <c r="AP1634" s="7">
        <f t="shared" si="1152"/>
        <v>26</v>
      </c>
      <c r="AQ1634" s="7">
        <f t="shared" si="1153"/>
        <v>26</v>
      </c>
      <c r="AR1634" s="1">
        <f t="shared" si="1183"/>
        <v>26</v>
      </c>
      <c r="AS1634" s="7">
        <f t="shared" si="1154"/>
        <v>26</v>
      </c>
      <c r="AT1634" s="1">
        <f t="shared" si="1184"/>
        <v>26</v>
      </c>
      <c r="AU1634" s="1">
        <f t="shared" si="1185"/>
        <v>26</v>
      </c>
      <c r="AV1634" s="1">
        <f t="shared" si="1186"/>
        <v>26</v>
      </c>
      <c r="AW1634" s="1">
        <f t="shared" si="1187"/>
        <v>26</v>
      </c>
      <c r="AX1634" s="1">
        <f t="shared" si="1188"/>
        <v>26</v>
      </c>
      <c r="AY1634" s="1">
        <f t="shared" si="1189"/>
        <v>26</v>
      </c>
      <c r="AZ1634" s="1">
        <f t="shared" si="1190"/>
        <v>26</v>
      </c>
      <c r="BA1634" s="1">
        <f t="shared" si="1191"/>
        <v>26</v>
      </c>
      <c r="BB1634" s="1">
        <f t="shared" si="1192"/>
        <v>26</v>
      </c>
      <c r="BC1634" s="1">
        <f t="shared" si="1193"/>
        <v>26</v>
      </c>
      <c r="BD1634" s="1">
        <f t="shared" si="1194"/>
        <v>26</v>
      </c>
      <c r="BE1634" s="1">
        <f t="shared" si="1195"/>
        <v>26</v>
      </c>
      <c r="BF1634" s="1">
        <f t="shared" si="1196"/>
        <v>26</v>
      </c>
      <c r="BG1634" s="1">
        <f>+IF(D1634="male",VLOOKUP(M1634,'Key node cluster'!$A$3:$C$45,3,0),VLOOKUP(M1634,'Key node cluster'!$F$3:$H$27,3,0))</f>
        <v>31</v>
      </c>
    </row>
    <row r="1635" spans="1:59" x14ac:dyDescent="0.25">
      <c r="A1635" t="s">
        <v>1896</v>
      </c>
      <c r="B1635">
        <v>9871034364</v>
      </c>
      <c r="C1635" s="7">
        <v>30</v>
      </c>
      <c r="D1635" t="s">
        <v>9</v>
      </c>
      <c r="E1635" t="s">
        <v>10</v>
      </c>
      <c r="F1635" t="s">
        <v>11</v>
      </c>
      <c r="G1635" t="str">
        <f t="shared" si="1197"/>
        <v>bachelor or above</v>
      </c>
      <c r="H1635" s="7">
        <f t="shared" si="1155"/>
        <v>15</v>
      </c>
      <c r="I1635" t="s">
        <v>14</v>
      </c>
      <c r="J1635">
        <v>34</v>
      </c>
      <c r="K1635">
        <v>11.169863013699</v>
      </c>
      <c r="L1635">
        <v>5</v>
      </c>
      <c r="M1635" s="5">
        <f t="shared" si="1156"/>
        <v>42</v>
      </c>
      <c r="N1635" s="5">
        <f>+IF(D1635="male",VLOOKUP(BG1635,'Key node cluster'!$L$3:$N$24,3,0),VLOOKUP(BG1635,'Key node cluster'!$R$3:$T$15,3,0))</f>
        <v>0</v>
      </c>
      <c r="O1635" s="1">
        <v>0</v>
      </c>
      <c r="P1635" s="1">
        <f t="shared" si="1157"/>
        <v>26</v>
      </c>
      <c r="Q1635" s="1">
        <f t="shared" si="1158"/>
        <v>26</v>
      </c>
      <c r="R1635" s="1">
        <f t="shared" si="1159"/>
        <v>26</v>
      </c>
      <c r="S1635" s="1">
        <f t="shared" si="1160"/>
        <v>26</v>
      </c>
      <c r="T1635" s="1">
        <f t="shared" si="1161"/>
        <v>26</v>
      </c>
      <c r="U1635" s="1">
        <f t="shared" si="1162"/>
        <v>26</v>
      </c>
      <c r="V1635" s="1">
        <f t="shared" si="1163"/>
        <v>26</v>
      </c>
      <c r="W1635" s="1">
        <f t="shared" si="1164"/>
        <v>26</v>
      </c>
      <c r="X1635" s="1">
        <f t="shared" si="1165"/>
        <v>26</v>
      </c>
      <c r="Y1635" s="1">
        <f t="shared" si="1166"/>
        <v>26</v>
      </c>
      <c r="Z1635" s="1">
        <f t="shared" si="1167"/>
        <v>26</v>
      </c>
      <c r="AA1635" s="1">
        <f t="shared" si="1168"/>
        <v>26</v>
      </c>
      <c r="AB1635" s="1">
        <f t="shared" si="1169"/>
        <v>26</v>
      </c>
      <c r="AC1635" s="1">
        <f t="shared" si="1170"/>
        <v>26</v>
      </c>
      <c r="AD1635" s="1">
        <f t="shared" si="1171"/>
        <v>26</v>
      </c>
      <c r="AE1635" s="1">
        <f t="shared" si="1172"/>
        <v>26</v>
      </c>
      <c r="AF1635" s="1">
        <f t="shared" si="1173"/>
        <v>26</v>
      </c>
      <c r="AG1635" s="1">
        <f t="shared" si="1174"/>
        <v>26</v>
      </c>
      <c r="AH1635" s="1">
        <f t="shared" si="1175"/>
        <v>26</v>
      </c>
      <c r="AI1635" s="1">
        <f t="shared" si="1176"/>
        <v>26</v>
      </c>
      <c r="AJ1635" s="1">
        <f t="shared" si="1177"/>
        <v>26</v>
      </c>
      <c r="AK1635" s="1">
        <f t="shared" si="1178"/>
        <v>26</v>
      </c>
      <c r="AL1635" s="1">
        <f t="shared" si="1179"/>
        <v>26</v>
      </c>
      <c r="AM1635" s="1">
        <f t="shared" si="1180"/>
        <v>26</v>
      </c>
      <c r="AN1635" s="1">
        <f t="shared" si="1181"/>
        <v>26</v>
      </c>
      <c r="AO1635" s="1">
        <f t="shared" si="1182"/>
        <v>26</v>
      </c>
      <c r="AP1635" s="7">
        <f t="shared" si="1152"/>
        <v>38</v>
      </c>
      <c r="AQ1635" s="7">
        <f t="shared" si="1153"/>
        <v>38</v>
      </c>
      <c r="AR1635" s="1">
        <f t="shared" si="1183"/>
        <v>38</v>
      </c>
      <c r="AS1635" s="7">
        <f t="shared" si="1154"/>
        <v>38</v>
      </c>
      <c r="AT1635" s="1">
        <f t="shared" si="1184"/>
        <v>38</v>
      </c>
      <c r="AU1635" s="1">
        <f t="shared" si="1185"/>
        <v>38</v>
      </c>
      <c r="AV1635" s="1">
        <f t="shared" si="1186"/>
        <v>38</v>
      </c>
      <c r="AW1635" s="1">
        <f t="shared" si="1187"/>
        <v>38</v>
      </c>
      <c r="AX1635" s="1">
        <f t="shared" si="1188"/>
        <v>38</v>
      </c>
      <c r="AY1635" s="1">
        <f t="shared" si="1189"/>
        <v>38</v>
      </c>
      <c r="AZ1635" s="1">
        <f t="shared" si="1190"/>
        <v>38</v>
      </c>
      <c r="BA1635" s="1">
        <f t="shared" si="1191"/>
        <v>38</v>
      </c>
      <c r="BB1635" s="1">
        <f t="shared" si="1192"/>
        <v>40</v>
      </c>
      <c r="BC1635" s="1">
        <f t="shared" si="1193"/>
        <v>40</v>
      </c>
      <c r="BD1635" s="1">
        <f t="shared" si="1194"/>
        <v>42</v>
      </c>
      <c r="BE1635" s="1">
        <f t="shared" si="1195"/>
        <v>42</v>
      </c>
      <c r="BF1635" s="1">
        <f t="shared" si="1196"/>
        <v>42</v>
      </c>
      <c r="BG1635" s="1">
        <f>+IF(D1635="male",VLOOKUP(M1635,'Key node cluster'!$A$3:$C$45,3,0),VLOOKUP(M1635,'Key node cluster'!$F$3:$H$27,3,0))</f>
        <v>42</v>
      </c>
    </row>
    <row r="1636" spans="1:59" x14ac:dyDescent="0.25">
      <c r="A1636" t="s">
        <v>1897</v>
      </c>
      <c r="B1636">
        <v>9921057365</v>
      </c>
      <c r="C1636" s="7">
        <v>30</v>
      </c>
      <c r="D1636" t="s">
        <v>9</v>
      </c>
      <c r="E1636" t="s">
        <v>10</v>
      </c>
      <c r="G1636" t="str">
        <f t="shared" si="1197"/>
        <v>tvet</v>
      </c>
      <c r="H1636" s="7">
        <f t="shared" si="1155"/>
        <v>15</v>
      </c>
      <c r="I1636" t="s">
        <v>193</v>
      </c>
      <c r="J1636">
        <v>29</v>
      </c>
      <c r="K1636">
        <v>11.443835616437999</v>
      </c>
      <c r="L1636">
        <v>12</v>
      </c>
      <c r="M1636" s="5">
        <f t="shared" si="1156"/>
        <v>26</v>
      </c>
      <c r="N1636" s="5">
        <f>+IF(D1636="male",VLOOKUP(BG1636,'Key node cluster'!$L$3:$N$24,3,0),VLOOKUP(BG1636,'Key node cluster'!$R$3:$T$15,3,0))</f>
        <v>1</v>
      </c>
      <c r="O1636" s="1">
        <v>0</v>
      </c>
      <c r="P1636" s="1">
        <f t="shared" si="1157"/>
        <v>26</v>
      </c>
      <c r="Q1636" s="1">
        <f t="shared" si="1158"/>
        <v>26</v>
      </c>
      <c r="R1636" s="1">
        <f t="shared" si="1159"/>
        <v>26</v>
      </c>
      <c r="S1636" s="1">
        <f t="shared" si="1160"/>
        <v>26</v>
      </c>
      <c r="T1636" s="1">
        <f t="shared" si="1161"/>
        <v>26</v>
      </c>
      <c r="U1636" s="1">
        <f t="shared" si="1162"/>
        <v>26</v>
      </c>
      <c r="V1636" s="1">
        <f t="shared" si="1163"/>
        <v>26</v>
      </c>
      <c r="W1636" s="1">
        <f t="shared" si="1164"/>
        <v>26</v>
      </c>
      <c r="X1636" s="1">
        <f t="shared" si="1165"/>
        <v>26</v>
      </c>
      <c r="Y1636" s="1">
        <f t="shared" si="1166"/>
        <v>26</v>
      </c>
      <c r="Z1636" s="1">
        <f t="shared" si="1167"/>
        <v>26</v>
      </c>
      <c r="AA1636" s="1">
        <f t="shared" si="1168"/>
        <v>26</v>
      </c>
      <c r="AB1636" s="1">
        <f t="shared" si="1169"/>
        <v>26</v>
      </c>
      <c r="AC1636" s="1">
        <f t="shared" si="1170"/>
        <v>26</v>
      </c>
      <c r="AD1636" s="1">
        <f t="shared" si="1171"/>
        <v>26</v>
      </c>
      <c r="AE1636" s="1">
        <f t="shared" si="1172"/>
        <v>26</v>
      </c>
      <c r="AF1636" s="1">
        <f t="shared" si="1173"/>
        <v>26</v>
      </c>
      <c r="AG1636" s="1">
        <f t="shared" si="1174"/>
        <v>26</v>
      </c>
      <c r="AH1636" s="1">
        <f t="shared" si="1175"/>
        <v>26</v>
      </c>
      <c r="AI1636" s="1">
        <f t="shared" si="1176"/>
        <v>26</v>
      </c>
      <c r="AJ1636" s="1">
        <f t="shared" si="1177"/>
        <v>26</v>
      </c>
      <c r="AK1636" s="1">
        <f t="shared" si="1178"/>
        <v>26</v>
      </c>
      <c r="AL1636" s="1">
        <f t="shared" si="1179"/>
        <v>26</v>
      </c>
      <c r="AM1636" s="1">
        <f t="shared" si="1180"/>
        <v>26</v>
      </c>
      <c r="AN1636" s="1">
        <f t="shared" si="1181"/>
        <v>26</v>
      </c>
      <c r="AO1636" s="1">
        <f t="shared" si="1182"/>
        <v>26</v>
      </c>
      <c r="AP1636" s="7">
        <f t="shared" ref="AP1636:AP1699" si="1198">IF($D1636="male",IF(P1636&lt;&gt;26,AO1636,IF(F1636="",AO1636,IF(F1636&lt;&gt;"amman",27,38))),AO1636)</f>
        <v>26</v>
      </c>
      <c r="AQ1636" s="7">
        <f t="shared" ref="AQ1636:AQ1699" si="1199">IF($D1636="male",IF(AP1636&lt;&gt;27,AP1636,IF(F1636="",AP1636,IF(F1636&lt;&gt;"zarqa",28,33))),AP1636)</f>
        <v>26</v>
      </c>
      <c r="AR1636" s="1">
        <f t="shared" si="1183"/>
        <v>26</v>
      </c>
      <c r="AS1636" s="7">
        <f t="shared" ref="AS1636:AS1699" si="1200">IF($D1636="male",IF(AR1636&lt;&gt;29,AR1636,IF(C1636&lt;=25,30,31)),AR1636)</f>
        <v>26</v>
      </c>
      <c r="AT1636" s="1">
        <f t="shared" si="1184"/>
        <v>26</v>
      </c>
      <c r="AU1636" s="1">
        <f t="shared" si="1185"/>
        <v>26</v>
      </c>
      <c r="AV1636" s="1">
        <f t="shared" si="1186"/>
        <v>26</v>
      </c>
      <c r="AW1636" s="1">
        <f t="shared" si="1187"/>
        <v>26</v>
      </c>
      <c r="AX1636" s="1">
        <f t="shared" si="1188"/>
        <v>26</v>
      </c>
      <c r="AY1636" s="1">
        <f t="shared" si="1189"/>
        <v>26</v>
      </c>
      <c r="AZ1636" s="1">
        <f t="shared" si="1190"/>
        <v>26</v>
      </c>
      <c r="BA1636" s="1">
        <f t="shared" si="1191"/>
        <v>26</v>
      </c>
      <c r="BB1636" s="1">
        <f t="shared" si="1192"/>
        <v>26</v>
      </c>
      <c r="BC1636" s="1">
        <f t="shared" si="1193"/>
        <v>26</v>
      </c>
      <c r="BD1636" s="1">
        <f t="shared" si="1194"/>
        <v>26</v>
      </c>
      <c r="BE1636" s="1">
        <f t="shared" si="1195"/>
        <v>26</v>
      </c>
      <c r="BF1636" s="1">
        <f t="shared" si="1196"/>
        <v>26</v>
      </c>
      <c r="BG1636" s="1">
        <f>+IF(D1636="male",VLOOKUP(M1636,'Key node cluster'!$A$3:$C$45,3,0),VLOOKUP(M1636,'Key node cluster'!$F$3:$H$27,3,0))</f>
        <v>31</v>
      </c>
    </row>
    <row r="1637" spans="1:59" x14ac:dyDescent="0.25">
      <c r="A1637" t="s">
        <v>1901</v>
      </c>
      <c r="B1637">
        <v>9671039575</v>
      </c>
      <c r="C1637" s="7">
        <v>50</v>
      </c>
      <c r="D1637" t="s">
        <v>9</v>
      </c>
      <c r="E1637" t="s">
        <v>10</v>
      </c>
      <c r="G1637" t="str">
        <f t="shared" si="1197"/>
        <v>tvet</v>
      </c>
      <c r="H1637" s="7">
        <f t="shared" si="1155"/>
        <v>10</v>
      </c>
      <c r="I1637" t="s">
        <v>22</v>
      </c>
      <c r="J1637">
        <v>55</v>
      </c>
      <c r="K1637">
        <v>8.0876712328766995</v>
      </c>
      <c r="L1637">
        <v>10</v>
      </c>
      <c r="M1637" s="5">
        <f t="shared" si="1156"/>
        <v>26</v>
      </c>
      <c r="N1637" s="5">
        <f>+IF(D1637="male",VLOOKUP(BG1637,'Key node cluster'!$L$3:$N$24,3,0),VLOOKUP(BG1637,'Key node cluster'!$R$3:$T$15,3,0))</f>
        <v>1</v>
      </c>
      <c r="O1637" s="1">
        <v>0</v>
      </c>
      <c r="P1637" s="1">
        <f t="shared" si="1157"/>
        <v>26</v>
      </c>
      <c r="Q1637" s="1">
        <f t="shared" si="1158"/>
        <v>26</v>
      </c>
      <c r="R1637" s="1">
        <f t="shared" si="1159"/>
        <v>26</v>
      </c>
      <c r="S1637" s="1">
        <f t="shared" si="1160"/>
        <v>26</v>
      </c>
      <c r="T1637" s="1">
        <f t="shared" si="1161"/>
        <v>26</v>
      </c>
      <c r="U1637" s="1">
        <f t="shared" si="1162"/>
        <v>26</v>
      </c>
      <c r="V1637" s="1">
        <f t="shared" si="1163"/>
        <v>26</v>
      </c>
      <c r="W1637" s="1">
        <f t="shared" si="1164"/>
        <v>26</v>
      </c>
      <c r="X1637" s="1">
        <f t="shared" si="1165"/>
        <v>26</v>
      </c>
      <c r="Y1637" s="1">
        <f t="shared" si="1166"/>
        <v>26</v>
      </c>
      <c r="Z1637" s="1">
        <f t="shared" si="1167"/>
        <v>26</v>
      </c>
      <c r="AA1637" s="1">
        <f t="shared" si="1168"/>
        <v>26</v>
      </c>
      <c r="AB1637" s="1">
        <f t="shared" si="1169"/>
        <v>26</v>
      </c>
      <c r="AC1637" s="1">
        <f t="shared" si="1170"/>
        <v>26</v>
      </c>
      <c r="AD1637" s="1">
        <f t="shared" si="1171"/>
        <v>26</v>
      </c>
      <c r="AE1637" s="1">
        <f t="shared" si="1172"/>
        <v>26</v>
      </c>
      <c r="AF1637" s="1">
        <f t="shared" si="1173"/>
        <v>26</v>
      </c>
      <c r="AG1637" s="1">
        <f t="shared" si="1174"/>
        <v>26</v>
      </c>
      <c r="AH1637" s="1">
        <f t="shared" si="1175"/>
        <v>26</v>
      </c>
      <c r="AI1637" s="1">
        <f t="shared" si="1176"/>
        <v>26</v>
      </c>
      <c r="AJ1637" s="1">
        <f t="shared" si="1177"/>
        <v>26</v>
      </c>
      <c r="AK1637" s="1">
        <f t="shared" si="1178"/>
        <v>26</v>
      </c>
      <c r="AL1637" s="1">
        <f t="shared" si="1179"/>
        <v>26</v>
      </c>
      <c r="AM1637" s="1">
        <f t="shared" si="1180"/>
        <v>26</v>
      </c>
      <c r="AN1637" s="1">
        <f t="shared" si="1181"/>
        <v>26</v>
      </c>
      <c r="AO1637" s="1">
        <f t="shared" si="1182"/>
        <v>26</v>
      </c>
      <c r="AP1637" s="7">
        <f t="shared" si="1198"/>
        <v>26</v>
      </c>
      <c r="AQ1637" s="7">
        <f t="shared" si="1199"/>
        <v>26</v>
      </c>
      <c r="AR1637" s="1">
        <f t="shared" si="1183"/>
        <v>26</v>
      </c>
      <c r="AS1637" s="7">
        <f t="shared" si="1200"/>
        <v>26</v>
      </c>
      <c r="AT1637" s="1">
        <f t="shared" si="1184"/>
        <v>26</v>
      </c>
      <c r="AU1637" s="1">
        <f t="shared" si="1185"/>
        <v>26</v>
      </c>
      <c r="AV1637" s="1">
        <f t="shared" si="1186"/>
        <v>26</v>
      </c>
      <c r="AW1637" s="1">
        <f t="shared" si="1187"/>
        <v>26</v>
      </c>
      <c r="AX1637" s="1">
        <f t="shared" si="1188"/>
        <v>26</v>
      </c>
      <c r="AY1637" s="1">
        <f t="shared" si="1189"/>
        <v>26</v>
      </c>
      <c r="AZ1637" s="1">
        <f t="shared" si="1190"/>
        <v>26</v>
      </c>
      <c r="BA1637" s="1">
        <f t="shared" si="1191"/>
        <v>26</v>
      </c>
      <c r="BB1637" s="1">
        <f t="shared" si="1192"/>
        <v>26</v>
      </c>
      <c r="BC1637" s="1">
        <f t="shared" si="1193"/>
        <v>26</v>
      </c>
      <c r="BD1637" s="1">
        <f t="shared" si="1194"/>
        <v>26</v>
      </c>
      <c r="BE1637" s="1">
        <f t="shared" si="1195"/>
        <v>26</v>
      </c>
      <c r="BF1637" s="1">
        <f t="shared" si="1196"/>
        <v>26</v>
      </c>
      <c r="BG1637" s="1">
        <f>+IF(D1637="male",VLOOKUP(M1637,'Key node cluster'!$A$3:$C$45,3,0),VLOOKUP(M1637,'Key node cluster'!$F$3:$H$27,3,0))</f>
        <v>31</v>
      </c>
    </row>
    <row r="1638" spans="1:59" x14ac:dyDescent="0.25">
      <c r="A1638" t="s">
        <v>1902</v>
      </c>
      <c r="B1638">
        <v>9891056007</v>
      </c>
      <c r="C1638" s="7">
        <v>30</v>
      </c>
      <c r="D1638" t="s">
        <v>9</v>
      </c>
      <c r="E1638" t="s">
        <v>10</v>
      </c>
      <c r="F1638" t="s">
        <v>11</v>
      </c>
      <c r="G1638" t="str">
        <f t="shared" si="1197"/>
        <v>bachelor or above</v>
      </c>
      <c r="H1638" s="7">
        <f t="shared" si="1155"/>
        <v>10</v>
      </c>
      <c r="I1638" t="s">
        <v>14</v>
      </c>
      <c r="J1638">
        <v>32</v>
      </c>
      <c r="K1638">
        <v>8.5890410958903995</v>
      </c>
      <c r="L1638">
        <v>22</v>
      </c>
      <c r="M1638" s="5">
        <f t="shared" si="1156"/>
        <v>42</v>
      </c>
      <c r="N1638" s="5">
        <f>+IF(D1638="male",VLOOKUP(BG1638,'Key node cluster'!$L$3:$N$24,3,0),VLOOKUP(BG1638,'Key node cluster'!$R$3:$T$15,3,0))</f>
        <v>0</v>
      </c>
      <c r="O1638" s="1">
        <v>0</v>
      </c>
      <c r="P1638" s="1">
        <f t="shared" si="1157"/>
        <v>26</v>
      </c>
      <c r="Q1638" s="1">
        <f t="shared" si="1158"/>
        <v>26</v>
      </c>
      <c r="R1638" s="1">
        <f t="shared" si="1159"/>
        <v>26</v>
      </c>
      <c r="S1638" s="1">
        <f t="shared" si="1160"/>
        <v>26</v>
      </c>
      <c r="T1638" s="1">
        <f t="shared" si="1161"/>
        <v>26</v>
      </c>
      <c r="U1638" s="1">
        <f t="shared" si="1162"/>
        <v>26</v>
      </c>
      <c r="V1638" s="1">
        <f t="shared" si="1163"/>
        <v>26</v>
      </c>
      <c r="W1638" s="1">
        <f t="shared" si="1164"/>
        <v>26</v>
      </c>
      <c r="X1638" s="1">
        <f t="shared" si="1165"/>
        <v>26</v>
      </c>
      <c r="Y1638" s="1">
        <f t="shared" si="1166"/>
        <v>26</v>
      </c>
      <c r="Z1638" s="1">
        <f t="shared" si="1167"/>
        <v>26</v>
      </c>
      <c r="AA1638" s="1">
        <f t="shared" si="1168"/>
        <v>26</v>
      </c>
      <c r="AB1638" s="1">
        <f t="shared" si="1169"/>
        <v>26</v>
      </c>
      <c r="AC1638" s="1">
        <f t="shared" si="1170"/>
        <v>26</v>
      </c>
      <c r="AD1638" s="1">
        <f t="shared" si="1171"/>
        <v>26</v>
      </c>
      <c r="AE1638" s="1">
        <f t="shared" si="1172"/>
        <v>26</v>
      </c>
      <c r="AF1638" s="1">
        <f t="shared" si="1173"/>
        <v>26</v>
      </c>
      <c r="AG1638" s="1">
        <f t="shared" si="1174"/>
        <v>26</v>
      </c>
      <c r="AH1638" s="1">
        <f t="shared" si="1175"/>
        <v>26</v>
      </c>
      <c r="AI1638" s="1">
        <f t="shared" si="1176"/>
        <v>26</v>
      </c>
      <c r="AJ1638" s="1">
        <f t="shared" si="1177"/>
        <v>26</v>
      </c>
      <c r="AK1638" s="1">
        <f t="shared" si="1178"/>
        <v>26</v>
      </c>
      <c r="AL1638" s="1">
        <f t="shared" si="1179"/>
        <v>26</v>
      </c>
      <c r="AM1638" s="1">
        <f t="shared" si="1180"/>
        <v>26</v>
      </c>
      <c r="AN1638" s="1">
        <f t="shared" si="1181"/>
        <v>26</v>
      </c>
      <c r="AO1638" s="1">
        <f t="shared" si="1182"/>
        <v>26</v>
      </c>
      <c r="AP1638" s="7">
        <f t="shared" si="1198"/>
        <v>38</v>
      </c>
      <c r="AQ1638" s="7">
        <f t="shared" si="1199"/>
        <v>38</v>
      </c>
      <c r="AR1638" s="1">
        <f t="shared" si="1183"/>
        <v>38</v>
      </c>
      <c r="AS1638" s="7">
        <f t="shared" si="1200"/>
        <v>38</v>
      </c>
      <c r="AT1638" s="1">
        <f t="shared" si="1184"/>
        <v>38</v>
      </c>
      <c r="AU1638" s="1">
        <f t="shared" si="1185"/>
        <v>38</v>
      </c>
      <c r="AV1638" s="1">
        <f t="shared" si="1186"/>
        <v>38</v>
      </c>
      <c r="AW1638" s="1">
        <f t="shared" si="1187"/>
        <v>38</v>
      </c>
      <c r="AX1638" s="1">
        <f t="shared" si="1188"/>
        <v>38</v>
      </c>
      <c r="AY1638" s="1">
        <f t="shared" si="1189"/>
        <v>38</v>
      </c>
      <c r="AZ1638" s="1">
        <f t="shared" si="1190"/>
        <v>38</v>
      </c>
      <c r="BA1638" s="1">
        <f t="shared" si="1191"/>
        <v>38</v>
      </c>
      <c r="BB1638" s="1">
        <f t="shared" si="1192"/>
        <v>40</v>
      </c>
      <c r="BC1638" s="1">
        <f t="shared" si="1193"/>
        <v>40</v>
      </c>
      <c r="BD1638" s="1">
        <f t="shared" si="1194"/>
        <v>42</v>
      </c>
      <c r="BE1638" s="1">
        <f t="shared" si="1195"/>
        <v>42</v>
      </c>
      <c r="BF1638" s="1">
        <f t="shared" si="1196"/>
        <v>42</v>
      </c>
      <c r="BG1638" s="1">
        <f>+IF(D1638="male",VLOOKUP(M1638,'Key node cluster'!$A$3:$C$45,3,0),VLOOKUP(M1638,'Key node cluster'!$F$3:$H$27,3,0))</f>
        <v>42</v>
      </c>
    </row>
    <row r="1639" spans="1:59" x14ac:dyDescent="0.25">
      <c r="A1639" t="s">
        <v>1906</v>
      </c>
      <c r="B1639">
        <v>9951025971</v>
      </c>
      <c r="C1639" s="7">
        <v>30</v>
      </c>
      <c r="D1639" t="s">
        <v>9</v>
      </c>
      <c r="E1639" t="s">
        <v>10</v>
      </c>
      <c r="F1639" t="s">
        <v>25</v>
      </c>
      <c r="G1639" t="str">
        <f t="shared" si="1197"/>
        <v>bachelor or above</v>
      </c>
      <c r="H1639" s="7">
        <f t="shared" si="1155"/>
        <v>5</v>
      </c>
      <c r="I1639" t="s">
        <v>14</v>
      </c>
      <c r="J1639">
        <v>26</v>
      </c>
      <c r="K1639">
        <v>2.8547945205478999</v>
      </c>
      <c r="L1639">
        <v>2</v>
      </c>
      <c r="M1639" s="5">
        <f t="shared" si="1156"/>
        <v>31</v>
      </c>
      <c r="N1639" s="5">
        <f>+IF(D1639="male",VLOOKUP(BG1639,'Key node cluster'!$L$3:$N$24,3,0),VLOOKUP(BG1639,'Key node cluster'!$R$3:$T$15,3,0))</f>
        <v>1</v>
      </c>
      <c r="O1639" s="1">
        <v>0</v>
      </c>
      <c r="P1639" s="1">
        <f t="shared" si="1157"/>
        <v>26</v>
      </c>
      <c r="Q1639" s="1">
        <f t="shared" si="1158"/>
        <v>26</v>
      </c>
      <c r="R1639" s="1">
        <f t="shared" si="1159"/>
        <v>26</v>
      </c>
      <c r="S1639" s="1">
        <f t="shared" si="1160"/>
        <v>26</v>
      </c>
      <c r="T1639" s="1">
        <f t="shared" si="1161"/>
        <v>26</v>
      </c>
      <c r="U1639" s="1">
        <f t="shared" si="1162"/>
        <v>26</v>
      </c>
      <c r="V1639" s="1">
        <f t="shared" si="1163"/>
        <v>26</v>
      </c>
      <c r="W1639" s="1">
        <f t="shared" si="1164"/>
        <v>26</v>
      </c>
      <c r="X1639" s="1">
        <f t="shared" si="1165"/>
        <v>26</v>
      </c>
      <c r="Y1639" s="1">
        <f t="shared" si="1166"/>
        <v>26</v>
      </c>
      <c r="Z1639" s="1">
        <f t="shared" si="1167"/>
        <v>26</v>
      </c>
      <c r="AA1639" s="1">
        <f t="shared" si="1168"/>
        <v>26</v>
      </c>
      <c r="AB1639" s="1">
        <f t="shared" si="1169"/>
        <v>26</v>
      </c>
      <c r="AC1639" s="1">
        <f t="shared" si="1170"/>
        <v>26</v>
      </c>
      <c r="AD1639" s="1">
        <f t="shared" si="1171"/>
        <v>26</v>
      </c>
      <c r="AE1639" s="1">
        <f t="shared" si="1172"/>
        <v>26</v>
      </c>
      <c r="AF1639" s="1">
        <f t="shared" si="1173"/>
        <v>26</v>
      </c>
      <c r="AG1639" s="1">
        <f t="shared" si="1174"/>
        <v>26</v>
      </c>
      <c r="AH1639" s="1">
        <f t="shared" si="1175"/>
        <v>26</v>
      </c>
      <c r="AI1639" s="1">
        <f t="shared" si="1176"/>
        <v>26</v>
      </c>
      <c r="AJ1639" s="1">
        <f t="shared" si="1177"/>
        <v>26</v>
      </c>
      <c r="AK1639" s="1">
        <f t="shared" si="1178"/>
        <v>26</v>
      </c>
      <c r="AL1639" s="1">
        <f t="shared" si="1179"/>
        <v>26</v>
      </c>
      <c r="AM1639" s="1">
        <f t="shared" si="1180"/>
        <v>26</v>
      </c>
      <c r="AN1639" s="1">
        <f t="shared" si="1181"/>
        <v>26</v>
      </c>
      <c r="AO1639" s="1">
        <f t="shared" si="1182"/>
        <v>26</v>
      </c>
      <c r="AP1639" s="7">
        <f t="shared" si="1198"/>
        <v>27</v>
      </c>
      <c r="AQ1639" s="7">
        <f t="shared" si="1199"/>
        <v>28</v>
      </c>
      <c r="AR1639" s="1">
        <f t="shared" si="1183"/>
        <v>29</v>
      </c>
      <c r="AS1639" s="7">
        <f t="shared" si="1200"/>
        <v>31</v>
      </c>
      <c r="AT1639" s="1">
        <f t="shared" si="1184"/>
        <v>31</v>
      </c>
      <c r="AU1639" s="1">
        <f t="shared" si="1185"/>
        <v>31</v>
      </c>
      <c r="AV1639" s="1">
        <f t="shared" si="1186"/>
        <v>31</v>
      </c>
      <c r="AW1639" s="1">
        <f t="shared" si="1187"/>
        <v>31</v>
      </c>
      <c r="AX1639" s="1">
        <f t="shared" si="1188"/>
        <v>31</v>
      </c>
      <c r="AY1639" s="1">
        <f t="shared" si="1189"/>
        <v>31</v>
      </c>
      <c r="AZ1639" s="1">
        <f t="shared" si="1190"/>
        <v>31</v>
      </c>
      <c r="BA1639" s="1">
        <f t="shared" si="1191"/>
        <v>31</v>
      </c>
      <c r="BB1639" s="1">
        <f t="shared" si="1192"/>
        <v>31</v>
      </c>
      <c r="BC1639" s="1">
        <f t="shared" si="1193"/>
        <v>31</v>
      </c>
      <c r="BD1639" s="1">
        <f t="shared" si="1194"/>
        <v>31</v>
      </c>
      <c r="BE1639" s="1">
        <f t="shared" si="1195"/>
        <v>31</v>
      </c>
      <c r="BF1639" s="1">
        <f t="shared" si="1196"/>
        <v>31</v>
      </c>
      <c r="BG1639" s="1">
        <f>+IF(D1639="male",VLOOKUP(M1639,'Key node cluster'!$A$3:$C$45,3,0),VLOOKUP(M1639,'Key node cluster'!$F$3:$H$27,3,0))</f>
        <v>31</v>
      </c>
    </row>
    <row r="1640" spans="1:59" x14ac:dyDescent="0.25">
      <c r="A1640" t="s">
        <v>1907</v>
      </c>
      <c r="B1640">
        <v>9831057117</v>
      </c>
      <c r="C1640" s="7">
        <v>40</v>
      </c>
      <c r="D1640" t="s">
        <v>9</v>
      </c>
      <c r="E1640" t="s">
        <v>10</v>
      </c>
      <c r="G1640" t="str">
        <f t="shared" si="1197"/>
        <v>bachelor or above</v>
      </c>
      <c r="H1640" s="7">
        <f t="shared" si="1155"/>
        <v>15</v>
      </c>
      <c r="I1640" t="s">
        <v>14</v>
      </c>
      <c r="J1640">
        <v>39</v>
      </c>
      <c r="K1640">
        <v>14.783561643836</v>
      </c>
      <c r="L1640">
        <v>9</v>
      </c>
      <c r="M1640" s="5">
        <f t="shared" si="1156"/>
        <v>26</v>
      </c>
      <c r="N1640" s="5">
        <f>+IF(D1640="male",VLOOKUP(BG1640,'Key node cluster'!$L$3:$N$24,3,0),VLOOKUP(BG1640,'Key node cluster'!$R$3:$T$15,3,0))</f>
        <v>1</v>
      </c>
      <c r="O1640" s="1">
        <v>0</v>
      </c>
      <c r="P1640" s="1">
        <f t="shared" si="1157"/>
        <v>26</v>
      </c>
      <c r="Q1640" s="1">
        <f t="shared" si="1158"/>
        <v>26</v>
      </c>
      <c r="R1640" s="1">
        <f t="shared" si="1159"/>
        <v>26</v>
      </c>
      <c r="S1640" s="1">
        <f t="shared" si="1160"/>
        <v>26</v>
      </c>
      <c r="T1640" s="1">
        <f t="shared" si="1161"/>
        <v>26</v>
      </c>
      <c r="U1640" s="1">
        <f t="shared" si="1162"/>
        <v>26</v>
      </c>
      <c r="V1640" s="1">
        <f t="shared" si="1163"/>
        <v>26</v>
      </c>
      <c r="W1640" s="1">
        <f t="shared" si="1164"/>
        <v>26</v>
      </c>
      <c r="X1640" s="1">
        <f t="shared" si="1165"/>
        <v>26</v>
      </c>
      <c r="Y1640" s="1">
        <f t="shared" si="1166"/>
        <v>26</v>
      </c>
      <c r="Z1640" s="1">
        <f t="shared" si="1167"/>
        <v>26</v>
      </c>
      <c r="AA1640" s="1">
        <f t="shared" si="1168"/>
        <v>26</v>
      </c>
      <c r="AB1640" s="1">
        <f t="shared" si="1169"/>
        <v>26</v>
      </c>
      <c r="AC1640" s="1">
        <f t="shared" si="1170"/>
        <v>26</v>
      </c>
      <c r="AD1640" s="1">
        <f t="shared" si="1171"/>
        <v>26</v>
      </c>
      <c r="AE1640" s="1">
        <f t="shared" si="1172"/>
        <v>26</v>
      </c>
      <c r="AF1640" s="1">
        <f t="shared" si="1173"/>
        <v>26</v>
      </c>
      <c r="AG1640" s="1">
        <f t="shared" si="1174"/>
        <v>26</v>
      </c>
      <c r="AH1640" s="1">
        <f t="shared" si="1175"/>
        <v>26</v>
      </c>
      <c r="AI1640" s="1">
        <f t="shared" si="1176"/>
        <v>26</v>
      </c>
      <c r="AJ1640" s="1">
        <f t="shared" si="1177"/>
        <v>26</v>
      </c>
      <c r="AK1640" s="1">
        <f t="shared" si="1178"/>
        <v>26</v>
      </c>
      <c r="AL1640" s="1">
        <f t="shared" si="1179"/>
        <v>26</v>
      </c>
      <c r="AM1640" s="1">
        <f t="shared" si="1180"/>
        <v>26</v>
      </c>
      <c r="AN1640" s="1">
        <f t="shared" si="1181"/>
        <v>26</v>
      </c>
      <c r="AO1640" s="1">
        <f t="shared" si="1182"/>
        <v>26</v>
      </c>
      <c r="AP1640" s="7">
        <f t="shared" si="1198"/>
        <v>26</v>
      </c>
      <c r="AQ1640" s="7">
        <f t="shared" si="1199"/>
        <v>26</v>
      </c>
      <c r="AR1640" s="1">
        <f t="shared" si="1183"/>
        <v>26</v>
      </c>
      <c r="AS1640" s="7">
        <f t="shared" si="1200"/>
        <v>26</v>
      </c>
      <c r="AT1640" s="1">
        <f t="shared" si="1184"/>
        <v>26</v>
      </c>
      <c r="AU1640" s="1">
        <f t="shared" si="1185"/>
        <v>26</v>
      </c>
      <c r="AV1640" s="1">
        <f t="shared" si="1186"/>
        <v>26</v>
      </c>
      <c r="AW1640" s="1">
        <f t="shared" si="1187"/>
        <v>26</v>
      </c>
      <c r="AX1640" s="1">
        <f t="shared" si="1188"/>
        <v>26</v>
      </c>
      <c r="AY1640" s="1">
        <f t="shared" si="1189"/>
        <v>26</v>
      </c>
      <c r="AZ1640" s="1">
        <f t="shared" si="1190"/>
        <v>26</v>
      </c>
      <c r="BA1640" s="1">
        <f t="shared" si="1191"/>
        <v>26</v>
      </c>
      <c r="BB1640" s="1">
        <f t="shared" si="1192"/>
        <v>26</v>
      </c>
      <c r="BC1640" s="1">
        <f t="shared" si="1193"/>
        <v>26</v>
      </c>
      <c r="BD1640" s="1">
        <f t="shared" si="1194"/>
        <v>26</v>
      </c>
      <c r="BE1640" s="1">
        <f t="shared" si="1195"/>
        <v>26</v>
      </c>
      <c r="BF1640" s="1">
        <f t="shared" si="1196"/>
        <v>26</v>
      </c>
      <c r="BG1640" s="1">
        <f>+IF(D1640="male",VLOOKUP(M1640,'Key node cluster'!$A$3:$C$45,3,0),VLOOKUP(M1640,'Key node cluster'!$F$3:$H$27,3,0))</f>
        <v>31</v>
      </c>
    </row>
    <row r="1641" spans="1:59" x14ac:dyDescent="0.25">
      <c r="A1641" t="s">
        <v>1911</v>
      </c>
      <c r="B1641">
        <v>9961001388</v>
      </c>
      <c r="C1641" s="7">
        <v>30</v>
      </c>
      <c r="D1641" t="s">
        <v>9</v>
      </c>
      <c r="E1641" t="s">
        <v>10</v>
      </c>
      <c r="F1641" t="s">
        <v>11</v>
      </c>
      <c r="G1641" t="str">
        <f t="shared" si="1197"/>
        <v>bachelor or above</v>
      </c>
      <c r="H1641" s="7">
        <f t="shared" si="1155"/>
        <v>5</v>
      </c>
      <c r="I1641" t="s">
        <v>14</v>
      </c>
      <c r="J1641">
        <v>26</v>
      </c>
      <c r="K1641">
        <v>4.7534246575342003</v>
      </c>
      <c r="L1641">
        <v>4</v>
      </c>
      <c r="M1641" s="5">
        <f t="shared" si="1156"/>
        <v>41</v>
      </c>
      <c r="N1641" s="5">
        <f>+IF(D1641="male",VLOOKUP(BG1641,'Key node cluster'!$L$3:$N$24,3,0),VLOOKUP(BG1641,'Key node cluster'!$R$3:$T$15,3,0))</f>
        <v>1</v>
      </c>
      <c r="O1641" s="1">
        <v>0</v>
      </c>
      <c r="P1641" s="1">
        <f t="shared" si="1157"/>
        <v>26</v>
      </c>
      <c r="Q1641" s="1">
        <f t="shared" si="1158"/>
        <v>26</v>
      </c>
      <c r="R1641" s="1">
        <f t="shared" si="1159"/>
        <v>26</v>
      </c>
      <c r="S1641" s="1">
        <f t="shared" si="1160"/>
        <v>26</v>
      </c>
      <c r="T1641" s="1">
        <f t="shared" si="1161"/>
        <v>26</v>
      </c>
      <c r="U1641" s="1">
        <f t="shared" si="1162"/>
        <v>26</v>
      </c>
      <c r="V1641" s="1">
        <f t="shared" si="1163"/>
        <v>26</v>
      </c>
      <c r="W1641" s="1">
        <f t="shared" si="1164"/>
        <v>26</v>
      </c>
      <c r="X1641" s="1">
        <f t="shared" si="1165"/>
        <v>26</v>
      </c>
      <c r="Y1641" s="1">
        <f t="shared" si="1166"/>
        <v>26</v>
      </c>
      <c r="Z1641" s="1">
        <f t="shared" si="1167"/>
        <v>26</v>
      </c>
      <c r="AA1641" s="1">
        <f t="shared" si="1168"/>
        <v>26</v>
      </c>
      <c r="AB1641" s="1">
        <f t="shared" si="1169"/>
        <v>26</v>
      </c>
      <c r="AC1641" s="1">
        <f t="shared" si="1170"/>
        <v>26</v>
      </c>
      <c r="AD1641" s="1">
        <f t="shared" si="1171"/>
        <v>26</v>
      </c>
      <c r="AE1641" s="1">
        <f t="shared" si="1172"/>
        <v>26</v>
      </c>
      <c r="AF1641" s="1">
        <f t="shared" si="1173"/>
        <v>26</v>
      </c>
      <c r="AG1641" s="1">
        <f t="shared" si="1174"/>
        <v>26</v>
      </c>
      <c r="AH1641" s="1">
        <f t="shared" si="1175"/>
        <v>26</v>
      </c>
      <c r="AI1641" s="1">
        <f t="shared" si="1176"/>
        <v>26</v>
      </c>
      <c r="AJ1641" s="1">
        <f t="shared" si="1177"/>
        <v>26</v>
      </c>
      <c r="AK1641" s="1">
        <f t="shared" si="1178"/>
        <v>26</v>
      </c>
      <c r="AL1641" s="1">
        <f t="shared" si="1179"/>
        <v>26</v>
      </c>
      <c r="AM1641" s="1">
        <f t="shared" si="1180"/>
        <v>26</v>
      </c>
      <c r="AN1641" s="1">
        <f t="shared" si="1181"/>
        <v>26</v>
      </c>
      <c r="AO1641" s="1">
        <f t="shared" si="1182"/>
        <v>26</v>
      </c>
      <c r="AP1641" s="7">
        <f t="shared" si="1198"/>
        <v>38</v>
      </c>
      <c r="AQ1641" s="7">
        <f t="shared" si="1199"/>
        <v>38</v>
      </c>
      <c r="AR1641" s="1">
        <f t="shared" si="1183"/>
        <v>38</v>
      </c>
      <c r="AS1641" s="7">
        <f t="shared" si="1200"/>
        <v>38</v>
      </c>
      <c r="AT1641" s="1">
        <f t="shared" si="1184"/>
        <v>38</v>
      </c>
      <c r="AU1641" s="1">
        <f t="shared" si="1185"/>
        <v>38</v>
      </c>
      <c r="AV1641" s="1">
        <f t="shared" si="1186"/>
        <v>38</v>
      </c>
      <c r="AW1641" s="1">
        <f t="shared" si="1187"/>
        <v>38</v>
      </c>
      <c r="AX1641" s="1">
        <f t="shared" si="1188"/>
        <v>38</v>
      </c>
      <c r="AY1641" s="1">
        <f t="shared" si="1189"/>
        <v>38</v>
      </c>
      <c r="AZ1641" s="1">
        <f t="shared" si="1190"/>
        <v>38</v>
      </c>
      <c r="BA1641" s="1">
        <f t="shared" si="1191"/>
        <v>38</v>
      </c>
      <c r="BB1641" s="1">
        <f t="shared" si="1192"/>
        <v>40</v>
      </c>
      <c r="BC1641" s="1">
        <f t="shared" si="1193"/>
        <v>40</v>
      </c>
      <c r="BD1641" s="1">
        <f t="shared" si="1194"/>
        <v>41</v>
      </c>
      <c r="BE1641" s="1">
        <f t="shared" si="1195"/>
        <v>41</v>
      </c>
      <c r="BF1641" s="1">
        <f t="shared" si="1196"/>
        <v>41</v>
      </c>
      <c r="BG1641" s="1">
        <f>+IF(D1641="male",VLOOKUP(M1641,'Key node cluster'!$A$3:$C$45,3,0),VLOOKUP(M1641,'Key node cluster'!$F$3:$H$27,3,0))</f>
        <v>41</v>
      </c>
    </row>
    <row r="1642" spans="1:59" x14ac:dyDescent="0.25">
      <c r="A1642" t="s">
        <v>1919</v>
      </c>
      <c r="B1642">
        <v>9961007145</v>
      </c>
      <c r="C1642" s="7">
        <v>30</v>
      </c>
      <c r="D1642" t="s">
        <v>9</v>
      </c>
      <c r="E1642" t="s">
        <v>10</v>
      </c>
      <c r="F1642" t="s">
        <v>11</v>
      </c>
      <c r="G1642" t="str">
        <f t="shared" si="1197"/>
        <v>bachelor or above</v>
      </c>
      <c r="H1642" s="7">
        <f t="shared" si="1155"/>
        <v>5</v>
      </c>
      <c r="I1642" t="s">
        <v>14</v>
      </c>
      <c r="J1642">
        <v>26</v>
      </c>
      <c r="K1642">
        <v>3.9397260273972998</v>
      </c>
      <c r="L1642">
        <v>7</v>
      </c>
      <c r="M1642" s="5">
        <f t="shared" si="1156"/>
        <v>41</v>
      </c>
      <c r="N1642" s="5">
        <f>+IF(D1642="male",VLOOKUP(BG1642,'Key node cluster'!$L$3:$N$24,3,0),VLOOKUP(BG1642,'Key node cluster'!$R$3:$T$15,3,0))</f>
        <v>1</v>
      </c>
      <c r="O1642" s="1">
        <v>0</v>
      </c>
      <c r="P1642" s="1">
        <f t="shared" si="1157"/>
        <v>26</v>
      </c>
      <c r="Q1642" s="1">
        <f t="shared" si="1158"/>
        <v>26</v>
      </c>
      <c r="R1642" s="1">
        <f t="shared" si="1159"/>
        <v>26</v>
      </c>
      <c r="S1642" s="1">
        <f t="shared" si="1160"/>
        <v>26</v>
      </c>
      <c r="T1642" s="1">
        <f t="shared" si="1161"/>
        <v>26</v>
      </c>
      <c r="U1642" s="1">
        <f t="shared" si="1162"/>
        <v>26</v>
      </c>
      <c r="V1642" s="1">
        <f t="shared" si="1163"/>
        <v>26</v>
      </c>
      <c r="W1642" s="1">
        <f t="shared" si="1164"/>
        <v>26</v>
      </c>
      <c r="X1642" s="1">
        <f t="shared" si="1165"/>
        <v>26</v>
      </c>
      <c r="Y1642" s="1">
        <f t="shared" si="1166"/>
        <v>26</v>
      </c>
      <c r="Z1642" s="1">
        <f t="shared" si="1167"/>
        <v>26</v>
      </c>
      <c r="AA1642" s="1">
        <f t="shared" si="1168"/>
        <v>26</v>
      </c>
      <c r="AB1642" s="1">
        <f t="shared" si="1169"/>
        <v>26</v>
      </c>
      <c r="AC1642" s="1">
        <f t="shared" si="1170"/>
        <v>26</v>
      </c>
      <c r="AD1642" s="1">
        <f t="shared" si="1171"/>
        <v>26</v>
      </c>
      <c r="AE1642" s="1">
        <f t="shared" si="1172"/>
        <v>26</v>
      </c>
      <c r="AF1642" s="1">
        <f t="shared" si="1173"/>
        <v>26</v>
      </c>
      <c r="AG1642" s="1">
        <f t="shared" si="1174"/>
        <v>26</v>
      </c>
      <c r="AH1642" s="1">
        <f t="shared" si="1175"/>
        <v>26</v>
      </c>
      <c r="AI1642" s="1">
        <f t="shared" si="1176"/>
        <v>26</v>
      </c>
      <c r="AJ1642" s="1">
        <f t="shared" si="1177"/>
        <v>26</v>
      </c>
      <c r="AK1642" s="1">
        <f t="shared" si="1178"/>
        <v>26</v>
      </c>
      <c r="AL1642" s="1">
        <f t="shared" si="1179"/>
        <v>26</v>
      </c>
      <c r="AM1642" s="1">
        <f t="shared" si="1180"/>
        <v>26</v>
      </c>
      <c r="AN1642" s="1">
        <f t="shared" si="1181"/>
        <v>26</v>
      </c>
      <c r="AO1642" s="1">
        <f t="shared" si="1182"/>
        <v>26</v>
      </c>
      <c r="AP1642" s="7">
        <f t="shared" si="1198"/>
        <v>38</v>
      </c>
      <c r="AQ1642" s="7">
        <f t="shared" si="1199"/>
        <v>38</v>
      </c>
      <c r="AR1642" s="1">
        <f t="shared" si="1183"/>
        <v>38</v>
      </c>
      <c r="AS1642" s="7">
        <f t="shared" si="1200"/>
        <v>38</v>
      </c>
      <c r="AT1642" s="1">
        <f t="shared" si="1184"/>
        <v>38</v>
      </c>
      <c r="AU1642" s="1">
        <f t="shared" si="1185"/>
        <v>38</v>
      </c>
      <c r="AV1642" s="1">
        <f t="shared" si="1186"/>
        <v>38</v>
      </c>
      <c r="AW1642" s="1">
        <f t="shared" si="1187"/>
        <v>38</v>
      </c>
      <c r="AX1642" s="1">
        <f t="shared" si="1188"/>
        <v>38</v>
      </c>
      <c r="AY1642" s="1">
        <f t="shared" si="1189"/>
        <v>38</v>
      </c>
      <c r="AZ1642" s="1">
        <f t="shared" si="1190"/>
        <v>38</v>
      </c>
      <c r="BA1642" s="1">
        <f t="shared" si="1191"/>
        <v>38</v>
      </c>
      <c r="BB1642" s="1">
        <f t="shared" si="1192"/>
        <v>40</v>
      </c>
      <c r="BC1642" s="1">
        <f t="shared" si="1193"/>
        <v>40</v>
      </c>
      <c r="BD1642" s="1">
        <f t="shared" si="1194"/>
        <v>41</v>
      </c>
      <c r="BE1642" s="1">
        <f t="shared" si="1195"/>
        <v>41</v>
      </c>
      <c r="BF1642" s="1">
        <f t="shared" si="1196"/>
        <v>41</v>
      </c>
      <c r="BG1642" s="1">
        <f>+IF(D1642="male",VLOOKUP(M1642,'Key node cluster'!$A$3:$C$45,3,0),VLOOKUP(M1642,'Key node cluster'!$F$3:$H$27,3,0))</f>
        <v>41</v>
      </c>
    </row>
    <row r="1643" spans="1:59" x14ac:dyDescent="0.25">
      <c r="A1643" t="s">
        <v>1921</v>
      </c>
      <c r="B1643">
        <v>9911066945</v>
      </c>
      <c r="C1643" s="7">
        <v>30</v>
      </c>
      <c r="D1643" t="s">
        <v>9</v>
      </c>
      <c r="E1643" t="s">
        <v>10</v>
      </c>
      <c r="F1643" t="s">
        <v>25</v>
      </c>
      <c r="G1643" t="str">
        <f t="shared" si="1197"/>
        <v>bachelor or above</v>
      </c>
      <c r="H1643" s="7">
        <f t="shared" si="1155"/>
        <v>10</v>
      </c>
      <c r="I1643" t="s">
        <v>14</v>
      </c>
      <c r="J1643">
        <v>30</v>
      </c>
      <c r="K1643">
        <v>7.1945205479452001</v>
      </c>
      <c r="L1643">
        <v>1</v>
      </c>
      <c r="M1643" s="5">
        <f t="shared" si="1156"/>
        <v>31</v>
      </c>
      <c r="N1643" s="5">
        <f>+IF(D1643="male",VLOOKUP(BG1643,'Key node cluster'!$L$3:$N$24,3,0),VLOOKUP(BG1643,'Key node cluster'!$R$3:$T$15,3,0))</f>
        <v>1</v>
      </c>
      <c r="O1643" s="1">
        <v>0</v>
      </c>
      <c r="P1643" s="1">
        <f t="shared" si="1157"/>
        <v>26</v>
      </c>
      <c r="Q1643" s="1">
        <f t="shared" si="1158"/>
        <v>26</v>
      </c>
      <c r="R1643" s="1">
        <f t="shared" si="1159"/>
        <v>26</v>
      </c>
      <c r="S1643" s="1">
        <f t="shared" si="1160"/>
        <v>26</v>
      </c>
      <c r="T1643" s="1">
        <f t="shared" si="1161"/>
        <v>26</v>
      </c>
      <c r="U1643" s="1">
        <f t="shared" si="1162"/>
        <v>26</v>
      </c>
      <c r="V1643" s="1">
        <f t="shared" si="1163"/>
        <v>26</v>
      </c>
      <c r="W1643" s="1">
        <f t="shared" si="1164"/>
        <v>26</v>
      </c>
      <c r="X1643" s="1">
        <f t="shared" si="1165"/>
        <v>26</v>
      </c>
      <c r="Y1643" s="1">
        <f t="shared" si="1166"/>
        <v>26</v>
      </c>
      <c r="Z1643" s="1">
        <f t="shared" si="1167"/>
        <v>26</v>
      </c>
      <c r="AA1643" s="1">
        <f t="shared" si="1168"/>
        <v>26</v>
      </c>
      <c r="AB1643" s="1">
        <f t="shared" si="1169"/>
        <v>26</v>
      </c>
      <c r="AC1643" s="1">
        <f t="shared" si="1170"/>
        <v>26</v>
      </c>
      <c r="AD1643" s="1">
        <f t="shared" si="1171"/>
        <v>26</v>
      </c>
      <c r="AE1643" s="1">
        <f t="shared" si="1172"/>
        <v>26</v>
      </c>
      <c r="AF1643" s="1">
        <f t="shared" si="1173"/>
        <v>26</v>
      </c>
      <c r="AG1643" s="1">
        <f t="shared" si="1174"/>
        <v>26</v>
      </c>
      <c r="AH1643" s="1">
        <f t="shared" si="1175"/>
        <v>26</v>
      </c>
      <c r="AI1643" s="1">
        <f t="shared" si="1176"/>
        <v>26</v>
      </c>
      <c r="AJ1643" s="1">
        <f t="shared" si="1177"/>
        <v>26</v>
      </c>
      <c r="AK1643" s="1">
        <f t="shared" si="1178"/>
        <v>26</v>
      </c>
      <c r="AL1643" s="1">
        <f t="shared" si="1179"/>
        <v>26</v>
      </c>
      <c r="AM1643" s="1">
        <f t="shared" si="1180"/>
        <v>26</v>
      </c>
      <c r="AN1643" s="1">
        <f t="shared" si="1181"/>
        <v>26</v>
      </c>
      <c r="AO1643" s="1">
        <f t="shared" si="1182"/>
        <v>26</v>
      </c>
      <c r="AP1643" s="7">
        <f t="shared" si="1198"/>
        <v>27</v>
      </c>
      <c r="AQ1643" s="7">
        <f t="shared" si="1199"/>
        <v>28</v>
      </c>
      <c r="AR1643" s="1">
        <f t="shared" si="1183"/>
        <v>29</v>
      </c>
      <c r="AS1643" s="7">
        <f t="shared" si="1200"/>
        <v>31</v>
      </c>
      <c r="AT1643" s="1">
        <f t="shared" si="1184"/>
        <v>31</v>
      </c>
      <c r="AU1643" s="1">
        <f t="shared" si="1185"/>
        <v>31</v>
      </c>
      <c r="AV1643" s="1">
        <f t="shared" si="1186"/>
        <v>31</v>
      </c>
      <c r="AW1643" s="1">
        <f t="shared" si="1187"/>
        <v>31</v>
      </c>
      <c r="AX1643" s="1">
        <f t="shared" si="1188"/>
        <v>31</v>
      </c>
      <c r="AY1643" s="1">
        <f t="shared" si="1189"/>
        <v>31</v>
      </c>
      <c r="AZ1643" s="1">
        <f t="shared" si="1190"/>
        <v>31</v>
      </c>
      <c r="BA1643" s="1">
        <f t="shared" si="1191"/>
        <v>31</v>
      </c>
      <c r="BB1643" s="1">
        <f t="shared" si="1192"/>
        <v>31</v>
      </c>
      <c r="BC1643" s="1">
        <f t="shared" si="1193"/>
        <v>31</v>
      </c>
      <c r="BD1643" s="1">
        <f t="shared" si="1194"/>
        <v>31</v>
      </c>
      <c r="BE1643" s="1">
        <f t="shared" si="1195"/>
        <v>31</v>
      </c>
      <c r="BF1643" s="1">
        <f t="shared" si="1196"/>
        <v>31</v>
      </c>
      <c r="BG1643" s="1">
        <f>+IF(D1643="male",VLOOKUP(M1643,'Key node cluster'!$A$3:$C$45,3,0),VLOOKUP(M1643,'Key node cluster'!$F$3:$H$27,3,0))</f>
        <v>31</v>
      </c>
    </row>
    <row r="1644" spans="1:59" x14ac:dyDescent="0.25">
      <c r="A1644" t="s">
        <v>1924</v>
      </c>
      <c r="B1644">
        <v>9821058538</v>
      </c>
      <c r="C1644" s="7">
        <v>40</v>
      </c>
      <c r="D1644" t="s">
        <v>9</v>
      </c>
      <c r="E1644" t="s">
        <v>10</v>
      </c>
      <c r="F1644" t="s">
        <v>11</v>
      </c>
      <c r="G1644" t="str">
        <f t="shared" si="1197"/>
        <v>bachelor or above</v>
      </c>
      <c r="H1644" s="7">
        <f t="shared" si="1155"/>
        <v>10</v>
      </c>
      <c r="I1644" t="s">
        <v>14</v>
      </c>
      <c r="J1644">
        <v>40</v>
      </c>
      <c r="K1644">
        <v>8.2547945205479003</v>
      </c>
      <c r="L1644">
        <v>7</v>
      </c>
      <c r="M1644" s="5">
        <f t="shared" si="1156"/>
        <v>42</v>
      </c>
      <c r="N1644" s="5">
        <f>+IF(D1644="male",VLOOKUP(BG1644,'Key node cluster'!$L$3:$N$24,3,0),VLOOKUP(BG1644,'Key node cluster'!$R$3:$T$15,3,0))</f>
        <v>0</v>
      </c>
      <c r="O1644" s="1">
        <v>0</v>
      </c>
      <c r="P1644" s="1">
        <f t="shared" si="1157"/>
        <v>26</v>
      </c>
      <c r="Q1644" s="1">
        <f t="shared" si="1158"/>
        <v>26</v>
      </c>
      <c r="R1644" s="1">
        <f t="shared" si="1159"/>
        <v>26</v>
      </c>
      <c r="S1644" s="1">
        <f t="shared" si="1160"/>
        <v>26</v>
      </c>
      <c r="T1644" s="1">
        <f t="shared" si="1161"/>
        <v>26</v>
      </c>
      <c r="U1644" s="1">
        <f t="shared" si="1162"/>
        <v>26</v>
      </c>
      <c r="V1644" s="1">
        <f t="shared" si="1163"/>
        <v>26</v>
      </c>
      <c r="W1644" s="1">
        <f t="shared" si="1164"/>
        <v>26</v>
      </c>
      <c r="X1644" s="1">
        <f t="shared" si="1165"/>
        <v>26</v>
      </c>
      <c r="Y1644" s="1">
        <f t="shared" si="1166"/>
        <v>26</v>
      </c>
      <c r="Z1644" s="1">
        <f t="shared" si="1167"/>
        <v>26</v>
      </c>
      <c r="AA1644" s="1">
        <f t="shared" si="1168"/>
        <v>26</v>
      </c>
      <c r="AB1644" s="1">
        <f t="shared" si="1169"/>
        <v>26</v>
      </c>
      <c r="AC1644" s="1">
        <f t="shared" si="1170"/>
        <v>26</v>
      </c>
      <c r="AD1644" s="1">
        <f t="shared" si="1171"/>
        <v>26</v>
      </c>
      <c r="AE1644" s="1">
        <f t="shared" si="1172"/>
        <v>26</v>
      </c>
      <c r="AF1644" s="1">
        <f t="shared" si="1173"/>
        <v>26</v>
      </c>
      <c r="AG1644" s="1">
        <f t="shared" si="1174"/>
        <v>26</v>
      </c>
      <c r="AH1644" s="1">
        <f t="shared" si="1175"/>
        <v>26</v>
      </c>
      <c r="AI1644" s="1">
        <f t="shared" si="1176"/>
        <v>26</v>
      </c>
      <c r="AJ1644" s="1">
        <f t="shared" si="1177"/>
        <v>26</v>
      </c>
      <c r="AK1644" s="1">
        <f t="shared" si="1178"/>
        <v>26</v>
      </c>
      <c r="AL1644" s="1">
        <f t="shared" si="1179"/>
        <v>26</v>
      </c>
      <c r="AM1644" s="1">
        <f t="shared" si="1180"/>
        <v>26</v>
      </c>
      <c r="AN1644" s="1">
        <f t="shared" si="1181"/>
        <v>26</v>
      </c>
      <c r="AO1644" s="1">
        <f t="shared" si="1182"/>
        <v>26</v>
      </c>
      <c r="AP1644" s="7">
        <f t="shared" si="1198"/>
        <v>38</v>
      </c>
      <c r="AQ1644" s="7">
        <f t="shared" si="1199"/>
        <v>38</v>
      </c>
      <c r="AR1644" s="1">
        <f t="shared" si="1183"/>
        <v>38</v>
      </c>
      <c r="AS1644" s="7">
        <f t="shared" si="1200"/>
        <v>38</v>
      </c>
      <c r="AT1644" s="1">
        <f t="shared" si="1184"/>
        <v>38</v>
      </c>
      <c r="AU1644" s="1">
        <f t="shared" si="1185"/>
        <v>38</v>
      </c>
      <c r="AV1644" s="1">
        <f t="shared" si="1186"/>
        <v>38</v>
      </c>
      <c r="AW1644" s="1">
        <f t="shared" si="1187"/>
        <v>38</v>
      </c>
      <c r="AX1644" s="1">
        <f t="shared" si="1188"/>
        <v>38</v>
      </c>
      <c r="AY1644" s="1">
        <f t="shared" si="1189"/>
        <v>38</v>
      </c>
      <c r="AZ1644" s="1">
        <f t="shared" si="1190"/>
        <v>38</v>
      </c>
      <c r="BA1644" s="1">
        <f t="shared" si="1191"/>
        <v>38</v>
      </c>
      <c r="BB1644" s="1">
        <f t="shared" si="1192"/>
        <v>40</v>
      </c>
      <c r="BC1644" s="1">
        <f t="shared" si="1193"/>
        <v>40</v>
      </c>
      <c r="BD1644" s="1">
        <f t="shared" si="1194"/>
        <v>42</v>
      </c>
      <c r="BE1644" s="1">
        <f t="shared" si="1195"/>
        <v>42</v>
      </c>
      <c r="BF1644" s="1">
        <f t="shared" si="1196"/>
        <v>42</v>
      </c>
      <c r="BG1644" s="1">
        <f>+IF(D1644="male",VLOOKUP(M1644,'Key node cluster'!$A$3:$C$45,3,0),VLOOKUP(M1644,'Key node cluster'!$F$3:$H$27,3,0))</f>
        <v>42</v>
      </c>
    </row>
    <row r="1645" spans="1:59" x14ac:dyDescent="0.25">
      <c r="A1645" t="s">
        <v>1925</v>
      </c>
      <c r="B1645">
        <v>9951049348</v>
      </c>
      <c r="C1645" s="7">
        <v>30</v>
      </c>
      <c r="D1645" t="s">
        <v>9</v>
      </c>
      <c r="E1645" t="s">
        <v>10</v>
      </c>
      <c r="F1645" t="s">
        <v>28</v>
      </c>
      <c r="G1645" t="str">
        <f t="shared" si="1197"/>
        <v>secondary or below</v>
      </c>
      <c r="H1645" s="7">
        <f t="shared" si="1155"/>
        <v>5</v>
      </c>
      <c r="I1645" t="s">
        <v>12</v>
      </c>
      <c r="J1645">
        <v>26</v>
      </c>
      <c r="K1645">
        <v>3.5150684931507001</v>
      </c>
      <c r="L1645">
        <v>7</v>
      </c>
      <c r="M1645" s="5">
        <f t="shared" si="1156"/>
        <v>36</v>
      </c>
      <c r="N1645" s="5">
        <f>+IF(D1645="male",VLOOKUP(BG1645,'Key node cluster'!$L$3:$N$24,3,0),VLOOKUP(BG1645,'Key node cluster'!$R$3:$T$15,3,0))</f>
        <v>1</v>
      </c>
      <c r="O1645" s="1">
        <v>0</v>
      </c>
      <c r="P1645" s="1">
        <f t="shared" si="1157"/>
        <v>26</v>
      </c>
      <c r="Q1645" s="1">
        <f t="shared" si="1158"/>
        <v>26</v>
      </c>
      <c r="R1645" s="1">
        <f t="shared" si="1159"/>
        <v>26</v>
      </c>
      <c r="S1645" s="1">
        <f t="shared" si="1160"/>
        <v>26</v>
      </c>
      <c r="T1645" s="1">
        <f t="shared" si="1161"/>
        <v>26</v>
      </c>
      <c r="U1645" s="1">
        <f t="shared" si="1162"/>
        <v>26</v>
      </c>
      <c r="V1645" s="1">
        <f t="shared" si="1163"/>
        <v>26</v>
      </c>
      <c r="W1645" s="1">
        <f t="shared" si="1164"/>
        <v>26</v>
      </c>
      <c r="X1645" s="1">
        <f t="shared" si="1165"/>
        <v>26</v>
      </c>
      <c r="Y1645" s="1">
        <f t="shared" si="1166"/>
        <v>26</v>
      </c>
      <c r="Z1645" s="1">
        <f t="shared" si="1167"/>
        <v>26</v>
      </c>
      <c r="AA1645" s="1">
        <f t="shared" si="1168"/>
        <v>26</v>
      </c>
      <c r="AB1645" s="1">
        <f t="shared" si="1169"/>
        <v>26</v>
      </c>
      <c r="AC1645" s="1">
        <f t="shared" si="1170"/>
        <v>26</v>
      </c>
      <c r="AD1645" s="1">
        <f t="shared" si="1171"/>
        <v>26</v>
      </c>
      <c r="AE1645" s="1">
        <f t="shared" si="1172"/>
        <v>26</v>
      </c>
      <c r="AF1645" s="1">
        <f t="shared" si="1173"/>
        <v>26</v>
      </c>
      <c r="AG1645" s="1">
        <f t="shared" si="1174"/>
        <v>26</v>
      </c>
      <c r="AH1645" s="1">
        <f t="shared" si="1175"/>
        <v>26</v>
      </c>
      <c r="AI1645" s="1">
        <f t="shared" si="1176"/>
        <v>26</v>
      </c>
      <c r="AJ1645" s="1">
        <f t="shared" si="1177"/>
        <v>26</v>
      </c>
      <c r="AK1645" s="1">
        <f t="shared" si="1178"/>
        <v>26</v>
      </c>
      <c r="AL1645" s="1">
        <f t="shared" si="1179"/>
        <v>26</v>
      </c>
      <c r="AM1645" s="1">
        <f t="shared" si="1180"/>
        <v>26</v>
      </c>
      <c r="AN1645" s="1">
        <f t="shared" si="1181"/>
        <v>26</v>
      </c>
      <c r="AO1645" s="1">
        <f t="shared" si="1182"/>
        <v>26</v>
      </c>
      <c r="AP1645" s="7">
        <f t="shared" si="1198"/>
        <v>27</v>
      </c>
      <c r="AQ1645" s="7">
        <f t="shared" si="1199"/>
        <v>33</v>
      </c>
      <c r="AR1645" s="1">
        <f t="shared" si="1183"/>
        <v>33</v>
      </c>
      <c r="AS1645" s="7">
        <f t="shared" si="1200"/>
        <v>33</v>
      </c>
      <c r="AT1645" s="1">
        <f t="shared" si="1184"/>
        <v>33</v>
      </c>
      <c r="AU1645" s="1">
        <f t="shared" si="1185"/>
        <v>33</v>
      </c>
      <c r="AV1645" s="1">
        <f t="shared" si="1186"/>
        <v>33</v>
      </c>
      <c r="AW1645" s="1">
        <f t="shared" si="1187"/>
        <v>34</v>
      </c>
      <c r="AX1645" s="1">
        <f t="shared" si="1188"/>
        <v>36</v>
      </c>
      <c r="AY1645" s="1">
        <f t="shared" si="1189"/>
        <v>36</v>
      </c>
      <c r="AZ1645" s="1">
        <f t="shared" si="1190"/>
        <v>36</v>
      </c>
      <c r="BA1645" s="1">
        <f t="shared" si="1191"/>
        <v>36</v>
      </c>
      <c r="BB1645" s="1">
        <f t="shared" si="1192"/>
        <v>36</v>
      </c>
      <c r="BC1645" s="1">
        <f t="shared" si="1193"/>
        <v>36</v>
      </c>
      <c r="BD1645" s="1">
        <f t="shared" si="1194"/>
        <v>36</v>
      </c>
      <c r="BE1645" s="1">
        <f t="shared" si="1195"/>
        <v>36</v>
      </c>
      <c r="BF1645" s="1">
        <f t="shared" si="1196"/>
        <v>36</v>
      </c>
      <c r="BG1645" s="1">
        <f>+IF(D1645="male",VLOOKUP(M1645,'Key node cluster'!$A$3:$C$45,3,0),VLOOKUP(M1645,'Key node cluster'!$F$3:$H$27,3,0))</f>
        <v>36</v>
      </c>
    </row>
    <row r="1646" spans="1:59" x14ac:dyDescent="0.25">
      <c r="A1646" t="s">
        <v>1928</v>
      </c>
      <c r="B1646">
        <v>9951016704</v>
      </c>
      <c r="C1646" s="7">
        <v>30</v>
      </c>
      <c r="D1646" t="s">
        <v>9</v>
      </c>
      <c r="E1646" t="s">
        <v>10</v>
      </c>
      <c r="G1646" t="str">
        <f t="shared" si="1197"/>
        <v>bachelor or above</v>
      </c>
      <c r="H1646" s="7">
        <f t="shared" si="1155"/>
        <v>10</v>
      </c>
      <c r="I1646" t="s">
        <v>14</v>
      </c>
      <c r="J1646">
        <v>27</v>
      </c>
      <c r="K1646">
        <v>6.6958904109589001</v>
      </c>
      <c r="L1646">
        <v>19</v>
      </c>
      <c r="M1646" s="5">
        <f t="shared" si="1156"/>
        <v>26</v>
      </c>
      <c r="N1646" s="5">
        <f>+IF(D1646="male",VLOOKUP(BG1646,'Key node cluster'!$L$3:$N$24,3,0),VLOOKUP(BG1646,'Key node cluster'!$R$3:$T$15,3,0))</f>
        <v>1</v>
      </c>
      <c r="O1646" s="1">
        <v>0</v>
      </c>
      <c r="P1646" s="1">
        <f t="shared" si="1157"/>
        <v>26</v>
      </c>
      <c r="Q1646" s="1">
        <f t="shared" si="1158"/>
        <v>26</v>
      </c>
      <c r="R1646" s="1">
        <f t="shared" si="1159"/>
        <v>26</v>
      </c>
      <c r="S1646" s="1">
        <f t="shared" si="1160"/>
        <v>26</v>
      </c>
      <c r="T1646" s="1">
        <f t="shared" si="1161"/>
        <v>26</v>
      </c>
      <c r="U1646" s="1">
        <f t="shared" si="1162"/>
        <v>26</v>
      </c>
      <c r="V1646" s="1">
        <f t="shared" si="1163"/>
        <v>26</v>
      </c>
      <c r="W1646" s="1">
        <f t="shared" si="1164"/>
        <v>26</v>
      </c>
      <c r="X1646" s="1">
        <f t="shared" si="1165"/>
        <v>26</v>
      </c>
      <c r="Y1646" s="1">
        <f t="shared" si="1166"/>
        <v>26</v>
      </c>
      <c r="Z1646" s="1">
        <f t="shared" si="1167"/>
        <v>26</v>
      </c>
      <c r="AA1646" s="1">
        <f t="shared" si="1168"/>
        <v>26</v>
      </c>
      <c r="AB1646" s="1">
        <f t="shared" si="1169"/>
        <v>26</v>
      </c>
      <c r="AC1646" s="1">
        <f t="shared" si="1170"/>
        <v>26</v>
      </c>
      <c r="AD1646" s="1">
        <f t="shared" si="1171"/>
        <v>26</v>
      </c>
      <c r="AE1646" s="1">
        <f t="shared" si="1172"/>
        <v>26</v>
      </c>
      <c r="AF1646" s="1">
        <f t="shared" si="1173"/>
        <v>26</v>
      </c>
      <c r="AG1646" s="1">
        <f t="shared" si="1174"/>
        <v>26</v>
      </c>
      <c r="AH1646" s="1">
        <f t="shared" si="1175"/>
        <v>26</v>
      </c>
      <c r="AI1646" s="1">
        <f t="shared" si="1176"/>
        <v>26</v>
      </c>
      <c r="AJ1646" s="1">
        <f t="shared" si="1177"/>
        <v>26</v>
      </c>
      <c r="AK1646" s="1">
        <f t="shared" si="1178"/>
        <v>26</v>
      </c>
      <c r="AL1646" s="1">
        <f t="shared" si="1179"/>
        <v>26</v>
      </c>
      <c r="AM1646" s="1">
        <f t="shared" si="1180"/>
        <v>26</v>
      </c>
      <c r="AN1646" s="1">
        <f t="shared" si="1181"/>
        <v>26</v>
      </c>
      <c r="AO1646" s="1">
        <f t="shared" si="1182"/>
        <v>26</v>
      </c>
      <c r="AP1646" s="7">
        <f t="shared" si="1198"/>
        <v>26</v>
      </c>
      <c r="AQ1646" s="7">
        <f t="shared" si="1199"/>
        <v>26</v>
      </c>
      <c r="AR1646" s="1">
        <f t="shared" si="1183"/>
        <v>26</v>
      </c>
      <c r="AS1646" s="7">
        <f t="shared" si="1200"/>
        <v>26</v>
      </c>
      <c r="AT1646" s="1">
        <f t="shared" si="1184"/>
        <v>26</v>
      </c>
      <c r="AU1646" s="1">
        <f t="shared" si="1185"/>
        <v>26</v>
      </c>
      <c r="AV1646" s="1">
        <f t="shared" si="1186"/>
        <v>26</v>
      </c>
      <c r="AW1646" s="1">
        <f t="shared" si="1187"/>
        <v>26</v>
      </c>
      <c r="AX1646" s="1">
        <f t="shared" si="1188"/>
        <v>26</v>
      </c>
      <c r="AY1646" s="1">
        <f t="shared" si="1189"/>
        <v>26</v>
      </c>
      <c r="AZ1646" s="1">
        <f t="shared" si="1190"/>
        <v>26</v>
      </c>
      <c r="BA1646" s="1">
        <f t="shared" si="1191"/>
        <v>26</v>
      </c>
      <c r="BB1646" s="1">
        <f t="shared" si="1192"/>
        <v>26</v>
      </c>
      <c r="BC1646" s="1">
        <f t="shared" si="1193"/>
        <v>26</v>
      </c>
      <c r="BD1646" s="1">
        <f t="shared" si="1194"/>
        <v>26</v>
      </c>
      <c r="BE1646" s="1">
        <f t="shared" si="1195"/>
        <v>26</v>
      </c>
      <c r="BF1646" s="1">
        <f t="shared" si="1196"/>
        <v>26</v>
      </c>
      <c r="BG1646" s="1">
        <f>+IF(D1646="male",VLOOKUP(M1646,'Key node cluster'!$A$3:$C$45,3,0),VLOOKUP(M1646,'Key node cluster'!$F$3:$H$27,3,0))</f>
        <v>31</v>
      </c>
    </row>
    <row r="1647" spans="1:59" x14ac:dyDescent="0.25">
      <c r="A1647" t="s">
        <v>1934</v>
      </c>
      <c r="B1647">
        <v>2000103322</v>
      </c>
      <c r="C1647" s="7">
        <v>20</v>
      </c>
      <c r="D1647" t="s">
        <v>9</v>
      </c>
      <c r="E1647" t="s">
        <v>10</v>
      </c>
      <c r="F1647" t="s">
        <v>780</v>
      </c>
      <c r="G1647" t="str">
        <f t="shared" si="1197"/>
        <v>tvet</v>
      </c>
      <c r="H1647" s="7">
        <f t="shared" si="1155"/>
        <v>5</v>
      </c>
      <c r="I1647" t="s">
        <v>22</v>
      </c>
      <c r="J1647">
        <v>21</v>
      </c>
      <c r="K1647">
        <v>1.586301369863</v>
      </c>
      <c r="L1647">
        <v>16</v>
      </c>
      <c r="M1647" s="5">
        <f t="shared" si="1156"/>
        <v>30</v>
      </c>
      <c r="N1647" s="5">
        <f>+IF(D1647="male",VLOOKUP(BG1647,'Key node cluster'!$L$3:$N$24,3,0),VLOOKUP(BG1647,'Key node cluster'!$R$3:$T$15,3,0))</f>
        <v>2</v>
      </c>
      <c r="O1647" s="1">
        <v>0</v>
      </c>
      <c r="P1647" s="1">
        <f t="shared" si="1157"/>
        <v>26</v>
      </c>
      <c r="Q1647" s="1">
        <f t="shared" si="1158"/>
        <v>26</v>
      </c>
      <c r="R1647" s="1">
        <f t="shared" si="1159"/>
        <v>26</v>
      </c>
      <c r="S1647" s="1">
        <f t="shared" si="1160"/>
        <v>26</v>
      </c>
      <c r="T1647" s="1">
        <f t="shared" si="1161"/>
        <v>26</v>
      </c>
      <c r="U1647" s="1">
        <f t="shared" si="1162"/>
        <v>26</v>
      </c>
      <c r="V1647" s="1">
        <f t="shared" si="1163"/>
        <v>26</v>
      </c>
      <c r="W1647" s="1">
        <f t="shared" si="1164"/>
        <v>26</v>
      </c>
      <c r="X1647" s="1">
        <f t="shared" si="1165"/>
        <v>26</v>
      </c>
      <c r="Y1647" s="1">
        <f t="shared" si="1166"/>
        <v>26</v>
      </c>
      <c r="Z1647" s="1">
        <f t="shared" si="1167"/>
        <v>26</v>
      </c>
      <c r="AA1647" s="1">
        <f t="shared" si="1168"/>
        <v>26</v>
      </c>
      <c r="AB1647" s="1">
        <f t="shared" si="1169"/>
        <v>26</v>
      </c>
      <c r="AC1647" s="1">
        <f t="shared" si="1170"/>
        <v>26</v>
      </c>
      <c r="AD1647" s="1">
        <f t="shared" si="1171"/>
        <v>26</v>
      </c>
      <c r="AE1647" s="1">
        <f t="shared" si="1172"/>
        <v>26</v>
      </c>
      <c r="AF1647" s="1">
        <f t="shared" si="1173"/>
        <v>26</v>
      </c>
      <c r="AG1647" s="1">
        <f t="shared" si="1174"/>
        <v>26</v>
      </c>
      <c r="AH1647" s="1">
        <f t="shared" si="1175"/>
        <v>26</v>
      </c>
      <c r="AI1647" s="1">
        <f t="shared" si="1176"/>
        <v>26</v>
      </c>
      <c r="AJ1647" s="1">
        <f t="shared" si="1177"/>
        <v>26</v>
      </c>
      <c r="AK1647" s="1">
        <f t="shared" si="1178"/>
        <v>26</v>
      </c>
      <c r="AL1647" s="1">
        <f t="shared" si="1179"/>
        <v>26</v>
      </c>
      <c r="AM1647" s="1">
        <f t="shared" si="1180"/>
        <v>26</v>
      </c>
      <c r="AN1647" s="1">
        <f t="shared" si="1181"/>
        <v>26</v>
      </c>
      <c r="AO1647" s="1">
        <f t="shared" si="1182"/>
        <v>26</v>
      </c>
      <c r="AP1647" s="7">
        <f t="shared" si="1198"/>
        <v>27</v>
      </c>
      <c r="AQ1647" s="7">
        <f t="shared" si="1199"/>
        <v>28</v>
      </c>
      <c r="AR1647" s="1">
        <f t="shared" si="1183"/>
        <v>29</v>
      </c>
      <c r="AS1647" s="7">
        <f t="shared" si="1200"/>
        <v>30</v>
      </c>
      <c r="AT1647" s="1">
        <f t="shared" si="1184"/>
        <v>30</v>
      </c>
      <c r="AU1647" s="1">
        <f t="shared" si="1185"/>
        <v>30</v>
      </c>
      <c r="AV1647" s="1">
        <f t="shared" si="1186"/>
        <v>30</v>
      </c>
      <c r="AW1647" s="1">
        <f t="shared" si="1187"/>
        <v>30</v>
      </c>
      <c r="AX1647" s="1">
        <f t="shared" si="1188"/>
        <v>30</v>
      </c>
      <c r="AY1647" s="1">
        <f t="shared" si="1189"/>
        <v>30</v>
      </c>
      <c r="AZ1647" s="1">
        <f t="shared" si="1190"/>
        <v>30</v>
      </c>
      <c r="BA1647" s="1">
        <f t="shared" si="1191"/>
        <v>30</v>
      </c>
      <c r="BB1647" s="1">
        <f t="shared" si="1192"/>
        <v>30</v>
      </c>
      <c r="BC1647" s="1">
        <f t="shared" si="1193"/>
        <v>30</v>
      </c>
      <c r="BD1647" s="1">
        <f t="shared" si="1194"/>
        <v>30</v>
      </c>
      <c r="BE1647" s="1">
        <f t="shared" si="1195"/>
        <v>30</v>
      </c>
      <c r="BF1647" s="1">
        <f t="shared" si="1196"/>
        <v>30</v>
      </c>
      <c r="BG1647" s="1">
        <f>+IF(D1647="male",VLOOKUP(M1647,'Key node cluster'!$A$3:$C$45,3,0),VLOOKUP(M1647,'Key node cluster'!$F$3:$H$27,3,0))</f>
        <v>30</v>
      </c>
    </row>
    <row r="1648" spans="1:59" x14ac:dyDescent="0.25">
      <c r="A1648" t="s">
        <v>1938</v>
      </c>
      <c r="B1648">
        <v>9761028929</v>
      </c>
      <c r="C1648" s="7">
        <v>50</v>
      </c>
      <c r="D1648" t="s">
        <v>9</v>
      </c>
      <c r="E1648" t="s">
        <v>10</v>
      </c>
      <c r="F1648" t="s">
        <v>28</v>
      </c>
      <c r="G1648" t="str">
        <f t="shared" si="1197"/>
        <v>bachelor or above</v>
      </c>
      <c r="H1648" s="7">
        <f t="shared" si="1155"/>
        <v>20</v>
      </c>
      <c r="I1648" t="s">
        <v>14</v>
      </c>
      <c r="J1648">
        <v>46</v>
      </c>
      <c r="K1648">
        <v>23.038356164383998</v>
      </c>
      <c r="L1648">
        <v>9</v>
      </c>
      <c r="M1648" s="5">
        <f t="shared" si="1156"/>
        <v>37</v>
      </c>
      <c r="N1648" s="5">
        <f>+IF(D1648="male",VLOOKUP(BG1648,'Key node cluster'!$L$3:$N$24,3,0),VLOOKUP(BG1648,'Key node cluster'!$R$3:$T$15,3,0))</f>
        <v>0</v>
      </c>
      <c r="O1648" s="1">
        <v>0</v>
      </c>
      <c r="P1648" s="1">
        <f t="shared" si="1157"/>
        <v>26</v>
      </c>
      <c r="Q1648" s="1">
        <f t="shared" si="1158"/>
        <v>26</v>
      </c>
      <c r="R1648" s="1">
        <f t="shared" si="1159"/>
        <v>26</v>
      </c>
      <c r="S1648" s="1">
        <f t="shared" si="1160"/>
        <v>26</v>
      </c>
      <c r="T1648" s="1">
        <f t="shared" si="1161"/>
        <v>26</v>
      </c>
      <c r="U1648" s="1">
        <f t="shared" si="1162"/>
        <v>26</v>
      </c>
      <c r="V1648" s="1">
        <f t="shared" si="1163"/>
        <v>26</v>
      </c>
      <c r="W1648" s="1">
        <f t="shared" si="1164"/>
        <v>26</v>
      </c>
      <c r="X1648" s="1">
        <f t="shared" si="1165"/>
        <v>26</v>
      </c>
      <c r="Y1648" s="1">
        <f t="shared" si="1166"/>
        <v>26</v>
      </c>
      <c r="Z1648" s="1">
        <f t="shared" si="1167"/>
        <v>26</v>
      </c>
      <c r="AA1648" s="1">
        <f t="shared" si="1168"/>
        <v>26</v>
      </c>
      <c r="AB1648" s="1">
        <f t="shared" si="1169"/>
        <v>26</v>
      </c>
      <c r="AC1648" s="1">
        <f t="shared" si="1170"/>
        <v>26</v>
      </c>
      <c r="AD1648" s="1">
        <f t="shared" si="1171"/>
        <v>26</v>
      </c>
      <c r="AE1648" s="1">
        <f t="shared" si="1172"/>
        <v>26</v>
      </c>
      <c r="AF1648" s="1">
        <f t="shared" si="1173"/>
        <v>26</v>
      </c>
      <c r="AG1648" s="1">
        <f t="shared" si="1174"/>
        <v>26</v>
      </c>
      <c r="AH1648" s="1">
        <f t="shared" si="1175"/>
        <v>26</v>
      </c>
      <c r="AI1648" s="1">
        <f t="shared" si="1176"/>
        <v>26</v>
      </c>
      <c r="AJ1648" s="1">
        <f t="shared" si="1177"/>
        <v>26</v>
      </c>
      <c r="AK1648" s="1">
        <f t="shared" si="1178"/>
        <v>26</v>
      </c>
      <c r="AL1648" s="1">
        <f t="shared" si="1179"/>
        <v>26</v>
      </c>
      <c r="AM1648" s="1">
        <f t="shared" si="1180"/>
        <v>26</v>
      </c>
      <c r="AN1648" s="1">
        <f t="shared" si="1181"/>
        <v>26</v>
      </c>
      <c r="AO1648" s="1">
        <f t="shared" si="1182"/>
        <v>26</v>
      </c>
      <c r="AP1648" s="7">
        <f t="shared" si="1198"/>
        <v>27</v>
      </c>
      <c r="AQ1648" s="7">
        <f t="shared" si="1199"/>
        <v>33</v>
      </c>
      <c r="AR1648" s="1">
        <f t="shared" si="1183"/>
        <v>33</v>
      </c>
      <c r="AS1648" s="7">
        <f t="shared" si="1200"/>
        <v>33</v>
      </c>
      <c r="AT1648" s="1">
        <f t="shared" si="1184"/>
        <v>33</v>
      </c>
      <c r="AU1648" s="1">
        <f t="shared" si="1185"/>
        <v>33</v>
      </c>
      <c r="AV1648" s="1">
        <f t="shared" si="1186"/>
        <v>33</v>
      </c>
      <c r="AW1648" s="1">
        <f t="shared" si="1187"/>
        <v>37</v>
      </c>
      <c r="AX1648" s="1">
        <f t="shared" si="1188"/>
        <v>37</v>
      </c>
      <c r="AY1648" s="1">
        <f t="shared" si="1189"/>
        <v>37</v>
      </c>
      <c r="AZ1648" s="1">
        <f t="shared" si="1190"/>
        <v>37</v>
      </c>
      <c r="BA1648" s="1">
        <f t="shared" si="1191"/>
        <v>37</v>
      </c>
      <c r="BB1648" s="1">
        <f t="shared" si="1192"/>
        <v>37</v>
      </c>
      <c r="BC1648" s="1">
        <f t="shared" si="1193"/>
        <v>37</v>
      </c>
      <c r="BD1648" s="1">
        <f t="shared" si="1194"/>
        <v>37</v>
      </c>
      <c r="BE1648" s="1">
        <f t="shared" si="1195"/>
        <v>37</v>
      </c>
      <c r="BF1648" s="1">
        <f t="shared" si="1196"/>
        <v>37</v>
      </c>
      <c r="BG1648" s="1">
        <f>+IF(D1648="male",VLOOKUP(M1648,'Key node cluster'!$A$3:$C$45,3,0),VLOOKUP(M1648,'Key node cluster'!$F$3:$H$27,3,0))</f>
        <v>37</v>
      </c>
    </row>
    <row r="1649" spans="1:59" x14ac:dyDescent="0.25">
      <c r="A1649" t="s">
        <v>1940</v>
      </c>
      <c r="B1649">
        <v>9811041277</v>
      </c>
      <c r="C1649" s="7">
        <v>40</v>
      </c>
      <c r="D1649" t="s">
        <v>9</v>
      </c>
      <c r="E1649" t="s">
        <v>10</v>
      </c>
      <c r="G1649" t="str">
        <f t="shared" si="1197"/>
        <v>bachelor or above</v>
      </c>
      <c r="H1649" s="7">
        <f t="shared" si="1155"/>
        <v>15</v>
      </c>
      <c r="I1649" t="s">
        <v>14</v>
      </c>
      <c r="J1649">
        <v>41</v>
      </c>
      <c r="K1649">
        <v>11.778082191780999</v>
      </c>
      <c r="L1649">
        <v>11</v>
      </c>
      <c r="M1649" s="5">
        <f t="shared" si="1156"/>
        <v>26</v>
      </c>
      <c r="N1649" s="5">
        <f>+IF(D1649="male",VLOOKUP(BG1649,'Key node cluster'!$L$3:$N$24,3,0),VLOOKUP(BG1649,'Key node cluster'!$R$3:$T$15,3,0))</f>
        <v>1</v>
      </c>
      <c r="O1649" s="1">
        <v>0</v>
      </c>
      <c r="P1649" s="1">
        <f t="shared" si="1157"/>
        <v>26</v>
      </c>
      <c r="Q1649" s="1">
        <f t="shared" si="1158"/>
        <v>26</v>
      </c>
      <c r="R1649" s="1">
        <f t="shared" si="1159"/>
        <v>26</v>
      </c>
      <c r="S1649" s="1">
        <f t="shared" si="1160"/>
        <v>26</v>
      </c>
      <c r="T1649" s="1">
        <f t="shared" si="1161"/>
        <v>26</v>
      </c>
      <c r="U1649" s="1">
        <f t="shared" si="1162"/>
        <v>26</v>
      </c>
      <c r="V1649" s="1">
        <f t="shared" si="1163"/>
        <v>26</v>
      </c>
      <c r="W1649" s="1">
        <f t="shared" si="1164"/>
        <v>26</v>
      </c>
      <c r="X1649" s="1">
        <f t="shared" si="1165"/>
        <v>26</v>
      </c>
      <c r="Y1649" s="1">
        <f t="shared" si="1166"/>
        <v>26</v>
      </c>
      <c r="Z1649" s="1">
        <f t="shared" si="1167"/>
        <v>26</v>
      </c>
      <c r="AA1649" s="1">
        <f t="shared" si="1168"/>
        <v>26</v>
      </c>
      <c r="AB1649" s="1">
        <f t="shared" si="1169"/>
        <v>26</v>
      </c>
      <c r="AC1649" s="1">
        <f t="shared" si="1170"/>
        <v>26</v>
      </c>
      <c r="AD1649" s="1">
        <f t="shared" si="1171"/>
        <v>26</v>
      </c>
      <c r="AE1649" s="1">
        <f t="shared" si="1172"/>
        <v>26</v>
      </c>
      <c r="AF1649" s="1">
        <f t="shared" si="1173"/>
        <v>26</v>
      </c>
      <c r="AG1649" s="1">
        <f t="shared" si="1174"/>
        <v>26</v>
      </c>
      <c r="AH1649" s="1">
        <f t="shared" si="1175"/>
        <v>26</v>
      </c>
      <c r="AI1649" s="1">
        <f t="shared" si="1176"/>
        <v>26</v>
      </c>
      <c r="AJ1649" s="1">
        <f t="shared" si="1177"/>
        <v>26</v>
      </c>
      <c r="AK1649" s="1">
        <f t="shared" si="1178"/>
        <v>26</v>
      </c>
      <c r="AL1649" s="1">
        <f t="shared" si="1179"/>
        <v>26</v>
      </c>
      <c r="AM1649" s="1">
        <f t="shared" si="1180"/>
        <v>26</v>
      </c>
      <c r="AN1649" s="1">
        <f t="shared" si="1181"/>
        <v>26</v>
      </c>
      <c r="AO1649" s="1">
        <f t="shared" si="1182"/>
        <v>26</v>
      </c>
      <c r="AP1649" s="7">
        <f t="shared" si="1198"/>
        <v>26</v>
      </c>
      <c r="AQ1649" s="7">
        <f t="shared" si="1199"/>
        <v>26</v>
      </c>
      <c r="AR1649" s="1">
        <f t="shared" si="1183"/>
        <v>26</v>
      </c>
      <c r="AS1649" s="7">
        <f t="shared" si="1200"/>
        <v>26</v>
      </c>
      <c r="AT1649" s="1">
        <f t="shared" si="1184"/>
        <v>26</v>
      </c>
      <c r="AU1649" s="1">
        <f t="shared" si="1185"/>
        <v>26</v>
      </c>
      <c r="AV1649" s="1">
        <f t="shared" si="1186"/>
        <v>26</v>
      </c>
      <c r="AW1649" s="1">
        <f t="shared" si="1187"/>
        <v>26</v>
      </c>
      <c r="AX1649" s="1">
        <f t="shared" si="1188"/>
        <v>26</v>
      </c>
      <c r="AY1649" s="1">
        <f t="shared" si="1189"/>
        <v>26</v>
      </c>
      <c r="AZ1649" s="1">
        <f t="shared" si="1190"/>
        <v>26</v>
      </c>
      <c r="BA1649" s="1">
        <f t="shared" si="1191"/>
        <v>26</v>
      </c>
      <c r="BB1649" s="1">
        <f t="shared" si="1192"/>
        <v>26</v>
      </c>
      <c r="BC1649" s="1">
        <f t="shared" si="1193"/>
        <v>26</v>
      </c>
      <c r="BD1649" s="1">
        <f t="shared" si="1194"/>
        <v>26</v>
      </c>
      <c r="BE1649" s="1">
        <f t="shared" si="1195"/>
        <v>26</v>
      </c>
      <c r="BF1649" s="1">
        <f t="shared" si="1196"/>
        <v>26</v>
      </c>
      <c r="BG1649" s="1">
        <f>+IF(D1649="male",VLOOKUP(M1649,'Key node cluster'!$A$3:$C$45,3,0),VLOOKUP(M1649,'Key node cluster'!$F$3:$H$27,3,0))</f>
        <v>31</v>
      </c>
    </row>
    <row r="1650" spans="1:59" x14ac:dyDescent="0.25">
      <c r="A1650" t="s">
        <v>1941</v>
      </c>
      <c r="B1650">
        <v>9791009184</v>
      </c>
      <c r="C1650" s="7">
        <v>40</v>
      </c>
      <c r="D1650" t="s">
        <v>9</v>
      </c>
      <c r="E1650" t="s">
        <v>10</v>
      </c>
      <c r="F1650" t="s">
        <v>11</v>
      </c>
      <c r="G1650" t="str">
        <f t="shared" si="1197"/>
        <v>bachelor or above</v>
      </c>
      <c r="H1650" s="7">
        <f t="shared" si="1155"/>
        <v>15</v>
      </c>
      <c r="I1650" t="s">
        <v>46</v>
      </c>
      <c r="J1650">
        <v>43</v>
      </c>
      <c r="K1650">
        <v>10.361643835616</v>
      </c>
      <c r="L1650">
        <v>2</v>
      </c>
      <c r="M1650" s="5">
        <f t="shared" si="1156"/>
        <v>42</v>
      </c>
      <c r="N1650" s="5">
        <f>+IF(D1650="male",VLOOKUP(BG1650,'Key node cluster'!$L$3:$N$24,3,0),VLOOKUP(BG1650,'Key node cluster'!$R$3:$T$15,3,0))</f>
        <v>0</v>
      </c>
      <c r="O1650" s="1">
        <v>0</v>
      </c>
      <c r="P1650" s="1">
        <f t="shared" si="1157"/>
        <v>26</v>
      </c>
      <c r="Q1650" s="1">
        <f t="shared" si="1158"/>
        <v>26</v>
      </c>
      <c r="R1650" s="1">
        <f t="shared" si="1159"/>
        <v>26</v>
      </c>
      <c r="S1650" s="1">
        <f t="shared" si="1160"/>
        <v>26</v>
      </c>
      <c r="T1650" s="1">
        <f t="shared" si="1161"/>
        <v>26</v>
      </c>
      <c r="U1650" s="1">
        <f t="shared" si="1162"/>
        <v>26</v>
      </c>
      <c r="V1650" s="1">
        <f t="shared" si="1163"/>
        <v>26</v>
      </c>
      <c r="W1650" s="1">
        <f t="shared" si="1164"/>
        <v>26</v>
      </c>
      <c r="X1650" s="1">
        <f t="shared" si="1165"/>
        <v>26</v>
      </c>
      <c r="Y1650" s="1">
        <f t="shared" si="1166"/>
        <v>26</v>
      </c>
      <c r="Z1650" s="1">
        <f t="shared" si="1167"/>
        <v>26</v>
      </c>
      <c r="AA1650" s="1">
        <f t="shared" si="1168"/>
        <v>26</v>
      </c>
      <c r="AB1650" s="1">
        <f t="shared" si="1169"/>
        <v>26</v>
      </c>
      <c r="AC1650" s="1">
        <f t="shared" si="1170"/>
        <v>26</v>
      </c>
      <c r="AD1650" s="1">
        <f t="shared" si="1171"/>
        <v>26</v>
      </c>
      <c r="AE1650" s="1">
        <f t="shared" si="1172"/>
        <v>26</v>
      </c>
      <c r="AF1650" s="1">
        <f t="shared" si="1173"/>
        <v>26</v>
      </c>
      <c r="AG1650" s="1">
        <f t="shared" si="1174"/>
        <v>26</v>
      </c>
      <c r="AH1650" s="1">
        <f t="shared" si="1175"/>
        <v>26</v>
      </c>
      <c r="AI1650" s="1">
        <f t="shared" si="1176"/>
        <v>26</v>
      </c>
      <c r="AJ1650" s="1">
        <f t="shared" si="1177"/>
        <v>26</v>
      </c>
      <c r="AK1650" s="1">
        <f t="shared" si="1178"/>
        <v>26</v>
      </c>
      <c r="AL1650" s="1">
        <f t="shared" si="1179"/>
        <v>26</v>
      </c>
      <c r="AM1650" s="1">
        <f t="shared" si="1180"/>
        <v>26</v>
      </c>
      <c r="AN1650" s="1">
        <f t="shared" si="1181"/>
        <v>26</v>
      </c>
      <c r="AO1650" s="1">
        <f t="shared" si="1182"/>
        <v>26</v>
      </c>
      <c r="AP1650" s="7">
        <f t="shared" si="1198"/>
        <v>38</v>
      </c>
      <c r="AQ1650" s="7">
        <f t="shared" si="1199"/>
        <v>38</v>
      </c>
      <c r="AR1650" s="1">
        <f t="shared" si="1183"/>
        <v>38</v>
      </c>
      <c r="AS1650" s="7">
        <f t="shared" si="1200"/>
        <v>38</v>
      </c>
      <c r="AT1650" s="1">
        <f t="shared" si="1184"/>
        <v>38</v>
      </c>
      <c r="AU1650" s="1">
        <f t="shared" si="1185"/>
        <v>38</v>
      </c>
      <c r="AV1650" s="1">
        <f t="shared" si="1186"/>
        <v>38</v>
      </c>
      <c r="AW1650" s="1">
        <f t="shared" si="1187"/>
        <v>38</v>
      </c>
      <c r="AX1650" s="1">
        <f t="shared" si="1188"/>
        <v>38</v>
      </c>
      <c r="AY1650" s="1">
        <f t="shared" si="1189"/>
        <v>38</v>
      </c>
      <c r="AZ1650" s="1">
        <f t="shared" si="1190"/>
        <v>38</v>
      </c>
      <c r="BA1650" s="1">
        <f t="shared" si="1191"/>
        <v>38</v>
      </c>
      <c r="BB1650" s="1">
        <f t="shared" si="1192"/>
        <v>40</v>
      </c>
      <c r="BC1650" s="1">
        <f t="shared" si="1193"/>
        <v>40</v>
      </c>
      <c r="BD1650" s="1">
        <f t="shared" si="1194"/>
        <v>42</v>
      </c>
      <c r="BE1650" s="1">
        <f t="shared" si="1195"/>
        <v>42</v>
      </c>
      <c r="BF1650" s="1">
        <f t="shared" si="1196"/>
        <v>42</v>
      </c>
      <c r="BG1650" s="1">
        <f>+IF(D1650="male",VLOOKUP(M1650,'Key node cluster'!$A$3:$C$45,3,0),VLOOKUP(M1650,'Key node cluster'!$F$3:$H$27,3,0))</f>
        <v>42</v>
      </c>
    </row>
    <row r="1651" spans="1:59" x14ac:dyDescent="0.25">
      <c r="A1651" t="s">
        <v>1942</v>
      </c>
      <c r="B1651">
        <v>9991023990</v>
      </c>
      <c r="C1651" s="7">
        <v>20</v>
      </c>
      <c r="D1651" t="s">
        <v>9</v>
      </c>
      <c r="E1651" t="s">
        <v>10</v>
      </c>
      <c r="F1651" t="s">
        <v>28</v>
      </c>
      <c r="G1651" t="str">
        <f t="shared" si="1197"/>
        <v>tvet</v>
      </c>
      <c r="H1651" s="7">
        <f t="shared" si="1155"/>
        <v>1</v>
      </c>
      <c r="I1651" t="s">
        <v>22</v>
      </c>
      <c r="J1651">
        <v>23</v>
      </c>
      <c r="K1651">
        <v>0.51780821917807995</v>
      </c>
      <c r="L1651">
        <v>2</v>
      </c>
      <c r="M1651" s="5">
        <f t="shared" si="1156"/>
        <v>19</v>
      </c>
      <c r="N1651" s="5">
        <f>+IF(D1651="male",VLOOKUP(BG1651,'Key node cluster'!$L$3:$N$24,3,0),VLOOKUP(BG1651,'Key node cluster'!$R$3:$T$15,3,0))</f>
        <v>0</v>
      </c>
      <c r="O1651" s="1">
        <v>0</v>
      </c>
      <c r="P1651" s="1">
        <f t="shared" si="1157"/>
        <v>1</v>
      </c>
      <c r="Q1651" s="1">
        <f t="shared" si="1158"/>
        <v>17</v>
      </c>
      <c r="R1651" s="1">
        <f t="shared" si="1159"/>
        <v>17</v>
      </c>
      <c r="S1651" s="1">
        <f t="shared" si="1160"/>
        <v>17</v>
      </c>
      <c r="T1651" s="1">
        <f t="shared" si="1161"/>
        <v>17</v>
      </c>
      <c r="U1651" s="1">
        <f t="shared" si="1162"/>
        <v>17</v>
      </c>
      <c r="V1651" s="1">
        <f t="shared" si="1163"/>
        <v>17</v>
      </c>
      <c r="W1651" s="1">
        <f t="shared" si="1164"/>
        <v>17</v>
      </c>
      <c r="X1651" s="1">
        <f t="shared" si="1165"/>
        <v>17</v>
      </c>
      <c r="Y1651" s="1">
        <f t="shared" si="1166"/>
        <v>17</v>
      </c>
      <c r="Z1651" s="1">
        <f t="shared" si="1167"/>
        <v>17</v>
      </c>
      <c r="AA1651" s="1">
        <f t="shared" si="1168"/>
        <v>17</v>
      </c>
      <c r="AB1651" s="1">
        <f t="shared" si="1169"/>
        <v>17</v>
      </c>
      <c r="AC1651" s="1">
        <f t="shared" si="1170"/>
        <v>17</v>
      </c>
      <c r="AD1651" s="1">
        <f t="shared" si="1171"/>
        <v>17</v>
      </c>
      <c r="AE1651" s="1">
        <f t="shared" si="1172"/>
        <v>17</v>
      </c>
      <c r="AF1651" s="1">
        <f t="shared" si="1173"/>
        <v>17</v>
      </c>
      <c r="AG1651" s="1">
        <f t="shared" si="1174"/>
        <v>18</v>
      </c>
      <c r="AH1651" s="1">
        <f t="shared" si="1175"/>
        <v>19</v>
      </c>
      <c r="AI1651" s="1">
        <f t="shared" si="1176"/>
        <v>19</v>
      </c>
      <c r="AJ1651" s="1">
        <f t="shared" si="1177"/>
        <v>19</v>
      </c>
      <c r="AK1651" s="1">
        <f t="shared" si="1178"/>
        <v>19</v>
      </c>
      <c r="AL1651" s="1">
        <f t="shared" si="1179"/>
        <v>19</v>
      </c>
      <c r="AM1651" s="1">
        <f t="shared" si="1180"/>
        <v>19</v>
      </c>
      <c r="AN1651" s="1">
        <f t="shared" si="1181"/>
        <v>19</v>
      </c>
      <c r="AO1651" s="1">
        <f t="shared" si="1182"/>
        <v>19</v>
      </c>
      <c r="AP1651" s="7">
        <f t="shared" si="1198"/>
        <v>19</v>
      </c>
      <c r="AQ1651" s="7">
        <f t="shared" si="1199"/>
        <v>19</v>
      </c>
      <c r="AR1651" s="1">
        <f t="shared" si="1183"/>
        <v>19</v>
      </c>
      <c r="AS1651" s="7">
        <f t="shared" si="1200"/>
        <v>19</v>
      </c>
      <c r="AT1651" s="1">
        <f t="shared" si="1184"/>
        <v>19</v>
      </c>
      <c r="AU1651" s="1">
        <f t="shared" si="1185"/>
        <v>19</v>
      </c>
      <c r="AV1651" s="1">
        <f t="shared" si="1186"/>
        <v>19</v>
      </c>
      <c r="AW1651" s="1">
        <f t="shared" si="1187"/>
        <v>19</v>
      </c>
      <c r="AX1651" s="1">
        <f t="shared" si="1188"/>
        <v>19</v>
      </c>
      <c r="AY1651" s="1">
        <f t="shared" si="1189"/>
        <v>19</v>
      </c>
      <c r="AZ1651" s="1">
        <f t="shared" si="1190"/>
        <v>19</v>
      </c>
      <c r="BA1651" s="1">
        <f t="shared" si="1191"/>
        <v>19</v>
      </c>
      <c r="BB1651" s="1">
        <f t="shared" si="1192"/>
        <v>19</v>
      </c>
      <c r="BC1651" s="1">
        <f t="shared" si="1193"/>
        <v>19</v>
      </c>
      <c r="BD1651" s="1">
        <f t="shared" si="1194"/>
        <v>19</v>
      </c>
      <c r="BE1651" s="1">
        <f t="shared" si="1195"/>
        <v>19</v>
      </c>
      <c r="BF1651" s="1">
        <f t="shared" si="1196"/>
        <v>19</v>
      </c>
      <c r="BG1651" s="1">
        <f>+IF(D1651="male",VLOOKUP(M1651,'Key node cluster'!$A$3:$C$45,3,0),VLOOKUP(M1651,'Key node cluster'!$F$3:$H$27,3,0))</f>
        <v>19</v>
      </c>
    </row>
    <row r="1652" spans="1:59" x14ac:dyDescent="0.25">
      <c r="A1652" t="s">
        <v>1943</v>
      </c>
      <c r="B1652">
        <v>2000184315</v>
      </c>
      <c r="C1652" s="7">
        <v>20</v>
      </c>
      <c r="D1652" t="s">
        <v>9</v>
      </c>
      <c r="E1652" t="s">
        <v>10</v>
      </c>
      <c r="F1652" t="s">
        <v>28</v>
      </c>
      <c r="G1652" t="str">
        <f t="shared" si="1197"/>
        <v>secondary or below</v>
      </c>
      <c r="H1652" s="7">
        <f t="shared" si="1155"/>
        <v>5</v>
      </c>
      <c r="I1652" t="s">
        <v>18</v>
      </c>
      <c r="J1652">
        <v>21</v>
      </c>
      <c r="K1652">
        <v>3.0191780821918002</v>
      </c>
      <c r="L1652">
        <v>23</v>
      </c>
      <c r="M1652" s="5">
        <f t="shared" si="1156"/>
        <v>35</v>
      </c>
      <c r="N1652" s="5">
        <f>+IF(D1652="male",VLOOKUP(BG1652,'Key node cluster'!$L$3:$N$24,3,0),VLOOKUP(BG1652,'Key node cluster'!$R$3:$T$15,3,0))</f>
        <v>0</v>
      </c>
      <c r="O1652" s="1">
        <v>0</v>
      </c>
      <c r="P1652" s="1">
        <f t="shared" si="1157"/>
        <v>26</v>
      </c>
      <c r="Q1652" s="1">
        <f t="shared" si="1158"/>
        <v>26</v>
      </c>
      <c r="R1652" s="1">
        <f t="shared" si="1159"/>
        <v>26</v>
      </c>
      <c r="S1652" s="1">
        <f t="shared" si="1160"/>
        <v>26</v>
      </c>
      <c r="T1652" s="1">
        <f t="shared" si="1161"/>
        <v>26</v>
      </c>
      <c r="U1652" s="1">
        <f t="shared" si="1162"/>
        <v>26</v>
      </c>
      <c r="V1652" s="1">
        <f t="shared" si="1163"/>
        <v>26</v>
      </c>
      <c r="W1652" s="1">
        <f t="shared" si="1164"/>
        <v>26</v>
      </c>
      <c r="X1652" s="1">
        <f t="shared" si="1165"/>
        <v>26</v>
      </c>
      <c r="Y1652" s="1">
        <f t="shared" si="1166"/>
        <v>26</v>
      </c>
      <c r="Z1652" s="1">
        <f t="shared" si="1167"/>
        <v>26</v>
      </c>
      <c r="AA1652" s="1">
        <f t="shared" si="1168"/>
        <v>26</v>
      </c>
      <c r="AB1652" s="1">
        <f t="shared" si="1169"/>
        <v>26</v>
      </c>
      <c r="AC1652" s="1">
        <f t="shared" si="1170"/>
        <v>26</v>
      </c>
      <c r="AD1652" s="1">
        <f t="shared" si="1171"/>
        <v>26</v>
      </c>
      <c r="AE1652" s="1">
        <f t="shared" si="1172"/>
        <v>26</v>
      </c>
      <c r="AF1652" s="1">
        <f t="shared" si="1173"/>
        <v>26</v>
      </c>
      <c r="AG1652" s="1">
        <f t="shared" si="1174"/>
        <v>26</v>
      </c>
      <c r="AH1652" s="1">
        <f t="shared" si="1175"/>
        <v>26</v>
      </c>
      <c r="AI1652" s="1">
        <f t="shared" si="1176"/>
        <v>26</v>
      </c>
      <c r="AJ1652" s="1">
        <f t="shared" si="1177"/>
        <v>26</v>
      </c>
      <c r="AK1652" s="1">
        <f t="shared" si="1178"/>
        <v>26</v>
      </c>
      <c r="AL1652" s="1">
        <f t="shared" si="1179"/>
        <v>26</v>
      </c>
      <c r="AM1652" s="1">
        <f t="shared" si="1180"/>
        <v>26</v>
      </c>
      <c r="AN1652" s="1">
        <f t="shared" si="1181"/>
        <v>26</v>
      </c>
      <c r="AO1652" s="1">
        <f t="shared" si="1182"/>
        <v>26</v>
      </c>
      <c r="AP1652" s="7">
        <f t="shared" si="1198"/>
        <v>27</v>
      </c>
      <c r="AQ1652" s="7">
        <f t="shared" si="1199"/>
        <v>33</v>
      </c>
      <c r="AR1652" s="1">
        <f t="shared" si="1183"/>
        <v>33</v>
      </c>
      <c r="AS1652" s="7">
        <f t="shared" si="1200"/>
        <v>33</v>
      </c>
      <c r="AT1652" s="1">
        <f t="shared" si="1184"/>
        <v>33</v>
      </c>
      <c r="AU1652" s="1">
        <f t="shared" si="1185"/>
        <v>33</v>
      </c>
      <c r="AV1652" s="1">
        <f t="shared" si="1186"/>
        <v>33</v>
      </c>
      <c r="AW1652" s="1">
        <f t="shared" si="1187"/>
        <v>34</v>
      </c>
      <c r="AX1652" s="1">
        <f t="shared" si="1188"/>
        <v>35</v>
      </c>
      <c r="AY1652" s="1">
        <f t="shared" si="1189"/>
        <v>35</v>
      </c>
      <c r="AZ1652" s="1">
        <f t="shared" si="1190"/>
        <v>35</v>
      </c>
      <c r="BA1652" s="1">
        <f t="shared" si="1191"/>
        <v>35</v>
      </c>
      <c r="BB1652" s="1">
        <f t="shared" si="1192"/>
        <v>35</v>
      </c>
      <c r="BC1652" s="1">
        <f t="shared" si="1193"/>
        <v>35</v>
      </c>
      <c r="BD1652" s="1">
        <f t="shared" si="1194"/>
        <v>35</v>
      </c>
      <c r="BE1652" s="1">
        <f t="shared" si="1195"/>
        <v>35</v>
      </c>
      <c r="BF1652" s="1">
        <f t="shared" si="1196"/>
        <v>35</v>
      </c>
      <c r="BG1652" s="1">
        <f>+IF(D1652="male",VLOOKUP(M1652,'Key node cluster'!$A$3:$C$45,3,0),VLOOKUP(M1652,'Key node cluster'!$F$3:$H$27,3,0))</f>
        <v>35</v>
      </c>
    </row>
    <row r="1653" spans="1:59" x14ac:dyDescent="0.25">
      <c r="A1653" t="s">
        <v>1944</v>
      </c>
      <c r="B1653">
        <v>9851012852</v>
      </c>
      <c r="C1653" s="7">
        <v>40</v>
      </c>
      <c r="D1653" t="s">
        <v>9</v>
      </c>
      <c r="E1653" t="s">
        <v>10</v>
      </c>
      <c r="F1653" t="s">
        <v>45</v>
      </c>
      <c r="G1653" t="str">
        <f t="shared" si="1197"/>
        <v>secondary or below</v>
      </c>
      <c r="H1653" s="7">
        <f t="shared" si="1155"/>
        <v>15</v>
      </c>
      <c r="I1653" t="s">
        <v>12</v>
      </c>
      <c r="J1653">
        <v>37</v>
      </c>
      <c r="K1653">
        <v>11.197260273973001</v>
      </c>
      <c r="L1653">
        <v>25</v>
      </c>
      <c r="M1653" s="5">
        <f t="shared" si="1156"/>
        <v>32</v>
      </c>
      <c r="N1653" s="5">
        <f>+IF(D1653="male",VLOOKUP(BG1653,'Key node cluster'!$L$3:$N$24,3,0),VLOOKUP(BG1653,'Key node cluster'!$R$3:$T$15,3,0))</f>
        <v>0</v>
      </c>
      <c r="O1653" s="1">
        <v>0</v>
      </c>
      <c r="P1653" s="1">
        <f t="shared" si="1157"/>
        <v>26</v>
      </c>
      <c r="Q1653" s="1">
        <f t="shared" si="1158"/>
        <v>26</v>
      </c>
      <c r="R1653" s="1">
        <f t="shared" si="1159"/>
        <v>26</v>
      </c>
      <c r="S1653" s="1">
        <f t="shared" si="1160"/>
        <v>26</v>
      </c>
      <c r="T1653" s="1">
        <f t="shared" si="1161"/>
        <v>26</v>
      </c>
      <c r="U1653" s="1">
        <f t="shared" si="1162"/>
        <v>26</v>
      </c>
      <c r="V1653" s="1">
        <f t="shared" si="1163"/>
        <v>26</v>
      </c>
      <c r="W1653" s="1">
        <f t="shared" si="1164"/>
        <v>26</v>
      </c>
      <c r="X1653" s="1">
        <f t="shared" si="1165"/>
        <v>26</v>
      </c>
      <c r="Y1653" s="1">
        <f t="shared" si="1166"/>
        <v>26</v>
      </c>
      <c r="Z1653" s="1">
        <f t="shared" si="1167"/>
        <v>26</v>
      </c>
      <c r="AA1653" s="1">
        <f t="shared" si="1168"/>
        <v>26</v>
      </c>
      <c r="AB1653" s="1">
        <f t="shared" si="1169"/>
        <v>26</v>
      </c>
      <c r="AC1653" s="1">
        <f t="shared" si="1170"/>
        <v>26</v>
      </c>
      <c r="AD1653" s="1">
        <f t="shared" si="1171"/>
        <v>26</v>
      </c>
      <c r="AE1653" s="1">
        <f t="shared" si="1172"/>
        <v>26</v>
      </c>
      <c r="AF1653" s="1">
        <f t="shared" si="1173"/>
        <v>26</v>
      </c>
      <c r="AG1653" s="1">
        <f t="shared" si="1174"/>
        <v>26</v>
      </c>
      <c r="AH1653" s="1">
        <f t="shared" si="1175"/>
        <v>26</v>
      </c>
      <c r="AI1653" s="1">
        <f t="shared" si="1176"/>
        <v>26</v>
      </c>
      <c r="AJ1653" s="1">
        <f t="shared" si="1177"/>
        <v>26</v>
      </c>
      <c r="AK1653" s="1">
        <f t="shared" si="1178"/>
        <v>26</v>
      </c>
      <c r="AL1653" s="1">
        <f t="shared" si="1179"/>
        <v>26</v>
      </c>
      <c r="AM1653" s="1">
        <f t="shared" si="1180"/>
        <v>26</v>
      </c>
      <c r="AN1653" s="1">
        <f t="shared" si="1181"/>
        <v>26</v>
      </c>
      <c r="AO1653" s="1">
        <f t="shared" si="1182"/>
        <v>26</v>
      </c>
      <c r="AP1653" s="7">
        <f t="shared" si="1198"/>
        <v>27</v>
      </c>
      <c r="AQ1653" s="7">
        <f t="shared" si="1199"/>
        <v>28</v>
      </c>
      <c r="AR1653" s="1">
        <f t="shared" si="1183"/>
        <v>32</v>
      </c>
      <c r="AS1653" s="7">
        <f t="shared" si="1200"/>
        <v>32</v>
      </c>
      <c r="AT1653" s="1">
        <f t="shared" si="1184"/>
        <v>32</v>
      </c>
      <c r="AU1653" s="1">
        <f t="shared" si="1185"/>
        <v>32</v>
      </c>
      <c r="AV1653" s="1">
        <f t="shared" si="1186"/>
        <v>32</v>
      </c>
      <c r="AW1653" s="1">
        <f t="shared" si="1187"/>
        <v>32</v>
      </c>
      <c r="AX1653" s="1">
        <f t="shared" si="1188"/>
        <v>32</v>
      </c>
      <c r="AY1653" s="1">
        <f t="shared" si="1189"/>
        <v>32</v>
      </c>
      <c r="AZ1653" s="1">
        <f t="shared" si="1190"/>
        <v>32</v>
      </c>
      <c r="BA1653" s="1">
        <f t="shared" si="1191"/>
        <v>32</v>
      </c>
      <c r="BB1653" s="1">
        <f t="shared" si="1192"/>
        <v>32</v>
      </c>
      <c r="BC1653" s="1">
        <f t="shared" si="1193"/>
        <v>32</v>
      </c>
      <c r="BD1653" s="1">
        <f t="shared" si="1194"/>
        <v>32</v>
      </c>
      <c r="BE1653" s="1">
        <f t="shared" si="1195"/>
        <v>32</v>
      </c>
      <c r="BF1653" s="1">
        <f t="shared" si="1196"/>
        <v>32</v>
      </c>
      <c r="BG1653" s="1">
        <f>+IF(D1653="male",VLOOKUP(M1653,'Key node cluster'!$A$3:$C$45,3,0),VLOOKUP(M1653,'Key node cluster'!$F$3:$H$27,3,0))</f>
        <v>32</v>
      </c>
    </row>
    <row r="1654" spans="1:59" x14ac:dyDescent="0.25">
      <c r="A1654" t="s">
        <v>1946</v>
      </c>
      <c r="B1654">
        <v>9931070994</v>
      </c>
      <c r="C1654" s="7">
        <v>30</v>
      </c>
      <c r="D1654" t="s">
        <v>9</v>
      </c>
      <c r="E1654" t="s">
        <v>10</v>
      </c>
      <c r="F1654" t="s">
        <v>11</v>
      </c>
      <c r="G1654" t="str">
        <f t="shared" si="1197"/>
        <v>tvet</v>
      </c>
      <c r="H1654" s="7">
        <f t="shared" si="1155"/>
        <v>10</v>
      </c>
      <c r="I1654" t="s">
        <v>22</v>
      </c>
      <c r="J1654">
        <v>28</v>
      </c>
      <c r="K1654">
        <v>5.3178082191781</v>
      </c>
      <c r="L1654">
        <v>12</v>
      </c>
      <c r="M1654" s="5">
        <f t="shared" si="1156"/>
        <v>42</v>
      </c>
      <c r="N1654" s="5">
        <f>+IF(D1654="male",VLOOKUP(BG1654,'Key node cluster'!$L$3:$N$24,3,0),VLOOKUP(BG1654,'Key node cluster'!$R$3:$T$15,3,0))</f>
        <v>0</v>
      </c>
      <c r="O1654" s="1">
        <v>0</v>
      </c>
      <c r="P1654" s="1">
        <f t="shared" si="1157"/>
        <v>26</v>
      </c>
      <c r="Q1654" s="1">
        <f t="shared" si="1158"/>
        <v>26</v>
      </c>
      <c r="R1654" s="1">
        <f t="shared" si="1159"/>
        <v>26</v>
      </c>
      <c r="S1654" s="1">
        <f t="shared" si="1160"/>
        <v>26</v>
      </c>
      <c r="T1654" s="1">
        <f t="shared" si="1161"/>
        <v>26</v>
      </c>
      <c r="U1654" s="1">
        <f t="shared" si="1162"/>
        <v>26</v>
      </c>
      <c r="V1654" s="1">
        <f t="shared" si="1163"/>
        <v>26</v>
      </c>
      <c r="W1654" s="1">
        <f t="shared" si="1164"/>
        <v>26</v>
      </c>
      <c r="X1654" s="1">
        <f t="shared" si="1165"/>
        <v>26</v>
      </c>
      <c r="Y1654" s="1">
        <f t="shared" si="1166"/>
        <v>26</v>
      </c>
      <c r="Z1654" s="1">
        <f t="shared" si="1167"/>
        <v>26</v>
      </c>
      <c r="AA1654" s="1">
        <f t="shared" si="1168"/>
        <v>26</v>
      </c>
      <c r="AB1654" s="1">
        <f t="shared" si="1169"/>
        <v>26</v>
      </c>
      <c r="AC1654" s="1">
        <f t="shared" si="1170"/>
        <v>26</v>
      </c>
      <c r="AD1654" s="1">
        <f t="shared" si="1171"/>
        <v>26</v>
      </c>
      <c r="AE1654" s="1">
        <f t="shared" si="1172"/>
        <v>26</v>
      </c>
      <c r="AF1654" s="1">
        <f t="shared" si="1173"/>
        <v>26</v>
      </c>
      <c r="AG1654" s="1">
        <f t="shared" si="1174"/>
        <v>26</v>
      </c>
      <c r="AH1654" s="1">
        <f t="shared" si="1175"/>
        <v>26</v>
      </c>
      <c r="AI1654" s="1">
        <f t="shared" si="1176"/>
        <v>26</v>
      </c>
      <c r="AJ1654" s="1">
        <f t="shared" si="1177"/>
        <v>26</v>
      </c>
      <c r="AK1654" s="1">
        <f t="shared" si="1178"/>
        <v>26</v>
      </c>
      <c r="AL1654" s="1">
        <f t="shared" si="1179"/>
        <v>26</v>
      </c>
      <c r="AM1654" s="1">
        <f t="shared" si="1180"/>
        <v>26</v>
      </c>
      <c r="AN1654" s="1">
        <f t="shared" si="1181"/>
        <v>26</v>
      </c>
      <c r="AO1654" s="1">
        <f t="shared" si="1182"/>
        <v>26</v>
      </c>
      <c r="AP1654" s="7">
        <f t="shared" si="1198"/>
        <v>38</v>
      </c>
      <c r="AQ1654" s="7">
        <f t="shared" si="1199"/>
        <v>38</v>
      </c>
      <c r="AR1654" s="1">
        <f t="shared" si="1183"/>
        <v>38</v>
      </c>
      <c r="AS1654" s="7">
        <f t="shared" si="1200"/>
        <v>38</v>
      </c>
      <c r="AT1654" s="1">
        <f t="shared" si="1184"/>
        <v>38</v>
      </c>
      <c r="AU1654" s="1">
        <f t="shared" si="1185"/>
        <v>38</v>
      </c>
      <c r="AV1654" s="1">
        <f t="shared" si="1186"/>
        <v>38</v>
      </c>
      <c r="AW1654" s="1">
        <f t="shared" si="1187"/>
        <v>38</v>
      </c>
      <c r="AX1654" s="1">
        <f t="shared" si="1188"/>
        <v>38</v>
      </c>
      <c r="AY1654" s="1">
        <f t="shared" si="1189"/>
        <v>38</v>
      </c>
      <c r="AZ1654" s="1">
        <f t="shared" si="1190"/>
        <v>38</v>
      </c>
      <c r="BA1654" s="1">
        <f t="shared" si="1191"/>
        <v>38</v>
      </c>
      <c r="BB1654" s="1">
        <f t="shared" si="1192"/>
        <v>40</v>
      </c>
      <c r="BC1654" s="1">
        <f t="shared" si="1193"/>
        <v>40</v>
      </c>
      <c r="BD1654" s="1">
        <f t="shared" si="1194"/>
        <v>42</v>
      </c>
      <c r="BE1654" s="1">
        <f t="shared" si="1195"/>
        <v>42</v>
      </c>
      <c r="BF1654" s="1">
        <f t="shared" si="1196"/>
        <v>42</v>
      </c>
      <c r="BG1654" s="1">
        <f>+IF(D1654="male",VLOOKUP(M1654,'Key node cluster'!$A$3:$C$45,3,0),VLOOKUP(M1654,'Key node cluster'!$F$3:$H$27,3,0))</f>
        <v>42</v>
      </c>
    </row>
    <row r="1655" spans="1:59" x14ac:dyDescent="0.25">
      <c r="A1655" t="s">
        <v>1947</v>
      </c>
      <c r="B1655">
        <v>9781030152</v>
      </c>
      <c r="C1655" s="7">
        <v>40</v>
      </c>
      <c r="D1655" t="s">
        <v>9</v>
      </c>
      <c r="E1655" t="s">
        <v>10</v>
      </c>
      <c r="G1655" t="str">
        <f t="shared" si="1197"/>
        <v>bachelor or above</v>
      </c>
      <c r="H1655" s="7">
        <f t="shared" si="1155"/>
        <v>15</v>
      </c>
      <c r="I1655" t="s">
        <v>14</v>
      </c>
      <c r="J1655">
        <v>43</v>
      </c>
      <c r="K1655">
        <v>11.364383561644001</v>
      </c>
      <c r="L1655">
        <v>13</v>
      </c>
      <c r="M1655" s="5">
        <f t="shared" si="1156"/>
        <v>26</v>
      </c>
      <c r="N1655" s="5">
        <f>+IF(D1655="male",VLOOKUP(BG1655,'Key node cluster'!$L$3:$N$24,3,0),VLOOKUP(BG1655,'Key node cluster'!$R$3:$T$15,3,0))</f>
        <v>1</v>
      </c>
      <c r="O1655" s="1">
        <v>0</v>
      </c>
      <c r="P1655" s="1">
        <f t="shared" si="1157"/>
        <v>26</v>
      </c>
      <c r="Q1655" s="1">
        <f t="shared" si="1158"/>
        <v>26</v>
      </c>
      <c r="R1655" s="1">
        <f t="shared" si="1159"/>
        <v>26</v>
      </c>
      <c r="S1655" s="1">
        <f t="shared" si="1160"/>
        <v>26</v>
      </c>
      <c r="T1655" s="1">
        <f t="shared" si="1161"/>
        <v>26</v>
      </c>
      <c r="U1655" s="1">
        <f t="shared" si="1162"/>
        <v>26</v>
      </c>
      <c r="V1655" s="1">
        <f t="shared" si="1163"/>
        <v>26</v>
      </c>
      <c r="W1655" s="1">
        <f t="shared" si="1164"/>
        <v>26</v>
      </c>
      <c r="X1655" s="1">
        <f t="shared" si="1165"/>
        <v>26</v>
      </c>
      <c r="Y1655" s="1">
        <f t="shared" si="1166"/>
        <v>26</v>
      </c>
      <c r="Z1655" s="1">
        <f t="shared" si="1167"/>
        <v>26</v>
      </c>
      <c r="AA1655" s="1">
        <f t="shared" si="1168"/>
        <v>26</v>
      </c>
      <c r="AB1655" s="1">
        <f t="shared" si="1169"/>
        <v>26</v>
      </c>
      <c r="AC1655" s="1">
        <f t="shared" si="1170"/>
        <v>26</v>
      </c>
      <c r="AD1655" s="1">
        <f t="shared" si="1171"/>
        <v>26</v>
      </c>
      <c r="AE1655" s="1">
        <f t="shared" si="1172"/>
        <v>26</v>
      </c>
      <c r="AF1655" s="1">
        <f t="shared" si="1173"/>
        <v>26</v>
      </c>
      <c r="AG1655" s="1">
        <f t="shared" si="1174"/>
        <v>26</v>
      </c>
      <c r="AH1655" s="1">
        <f t="shared" si="1175"/>
        <v>26</v>
      </c>
      <c r="AI1655" s="1">
        <f t="shared" si="1176"/>
        <v>26</v>
      </c>
      <c r="AJ1655" s="1">
        <f t="shared" si="1177"/>
        <v>26</v>
      </c>
      <c r="AK1655" s="1">
        <f t="shared" si="1178"/>
        <v>26</v>
      </c>
      <c r="AL1655" s="1">
        <f t="shared" si="1179"/>
        <v>26</v>
      </c>
      <c r="AM1655" s="1">
        <f t="shared" si="1180"/>
        <v>26</v>
      </c>
      <c r="AN1655" s="1">
        <f t="shared" si="1181"/>
        <v>26</v>
      </c>
      <c r="AO1655" s="1">
        <f t="shared" si="1182"/>
        <v>26</v>
      </c>
      <c r="AP1655" s="7">
        <f t="shared" si="1198"/>
        <v>26</v>
      </c>
      <c r="AQ1655" s="7">
        <f t="shared" si="1199"/>
        <v>26</v>
      </c>
      <c r="AR1655" s="1">
        <f t="shared" si="1183"/>
        <v>26</v>
      </c>
      <c r="AS1655" s="7">
        <f t="shared" si="1200"/>
        <v>26</v>
      </c>
      <c r="AT1655" s="1">
        <f t="shared" si="1184"/>
        <v>26</v>
      </c>
      <c r="AU1655" s="1">
        <f t="shared" si="1185"/>
        <v>26</v>
      </c>
      <c r="AV1655" s="1">
        <f t="shared" si="1186"/>
        <v>26</v>
      </c>
      <c r="AW1655" s="1">
        <f t="shared" si="1187"/>
        <v>26</v>
      </c>
      <c r="AX1655" s="1">
        <f t="shared" si="1188"/>
        <v>26</v>
      </c>
      <c r="AY1655" s="1">
        <f t="shared" si="1189"/>
        <v>26</v>
      </c>
      <c r="AZ1655" s="1">
        <f t="shared" si="1190"/>
        <v>26</v>
      </c>
      <c r="BA1655" s="1">
        <f t="shared" si="1191"/>
        <v>26</v>
      </c>
      <c r="BB1655" s="1">
        <f t="shared" si="1192"/>
        <v>26</v>
      </c>
      <c r="BC1655" s="1">
        <f t="shared" si="1193"/>
        <v>26</v>
      </c>
      <c r="BD1655" s="1">
        <f t="shared" si="1194"/>
        <v>26</v>
      </c>
      <c r="BE1655" s="1">
        <f t="shared" si="1195"/>
        <v>26</v>
      </c>
      <c r="BF1655" s="1">
        <f t="shared" si="1196"/>
        <v>26</v>
      </c>
      <c r="BG1655" s="1">
        <f>+IF(D1655="male",VLOOKUP(M1655,'Key node cluster'!$A$3:$C$45,3,0),VLOOKUP(M1655,'Key node cluster'!$F$3:$H$27,3,0))</f>
        <v>31</v>
      </c>
    </row>
    <row r="1656" spans="1:59" x14ac:dyDescent="0.25">
      <c r="A1656" t="s">
        <v>1948</v>
      </c>
      <c r="B1656">
        <v>9791040914</v>
      </c>
      <c r="C1656" s="7">
        <v>40</v>
      </c>
      <c r="D1656" t="s">
        <v>9</v>
      </c>
      <c r="E1656" t="s">
        <v>10</v>
      </c>
      <c r="F1656" t="s">
        <v>11</v>
      </c>
      <c r="G1656" t="str">
        <f t="shared" si="1197"/>
        <v>secondary or below</v>
      </c>
      <c r="H1656" s="7">
        <f t="shared" si="1155"/>
        <v>5</v>
      </c>
      <c r="I1656" t="s">
        <v>18</v>
      </c>
      <c r="J1656">
        <v>43</v>
      </c>
      <c r="K1656">
        <v>3.9972602739726</v>
      </c>
      <c r="L1656">
        <v>5</v>
      </c>
      <c r="M1656" s="5">
        <f t="shared" si="1156"/>
        <v>41</v>
      </c>
      <c r="N1656" s="5">
        <f>+IF(D1656="male",VLOOKUP(BG1656,'Key node cluster'!$L$3:$N$24,3,0),VLOOKUP(BG1656,'Key node cluster'!$R$3:$T$15,3,0))</f>
        <v>1</v>
      </c>
      <c r="O1656" s="1">
        <v>0</v>
      </c>
      <c r="P1656" s="1">
        <f t="shared" si="1157"/>
        <v>26</v>
      </c>
      <c r="Q1656" s="1">
        <f t="shared" si="1158"/>
        <v>26</v>
      </c>
      <c r="R1656" s="1">
        <f t="shared" si="1159"/>
        <v>26</v>
      </c>
      <c r="S1656" s="1">
        <f t="shared" si="1160"/>
        <v>26</v>
      </c>
      <c r="T1656" s="1">
        <f t="shared" si="1161"/>
        <v>26</v>
      </c>
      <c r="U1656" s="1">
        <f t="shared" si="1162"/>
        <v>26</v>
      </c>
      <c r="V1656" s="1">
        <f t="shared" si="1163"/>
        <v>26</v>
      </c>
      <c r="W1656" s="1">
        <f t="shared" si="1164"/>
        <v>26</v>
      </c>
      <c r="X1656" s="1">
        <f t="shared" si="1165"/>
        <v>26</v>
      </c>
      <c r="Y1656" s="1">
        <f t="shared" si="1166"/>
        <v>26</v>
      </c>
      <c r="Z1656" s="1">
        <f t="shared" si="1167"/>
        <v>26</v>
      </c>
      <c r="AA1656" s="1">
        <f t="shared" si="1168"/>
        <v>26</v>
      </c>
      <c r="AB1656" s="1">
        <f t="shared" si="1169"/>
        <v>26</v>
      </c>
      <c r="AC1656" s="1">
        <f t="shared" si="1170"/>
        <v>26</v>
      </c>
      <c r="AD1656" s="1">
        <f t="shared" si="1171"/>
        <v>26</v>
      </c>
      <c r="AE1656" s="1">
        <f t="shared" si="1172"/>
        <v>26</v>
      </c>
      <c r="AF1656" s="1">
        <f t="shared" si="1173"/>
        <v>26</v>
      </c>
      <c r="AG1656" s="1">
        <f t="shared" si="1174"/>
        <v>26</v>
      </c>
      <c r="AH1656" s="1">
        <f t="shared" si="1175"/>
        <v>26</v>
      </c>
      <c r="AI1656" s="1">
        <f t="shared" si="1176"/>
        <v>26</v>
      </c>
      <c r="AJ1656" s="1">
        <f t="shared" si="1177"/>
        <v>26</v>
      </c>
      <c r="AK1656" s="1">
        <f t="shared" si="1178"/>
        <v>26</v>
      </c>
      <c r="AL1656" s="1">
        <f t="shared" si="1179"/>
        <v>26</v>
      </c>
      <c r="AM1656" s="1">
        <f t="shared" si="1180"/>
        <v>26</v>
      </c>
      <c r="AN1656" s="1">
        <f t="shared" si="1181"/>
        <v>26</v>
      </c>
      <c r="AO1656" s="1">
        <f t="shared" si="1182"/>
        <v>26</v>
      </c>
      <c r="AP1656" s="7">
        <f t="shared" si="1198"/>
        <v>38</v>
      </c>
      <c r="AQ1656" s="7">
        <f t="shared" si="1199"/>
        <v>38</v>
      </c>
      <c r="AR1656" s="1">
        <f t="shared" si="1183"/>
        <v>38</v>
      </c>
      <c r="AS1656" s="7">
        <f t="shared" si="1200"/>
        <v>38</v>
      </c>
      <c r="AT1656" s="1">
        <f t="shared" si="1184"/>
        <v>38</v>
      </c>
      <c r="AU1656" s="1">
        <f t="shared" si="1185"/>
        <v>38</v>
      </c>
      <c r="AV1656" s="1">
        <f t="shared" si="1186"/>
        <v>38</v>
      </c>
      <c r="AW1656" s="1">
        <f t="shared" si="1187"/>
        <v>38</v>
      </c>
      <c r="AX1656" s="1">
        <f t="shared" si="1188"/>
        <v>38</v>
      </c>
      <c r="AY1656" s="1">
        <f t="shared" si="1189"/>
        <v>38</v>
      </c>
      <c r="AZ1656" s="1">
        <f t="shared" si="1190"/>
        <v>38</v>
      </c>
      <c r="BA1656" s="1">
        <f t="shared" si="1191"/>
        <v>38</v>
      </c>
      <c r="BB1656" s="1">
        <f t="shared" si="1192"/>
        <v>40</v>
      </c>
      <c r="BC1656" s="1">
        <f t="shared" si="1193"/>
        <v>40</v>
      </c>
      <c r="BD1656" s="1">
        <f t="shared" si="1194"/>
        <v>41</v>
      </c>
      <c r="BE1656" s="1">
        <f t="shared" si="1195"/>
        <v>41</v>
      </c>
      <c r="BF1656" s="1">
        <f t="shared" si="1196"/>
        <v>41</v>
      </c>
      <c r="BG1656" s="1">
        <f>+IF(D1656="male",VLOOKUP(M1656,'Key node cluster'!$A$3:$C$45,3,0),VLOOKUP(M1656,'Key node cluster'!$F$3:$H$27,3,0))</f>
        <v>41</v>
      </c>
    </row>
    <row r="1657" spans="1:59" x14ac:dyDescent="0.25">
      <c r="A1657" t="s">
        <v>1949</v>
      </c>
      <c r="B1657">
        <v>9721035804</v>
      </c>
      <c r="C1657" s="7">
        <v>50</v>
      </c>
      <c r="D1657" t="s">
        <v>9</v>
      </c>
      <c r="E1657" t="s">
        <v>10</v>
      </c>
      <c r="F1657" t="s">
        <v>11</v>
      </c>
      <c r="G1657" t="str">
        <f t="shared" si="1197"/>
        <v>tvet</v>
      </c>
      <c r="H1657" s="7">
        <f t="shared" si="1155"/>
        <v>20</v>
      </c>
      <c r="I1657" t="s">
        <v>22</v>
      </c>
      <c r="J1657">
        <v>50</v>
      </c>
      <c r="K1657">
        <v>16.446575342466002</v>
      </c>
      <c r="L1657">
        <v>3</v>
      </c>
      <c r="M1657" s="5">
        <f t="shared" si="1156"/>
        <v>42</v>
      </c>
      <c r="N1657" s="5">
        <f>+IF(D1657="male",VLOOKUP(BG1657,'Key node cluster'!$L$3:$N$24,3,0),VLOOKUP(BG1657,'Key node cluster'!$R$3:$T$15,3,0))</f>
        <v>0</v>
      </c>
      <c r="O1657" s="1">
        <v>0</v>
      </c>
      <c r="P1657" s="1">
        <f t="shared" si="1157"/>
        <v>26</v>
      </c>
      <c r="Q1657" s="1">
        <f t="shared" si="1158"/>
        <v>26</v>
      </c>
      <c r="R1657" s="1">
        <f t="shared" si="1159"/>
        <v>26</v>
      </c>
      <c r="S1657" s="1">
        <f t="shared" si="1160"/>
        <v>26</v>
      </c>
      <c r="T1657" s="1">
        <f t="shared" si="1161"/>
        <v>26</v>
      </c>
      <c r="U1657" s="1">
        <f t="shared" si="1162"/>
        <v>26</v>
      </c>
      <c r="V1657" s="1">
        <f t="shared" si="1163"/>
        <v>26</v>
      </c>
      <c r="W1657" s="1">
        <f t="shared" si="1164"/>
        <v>26</v>
      </c>
      <c r="X1657" s="1">
        <f t="shared" si="1165"/>
        <v>26</v>
      </c>
      <c r="Y1657" s="1">
        <f t="shared" si="1166"/>
        <v>26</v>
      </c>
      <c r="Z1657" s="1">
        <f t="shared" si="1167"/>
        <v>26</v>
      </c>
      <c r="AA1657" s="1">
        <f t="shared" si="1168"/>
        <v>26</v>
      </c>
      <c r="AB1657" s="1">
        <f t="shared" si="1169"/>
        <v>26</v>
      </c>
      <c r="AC1657" s="1">
        <f t="shared" si="1170"/>
        <v>26</v>
      </c>
      <c r="AD1657" s="1">
        <f t="shared" si="1171"/>
        <v>26</v>
      </c>
      <c r="AE1657" s="1">
        <f t="shared" si="1172"/>
        <v>26</v>
      </c>
      <c r="AF1657" s="1">
        <f t="shared" si="1173"/>
        <v>26</v>
      </c>
      <c r="AG1657" s="1">
        <f t="shared" si="1174"/>
        <v>26</v>
      </c>
      <c r="AH1657" s="1">
        <f t="shared" si="1175"/>
        <v>26</v>
      </c>
      <c r="AI1657" s="1">
        <f t="shared" si="1176"/>
        <v>26</v>
      </c>
      <c r="AJ1657" s="1">
        <f t="shared" si="1177"/>
        <v>26</v>
      </c>
      <c r="AK1657" s="1">
        <f t="shared" si="1178"/>
        <v>26</v>
      </c>
      <c r="AL1657" s="1">
        <f t="shared" si="1179"/>
        <v>26</v>
      </c>
      <c r="AM1657" s="1">
        <f t="shared" si="1180"/>
        <v>26</v>
      </c>
      <c r="AN1657" s="1">
        <f t="shared" si="1181"/>
        <v>26</v>
      </c>
      <c r="AO1657" s="1">
        <f t="shared" si="1182"/>
        <v>26</v>
      </c>
      <c r="AP1657" s="7">
        <f t="shared" si="1198"/>
        <v>38</v>
      </c>
      <c r="AQ1657" s="7">
        <f t="shared" si="1199"/>
        <v>38</v>
      </c>
      <c r="AR1657" s="1">
        <f t="shared" si="1183"/>
        <v>38</v>
      </c>
      <c r="AS1657" s="7">
        <f t="shared" si="1200"/>
        <v>38</v>
      </c>
      <c r="AT1657" s="1">
        <f t="shared" si="1184"/>
        <v>38</v>
      </c>
      <c r="AU1657" s="1">
        <f t="shared" si="1185"/>
        <v>38</v>
      </c>
      <c r="AV1657" s="1">
        <f t="shared" si="1186"/>
        <v>38</v>
      </c>
      <c r="AW1657" s="1">
        <f t="shared" si="1187"/>
        <v>38</v>
      </c>
      <c r="AX1657" s="1">
        <f t="shared" si="1188"/>
        <v>38</v>
      </c>
      <c r="AY1657" s="1">
        <f t="shared" si="1189"/>
        <v>38</v>
      </c>
      <c r="AZ1657" s="1">
        <f t="shared" si="1190"/>
        <v>38</v>
      </c>
      <c r="BA1657" s="1">
        <f t="shared" si="1191"/>
        <v>38</v>
      </c>
      <c r="BB1657" s="1">
        <f t="shared" si="1192"/>
        <v>40</v>
      </c>
      <c r="BC1657" s="1">
        <f t="shared" si="1193"/>
        <v>40</v>
      </c>
      <c r="BD1657" s="1">
        <f t="shared" si="1194"/>
        <v>42</v>
      </c>
      <c r="BE1657" s="1">
        <f t="shared" si="1195"/>
        <v>42</v>
      </c>
      <c r="BF1657" s="1">
        <f t="shared" si="1196"/>
        <v>42</v>
      </c>
      <c r="BG1657" s="1">
        <f>+IF(D1657="male",VLOOKUP(M1657,'Key node cluster'!$A$3:$C$45,3,0),VLOOKUP(M1657,'Key node cluster'!$F$3:$H$27,3,0))</f>
        <v>42</v>
      </c>
    </row>
    <row r="1658" spans="1:59" x14ac:dyDescent="0.25">
      <c r="A1658" t="s">
        <v>1950</v>
      </c>
      <c r="B1658">
        <v>9941064074</v>
      </c>
      <c r="C1658" s="7">
        <v>30</v>
      </c>
      <c r="D1658" t="s">
        <v>9</v>
      </c>
      <c r="E1658" t="s">
        <v>10</v>
      </c>
      <c r="G1658" t="str">
        <f t="shared" si="1197"/>
        <v>tvet</v>
      </c>
      <c r="H1658" s="7">
        <f t="shared" si="1155"/>
        <v>10</v>
      </c>
      <c r="I1658" t="s">
        <v>22</v>
      </c>
      <c r="J1658">
        <v>28</v>
      </c>
      <c r="K1658">
        <v>7.2712328767122996</v>
      </c>
      <c r="L1658">
        <v>32</v>
      </c>
      <c r="M1658" s="5">
        <f t="shared" si="1156"/>
        <v>26</v>
      </c>
      <c r="N1658" s="5">
        <f>+IF(D1658="male",VLOOKUP(BG1658,'Key node cluster'!$L$3:$N$24,3,0),VLOOKUP(BG1658,'Key node cluster'!$R$3:$T$15,3,0))</f>
        <v>1</v>
      </c>
      <c r="O1658" s="1">
        <v>0</v>
      </c>
      <c r="P1658" s="1">
        <f t="shared" si="1157"/>
        <v>26</v>
      </c>
      <c r="Q1658" s="1">
        <f t="shared" si="1158"/>
        <v>26</v>
      </c>
      <c r="R1658" s="1">
        <f t="shared" si="1159"/>
        <v>26</v>
      </c>
      <c r="S1658" s="1">
        <f t="shared" si="1160"/>
        <v>26</v>
      </c>
      <c r="T1658" s="1">
        <f t="shared" si="1161"/>
        <v>26</v>
      </c>
      <c r="U1658" s="1">
        <f t="shared" si="1162"/>
        <v>26</v>
      </c>
      <c r="V1658" s="1">
        <f t="shared" si="1163"/>
        <v>26</v>
      </c>
      <c r="W1658" s="1">
        <f t="shared" si="1164"/>
        <v>26</v>
      </c>
      <c r="X1658" s="1">
        <f t="shared" si="1165"/>
        <v>26</v>
      </c>
      <c r="Y1658" s="1">
        <f t="shared" si="1166"/>
        <v>26</v>
      </c>
      <c r="Z1658" s="1">
        <f t="shared" si="1167"/>
        <v>26</v>
      </c>
      <c r="AA1658" s="1">
        <f t="shared" si="1168"/>
        <v>26</v>
      </c>
      <c r="AB1658" s="1">
        <f t="shared" si="1169"/>
        <v>26</v>
      </c>
      <c r="AC1658" s="1">
        <f t="shared" si="1170"/>
        <v>26</v>
      </c>
      <c r="AD1658" s="1">
        <f t="shared" si="1171"/>
        <v>26</v>
      </c>
      <c r="AE1658" s="1">
        <f t="shared" si="1172"/>
        <v>26</v>
      </c>
      <c r="AF1658" s="1">
        <f t="shared" si="1173"/>
        <v>26</v>
      </c>
      <c r="AG1658" s="1">
        <f t="shared" si="1174"/>
        <v>26</v>
      </c>
      <c r="AH1658" s="1">
        <f t="shared" si="1175"/>
        <v>26</v>
      </c>
      <c r="AI1658" s="1">
        <f t="shared" si="1176"/>
        <v>26</v>
      </c>
      <c r="AJ1658" s="1">
        <f t="shared" si="1177"/>
        <v>26</v>
      </c>
      <c r="AK1658" s="1">
        <f t="shared" si="1178"/>
        <v>26</v>
      </c>
      <c r="AL1658" s="1">
        <f t="shared" si="1179"/>
        <v>26</v>
      </c>
      <c r="AM1658" s="1">
        <f t="shared" si="1180"/>
        <v>26</v>
      </c>
      <c r="AN1658" s="1">
        <f t="shared" si="1181"/>
        <v>26</v>
      </c>
      <c r="AO1658" s="1">
        <f t="shared" si="1182"/>
        <v>26</v>
      </c>
      <c r="AP1658" s="7">
        <f t="shared" si="1198"/>
        <v>26</v>
      </c>
      <c r="AQ1658" s="7">
        <f t="shared" si="1199"/>
        <v>26</v>
      </c>
      <c r="AR1658" s="1">
        <f t="shared" si="1183"/>
        <v>26</v>
      </c>
      <c r="AS1658" s="7">
        <f t="shared" si="1200"/>
        <v>26</v>
      </c>
      <c r="AT1658" s="1">
        <f t="shared" si="1184"/>
        <v>26</v>
      </c>
      <c r="AU1658" s="1">
        <f t="shared" si="1185"/>
        <v>26</v>
      </c>
      <c r="AV1658" s="1">
        <f t="shared" si="1186"/>
        <v>26</v>
      </c>
      <c r="AW1658" s="1">
        <f t="shared" si="1187"/>
        <v>26</v>
      </c>
      <c r="AX1658" s="1">
        <f t="shared" si="1188"/>
        <v>26</v>
      </c>
      <c r="AY1658" s="1">
        <f t="shared" si="1189"/>
        <v>26</v>
      </c>
      <c r="AZ1658" s="1">
        <f t="shared" si="1190"/>
        <v>26</v>
      </c>
      <c r="BA1658" s="1">
        <f t="shared" si="1191"/>
        <v>26</v>
      </c>
      <c r="BB1658" s="1">
        <f t="shared" si="1192"/>
        <v>26</v>
      </c>
      <c r="BC1658" s="1">
        <f t="shared" si="1193"/>
        <v>26</v>
      </c>
      <c r="BD1658" s="1">
        <f t="shared" si="1194"/>
        <v>26</v>
      </c>
      <c r="BE1658" s="1">
        <f t="shared" si="1195"/>
        <v>26</v>
      </c>
      <c r="BF1658" s="1">
        <f t="shared" si="1196"/>
        <v>26</v>
      </c>
      <c r="BG1658" s="1">
        <f>+IF(D1658="male",VLOOKUP(M1658,'Key node cluster'!$A$3:$C$45,3,0),VLOOKUP(M1658,'Key node cluster'!$F$3:$H$27,3,0))</f>
        <v>31</v>
      </c>
    </row>
    <row r="1659" spans="1:59" x14ac:dyDescent="0.25">
      <c r="A1659" t="s">
        <v>1951</v>
      </c>
      <c r="B1659">
        <v>9831042595</v>
      </c>
      <c r="C1659" s="7">
        <v>40</v>
      </c>
      <c r="D1659" t="s">
        <v>9</v>
      </c>
      <c r="E1659" t="s">
        <v>10</v>
      </c>
      <c r="G1659" t="str">
        <f t="shared" si="1197"/>
        <v/>
      </c>
      <c r="H1659" s="7">
        <f t="shared" si="1155"/>
        <v>20</v>
      </c>
      <c r="J1659">
        <v>39</v>
      </c>
      <c r="K1659">
        <v>18.616438356164</v>
      </c>
      <c r="L1659">
        <v>2</v>
      </c>
      <c r="M1659" s="5">
        <f t="shared" si="1156"/>
        <v>26</v>
      </c>
      <c r="N1659" s="5">
        <f>+IF(D1659="male",VLOOKUP(BG1659,'Key node cluster'!$L$3:$N$24,3,0),VLOOKUP(BG1659,'Key node cluster'!$R$3:$T$15,3,0))</f>
        <v>1</v>
      </c>
      <c r="O1659" s="1">
        <v>0</v>
      </c>
      <c r="P1659" s="1">
        <f t="shared" si="1157"/>
        <v>26</v>
      </c>
      <c r="Q1659" s="1">
        <f t="shared" si="1158"/>
        <v>26</v>
      </c>
      <c r="R1659" s="1">
        <f t="shared" si="1159"/>
        <v>26</v>
      </c>
      <c r="S1659" s="1">
        <f t="shared" si="1160"/>
        <v>26</v>
      </c>
      <c r="T1659" s="1">
        <f t="shared" si="1161"/>
        <v>26</v>
      </c>
      <c r="U1659" s="1">
        <f t="shared" si="1162"/>
        <v>26</v>
      </c>
      <c r="V1659" s="1">
        <f t="shared" si="1163"/>
        <v>26</v>
      </c>
      <c r="W1659" s="1">
        <f t="shared" si="1164"/>
        <v>26</v>
      </c>
      <c r="X1659" s="1">
        <f t="shared" si="1165"/>
        <v>26</v>
      </c>
      <c r="Y1659" s="1">
        <f t="shared" si="1166"/>
        <v>26</v>
      </c>
      <c r="Z1659" s="1">
        <f t="shared" si="1167"/>
        <v>26</v>
      </c>
      <c r="AA1659" s="1">
        <f t="shared" si="1168"/>
        <v>26</v>
      </c>
      <c r="AB1659" s="1">
        <f t="shared" si="1169"/>
        <v>26</v>
      </c>
      <c r="AC1659" s="1">
        <f t="shared" si="1170"/>
        <v>26</v>
      </c>
      <c r="AD1659" s="1">
        <f t="shared" si="1171"/>
        <v>26</v>
      </c>
      <c r="AE1659" s="1">
        <f t="shared" si="1172"/>
        <v>26</v>
      </c>
      <c r="AF1659" s="1">
        <f t="shared" si="1173"/>
        <v>26</v>
      </c>
      <c r="AG1659" s="1">
        <f t="shared" si="1174"/>
        <v>26</v>
      </c>
      <c r="AH1659" s="1">
        <f t="shared" si="1175"/>
        <v>26</v>
      </c>
      <c r="AI1659" s="1">
        <f t="shared" si="1176"/>
        <v>26</v>
      </c>
      <c r="AJ1659" s="1">
        <f t="shared" si="1177"/>
        <v>26</v>
      </c>
      <c r="AK1659" s="1">
        <f t="shared" si="1178"/>
        <v>26</v>
      </c>
      <c r="AL1659" s="1">
        <f t="shared" si="1179"/>
        <v>26</v>
      </c>
      <c r="AM1659" s="1">
        <f t="shared" si="1180"/>
        <v>26</v>
      </c>
      <c r="AN1659" s="1">
        <f t="shared" si="1181"/>
        <v>26</v>
      </c>
      <c r="AO1659" s="1">
        <f t="shared" si="1182"/>
        <v>26</v>
      </c>
      <c r="AP1659" s="7">
        <f t="shared" si="1198"/>
        <v>26</v>
      </c>
      <c r="AQ1659" s="7">
        <f t="shared" si="1199"/>
        <v>26</v>
      </c>
      <c r="AR1659" s="1">
        <f t="shared" si="1183"/>
        <v>26</v>
      </c>
      <c r="AS1659" s="7">
        <f t="shared" si="1200"/>
        <v>26</v>
      </c>
      <c r="AT1659" s="1">
        <f t="shared" si="1184"/>
        <v>26</v>
      </c>
      <c r="AU1659" s="1">
        <f t="shared" si="1185"/>
        <v>26</v>
      </c>
      <c r="AV1659" s="1">
        <f t="shared" si="1186"/>
        <v>26</v>
      </c>
      <c r="AW1659" s="1">
        <f t="shared" si="1187"/>
        <v>26</v>
      </c>
      <c r="AX1659" s="1">
        <f t="shared" si="1188"/>
        <v>26</v>
      </c>
      <c r="AY1659" s="1">
        <f t="shared" si="1189"/>
        <v>26</v>
      </c>
      <c r="AZ1659" s="1">
        <f t="shared" si="1190"/>
        <v>26</v>
      </c>
      <c r="BA1659" s="1">
        <f t="shared" si="1191"/>
        <v>26</v>
      </c>
      <c r="BB1659" s="1">
        <f t="shared" si="1192"/>
        <v>26</v>
      </c>
      <c r="BC1659" s="1">
        <f t="shared" si="1193"/>
        <v>26</v>
      </c>
      <c r="BD1659" s="1">
        <f t="shared" si="1194"/>
        <v>26</v>
      </c>
      <c r="BE1659" s="1">
        <f t="shared" si="1195"/>
        <v>26</v>
      </c>
      <c r="BF1659" s="1">
        <f t="shared" si="1196"/>
        <v>26</v>
      </c>
      <c r="BG1659" s="1">
        <f>+IF(D1659="male",VLOOKUP(M1659,'Key node cluster'!$A$3:$C$45,3,0),VLOOKUP(M1659,'Key node cluster'!$F$3:$H$27,3,0))</f>
        <v>31</v>
      </c>
    </row>
    <row r="1660" spans="1:59" x14ac:dyDescent="0.25">
      <c r="A1660" t="s">
        <v>1952</v>
      </c>
      <c r="B1660">
        <v>9881002116</v>
      </c>
      <c r="C1660" s="7">
        <v>30</v>
      </c>
      <c r="D1660" t="s">
        <v>9</v>
      </c>
      <c r="E1660" t="s">
        <v>10</v>
      </c>
      <c r="F1660" t="s">
        <v>11</v>
      </c>
      <c r="G1660" t="str">
        <f t="shared" si="1197"/>
        <v>bachelor or above</v>
      </c>
      <c r="H1660" s="7">
        <f t="shared" si="1155"/>
        <v>10</v>
      </c>
      <c r="I1660" t="s">
        <v>14</v>
      </c>
      <c r="J1660">
        <v>34</v>
      </c>
      <c r="K1660">
        <v>8.1013698630136997</v>
      </c>
      <c r="L1660">
        <v>27</v>
      </c>
      <c r="M1660" s="5">
        <f t="shared" si="1156"/>
        <v>42</v>
      </c>
      <c r="N1660" s="5">
        <f>+IF(D1660="male",VLOOKUP(BG1660,'Key node cluster'!$L$3:$N$24,3,0),VLOOKUP(BG1660,'Key node cluster'!$R$3:$T$15,3,0))</f>
        <v>0</v>
      </c>
      <c r="O1660" s="1">
        <v>0</v>
      </c>
      <c r="P1660" s="1">
        <f t="shared" si="1157"/>
        <v>26</v>
      </c>
      <c r="Q1660" s="1">
        <f t="shared" si="1158"/>
        <v>26</v>
      </c>
      <c r="R1660" s="1">
        <f t="shared" si="1159"/>
        <v>26</v>
      </c>
      <c r="S1660" s="1">
        <f t="shared" si="1160"/>
        <v>26</v>
      </c>
      <c r="T1660" s="1">
        <f t="shared" si="1161"/>
        <v>26</v>
      </c>
      <c r="U1660" s="1">
        <f t="shared" si="1162"/>
        <v>26</v>
      </c>
      <c r="V1660" s="1">
        <f t="shared" si="1163"/>
        <v>26</v>
      </c>
      <c r="W1660" s="1">
        <f t="shared" si="1164"/>
        <v>26</v>
      </c>
      <c r="X1660" s="1">
        <f t="shared" si="1165"/>
        <v>26</v>
      </c>
      <c r="Y1660" s="1">
        <f t="shared" si="1166"/>
        <v>26</v>
      </c>
      <c r="Z1660" s="1">
        <f t="shared" si="1167"/>
        <v>26</v>
      </c>
      <c r="AA1660" s="1">
        <f t="shared" si="1168"/>
        <v>26</v>
      </c>
      <c r="AB1660" s="1">
        <f t="shared" si="1169"/>
        <v>26</v>
      </c>
      <c r="AC1660" s="1">
        <f t="shared" si="1170"/>
        <v>26</v>
      </c>
      <c r="AD1660" s="1">
        <f t="shared" si="1171"/>
        <v>26</v>
      </c>
      <c r="AE1660" s="1">
        <f t="shared" si="1172"/>
        <v>26</v>
      </c>
      <c r="AF1660" s="1">
        <f t="shared" si="1173"/>
        <v>26</v>
      </c>
      <c r="AG1660" s="1">
        <f t="shared" si="1174"/>
        <v>26</v>
      </c>
      <c r="AH1660" s="1">
        <f t="shared" si="1175"/>
        <v>26</v>
      </c>
      <c r="AI1660" s="1">
        <f t="shared" si="1176"/>
        <v>26</v>
      </c>
      <c r="AJ1660" s="1">
        <f t="shared" si="1177"/>
        <v>26</v>
      </c>
      <c r="AK1660" s="1">
        <f t="shared" si="1178"/>
        <v>26</v>
      </c>
      <c r="AL1660" s="1">
        <f t="shared" si="1179"/>
        <v>26</v>
      </c>
      <c r="AM1660" s="1">
        <f t="shared" si="1180"/>
        <v>26</v>
      </c>
      <c r="AN1660" s="1">
        <f t="shared" si="1181"/>
        <v>26</v>
      </c>
      <c r="AO1660" s="1">
        <f t="shared" si="1182"/>
        <v>26</v>
      </c>
      <c r="AP1660" s="7">
        <f t="shared" si="1198"/>
        <v>38</v>
      </c>
      <c r="AQ1660" s="7">
        <f t="shared" si="1199"/>
        <v>38</v>
      </c>
      <c r="AR1660" s="1">
        <f t="shared" si="1183"/>
        <v>38</v>
      </c>
      <c r="AS1660" s="7">
        <f t="shared" si="1200"/>
        <v>38</v>
      </c>
      <c r="AT1660" s="1">
        <f t="shared" si="1184"/>
        <v>38</v>
      </c>
      <c r="AU1660" s="1">
        <f t="shared" si="1185"/>
        <v>38</v>
      </c>
      <c r="AV1660" s="1">
        <f t="shared" si="1186"/>
        <v>38</v>
      </c>
      <c r="AW1660" s="1">
        <f t="shared" si="1187"/>
        <v>38</v>
      </c>
      <c r="AX1660" s="1">
        <f t="shared" si="1188"/>
        <v>38</v>
      </c>
      <c r="AY1660" s="1">
        <f t="shared" si="1189"/>
        <v>38</v>
      </c>
      <c r="AZ1660" s="1">
        <f t="shared" si="1190"/>
        <v>38</v>
      </c>
      <c r="BA1660" s="1">
        <f t="shared" si="1191"/>
        <v>38</v>
      </c>
      <c r="BB1660" s="1">
        <f t="shared" si="1192"/>
        <v>40</v>
      </c>
      <c r="BC1660" s="1">
        <f t="shared" si="1193"/>
        <v>40</v>
      </c>
      <c r="BD1660" s="1">
        <f t="shared" si="1194"/>
        <v>42</v>
      </c>
      <c r="BE1660" s="1">
        <f t="shared" si="1195"/>
        <v>42</v>
      </c>
      <c r="BF1660" s="1">
        <f t="shared" si="1196"/>
        <v>42</v>
      </c>
      <c r="BG1660" s="1">
        <f>+IF(D1660="male",VLOOKUP(M1660,'Key node cluster'!$A$3:$C$45,3,0),VLOOKUP(M1660,'Key node cluster'!$F$3:$H$27,3,0))</f>
        <v>42</v>
      </c>
    </row>
    <row r="1661" spans="1:59" x14ac:dyDescent="0.25">
      <c r="A1661" t="s">
        <v>1953</v>
      </c>
      <c r="B1661">
        <v>9941015948</v>
      </c>
      <c r="C1661" s="7">
        <v>30</v>
      </c>
      <c r="D1661" t="s">
        <v>9</v>
      </c>
      <c r="E1661" t="s">
        <v>10</v>
      </c>
      <c r="F1661" t="s">
        <v>28</v>
      </c>
      <c r="G1661" t="str">
        <f t="shared" si="1197"/>
        <v>bachelor or above</v>
      </c>
      <c r="H1661" s="7">
        <f t="shared" si="1155"/>
        <v>5</v>
      </c>
      <c r="I1661" t="s">
        <v>14</v>
      </c>
      <c r="J1661">
        <v>28</v>
      </c>
      <c r="K1661">
        <v>3.9424657534246998</v>
      </c>
      <c r="L1661">
        <v>17</v>
      </c>
      <c r="M1661" s="5">
        <f t="shared" si="1156"/>
        <v>36</v>
      </c>
      <c r="N1661" s="5">
        <f>+IF(D1661="male",VLOOKUP(BG1661,'Key node cluster'!$L$3:$N$24,3,0),VLOOKUP(BG1661,'Key node cluster'!$R$3:$T$15,3,0))</f>
        <v>1</v>
      </c>
      <c r="O1661" s="1">
        <v>0</v>
      </c>
      <c r="P1661" s="1">
        <f t="shared" si="1157"/>
        <v>26</v>
      </c>
      <c r="Q1661" s="1">
        <f t="shared" si="1158"/>
        <v>26</v>
      </c>
      <c r="R1661" s="1">
        <f t="shared" si="1159"/>
        <v>26</v>
      </c>
      <c r="S1661" s="1">
        <f t="shared" si="1160"/>
        <v>26</v>
      </c>
      <c r="T1661" s="1">
        <f t="shared" si="1161"/>
        <v>26</v>
      </c>
      <c r="U1661" s="1">
        <f t="shared" si="1162"/>
        <v>26</v>
      </c>
      <c r="V1661" s="1">
        <f t="shared" si="1163"/>
        <v>26</v>
      </c>
      <c r="W1661" s="1">
        <f t="shared" si="1164"/>
        <v>26</v>
      </c>
      <c r="X1661" s="1">
        <f t="shared" si="1165"/>
        <v>26</v>
      </c>
      <c r="Y1661" s="1">
        <f t="shared" si="1166"/>
        <v>26</v>
      </c>
      <c r="Z1661" s="1">
        <f t="shared" si="1167"/>
        <v>26</v>
      </c>
      <c r="AA1661" s="1">
        <f t="shared" si="1168"/>
        <v>26</v>
      </c>
      <c r="AB1661" s="1">
        <f t="shared" si="1169"/>
        <v>26</v>
      </c>
      <c r="AC1661" s="1">
        <f t="shared" si="1170"/>
        <v>26</v>
      </c>
      <c r="AD1661" s="1">
        <f t="shared" si="1171"/>
        <v>26</v>
      </c>
      <c r="AE1661" s="1">
        <f t="shared" si="1172"/>
        <v>26</v>
      </c>
      <c r="AF1661" s="1">
        <f t="shared" si="1173"/>
        <v>26</v>
      </c>
      <c r="AG1661" s="1">
        <f t="shared" si="1174"/>
        <v>26</v>
      </c>
      <c r="AH1661" s="1">
        <f t="shared" si="1175"/>
        <v>26</v>
      </c>
      <c r="AI1661" s="1">
        <f t="shared" si="1176"/>
        <v>26</v>
      </c>
      <c r="AJ1661" s="1">
        <f t="shared" si="1177"/>
        <v>26</v>
      </c>
      <c r="AK1661" s="1">
        <f t="shared" si="1178"/>
        <v>26</v>
      </c>
      <c r="AL1661" s="1">
        <f t="shared" si="1179"/>
        <v>26</v>
      </c>
      <c r="AM1661" s="1">
        <f t="shared" si="1180"/>
        <v>26</v>
      </c>
      <c r="AN1661" s="1">
        <f t="shared" si="1181"/>
        <v>26</v>
      </c>
      <c r="AO1661" s="1">
        <f t="shared" si="1182"/>
        <v>26</v>
      </c>
      <c r="AP1661" s="7">
        <f t="shared" si="1198"/>
        <v>27</v>
      </c>
      <c r="AQ1661" s="7">
        <f t="shared" si="1199"/>
        <v>33</v>
      </c>
      <c r="AR1661" s="1">
        <f t="shared" si="1183"/>
        <v>33</v>
      </c>
      <c r="AS1661" s="7">
        <f t="shared" si="1200"/>
        <v>33</v>
      </c>
      <c r="AT1661" s="1">
        <f t="shared" si="1184"/>
        <v>33</v>
      </c>
      <c r="AU1661" s="1">
        <f t="shared" si="1185"/>
        <v>33</v>
      </c>
      <c r="AV1661" s="1">
        <f t="shared" si="1186"/>
        <v>33</v>
      </c>
      <c r="AW1661" s="1">
        <f t="shared" si="1187"/>
        <v>34</v>
      </c>
      <c r="AX1661" s="1">
        <f t="shared" si="1188"/>
        <v>36</v>
      </c>
      <c r="AY1661" s="1">
        <f t="shared" si="1189"/>
        <v>36</v>
      </c>
      <c r="AZ1661" s="1">
        <f t="shared" si="1190"/>
        <v>36</v>
      </c>
      <c r="BA1661" s="1">
        <f t="shared" si="1191"/>
        <v>36</v>
      </c>
      <c r="BB1661" s="1">
        <f t="shared" si="1192"/>
        <v>36</v>
      </c>
      <c r="BC1661" s="1">
        <f t="shared" si="1193"/>
        <v>36</v>
      </c>
      <c r="BD1661" s="1">
        <f t="shared" si="1194"/>
        <v>36</v>
      </c>
      <c r="BE1661" s="1">
        <f t="shared" si="1195"/>
        <v>36</v>
      </c>
      <c r="BF1661" s="1">
        <f t="shared" si="1196"/>
        <v>36</v>
      </c>
      <c r="BG1661" s="1">
        <f>+IF(D1661="male",VLOOKUP(M1661,'Key node cluster'!$A$3:$C$45,3,0),VLOOKUP(M1661,'Key node cluster'!$F$3:$H$27,3,0))</f>
        <v>36</v>
      </c>
    </row>
    <row r="1662" spans="1:59" x14ac:dyDescent="0.25">
      <c r="A1662" t="s">
        <v>1954</v>
      </c>
      <c r="B1662">
        <v>9821002216</v>
      </c>
      <c r="C1662" s="7">
        <v>40</v>
      </c>
      <c r="D1662" t="s">
        <v>9</v>
      </c>
      <c r="E1662" t="s">
        <v>10</v>
      </c>
      <c r="G1662" t="str">
        <f t="shared" si="1197"/>
        <v>bachelor or above</v>
      </c>
      <c r="H1662" s="7">
        <f t="shared" si="1155"/>
        <v>10</v>
      </c>
      <c r="I1662" t="s">
        <v>14</v>
      </c>
      <c r="J1662">
        <v>40</v>
      </c>
      <c r="K1662">
        <v>5.8602739726027</v>
      </c>
      <c r="L1662">
        <v>8</v>
      </c>
      <c r="M1662" s="5">
        <f t="shared" si="1156"/>
        <v>26</v>
      </c>
      <c r="N1662" s="5">
        <f>+IF(D1662="male",VLOOKUP(BG1662,'Key node cluster'!$L$3:$N$24,3,0),VLOOKUP(BG1662,'Key node cluster'!$R$3:$T$15,3,0))</f>
        <v>1</v>
      </c>
      <c r="O1662" s="1">
        <v>0</v>
      </c>
      <c r="P1662" s="1">
        <f t="shared" si="1157"/>
        <v>26</v>
      </c>
      <c r="Q1662" s="1">
        <f t="shared" si="1158"/>
        <v>26</v>
      </c>
      <c r="R1662" s="1">
        <f t="shared" si="1159"/>
        <v>26</v>
      </c>
      <c r="S1662" s="1">
        <f t="shared" si="1160"/>
        <v>26</v>
      </c>
      <c r="T1662" s="1">
        <f t="shared" si="1161"/>
        <v>26</v>
      </c>
      <c r="U1662" s="1">
        <f t="shared" si="1162"/>
        <v>26</v>
      </c>
      <c r="V1662" s="1">
        <f t="shared" si="1163"/>
        <v>26</v>
      </c>
      <c r="W1662" s="1">
        <f t="shared" si="1164"/>
        <v>26</v>
      </c>
      <c r="X1662" s="1">
        <f t="shared" si="1165"/>
        <v>26</v>
      </c>
      <c r="Y1662" s="1">
        <f t="shared" si="1166"/>
        <v>26</v>
      </c>
      <c r="Z1662" s="1">
        <f t="shared" si="1167"/>
        <v>26</v>
      </c>
      <c r="AA1662" s="1">
        <f t="shared" si="1168"/>
        <v>26</v>
      </c>
      <c r="AB1662" s="1">
        <f t="shared" si="1169"/>
        <v>26</v>
      </c>
      <c r="AC1662" s="1">
        <f t="shared" si="1170"/>
        <v>26</v>
      </c>
      <c r="AD1662" s="1">
        <f t="shared" si="1171"/>
        <v>26</v>
      </c>
      <c r="AE1662" s="1">
        <f t="shared" si="1172"/>
        <v>26</v>
      </c>
      <c r="AF1662" s="1">
        <f t="shared" si="1173"/>
        <v>26</v>
      </c>
      <c r="AG1662" s="1">
        <f t="shared" si="1174"/>
        <v>26</v>
      </c>
      <c r="AH1662" s="1">
        <f t="shared" si="1175"/>
        <v>26</v>
      </c>
      <c r="AI1662" s="1">
        <f t="shared" si="1176"/>
        <v>26</v>
      </c>
      <c r="AJ1662" s="1">
        <f t="shared" si="1177"/>
        <v>26</v>
      </c>
      <c r="AK1662" s="1">
        <f t="shared" si="1178"/>
        <v>26</v>
      </c>
      <c r="AL1662" s="1">
        <f t="shared" si="1179"/>
        <v>26</v>
      </c>
      <c r="AM1662" s="1">
        <f t="shared" si="1180"/>
        <v>26</v>
      </c>
      <c r="AN1662" s="1">
        <f t="shared" si="1181"/>
        <v>26</v>
      </c>
      <c r="AO1662" s="1">
        <f t="shared" si="1182"/>
        <v>26</v>
      </c>
      <c r="AP1662" s="7">
        <f t="shared" si="1198"/>
        <v>26</v>
      </c>
      <c r="AQ1662" s="7">
        <f t="shared" si="1199"/>
        <v>26</v>
      </c>
      <c r="AR1662" s="1">
        <f t="shared" si="1183"/>
        <v>26</v>
      </c>
      <c r="AS1662" s="7">
        <f t="shared" si="1200"/>
        <v>26</v>
      </c>
      <c r="AT1662" s="1">
        <f t="shared" si="1184"/>
        <v>26</v>
      </c>
      <c r="AU1662" s="1">
        <f t="shared" si="1185"/>
        <v>26</v>
      </c>
      <c r="AV1662" s="1">
        <f t="shared" si="1186"/>
        <v>26</v>
      </c>
      <c r="AW1662" s="1">
        <f t="shared" si="1187"/>
        <v>26</v>
      </c>
      <c r="AX1662" s="1">
        <f t="shared" si="1188"/>
        <v>26</v>
      </c>
      <c r="AY1662" s="1">
        <f t="shared" si="1189"/>
        <v>26</v>
      </c>
      <c r="AZ1662" s="1">
        <f t="shared" si="1190"/>
        <v>26</v>
      </c>
      <c r="BA1662" s="1">
        <f t="shared" si="1191"/>
        <v>26</v>
      </c>
      <c r="BB1662" s="1">
        <f t="shared" si="1192"/>
        <v>26</v>
      </c>
      <c r="BC1662" s="1">
        <f t="shared" si="1193"/>
        <v>26</v>
      </c>
      <c r="BD1662" s="1">
        <f t="shared" si="1194"/>
        <v>26</v>
      </c>
      <c r="BE1662" s="1">
        <f t="shared" si="1195"/>
        <v>26</v>
      </c>
      <c r="BF1662" s="1">
        <f t="shared" si="1196"/>
        <v>26</v>
      </c>
      <c r="BG1662" s="1">
        <f>+IF(D1662="male",VLOOKUP(M1662,'Key node cluster'!$A$3:$C$45,3,0),VLOOKUP(M1662,'Key node cluster'!$F$3:$H$27,3,0))</f>
        <v>31</v>
      </c>
    </row>
    <row r="1663" spans="1:59" x14ac:dyDescent="0.25">
      <c r="A1663" t="s">
        <v>1956</v>
      </c>
      <c r="B1663">
        <v>9911032743</v>
      </c>
      <c r="C1663" s="7">
        <v>30</v>
      </c>
      <c r="D1663" t="s">
        <v>9</v>
      </c>
      <c r="E1663" t="s">
        <v>10</v>
      </c>
      <c r="F1663" t="s">
        <v>25</v>
      </c>
      <c r="G1663" t="str">
        <f t="shared" si="1197"/>
        <v>secondary or below</v>
      </c>
      <c r="H1663" s="7">
        <f t="shared" si="1155"/>
        <v>15</v>
      </c>
      <c r="I1663" t="s">
        <v>18</v>
      </c>
      <c r="J1663">
        <v>31</v>
      </c>
      <c r="K1663">
        <v>10.446575342466</v>
      </c>
      <c r="L1663">
        <v>14</v>
      </c>
      <c r="M1663" s="5">
        <f t="shared" si="1156"/>
        <v>31</v>
      </c>
      <c r="N1663" s="5">
        <f>+IF(D1663="male",VLOOKUP(BG1663,'Key node cluster'!$L$3:$N$24,3,0),VLOOKUP(BG1663,'Key node cluster'!$R$3:$T$15,3,0))</f>
        <v>1</v>
      </c>
      <c r="O1663" s="1">
        <v>0</v>
      </c>
      <c r="P1663" s="1">
        <f t="shared" si="1157"/>
        <v>26</v>
      </c>
      <c r="Q1663" s="1">
        <f t="shared" si="1158"/>
        <v>26</v>
      </c>
      <c r="R1663" s="1">
        <f t="shared" si="1159"/>
        <v>26</v>
      </c>
      <c r="S1663" s="1">
        <f t="shared" si="1160"/>
        <v>26</v>
      </c>
      <c r="T1663" s="1">
        <f t="shared" si="1161"/>
        <v>26</v>
      </c>
      <c r="U1663" s="1">
        <f t="shared" si="1162"/>
        <v>26</v>
      </c>
      <c r="V1663" s="1">
        <f t="shared" si="1163"/>
        <v>26</v>
      </c>
      <c r="W1663" s="1">
        <f t="shared" si="1164"/>
        <v>26</v>
      </c>
      <c r="X1663" s="1">
        <f t="shared" si="1165"/>
        <v>26</v>
      </c>
      <c r="Y1663" s="1">
        <f t="shared" si="1166"/>
        <v>26</v>
      </c>
      <c r="Z1663" s="1">
        <f t="shared" si="1167"/>
        <v>26</v>
      </c>
      <c r="AA1663" s="1">
        <f t="shared" si="1168"/>
        <v>26</v>
      </c>
      <c r="AB1663" s="1">
        <f t="shared" si="1169"/>
        <v>26</v>
      </c>
      <c r="AC1663" s="1">
        <f t="shared" si="1170"/>
        <v>26</v>
      </c>
      <c r="AD1663" s="1">
        <f t="shared" si="1171"/>
        <v>26</v>
      </c>
      <c r="AE1663" s="1">
        <f t="shared" si="1172"/>
        <v>26</v>
      </c>
      <c r="AF1663" s="1">
        <f t="shared" si="1173"/>
        <v>26</v>
      </c>
      <c r="AG1663" s="1">
        <f t="shared" si="1174"/>
        <v>26</v>
      </c>
      <c r="AH1663" s="1">
        <f t="shared" si="1175"/>
        <v>26</v>
      </c>
      <c r="AI1663" s="1">
        <f t="shared" si="1176"/>
        <v>26</v>
      </c>
      <c r="AJ1663" s="1">
        <f t="shared" si="1177"/>
        <v>26</v>
      </c>
      <c r="AK1663" s="1">
        <f t="shared" si="1178"/>
        <v>26</v>
      </c>
      <c r="AL1663" s="1">
        <f t="shared" si="1179"/>
        <v>26</v>
      </c>
      <c r="AM1663" s="1">
        <f t="shared" si="1180"/>
        <v>26</v>
      </c>
      <c r="AN1663" s="1">
        <f t="shared" si="1181"/>
        <v>26</v>
      </c>
      <c r="AO1663" s="1">
        <f t="shared" si="1182"/>
        <v>26</v>
      </c>
      <c r="AP1663" s="7">
        <f t="shared" si="1198"/>
        <v>27</v>
      </c>
      <c r="AQ1663" s="7">
        <f t="shared" si="1199"/>
        <v>28</v>
      </c>
      <c r="AR1663" s="1">
        <f t="shared" si="1183"/>
        <v>29</v>
      </c>
      <c r="AS1663" s="7">
        <f t="shared" si="1200"/>
        <v>31</v>
      </c>
      <c r="AT1663" s="1">
        <f t="shared" si="1184"/>
        <v>31</v>
      </c>
      <c r="AU1663" s="1">
        <f t="shared" si="1185"/>
        <v>31</v>
      </c>
      <c r="AV1663" s="1">
        <f t="shared" si="1186"/>
        <v>31</v>
      </c>
      <c r="AW1663" s="1">
        <f t="shared" si="1187"/>
        <v>31</v>
      </c>
      <c r="AX1663" s="1">
        <f t="shared" si="1188"/>
        <v>31</v>
      </c>
      <c r="AY1663" s="1">
        <f t="shared" si="1189"/>
        <v>31</v>
      </c>
      <c r="AZ1663" s="1">
        <f t="shared" si="1190"/>
        <v>31</v>
      </c>
      <c r="BA1663" s="1">
        <f t="shared" si="1191"/>
        <v>31</v>
      </c>
      <c r="BB1663" s="1">
        <f t="shared" si="1192"/>
        <v>31</v>
      </c>
      <c r="BC1663" s="1">
        <f t="shared" si="1193"/>
        <v>31</v>
      </c>
      <c r="BD1663" s="1">
        <f t="shared" si="1194"/>
        <v>31</v>
      </c>
      <c r="BE1663" s="1">
        <f t="shared" si="1195"/>
        <v>31</v>
      </c>
      <c r="BF1663" s="1">
        <f t="shared" si="1196"/>
        <v>31</v>
      </c>
      <c r="BG1663" s="1">
        <f>+IF(D1663="male",VLOOKUP(M1663,'Key node cluster'!$A$3:$C$45,3,0),VLOOKUP(M1663,'Key node cluster'!$F$3:$H$27,3,0))</f>
        <v>31</v>
      </c>
    </row>
    <row r="1664" spans="1:59" x14ac:dyDescent="0.25">
      <c r="A1664" t="s">
        <v>1959</v>
      </c>
      <c r="B1664">
        <v>9931060345</v>
      </c>
      <c r="C1664" s="7">
        <v>30</v>
      </c>
      <c r="D1664" t="s">
        <v>9</v>
      </c>
      <c r="E1664" t="s">
        <v>10</v>
      </c>
      <c r="G1664" t="str">
        <f t="shared" si="1197"/>
        <v/>
      </c>
      <c r="H1664" s="7">
        <f t="shared" si="1155"/>
        <v>5</v>
      </c>
      <c r="J1664">
        <v>29</v>
      </c>
      <c r="K1664">
        <v>4.5178082191781002</v>
      </c>
      <c r="L1664">
        <v>10</v>
      </c>
      <c r="M1664" s="5">
        <f t="shared" si="1156"/>
        <v>26</v>
      </c>
      <c r="N1664" s="5">
        <f>+IF(D1664="male",VLOOKUP(BG1664,'Key node cluster'!$L$3:$N$24,3,0),VLOOKUP(BG1664,'Key node cluster'!$R$3:$T$15,3,0))</f>
        <v>1</v>
      </c>
      <c r="O1664" s="1">
        <v>0</v>
      </c>
      <c r="P1664" s="1">
        <f t="shared" si="1157"/>
        <v>26</v>
      </c>
      <c r="Q1664" s="1">
        <f t="shared" si="1158"/>
        <v>26</v>
      </c>
      <c r="R1664" s="1">
        <f t="shared" si="1159"/>
        <v>26</v>
      </c>
      <c r="S1664" s="1">
        <f t="shared" si="1160"/>
        <v>26</v>
      </c>
      <c r="T1664" s="1">
        <f t="shared" si="1161"/>
        <v>26</v>
      </c>
      <c r="U1664" s="1">
        <f t="shared" si="1162"/>
        <v>26</v>
      </c>
      <c r="V1664" s="1">
        <f t="shared" si="1163"/>
        <v>26</v>
      </c>
      <c r="W1664" s="1">
        <f t="shared" si="1164"/>
        <v>26</v>
      </c>
      <c r="X1664" s="1">
        <f t="shared" si="1165"/>
        <v>26</v>
      </c>
      <c r="Y1664" s="1">
        <f t="shared" si="1166"/>
        <v>26</v>
      </c>
      <c r="Z1664" s="1">
        <f t="shared" si="1167"/>
        <v>26</v>
      </c>
      <c r="AA1664" s="1">
        <f t="shared" si="1168"/>
        <v>26</v>
      </c>
      <c r="AB1664" s="1">
        <f t="shared" si="1169"/>
        <v>26</v>
      </c>
      <c r="AC1664" s="1">
        <f t="shared" si="1170"/>
        <v>26</v>
      </c>
      <c r="AD1664" s="1">
        <f t="shared" si="1171"/>
        <v>26</v>
      </c>
      <c r="AE1664" s="1">
        <f t="shared" si="1172"/>
        <v>26</v>
      </c>
      <c r="AF1664" s="1">
        <f t="shared" si="1173"/>
        <v>26</v>
      </c>
      <c r="AG1664" s="1">
        <f t="shared" si="1174"/>
        <v>26</v>
      </c>
      <c r="AH1664" s="1">
        <f t="shared" si="1175"/>
        <v>26</v>
      </c>
      <c r="AI1664" s="1">
        <f t="shared" si="1176"/>
        <v>26</v>
      </c>
      <c r="AJ1664" s="1">
        <f t="shared" si="1177"/>
        <v>26</v>
      </c>
      <c r="AK1664" s="1">
        <f t="shared" si="1178"/>
        <v>26</v>
      </c>
      <c r="AL1664" s="1">
        <f t="shared" si="1179"/>
        <v>26</v>
      </c>
      <c r="AM1664" s="1">
        <f t="shared" si="1180"/>
        <v>26</v>
      </c>
      <c r="AN1664" s="1">
        <f t="shared" si="1181"/>
        <v>26</v>
      </c>
      <c r="AO1664" s="1">
        <f t="shared" si="1182"/>
        <v>26</v>
      </c>
      <c r="AP1664" s="7">
        <f t="shared" si="1198"/>
        <v>26</v>
      </c>
      <c r="AQ1664" s="7">
        <f t="shared" si="1199"/>
        <v>26</v>
      </c>
      <c r="AR1664" s="1">
        <f t="shared" si="1183"/>
        <v>26</v>
      </c>
      <c r="AS1664" s="7">
        <f t="shared" si="1200"/>
        <v>26</v>
      </c>
      <c r="AT1664" s="1">
        <f t="shared" si="1184"/>
        <v>26</v>
      </c>
      <c r="AU1664" s="1">
        <f t="shared" si="1185"/>
        <v>26</v>
      </c>
      <c r="AV1664" s="1">
        <f t="shared" si="1186"/>
        <v>26</v>
      </c>
      <c r="AW1664" s="1">
        <f t="shared" si="1187"/>
        <v>26</v>
      </c>
      <c r="AX1664" s="1">
        <f t="shared" si="1188"/>
        <v>26</v>
      </c>
      <c r="AY1664" s="1">
        <f t="shared" si="1189"/>
        <v>26</v>
      </c>
      <c r="AZ1664" s="1">
        <f t="shared" si="1190"/>
        <v>26</v>
      </c>
      <c r="BA1664" s="1">
        <f t="shared" si="1191"/>
        <v>26</v>
      </c>
      <c r="BB1664" s="1">
        <f t="shared" si="1192"/>
        <v>26</v>
      </c>
      <c r="BC1664" s="1">
        <f t="shared" si="1193"/>
        <v>26</v>
      </c>
      <c r="BD1664" s="1">
        <f t="shared" si="1194"/>
        <v>26</v>
      </c>
      <c r="BE1664" s="1">
        <f t="shared" si="1195"/>
        <v>26</v>
      </c>
      <c r="BF1664" s="1">
        <f t="shared" si="1196"/>
        <v>26</v>
      </c>
      <c r="BG1664" s="1">
        <f>+IF(D1664="male",VLOOKUP(M1664,'Key node cluster'!$A$3:$C$45,3,0),VLOOKUP(M1664,'Key node cluster'!$F$3:$H$27,3,0))</f>
        <v>31</v>
      </c>
    </row>
    <row r="1665" spans="1:59" x14ac:dyDescent="0.25">
      <c r="A1665" t="s">
        <v>1961</v>
      </c>
      <c r="B1665">
        <v>9931017554</v>
      </c>
      <c r="C1665" s="7">
        <v>30</v>
      </c>
      <c r="D1665" t="s">
        <v>9</v>
      </c>
      <c r="E1665" t="s">
        <v>10</v>
      </c>
      <c r="G1665" t="str">
        <f t="shared" si="1197"/>
        <v/>
      </c>
      <c r="H1665" s="7">
        <f t="shared" si="1155"/>
        <v>10</v>
      </c>
      <c r="J1665">
        <v>28</v>
      </c>
      <c r="K1665">
        <v>9.1726027397260008</v>
      </c>
      <c r="L1665">
        <v>16</v>
      </c>
      <c r="M1665" s="5">
        <f t="shared" si="1156"/>
        <v>26</v>
      </c>
      <c r="N1665" s="5">
        <f>+IF(D1665="male",VLOOKUP(BG1665,'Key node cluster'!$L$3:$N$24,3,0),VLOOKUP(BG1665,'Key node cluster'!$R$3:$T$15,3,0))</f>
        <v>1</v>
      </c>
      <c r="O1665" s="1">
        <v>0</v>
      </c>
      <c r="P1665" s="1">
        <f t="shared" si="1157"/>
        <v>26</v>
      </c>
      <c r="Q1665" s="1">
        <f t="shared" si="1158"/>
        <v>26</v>
      </c>
      <c r="R1665" s="1">
        <f t="shared" si="1159"/>
        <v>26</v>
      </c>
      <c r="S1665" s="1">
        <f t="shared" si="1160"/>
        <v>26</v>
      </c>
      <c r="T1665" s="1">
        <f t="shared" si="1161"/>
        <v>26</v>
      </c>
      <c r="U1665" s="1">
        <f t="shared" si="1162"/>
        <v>26</v>
      </c>
      <c r="V1665" s="1">
        <f t="shared" si="1163"/>
        <v>26</v>
      </c>
      <c r="W1665" s="1">
        <f t="shared" si="1164"/>
        <v>26</v>
      </c>
      <c r="X1665" s="1">
        <f t="shared" si="1165"/>
        <v>26</v>
      </c>
      <c r="Y1665" s="1">
        <f t="shared" si="1166"/>
        <v>26</v>
      </c>
      <c r="Z1665" s="1">
        <f t="shared" si="1167"/>
        <v>26</v>
      </c>
      <c r="AA1665" s="1">
        <f t="shared" si="1168"/>
        <v>26</v>
      </c>
      <c r="AB1665" s="1">
        <f t="shared" si="1169"/>
        <v>26</v>
      </c>
      <c r="AC1665" s="1">
        <f t="shared" si="1170"/>
        <v>26</v>
      </c>
      <c r="AD1665" s="1">
        <f t="shared" si="1171"/>
        <v>26</v>
      </c>
      <c r="AE1665" s="1">
        <f t="shared" si="1172"/>
        <v>26</v>
      </c>
      <c r="AF1665" s="1">
        <f t="shared" si="1173"/>
        <v>26</v>
      </c>
      <c r="AG1665" s="1">
        <f t="shared" si="1174"/>
        <v>26</v>
      </c>
      <c r="AH1665" s="1">
        <f t="shared" si="1175"/>
        <v>26</v>
      </c>
      <c r="AI1665" s="1">
        <f t="shared" si="1176"/>
        <v>26</v>
      </c>
      <c r="AJ1665" s="1">
        <f t="shared" si="1177"/>
        <v>26</v>
      </c>
      <c r="AK1665" s="1">
        <f t="shared" si="1178"/>
        <v>26</v>
      </c>
      <c r="AL1665" s="1">
        <f t="shared" si="1179"/>
        <v>26</v>
      </c>
      <c r="AM1665" s="1">
        <f t="shared" si="1180"/>
        <v>26</v>
      </c>
      <c r="AN1665" s="1">
        <f t="shared" si="1181"/>
        <v>26</v>
      </c>
      <c r="AO1665" s="1">
        <f t="shared" si="1182"/>
        <v>26</v>
      </c>
      <c r="AP1665" s="7">
        <f t="shared" si="1198"/>
        <v>26</v>
      </c>
      <c r="AQ1665" s="7">
        <f t="shared" si="1199"/>
        <v>26</v>
      </c>
      <c r="AR1665" s="1">
        <f t="shared" si="1183"/>
        <v>26</v>
      </c>
      <c r="AS1665" s="7">
        <f t="shared" si="1200"/>
        <v>26</v>
      </c>
      <c r="AT1665" s="1">
        <f t="shared" si="1184"/>
        <v>26</v>
      </c>
      <c r="AU1665" s="1">
        <f t="shared" si="1185"/>
        <v>26</v>
      </c>
      <c r="AV1665" s="1">
        <f t="shared" si="1186"/>
        <v>26</v>
      </c>
      <c r="AW1665" s="1">
        <f t="shared" si="1187"/>
        <v>26</v>
      </c>
      <c r="AX1665" s="1">
        <f t="shared" si="1188"/>
        <v>26</v>
      </c>
      <c r="AY1665" s="1">
        <f t="shared" si="1189"/>
        <v>26</v>
      </c>
      <c r="AZ1665" s="1">
        <f t="shared" si="1190"/>
        <v>26</v>
      </c>
      <c r="BA1665" s="1">
        <f t="shared" si="1191"/>
        <v>26</v>
      </c>
      <c r="BB1665" s="1">
        <f t="shared" si="1192"/>
        <v>26</v>
      </c>
      <c r="BC1665" s="1">
        <f t="shared" si="1193"/>
        <v>26</v>
      </c>
      <c r="BD1665" s="1">
        <f t="shared" si="1194"/>
        <v>26</v>
      </c>
      <c r="BE1665" s="1">
        <f t="shared" si="1195"/>
        <v>26</v>
      </c>
      <c r="BF1665" s="1">
        <f t="shared" si="1196"/>
        <v>26</v>
      </c>
      <c r="BG1665" s="1">
        <f>+IF(D1665="male",VLOOKUP(M1665,'Key node cluster'!$A$3:$C$45,3,0),VLOOKUP(M1665,'Key node cluster'!$F$3:$H$27,3,0))</f>
        <v>31</v>
      </c>
    </row>
    <row r="1666" spans="1:59" x14ac:dyDescent="0.25">
      <c r="A1666" t="s">
        <v>1962</v>
      </c>
      <c r="B1666">
        <v>9761044950</v>
      </c>
      <c r="C1666" s="7">
        <v>40</v>
      </c>
      <c r="D1666" t="s">
        <v>9</v>
      </c>
      <c r="E1666" t="s">
        <v>10</v>
      </c>
      <c r="F1666" t="s">
        <v>206</v>
      </c>
      <c r="G1666" t="str">
        <f t="shared" si="1197"/>
        <v>tvet</v>
      </c>
      <c r="H1666" s="7">
        <f t="shared" ref="H1666:H1729" si="1201">IF(K1666 &gt; 15, 20, IF(K1666 &gt; 10, 15, IF(K1666 &gt; 5, 10, IF(K1666 &gt; 1, 5, IF(K1666 &gt; 0, 1, 0)))))</f>
        <v>20</v>
      </c>
      <c r="I1666" t="s">
        <v>22</v>
      </c>
      <c r="J1666">
        <v>45</v>
      </c>
      <c r="K1666">
        <v>24.786301369863001</v>
      </c>
      <c r="L1666">
        <v>1</v>
      </c>
      <c r="M1666" s="5">
        <f t="shared" ref="M1666:M1729" si="1202">+BF1666</f>
        <v>32</v>
      </c>
      <c r="N1666" s="5">
        <f>+IF(D1666="male",VLOOKUP(BG1666,'Key node cluster'!$L$3:$N$24,3,0),VLOOKUP(BG1666,'Key node cluster'!$R$3:$T$15,3,0))</f>
        <v>0</v>
      </c>
      <c r="O1666" s="1">
        <v>0</v>
      </c>
      <c r="P1666" s="1">
        <f t="shared" ref="P1666:P1729" si="1203">+IF($D1666="male",IF(H1666="",O1666,IF(H1666&lt;=3,1,26)),IF($D1666="female",IF(H1666="",O1666,IF(H1666&lt;=0.5,1,12)),O1666))</f>
        <v>26</v>
      </c>
      <c r="Q1666" s="1">
        <f t="shared" ref="Q1666:Q1729" si="1204">IF($D1666="male",IF(P1666&lt;&gt;1,P1666,IF(H1666="",P1666,IF(H1666&lt;=0.5,2,17))),IF($D1666="female",IF(P1666&lt;&gt;1,P1666,IF(F1666="",P1666,IF(F1666&lt;&gt;"amman",2,11))),P1666))</f>
        <v>26</v>
      </c>
      <c r="R1666" s="1">
        <f t="shared" ref="R1666:R1729" si="1205">IF($D1666="male",IF(Q1666&lt;&gt;2,Q1666,IF(F1666="",Q1666,IF(F1666&lt;&gt;"irbed",3,14))),IF($D1666="female",IF(Q1666&lt;&gt;2,Q1666,IF(C1666="",Q1666,IF(C1666&lt;=25,3,8))),Q1666))</f>
        <v>26</v>
      </c>
      <c r="S1666" s="1">
        <f t="shared" ref="S1666:S1729" si="1206">IF($D1666="male",IF(R1666&lt;&gt;3,R1666,IF(F1666="",R1666,IF(F1666&lt;&gt;"amman",4,11))),IF($D1666="female",IF(R1666&lt;&gt;3,R1666,IF(F1666="",R1666,IF(F1666&lt;&gt;"irbed",4,7))),R1666))</f>
        <v>26</v>
      </c>
      <c r="T1666" s="1">
        <f t="shared" ref="T1666:T1729" si="1207">IF($D1666="male",IF(S1666&lt;&gt;4,S1666,IF(C1666="",S1666,IF(C1666&lt;=25,5,10))),IF($D1666="female",IF(S1666&lt;&gt;4,S1666,IF(C1666="",S1666,IF(G1666&lt;&gt;"secondary or below",5,6))),R1666))</f>
        <v>26</v>
      </c>
      <c r="U1666" s="1">
        <f t="shared" ref="U1666:U1729" si="1208">IF($D1666="male",IF(T1666&lt;&gt;5,T1666,IF(F1666="",T1666,IF(F1666&lt;&gt;"zarqa",6,9))),IF($D1666="female",IF(T1666&lt;&gt;5,T1666,5),T1666))</f>
        <v>26</v>
      </c>
      <c r="V1666" s="1">
        <f t="shared" ref="V1666:V1729" si="1209">IF($D1666="male",IF(U1666&lt;&gt;6,U1666,IF(G1666="",U1666,IF(G1666&lt;&gt;"secondary or below",7,8))),IF($D1666="female",IF(T1666&lt;&gt;6,U1666,6),U1666))</f>
        <v>26</v>
      </c>
      <c r="W1666" s="1">
        <f t="shared" ref="W1666:W1729" si="1210">IF($D1666="male",IF(V1666&lt;&gt;7,V1666,7),IF($D1666="female",IF(S1666&lt;&gt;7,V1666,7),V1666))</f>
        <v>26</v>
      </c>
      <c r="X1666" s="1">
        <f t="shared" ref="X1666:X1729" si="1211">IF($D1666="male",IF(V1666&lt;&gt;8,W1666,8),IF($D1666="female",IF(R1666&lt;&gt;8,R1666,IF(G1666="",W1666,IF(G1666&lt;&gt;"bachelor or above",9,10)))))</f>
        <v>26</v>
      </c>
      <c r="Y1666" s="1">
        <f t="shared" ref="Y1666:Y1729" si="1212">IF($D1666="male",IF(U1666&lt;&gt;9,X1666,9),IF($D1666="female",IF(X1666&lt;&gt;9,X1666,9),X1666))</f>
        <v>26</v>
      </c>
      <c r="Z1666" s="1">
        <f t="shared" ref="Z1666:Z1729" si="1213">IF($D1666="male",IF(T1666&lt;&gt;10,Y1666,10),IF($D1666="female",IF(X1666&lt;&gt;10,Y1666,10),Y1666))</f>
        <v>26</v>
      </c>
      <c r="AA1666" s="1">
        <f t="shared" ref="AA1666:AA1729" si="1214">IF($D1666="male",IF(S1666&lt;&gt;11,Z1666,IF(G1666="",Z1666,IF(G1666&lt;&gt;"secondary or below",12,13))),IF($D1666="female",IF(Q1666&lt;&gt;11,Z1666,11),Z1666))</f>
        <v>26</v>
      </c>
      <c r="AB1666" s="1">
        <f t="shared" ref="AB1666:AB1729" si="1215">IF($D1666="male",IF(AA1666&lt;&gt;12,AA1666,12),IF($D1666="female",IF(P1666&lt;&gt;12,P1666,IF(G1666="",AA1666,IF(G1666&lt;&gt;"bachelor or above",13,20)))))</f>
        <v>26</v>
      </c>
      <c r="AC1666" s="1">
        <f t="shared" ref="AC1666:AC1729" si="1216">IF($D1666="male",IF(AA1666&lt;&gt;13,AB1666,13),IF($D1666="female",IF(AB1666&lt;&gt;13,AB1666,IF(H1666&lt;=3,14,17))))</f>
        <v>26</v>
      </c>
      <c r="AD1666" s="1">
        <f t="shared" ref="AD1666:AD1729" si="1217">IF($D1666="male",IF(R1666&lt;&gt;14,AC1666,IF(G1666="",AC1666,IF(G1666&lt;&gt;"bachelor or above",15,16))),IF($D1666="female",IF(AC1666&lt;&gt;14,AC1666,IF(C1666="",AC1666,IF(C1666&lt;=25,15,16))),AC1666))</f>
        <v>26</v>
      </c>
      <c r="AE1666" s="1">
        <f t="shared" ref="AE1666:AE1729" si="1218">IF($D1666="male",IF(AD1666&lt;&gt;15,AD1666,15),IF($D1666="female",IF(AD1666&lt;&gt;15,AD1666,15),AD1666))</f>
        <v>26</v>
      </c>
      <c r="AF1666" s="1">
        <f t="shared" ref="AF1666:AF1729" si="1219">IF($D1666="male",IF(AD1666&lt;&gt;16,AE1666,16),IF($D1666="female",IF(AD1666&lt;&gt;16,AE1666,16),AE1666))</f>
        <v>26</v>
      </c>
      <c r="AG1666" s="1">
        <f t="shared" ref="AG1666:AG1729" si="1220">IF($D1666="male",IF(Q1666&lt;&gt;17,AF1666,IF(F1666="",AF1666,IF(F1666&lt;&gt;"amman",18,25))),IF($D1666="female",IF(AC1666&lt;&gt;17,AF1666,IF(F1666="",AF1666,IF(F1666&lt;&gt;"irbed",18,19))),AF1666))</f>
        <v>26</v>
      </c>
      <c r="AH1666" s="1">
        <f t="shared" ref="AH1666:AH1729" si="1221">IF($D1666="male",IF(AG1666&lt;&gt;18,AG1666,IF(G1666="",AG1666,IF(G1666&lt;&gt;"secondary or below",19,20))),IF($D1666="female",IF(AG1666&lt;&gt;18,AG1666,18),AG1666))</f>
        <v>26</v>
      </c>
      <c r="AI1666" s="1">
        <f t="shared" ref="AI1666:AI1729" si="1222">IF($D1666="male",IF(AH1666&lt;&gt;19,AH1666,19),IF($D1666="female",IF(AG1666&lt;&gt;19,AH1666,19),AH1666))</f>
        <v>26</v>
      </c>
      <c r="AJ1666" s="1">
        <f t="shared" ref="AJ1666:AJ1729" si="1223">IF($D1666="male",IF(AH1666&lt;&gt;20,AI1666,IF(F1666="",AI1666,IF(F1666&lt;&gt;"irbed",21,24))),IF($D1666="female",IF(AB1666&lt;&gt;20,AI1666,IF(H1666&lt;=3,21,24))))</f>
        <v>26</v>
      </c>
      <c r="AK1666" s="1">
        <f t="shared" ref="AK1666:AK1729" si="1224">IF($D1666="male",IF(AJ1666&lt;&gt;21,AJ1666,IF(F1666="",AJ1666,IF(F1666&lt;&gt;"zarqa",22,23))),IF($D1666="female",IF(AJ1666&lt;&gt;21,AJ1666,IF(C1666&lt;=25,22,23))))</f>
        <v>26</v>
      </c>
      <c r="AL1666" s="1">
        <f t="shared" ref="AL1666:AL1729" si="1225">IF($D1666="male",IF(AK1666&lt;&gt;22,AK1666,22),IF($D1666="female",IF(AK1666&lt;&gt;22,AK1666,22),AK1666))</f>
        <v>26</v>
      </c>
      <c r="AM1666" s="1">
        <f t="shared" ref="AM1666:AM1729" si="1226">IF($D1666="male",IF(AK1666&lt;&gt;23,AL1666,23),IF($D1666="female",IF(AK1666&lt;&gt;23,AL1666,23),AL1666))</f>
        <v>26</v>
      </c>
      <c r="AN1666" s="1">
        <f t="shared" ref="AN1666:AN1729" si="1227">IF($D1666="male",IF(AJ1666&lt;&gt;24,AM1666,24),IF($D1666="female",IF(AJ1666&lt;&gt;24,AM1666,24),AM1666))</f>
        <v>26</v>
      </c>
      <c r="AO1666" s="1">
        <f t="shared" ref="AO1666:AO1729" si="1228">IF($D1666="male",IF(AG1666&lt;&gt;25,AN1666,25),AN1666)</f>
        <v>26</v>
      </c>
      <c r="AP1666" s="7">
        <f t="shared" si="1198"/>
        <v>27</v>
      </c>
      <c r="AQ1666" s="7">
        <f t="shared" si="1199"/>
        <v>28</v>
      </c>
      <c r="AR1666" s="1">
        <f t="shared" ref="AR1666:AR1729" si="1229">IF($D1666="male",IF(AQ1666&lt;&gt;28,AQ1666,IF(C1666&lt;=35,29,32)),AQ1666)</f>
        <v>32</v>
      </c>
      <c r="AS1666" s="7">
        <f t="shared" si="1200"/>
        <v>32</v>
      </c>
      <c r="AT1666" s="1">
        <f t="shared" ref="AT1666:AT1729" si="1230">IF($D1666="male",IF(AS1666&lt;&gt;30,AS1666,30),AS1666)</f>
        <v>32</v>
      </c>
      <c r="AU1666" s="1">
        <f t="shared" ref="AU1666:AU1729" si="1231">IF($D1666="male",IF(AS1666&lt;&gt;31,AT1666,31),AT1666)</f>
        <v>32</v>
      </c>
      <c r="AV1666" s="1">
        <f t="shared" ref="AV1666:AV1729" si="1232">IF($D1666="male",IF(AR1666&lt;&gt;32,AU1666,32),AU1666)</f>
        <v>32</v>
      </c>
      <c r="AW1666" s="1">
        <f t="shared" ref="AW1666:AW1729" si="1233">IF($D1666="male",IF(AQ1666&lt;&gt;33,AV1666,IF(H1666="",AV1666,IF(H1666&lt;=7.5,34,37))),AV1666)</f>
        <v>32</v>
      </c>
      <c r="AX1666" s="1">
        <f t="shared" ref="AX1666:AX1729" si="1234">IF($D1666="male",IF(AW1666&lt;&gt;34,AW1666,IF(C1666&lt;=25,35,36)),AW1666)</f>
        <v>32</v>
      </c>
      <c r="AY1666" s="1">
        <f t="shared" ref="AY1666:AY1729" si="1235">IF($D1666="male",IF(AX1666&lt;&gt;35,AX1666,35),AX1666)</f>
        <v>32</v>
      </c>
      <c r="AZ1666" s="1">
        <f t="shared" ref="AZ1666:AZ1729" si="1236">IF($D1666="male",IF(AX1666&lt;&gt;36,AY1666,36),AY1666)</f>
        <v>32</v>
      </c>
      <c r="BA1666" s="1">
        <f t="shared" ref="BA1666:BA1729" si="1237">IF($D1666="male",IF(AW1666&lt;&gt;37,AZ1666,37),AZ1666)</f>
        <v>32</v>
      </c>
      <c r="BB1666" s="1">
        <f t="shared" ref="BB1666:BB1729" si="1238">IF($D1666="male",IF(AP1666&lt;&gt;38,BA1666,IF(C1666&lt;=25,39,40)),BA1666)</f>
        <v>32</v>
      </c>
      <c r="BC1666" s="1">
        <f t="shared" ref="BC1666:BC1729" si="1239">IF($D1666="male",IF(BB1666&lt;&gt;39,BB1666,39),BB1666)</f>
        <v>32</v>
      </c>
      <c r="BD1666" s="1">
        <f t="shared" ref="BD1666:BD1729" si="1240">IF($D1666="male",IF(BB1666&lt;&gt;40,BC1666,IF(H1666="",BC1666,IF(H1666&lt;=7.5,41,42))),BC1666)</f>
        <v>32</v>
      </c>
      <c r="BE1666" s="1">
        <f t="shared" ref="BE1666:BE1729" si="1241">IF($D1666="male",IF(BD1666&lt;&gt;41,BD1666,41),BD1666)</f>
        <v>32</v>
      </c>
      <c r="BF1666" s="1">
        <f t="shared" ref="BF1666:BF1729" si="1242">IF($D1666="male",IF(BD1666&lt;&gt;42,BE1666,42),BE1666)</f>
        <v>32</v>
      </c>
      <c r="BG1666" s="1">
        <f>+IF(D1666="male",VLOOKUP(M1666,'Key node cluster'!$A$3:$C$45,3,0),VLOOKUP(M1666,'Key node cluster'!$F$3:$H$27,3,0))</f>
        <v>32</v>
      </c>
    </row>
    <row r="1667" spans="1:59" x14ac:dyDescent="0.25">
      <c r="A1667" t="s">
        <v>1963</v>
      </c>
      <c r="B1667">
        <v>9881022021</v>
      </c>
      <c r="C1667" s="7">
        <v>30</v>
      </c>
      <c r="D1667" t="s">
        <v>9</v>
      </c>
      <c r="E1667" t="s">
        <v>10</v>
      </c>
      <c r="F1667" t="s">
        <v>45</v>
      </c>
      <c r="G1667" t="str">
        <f t="shared" si="1197"/>
        <v>bachelor or above</v>
      </c>
      <c r="H1667" s="7">
        <f t="shared" si="1201"/>
        <v>10</v>
      </c>
      <c r="I1667" t="s">
        <v>14</v>
      </c>
      <c r="J1667">
        <v>33</v>
      </c>
      <c r="K1667">
        <v>7.9232876712328997</v>
      </c>
      <c r="L1667">
        <v>2</v>
      </c>
      <c r="M1667" s="5">
        <f t="shared" si="1202"/>
        <v>31</v>
      </c>
      <c r="N1667" s="5">
        <f>+IF(D1667="male",VLOOKUP(BG1667,'Key node cluster'!$L$3:$N$24,3,0),VLOOKUP(BG1667,'Key node cluster'!$R$3:$T$15,3,0))</f>
        <v>1</v>
      </c>
      <c r="O1667" s="1">
        <v>0</v>
      </c>
      <c r="P1667" s="1">
        <f t="shared" si="1203"/>
        <v>26</v>
      </c>
      <c r="Q1667" s="1">
        <f t="shared" si="1204"/>
        <v>26</v>
      </c>
      <c r="R1667" s="1">
        <f t="shared" si="1205"/>
        <v>26</v>
      </c>
      <c r="S1667" s="1">
        <f t="shared" si="1206"/>
        <v>26</v>
      </c>
      <c r="T1667" s="1">
        <f t="shared" si="1207"/>
        <v>26</v>
      </c>
      <c r="U1667" s="1">
        <f t="shared" si="1208"/>
        <v>26</v>
      </c>
      <c r="V1667" s="1">
        <f t="shared" si="1209"/>
        <v>26</v>
      </c>
      <c r="W1667" s="1">
        <f t="shared" si="1210"/>
        <v>26</v>
      </c>
      <c r="X1667" s="1">
        <f t="shared" si="1211"/>
        <v>26</v>
      </c>
      <c r="Y1667" s="1">
        <f t="shared" si="1212"/>
        <v>26</v>
      </c>
      <c r="Z1667" s="1">
        <f t="shared" si="1213"/>
        <v>26</v>
      </c>
      <c r="AA1667" s="1">
        <f t="shared" si="1214"/>
        <v>26</v>
      </c>
      <c r="AB1667" s="1">
        <f t="shared" si="1215"/>
        <v>26</v>
      </c>
      <c r="AC1667" s="1">
        <f t="shared" si="1216"/>
        <v>26</v>
      </c>
      <c r="AD1667" s="1">
        <f t="shared" si="1217"/>
        <v>26</v>
      </c>
      <c r="AE1667" s="1">
        <f t="shared" si="1218"/>
        <v>26</v>
      </c>
      <c r="AF1667" s="1">
        <f t="shared" si="1219"/>
        <v>26</v>
      </c>
      <c r="AG1667" s="1">
        <f t="shared" si="1220"/>
        <v>26</v>
      </c>
      <c r="AH1667" s="1">
        <f t="shared" si="1221"/>
        <v>26</v>
      </c>
      <c r="AI1667" s="1">
        <f t="shared" si="1222"/>
        <v>26</v>
      </c>
      <c r="AJ1667" s="1">
        <f t="shared" si="1223"/>
        <v>26</v>
      </c>
      <c r="AK1667" s="1">
        <f t="shared" si="1224"/>
        <v>26</v>
      </c>
      <c r="AL1667" s="1">
        <f t="shared" si="1225"/>
        <v>26</v>
      </c>
      <c r="AM1667" s="1">
        <f t="shared" si="1226"/>
        <v>26</v>
      </c>
      <c r="AN1667" s="1">
        <f t="shared" si="1227"/>
        <v>26</v>
      </c>
      <c r="AO1667" s="1">
        <f t="shared" si="1228"/>
        <v>26</v>
      </c>
      <c r="AP1667" s="7">
        <f t="shared" si="1198"/>
        <v>27</v>
      </c>
      <c r="AQ1667" s="7">
        <f t="shared" si="1199"/>
        <v>28</v>
      </c>
      <c r="AR1667" s="1">
        <f t="shared" si="1229"/>
        <v>29</v>
      </c>
      <c r="AS1667" s="7">
        <f t="shared" si="1200"/>
        <v>31</v>
      </c>
      <c r="AT1667" s="1">
        <f t="shared" si="1230"/>
        <v>31</v>
      </c>
      <c r="AU1667" s="1">
        <f t="shared" si="1231"/>
        <v>31</v>
      </c>
      <c r="AV1667" s="1">
        <f t="shared" si="1232"/>
        <v>31</v>
      </c>
      <c r="AW1667" s="1">
        <f t="shared" si="1233"/>
        <v>31</v>
      </c>
      <c r="AX1667" s="1">
        <f t="shared" si="1234"/>
        <v>31</v>
      </c>
      <c r="AY1667" s="1">
        <f t="shared" si="1235"/>
        <v>31</v>
      </c>
      <c r="AZ1667" s="1">
        <f t="shared" si="1236"/>
        <v>31</v>
      </c>
      <c r="BA1667" s="1">
        <f t="shared" si="1237"/>
        <v>31</v>
      </c>
      <c r="BB1667" s="1">
        <f t="shared" si="1238"/>
        <v>31</v>
      </c>
      <c r="BC1667" s="1">
        <f t="shared" si="1239"/>
        <v>31</v>
      </c>
      <c r="BD1667" s="1">
        <f t="shared" si="1240"/>
        <v>31</v>
      </c>
      <c r="BE1667" s="1">
        <f t="shared" si="1241"/>
        <v>31</v>
      </c>
      <c r="BF1667" s="1">
        <f t="shared" si="1242"/>
        <v>31</v>
      </c>
      <c r="BG1667" s="1">
        <f>+IF(D1667="male",VLOOKUP(M1667,'Key node cluster'!$A$3:$C$45,3,0),VLOOKUP(M1667,'Key node cluster'!$F$3:$H$27,3,0))</f>
        <v>31</v>
      </c>
    </row>
    <row r="1668" spans="1:59" x14ac:dyDescent="0.25">
      <c r="A1668" t="s">
        <v>1964</v>
      </c>
      <c r="B1668">
        <v>9891011041</v>
      </c>
      <c r="C1668" s="7">
        <v>30</v>
      </c>
      <c r="D1668" t="s">
        <v>9</v>
      </c>
      <c r="E1668" t="s">
        <v>10</v>
      </c>
      <c r="F1668" t="s">
        <v>25</v>
      </c>
      <c r="G1668" t="str">
        <f t="shared" si="1197"/>
        <v>bachelor or above</v>
      </c>
      <c r="H1668" s="7">
        <f t="shared" si="1201"/>
        <v>15</v>
      </c>
      <c r="I1668" t="s">
        <v>14</v>
      </c>
      <c r="J1668">
        <v>33</v>
      </c>
      <c r="K1668">
        <v>10.778082191780999</v>
      </c>
      <c r="L1668">
        <v>1</v>
      </c>
      <c r="M1668" s="5">
        <f t="shared" si="1202"/>
        <v>31</v>
      </c>
      <c r="N1668" s="5">
        <f>+IF(D1668="male",VLOOKUP(BG1668,'Key node cluster'!$L$3:$N$24,3,0),VLOOKUP(BG1668,'Key node cluster'!$R$3:$T$15,3,0))</f>
        <v>1</v>
      </c>
      <c r="O1668" s="1">
        <v>0</v>
      </c>
      <c r="P1668" s="1">
        <f t="shared" si="1203"/>
        <v>26</v>
      </c>
      <c r="Q1668" s="1">
        <f t="shared" si="1204"/>
        <v>26</v>
      </c>
      <c r="R1668" s="1">
        <f t="shared" si="1205"/>
        <v>26</v>
      </c>
      <c r="S1668" s="1">
        <f t="shared" si="1206"/>
        <v>26</v>
      </c>
      <c r="T1668" s="1">
        <f t="shared" si="1207"/>
        <v>26</v>
      </c>
      <c r="U1668" s="1">
        <f t="shared" si="1208"/>
        <v>26</v>
      </c>
      <c r="V1668" s="1">
        <f t="shared" si="1209"/>
        <v>26</v>
      </c>
      <c r="W1668" s="1">
        <f t="shared" si="1210"/>
        <v>26</v>
      </c>
      <c r="X1668" s="1">
        <f t="shared" si="1211"/>
        <v>26</v>
      </c>
      <c r="Y1668" s="1">
        <f t="shared" si="1212"/>
        <v>26</v>
      </c>
      <c r="Z1668" s="1">
        <f t="shared" si="1213"/>
        <v>26</v>
      </c>
      <c r="AA1668" s="1">
        <f t="shared" si="1214"/>
        <v>26</v>
      </c>
      <c r="AB1668" s="1">
        <f t="shared" si="1215"/>
        <v>26</v>
      </c>
      <c r="AC1668" s="1">
        <f t="shared" si="1216"/>
        <v>26</v>
      </c>
      <c r="AD1668" s="1">
        <f t="shared" si="1217"/>
        <v>26</v>
      </c>
      <c r="AE1668" s="1">
        <f t="shared" si="1218"/>
        <v>26</v>
      </c>
      <c r="AF1668" s="1">
        <f t="shared" si="1219"/>
        <v>26</v>
      </c>
      <c r="AG1668" s="1">
        <f t="shared" si="1220"/>
        <v>26</v>
      </c>
      <c r="AH1668" s="1">
        <f t="shared" si="1221"/>
        <v>26</v>
      </c>
      <c r="AI1668" s="1">
        <f t="shared" si="1222"/>
        <v>26</v>
      </c>
      <c r="AJ1668" s="1">
        <f t="shared" si="1223"/>
        <v>26</v>
      </c>
      <c r="AK1668" s="1">
        <f t="shared" si="1224"/>
        <v>26</v>
      </c>
      <c r="AL1668" s="1">
        <f t="shared" si="1225"/>
        <v>26</v>
      </c>
      <c r="AM1668" s="1">
        <f t="shared" si="1226"/>
        <v>26</v>
      </c>
      <c r="AN1668" s="1">
        <f t="shared" si="1227"/>
        <v>26</v>
      </c>
      <c r="AO1668" s="1">
        <f t="shared" si="1228"/>
        <v>26</v>
      </c>
      <c r="AP1668" s="7">
        <f t="shared" si="1198"/>
        <v>27</v>
      </c>
      <c r="AQ1668" s="7">
        <f t="shared" si="1199"/>
        <v>28</v>
      </c>
      <c r="AR1668" s="1">
        <f t="shared" si="1229"/>
        <v>29</v>
      </c>
      <c r="AS1668" s="7">
        <f t="shared" si="1200"/>
        <v>31</v>
      </c>
      <c r="AT1668" s="1">
        <f t="shared" si="1230"/>
        <v>31</v>
      </c>
      <c r="AU1668" s="1">
        <f t="shared" si="1231"/>
        <v>31</v>
      </c>
      <c r="AV1668" s="1">
        <f t="shared" si="1232"/>
        <v>31</v>
      </c>
      <c r="AW1668" s="1">
        <f t="shared" si="1233"/>
        <v>31</v>
      </c>
      <c r="AX1668" s="1">
        <f t="shared" si="1234"/>
        <v>31</v>
      </c>
      <c r="AY1668" s="1">
        <f t="shared" si="1235"/>
        <v>31</v>
      </c>
      <c r="AZ1668" s="1">
        <f t="shared" si="1236"/>
        <v>31</v>
      </c>
      <c r="BA1668" s="1">
        <f t="shared" si="1237"/>
        <v>31</v>
      </c>
      <c r="BB1668" s="1">
        <f t="shared" si="1238"/>
        <v>31</v>
      </c>
      <c r="BC1668" s="1">
        <f t="shared" si="1239"/>
        <v>31</v>
      </c>
      <c r="BD1668" s="1">
        <f t="shared" si="1240"/>
        <v>31</v>
      </c>
      <c r="BE1668" s="1">
        <f t="shared" si="1241"/>
        <v>31</v>
      </c>
      <c r="BF1668" s="1">
        <f t="shared" si="1242"/>
        <v>31</v>
      </c>
      <c r="BG1668" s="1">
        <f>+IF(D1668="male",VLOOKUP(M1668,'Key node cluster'!$A$3:$C$45,3,0),VLOOKUP(M1668,'Key node cluster'!$F$3:$H$27,3,0))</f>
        <v>31</v>
      </c>
    </row>
    <row r="1669" spans="1:59" x14ac:dyDescent="0.25">
      <c r="A1669" t="s">
        <v>1966</v>
      </c>
      <c r="B1669">
        <v>9781001246</v>
      </c>
      <c r="C1669" s="7">
        <v>40</v>
      </c>
      <c r="D1669" t="s">
        <v>9</v>
      </c>
      <c r="E1669" t="s">
        <v>10</v>
      </c>
      <c r="F1669" t="s">
        <v>28</v>
      </c>
      <c r="G1669" t="str">
        <f t="shared" si="1197"/>
        <v>bachelor or above</v>
      </c>
      <c r="H1669" s="7">
        <f t="shared" si="1201"/>
        <v>10</v>
      </c>
      <c r="I1669" t="s">
        <v>14</v>
      </c>
      <c r="J1669">
        <v>44</v>
      </c>
      <c r="K1669">
        <v>9.1780821917808009</v>
      </c>
      <c r="L1669">
        <v>25</v>
      </c>
      <c r="M1669" s="5">
        <f t="shared" si="1202"/>
        <v>37</v>
      </c>
      <c r="N1669" s="5">
        <f>+IF(D1669="male",VLOOKUP(BG1669,'Key node cluster'!$L$3:$N$24,3,0),VLOOKUP(BG1669,'Key node cluster'!$R$3:$T$15,3,0))</f>
        <v>0</v>
      </c>
      <c r="O1669" s="1">
        <v>0</v>
      </c>
      <c r="P1669" s="1">
        <f t="shared" si="1203"/>
        <v>26</v>
      </c>
      <c r="Q1669" s="1">
        <f t="shared" si="1204"/>
        <v>26</v>
      </c>
      <c r="R1669" s="1">
        <f t="shared" si="1205"/>
        <v>26</v>
      </c>
      <c r="S1669" s="1">
        <f t="shared" si="1206"/>
        <v>26</v>
      </c>
      <c r="T1669" s="1">
        <f t="shared" si="1207"/>
        <v>26</v>
      </c>
      <c r="U1669" s="1">
        <f t="shared" si="1208"/>
        <v>26</v>
      </c>
      <c r="V1669" s="1">
        <f t="shared" si="1209"/>
        <v>26</v>
      </c>
      <c r="W1669" s="1">
        <f t="shared" si="1210"/>
        <v>26</v>
      </c>
      <c r="X1669" s="1">
        <f t="shared" si="1211"/>
        <v>26</v>
      </c>
      <c r="Y1669" s="1">
        <f t="shared" si="1212"/>
        <v>26</v>
      </c>
      <c r="Z1669" s="1">
        <f t="shared" si="1213"/>
        <v>26</v>
      </c>
      <c r="AA1669" s="1">
        <f t="shared" si="1214"/>
        <v>26</v>
      </c>
      <c r="AB1669" s="1">
        <f t="shared" si="1215"/>
        <v>26</v>
      </c>
      <c r="AC1669" s="1">
        <f t="shared" si="1216"/>
        <v>26</v>
      </c>
      <c r="AD1669" s="1">
        <f t="shared" si="1217"/>
        <v>26</v>
      </c>
      <c r="AE1669" s="1">
        <f t="shared" si="1218"/>
        <v>26</v>
      </c>
      <c r="AF1669" s="1">
        <f t="shared" si="1219"/>
        <v>26</v>
      </c>
      <c r="AG1669" s="1">
        <f t="shared" si="1220"/>
        <v>26</v>
      </c>
      <c r="AH1669" s="1">
        <f t="shared" si="1221"/>
        <v>26</v>
      </c>
      <c r="AI1669" s="1">
        <f t="shared" si="1222"/>
        <v>26</v>
      </c>
      <c r="AJ1669" s="1">
        <f t="shared" si="1223"/>
        <v>26</v>
      </c>
      <c r="AK1669" s="1">
        <f t="shared" si="1224"/>
        <v>26</v>
      </c>
      <c r="AL1669" s="1">
        <f t="shared" si="1225"/>
        <v>26</v>
      </c>
      <c r="AM1669" s="1">
        <f t="shared" si="1226"/>
        <v>26</v>
      </c>
      <c r="AN1669" s="1">
        <f t="shared" si="1227"/>
        <v>26</v>
      </c>
      <c r="AO1669" s="1">
        <f t="shared" si="1228"/>
        <v>26</v>
      </c>
      <c r="AP1669" s="7">
        <f t="shared" si="1198"/>
        <v>27</v>
      </c>
      <c r="AQ1669" s="7">
        <f t="shared" si="1199"/>
        <v>33</v>
      </c>
      <c r="AR1669" s="1">
        <f t="shared" si="1229"/>
        <v>33</v>
      </c>
      <c r="AS1669" s="7">
        <f t="shared" si="1200"/>
        <v>33</v>
      </c>
      <c r="AT1669" s="1">
        <f t="shared" si="1230"/>
        <v>33</v>
      </c>
      <c r="AU1669" s="1">
        <f t="shared" si="1231"/>
        <v>33</v>
      </c>
      <c r="AV1669" s="1">
        <f t="shared" si="1232"/>
        <v>33</v>
      </c>
      <c r="AW1669" s="1">
        <f t="shared" si="1233"/>
        <v>37</v>
      </c>
      <c r="AX1669" s="1">
        <f t="shared" si="1234"/>
        <v>37</v>
      </c>
      <c r="AY1669" s="1">
        <f t="shared" si="1235"/>
        <v>37</v>
      </c>
      <c r="AZ1669" s="1">
        <f t="shared" si="1236"/>
        <v>37</v>
      </c>
      <c r="BA1669" s="1">
        <f t="shared" si="1237"/>
        <v>37</v>
      </c>
      <c r="BB1669" s="1">
        <f t="shared" si="1238"/>
        <v>37</v>
      </c>
      <c r="BC1669" s="1">
        <f t="shared" si="1239"/>
        <v>37</v>
      </c>
      <c r="BD1669" s="1">
        <f t="shared" si="1240"/>
        <v>37</v>
      </c>
      <c r="BE1669" s="1">
        <f t="shared" si="1241"/>
        <v>37</v>
      </c>
      <c r="BF1669" s="1">
        <f t="shared" si="1242"/>
        <v>37</v>
      </c>
      <c r="BG1669" s="1">
        <f>+IF(D1669="male",VLOOKUP(M1669,'Key node cluster'!$A$3:$C$45,3,0),VLOOKUP(M1669,'Key node cluster'!$F$3:$H$27,3,0))</f>
        <v>37</v>
      </c>
    </row>
    <row r="1670" spans="1:59" x14ac:dyDescent="0.25">
      <c r="A1670" t="s">
        <v>1968</v>
      </c>
      <c r="B1670">
        <v>9891012767</v>
      </c>
      <c r="C1670" s="7">
        <v>30</v>
      </c>
      <c r="D1670" t="s">
        <v>9</v>
      </c>
      <c r="E1670" t="s">
        <v>10</v>
      </c>
      <c r="G1670" t="str">
        <f t="shared" si="1197"/>
        <v>tvet</v>
      </c>
      <c r="H1670" s="7">
        <f t="shared" si="1201"/>
        <v>15</v>
      </c>
      <c r="I1670" t="s">
        <v>193</v>
      </c>
      <c r="J1670">
        <v>33</v>
      </c>
      <c r="K1670">
        <v>14.367123287670999</v>
      </c>
      <c r="L1670">
        <v>20</v>
      </c>
      <c r="M1670" s="5">
        <f t="shared" si="1202"/>
        <v>26</v>
      </c>
      <c r="N1670" s="5">
        <f>+IF(D1670="male",VLOOKUP(BG1670,'Key node cluster'!$L$3:$N$24,3,0),VLOOKUP(BG1670,'Key node cluster'!$R$3:$T$15,3,0))</f>
        <v>1</v>
      </c>
      <c r="O1670" s="1">
        <v>0</v>
      </c>
      <c r="P1670" s="1">
        <f t="shared" si="1203"/>
        <v>26</v>
      </c>
      <c r="Q1670" s="1">
        <f t="shared" si="1204"/>
        <v>26</v>
      </c>
      <c r="R1670" s="1">
        <f t="shared" si="1205"/>
        <v>26</v>
      </c>
      <c r="S1670" s="1">
        <f t="shared" si="1206"/>
        <v>26</v>
      </c>
      <c r="T1670" s="1">
        <f t="shared" si="1207"/>
        <v>26</v>
      </c>
      <c r="U1670" s="1">
        <f t="shared" si="1208"/>
        <v>26</v>
      </c>
      <c r="V1670" s="1">
        <f t="shared" si="1209"/>
        <v>26</v>
      </c>
      <c r="W1670" s="1">
        <f t="shared" si="1210"/>
        <v>26</v>
      </c>
      <c r="X1670" s="1">
        <f t="shared" si="1211"/>
        <v>26</v>
      </c>
      <c r="Y1670" s="1">
        <f t="shared" si="1212"/>
        <v>26</v>
      </c>
      <c r="Z1670" s="1">
        <f t="shared" si="1213"/>
        <v>26</v>
      </c>
      <c r="AA1670" s="1">
        <f t="shared" si="1214"/>
        <v>26</v>
      </c>
      <c r="AB1670" s="1">
        <f t="shared" si="1215"/>
        <v>26</v>
      </c>
      <c r="AC1670" s="1">
        <f t="shared" si="1216"/>
        <v>26</v>
      </c>
      <c r="AD1670" s="1">
        <f t="shared" si="1217"/>
        <v>26</v>
      </c>
      <c r="AE1670" s="1">
        <f t="shared" si="1218"/>
        <v>26</v>
      </c>
      <c r="AF1670" s="1">
        <f t="shared" si="1219"/>
        <v>26</v>
      </c>
      <c r="AG1670" s="1">
        <f t="shared" si="1220"/>
        <v>26</v>
      </c>
      <c r="AH1670" s="1">
        <f t="shared" si="1221"/>
        <v>26</v>
      </c>
      <c r="AI1670" s="1">
        <f t="shared" si="1222"/>
        <v>26</v>
      </c>
      <c r="AJ1670" s="1">
        <f t="shared" si="1223"/>
        <v>26</v>
      </c>
      <c r="AK1670" s="1">
        <f t="shared" si="1224"/>
        <v>26</v>
      </c>
      <c r="AL1670" s="1">
        <f t="shared" si="1225"/>
        <v>26</v>
      </c>
      <c r="AM1670" s="1">
        <f t="shared" si="1226"/>
        <v>26</v>
      </c>
      <c r="AN1670" s="1">
        <f t="shared" si="1227"/>
        <v>26</v>
      </c>
      <c r="AO1670" s="1">
        <f t="shared" si="1228"/>
        <v>26</v>
      </c>
      <c r="AP1670" s="7">
        <f t="shared" si="1198"/>
        <v>26</v>
      </c>
      <c r="AQ1670" s="7">
        <f t="shared" si="1199"/>
        <v>26</v>
      </c>
      <c r="AR1670" s="1">
        <f t="shared" si="1229"/>
        <v>26</v>
      </c>
      <c r="AS1670" s="7">
        <f t="shared" si="1200"/>
        <v>26</v>
      </c>
      <c r="AT1670" s="1">
        <f t="shared" si="1230"/>
        <v>26</v>
      </c>
      <c r="AU1670" s="1">
        <f t="shared" si="1231"/>
        <v>26</v>
      </c>
      <c r="AV1670" s="1">
        <f t="shared" si="1232"/>
        <v>26</v>
      </c>
      <c r="AW1670" s="1">
        <f t="shared" si="1233"/>
        <v>26</v>
      </c>
      <c r="AX1670" s="1">
        <f t="shared" si="1234"/>
        <v>26</v>
      </c>
      <c r="AY1670" s="1">
        <f t="shared" si="1235"/>
        <v>26</v>
      </c>
      <c r="AZ1670" s="1">
        <f t="shared" si="1236"/>
        <v>26</v>
      </c>
      <c r="BA1670" s="1">
        <f t="shared" si="1237"/>
        <v>26</v>
      </c>
      <c r="BB1670" s="1">
        <f t="shared" si="1238"/>
        <v>26</v>
      </c>
      <c r="BC1670" s="1">
        <f t="shared" si="1239"/>
        <v>26</v>
      </c>
      <c r="BD1670" s="1">
        <f t="shared" si="1240"/>
        <v>26</v>
      </c>
      <c r="BE1670" s="1">
        <f t="shared" si="1241"/>
        <v>26</v>
      </c>
      <c r="BF1670" s="1">
        <f t="shared" si="1242"/>
        <v>26</v>
      </c>
      <c r="BG1670" s="1">
        <f>+IF(D1670="male",VLOOKUP(M1670,'Key node cluster'!$A$3:$C$45,3,0),VLOOKUP(M1670,'Key node cluster'!$F$3:$H$27,3,0))</f>
        <v>31</v>
      </c>
    </row>
    <row r="1671" spans="1:59" x14ac:dyDescent="0.25">
      <c r="A1671" t="s">
        <v>1969</v>
      </c>
      <c r="B1671">
        <v>9861017734</v>
      </c>
      <c r="C1671" s="7">
        <v>30</v>
      </c>
      <c r="D1671" t="s">
        <v>9</v>
      </c>
      <c r="E1671" t="s">
        <v>10</v>
      </c>
      <c r="F1671" t="s">
        <v>360</v>
      </c>
      <c r="G1671" t="str">
        <f t="shared" si="1197"/>
        <v>bachelor or above</v>
      </c>
      <c r="H1671" s="7">
        <f t="shared" si="1201"/>
        <v>15</v>
      </c>
      <c r="I1671" t="s">
        <v>46</v>
      </c>
      <c r="J1671">
        <v>35</v>
      </c>
      <c r="K1671">
        <v>13.863013698630001</v>
      </c>
      <c r="L1671">
        <v>1</v>
      </c>
      <c r="M1671" s="5">
        <f t="shared" si="1202"/>
        <v>31</v>
      </c>
      <c r="N1671" s="5">
        <f>+IF(D1671="male",VLOOKUP(BG1671,'Key node cluster'!$L$3:$N$24,3,0),VLOOKUP(BG1671,'Key node cluster'!$R$3:$T$15,3,0))</f>
        <v>1</v>
      </c>
      <c r="O1671" s="1">
        <v>0</v>
      </c>
      <c r="P1671" s="1">
        <f t="shared" si="1203"/>
        <v>26</v>
      </c>
      <c r="Q1671" s="1">
        <f t="shared" si="1204"/>
        <v>26</v>
      </c>
      <c r="R1671" s="1">
        <f t="shared" si="1205"/>
        <v>26</v>
      </c>
      <c r="S1671" s="1">
        <f t="shared" si="1206"/>
        <v>26</v>
      </c>
      <c r="T1671" s="1">
        <f t="shared" si="1207"/>
        <v>26</v>
      </c>
      <c r="U1671" s="1">
        <f t="shared" si="1208"/>
        <v>26</v>
      </c>
      <c r="V1671" s="1">
        <f t="shared" si="1209"/>
        <v>26</v>
      </c>
      <c r="W1671" s="1">
        <f t="shared" si="1210"/>
        <v>26</v>
      </c>
      <c r="X1671" s="1">
        <f t="shared" si="1211"/>
        <v>26</v>
      </c>
      <c r="Y1671" s="1">
        <f t="shared" si="1212"/>
        <v>26</v>
      </c>
      <c r="Z1671" s="1">
        <f t="shared" si="1213"/>
        <v>26</v>
      </c>
      <c r="AA1671" s="1">
        <f t="shared" si="1214"/>
        <v>26</v>
      </c>
      <c r="AB1671" s="1">
        <f t="shared" si="1215"/>
        <v>26</v>
      </c>
      <c r="AC1671" s="1">
        <f t="shared" si="1216"/>
        <v>26</v>
      </c>
      <c r="AD1671" s="1">
        <f t="shared" si="1217"/>
        <v>26</v>
      </c>
      <c r="AE1671" s="1">
        <f t="shared" si="1218"/>
        <v>26</v>
      </c>
      <c r="AF1671" s="1">
        <f t="shared" si="1219"/>
        <v>26</v>
      </c>
      <c r="AG1671" s="1">
        <f t="shared" si="1220"/>
        <v>26</v>
      </c>
      <c r="AH1671" s="1">
        <f t="shared" si="1221"/>
        <v>26</v>
      </c>
      <c r="AI1671" s="1">
        <f t="shared" si="1222"/>
        <v>26</v>
      </c>
      <c r="AJ1671" s="1">
        <f t="shared" si="1223"/>
        <v>26</v>
      </c>
      <c r="AK1671" s="1">
        <f t="shared" si="1224"/>
        <v>26</v>
      </c>
      <c r="AL1671" s="1">
        <f t="shared" si="1225"/>
        <v>26</v>
      </c>
      <c r="AM1671" s="1">
        <f t="shared" si="1226"/>
        <v>26</v>
      </c>
      <c r="AN1671" s="1">
        <f t="shared" si="1227"/>
        <v>26</v>
      </c>
      <c r="AO1671" s="1">
        <f t="shared" si="1228"/>
        <v>26</v>
      </c>
      <c r="AP1671" s="7">
        <f t="shared" si="1198"/>
        <v>27</v>
      </c>
      <c r="AQ1671" s="7">
        <f t="shared" si="1199"/>
        <v>28</v>
      </c>
      <c r="AR1671" s="1">
        <f t="shared" si="1229"/>
        <v>29</v>
      </c>
      <c r="AS1671" s="7">
        <f t="shared" si="1200"/>
        <v>31</v>
      </c>
      <c r="AT1671" s="1">
        <f t="shared" si="1230"/>
        <v>31</v>
      </c>
      <c r="AU1671" s="1">
        <f t="shared" si="1231"/>
        <v>31</v>
      </c>
      <c r="AV1671" s="1">
        <f t="shared" si="1232"/>
        <v>31</v>
      </c>
      <c r="AW1671" s="1">
        <f t="shared" si="1233"/>
        <v>31</v>
      </c>
      <c r="AX1671" s="1">
        <f t="shared" si="1234"/>
        <v>31</v>
      </c>
      <c r="AY1671" s="1">
        <f t="shared" si="1235"/>
        <v>31</v>
      </c>
      <c r="AZ1671" s="1">
        <f t="shared" si="1236"/>
        <v>31</v>
      </c>
      <c r="BA1671" s="1">
        <f t="shared" si="1237"/>
        <v>31</v>
      </c>
      <c r="BB1671" s="1">
        <f t="shared" si="1238"/>
        <v>31</v>
      </c>
      <c r="BC1671" s="1">
        <f t="shared" si="1239"/>
        <v>31</v>
      </c>
      <c r="BD1671" s="1">
        <f t="shared" si="1240"/>
        <v>31</v>
      </c>
      <c r="BE1671" s="1">
        <f t="shared" si="1241"/>
        <v>31</v>
      </c>
      <c r="BF1671" s="1">
        <f t="shared" si="1242"/>
        <v>31</v>
      </c>
      <c r="BG1671" s="1">
        <f>+IF(D1671="male",VLOOKUP(M1671,'Key node cluster'!$A$3:$C$45,3,0),VLOOKUP(M1671,'Key node cluster'!$F$3:$H$27,3,0))</f>
        <v>31</v>
      </c>
    </row>
    <row r="1672" spans="1:59" x14ac:dyDescent="0.25">
      <c r="A1672" t="s">
        <v>1970</v>
      </c>
      <c r="B1672">
        <v>9701034889</v>
      </c>
      <c r="C1672" s="7">
        <v>50</v>
      </c>
      <c r="D1672" t="s">
        <v>9</v>
      </c>
      <c r="E1672" t="s">
        <v>10</v>
      </c>
      <c r="F1672" t="s">
        <v>11</v>
      </c>
      <c r="G1672" t="str">
        <f t="shared" si="1197"/>
        <v>bachelor or above</v>
      </c>
      <c r="H1672" s="7">
        <f t="shared" si="1201"/>
        <v>20</v>
      </c>
      <c r="I1672" t="s">
        <v>14</v>
      </c>
      <c r="J1672">
        <v>51</v>
      </c>
      <c r="K1672">
        <v>20.594520547944999</v>
      </c>
      <c r="L1672">
        <v>5</v>
      </c>
      <c r="M1672" s="5">
        <f t="shared" si="1202"/>
        <v>42</v>
      </c>
      <c r="N1672" s="5">
        <f>+IF(D1672="male",VLOOKUP(BG1672,'Key node cluster'!$L$3:$N$24,3,0),VLOOKUP(BG1672,'Key node cluster'!$R$3:$T$15,3,0))</f>
        <v>0</v>
      </c>
      <c r="O1672" s="1">
        <v>0</v>
      </c>
      <c r="P1672" s="1">
        <f t="shared" si="1203"/>
        <v>26</v>
      </c>
      <c r="Q1672" s="1">
        <f t="shared" si="1204"/>
        <v>26</v>
      </c>
      <c r="R1672" s="1">
        <f t="shared" si="1205"/>
        <v>26</v>
      </c>
      <c r="S1672" s="1">
        <f t="shared" si="1206"/>
        <v>26</v>
      </c>
      <c r="T1672" s="1">
        <f t="shared" si="1207"/>
        <v>26</v>
      </c>
      <c r="U1672" s="1">
        <f t="shared" si="1208"/>
        <v>26</v>
      </c>
      <c r="V1672" s="1">
        <f t="shared" si="1209"/>
        <v>26</v>
      </c>
      <c r="W1672" s="1">
        <f t="shared" si="1210"/>
        <v>26</v>
      </c>
      <c r="X1672" s="1">
        <f t="shared" si="1211"/>
        <v>26</v>
      </c>
      <c r="Y1672" s="1">
        <f t="shared" si="1212"/>
        <v>26</v>
      </c>
      <c r="Z1672" s="1">
        <f t="shared" si="1213"/>
        <v>26</v>
      </c>
      <c r="AA1672" s="1">
        <f t="shared" si="1214"/>
        <v>26</v>
      </c>
      <c r="AB1672" s="1">
        <f t="shared" si="1215"/>
        <v>26</v>
      </c>
      <c r="AC1672" s="1">
        <f t="shared" si="1216"/>
        <v>26</v>
      </c>
      <c r="AD1672" s="1">
        <f t="shared" si="1217"/>
        <v>26</v>
      </c>
      <c r="AE1672" s="1">
        <f t="shared" si="1218"/>
        <v>26</v>
      </c>
      <c r="AF1672" s="1">
        <f t="shared" si="1219"/>
        <v>26</v>
      </c>
      <c r="AG1672" s="1">
        <f t="shared" si="1220"/>
        <v>26</v>
      </c>
      <c r="AH1672" s="1">
        <f t="shared" si="1221"/>
        <v>26</v>
      </c>
      <c r="AI1672" s="1">
        <f t="shared" si="1222"/>
        <v>26</v>
      </c>
      <c r="AJ1672" s="1">
        <f t="shared" si="1223"/>
        <v>26</v>
      </c>
      <c r="AK1672" s="1">
        <f t="shared" si="1224"/>
        <v>26</v>
      </c>
      <c r="AL1672" s="1">
        <f t="shared" si="1225"/>
        <v>26</v>
      </c>
      <c r="AM1672" s="1">
        <f t="shared" si="1226"/>
        <v>26</v>
      </c>
      <c r="AN1672" s="1">
        <f t="shared" si="1227"/>
        <v>26</v>
      </c>
      <c r="AO1672" s="1">
        <f t="shared" si="1228"/>
        <v>26</v>
      </c>
      <c r="AP1672" s="7">
        <f t="shared" si="1198"/>
        <v>38</v>
      </c>
      <c r="AQ1672" s="7">
        <f t="shared" si="1199"/>
        <v>38</v>
      </c>
      <c r="AR1672" s="1">
        <f t="shared" si="1229"/>
        <v>38</v>
      </c>
      <c r="AS1672" s="7">
        <f t="shared" si="1200"/>
        <v>38</v>
      </c>
      <c r="AT1672" s="1">
        <f t="shared" si="1230"/>
        <v>38</v>
      </c>
      <c r="AU1672" s="1">
        <f t="shared" si="1231"/>
        <v>38</v>
      </c>
      <c r="AV1672" s="1">
        <f t="shared" si="1232"/>
        <v>38</v>
      </c>
      <c r="AW1672" s="1">
        <f t="shared" si="1233"/>
        <v>38</v>
      </c>
      <c r="AX1672" s="1">
        <f t="shared" si="1234"/>
        <v>38</v>
      </c>
      <c r="AY1672" s="1">
        <f t="shared" si="1235"/>
        <v>38</v>
      </c>
      <c r="AZ1672" s="1">
        <f t="shared" si="1236"/>
        <v>38</v>
      </c>
      <c r="BA1672" s="1">
        <f t="shared" si="1237"/>
        <v>38</v>
      </c>
      <c r="BB1672" s="1">
        <f t="shared" si="1238"/>
        <v>40</v>
      </c>
      <c r="BC1672" s="1">
        <f t="shared" si="1239"/>
        <v>40</v>
      </c>
      <c r="BD1672" s="1">
        <f t="shared" si="1240"/>
        <v>42</v>
      </c>
      <c r="BE1672" s="1">
        <f t="shared" si="1241"/>
        <v>42</v>
      </c>
      <c r="BF1672" s="1">
        <f t="shared" si="1242"/>
        <v>42</v>
      </c>
      <c r="BG1672" s="1">
        <f>+IF(D1672="male",VLOOKUP(M1672,'Key node cluster'!$A$3:$C$45,3,0),VLOOKUP(M1672,'Key node cluster'!$F$3:$H$27,3,0))</f>
        <v>42</v>
      </c>
    </row>
    <row r="1673" spans="1:59" x14ac:dyDescent="0.25">
      <c r="A1673" t="s">
        <v>1971</v>
      </c>
      <c r="B1673">
        <v>9871049696</v>
      </c>
      <c r="C1673" s="7">
        <v>30</v>
      </c>
      <c r="D1673" t="s">
        <v>9</v>
      </c>
      <c r="E1673" t="s">
        <v>10</v>
      </c>
      <c r="F1673" t="s">
        <v>28</v>
      </c>
      <c r="G1673" t="str">
        <f t="shared" si="1197"/>
        <v>tvet</v>
      </c>
      <c r="H1673" s="7">
        <f t="shared" si="1201"/>
        <v>15</v>
      </c>
      <c r="I1673" t="s">
        <v>193</v>
      </c>
      <c r="J1673">
        <v>34</v>
      </c>
      <c r="K1673">
        <v>14.802739726026999</v>
      </c>
      <c r="L1673">
        <v>13</v>
      </c>
      <c r="M1673" s="5">
        <f t="shared" si="1202"/>
        <v>37</v>
      </c>
      <c r="N1673" s="5">
        <f>+IF(D1673="male",VLOOKUP(BG1673,'Key node cluster'!$L$3:$N$24,3,0),VLOOKUP(BG1673,'Key node cluster'!$R$3:$T$15,3,0))</f>
        <v>0</v>
      </c>
      <c r="O1673" s="1">
        <v>0</v>
      </c>
      <c r="P1673" s="1">
        <f t="shared" si="1203"/>
        <v>26</v>
      </c>
      <c r="Q1673" s="1">
        <f t="shared" si="1204"/>
        <v>26</v>
      </c>
      <c r="R1673" s="1">
        <f t="shared" si="1205"/>
        <v>26</v>
      </c>
      <c r="S1673" s="1">
        <f t="shared" si="1206"/>
        <v>26</v>
      </c>
      <c r="T1673" s="1">
        <f t="shared" si="1207"/>
        <v>26</v>
      </c>
      <c r="U1673" s="1">
        <f t="shared" si="1208"/>
        <v>26</v>
      </c>
      <c r="V1673" s="1">
        <f t="shared" si="1209"/>
        <v>26</v>
      </c>
      <c r="W1673" s="1">
        <f t="shared" si="1210"/>
        <v>26</v>
      </c>
      <c r="X1673" s="1">
        <f t="shared" si="1211"/>
        <v>26</v>
      </c>
      <c r="Y1673" s="1">
        <f t="shared" si="1212"/>
        <v>26</v>
      </c>
      <c r="Z1673" s="1">
        <f t="shared" si="1213"/>
        <v>26</v>
      </c>
      <c r="AA1673" s="1">
        <f t="shared" si="1214"/>
        <v>26</v>
      </c>
      <c r="AB1673" s="1">
        <f t="shared" si="1215"/>
        <v>26</v>
      </c>
      <c r="AC1673" s="1">
        <f t="shared" si="1216"/>
        <v>26</v>
      </c>
      <c r="AD1673" s="1">
        <f t="shared" si="1217"/>
        <v>26</v>
      </c>
      <c r="AE1673" s="1">
        <f t="shared" si="1218"/>
        <v>26</v>
      </c>
      <c r="AF1673" s="1">
        <f t="shared" si="1219"/>
        <v>26</v>
      </c>
      <c r="AG1673" s="1">
        <f t="shared" si="1220"/>
        <v>26</v>
      </c>
      <c r="AH1673" s="1">
        <f t="shared" si="1221"/>
        <v>26</v>
      </c>
      <c r="AI1673" s="1">
        <f t="shared" si="1222"/>
        <v>26</v>
      </c>
      <c r="AJ1673" s="1">
        <f t="shared" si="1223"/>
        <v>26</v>
      </c>
      <c r="AK1673" s="1">
        <f t="shared" si="1224"/>
        <v>26</v>
      </c>
      <c r="AL1673" s="1">
        <f t="shared" si="1225"/>
        <v>26</v>
      </c>
      <c r="AM1673" s="1">
        <f t="shared" si="1226"/>
        <v>26</v>
      </c>
      <c r="AN1673" s="1">
        <f t="shared" si="1227"/>
        <v>26</v>
      </c>
      <c r="AO1673" s="1">
        <f t="shared" si="1228"/>
        <v>26</v>
      </c>
      <c r="AP1673" s="7">
        <f t="shared" si="1198"/>
        <v>27</v>
      </c>
      <c r="AQ1673" s="7">
        <f t="shared" si="1199"/>
        <v>33</v>
      </c>
      <c r="AR1673" s="1">
        <f t="shared" si="1229"/>
        <v>33</v>
      </c>
      <c r="AS1673" s="7">
        <f t="shared" si="1200"/>
        <v>33</v>
      </c>
      <c r="AT1673" s="1">
        <f t="shared" si="1230"/>
        <v>33</v>
      </c>
      <c r="AU1673" s="1">
        <f t="shared" si="1231"/>
        <v>33</v>
      </c>
      <c r="AV1673" s="1">
        <f t="shared" si="1232"/>
        <v>33</v>
      </c>
      <c r="AW1673" s="1">
        <f t="shared" si="1233"/>
        <v>37</v>
      </c>
      <c r="AX1673" s="1">
        <f t="shared" si="1234"/>
        <v>37</v>
      </c>
      <c r="AY1673" s="1">
        <f t="shared" si="1235"/>
        <v>37</v>
      </c>
      <c r="AZ1673" s="1">
        <f t="shared" si="1236"/>
        <v>37</v>
      </c>
      <c r="BA1673" s="1">
        <f t="shared" si="1237"/>
        <v>37</v>
      </c>
      <c r="BB1673" s="1">
        <f t="shared" si="1238"/>
        <v>37</v>
      </c>
      <c r="BC1673" s="1">
        <f t="shared" si="1239"/>
        <v>37</v>
      </c>
      <c r="BD1673" s="1">
        <f t="shared" si="1240"/>
        <v>37</v>
      </c>
      <c r="BE1673" s="1">
        <f t="shared" si="1241"/>
        <v>37</v>
      </c>
      <c r="BF1673" s="1">
        <f t="shared" si="1242"/>
        <v>37</v>
      </c>
      <c r="BG1673" s="1">
        <f>+IF(D1673="male",VLOOKUP(M1673,'Key node cluster'!$A$3:$C$45,3,0),VLOOKUP(M1673,'Key node cluster'!$F$3:$H$27,3,0))</f>
        <v>37</v>
      </c>
    </row>
    <row r="1674" spans="1:59" x14ac:dyDescent="0.25">
      <c r="A1674" t="s">
        <v>1972</v>
      </c>
      <c r="B1674">
        <v>2000002018</v>
      </c>
      <c r="C1674" s="7">
        <v>20</v>
      </c>
      <c r="D1674" t="s">
        <v>9</v>
      </c>
      <c r="E1674" t="s">
        <v>10</v>
      </c>
      <c r="F1674" t="s">
        <v>28</v>
      </c>
      <c r="G1674" t="str">
        <f t="shared" si="1197"/>
        <v>secondary or below</v>
      </c>
      <c r="H1674" s="7">
        <f t="shared" si="1201"/>
        <v>5</v>
      </c>
      <c r="I1674" t="s">
        <v>12</v>
      </c>
      <c r="J1674">
        <v>22</v>
      </c>
      <c r="K1674">
        <v>1.1671232876712001</v>
      </c>
      <c r="L1674">
        <v>1</v>
      </c>
      <c r="M1674" s="5">
        <f t="shared" si="1202"/>
        <v>35</v>
      </c>
      <c r="N1674" s="5">
        <f>+IF(D1674="male",VLOOKUP(BG1674,'Key node cluster'!$L$3:$N$24,3,0),VLOOKUP(BG1674,'Key node cluster'!$R$3:$T$15,3,0))</f>
        <v>0</v>
      </c>
      <c r="O1674" s="1">
        <v>0</v>
      </c>
      <c r="P1674" s="1">
        <f t="shared" si="1203"/>
        <v>26</v>
      </c>
      <c r="Q1674" s="1">
        <f t="shared" si="1204"/>
        <v>26</v>
      </c>
      <c r="R1674" s="1">
        <f t="shared" si="1205"/>
        <v>26</v>
      </c>
      <c r="S1674" s="1">
        <f t="shared" si="1206"/>
        <v>26</v>
      </c>
      <c r="T1674" s="1">
        <f t="shared" si="1207"/>
        <v>26</v>
      </c>
      <c r="U1674" s="1">
        <f t="shared" si="1208"/>
        <v>26</v>
      </c>
      <c r="V1674" s="1">
        <f t="shared" si="1209"/>
        <v>26</v>
      </c>
      <c r="W1674" s="1">
        <f t="shared" si="1210"/>
        <v>26</v>
      </c>
      <c r="X1674" s="1">
        <f t="shared" si="1211"/>
        <v>26</v>
      </c>
      <c r="Y1674" s="1">
        <f t="shared" si="1212"/>
        <v>26</v>
      </c>
      <c r="Z1674" s="1">
        <f t="shared" si="1213"/>
        <v>26</v>
      </c>
      <c r="AA1674" s="1">
        <f t="shared" si="1214"/>
        <v>26</v>
      </c>
      <c r="AB1674" s="1">
        <f t="shared" si="1215"/>
        <v>26</v>
      </c>
      <c r="AC1674" s="1">
        <f t="shared" si="1216"/>
        <v>26</v>
      </c>
      <c r="AD1674" s="1">
        <f t="shared" si="1217"/>
        <v>26</v>
      </c>
      <c r="AE1674" s="1">
        <f t="shared" si="1218"/>
        <v>26</v>
      </c>
      <c r="AF1674" s="1">
        <f t="shared" si="1219"/>
        <v>26</v>
      </c>
      <c r="AG1674" s="1">
        <f t="shared" si="1220"/>
        <v>26</v>
      </c>
      <c r="AH1674" s="1">
        <f t="shared" si="1221"/>
        <v>26</v>
      </c>
      <c r="AI1674" s="1">
        <f t="shared" si="1222"/>
        <v>26</v>
      </c>
      <c r="AJ1674" s="1">
        <f t="shared" si="1223"/>
        <v>26</v>
      </c>
      <c r="AK1674" s="1">
        <f t="shared" si="1224"/>
        <v>26</v>
      </c>
      <c r="AL1674" s="1">
        <f t="shared" si="1225"/>
        <v>26</v>
      </c>
      <c r="AM1674" s="1">
        <f t="shared" si="1226"/>
        <v>26</v>
      </c>
      <c r="AN1674" s="1">
        <f t="shared" si="1227"/>
        <v>26</v>
      </c>
      <c r="AO1674" s="1">
        <f t="shared" si="1228"/>
        <v>26</v>
      </c>
      <c r="AP1674" s="7">
        <f t="shared" si="1198"/>
        <v>27</v>
      </c>
      <c r="AQ1674" s="7">
        <f t="shared" si="1199"/>
        <v>33</v>
      </c>
      <c r="AR1674" s="1">
        <f t="shared" si="1229"/>
        <v>33</v>
      </c>
      <c r="AS1674" s="7">
        <f t="shared" si="1200"/>
        <v>33</v>
      </c>
      <c r="AT1674" s="1">
        <f t="shared" si="1230"/>
        <v>33</v>
      </c>
      <c r="AU1674" s="1">
        <f t="shared" si="1231"/>
        <v>33</v>
      </c>
      <c r="AV1674" s="1">
        <f t="shared" si="1232"/>
        <v>33</v>
      </c>
      <c r="AW1674" s="1">
        <f t="shared" si="1233"/>
        <v>34</v>
      </c>
      <c r="AX1674" s="1">
        <f t="shared" si="1234"/>
        <v>35</v>
      </c>
      <c r="AY1674" s="1">
        <f t="shared" si="1235"/>
        <v>35</v>
      </c>
      <c r="AZ1674" s="1">
        <f t="shared" si="1236"/>
        <v>35</v>
      </c>
      <c r="BA1674" s="1">
        <f t="shared" si="1237"/>
        <v>35</v>
      </c>
      <c r="BB1674" s="1">
        <f t="shared" si="1238"/>
        <v>35</v>
      </c>
      <c r="BC1674" s="1">
        <f t="shared" si="1239"/>
        <v>35</v>
      </c>
      <c r="BD1674" s="1">
        <f t="shared" si="1240"/>
        <v>35</v>
      </c>
      <c r="BE1674" s="1">
        <f t="shared" si="1241"/>
        <v>35</v>
      </c>
      <c r="BF1674" s="1">
        <f t="shared" si="1242"/>
        <v>35</v>
      </c>
      <c r="BG1674" s="1">
        <f>+IF(D1674="male",VLOOKUP(M1674,'Key node cluster'!$A$3:$C$45,3,0),VLOOKUP(M1674,'Key node cluster'!$F$3:$H$27,3,0))</f>
        <v>35</v>
      </c>
    </row>
    <row r="1675" spans="1:59" x14ac:dyDescent="0.25">
      <c r="A1675" t="s">
        <v>1973</v>
      </c>
      <c r="B1675">
        <v>9831011591</v>
      </c>
      <c r="C1675" s="7">
        <v>40</v>
      </c>
      <c r="D1675" t="s">
        <v>9</v>
      </c>
      <c r="E1675" t="s">
        <v>10</v>
      </c>
      <c r="F1675" t="s">
        <v>11</v>
      </c>
      <c r="G1675" t="str">
        <f t="shared" si="1197"/>
        <v>bachelor or above</v>
      </c>
      <c r="H1675" s="7">
        <f t="shared" si="1201"/>
        <v>20</v>
      </c>
      <c r="I1675" t="s">
        <v>46</v>
      </c>
      <c r="J1675">
        <v>38</v>
      </c>
      <c r="K1675">
        <v>15.87397260274</v>
      </c>
      <c r="L1675">
        <v>7</v>
      </c>
      <c r="M1675" s="5">
        <f t="shared" si="1202"/>
        <v>42</v>
      </c>
      <c r="N1675" s="5">
        <f>+IF(D1675="male",VLOOKUP(BG1675,'Key node cluster'!$L$3:$N$24,3,0),VLOOKUP(BG1675,'Key node cluster'!$R$3:$T$15,3,0))</f>
        <v>0</v>
      </c>
      <c r="O1675" s="1">
        <v>0</v>
      </c>
      <c r="P1675" s="1">
        <f t="shared" si="1203"/>
        <v>26</v>
      </c>
      <c r="Q1675" s="1">
        <f t="shared" si="1204"/>
        <v>26</v>
      </c>
      <c r="R1675" s="1">
        <f t="shared" si="1205"/>
        <v>26</v>
      </c>
      <c r="S1675" s="1">
        <f t="shared" si="1206"/>
        <v>26</v>
      </c>
      <c r="T1675" s="1">
        <f t="shared" si="1207"/>
        <v>26</v>
      </c>
      <c r="U1675" s="1">
        <f t="shared" si="1208"/>
        <v>26</v>
      </c>
      <c r="V1675" s="1">
        <f t="shared" si="1209"/>
        <v>26</v>
      </c>
      <c r="W1675" s="1">
        <f t="shared" si="1210"/>
        <v>26</v>
      </c>
      <c r="X1675" s="1">
        <f t="shared" si="1211"/>
        <v>26</v>
      </c>
      <c r="Y1675" s="1">
        <f t="shared" si="1212"/>
        <v>26</v>
      </c>
      <c r="Z1675" s="1">
        <f t="shared" si="1213"/>
        <v>26</v>
      </c>
      <c r="AA1675" s="1">
        <f t="shared" si="1214"/>
        <v>26</v>
      </c>
      <c r="AB1675" s="1">
        <f t="shared" si="1215"/>
        <v>26</v>
      </c>
      <c r="AC1675" s="1">
        <f t="shared" si="1216"/>
        <v>26</v>
      </c>
      <c r="AD1675" s="1">
        <f t="shared" si="1217"/>
        <v>26</v>
      </c>
      <c r="AE1675" s="1">
        <f t="shared" si="1218"/>
        <v>26</v>
      </c>
      <c r="AF1675" s="1">
        <f t="shared" si="1219"/>
        <v>26</v>
      </c>
      <c r="AG1675" s="1">
        <f t="shared" si="1220"/>
        <v>26</v>
      </c>
      <c r="AH1675" s="1">
        <f t="shared" si="1221"/>
        <v>26</v>
      </c>
      <c r="AI1675" s="1">
        <f t="shared" si="1222"/>
        <v>26</v>
      </c>
      <c r="AJ1675" s="1">
        <f t="shared" si="1223"/>
        <v>26</v>
      </c>
      <c r="AK1675" s="1">
        <f t="shared" si="1224"/>
        <v>26</v>
      </c>
      <c r="AL1675" s="1">
        <f t="shared" si="1225"/>
        <v>26</v>
      </c>
      <c r="AM1675" s="1">
        <f t="shared" si="1226"/>
        <v>26</v>
      </c>
      <c r="AN1675" s="1">
        <f t="shared" si="1227"/>
        <v>26</v>
      </c>
      <c r="AO1675" s="1">
        <f t="shared" si="1228"/>
        <v>26</v>
      </c>
      <c r="AP1675" s="7">
        <f t="shared" si="1198"/>
        <v>38</v>
      </c>
      <c r="AQ1675" s="7">
        <f t="shared" si="1199"/>
        <v>38</v>
      </c>
      <c r="AR1675" s="1">
        <f t="shared" si="1229"/>
        <v>38</v>
      </c>
      <c r="AS1675" s="7">
        <f t="shared" si="1200"/>
        <v>38</v>
      </c>
      <c r="AT1675" s="1">
        <f t="shared" si="1230"/>
        <v>38</v>
      </c>
      <c r="AU1675" s="1">
        <f t="shared" si="1231"/>
        <v>38</v>
      </c>
      <c r="AV1675" s="1">
        <f t="shared" si="1232"/>
        <v>38</v>
      </c>
      <c r="AW1675" s="1">
        <f t="shared" si="1233"/>
        <v>38</v>
      </c>
      <c r="AX1675" s="1">
        <f t="shared" si="1234"/>
        <v>38</v>
      </c>
      <c r="AY1675" s="1">
        <f t="shared" si="1235"/>
        <v>38</v>
      </c>
      <c r="AZ1675" s="1">
        <f t="shared" si="1236"/>
        <v>38</v>
      </c>
      <c r="BA1675" s="1">
        <f t="shared" si="1237"/>
        <v>38</v>
      </c>
      <c r="BB1675" s="1">
        <f t="shared" si="1238"/>
        <v>40</v>
      </c>
      <c r="BC1675" s="1">
        <f t="shared" si="1239"/>
        <v>40</v>
      </c>
      <c r="BD1675" s="1">
        <f t="shared" si="1240"/>
        <v>42</v>
      </c>
      <c r="BE1675" s="1">
        <f t="shared" si="1241"/>
        <v>42</v>
      </c>
      <c r="BF1675" s="1">
        <f t="shared" si="1242"/>
        <v>42</v>
      </c>
      <c r="BG1675" s="1">
        <f>+IF(D1675="male",VLOOKUP(M1675,'Key node cluster'!$A$3:$C$45,3,0),VLOOKUP(M1675,'Key node cluster'!$F$3:$H$27,3,0))</f>
        <v>42</v>
      </c>
    </row>
    <row r="1676" spans="1:59" x14ac:dyDescent="0.25">
      <c r="A1676" t="s">
        <v>1974</v>
      </c>
      <c r="B1676">
        <v>9941025310</v>
      </c>
      <c r="C1676" s="7">
        <v>30</v>
      </c>
      <c r="D1676" t="s">
        <v>9</v>
      </c>
      <c r="E1676" t="s">
        <v>10</v>
      </c>
      <c r="F1676" t="s">
        <v>11</v>
      </c>
      <c r="G1676" t="str">
        <f t="shared" si="1197"/>
        <v>bachelor or above</v>
      </c>
      <c r="H1676" s="7">
        <f t="shared" si="1201"/>
        <v>10</v>
      </c>
      <c r="I1676" t="s">
        <v>14</v>
      </c>
      <c r="J1676">
        <v>27</v>
      </c>
      <c r="K1676">
        <v>5.6054794520547997</v>
      </c>
      <c r="L1676">
        <v>2</v>
      </c>
      <c r="M1676" s="5">
        <f t="shared" si="1202"/>
        <v>42</v>
      </c>
      <c r="N1676" s="5">
        <f>+IF(D1676="male",VLOOKUP(BG1676,'Key node cluster'!$L$3:$N$24,3,0),VLOOKUP(BG1676,'Key node cluster'!$R$3:$T$15,3,0))</f>
        <v>0</v>
      </c>
      <c r="O1676" s="1">
        <v>0</v>
      </c>
      <c r="P1676" s="1">
        <f t="shared" si="1203"/>
        <v>26</v>
      </c>
      <c r="Q1676" s="1">
        <f t="shared" si="1204"/>
        <v>26</v>
      </c>
      <c r="R1676" s="1">
        <f t="shared" si="1205"/>
        <v>26</v>
      </c>
      <c r="S1676" s="1">
        <f t="shared" si="1206"/>
        <v>26</v>
      </c>
      <c r="T1676" s="1">
        <f t="shared" si="1207"/>
        <v>26</v>
      </c>
      <c r="U1676" s="1">
        <f t="shared" si="1208"/>
        <v>26</v>
      </c>
      <c r="V1676" s="1">
        <f t="shared" si="1209"/>
        <v>26</v>
      </c>
      <c r="W1676" s="1">
        <f t="shared" si="1210"/>
        <v>26</v>
      </c>
      <c r="X1676" s="1">
        <f t="shared" si="1211"/>
        <v>26</v>
      </c>
      <c r="Y1676" s="1">
        <f t="shared" si="1212"/>
        <v>26</v>
      </c>
      <c r="Z1676" s="1">
        <f t="shared" si="1213"/>
        <v>26</v>
      </c>
      <c r="AA1676" s="1">
        <f t="shared" si="1214"/>
        <v>26</v>
      </c>
      <c r="AB1676" s="1">
        <f t="shared" si="1215"/>
        <v>26</v>
      </c>
      <c r="AC1676" s="1">
        <f t="shared" si="1216"/>
        <v>26</v>
      </c>
      <c r="AD1676" s="1">
        <f t="shared" si="1217"/>
        <v>26</v>
      </c>
      <c r="AE1676" s="1">
        <f t="shared" si="1218"/>
        <v>26</v>
      </c>
      <c r="AF1676" s="1">
        <f t="shared" si="1219"/>
        <v>26</v>
      </c>
      <c r="AG1676" s="1">
        <f t="shared" si="1220"/>
        <v>26</v>
      </c>
      <c r="AH1676" s="1">
        <f t="shared" si="1221"/>
        <v>26</v>
      </c>
      <c r="AI1676" s="1">
        <f t="shared" si="1222"/>
        <v>26</v>
      </c>
      <c r="AJ1676" s="1">
        <f t="shared" si="1223"/>
        <v>26</v>
      </c>
      <c r="AK1676" s="1">
        <f t="shared" si="1224"/>
        <v>26</v>
      </c>
      <c r="AL1676" s="1">
        <f t="shared" si="1225"/>
        <v>26</v>
      </c>
      <c r="AM1676" s="1">
        <f t="shared" si="1226"/>
        <v>26</v>
      </c>
      <c r="AN1676" s="1">
        <f t="shared" si="1227"/>
        <v>26</v>
      </c>
      <c r="AO1676" s="1">
        <f t="shared" si="1228"/>
        <v>26</v>
      </c>
      <c r="AP1676" s="7">
        <f t="shared" si="1198"/>
        <v>38</v>
      </c>
      <c r="AQ1676" s="7">
        <f t="shared" si="1199"/>
        <v>38</v>
      </c>
      <c r="AR1676" s="1">
        <f t="shared" si="1229"/>
        <v>38</v>
      </c>
      <c r="AS1676" s="7">
        <f t="shared" si="1200"/>
        <v>38</v>
      </c>
      <c r="AT1676" s="1">
        <f t="shared" si="1230"/>
        <v>38</v>
      </c>
      <c r="AU1676" s="1">
        <f t="shared" si="1231"/>
        <v>38</v>
      </c>
      <c r="AV1676" s="1">
        <f t="shared" si="1232"/>
        <v>38</v>
      </c>
      <c r="AW1676" s="1">
        <f t="shared" si="1233"/>
        <v>38</v>
      </c>
      <c r="AX1676" s="1">
        <f t="shared" si="1234"/>
        <v>38</v>
      </c>
      <c r="AY1676" s="1">
        <f t="shared" si="1235"/>
        <v>38</v>
      </c>
      <c r="AZ1676" s="1">
        <f t="shared" si="1236"/>
        <v>38</v>
      </c>
      <c r="BA1676" s="1">
        <f t="shared" si="1237"/>
        <v>38</v>
      </c>
      <c r="BB1676" s="1">
        <f t="shared" si="1238"/>
        <v>40</v>
      </c>
      <c r="BC1676" s="1">
        <f t="shared" si="1239"/>
        <v>40</v>
      </c>
      <c r="BD1676" s="1">
        <f t="shared" si="1240"/>
        <v>42</v>
      </c>
      <c r="BE1676" s="1">
        <f t="shared" si="1241"/>
        <v>42</v>
      </c>
      <c r="BF1676" s="1">
        <f t="shared" si="1242"/>
        <v>42</v>
      </c>
      <c r="BG1676" s="1">
        <f>+IF(D1676="male",VLOOKUP(M1676,'Key node cluster'!$A$3:$C$45,3,0),VLOOKUP(M1676,'Key node cluster'!$F$3:$H$27,3,0))</f>
        <v>42</v>
      </c>
    </row>
    <row r="1677" spans="1:59" x14ac:dyDescent="0.25">
      <c r="A1677" t="s">
        <v>1975</v>
      </c>
      <c r="B1677">
        <v>9941048331</v>
      </c>
      <c r="C1677" s="7">
        <v>30</v>
      </c>
      <c r="D1677" t="s">
        <v>9</v>
      </c>
      <c r="E1677" t="s">
        <v>10</v>
      </c>
      <c r="F1677" t="s">
        <v>45</v>
      </c>
      <c r="G1677" t="str">
        <f t="shared" si="1197"/>
        <v>bachelor or above</v>
      </c>
      <c r="H1677" s="7">
        <f t="shared" si="1201"/>
        <v>5</v>
      </c>
      <c r="I1677" t="s">
        <v>14</v>
      </c>
      <c r="J1677">
        <v>28</v>
      </c>
      <c r="K1677">
        <v>4.2520547945205003</v>
      </c>
      <c r="L1677">
        <v>6</v>
      </c>
      <c r="M1677" s="5">
        <f t="shared" si="1202"/>
        <v>31</v>
      </c>
      <c r="N1677" s="5">
        <f>+IF(D1677="male",VLOOKUP(BG1677,'Key node cluster'!$L$3:$N$24,3,0),VLOOKUP(BG1677,'Key node cluster'!$R$3:$T$15,3,0))</f>
        <v>1</v>
      </c>
      <c r="O1677" s="1">
        <v>0</v>
      </c>
      <c r="P1677" s="1">
        <f t="shared" si="1203"/>
        <v>26</v>
      </c>
      <c r="Q1677" s="1">
        <f t="shared" si="1204"/>
        <v>26</v>
      </c>
      <c r="R1677" s="1">
        <f t="shared" si="1205"/>
        <v>26</v>
      </c>
      <c r="S1677" s="1">
        <f t="shared" si="1206"/>
        <v>26</v>
      </c>
      <c r="T1677" s="1">
        <f t="shared" si="1207"/>
        <v>26</v>
      </c>
      <c r="U1677" s="1">
        <f t="shared" si="1208"/>
        <v>26</v>
      </c>
      <c r="V1677" s="1">
        <f t="shared" si="1209"/>
        <v>26</v>
      </c>
      <c r="W1677" s="1">
        <f t="shared" si="1210"/>
        <v>26</v>
      </c>
      <c r="X1677" s="1">
        <f t="shared" si="1211"/>
        <v>26</v>
      </c>
      <c r="Y1677" s="1">
        <f t="shared" si="1212"/>
        <v>26</v>
      </c>
      <c r="Z1677" s="1">
        <f t="shared" si="1213"/>
        <v>26</v>
      </c>
      <c r="AA1677" s="1">
        <f t="shared" si="1214"/>
        <v>26</v>
      </c>
      <c r="AB1677" s="1">
        <f t="shared" si="1215"/>
        <v>26</v>
      </c>
      <c r="AC1677" s="1">
        <f t="shared" si="1216"/>
        <v>26</v>
      </c>
      <c r="AD1677" s="1">
        <f t="shared" si="1217"/>
        <v>26</v>
      </c>
      <c r="AE1677" s="1">
        <f t="shared" si="1218"/>
        <v>26</v>
      </c>
      <c r="AF1677" s="1">
        <f t="shared" si="1219"/>
        <v>26</v>
      </c>
      <c r="AG1677" s="1">
        <f t="shared" si="1220"/>
        <v>26</v>
      </c>
      <c r="AH1677" s="1">
        <f t="shared" si="1221"/>
        <v>26</v>
      </c>
      <c r="AI1677" s="1">
        <f t="shared" si="1222"/>
        <v>26</v>
      </c>
      <c r="AJ1677" s="1">
        <f t="shared" si="1223"/>
        <v>26</v>
      </c>
      <c r="AK1677" s="1">
        <f t="shared" si="1224"/>
        <v>26</v>
      </c>
      <c r="AL1677" s="1">
        <f t="shared" si="1225"/>
        <v>26</v>
      </c>
      <c r="AM1677" s="1">
        <f t="shared" si="1226"/>
        <v>26</v>
      </c>
      <c r="AN1677" s="1">
        <f t="shared" si="1227"/>
        <v>26</v>
      </c>
      <c r="AO1677" s="1">
        <f t="shared" si="1228"/>
        <v>26</v>
      </c>
      <c r="AP1677" s="7">
        <f t="shared" si="1198"/>
        <v>27</v>
      </c>
      <c r="AQ1677" s="7">
        <f t="shared" si="1199"/>
        <v>28</v>
      </c>
      <c r="AR1677" s="1">
        <f t="shared" si="1229"/>
        <v>29</v>
      </c>
      <c r="AS1677" s="7">
        <f t="shared" si="1200"/>
        <v>31</v>
      </c>
      <c r="AT1677" s="1">
        <f t="shared" si="1230"/>
        <v>31</v>
      </c>
      <c r="AU1677" s="1">
        <f t="shared" si="1231"/>
        <v>31</v>
      </c>
      <c r="AV1677" s="1">
        <f t="shared" si="1232"/>
        <v>31</v>
      </c>
      <c r="AW1677" s="1">
        <f t="shared" si="1233"/>
        <v>31</v>
      </c>
      <c r="AX1677" s="1">
        <f t="shared" si="1234"/>
        <v>31</v>
      </c>
      <c r="AY1677" s="1">
        <f t="shared" si="1235"/>
        <v>31</v>
      </c>
      <c r="AZ1677" s="1">
        <f t="shared" si="1236"/>
        <v>31</v>
      </c>
      <c r="BA1677" s="1">
        <f t="shared" si="1237"/>
        <v>31</v>
      </c>
      <c r="BB1677" s="1">
        <f t="shared" si="1238"/>
        <v>31</v>
      </c>
      <c r="BC1677" s="1">
        <f t="shared" si="1239"/>
        <v>31</v>
      </c>
      <c r="BD1677" s="1">
        <f t="shared" si="1240"/>
        <v>31</v>
      </c>
      <c r="BE1677" s="1">
        <f t="shared" si="1241"/>
        <v>31</v>
      </c>
      <c r="BF1677" s="1">
        <f t="shared" si="1242"/>
        <v>31</v>
      </c>
      <c r="BG1677" s="1">
        <f>+IF(D1677="male",VLOOKUP(M1677,'Key node cluster'!$A$3:$C$45,3,0),VLOOKUP(M1677,'Key node cluster'!$F$3:$H$27,3,0))</f>
        <v>31</v>
      </c>
    </row>
    <row r="1678" spans="1:59" x14ac:dyDescent="0.25">
      <c r="A1678" t="s">
        <v>1976</v>
      </c>
      <c r="B1678">
        <v>9891036041</v>
      </c>
      <c r="C1678" s="7">
        <v>30</v>
      </c>
      <c r="D1678" t="s">
        <v>9</v>
      </c>
      <c r="E1678" t="s">
        <v>10</v>
      </c>
      <c r="F1678" t="s">
        <v>45</v>
      </c>
      <c r="G1678" t="str">
        <f t="shared" si="1197"/>
        <v>bachelor or above</v>
      </c>
      <c r="H1678" s="7">
        <f t="shared" si="1201"/>
        <v>10</v>
      </c>
      <c r="I1678" t="s">
        <v>14</v>
      </c>
      <c r="J1678">
        <v>32</v>
      </c>
      <c r="K1678">
        <v>7.1095890410958997</v>
      </c>
      <c r="L1678">
        <v>5</v>
      </c>
      <c r="M1678" s="5">
        <f t="shared" si="1202"/>
        <v>31</v>
      </c>
      <c r="N1678" s="5">
        <f>+IF(D1678="male",VLOOKUP(BG1678,'Key node cluster'!$L$3:$N$24,3,0),VLOOKUP(BG1678,'Key node cluster'!$R$3:$T$15,3,0))</f>
        <v>1</v>
      </c>
      <c r="O1678" s="1">
        <v>0</v>
      </c>
      <c r="P1678" s="1">
        <f t="shared" si="1203"/>
        <v>26</v>
      </c>
      <c r="Q1678" s="1">
        <f t="shared" si="1204"/>
        <v>26</v>
      </c>
      <c r="R1678" s="1">
        <f t="shared" si="1205"/>
        <v>26</v>
      </c>
      <c r="S1678" s="1">
        <f t="shared" si="1206"/>
        <v>26</v>
      </c>
      <c r="T1678" s="1">
        <f t="shared" si="1207"/>
        <v>26</v>
      </c>
      <c r="U1678" s="1">
        <f t="shared" si="1208"/>
        <v>26</v>
      </c>
      <c r="V1678" s="1">
        <f t="shared" si="1209"/>
        <v>26</v>
      </c>
      <c r="W1678" s="1">
        <f t="shared" si="1210"/>
        <v>26</v>
      </c>
      <c r="X1678" s="1">
        <f t="shared" si="1211"/>
        <v>26</v>
      </c>
      <c r="Y1678" s="1">
        <f t="shared" si="1212"/>
        <v>26</v>
      </c>
      <c r="Z1678" s="1">
        <f t="shared" si="1213"/>
        <v>26</v>
      </c>
      <c r="AA1678" s="1">
        <f t="shared" si="1214"/>
        <v>26</v>
      </c>
      <c r="AB1678" s="1">
        <f t="shared" si="1215"/>
        <v>26</v>
      </c>
      <c r="AC1678" s="1">
        <f t="shared" si="1216"/>
        <v>26</v>
      </c>
      <c r="AD1678" s="1">
        <f t="shared" si="1217"/>
        <v>26</v>
      </c>
      <c r="AE1678" s="1">
        <f t="shared" si="1218"/>
        <v>26</v>
      </c>
      <c r="AF1678" s="1">
        <f t="shared" si="1219"/>
        <v>26</v>
      </c>
      <c r="AG1678" s="1">
        <f t="shared" si="1220"/>
        <v>26</v>
      </c>
      <c r="AH1678" s="1">
        <f t="shared" si="1221"/>
        <v>26</v>
      </c>
      <c r="AI1678" s="1">
        <f t="shared" si="1222"/>
        <v>26</v>
      </c>
      <c r="AJ1678" s="1">
        <f t="shared" si="1223"/>
        <v>26</v>
      </c>
      <c r="AK1678" s="1">
        <f t="shared" si="1224"/>
        <v>26</v>
      </c>
      <c r="AL1678" s="1">
        <f t="shared" si="1225"/>
        <v>26</v>
      </c>
      <c r="AM1678" s="1">
        <f t="shared" si="1226"/>
        <v>26</v>
      </c>
      <c r="AN1678" s="1">
        <f t="shared" si="1227"/>
        <v>26</v>
      </c>
      <c r="AO1678" s="1">
        <f t="shared" si="1228"/>
        <v>26</v>
      </c>
      <c r="AP1678" s="7">
        <f t="shared" si="1198"/>
        <v>27</v>
      </c>
      <c r="AQ1678" s="7">
        <f t="shared" si="1199"/>
        <v>28</v>
      </c>
      <c r="AR1678" s="1">
        <f t="shared" si="1229"/>
        <v>29</v>
      </c>
      <c r="AS1678" s="7">
        <f t="shared" si="1200"/>
        <v>31</v>
      </c>
      <c r="AT1678" s="1">
        <f t="shared" si="1230"/>
        <v>31</v>
      </c>
      <c r="AU1678" s="1">
        <f t="shared" si="1231"/>
        <v>31</v>
      </c>
      <c r="AV1678" s="1">
        <f t="shared" si="1232"/>
        <v>31</v>
      </c>
      <c r="AW1678" s="1">
        <f t="shared" si="1233"/>
        <v>31</v>
      </c>
      <c r="AX1678" s="1">
        <f t="shared" si="1234"/>
        <v>31</v>
      </c>
      <c r="AY1678" s="1">
        <f t="shared" si="1235"/>
        <v>31</v>
      </c>
      <c r="AZ1678" s="1">
        <f t="shared" si="1236"/>
        <v>31</v>
      </c>
      <c r="BA1678" s="1">
        <f t="shared" si="1237"/>
        <v>31</v>
      </c>
      <c r="BB1678" s="1">
        <f t="shared" si="1238"/>
        <v>31</v>
      </c>
      <c r="BC1678" s="1">
        <f t="shared" si="1239"/>
        <v>31</v>
      </c>
      <c r="BD1678" s="1">
        <f t="shared" si="1240"/>
        <v>31</v>
      </c>
      <c r="BE1678" s="1">
        <f t="shared" si="1241"/>
        <v>31</v>
      </c>
      <c r="BF1678" s="1">
        <f t="shared" si="1242"/>
        <v>31</v>
      </c>
      <c r="BG1678" s="1">
        <f>+IF(D1678="male",VLOOKUP(M1678,'Key node cluster'!$A$3:$C$45,3,0),VLOOKUP(M1678,'Key node cluster'!$F$3:$H$27,3,0))</f>
        <v>31</v>
      </c>
    </row>
    <row r="1679" spans="1:59" x14ac:dyDescent="0.25">
      <c r="A1679" t="s">
        <v>1977</v>
      </c>
      <c r="B1679">
        <v>9951010249</v>
      </c>
      <c r="C1679" s="7">
        <v>30</v>
      </c>
      <c r="D1679" t="s">
        <v>9</v>
      </c>
      <c r="E1679" t="s">
        <v>10</v>
      </c>
      <c r="F1679" t="s">
        <v>273</v>
      </c>
      <c r="G1679" t="str">
        <f t="shared" si="1197"/>
        <v>bachelor or above</v>
      </c>
      <c r="H1679" s="7">
        <f t="shared" si="1201"/>
        <v>5</v>
      </c>
      <c r="I1679" t="s">
        <v>14</v>
      </c>
      <c r="J1679">
        <v>27</v>
      </c>
      <c r="K1679">
        <v>2.5287671232876998</v>
      </c>
      <c r="L1679">
        <v>7</v>
      </c>
      <c r="M1679" s="5">
        <f t="shared" si="1202"/>
        <v>31</v>
      </c>
      <c r="N1679" s="5">
        <f>+IF(D1679="male",VLOOKUP(BG1679,'Key node cluster'!$L$3:$N$24,3,0),VLOOKUP(BG1679,'Key node cluster'!$R$3:$T$15,3,0))</f>
        <v>1</v>
      </c>
      <c r="O1679" s="1">
        <v>0</v>
      </c>
      <c r="P1679" s="1">
        <f t="shared" si="1203"/>
        <v>26</v>
      </c>
      <c r="Q1679" s="1">
        <f t="shared" si="1204"/>
        <v>26</v>
      </c>
      <c r="R1679" s="1">
        <f t="shared" si="1205"/>
        <v>26</v>
      </c>
      <c r="S1679" s="1">
        <f t="shared" si="1206"/>
        <v>26</v>
      </c>
      <c r="T1679" s="1">
        <f t="shared" si="1207"/>
        <v>26</v>
      </c>
      <c r="U1679" s="1">
        <f t="shared" si="1208"/>
        <v>26</v>
      </c>
      <c r="V1679" s="1">
        <f t="shared" si="1209"/>
        <v>26</v>
      </c>
      <c r="W1679" s="1">
        <f t="shared" si="1210"/>
        <v>26</v>
      </c>
      <c r="X1679" s="1">
        <f t="shared" si="1211"/>
        <v>26</v>
      </c>
      <c r="Y1679" s="1">
        <f t="shared" si="1212"/>
        <v>26</v>
      </c>
      <c r="Z1679" s="1">
        <f t="shared" si="1213"/>
        <v>26</v>
      </c>
      <c r="AA1679" s="1">
        <f t="shared" si="1214"/>
        <v>26</v>
      </c>
      <c r="AB1679" s="1">
        <f t="shared" si="1215"/>
        <v>26</v>
      </c>
      <c r="AC1679" s="1">
        <f t="shared" si="1216"/>
        <v>26</v>
      </c>
      <c r="AD1679" s="1">
        <f t="shared" si="1217"/>
        <v>26</v>
      </c>
      <c r="AE1679" s="1">
        <f t="shared" si="1218"/>
        <v>26</v>
      </c>
      <c r="AF1679" s="1">
        <f t="shared" si="1219"/>
        <v>26</v>
      </c>
      <c r="AG1679" s="1">
        <f t="shared" si="1220"/>
        <v>26</v>
      </c>
      <c r="AH1679" s="1">
        <f t="shared" si="1221"/>
        <v>26</v>
      </c>
      <c r="AI1679" s="1">
        <f t="shared" si="1222"/>
        <v>26</v>
      </c>
      <c r="AJ1679" s="1">
        <f t="shared" si="1223"/>
        <v>26</v>
      </c>
      <c r="AK1679" s="1">
        <f t="shared" si="1224"/>
        <v>26</v>
      </c>
      <c r="AL1679" s="1">
        <f t="shared" si="1225"/>
        <v>26</v>
      </c>
      <c r="AM1679" s="1">
        <f t="shared" si="1226"/>
        <v>26</v>
      </c>
      <c r="AN1679" s="1">
        <f t="shared" si="1227"/>
        <v>26</v>
      </c>
      <c r="AO1679" s="1">
        <f t="shared" si="1228"/>
        <v>26</v>
      </c>
      <c r="AP1679" s="7">
        <f t="shared" si="1198"/>
        <v>27</v>
      </c>
      <c r="AQ1679" s="7">
        <f t="shared" si="1199"/>
        <v>28</v>
      </c>
      <c r="AR1679" s="1">
        <f t="shared" si="1229"/>
        <v>29</v>
      </c>
      <c r="AS1679" s="7">
        <f t="shared" si="1200"/>
        <v>31</v>
      </c>
      <c r="AT1679" s="1">
        <f t="shared" si="1230"/>
        <v>31</v>
      </c>
      <c r="AU1679" s="1">
        <f t="shared" si="1231"/>
        <v>31</v>
      </c>
      <c r="AV1679" s="1">
        <f t="shared" si="1232"/>
        <v>31</v>
      </c>
      <c r="AW1679" s="1">
        <f t="shared" si="1233"/>
        <v>31</v>
      </c>
      <c r="AX1679" s="1">
        <f t="shared" si="1234"/>
        <v>31</v>
      </c>
      <c r="AY1679" s="1">
        <f t="shared" si="1235"/>
        <v>31</v>
      </c>
      <c r="AZ1679" s="1">
        <f t="shared" si="1236"/>
        <v>31</v>
      </c>
      <c r="BA1679" s="1">
        <f t="shared" si="1237"/>
        <v>31</v>
      </c>
      <c r="BB1679" s="1">
        <f t="shared" si="1238"/>
        <v>31</v>
      </c>
      <c r="BC1679" s="1">
        <f t="shared" si="1239"/>
        <v>31</v>
      </c>
      <c r="BD1679" s="1">
        <f t="shared" si="1240"/>
        <v>31</v>
      </c>
      <c r="BE1679" s="1">
        <f t="shared" si="1241"/>
        <v>31</v>
      </c>
      <c r="BF1679" s="1">
        <f t="shared" si="1242"/>
        <v>31</v>
      </c>
      <c r="BG1679" s="1">
        <f>+IF(D1679="male",VLOOKUP(M1679,'Key node cluster'!$A$3:$C$45,3,0),VLOOKUP(M1679,'Key node cluster'!$F$3:$H$27,3,0))</f>
        <v>31</v>
      </c>
    </row>
    <row r="1680" spans="1:59" x14ac:dyDescent="0.25">
      <c r="A1680" t="s">
        <v>1978</v>
      </c>
      <c r="B1680">
        <v>9881021607</v>
      </c>
      <c r="C1680" s="7">
        <v>30</v>
      </c>
      <c r="D1680" t="s">
        <v>9</v>
      </c>
      <c r="E1680" t="s">
        <v>10</v>
      </c>
      <c r="F1680" t="s">
        <v>28</v>
      </c>
      <c r="G1680" t="str">
        <f t="shared" si="1197"/>
        <v>bachelor or above</v>
      </c>
      <c r="H1680" s="7">
        <f t="shared" si="1201"/>
        <v>15</v>
      </c>
      <c r="I1680" t="s">
        <v>14</v>
      </c>
      <c r="J1680">
        <v>33</v>
      </c>
      <c r="K1680">
        <v>11.443835616437999</v>
      </c>
      <c r="L1680">
        <v>1</v>
      </c>
      <c r="M1680" s="5">
        <f t="shared" si="1202"/>
        <v>37</v>
      </c>
      <c r="N1680" s="5">
        <f>+IF(D1680="male",VLOOKUP(BG1680,'Key node cluster'!$L$3:$N$24,3,0),VLOOKUP(BG1680,'Key node cluster'!$R$3:$T$15,3,0))</f>
        <v>0</v>
      </c>
      <c r="O1680" s="1">
        <v>0</v>
      </c>
      <c r="P1680" s="1">
        <f t="shared" si="1203"/>
        <v>26</v>
      </c>
      <c r="Q1680" s="1">
        <f t="shared" si="1204"/>
        <v>26</v>
      </c>
      <c r="R1680" s="1">
        <f t="shared" si="1205"/>
        <v>26</v>
      </c>
      <c r="S1680" s="1">
        <f t="shared" si="1206"/>
        <v>26</v>
      </c>
      <c r="T1680" s="1">
        <f t="shared" si="1207"/>
        <v>26</v>
      </c>
      <c r="U1680" s="1">
        <f t="shared" si="1208"/>
        <v>26</v>
      </c>
      <c r="V1680" s="1">
        <f t="shared" si="1209"/>
        <v>26</v>
      </c>
      <c r="W1680" s="1">
        <f t="shared" si="1210"/>
        <v>26</v>
      </c>
      <c r="X1680" s="1">
        <f t="shared" si="1211"/>
        <v>26</v>
      </c>
      <c r="Y1680" s="1">
        <f t="shared" si="1212"/>
        <v>26</v>
      </c>
      <c r="Z1680" s="1">
        <f t="shared" si="1213"/>
        <v>26</v>
      </c>
      <c r="AA1680" s="1">
        <f t="shared" si="1214"/>
        <v>26</v>
      </c>
      <c r="AB1680" s="1">
        <f t="shared" si="1215"/>
        <v>26</v>
      </c>
      <c r="AC1680" s="1">
        <f t="shared" si="1216"/>
        <v>26</v>
      </c>
      <c r="AD1680" s="1">
        <f t="shared" si="1217"/>
        <v>26</v>
      </c>
      <c r="AE1680" s="1">
        <f t="shared" si="1218"/>
        <v>26</v>
      </c>
      <c r="AF1680" s="1">
        <f t="shared" si="1219"/>
        <v>26</v>
      </c>
      <c r="AG1680" s="1">
        <f t="shared" si="1220"/>
        <v>26</v>
      </c>
      <c r="AH1680" s="1">
        <f t="shared" si="1221"/>
        <v>26</v>
      </c>
      <c r="AI1680" s="1">
        <f t="shared" si="1222"/>
        <v>26</v>
      </c>
      <c r="AJ1680" s="1">
        <f t="shared" si="1223"/>
        <v>26</v>
      </c>
      <c r="AK1680" s="1">
        <f t="shared" si="1224"/>
        <v>26</v>
      </c>
      <c r="AL1680" s="1">
        <f t="shared" si="1225"/>
        <v>26</v>
      </c>
      <c r="AM1680" s="1">
        <f t="shared" si="1226"/>
        <v>26</v>
      </c>
      <c r="AN1680" s="1">
        <f t="shared" si="1227"/>
        <v>26</v>
      </c>
      <c r="AO1680" s="1">
        <f t="shared" si="1228"/>
        <v>26</v>
      </c>
      <c r="AP1680" s="7">
        <f t="shared" si="1198"/>
        <v>27</v>
      </c>
      <c r="AQ1680" s="7">
        <f t="shared" si="1199"/>
        <v>33</v>
      </c>
      <c r="AR1680" s="1">
        <f t="shared" si="1229"/>
        <v>33</v>
      </c>
      <c r="AS1680" s="7">
        <f t="shared" si="1200"/>
        <v>33</v>
      </c>
      <c r="AT1680" s="1">
        <f t="shared" si="1230"/>
        <v>33</v>
      </c>
      <c r="AU1680" s="1">
        <f t="shared" si="1231"/>
        <v>33</v>
      </c>
      <c r="AV1680" s="1">
        <f t="shared" si="1232"/>
        <v>33</v>
      </c>
      <c r="AW1680" s="1">
        <f t="shared" si="1233"/>
        <v>37</v>
      </c>
      <c r="AX1680" s="1">
        <f t="shared" si="1234"/>
        <v>37</v>
      </c>
      <c r="AY1680" s="1">
        <f t="shared" si="1235"/>
        <v>37</v>
      </c>
      <c r="AZ1680" s="1">
        <f t="shared" si="1236"/>
        <v>37</v>
      </c>
      <c r="BA1680" s="1">
        <f t="shared" si="1237"/>
        <v>37</v>
      </c>
      <c r="BB1680" s="1">
        <f t="shared" si="1238"/>
        <v>37</v>
      </c>
      <c r="BC1680" s="1">
        <f t="shared" si="1239"/>
        <v>37</v>
      </c>
      <c r="BD1680" s="1">
        <f t="shared" si="1240"/>
        <v>37</v>
      </c>
      <c r="BE1680" s="1">
        <f t="shared" si="1241"/>
        <v>37</v>
      </c>
      <c r="BF1680" s="1">
        <f t="shared" si="1242"/>
        <v>37</v>
      </c>
      <c r="BG1680" s="1">
        <f>+IF(D1680="male",VLOOKUP(M1680,'Key node cluster'!$A$3:$C$45,3,0),VLOOKUP(M1680,'Key node cluster'!$F$3:$H$27,3,0))</f>
        <v>37</v>
      </c>
    </row>
    <row r="1681" spans="1:59" x14ac:dyDescent="0.25">
      <c r="A1681" t="s">
        <v>1979</v>
      </c>
      <c r="B1681">
        <v>9912063644</v>
      </c>
      <c r="C1681" s="7">
        <v>30</v>
      </c>
      <c r="D1681" t="s">
        <v>9</v>
      </c>
      <c r="E1681" t="s">
        <v>10</v>
      </c>
      <c r="G1681" t="str">
        <f t="shared" si="1197"/>
        <v/>
      </c>
      <c r="H1681" s="7">
        <f t="shared" si="1201"/>
        <v>10</v>
      </c>
      <c r="J1681">
        <v>31</v>
      </c>
      <c r="K1681">
        <v>7.5260273972603002</v>
      </c>
      <c r="L1681">
        <v>17</v>
      </c>
      <c r="M1681" s="5">
        <f t="shared" si="1202"/>
        <v>26</v>
      </c>
      <c r="N1681" s="5">
        <f>+IF(D1681="male",VLOOKUP(BG1681,'Key node cluster'!$L$3:$N$24,3,0),VLOOKUP(BG1681,'Key node cluster'!$R$3:$T$15,3,0))</f>
        <v>1</v>
      </c>
      <c r="O1681" s="1">
        <v>0</v>
      </c>
      <c r="P1681" s="1">
        <f t="shared" si="1203"/>
        <v>26</v>
      </c>
      <c r="Q1681" s="1">
        <f t="shared" si="1204"/>
        <v>26</v>
      </c>
      <c r="R1681" s="1">
        <f t="shared" si="1205"/>
        <v>26</v>
      </c>
      <c r="S1681" s="1">
        <f t="shared" si="1206"/>
        <v>26</v>
      </c>
      <c r="T1681" s="1">
        <f t="shared" si="1207"/>
        <v>26</v>
      </c>
      <c r="U1681" s="1">
        <f t="shared" si="1208"/>
        <v>26</v>
      </c>
      <c r="V1681" s="1">
        <f t="shared" si="1209"/>
        <v>26</v>
      </c>
      <c r="W1681" s="1">
        <f t="shared" si="1210"/>
        <v>26</v>
      </c>
      <c r="X1681" s="1">
        <f t="shared" si="1211"/>
        <v>26</v>
      </c>
      <c r="Y1681" s="1">
        <f t="shared" si="1212"/>
        <v>26</v>
      </c>
      <c r="Z1681" s="1">
        <f t="shared" si="1213"/>
        <v>26</v>
      </c>
      <c r="AA1681" s="1">
        <f t="shared" si="1214"/>
        <v>26</v>
      </c>
      <c r="AB1681" s="1">
        <f t="shared" si="1215"/>
        <v>26</v>
      </c>
      <c r="AC1681" s="1">
        <f t="shared" si="1216"/>
        <v>26</v>
      </c>
      <c r="AD1681" s="1">
        <f t="shared" si="1217"/>
        <v>26</v>
      </c>
      <c r="AE1681" s="1">
        <f t="shared" si="1218"/>
        <v>26</v>
      </c>
      <c r="AF1681" s="1">
        <f t="shared" si="1219"/>
        <v>26</v>
      </c>
      <c r="AG1681" s="1">
        <f t="shared" si="1220"/>
        <v>26</v>
      </c>
      <c r="AH1681" s="1">
        <f t="shared" si="1221"/>
        <v>26</v>
      </c>
      <c r="AI1681" s="1">
        <f t="shared" si="1222"/>
        <v>26</v>
      </c>
      <c r="AJ1681" s="1">
        <f t="shared" si="1223"/>
        <v>26</v>
      </c>
      <c r="AK1681" s="1">
        <f t="shared" si="1224"/>
        <v>26</v>
      </c>
      <c r="AL1681" s="1">
        <f t="shared" si="1225"/>
        <v>26</v>
      </c>
      <c r="AM1681" s="1">
        <f t="shared" si="1226"/>
        <v>26</v>
      </c>
      <c r="AN1681" s="1">
        <f t="shared" si="1227"/>
        <v>26</v>
      </c>
      <c r="AO1681" s="1">
        <f t="shared" si="1228"/>
        <v>26</v>
      </c>
      <c r="AP1681" s="7">
        <f t="shared" si="1198"/>
        <v>26</v>
      </c>
      <c r="AQ1681" s="7">
        <f t="shared" si="1199"/>
        <v>26</v>
      </c>
      <c r="AR1681" s="1">
        <f t="shared" si="1229"/>
        <v>26</v>
      </c>
      <c r="AS1681" s="7">
        <f t="shared" si="1200"/>
        <v>26</v>
      </c>
      <c r="AT1681" s="1">
        <f t="shared" si="1230"/>
        <v>26</v>
      </c>
      <c r="AU1681" s="1">
        <f t="shared" si="1231"/>
        <v>26</v>
      </c>
      <c r="AV1681" s="1">
        <f t="shared" si="1232"/>
        <v>26</v>
      </c>
      <c r="AW1681" s="1">
        <f t="shared" si="1233"/>
        <v>26</v>
      </c>
      <c r="AX1681" s="1">
        <f t="shared" si="1234"/>
        <v>26</v>
      </c>
      <c r="AY1681" s="1">
        <f t="shared" si="1235"/>
        <v>26</v>
      </c>
      <c r="AZ1681" s="1">
        <f t="shared" si="1236"/>
        <v>26</v>
      </c>
      <c r="BA1681" s="1">
        <f t="shared" si="1237"/>
        <v>26</v>
      </c>
      <c r="BB1681" s="1">
        <f t="shared" si="1238"/>
        <v>26</v>
      </c>
      <c r="BC1681" s="1">
        <f t="shared" si="1239"/>
        <v>26</v>
      </c>
      <c r="BD1681" s="1">
        <f t="shared" si="1240"/>
        <v>26</v>
      </c>
      <c r="BE1681" s="1">
        <f t="shared" si="1241"/>
        <v>26</v>
      </c>
      <c r="BF1681" s="1">
        <f t="shared" si="1242"/>
        <v>26</v>
      </c>
      <c r="BG1681" s="1">
        <f>+IF(D1681="male",VLOOKUP(M1681,'Key node cluster'!$A$3:$C$45,3,0),VLOOKUP(M1681,'Key node cluster'!$F$3:$H$27,3,0))</f>
        <v>31</v>
      </c>
    </row>
    <row r="1682" spans="1:59" x14ac:dyDescent="0.25">
      <c r="A1682" t="s">
        <v>1982</v>
      </c>
      <c r="B1682">
        <v>9871024333</v>
      </c>
      <c r="C1682" s="7">
        <v>30</v>
      </c>
      <c r="D1682" t="s">
        <v>9</v>
      </c>
      <c r="E1682" t="s">
        <v>10</v>
      </c>
      <c r="G1682" t="str">
        <f t="shared" si="1197"/>
        <v>bachelor or above</v>
      </c>
      <c r="H1682" s="7">
        <f t="shared" si="1201"/>
        <v>5</v>
      </c>
      <c r="I1682" t="s">
        <v>14</v>
      </c>
      <c r="J1682">
        <v>34</v>
      </c>
      <c r="K1682">
        <v>4.6767123287671</v>
      </c>
      <c r="L1682">
        <v>5</v>
      </c>
      <c r="M1682" s="5">
        <f t="shared" si="1202"/>
        <v>26</v>
      </c>
      <c r="N1682" s="5">
        <f>+IF(D1682="male",VLOOKUP(BG1682,'Key node cluster'!$L$3:$N$24,3,0),VLOOKUP(BG1682,'Key node cluster'!$R$3:$T$15,3,0))</f>
        <v>1</v>
      </c>
      <c r="O1682" s="1">
        <v>0</v>
      </c>
      <c r="P1682" s="1">
        <f t="shared" si="1203"/>
        <v>26</v>
      </c>
      <c r="Q1682" s="1">
        <f t="shared" si="1204"/>
        <v>26</v>
      </c>
      <c r="R1682" s="1">
        <f t="shared" si="1205"/>
        <v>26</v>
      </c>
      <c r="S1682" s="1">
        <f t="shared" si="1206"/>
        <v>26</v>
      </c>
      <c r="T1682" s="1">
        <f t="shared" si="1207"/>
        <v>26</v>
      </c>
      <c r="U1682" s="1">
        <f t="shared" si="1208"/>
        <v>26</v>
      </c>
      <c r="V1682" s="1">
        <f t="shared" si="1209"/>
        <v>26</v>
      </c>
      <c r="W1682" s="1">
        <f t="shared" si="1210"/>
        <v>26</v>
      </c>
      <c r="X1682" s="1">
        <f t="shared" si="1211"/>
        <v>26</v>
      </c>
      <c r="Y1682" s="1">
        <f t="shared" si="1212"/>
        <v>26</v>
      </c>
      <c r="Z1682" s="1">
        <f t="shared" si="1213"/>
        <v>26</v>
      </c>
      <c r="AA1682" s="1">
        <f t="shared" si="1214"/>
        <v>26</v>
      </c>
      <c r="AB1682" s="1">
        <f t="shared" si="1215"/>
        <v>26</v>
      </c>
      <c r="AC1682" s="1">
        <f t="shared" si="1216"/>
        <v>26</v>
      </c>
      <c r="AD1682" s="1">
        <f t="shared" si="1217"/>
        <v>26</v>
      </c>
      <c r="AE1682" s="1">
        <f t="shared" si="1218"/>
        <v>26</v>
      </c>
      <c r="AF1682" s="1">
        <f t="shared" si="1219"/>
        <v>26</v>
      </c>
      <c r="AG1682" s="1">
        <f t="shared" si="1220"/>
        <v>26</v>
      </c>
      <c r="AH1682" s="1">
        <f t="shared" si="1221"/>
        <v>26</v>
      </c>
      <c r="AI1682" s="1">
        <f t="shared" si="1222"/>
        <v>26</v>
      </c>
      <c r="AJ1682" s="1">
        <f t="shared" si="1223"/>
        <v>26</v>
      </c>
      <c r="AK1682" s="1">
        <f t="shared" si="1224"/>
        <v>26</v>
      </c>
      <c r="AL1682" s="1">
        <f t="shared" si="1225"/>
        <v>26</v>
      </c>
      <c r="AM1682" s="1">
        <f t="shared" si="1226"/>
        <v>26</v>
      </c>
      <c r="AN1682" s="1">
        <f t="shared" si="1227"/>
        <v>26</v>
      </c>
      <c r="AO1682" s="1">
        <f t="shared" si="1228"/>
        <v>26</v>
      </c>
      <c r="AP1682" s="7">
        <f t="shared" si="1198"/>
        <v>26</v>
      </c>
      <c r="AQ1682" s="7">
        <f t="shared" si="1199"/>
        <v>26</v>
      </c>
      <c r="AR1682" s="1">
        <f t="shared" si="1229"/>
        <v>26</v>
      </c>
      <c r="AS1682" s="7">
        <f t="shared" si="1200"/>
        <v>26</v>
      </c>
      <c r="AT1682" s="1">
        <f t="shared" si="1230"/>
        <v>26</v>
      </c>
      <c r="AU1682" s="1">
        <f t="shared" si="1231"/>
        <v>26</v>
      </c>
      <c r="AV1682" s="1">
        <f t="shared" si="1232"/>
        <v>26</v>
      </c>
      <c r="AW1682" s="1">
        <f t="shared" si="1233"/>
        <v>26</v>
      </c>
      <c r="AX1682" s="1">
        <f t="shared" si="1234"/>
        <v>26</v>
      </c>
      <c r="AY1682" s="1">
        <f t="shared" si="1235"/>
        <v>26</v>
      </c>
      <c r="AZ1682" s="1">
        <f t="shared" si="1236"/>
        <v>26</v>
      </c>
      <c r="BA1682" s="1">
        <f t="shared" si="1237"/>
        <v>26</v>
      </c>
      <c r="BB1682" s="1">
        <f t="shared" si="1238"/>
        <v>26</v>
      </c>
      <c r="BC1682" s="1">
        <f t="shared" si="1239"/>
        <v>26</v>
      </c>
      <c r="BD1682" s="1">
        <f t="shared" si="1240"/>
        <v>26</v>
      </c>
      <c r="BE1682" s="1">
        <f t="shared" si="1241"/>
        <v>26</v>
      </c>
      <c r="BF1682" s="1">
        <f t="shared" si="1242"/>
        <v>26</v>
      </c>
      <c r="BG1682" s="1">
        <f>+IF(D1682="male",VLOOKUP(M1682,'Key node cluster'!$A$3:$C$45,3,0),VLOOKUP(M1682,'Key node cluster'!$F$3:$H$27,3,0))</f>
        <v>31</v>
      </c>
    </row>
    <row r="1683" spans="1:59" x14ac:dyDescent="0.25">
      <c r="A1683" t="s">
        <v>1984</v>
      </c>
      <c r="B1683">
        <v>9861024113</v>
      </c>
      <c r="C1683" s="7">
        <v>30</v>
      </c>
      <c r="D1683" t="s">
        <v>9</v>
      </c>
      <c r="E1683" t="s">
        <v>10</v>
      </c>
      <c r="F1683" t="s">
        <v>45</v>
      </c>
      <c r="G1683" t="str">
        <f t="shared" si="1197"/>
        <v>tvet</v>
      </c>
      <c r="H1683" s="7">
        <f t="shared" si="1201"/>
        <v>5</v>
      </c>
      <c r="I1683" t="s">
        <v>193</v>
      </c>
      <c r="J1683">
        <v>35</v>
      </c>
      <c r="K1683">
        <v>4.5068493150685001</v>
      </c>
      <c r="L1683">
        <v>3</v>
      </c>
      <c r="M1683" s="5">
        <f t="shared" si="1202"/>
        <v>31</v>
      </c>
      <c r="N1683" s="5">
        <f>+IF(D1683="male",VLOOKUP(BG1683,'Key node cluster'!$L$3:$N$24,3,0),VLOOKUP(BG1683,'Key node cluster'!$R$3:$T$15,3,0))</f>
        <v>1</v>
      </c>
      <c r="O1683" s="1">
        <v>0</v>
      </c>
      <c r="P1683" s="1">
        <f t="shared" si="1203"/>
        <v>26</v>
      </c>
      <c r="Q1683" s="1">
        <f t="shared" si="1204"/>
        <v>26</v>
      </c>
      <c r="R1683" s="1">
        <f t="shared" si="1205"/>
        <v>26</v>
      </c>
      <c r="S1683" s="1">
        <f t="shared" si="1206"/>
        <v>26</v>
      </c>
      <c r="T1683" s="1">
        <f t="shared" si="1207"/>
        <v>26</v>
      </c>
      <c r="U1683" s="1">
        <f t="shared" si="1208"/>
        <v>26</v>
      </c>
      <c r="V1683" s="1">
        <f t="shared" si="1209"/>
        <v>26</v>
      </c>
      <c r="W1683" s="1">
        <f t="shared" si="1210"/>
        <v>26</v>
      </c>
      <c r="X1683" s="1">
        <f t="shared" si="1211"/>
        <v>26</v>
      </c>
      <c r="Y1683" s="1">
        <f t="shared" si="1212"/>
        <v>26</v>
      </c>
      <c r="Z1683" s="1">
        <f t="shared" si="1213"/>
        <v>26</v>
      </c>
      <c r="AA1683" s="1">
        <f t="shared" si="1214"/>
        <v>26</v>
      </c>
      <c r="AB1683" s="1">
        <f t="shared" si="1215"/>
        <v>26</v>
      </c>
      <c r="AC1683" s="1">
        <f t="shared" si="1216"/>
        <v>26</v>
      </c>
      <c r="AD1683" s="1">
        <f t="shared" si="1217"/>
        <v>26</v>
      </c>
      <c r="AE1683" s="1">
        <f t="shared" si="1218"/>
        <v>26</v>
      </c>
      <c r="AF1683" s="1">
        <f t="shared" si="1219"/>
        <v>26</v>
      </c>
      <c r="AG1683" s="1">
        <f t="shared" si="1220"/>
        <v>26</v>
      </c>
      <c r="AH1683" s="1">
        <f t="shared" si="1221"/>
        <v>26</v>
      </c>
      <c r="AI1683" s="1">
        <f t="shared" si="1222"/>
        <v>26</v>
      </c>
      <c r="AJ1683" s="1">
        <f t="shared" si="1223"/>
        <v>26</v>
      </c>
      <c r="AK1683" s="1">
        <f t="shared" si="1224"/>
        <v>26</v>
      </c>
      <c r="AL1683" s="1">
        <f t="shared" si="1225"/>
        <v>26</v>
      </c>
      <c r="AM1683" s="1">
        <f t="shared" si="1226"/>
        <v>26</v>
      </c>
      <c r="AN1683" s="1">
        <f t="shared" si="1227"/>
        <v>26</v>
      </c>
      <c r="AO1683" s="1">
        <f t="shared" si="1228"/>
        <v>26</v>
      </c>
      <c r="AP1683" s="7">
        <f t="shared" si="1198"/>
        <v>27</v>
      </c>
      <c r="AQ1683" s="7">
        <f t="shared" si="1199"/>
        <v>28</v>
      </c>
      <c r="AR1683" s="1">
        <f t="shared" si="1229"/>
        <v>29</v>
      </c>
      <c r="AS1683" s="7">
        <f t="shared" si="1200"/>
        <v>31</v>
      </c>
      <c r="AT1683" s="1">
        <f t="shared" si="1230"/>
        <v>31</v>
      </c>
      <c r="AU1683" s="1">
        <f t="shared" si="1231"/>
        <v>31</v>
      </c>
      <c r="AV1683" s="1">
        <f t="shared" si="1232"/>
        <v>31</v>
      </c>
      <c r="AW1683" s="1">
        <f t="shared" si="1233"/>
        <v>31</v>
      </c>
      <c r="AX1683" s="1">
        <f t="shared" si="1234"/>
        <v>31</v>
      </c>
      <c r="AY1683" s="1">
        <f t="shared" si="1235"/>
        <v>31</v>
      </c>
      <c r="AZ1683" s="1">
        <f t="shared" si="1236"/>
        <v>31</v>
      </c>
      <c r="BA1683" s="1">
        <f t="shared" si="1237"/>
        <v>31</v>
      </c>
      <c r="BB1683" s="1">
        <f t="shared" si="1238"/>
        <v>31</v>
      </c>
      <c r="BC1683" s="1">
        <f t="shared" si="1239"/>
        <v>31</v>
      </c>
      <c r="BD1683" s="1">
        <f t="shared" si="1240"/>
        <v>31</v>
      </c>
      <c r="BE1683" s="1">
        <f t="shared" si="1241"/>
        <v>31</v>
      </c>
      <c r="BF1683" s="1">
        <f t="shared" si="1242"/>
        <v>31</v>
      </c>
      <c r="BG1683" s="1">
        <f>+IF(D1683="male",VLOOKUP(M1683,'Key node cluster'!$A$3:$C$45,3,0),VLOOKUP(M1683,'Key node cluster'!$F$3:$H$27,3,0))</f>
        <v>31</v>
      </c>
    </row>
    <row r="1684" spans="1:59" x14ac:dyDescent="0.25">
      <c r="A1684" t="s">
        <v>1988</v>
      </c>
      <c r="B1684">
        <v>9801039732</v>
      </c>
      <c r="C1684" s="7">
        <v>40</v>
      </c>
      <c r="D1684" t="s">
        <v>9</v>
      </c>
      <c r="E1684" t="s">
        <v>10</v>
      </c>
      <c r="F1684" t="s">
        <v>11</v>
      </c>
      <c r="G1684" t="str">
        <f t="shared" si="1197"/>
        <v>bachelor or above</v>
      </c>
      <c r="H1684" s="7">
        <f t="shared" si="1201"/>
        <v>15</v>
      </c>
      <c r="I1684" t="s">
        <v>14</v>
      </c>
      <c r="J1684">
        <v>42</v>
      </c>
      <c r="K1684">
        <v>11.021917808218999</v>
      </c>
      <c r="L1684">
        <v>7</v>
      </c>
      <c r="M1684" s="5">
        <f t="shared" si="1202"/>
        <v>42</v>
      </c>
      <c r="N1684" s="5">
        <f>+IF(D1684="male",VLOOKUP(BG1684,'Key node cluster'!$L$3:$N$24,3,0),VLOOKUP(BG1684,'Key node cluster'!$R$3:$T$15,3,0))</f>
        <v>0</v>
      </c>
      <c r="O1684" s="1">
        <v>0</v>
      </c>
      <c r="P1684" s="1">
        <f t="shared" si="1203"/>
        <v>26</v>
      </c>
      <c r="Q1684" s="1">
        <f t="shared" si="1204"/>
        <v>26</v>
      </c>
      <c r="R1684" s="1">
        <f t="shared" si="1205"/>
        <v>26</v>
      </c>
      <c r="S1684" s="1">
        <f t="shared" si="1206"/>
        <v>26</v>
      </c>
      <c r="T1684" s="1">
        <f t="shared" si="1207"/>
        <v>26</v>
      </c>
      <c r="U1684" s="1">
        <f t="shared" si="1208"/>
        <v>26</v>
      </c>
      <c r="V1684" s="1">
        <f t="shared" si="1209"/>
        <v>26</v>
      </c>
      <c r="W1684" s="1">
        <f t="shared" si="1210"/>
        <v>26</v>
      </c>
      <c r="X1684" s="1">
        <f t="shared" si="1211"/>
        <v>26</v>
      </c>
      <c r="Y1684" s="1">
        <f t="shared" si="1212"/>
        <v>26</v>
      </c>
      <c r="Z1684" s="1">
        <f t="shared" si="1213"/>
        <v>26</v>
      </c>
      <c r="AA1684" s="1">
        <f t="shared" si="1214"/>
        <v>26</v>
      </c>
      <c r="AB1684" s="1">
        <f t="shared" si="1215"/>
        <v>26</v>
      </c>
      <c r="AC1684" s="1">
        <f t="shared" si="1216"/>
        <v>26</v>
      </c>
      <c r="AD1684" s="1">
        <f t="shared" si="1217"/>
        <v>26</v>
      </c>
      <c r="AE1684" s="1">
        <f t="shared" si="1218"/>
        <v>26</v>
      </c>
      <c r="AF1684" s="1">
        <f t="shared" si="1219"/>
        <v>26</v>
      </c>
      <c r="AG1684" s="1">
        <f t="shared" si="1220"/>
        <v>26</v>
      </c>
      <c r="AH1684" s="1">
        <f t="shared" si="1221"/>
        <v>26</v>
      </c>
      <c r="AI1684" s="1">
        <f t="shared" si="1222"/>
        <v>26</v>
      </c>
      <c r="AJ1684" s="1">
        <f t="shared" si="1223"/>
        <v>26</v>
      </c>
      <c r="AK1684" s="1">
        <f t="shared" si="1224"/>
        <v>26</v>
      </c>
      <c r="AL1684" s="1">
        <f t="shared" si="1225"/>
        <v>26</v>
      </c>
      <c r="AM1684" s="1">
        <f t="shared" si="1226"/>
        <v>26</v>
      </c>
      <c r="AN1684" s="1">
        <f t="shared" si="1227"/>
        <v>26</v>
      </c>
      <c r="AO1684" s="1">
        <f t="shared" si="1228"/>
        <v>26</v>
      </c>
      <c r="AP1684" s="7">
        <f t="shared" si="1198"/>
        <v>38</v>
      </c>
      <c r="AQ1684" s="7">
        <f t="shared" si="1199"/>
        <v>38</v>
      </c>
      <c r="AR1684" s="1">
        <f t="shared" si="1229"/>
        <v>38</v>
      </c>
      <c r="AS1684" s="7">
        <f t="shared" si="1200"/>
        <v>38</v>
      </c>
      <c r="AT1684" s="1">
        <f t="shared" si="1230"/>
        <v>38</v>
      </c>
      <c r="AU1684" s="1">
        <f t="shared" si="1231"/>
        <v>38</v>
      </c>
      <c r="AV1684" s="1">
        <f t="shared" si="1232"/>
        <v>38</v>
      </c>
      <c r="AW1684" s="1">
        <f t="shared" si="1233"/>
        <v>38</v>
      </c>
      <c r="AX1684" s="1">
        <f t="shared" si="1234"/>
        <v>38</v>
      </c>
      <c r="AY1684" s="1">
        <f t="shared" si="1235"/>
        <v>38</v>
      </c>
      <c r="AZ1684" s="1">
        <f t="shared" si="1236"/>
        <v>38</v>
      </c>
      <c r="BA1684" s="1">
        <f t="shared" si="1237"/>
        <v>38</v>
      </c>
      <c r="BB1684" s="1">
        <f t="shared" si="1238"/>
        <v>40</v>
      </c>
      <c r="BC1684" s="1">
        <f t="shared" si="1239"/>
        <v>40</v>
      </c>
      <c r="BD1684" s="1">
        <f t="shared" si="1240"/>
        <v>42</v>
      </c>
      <c r="BE1684" s="1">
        <f t="shared" si="1241"/>
        <v>42</v>
      </c>
      <c r="BF1684" s="1">
        <f t="shared" si="1242"/>
        <v>42</v>
      </c>
      <c r="BG1684" s="1">
        <f>+IF(D1684="male",VLOOKUP(M1684,'Key node cluster'!$A$3:$C$45,3,0),VLOOKUP(M1684,'Key node cluster'!$F$3:$H$27,3,0))</f>
        <v>42</v>
      </c>
    </row>
    <row r="1685" spans="1:59" x14ac:dyDescent="0.25">
      <c r="A1685" t="s">
        <v>1989</v>
      </c>
      <c r="B1685">
        <v>9931022642</v>
      </c>
      <c r="C1685" s="7">
        <v>30</v>
      </c>
      <c r="D1685" t="s">
        <v>9</v>
      </c>
      <c r="E1685" t="s">
        <v>10</v>
      </c>
      <c r="F1685" t="s">
        <v>25</v>
      </c>
      <c r="G1685" t="str">
        <f t="shared" si="1197"/>
        <v>secondary or below</v>
      </c>
      <c r="H1685" s="7">
        <f t="shared" si="1201"/>
        <v>5</v>
      </c>
      <c r="I1685" t="s">
        <v>12</v>
      </c>
      <c r="J1685">
        <v>28</v>
      </c>
      <c r="K1685">
        <v>3.4383561643835998</v>
      </c>
      <c r="L1685">
        <v>1</v>
      </c>
      <c r="M1685" s="5">
        <f t="shared" si="1202"/>
        <v>31</v>
      </c>
      <c r="N1685" s="5">
        <f>+IF(D1685="male",VLOOKUP(BG1685,'Key node cluster'!$L$3:$N$24,3,0),VLOOKUP(BG1685,'Key node cluster'!$R$3:$T$15,3,0))</f>
        <v>1</v>
      </c>
      <c r="O1685" s="1">
        <v>0</v>
      </c>
      <c r="P1685" s="1">
        <f t="shared" si="1203"/>
        <v>26</v>
      </c>
      <c r="Q1685" s="1">
        <f t="shared" si="1204"/>
        <v>26</v>
      </c>
      <c r="R1685" s="1">
        <f t="shared" si="1205"/>
        <v>26</v>
      </c>
      <c r="S1685" s="1">
        <f t="shared" si="1206"/>
        <v>26</v>
      </c>
      <c r="T1685" s="1">
        <f t="shared" si="1207"/>
        <v>26</v>
      </c>
      <c r="U1685" s="1">
        <f t="shared" si="1208"/>
        <v>26</v>
      </c>
      <c r="V1685" s="1">
        <f t="shared" si="1209"/>
        <v>26</v>
      </c>
      <c r="W1685" s="1">
        <f t="shared" si="1210"/>
        <v>26</v>
      </c>
      <c r="X1685" s="1">
        <f t="shared" si="1211"/>
        <v>26</v>
      </c>
      <c r="Y1685" s="1">
        <f t="shared" si="1212"/>
        <v>26</v>
      </c>
      <c r="Z1685" s="1">
        <f t="shared" si="1213"/>
        <v>26</v>
      </c>
      <c r="AA1685" s="1">
        <f t="shared" si="1214"/>
        <v>26</v>
      </c>
      <c r="AB1685" s="1">
        <f t="shared" si="1215"/>
        <v>26</v>
      </c>
      <c r="AC1685" s="1">
        <f t="shared" si="1216"/>
        <v>26</v>
      </c>
      <c r="AD1685" s="1">
        <f t="shared" si="1217"/>
        <v>26</v>
      </c>
      <c r="AE1685" s="1">
        <f t="shared" si="1218"/>
        <v>26</v>
      </c>
      <c r="AF1685" s="1">
        <f t="shared" si="1219"/>
        <v>26</v>
      </c>
      <c r="AG1685" s="1">
        <f t="shared" si="1220"/>
        <v>26</v>
      </c>
      <c r="AH1685" s="1">
        <f t="shared" si="1221"/>
        <v>26</v>
      </c>
      <c r="AI1685" s="1">
        <f t="shared" si="1222"/>
        <v>26</v>
      </c>
      <c r="AJ1685" s="1">
        <f t="shared" si="1223"/>
        <v>26</v>
      </c>
      <c r="AK1685" s="1">
        <f t="shared" si="1224"/>
        <v>26</v>
      </c>
      <c r="AL1685" s="1">
        <f t="shared" si="1225"/>
        <v>26</v>
      </c>
      <c r="AM1685" s="1">
        <f t="shared" si="1226"/>
        <v>26</v>
      </c>
      <c r="AN1685" s="1">
        <f t="shared" si="1227"/>
        <v>26</v>
      </c>
      <c r="AO1685" s="1">
        <f t="shared" si="1228"/>
        <v>26</v>
      </c>
      <c r="AP1685" s="7">
        <f t="shared" si="1198"/>
        <v>27</v>
      </c>
      <c r="AQ1685" s="7">
        <f t="shared" si="1199"/>
        <v>28</v>
      </c>
      <c r="AR1685" s="1">
        <f t="shared" si="1229"/>
        <v>29</v>
      </c>
      <c r="AS1685" s="7">
        <f t="shared" si="1200"/>
        <v>31</v>
      </c>
      <c r="AT1685" s="1">
        <f t="shared" si="1230"/>
        <v>31</v>
      </c>
      <c r="AU1685" s="1">
        <f t="shared" si="1231"/>
        <v>31</v>
      </c>
      <c r="AV1685" s="1">
        <f t="shared" si="1232"/>
        <v>31</v>
      </c>
      <c r="AW1685" s="1">
        <f t="shared" si="1233"/>
        <v>31</v>
      </c>
      <c r="AX1685" s="1">
        <f t="shared" si="1234"/>
        <v>31</v>
      </c>
      <c r="AY1685" s="1">
        <f t="shared" si="1235"/>
        <v>31</v>
      </c>
      <c r="AZ1685" s="1">
        <f t="shared" si="1236"/>
        <v>31</v>
      </c>
      <c r="BA1685" s="1">
        <f t="shared" si="1237"/>
        <v>31</v>
      </c>
      <c r="BB1685" s="1">
        <f t="shared" si="1238"/>
        <v>31</v>
      </c>
      <c r="BC1685" s="1">
        <f t="shared" si="1239"/>
        <v>31</v>
      </c>
      <c r="BD1685" s="1">
        <f t="shared" si="1240"/>
        <v>31</v>
      </c>
      <c r="BE1685" s="1">
        <f t="shared" si="1241"/>
        <v>31</v>
      </c>
      <c r="BF1685" s="1">
        <f t="shared" si="1242"/>
        <v>31</v>
      </c>
      <c r="BG1685" s="1">
        <f>+IF(D1685="male",VLOOKUP(M1685,'Key node cluster'!$A$3:$C$45,3,0),VLOOKUP(M1685,'Key node cluster'!$F$3:$H$27,3,0))</f>
        <v>31</v>
      </c>
    </row>
    <row r="1686" spans="1:59" x14ac:dyDescent="0.25">
      <c r="A1686" t="s">
        <v>1994</v>
      </c>
      <c r="B1686">
        <v>9621000747</v>
      </c>
      <c r="C1686" s="7">
        <v>60</v>
      </c>
      <c r="D1686" t="s">
        <v>9</v>
      </c>
      <c r="E1686" t="s">
        <v>10</v>
      </c>
      <c r="G1686" t="str">
        <f t="shared" si="1197"/>
        <v/>
      </c>
      <c r="H1686" s="7">
        <f t="shared" si="1201"/>
        <v>5</v>
      </c>
      <c r="J1686">
        <v>59</v>
      </c>
      <c r="K1686">
        <v>4.1671232876711999</v>
      </c>
      <c r="L1686">
        <v>2</v>
      </c>
      <c r="M1686" s="5">
        <f t="shared" si="1202"/>
        <v>26</v>
      </c>
      <c r="N1686" s="5">
        <f>+IF(D1686="male",VLOOKUP(BG1686,'Key node cluster'!$L$3:$N$24,3,0),VLOOKUP(BG1686,'Key node cluster'!$R$3:$T$15,3,0))</f>
        <v>1</v>
      </c>
      <c r="O1686" s="1">
        <v>0</v>
      </c>
      <c r="P1686" s="1">
        <f t="shared" si="1203"/>
        <v>26</v>
      </c>
      <c r="Q1686" s="1">
        <f t="shared" si="1204"/>
        <v>26</v>
      </c>
      <c r="R1686" s="1">
        <f t="shared" si="1205"/>
        <v>26</v>
      </c>
      <c r="S1686" s="1">
        <f t="shared" si="1206"/>
        <v>26</v>
      </c>
      <c r="T1686" s="1">
        <f t="shared" si="1207"/>
        <v>26</v>
      </c>
      <c r="U1686" s="1">
        <f t="shared" si="1208"/>
        <v>26</v>
      </c>
      <c r="V1686" s="1">
        <f t="shared" si="1209"/>
        <v>26</v>
      </c>
      <c r="W1686" s="1">
        <f t="shared" si="1210"/>
        <v>26</v>
      </c>
      <c r="X1686" s="1">
        <f t="shared" si="1211"/>
        <v>26</v>
      </c>
      <c r="Y1686" s="1">
        <f t="shared" si="1212"/>
        <v>26</v>
      </c>
      <c r="Z1686" s="1">
        <f t="shared" si="1213"/>
        <v>26</v>
      </c>
      <c r="AA1686" s="1">
        <f t="shared" si="1214"/>
        <v>26</v>
      </c>
      <c r="AB1686" s="1">
        <f t="shared" si="1215"/>
        <v>26</v>
      </c>
      <c r="AC1686" s="1">
        <f t="shared" si="1216"/>
        <v>26</v>
      </c>
      <c r="AD1686" s="1">
        <f t="shared" si="1217"/>
        <v>26</v>
      </c>
      <c r="AE1686" s="1">
        <f t="shared" si="1218"/>
        <v>26</v>
      </c>
      <c r="AF1686" s="1">
        <f t="shared" si="1219"/>
        <v>26</v>
      </c>
      <c r="AG1686" s="1">
        <f t="shared" si="1220"/>
        <v>26</v>
      </c>
      <c r="AH1686" s="1">
        <f t="shared" si="1221"/>
        <v>26</v>
      </c>
      <c r="AI1686" s="1">
        <f t="shared" si="1222"/>
        <v>26</v>
      </c>
      <c r="AJ1686" s="1">
        <f t="shared" si="1223"/>
        <v>26</v>
      </c>
      <c r="AK1686" s="1">
        <f t="shared" si="1224"/>
        <v>26</v>
      </c>
      <c r="AL1686" s="1">
        <f t="shared" si="1225"/>
        <v>26</v>
      </c>
      <c r="AM1686" s="1">
        <f t="shared" si="1226"/>
        <v>26</v>
      </c>
      <c r="AN1686" s="1">
        <f t="shared" si="1227"/>
        <v>26</v>
      </c>
      <c r="AO1686" s="1">
        <f t="shared" si="1228"/>
        <v>26</v>
      </c>
      <c r="AP1686" s="7">
        <f t="shared" si="1198"/>
        <v>26</v>
      </c>
      <c r="AQ1686" s="7">
        <f t="shared" si="1199"/>
        <v>26</v>
      </c>
      <c r="AR1686" s="1">
        <f t="shared" si="1229"/>
        <v>26</v>
      </c>
      <c r="AS1686" s="7">
        <f t="shared" si="1200"/>
        <v>26</v>
      </c>
      <c r="AT1686" s="1">
        <f t="shared" si="1230"/>
        <v>26</v>
      </c>
      <c r="AU1686" s="1">
        <f t="shared" si="1231"/>
        <v>26</v>
      </c>
      <c r="AV1686" s="1">
        <f t="shared" si="1232"/>
        <v>26</v>
      </c>
      <c r="AW1686" s="1">
        <f t="shared" si="1233"/>
        <v>26</v>
      </c>
      <c r="AX1686" s="1">
        <f t="shared" si="1234"/>
        <v>26</v>
      </c>
      <c r="AY1686" s="1">
        <f t="shared" si="1235"/>
        <v>26</v>
      </c>
      <c r="AZ1686" s="1">
        <f t="shared" si="1236"/>
        <v>26</v>
      </c>
      <c r="BA1686" s="1">
        <f t="shared" si="1237"/>
        <v>26</v>
      </c>
      <c r="BB1686" s="1">
        <f t="shared" si="1238"/>
        <v>26</v>
      </c>
      <c r="BC1686" s="1">
        <f t="shared" si="1239"/>
        <v>26</v>
      </c>
      <c r="BD1686" s="1">
        <f t="shared" si="1240"/>
        <v>26</v>
      </c>
      <c r="BE1686" s="1">
        <f t="shared" si="1241"/>
        <v>26</v>
      </c>
      <c r="BF1686" s="1">
        <f t="shared" si="1242"/>
        <v>26</v>
      </c>
      <c r="BG1686" s="1">
        <f>+IF(D1686="male",VLOOKUP(M1686,'Key node cluster'!$A$3:$C$45,3,0),VLOOKUP(M1686,'Key node cluster'!$F$3:$H$27,3,0))</f>
        <v>31</v>
      </c>
    </row>
    <row r="1687" spans="1:59" x14ac:dyDescent="0.25">
      <c r="A1687" t="s">
        <v>1995</v>
      </c>
      <c r="B1687">
        <v>9921011633</v>
      </c>
      <c r="C1687" s="7">
        <v>30</v>
      </c>
      <c r="D1687" t="s">
        <v>9</v>
      </c>
      <c r="E1687" t="s">
        <v>10</v>
      </c>
      <c r="F1687" t="s">
        <v>25</v>
      </c>
      <c r="G1687" t="str">
        <f t="shared" si="1197"/>
        <v>bachelor or above</v>
      </c>
      <c r="H1687" s="7">
        <f t="shared" si="1201"/>
        <v>10</v>
      </c>
      <c r="I1687" t="s">
        <v>14</v>
      </c>
      <c r="J1687">
        <v>30</v>
      </c>
      <c r="K1687">
        <v>6.7753424657533996</v>
      </c>
      <c r="L1687">
        <v>9</v>
      </c>
      <c r="M1687" s="5">
        <f t="shared" si="1202"/>
        <v>31</v>
      </c>
      <c r="N1687" s="5">
        <f>+IF(D1687="male",VLOOKUP(BG1687,'Key node cluster'!$L$3:$N$24,3,0),VLOOKUP(BG1687,'Key node cluster'!$R$3:$T$15,3,0))</f>
        <v>1</v>
      </c>
      <c r="O1687" s="1">
        <v>0</v>
      </c>
      <c r="P1687" s="1">
        <f t="shared" si="1203"/>
        <v>26</v>
      </c>
      <c r="Q1687" s="1">
        <f t="shared" si="1204"/>
        <v>26</v>
      </c>
      <c r="R1687" s="1">
        <f t="shared" si="1205"/>
        <v>26</v>
      </c>
      <c r="S1687" s="1">
        <f t="shared" si="1206"/>
        <v>26</v>
      </c>
      <c r="T1687" s="1">
        <f t="shared" si="1207"/>
        <v>26</v>
      </c>
      <c r="U1687" s="1">
        <f t="shared" si="1208"/>
        <v>26</v>
      </c>
      <c r="V1687" s="1">
        <f t="shared" si="1209"/>
        <v>26</v>
      </c>
      <c r="W1687" s="1">
        <f t="shared" si="1210"/>
        <v>26</v>
      </c>
      <c r="X1687" s="1">
        <f t="shared" si="1211"/>
        <v>26</v>
      </c>
      <c r="Y1687" s="1">
        <f t="shared" si="1212"/>
        <v>26</v>
      </c>
      <c r="Z1687" s="1">
        <f t="shared" si="1213"/>
        <v>26</v>
      </c>
      <c r="AA1687" s="1">
        <f t="shared" si="1214"/>
        <v>26</v>
      </c>
      <c r="AB1687" s="1">
        <f t="shared" si="1215"/>
        <v>26</v>
      </c>
      <c r="AC1687" s="1">
        <f t="shared" si="1216"/>
        <v>26</v>
      </c>
      <c r="AD1687" s="1">
        <f t="shared" si="1217"/>
        <v>26</v>
      </c>
      <c r="AE1687" s="1">
        <f t="shared" si="1218"/>
        <v>26</v>
      </c>
      <c r="AF1687" s="1">
        <f t="shared" si="1219"/>
        <v>26</v>
      </c>
      <c r="AG1687" s="1">
        <f t="shared" si="1220"/>
        <v>26</v>
      </c>
      <c r="AH1687" s="1">
        <f t="shared" si="1221"/>
        <v>26</v>
      </c>
      <c r="AI1687" s="1">
        <f t="shared" si="1222"/>
        <v>26</v>
      </c>
      <c r="AJ1687" s="1">
        <f t="shared" si="1223"/>
        <v>26</v>
      </c>
      <c r="AK1687" s="1">
        <f t="shared" si="1224"/>
        <v>26</v>
      </c>
      <c r="AL1687" s="1">
        <f t="shared" si="1225"/>
        <v>26</v>
      </c>
      <c r="AM1687" s="1">
        <f t="shared" si="1226"/>
        <v>26</v>
      </c>
      <c r="AN1687" s="1">
        <f t="shared" si="1227"/>
        <v>26</v>
      </c>
      <c r="AO1687" s="1">
        <f t="shared" si="1228"/>
        <v>26</v>
      </c>
      <c r="AP1687" s="7">
        <f t="shared" si="1198"/>
        <v>27</v>
      </c>
      <c r="AQ1687" s="7">
        <f t="shared" si="1199"/>
        <v>28</v>
      </c>
      <c r="AR1687" s="1">
        <f t="shared" si="1229"/>
        <v>29</v>
      </c>
      <c r="AS1687" s="7">
        <f t="shared" si="1200"/>
        <v>31</v>
      </c>
      <c r="AT1687" s="1">
        <f t="shared" si="1230"/>
        <v>31</v>
      </c>
      <c r="AU1687" s="1">
        <f t="shared" si="1231"/>
        <v>31</v>
      </c>
      <c r="AV1687" s="1">
        <f t="shared" si="1232"/>
        <v>31</v>
      </c>
      <c r="AW1687" s="1">
        <f t="shared" si="1233"/>
        <v>31</v>
      </c>
      <c r="AX1687" s="1">
        <f t="shared" si="1234"/>
        <v>31</v>
      </c>
      <c r="AY1687" s="1">
        <f t="shared" si="1235"/>
        <v>31</v>
      </c>
      <c r="AZ1687" s="1">
        <f t="shared" si="1236"/>
        <v>31</v>
      </c>
      <c r="BA1687" s="1">
        <f t="shared" si="1237"/>
        <v>31</v>
      </c>
      <c r="BB1687" s="1">
        <f t="shared" si="1238"/>
        <v>31</v>
      </c>
      <c r="BC1687" s="1">
        <f t="shared" si="1239"/>
        <v>31</v>
      </c>
      <c r="BD1687" s="1">
        <f t="shared" si="1240"/>
        <v>31</v>
      </c>
      <c r="BE1687" s="1">
        <f t="shared" si="1241"/>
        <v>31</v>
      </c>
      <c r="BF1687" s="1">
        <f t="shared" si="1242"/>
        <v>31</v>
      </c>
      <c r="BG1687" s="1">
        <f>+IF(D1687="male",VLOOKUP(M1687,'Key node cluster'!$A$3:$C$45,3,0),VLOOKUP(M1687,'Key node cluster'!$F$3:$H$27,3,0))</f>
        <v>31</v>
      </c>
    </row>
    <row r="1688" spans="1:59" x14ac:dyDescent="0.25">
      <c r="A1688" t="s">
        <v>1998</v>
      </c>
      <c r="B1688">
        <v>9981039022</v>
      </c>
      <c r="C1688" s="7">
        <v>20</v>
      </c>
      <c r="D1688" t="s">
        <v>9</v>
      </c>
      <c r="E1688" t="s">
        <v>10</v>
      </c>
      <c r="F1688" t="s">
        <v>28</v>
      </c>
      <c r="G1688" t="str">
        <f t="shared" si="1197"/>
        <v>secondary or below</v>
      </c>
      <c r="H1688" s="7">
        <f t="shared" si="1201"/>
        <v>1</v>
      </c>
      <c r="I1688" t="s">
        <v>12</v>
      </c>
      <c r="J1688">
        <v>23</v>
      </c>
      <c r="K1688">
        <v>0.68767123287670995</v>
      </c>
      <c r="L1688">
        <v>1</v>
      </c>
      <c r="M1688" s="5">
        <f t="shared" si="1202"/>
        <v>23</v>
      </c>
      <c r="N1688" s="5">
        <f>+IF(D1688="male",VLOOKUP(BG1688,'Key node cluster'!$L$3:$N$24,3,0),VLOOKUP(BG1688,'Key node cluster'!$R$3:$T$15,3,0))</f>
        <v>1</v>
      </c>
      <c r="O1688" s="1">
        <v>0</v>
      </c>
      <c r="P1688" s="1">
        <f t="shared" si="1203"/>
        <v>1</v>
      </c>
      <c r="Q1688" s="1">
        <f t="shared" si="1204"/>
        <v>17</v>
      </c>
      <c r="R1688" s="1">
        <f t="shared" si="1205"/>
        <v>17</v>
      </c>
      <c r="S1688" s="1">
        <f t="shared" si="1206"/>
        <v>17</v>
      </c>
      <c r="T1688" s="1">
        <f t="shared" si="1207"/>
        <v>17</v>
      </c>
      <c r="U1688" s="1">
        <f t="shared" si="1208"/>
        <v>17</v>
      </c>
      <c r="V1688" s="1">
        <f t="shared" si="1209"/>
        <v>17</v>
      </c>
      <c r="W1688" s="1">
        <f t="shared" si="1210"/>
        <v>17</v>
      </c>
      <c r="X1688" s="1">
        <f t="shared" si="1211"/>
        <v>17</v>
      </c>
      <c r="Y1688" s="1">
        <f t="shared" si="1212"/>
        <v>17</v>
      </c>
      <c r="Z1688" s="1">
        <f t="shared" si="1213"/>
        <v>17</v>
      </c>
      <c r="AA1688" s="1">
        <f t="shared" si="1214"/>
        <v>17</v>
      </c>
      <c r="AB1688" s="1">
        <f t="shared" si="1215"/>
        <v>17</v>
      </c>
      <c r="AC1688" s="1">
        <f t="shared" si="1216"/>
        <v>17</v>
      </c>
      <c r="AD1688" s="1">
        <f t="shared" si="1217"/>
        <v>17</v>
      </c>
      <c r="AE1688" s="1">
        <f t="shared" si="1218"/>
        <v>17</v>
      </c>
      <c r="AF1688" s="1">
        <f t="shared" si="1219"/>
        <v>17</v>
      </c>
      <c r="AG1688" s="1">
        <f t="shared" si="1220"/>
        <v>18</v>
      </c>
      <c r="AH1688" s="1">
        <f t="shared" si="1221"/>
        <v>20</v>
      </c>
      <c r="AI1688" s="1">
        <f t="shared" si="1222"/>
        <v>20</v>
      </c>
      <c r="AJ1688" s="1">
        <f t="shared" si="1223"/>
        <v>21</v>
      </c>
      <c r="AK1688" s="1">
        <f t="shared" si="1224"/>
        <v>23</v>
      </c>
      <c r="AL1688" s="1">
        <f t="shared" si="1225"/>
        <v>23</v>
      </c>
      <c r="AM1688" s="1">
        <f t="shared" si="1226"/>
        <v>23</v>
      </c>
      <c r="AN1688" s="1">
        <f t="shared" si="1227"/>
        <v>23</v>
      </c>
      <c r="AO1688" s="1">
        <f t="shared" si="1228"/>
        <v>23</v>
      </c>
      <c r="AP1688" s="7">
        <f t="shared" si="1198"/>
        <v>23</v>
      </c>
      <c r="AQ1688" s="7">
        <f t="shared" si="1199"/>
        <v>23</v>
      </c>
      <c r="AR1688" s="1">
        <f t="shared" si="1229"/>
        <v>23</v>
      </c>
      <c r="AS1688" s="7">
        <f t="shared" si="1200"/>
        <v>23</v>
      </c>
      <c r="AT1688" s="1">
        <f t="shared" si="1230"/>
        <v>23</v>
      </c>
      <c r="AU1688" s="1">
        <f t="shared" si="1231"/>
        <v>23</v>
      </c>
      <c r="AV1688" s="1">
        <f t="shared" si="1232"/>
        <v>23</v>
      </c>
      <c r="AW1688" s="1">
        <f t="shared" si="1233"/>
        <v>23</v>
      </c>
      <c r="AX1688" s="1">
        <f t="shared" si="1234"/>
        <v>23</v>
      </c>
      <c r="AY1688" s="1">
        <f t="shared" si="1235"/>
        <v>23</v>
      </c>
      <c r="AZ1688" s="1">
        <f t="shared" si="1236"/>
        <v>23</v>
      </c>
      <c r="BA1688" s="1">
        <f t="shared" si="1237"/>
        <v>23</v>
      </c>
      <c r="BB1688" s="1">
        <f t="shared" si="1238"/>
        <v>23</v>
      </c>
      <c r="BC1688" s="1">
        <f t="shared" si="1239"/>
        <v>23</v>
      </c>
      <c r="BD1688" s="1">
        <f t="shared" si="1240"/>
        <v>23</v>
      </c>
      <c r="BE1688" s="1">
        <f t="shared" si="1241"/>
        <v>23</v>
      </c>
      <c r="BF1688" s="1">
        <f t="shared" si="1242"/>
        <v>23</v>
      </c>
      <c r="BG1688" s="1">
        <f>+IF(D1688="male",VLOOKUP(M1688,'Key node cluster'!$A$3:$C$45,3,0),VLOOKUP(M1688,'Key node cluster'!$F$3:$H$27,3,0))</f>
        <v>23</v>
      </c>
    </row>
    <row r="1689" spans="1:59" x14ac:dyDescent="0.25">
      <c r="A1689" t="s">
        <v>1999</v>
      </c>
      <c r="B1689">
        <v>9791019756</v>
      </c>
      <c r="C1689" s="7">
        <v>40</v>
      </c>
      <c r="D1689" t="s">
        <v>9</v>
      </c>
      <c r="E1689" t="s">
        <v>10</v>
      </c>
      <c r="F1689" t="s">
        <v>11</v>
      </c>
      <c r="G1689" t="str">
        <f t="shared" si="1197"/>
        <v>bachelor or above</v>
      </c>
      <c r="H1689" s="7">
        <f t="shared" si="1201"/>
        <v>20</v>
      </c>
      <c r="I1689" t="s">
        <v>46</v>
      </c>
      <c r="J1689">
        <v>42</v>
      </c>
      <c r="K1689">
        <v>22.120547945205001</v>
      </c>
      <c r="L1689">
        <v>1</v>
      </c>
      <c r="M1689" s="5">
        <f t="shared" si="1202"/>
        <v>42</v>
      </c>
      <c r="N1689" s="5">
        <f>+IF(D1689="male",VLOOKUP(BG1689,'Key node cluster'!$L$3:$N$24,3,0),VLOOKUP(BG1689,'Key node cluster'!$R$3:$T$15,3,0))</f>
        <v>0</v>
      </c>
      <c r="O1689" s="1">
        <v>0</v>
      </c>
      <c r="P1689" s="1">
        <f t="shared" si="1203"/>
        <v>26</v>
      </c>
      <c r="Q1689" s="1">
        <f t="shared" si="1204"/>
        <v>26</v>
      </c>
      <c r="R1689" s="1">
        <f t="shared" si="1205"/>
        <v>26</v>
      </c>
      <c r="S1689" s="1">
        <f t="shared" si="1206"/>
        <v>26</v>
      </c>
      <c r="T1689" s="1">
        <f t="shared" si="1207"/>
        <v>26</v>
      </c>
      <c r="U1689" s="1">
        <f t="shared" si="1208"/>
        <v>26</v>
      </c>
      <c r="V1689" s="1">
        <f t="shared" si="1209"/>
        <v>26</v>
      </c>
      <c r="W1689" s="1">
        <f t="shared" si="1210"/>
        <v>26</v>
      </c>
      <c r="X1689" s="1">
        <f t="shared" si="1211"/>
        <v>26</v>
      </c>
      <c r="Y1689" s="1">
        <f t="shared" si="1212"/>
        <v>26</v>
      </c>
      <c r="Z1689" s="1">
        <f t="shared" si="1213"/>
        <v>26</v>
      </c>
      <c r="AA1689" s="1">
        <f t="shared" si="1214"/>
        <v>26</v>
      </c>
      <c r="AB1689" s="1">
        <f t="shared" si="1215"/>
        <v>26</v>
      </c>
      <c r="AC1689" s="1">
        <f t="shared" si="1216"/>
        <v>26</v>
      </c>
      <c r="AD1689" s="1">
        <f t="shared" si="1217"/>
        <v>26</v>
      </c>
      <c r="AE1689" s="1">
        <f t="shared" si="1218"/>
        <v>26</v>
      </c>
      <c r="AF1689" s="1">
        <f t="shared" si="1219"/>
        <v>26</v>
      </c>
      <c r="AG1689" s="1">
        <f t="shared" si="1220"/>
        <v>26</v>
      </c>
      <c r="AH1689" s="1">
        <f t="shared" si="1221"/>
        <v>26</v>
      </c>
      <c r="AI1689" s="1">
        <f t="shared" si="1222"/>
        <v>26</v>
      </c>
      <c r="AJ1689" s="1">
        <f t="shared" si="1223"/>
        <v>26</v>
      </c>
      <c r="AK1689" s="1">
        <f t="shared" si="1224"/>
        <v>26</v>
      </c>
      <c r="AL1689" s="1">
        <f t="shared" si="1225"/>
        <v>26</v>
      </c>
      <c r="AM1689" s="1">
        <f t="shared" si="1226"/>
        <v>26</v>
      </c>
      <c r="AN1689" s="1">
        <f t="shared" si="1227"/>
        <v>26</v>
      </c>
      <c r="AO1689" s="1">
        <f t="shared" si="1228"/>
        <v>26</v>
      </c>
      <c r="AP1689" s="7">
        <f t="shared" si="1198"/>
        <v>38</v>
      </c>
      <c r="AQ1689" s="7">
        <f t="shared" si="1199"/>
        <v>38</v>
      </c>
      <c r="AR1689" s="1">
        <f t="shared" si="1229"/>
        <v>38</v>
      </c>
      <c r="AS1689" s="7">
        <f t="shared" si="1200"/>
        <v>38</v>
      </c>
      <c r="AT1689" s="1">
        <f t="shared" si="1230"/>
        <v>38</v>
      </c>
      <c r="AU1689" s="1">
        <f t="shared" si="1231"/>
        <v>38</v>
      </c>
      <c r="AV1689" s="1">
        <f t="shared" si="1232"/>
        <v>38</v>
      </c>
      <c r="AW1689" s="1">
        <f t="shared" si="1233"/>
        <v>38</v>
      </c>
      <c r="AX1689" s="1">
        <f t="shared" si="1234"/>
        <v>38</v>
      </c>
      <c r="AY1689" s="1">
        <f t="shared" si="1235"/>
        <v>38</v>
      </c>
      <c r="AZ1689" s="1">
        <f t="shared" si="1236"/>
        <v>38</v>
      </c>
      <c r="BA1689" s="1">
        <f t="shared" si="1237"/>
        <v>38</v>
      </c>
      <c r="BB1689" s="1">
        <f t="shared" si="1238"/>
        <v>40</v>
      </c>
      <c r="BC1689" s="1">
        <f t="shared" si="1239"/>
        <v>40</v>
      </c>
      <c r="BD1689" s="1">
        <f t="shared" si="1240"/>
        <v>42</v>
      </c>
      <c r="BE1689" s="1">
        <f t="shared" si="1241"/>
        <v>42</v>
      </c>
      <c r="BF1689" s="1">
        <f t="shared" si="1242"/>
        <v>42</v>
      </c>
      <c r="BG1689" s="1">
        <f>+IF(D1689="male",VLOOKUP(M1689,'Key node cluster'!$A$3:$C$45,3,0),VLOOKUP(M1689,'Key node cluster'!$F$3:$H$27,3,0))</f>
        <v>42</v>
      </c>
    </row>
    <row r="1690" spans="1:59" x14ac:dyDescent="0.25">
      <c r="A1690" t="s">
        <v>2001</v>
      </c>
      <c r="B1690">
        <v>9681006383</v>
      </c>
      <c r="C1690" s="7">
        <v>50</v>
      </c>
      <c r="D1690" t="s">
        <v>9</v>
      </c>
      <c r="E1690" t="s">
        <v>10</v>
      </c>
      <c r="F1690" t="s">
        <v>25</v>
      </c>
      <c r="G1690" t="str">
        <f t="shared" si="1197"/>
        <v>bachelor or above</v>
      </c>
      <c r="H1690" s="7">
        <f t="shared" si="1201"/>
        <v>10</v>
      </c>
      <c r="I1690" t="s">
        <v>14</v>
      </c>
      <c r="J1690">
        <v>54</v>
      </c>
      <c r="K1690">
        <v>8.9452054794521008</v>
      </c>
      <c r="L1690">
        <v>2</v>
      </c>
      <c r="M1690" s="5">
        <f t="shared" si="1202"/>
        <v>32</v>
      </c>
      <c r="N1690" s="5">
        <f>+IF(D1690="male",VLOOKUP(BG1690,'Key node cluster'!$L$3:$N$24,3,0),VLOOKUP(BG1690,'Key node cluster'!$R$3:$T$15,3,0))</f>
        <v>0</v>
      </c>
      <c r="O1690" s="1">
        <v>0</v>
      </c>
      <c r="P1690" s="1">
        <f t="shared" si="1203"/>
        <v>26</v>
      </c>
      <c r="Q1690" s="1">
        <f t="shared" si="1204"/>
        <v>26</v>
      </c>
      <c r="R1690" s="1">
        <f t="shared" si="1205"/>
        <v>26</v>
      </c>
      <c r="S1690" s="1">
        <f t="shared" si="1206"/>
        <v>26</v>
      </c>
      <c r="T1690" s="1">
        <f t="shared" si="1207"/>
        <v>26</v>
      </c>
      <c r="U1690" s="1">
        <f t="shared" si="1208"/>
        <v>26</v>
      </c>
      <c r="V1690" s="1">
        <f t="shared" si="1209"/>
        <v>26</v>
      </c>
      <c r="W1690" s="1">
        <f t="shared" si="1210"/>
        <v>26</v>
      </c>
      <c r="X1690" s="1">
        <f t="shared" si="1211"/>
        <v>26</v>
      </c>
      <c r="Y1690" s="1">
        <f t="shared" si="1212"/>
        <v>26</v>
      </c>
      <c r="Z1690" s="1">
        <f t="shared" si="1213"/>
        <v>26</v>
      </c>
      <c r="AA1690" s="1">
        <f t="shared" si="1214"/>
        <v>26</v>
      </c>
      <c r="AB1690" s="1">
        <f t="shared" si="1215"/>
        <v>26</v>
      </c>
      <c r="AC1690" s="1">
        <f t="shared" si="1216"/>
        <v>26</v>
      </c>
      <c r="AD1690" s="1">
        <f t="shared" si="1217"/>
        <v>26</v>
      </c>
      <c r="AE1690" s="1">
        <f t="shared" si="1218"/>
        <v>26</v>
      </c>
      <c r="AF1690" s="1">
        <f t="shared" si="1219"/>
        <v>26</v>
      </c>
      <c r="AG1690" s="1">
        <f t="shared" si="1220"/>
        <v>26</v>
      </c>
      <c r="AH1690" s="1">
        <f t="shared" si="1221"/>
        <v>26</v>
      </c>
      <c r="AI1690" s="1">
        <f t="shared" si="1222"/>
        <v>26</v>
      </c>
      <c r="AJ1690" s="1">
        <f t="shared" si="1223"/>
        <v>26</v>
      </c>
      <c r="AK1690" s="1">
        <f t="shared" si="1224"/>
        <v>26</v>
      </c>
      <c r="AL1690" s="1">
        <f t="shared" si="1225"/>
        <v>26</v>
      </c>
      <c r="AM1690" s="1">
        <f t="shared" si="1226"/>
        <v>26</v>
      </c>
      <c r="AN1690" s="1">
        <f t="shared" si="1227"/>
        <v>26</v>
      </c>
      <c r="AO1690" s="1">
        <f t="shared" si="1228"/>
        <v>26</v>
      </c>
      <c r="AP1690" s="7">
        <f t="shared" si="1198"/>
        <v>27</v>
      </c>
      <c r="AQ1690" s="7">
        <f t="shared" si="1199"/>
        <v>28</v>
      </c>
      <c r="AR1690" s="1">
        <f t="shared" si="1229"/>
        <v>32</v>
      </c>
      <c r="AS1690" s="7">
        <f t="shared" si="1200"/>
        <v>32</v>
      </c>
      <c r="AT1690" s="1">
        <f t="shared" si="1230"/>
        <v>32</v>
      </c>
      <c r="AU1690" s="1">
        <f t="shared" si="1231"/>
        <v>32</v>
      </c>
      <c r="AV1690" s="1">
        <f t="shared" si="1232"/>
        <v>32</v>
      </c>
      <c r="AW1690" s="1">
        <f t="shared" si="1233"/>
        <v>32</v>
      </c>
      <c r="AX1690" s="1">
        <f t="shared" si="1234"/>
        <v>32</v>
      </c>
      <c r="AY1690" s="1">
        <f t="shared" si="1235"/>
        <v>32</v>
      </c>
      <c r="AZ1690" s="1">
        <f t="shared" si="1236"/>
        <v>32</v>
      </c>
      <c r="BA1690" s="1">
        <f t="shared" si="1237"/>
        <v>32</v>
      </c>
      <c r="BB1690" s="1">
        <f t="shared" si="1238"/>
        <v>32</v>
      </c>
      <c r="BC1690" s="1">
        <f t="shared" si="1239"/>
        <v>32</v>
      </c>
      <c r="BD1690" s="1">
        <f t="shared" si="1240"/>
        <v>32</v>
      </c>
      <c r="BE1690" s="1">
        <f t="shared" si="1241"/>
        <v>32</v>
      </c>
      <c r="BF1690" s="1">
        <f t="shared" si="1242"/>
        <v>32</v>
      </c>
      <c r="BG1690" s="1">
        <f>+IF(D1690="male",VLOOKUP(M1690,'Key node cluster'!$A$3:$C$45,3,0),VLOOKUP(M1690,'Key node cluster'!$F$3:$H$27,3,0))</f>
        <v>32</v>
      </c>
    </row>
    <row r="1691" spans="1:59" x14ac:dyDescent="0.25">
      <c r="A1691" t="s">
        <v>2003</v>
      </c>
      <c r="B1691">
        <v>9911006621</v>
      </c>
      <c r="C1691" s="7">
        <v>30</v>
      </c>
      <c r="D1691" t="s">
        <v>9</v>
      </c>
      <c r="E1691" t="s">
        <v>10</v>
      </c>
      <c r="F1691" t="s">
        <v>273</v>
      </c>
      <c r="G1691" t="str">
        <f t="shared" si="1197"/>
        <v/>
      </c>
      <c r="H1691" s="7">
        <f t="shared" si="1201"/>
        <v>5</v>
      </c>
      <c r="J1691">
        <v>31</v>
      </c>
      <c r="K1691">
        <v>4.7698630136986004</v>
      </c>
      <c r="L1691">
        <v>8</v>
      </c>
      <c r="M1691" s="5">
        <f t="shared" si="1202"/>
        <v>31</v>
      </c>
      <c r="N1691" s="5">
        <f>+IF(D1691="male",VLOOKUP(BG1691,'Key node cluster'!$L$3:$N$24,3,0),VLOOKUP(BG1691,'Key node cluster'!$R$3:$T$15,3,0))</f>
        <v>1</v>
      </c>
      <c r="O1691" s="1">
        <v>0</v>
      </c>
      <c r="P1691" s="1">
        <f t="shared" si="1203"/>
        <v>26</v>
      </c>
      <c r="Q1691" s="1">
        <f t="shared" si="1204"/>
        <v>26</v>
      </c>
      <c r="R1691" s="1">
        <f t="shared" si="1205"/>
        <v>26</v>
      </c>
      <c r="S1691" s="1">
        <f t="shared" si="1206"/>
        <v>26</v>
      </c>
      <c r="T1691" s="1">
        <f t="shared" si="1207"/>
        <v>26</v>
      </c>
      <c r="U1691" s="1">
        <f t="shared" si="1208"/>
        <v>26</v>
      </c>
      <c r="V1691" s="1">
        <f t="shared" si="1209"/>
        <v>26</v>
      </c>
      <c r="W1691" s="1">
        <f t="shared" si="1210"/>
        <v>26</v>
      </c>
      <c r="X1691" s="1">
        <f t="shared" si="1211"/>
        <v>26</v>
      </c>
      <c r="Y1691" s="1">
        <f t="shared" si="1212"/>
        <v>26</v>
      </c>
      <c r="Z1691" s="1">
        <f t="shared" si="1213"/>
        <v>26</v>
      </c>
      <c r="AA1691" s="1">
        <f t="shared" si="1214"/>
        <v>26</v>
      </c>
      <c r="AB1691" s="1">
        <f t="shared" si="1215"/>
        <v>26</v>
      </c>
      <c r="AC1691" s="1">
        <f t="shared" si="1216"/>
        <v>26</v>
      </c>
      <c r="AD1691" s="1">
        <f t="shared" si="1217"/>
        <v>26</v>
      </c>
      <c r="AE1691" s="1">
        <f t="shared" si="1218"/>
        <v>26</v>
      </c>
      <c r="AF1691" s="1">
        <f t="shared" si="1219"/>
        <v>26</v>
      </c>
      <c r="AG1691" s="1">
        <f t="shared" si="1220"/>
        <v>26</v>
      </c>
      <c r="AH1691" s="1">
        <f t="shared" si="1221"/>
        <v>26</v>
      </c>
      <c r="AI1691" s="1">
        <f t="shared" si="1222"/>
        <v>26</v>
      </c>
      <c r="AJ1691" s="1">
        <f t="shared" si="1223"/>
        <v>26</v>
      </c>
      <c r="AK1691" s="1">
        <f t="shared" si="1224"/>
        <v>26</v>
      </c>
      <c r="AL1691" s="1">
        <f t="shared" si="1225"/>
        <v>26</v>
      </c>
      <c r="AM1691" s="1">
        <f t="shared" si="1226"/>
        <v>26</v>
      </c>
      <c r="AN1691" s="1">
        <f t="shared" si="1227"/>
        <v>26</v>
      </c>
      <c r="AO1691" s="1">
        <f t="shared" si="1228"/>
        <v>26</v>
      </c>
      <c r="AP1691" s="7">
        <f t="shared" si="1198"/>
        <v>27</v>
      </c>
      <c r="AQ1691" s="7">
        <f t="shared" si="1199"/>
        <v>28</v>
      </c>
      <c r="AR1691" s="1">
        <f t="shared" si="1229"/>
        <v>29</v>
      </c>
      <c r="AS1691" s="7">
        <f t="shared" si="1200"/>
        <v>31</v>
      </c>
      <c r="AT1691" s="1">
        <f t="shared" si="1230"/>
        <v>31</v>
      </c>
      <c r="AU1691" s="1">
        <f t="shared" si="1231"/>
        <v>31</v>
      </c>
      <c r="AV1691" s="1">
        <f t="shared" si="1232"/>
        <v>31</v>
      </c>
      <c r="AW1691" s="1">
        <f t="shared" si="1233"/>
        <v>31</v>
      </c>
      <c r="AX1691" s="1">
        <f t="shared" si="1234"/>
        <v>31</v>
      </c>
      <c r="AY1691" s="1">
        <f t="shared" si="1235"/>
        <v>31</v>
      </c>
      <c r="AZ1691" s="1">
        <f t="shared" si="1236"/>
        <v>31</v>
      </c>
      <c r="BA1691" s="1">
        <f t="shared" si="1237"/>
        <v>31</v>
      </c>
      <c r="BB1691" s="1">
        <f t="shared" si="1238"/>
        <v>31</v>
      </c>
      <c r="BC1691" s="1">
        <f t="shared" si="1239"/>
        <v>31</v>
      </c>
      <c r="BD1691" s="1">
        <f t="shared" si="1240"/>
        <v>31</v>
      </c>
      <c r="BE1691" s="1">
        <f t="shared" si="1241"/>
        <v>31</v>
      </c>
      <c r="BF1691" s="1">
        <f t="shared" si="1242"/>
        <v>31</v>
      </c>
      <c r="BG1691" s="1">
        <f>+IF(D1691="male",VLOOKUP(M1691,'Key node cluster'!$A$3:$C$45,3,0),VLOOKUP(M1691,'Key node cluster'!$F$3:$H$27,3,0))</f>
        <v>31</v>
      </c>
    </row>
    <row r="1692" spans="1:59" x14ac:dyDescent="0.25">
      <c r="A1692" t="s">
        <v>2004</v>
      </c>
      <c r="B1692">
        <v>9791012223</v>
      </c>
      <c r="C1692" s="7">
        <v>40</v>
      </c>
      <c r="D1692" t="s">
        <v>9</v>
      </c>
      <c r="E1692" t="s">
        <v>10</v>
      </c>
      <c r="F1692" t="s">
        <v>25</v>
      </c>
      <c r="G1692" t="str">
        <f t="shared" si="1197"/>
        <v>bachelor or above</v>
      </c>
      <c r="H1692" s="7">
        <f t="shared" si="1201"/>
        <v>5</v>
      </c>
      <c r="I1692" t="s">
        <v>14</v>
      </c>
      <c r="J1692">
        <v>42</v>
      </c>
      <c r="K1692">
        <v>4.1589041095889998</v>
      </c>
      <c r="L1692">
        <v>12</v>
      </c>
      <c r="M1692" s="5">
        <f t="shared" si="1202"/>
        <v>32</v>
      </c>
      <c r="N1692" s="5">
        <f>+IF(D1692="male",VLOOKUP(BG1692,'Key node cluster'!$L$3:$N$24,3,0),VLOOKUP(BG1692,'Key node cluster'!$R$3:$T$15,3,0))</f>
        <v>0</v>
      </c>
      <c r="O1692" s="1">
        <v>0</v>
      </c>
      <c r="P1692" s="1">
        <f t="shared" si="1203"/>
        <v>26</v>
      </c>
      <c r="Q1692" s="1">
        <f t="shared" si="1204"/>
        <v>26</v>
      </c>
      <c r="R1692" s="1">
        <f t="shared" si="1205"/>
        <v>26</v>
      </c>
      <c r="S1692" s="1">
        <f t="shared" si="1206"/>
        <v>26</v>
      </c>
      <c r="T1692" s="1">
        <f t="shared" si="1207"/>
        <v>26</v>
      </c>
      <c r="U1692" s="1">
        <f t="shared" si="1208"/>
        <v>26</v>
      </c>
      <c r="V1692" s="1">
        <f t="shared" si="1209"/>
        <v>26</v>
      </c>
      <c r="W1692" s="1">
        <f t="shared" si="1210"/>
        <v>26</v>
      </c>
      <c r="X1692" s="1">
        <f t="shared" si="1211"/>
        <v>26</v>
      </c>
      <c r="Y1692" s="1">
        <f t="shared" si="1212"/>
        <v>26</v>
      </c>
      <c r="Z1692" s="1">
        <f t="shared" si="1213"/>
        <v>26</v>
      </c>
      <c r="AA1692" s="1">
        <f t="shared" si="1214"/>
        <v>26</v>
      </c>
      <c r="AB1692" s="1">
        <f t="shared" si="1215"/>
        <v>26</v>
      </c>
      <c r="AC1692" s="1">
        <f t="shared" si="1216"/>
        <v>26</v>
      </c>
      <c r="AD1692" s="1">
        <f t="shared" si="1217"/>
        <v>26</v>
      </c>
      <c r="AE1692" s="1">
        <f t="shared" si="1218"/>
        <v>26</v>
      </c>
      <c r="AF1692" s="1">
        <f t="shared" si="1219"/>
        <v>26</v>
      </c>
      <c r="AG1692" s="1">
        <f t="shared" si="1220"/>
        <v>26</v>
      </c>
      <c r="AH1692" s="1">
        <f t="shared" si="1221"/>
        <v>26</v>
      </c>
      <c r="AI1692" s="1">
        <f t="shared" si="1222"/>
        <v>26</v>
      </c>
      <c r="AJ1692" s="1">
        <f t="shared" si="1223"/>
        <v>26</v>
      </c>
      <c r="AK1692" s="1">
        <f t="shared" si="1224"/>
        <v>26</v>
      </c>
      <c r="AL1692" s="1">
        <f t="shared" si="1225"/>
        <v>26</v>
      </c>
      <c r="AM1692" s="1">
        <f t="shared" si="1226"/>
        <v>26</v>
      </c>
      <c r="AN1692" s="1">
        <f t="shared" si="1227"/>
        <v>26</v>
      </c>
      <c r="AO1692" s="1">
        <f t="shared" si="1228"/>
        <v>26</v>
      </c>
      <c r="AP1692" s="7">
        <f t="shared" si="1198"/>
        <v>27</v>
      </c>
      <c r="AQ1692" s="7">
        <f t="shared" si="1199"/>
        <v>28</v>
      </c>
      <c r="AR1692" s="1">
        <f t="shared" si="1229"/>
        <v>32</v>
      </c>
      <c r="AS1692" s="7">
        <f t="shared" si="1200"/>
        <v>32</v>
      </c>
      <c r="AT1692" s="1">
        <f t="shared" si="1230"/>
        <v>32</v>
      </c>
      <c r="AU1692" s="1">
        <f t="shared" si="1231"/>
        <v>32</v>
      </c>
      <c r="AV1692" s="1">
        <f t="shared" si="1232"/>
        <v>32</v>
      </c>
      <c r="AW1692" s="1">
        <f t="shared" si="1233"/>
        <v>32</v>
      </c>
      <c r="AX1692" s="1">
        <f t="shared" si="1234"/>
        <v>32</v>
      </c>
      <c r="AY1692" s="1">
        <f t="shared" si="1235"/>
        <v>32</v>
      </c>
      <c r="AZ1692" s="1">
        <f t="shared" si="1236"/>
        <v>32</v>
      </c>
      <c r="BA1692" s="1">
        <f t="shared" si="1237"/>
        <v>32</v>
      </c>
      <c r="BB1692" s="1">
        <f t="shared" si="1238"/>
        <v>32</v>
      </c>
      <c r="BC1692" s="1">
        <f t="shared" si="1239"/>
        <v>32</v>
      </c>
      <c r="BD1692" s="1">
        <f t="shared" si="1240"/>
        <v>32</v>
      </c>
      <c r="BE1692" s="1">
        <f t="shared" si="1241"/>
        <v>32</v>
      </c>
      <c r="BF1692" s="1">
        <f t="shared" si="1242"/>
        <v>32</v>
      </c>
      <c r="BG1692" s="1">
        <f>+IF(D1692="male",VLOOKUP(M1692,'Key node cluster'!$A$3:$C$45,3,0),VLOOKUP(M1692,'Key node cluster'!$F$3:$H$27,3,0))</f>
        <v>32</v>
      </c>
    </row>
    <row r="1693" spans="1:59" x14ac:dyDescent="0.25">
      <c r="A1693" t="s">
        <v>2006</v>
      </c>
      <c r="B1693">
        <v>9671034605</v>
      </c>
      <c r="C1693" s="7">
        <v>50</v>
      </c>
      <c r="D1693" t="s">
        <v>9</v>
      </c>
      <c r="E1693" t="s">
        <v>10</v>
      </c>
      <c r="F1693" t="s">
        <v>273</v>
      </c>
      <c r="G1693" t="str">
        <f t="shared" si="1197"/>
        <v>secondary or below</v>
      </c>
      <c r="H1693" s="7">
        <f t="shared" si="1201"/>
        <v>20</v>
      </c>
      <c r="I1693" t="s">
        <v>12</v>
      </c>
      <c r="J1693">
        <v>55</v>
      </c>
      <c r="K1693">
        <v>25.767123287671001</v>
      </c>
      <c r="L1693">
        <v>3</v>
      </c>
      <c r="M1693" s="5">
        <f t="shared" si="1202"/>
        <v>32</v>
      </c>
      <c r="N1693" s="5">
        <f>+IF(D1693="male",VLOOKUP(BG1693,'Key node cluster'!$L$3:$N$24,3,0),VLOOKUP(BG1693,'Key node cluster'!$R$3:$T$15,3,0))</f>
        <v>0</v>
      </c>
      <c r="O1693" s="1">
        <v>0</v>
      </c>
      <c r="P1693" s="1">
        <f t="shared" si="1203"/>
        <v>26</v>
      </c>
      <c r="Q1693" s="1">
        <f t="shared" si="1204"/>
        <v>26</v>
      </c>
      <c r="R1693" s="1">
        <f t="shared" si="1205"/>
        <v>26</v>
      </c>
      <c r="S1693" s="1">
        <f t="shared" si="1206"/>
        <v>26</v>
      </c>
      <c r="T1693" s="1">
        <f t="shared" si="1207"/>
        <v>26</v>
      </c>
      <c r="U1693" s="1">
        <f t="shared" si="1208"/>
        <v>26</v>
      </c>
      <c r="V1693" s="1">
        <f t="shared" si="1209"/>
        <v>26</v>
      </c>
      <c r="W1693" s="1">
        <f t="shared" si="1210"/>
        <v>26</v>
      </c>
      <c r="X1693" s="1">
        <f t="shared" si="1211"/>
        <v>26</v>
      </c>
      <c r="Y1693" s="1">
        <f t="shared" si="1212"/>
        <v>26</v>
      </c>
      <c r="Z1693" s="1">
        <f t="shared" si="1213"/>
        <v>26</v>
      </c>
      <c r="AA1693" s="1">
        <f t="shared" si="1214"/>
        <v>26</v>
      </c>
      <c r="AB1693" s="1">
        <f t="shared" si="1215"/>
        <v>26</v>
      </c>
      <c r="AC1693" s="1">
        <f t="shared" si="1216"/>
        <v>26</v>
      </c>
      <c r="AD1693" s="1">
        <f t="shared" si="1217"/>
        <v>26</v>
      </c>
      <c r="AE1693" s="1">
        <f t="shared" si="1218"/>
        <v>26</v>
      </c>
      <c r="AF1693" s="1">
        <f t="shared" si="1219"/>
        <v>26</v>
      </c>
      <c r="AG1693" s="1">
        <f t="shared" si="1220"/>
        <v>26</v>
      </c>
      <c r="AH1693" s="1">
        <f t="shared" si="1221"/>
        <v>26</v>
      </c>
      <c r="AI1693" s="1">
        <f t="shared" si="1222"/>
        <v>26</v>
      </c>
      <c r="AJ1693" s="1">
        <f t="shared" si="1223"/>
        <v>26</v>
      </c>
      <c r="AK1693" s="1">
        <f t="shared" si="1224"/>
        <v>26</v>
      </c>
      <c r="AL1693" s="1">
        <f t="shared" si="1225"/>
        <v>26</v>
      </c>
      <c r="AM1693" s="1">
        <f t="shared" si="1226"/>
        <v>26</v>
      </c>
      <c r="AN1693" s="1">
        <f t="shared" si="1227"/>
        <v>26</v>
      </c>
      <c r="AO1693" s="1">
        <f t="shared" si="1228"/>
        <v>26</v>
      </c>
      <c r="AP1693" s="7">
        <f t="shared" si="1198"/>
        <v>27</v>
      </c>
      <c r="AQ1693" s="7">
        <f t="shared" si="1199"/>
        <v>28</v>
      </c>
      <c r="AR1693" s="1">
        <f t="shared" si="1229"/>
        <v>32</v>
      </c>
      <c r="AS1693" s="7">
        <f t="shared" si="1200"/>
        <v>32</v>
      </c>
      <c r="AT1693" s="1">
        <f t="shared" si="1230"/>
        <v>32</v>
      </c>
      <c r="AU1693" s="1">
        <f t="shared" si="1231"/>
        <v>32</v>
      </c>
      <c r="AV1693" s="1">
        <f t="shared" si="1232"/>
        <v>32</v>
      </c>
      <c r="AW1693" s="1">
        <f t="shared" si="1233"/>
        <v>32</v>
      </c>
      <c r="AX1693" s="1">
        <f t="shared" si="1234"/>
        <v>32</v>
      </c>
      <c r="AY1693" s="1">
        <f t="shared" si="1235"/>
        <v>32</v>
      </c>
      <c r="AZ1693" s="1">
        <f t="shared" si="1236"/>
        <v>32</v>
      </c>
      <c r="BA1693" s="1">
        <f t="shared" si="1237"/>
        <v>32</v>
      </c>
      <c r="BB1693" s="1">
        <f t="shared" si="1238"/>
        <v>32</v>
      </c>
      <c r="BC1693" s="1">
        <f t="shared" si="1239"/>
        <v>32</v>
      </c>
      <c r="BD1693" s="1">
        <f t="shared" si="1240"/>
        <v>32</v>
      </c>
      <c r="BE1693" s="1">
        <f t="shared" si="1241"/>
        <v>32</v>
      </c>
      <c r="BF1693" s="1">
        <f t="shared" si="1242"/>
        <v>32</v>
      </c>
      <c r="BG1693" s="1">
        <f>+IF(D1693="male",VLOOKUP(M1693,'Key node cluster'!$A$3:$C$45,3,0),VLOOKUP(M1693,'Key node cluster'!$F$3:$H$27,3,0))</f>
        <v>32</v>
      </c>
    </row>
    <row r="1694" spans="1:59" x14ac:dyDescent="0.25">
      <c r="A1694" t="s">
        <v>2009</v>
      </c>
      <c r="B1694">
        <v>9801012486</v>
      </c>
      <c r="C1694" s="7">
        <v>40</v>
      </c>
      <c r="D1694" t="s">
        <v>9</v>
      </c>
      <c r="E1694" t="s">
        <v>10</v>
      </c>
      <c r="F1694" t="s">
        <v>352</v>
      </c>
      <c r="G1694" t="str">
        <f t="shared" ref="G1694:G1757" si="1243">IF(I1694="","",IF(OR(I1694="high_school",I1694="secondary_or_below"),"secondary or below",IF(OR(I1694="bachelor",I1694="master",I1694="phd"),"bachelor or above", "tvet")))</f>
        <v>secondary or below</v>
      </c>
      <c r="H1694" s="7">
        <f t="shared" si="1201"/>
        <v>15</v>
      </c>
      <c r="I1694" t="s">
        <v>18</v>
      </c>
      <c r="J1694">
        <v>41</v>
      </c>
      <c r="K1694">
        <v>11.01095890411</v>
      </c>
      <c r="L1694">
        <v>3</v>
      </c>
      <c r="M1694" s="5">
        <f t="shared" si="1202"/>
        <v>32</v>
      </c>
      <c r="N1694" s="5">
        <f>+IF(D1694="male",VLOOKUP(BG1694,'Key node cluster'!$L$3:$N$24,3,0),VLOOKUP(BG1694,'Key node cluster'!$R$3:$T$15,3,0))</f>
        <v>0</v>
      </c>
      <c r="O1694" s="1">
        <v>0</v>
      </c>
      <c r="P1694" s="1">
        <f t="shared" si="1203"/>
        <v>26</v>
      </c>
      <c r="Q1694" s="1">
        <f t="shared" si="1204"/>
        <v>26</v>
      </c>
      <c r="R1694" s="1">
        <f t="shared" si="1205"/>
        <v>26</v>
      </c>
      <c r="S1694" s="1">
        <f t="shared" si="1206"/>
        <v>26</v>
      </c>
      <c r="T1694" s="1">
        <f t="shared" si="1207"/>
        <v>26</v>
      </c>
      <c r="U1694" s="1">
        <f t="shared" si="1208"/>
        <v>26</v>
      </c>
      <c r="V1694" s="1">
        <f t="shared" si="1209"/>
        <v>26</v>
      </c>
      <c r="W1694" s="1">
        <f t="shared" si="1210"/>
        <v>26</v>
      </c>
      <c r="X1694" s="1">
        <f t="shared" si="1211"/>
        <v>26</v>
      </c>
      <c r="Y1694" s="1">
        <f t="shared" si="1212"/>
        <v>26</v>
      </c>
      <c r="Z1694" s="1">
        <f t="shared" si="1213"/>
        <v>26</v>
      </c>
      <c r="AA1694" s="1">
        <f t="shared" si="1214"/>
        <v>26</v>
      </c>
      <c r="AB1694" s="1">
        <f t="shared" si="1215"/>
        <v>26</v>
      </c>
      <c r="AC1694" s="1">
        <f t="shared" si="1216"/>
        <v>26</v>
      </c>
      <c r="AD1694" s="1">
        <f t="shared" si="1217"/>
        <v>26</v>
      </c>
      <c r="AE1694" s="1">
        <f t="shared" si="1218"/>
        <v>26</v>
      </c>
      <c r="AF1694" s="1">
        <f t="shared" si="1219"/>
        <v>26</v>
      </c>
      <c r="AG1694" s="1">
        <f t="shared" si="1220"/>
        <v>26</v>
      </c>
      <c r="AH1694" s="1">
        <f t="shared" si="1221"/>
        <v>26</v>
      </c>
      <c r="AI1694" s="1">
        <f t="shared" si="1222"/>
        <v>26</v>
      </c>
      <c r="AJ1694" s="1">
        <f t="shared" si="1223"/>
        <v>26</v>
      </c>
      <c r="AK1694" s="1">
        <f t="shared" si="1224"/>
        <v>26</v>
      </c>
      <c r="AL1694" s="1">
        <f t="shared" si="1225"/>
        <v>26</v>
      </c>
      <c r="AM1694" s="1">
        <f t="shared" si="1226"/>
        <v>26</v>
      </c>
      <c r="AN1694" s="1">
        <f t="shared" si="1227"/>
        <v>26</v>
      </c>
      <c r="AO1694" s="1">
        <f t="shared" si="1228"/>
        <v>26</v>
      </c>
      <c r="AP1694" s="7">
        <f t="shared" si="1198"/>
        <v>27</v>
      </c>
      <c r="AQ1694" s="7">
        <f t="shared" si="1199"/>
        <v>28</v>
      </c>
      <c r="AR1694" s="1">
        <f t="shared" si="1229"/>
        <v>32</v>
      </c>
      <c r="AS1694" s="7">
        <f t="shared" si="1200"/>
        <v>32</v>
      </c>
      <c r="AT1694" s="1">
        <f t="shared" si="1230"/>
        <v>32</v>
      </c>
      <c r="AU1694" s="1">
        <f t="shared" si="1231"/>
        <v>32</v>
      </c>
      <c r="AV1694" s="1">
        <f t="shared" si="1232"/>
        <v>32</v>
      </c>
      <c r="AW1694" s="1">
        <f t="shared" si="1233"/>
        <v>32</v>
      </c>
      <c r="AX1694" s="1">
        <f t="shared" si="1234"/>
        <v>32</v>
      </c>
      <c r="AY1694" s="1">
        <f t="shared" si="1235"/>
        <v>32</v>
      </c>
      <c r="AZ1694" s="1">
        <f t="shared" si="1236"/>
        <v>32</v>
      </c>
      <c r="BA1694" s="1">
        <f t="shared" si="1237"/>
        <v>32</v>
      </c>
      <c r="BB1694" s="1">
        <f t="shared" si="1238"/>
        <v>32</v>
      </c>
      <c r="BC1694" s="1">
        <f t="shared" si="1239"/>
        <v>32</v>
      </c>
      <c r="BD1694" s="1">
        <f t="shared" si="1240"/>
        <v>32</v>
      </c>
      <c r="BE1694" s="1">
        <f t="shared" si="1241"/>
        <v>32</v>
      </c>
      <c r="BF1694" s="1">
        <f t="shared" si="1242"/>
        <v>32</v>
      </c>
      <c r="BG1694" s="1">
        <f>+IF(D1694="male",VLOOKUP(M1694,'Key node cluster'!$A$3:$C$45,3,0),VLOOKUP(M1694,'Key node cluster'!$F$3:$H$27,3,0))</f>
        <v>32</v>
      </c>
    </row>
    <row r="1695" spans="1:59" x14ac:dyDescent="0.25">
      <c r="A1695" t="s">
        <v>2012</v>
      </c>
      <c r="B1695">
        <v>9891011323</v>
      </c>
      <c r="C1695" s="7">
        <v>30</v>
      </c>
      <c r="D1695" t="s">
        <v>9</v>
      </c>
      <c r="E1695" t="s">
        <v>10</v>
      </c>
      <c r="F1695" t="s">
        <v>11</v>
      </c>
      <c r="G1695" t="str">
        <f t="shared" si="1243"/>
        <v>bachelor or above</v>
      </c>
      <c r="H1695" s="7">
        <f t="shared" si="1201"/>
        <v>5</v>
      </c>
      <c r="I1695" t="s">
        <v>14</v>
      </c>
      <c r="J1695">
        <v>32</v>
      </c>
      <c r="K1695">
        <v>4.1917808219178001</v>
      </c>
      <c r="L1695">
        <v>1</v>
      </c>
      <c r="M1695" s="5">
        <f t="shared" si="1202"/>
        <v>41</v>
      </c>
      <c r="N1695" s="5">
        <f>+IF(D1695="male",VLOOKUP(BG1695,'Key node cluster'!$L$3:$N$24,3,0),VLOOKUP(BG1695,'Key node cluster'!$R$3:$T$15,3,0))</f>
        <v>1</v>
      </c>
      <c r="O1695" s="1">
        <v>0</v>
      </c>
      <c r="P1695" s="1">
        <f t="shared" si="1203"/>
        <v>26</v>
      </c>
      <c r="Q1695" s="1">
        <f t="shared" si="1204"/>
        <v>26</v>
      </c>
      <c r="R1695" s="1">
        <f t="shared" si="1205"/>
        <v>26</v>
      </c>
      <c r="S1695" s="1">
        <f t="shared" si="1206"/>
        <v>26</v>
      </c>
      <c r="T1695" s="1">
        <f t="shared" si="1207"/>
        <v>26</v>
      </c>
      <c r="U1695" s="1">
        <f t="shared" si="1208"/>
        <v>26</v>
      </c>
      <c r="V1695" s="1">
        <f t="shared" si="1209"/>
        <v>26</v>
      </c>
      <c r="W1695" s="1">
        <f t="shared" si="1210"/>
        <v>26</v>
      </c>
      <c r="X1695" s="1">
        <f t="shared" si="1211"/>
        <v>26</v>
      </c>
      <c r="Y1695" s="1">
        <f t="shared" si="1212"/>
        <v>26</v>
      </c>
      <c r="Z1695" s="1">
        <f t="shared" si="1213"/>
        <v>26</v>
      </c>
      <c r="AA1695" s="1">
        <f t="shared" si="1214"/>
        <v>26</v>
      </c>
      <c r="AB1695" s="1">
        <f t="shared" si="1215"/>
        <v>26</v>
      </c>
      <c r="AC1695" s="1">
        <f t="shared" si="1216"/>
        <v>26</v>
      </c>
      <c r="AD1695" s="1">
        <f t="shared" si="1217"/>
        <v>26</v>
      </c>
      <c r="AE1695" s="1">
        <f t="shared" si="1218"/>
        <v>26</v>
      </c>
      <c r="AF1695" s="1">
        <f t="shared" si="1219"/>
        <v>26</v>
      </c>
      <c r="AG1695" s="1">
        <f t="shared" si="1220"/>
        <v>26</v>
      </c>
      <c r="AH1695" s="1">
        <f t="shared" si="1221"/>
        <v>26</v>
      </c>
      <c r="AI1695" s="1">
        <f t="shared" si="1222"/>
        <v>26</v>
      </c>
      <c r="AJ1695" s="1">
        <f t="shared" si="1223"/>
        <v>26</v>
      </c>
      <c r="AK1695" s="1">
        <f t="shared" si="1224"/>
        <v>26</v>
      </c>
      <c r="AL1695" s="1">
        <f t="shared" si="1225"/>
        <v>26</v>
      </c>
      <c r="AM1695" s="1">
        <f t="shared" si="1226"/>
        <v>26</v>
      </c>
      <c r="AN1695" s="1">
        <f t="shared" si="1227"/>
        <v>26</v>
      </c>
      <c r="AO1695" s="1">
        <f t="shared" si="1228"/>
        <v>26</v>
      </c>
      <c r="AP1695" s="7">
        <f t="shared" si="1198"/>
        <v>38</v>
      </c>
      <c r="AQ1695" s="7">
        <f t="shared" si="1199"/>
        <v>38</v>
      </c>
      <c r="AR1695" s="1">
        <f t="shared" si="1229"/>
        <v>38</v>
      </c>
      <c r="AS1695" s="7">
        <f t="shared" si="1200"/>
        <v>38</v>
      </c>
      <c r="AT1695" s="1">
        <f t="shared" si="1230"/>
        <v>38</v>
      </c>
      <c r="AU1695" s="1">
        <f t="shared" si="1231"/>
        <v>38</v>
      </c>
      <c r="AV1695" s="1">
        <f t="shared" si="1232"/>
        <v>38</v>
      </c>
      <c r="AW1695" s="1">
        <f t="shared" si="1233"/>
        <v>38</v>
      </c>
      <c r="AX1695" s="1">
        <f t="shared" si="1234"/>
        <v>38</v>
      </c>
      <c r="AY1695" s="1">
        <f t="shared" si="1235"/>
        <v>38</v>
      </c>
      <c r="AZ1695" s="1">
        <f t="shared" si="1236"/>
        <v>38</v>
      </c>
      <c r="BA1695" s="1">
        <f t="shared" si="1237"/>
        <v>38</v>
      </c>
      <c r="BB1695" s="1">
        <f t="shared" si="1238"/>
        <v>40</v>
      </c>
      <c r="BC1695" s="1">
        <f t="shared" si="1239"/>
        <v>40</v>
      </c>
      <c r="BD1695" s="1">
        <f t="shared" si="1240"/>
        <v>41</v>
      </c>
      <c r="BE1695" s="1">
        <f t="shared" si="1241"/>
        <v>41</v>
      </c>
      <c r="BF1695" s="1">
        <f t="shared" si="1242"/>
        <v>41</v>
      </c>
      <c r="BG1695" s="1">
        <f>+IF(D1695="male",VLOOKUP(M1695,'Key node cluster'!$A$3:$C$45,3,0),VLOOKUP(M1695,'Key node cluster'!$F$3:$H$27,3,0))</f>
        <v>41</v>
      </c>
    </row>
    <row r="1696" spans="1:59" x14ac:dyDescent="0.25">
      <c r="A1696" t="s">
        <v>2013</v>
      </c>
      <c r="B1696">
        <v>9911051209</v>
      </c>
      <c r="C1696" s="7">
        <v>30</v>
      </c>
      <c r="D1696" t="s">
        <v>9</v>
      </c>
      <c r="E1696" t="s">
        <v>10</v>
      </c>
      <c r="F1696" t="s">
        <v>45</v>
      </c>
      <c r="G1696" t="str">
        <f t="shared" si="1243"/>
        <v>tvet</v>
      </c>
      <c r="H1696" s="7">
        <f t="shared" si="1201"/>
        <v>10</v>
      </c>
      <c r="I1696" t="s">
        <v>22</v>
      </c>
      <c r="J1696">
        <v>30</v>
      </c>
      <c r="K1696">
        <v>5.5205479452055002</v>
      </c>
      <c r="L1696">
        <v>7</v>
      </c>
      <c r="M1696" s="5">
        <f t="shared" si="1202"/>
        <v>31</v>
      </c>
      <c r="N1696" s="5">
        <f>+IF(D1696="male",VLOOKUP(BG1696,'Key node cluster'!$L$3:$N$24,3,0),VLOOKUP(BG1696,'Key node cluster'!$R$3:$T$15,3,0))</f>
        <v>1</v>
      </c>
      <c r="O1696" s="1">
        <v>0</v>
      </c>
      <c r="P1696" s="1">
        <f t="shared" si="1203"/>
        <v>26</v>
      </c>
      <c r="Q1696" s="1">
        <f t="shared" si="1204"/>
        <v>26</v>
      </c>
      <c r="R1696" s="1">
        <f t="shared" si="1205"/>
        <v>26</v>
      </c>
      <c r="S1696" s="1">
        <f t="shared" si="1206"/>
        <v>26</v>
      </c>
      <c r="T1696" s="1">
        <f t="shared" si="1207"/>
        <v>26</v>
      </c>
      <c r="U1696" s="1">
        <f t="shared" si="1208"/>
        <v>26</v>
      </c>
      <c r="V1696" s="1">
        <f t="shared" si="1209"/>
        <v>26</v>
      </c>
      <c r="W1696" s="1">
        <f t="shared" si="1210"/>
        <v>26</v>
      </c>
      <c r="X1696" s="1">
        <f t="shared" si="1211"/>
        <v>26</v>
      </c>
      <c r="Y1696" s="1">
        <f t="shared" si="1212"/>
        <v>26</v>
      </c>
      <c r="Z1696" s="1">
        <f t="shared" si="1213"/>
        <v>26</v>
      </c>
      <c r="AA1696" s="1">
        <f t="shared" si="1214"/>
        <v>26</v>
      </c>
      <c r="AB1696" s="1">
        <f t="shared" si="1215"/>
        <v>26</v>
      </c>
      <c r="AC1696" s="1">
        <f t="shared" si="1216"/>
        <v>26</v>
      </c>
      <c r="AD1696" s="1">
        <f t="shared" si="1217"/>
        <v>26</v>
      </c>
      <c r="AE1696" s="1">
        <f t="shared" si="1218"/>
        <v>26</v>
      </c>
      <c r="AF1696" s="1">
        <f t="shared" si="1219"/>
        <v>26</v>
      </c>
      <c r="AG1696" s="1">
        <f t="shared" si="1220"/>
        <v>26</v>
      </c>
      <c r="AH1696" s="1">
        <f t="shared" si="1221"/>
        <v>26</v>
      </c>
      <c r="AI1696" s="1">
        <f t="shared" si="1222"/>
        <v>26</v>
      </c>
      <c r="AJ1696" s="1">
        <f t="shared" si="1223"/>
        <v>26</v>
      </c>
      <c r="AK1696" s="1">
        <f t="shared" si="1224"/>
        <v>26</v>
      </c>
      <c r="AL1696" s="1">
        <f t="shared" si="1225"/>
        <v>26</v>
      </c>
      <c r="AM1696" s="1">
        <f t="shared" si="1226"/>
        <v>26</v>
      </c>
      <c r="AN1696" s="1">
        <f t="shared" si="1227"/>
        <v>26</v>
      </c>
      <c r="AO1696" s="1">
        <f t="shared" si="1228"/>
        <v>26</v>
      </c>
      <c r="AP1696" s="7">
        <f t="shared" si="1198"/>
        <v>27</v>
      </c>
      <c r="AQ1696" s="7">
        <f t="shared" si="1199"/>
        <v>28</v>
      </c>
      <c r="AR1696" s="1">
        <f t="shared" si="1229"/>
        <v>29</v>
      </c>
      <c r="AS1696" s="7">
        <f t="shared" si="1200"/>
        <v>31</v>
      </c>
      <c r="AT1696" s="1">
        <f t="shared" si="1230"/>
        <v>31</v>
      </c>
      <c r="AU1696" s="1">
        <f t="shared" si="1231"/>
        <v>31</v>
      </c>
      <c r="AV1696" s="1">
        <f t="shared" si="1232"/>
        <v>31</v>
      </c>
      <c r="AW1696" s="1">
        <f t="shared" si="1233"/>
        <v>31</v>
      </c>
      <c r="AX1696" s="1">
        <f t="shared" si="1234"/>
        <v>31</v>
      </c>
      <c r="AY1696" s="1">
        <f t="shared" si="1235"/>
        <v>31</v>
      </c>
      <c r="AZ1696" s="1">
        <f t="shared" si="1236"/>
        <v>31</v>
      </c>
      <c r="BA1696" s="1">
        <f t="shared" si="1237"/>
        <v>31</v>
      </c>
      <c r="BB1696" s="1">
        <f t="shared" si="1238"/>
        <v>31</v>
      </c>
      <c r="BC1696" s="1">
        <f t="shared" si="1239"/>
        <v>31</v>
      </c>
      <c r="BD1696" s="1">
        <f t="shared" si="1240"/>
        <v>31</v>
      </c>
      <c r="BE1696" s="1">
        <f t="shared" si="1241"/>
        <v>31</v>
      </c>
      <c r="BF1696" s="1">
        <f t="shared" si="1242"/>
        <v>31</v>
      </c>
      <c r="BG1696" s="1">
        <f>+IF(D1696="male",VLOOKUP(M1696,'Key node cluster'!$A$3:$C$45,3,0),VLOOKUP(M1696,'Key node cluster'!$F$3:$H$27,3,0))</f>
        <v>31</v>
      </c>
    </row>
    <row r="1697" spans="1:59" x14ac:dyDescent="0.25">
      <c r="A1697" t="s">
        <v>2014</v>
      </c>
      <c r="B1697">
        <v>9821000597</v>
      </c>
      <c r="C1697" s="7">
        <v>40</v>
      </c>
      <c r="D1697" t="s">
        <v>9</v>
      </c>
      <c r="E1697" t="s">
        <v>10</v>
      </c>
      <c r="G1697" t="str">
        <f t="shared" si="1243"/>
        <v/>
      </c>
      <c r="H1697" s="7">
        <f t="shared" si="1201"/>
        <v>15</v>
      </c>
      <c r="J1697">
        <v>39</v>
      </c>
      <c r="K1697">
        <v>14.032876712328999</v>
      </c>
      <c r="L1697">
        <v>3</v>
      </c>
      <c r="M1697" s="5">
        <f t="shared" si="1202"/>
        <v>26</v>
      </c>
      <c r="N1697" s="5">
        <f>+IF(D1697="male",VLOOKUP(BG1697,'Key node cluster'!$L$3:$N$24,3,0),VLOOKUP(BG1697,'Key node cluster'!$R$3:$T$15,3,0))</f>
        <v>1</v>
      </c>
      <c r="O1697" s="1">
        <v>0</v>
      </c>
      <c r="P1697" s="1">
        <f t="shared" si="1203"/>
        <v>26</v>
      </c>
      <c r="Q1697" s="1">
        <f t="shared" si="1204"/>
        <v>26</v>
      </c>
      <c r="R1697" s="1">
        <f t="shared" si="1205"/>
        <v>26</v>
      </c>
      <c r="S1697" s="1">
        <f t="shared" si="1206"/>
        <v>26</v>
      </c>
      <c r="T1697" s="1">
        <f t="shared" si="1207"/>
        <v>26</v>
      </c>
      <c r="U1697" s="1">
        <f t="shared" si="1208"/>
        <v>26</v>
      </c>
      <c r="V1697" s="1">
        <f t="shared" si="1209"/>
        <v>26</v>
      </c>
      <c r="W1697" s="1">
        <f t="shared" si="1210"/>
        <v>26</v>
      </c>
      <c r="X1697" s="1">
        <f t="shared" si="1211"/>
        <v>26</v>
      </c>
      <c r="Y1697" s="1">
        <f t="shared" si="1212"/>
        <v>26</v>
      </c>
      <c r="Z1697" s="1">
        <f t="shared" si="1213"/>
        <v>26</v>
      </c>
      <c r="AA1697" s="1">
        <f t="shared" si="1214"/>
        <v>26</v>
      </c>
      <c r="AB1697" s="1">
        <f t="shared" si="1215"/>
        <v>26</v>
      </c>
      <c r="AC1697" s="1">
        <f t="shared" si="1216"/>
        <v>26</v>
      </c>
      <c r="AD1697" s="1">
        <f t="shared" si="1217"/>
        <v>26</v>
      </c>
      <c r="AE1697" s="1">
        <f t="shared" si="1218"/>
        <v>26</v>
      </c>
      <c r="AF1697" s="1">
        <f t="shared" si="1219"/>
        <v>26</v>
      </c>
      <c r="AG1697" s="1">
        <f t="shared" si="1220"/>
        <v>26</v>
      </c>
      <c r="AH1697" s="1">
        <f t="shared" si="1221"/>
        <v>26</v>
      </c>
      <c r="AI1697" s="1">
        <f t="shared" si="1222"/>
        <v>26</v>
      </c>
      <c r="AJ1697" s="1">
        <f t="shared" si="1223"/>
        <v>26</v>
      </c>
      <c r="AK1697" s="1">
        <f t="shared" si="1224"/>
        <v>26</v>
      </c>
      <c r="AL1697" s="1">
        <f t="shared" si="1225"/>
        <v>26</v>
      </c>
      <c r="AM1697" s="1">
        <f t="shared" si="1226"/>
        <v>26</v>
      </c>
      <c r="AN1697" s="1">
        <f t="shared" si="1227"/>
        <v>26</v>
      </c>
      <c r="AO1697" s="1">
        <f t="shared" si="1228"/>
        <v>26</v>
      </c>
      <c r="AP1697" s="7">
        <f t="shared" si="1198"/>
        <v>26</v>
      </c>
      <c r="AQ1697" s="7">
        <f t="shared" si="1199"/>
        <v>26</v>
      </c>
      <c r="AR1697" s="1">
        <f t="shared" si="1229"/>
        <v>26</v>
      </c>
      <c r="AS1697" s="7">
        <f t="shared" si="1200"/>
        <v>26</v>
      </c>
      <c r="AT1697" s="1">
        <f t="shared" si="1230"/>
        <v>26</v>
      </c>
      <c r="AU1697" s="1">
        <f t="shared" si="1231"/>
        <v>26</v>
      </c>
      <c r="AV1697" s="1">
        <f t="shared" si="1232"/>
        <v>26</v>
      </c>
      <c r="AW1697" s="1">
        <f t="shared" si="1233"/>
        <v>26</v>
      </c>
      <c r="AX1697" s="1">
        <f t="shared" si="1234"/>
        <v>26</v>
      </c>
      <c r="AY1697" s="1">
        <f t="shared" si="1235"/>
        <v>26</v>
      </c>
      <c r="AZ1697" s="1">
        <f t="shared" si="1236"/>
        <v>26</v>
      </c>
      <c r="BA1697" s="1">
        <f t="shared" si="1237"/>
        <v>26</v>
      </c>
      <c r="BB1697" s="1">
        <f t="shared" si="1238"/>
        <v>26</v>
      </c>
      <c r="BC1697" s="1">
        <f t="shared" si="1239"/>
        <v>26</v>
      </c>
      <c r="BD1697" s="1">
        <f t="shared" si="1240"/>
        <v>26</v>
      </c>
      <c r="BE1697" s="1">
        <f t="shared" si="1241"/>
        <v>26</v>
      </c>
      <c r="BF1697" s="1">
        <f t="shared" si="1242"/>
        <v>26</v>
      </c>
      <c r="BG1697" s="1">
        <f>+IF(D1697="male",VLOOKUP(M1697,'Key node cluster'!$A$3:$C$45,3,0),VLOOKUP(M1697,'Key node cluster'!$F$3:$H$27,3,0))</f>
        <v>31</v>
      </c>
    </row>
    <row r="1698" spans="1:59" x14ac:dyDescent="0.25">
      <c r="A1698" t="s">
        <v>2015</v>
      </c>
      <c r="B1698">
        <v>9971037808</v>
      </c>
      <c r="C1698" s="7">
        <v>20</v>
      </c>
      <c r="D1698" t="s">
        <v>9</v>
      </c>
      <c r="E1698" t="s">
        <v>10</v>
      </c>
      <c r="F1698" t="s">
        <v>45</v>
      </c>
      <c r="G1698" t="str">
        <f t="shared" si="1243"/>
        <v>bachelor or above</v>
      </c>
      <c r="H1698" s="7">
        <f t="shared" si="1201"/>
        <v>5</v>
      </c>
      <c r="I1698" t="s">
        <v>14</v>
      </c>
      <c r="J1698">
        <v>24</v>
      </c>
      <c r="K1698">
        <v>3.4164383561644001</v>
      </c>
      <c r="L1698">
        <v>10</v>
      </c>
      <c r="M1698" s="5">
        <f t="shared" si="1202"/>
        <v>30</v>
      </c>
      <c r="N1698" s="5">
        <f>+IF(D1698="male",VLOOKUP(BG1698,'Key node cluster'!$L$3:$N$24,3,0),VLOOKUP(BG1698,'Key node cluster'!$R$3:$T$15,3,0))</f>
        <v>2</v>
      </c>
      <c r="O1698" s="1">
        <v>0</v>
      </c>
      <c r="P1698" s="1">
        <f t="shared" si="1203"/>
        <v>26</v>
      </c>
      <c r="Q1698" s="1">
        <f t="shared" si="1204"/>
        <v>26</v>
      </c>
      <c r="R1698" s="1">
        <f t="shared" si="1205"/>
        <v>26</v>
      </c>
      <c r="S1698" s="1">
        <f t="shared" si="1206"/>
        <v>26</v>
      </c>
      <c r="T1698" s="1">
        <f t="shared" si="1207"/>
        <v>26</v>
      </c>
      <c r="U1698" s="1">
        <f t="shared" si="1208"/>
        <v>26</v>
      </c>
      <c r="V1698" s="1">
        <f t="shared" si="1209"/>
        <v>26</v>
      </c>
      <c r="W1698" s="1">
        <f t="shared" si="1210"/>
        <v>26</v>
      </c>
      <c r="X1698" s="1">
        <f t="shared" si="1211"/>
        <v>26</v>
      </c>
      <c r="Y1698" s="1">
        <f t="shared" si="1212"/>
        <v>26</v>
      </c>
      <c r="Z1698" s="1">
        <f t="shared" si="1213"/>
        <v>26</v>
      </c>
      <c r="AA1698" s="1">
        <f t="shared" si="1214"/>
        <v>26</v>
      </c>
      <c r="AB1698" s="1">
        <f t="shared" si="1215"/>
        <v>26</v>
      </c>
      <c r="AC1698" s="1">
        <f t="shared" si="1216"/>
        <v>26</v>
      </c>
      <c r="AD1698" s="1">
        <f t="shared" si="1217"/>
        <v>26</v>
      </c>
      <c r="AE1698" s="1">
        <f t="shared" si="1218"/>
        <v>26</v>
      </c>
      <c r="AF1698" s="1">
        <f t="shared" si="1219"/>
        <v>26</v>
      </c>
      <c r="AG1698" s="1">
        <f t="shared" si="1220"/>
        <v>26</v>
      </c>
      <c r="AH1698" s="1">
        <f t="shared" si="1221"/>
        <v>26</v>
      </c>
      <c r="AI1698" s="1">
        <f t="shared" si="1222"/>
        <v>26</v>
      </c>
      <c r="AJ1698" s="1">
        <f t="shared" si="1223"/>
        <v>26</v>
      </c>
      <c r="AK1698" s="1">
        <f t="shared" si="1224"/>
        <v>26</v>
      </c>
      <c r="AL1698" s="1">
        <f t="shared" si="1225"/>
        <v>26</v>
      </c>
      <c r="AM1698" s="1">
        <f t="shared" si="1226"/>
        <v>26</v>
      </c>
      <c r="AN1698" s="1">
        <f t="shared" si="1227"/>
        <v>26</v>
      </c>
      <c r="AO1698" s="1">
        <f t="shared" si="1228"/>
        <v>26</v>
      </c>
      <c r="AP1698" s="7">
        <f t="shared" si="1198"/>
        <v>27</v>
      </c>
      <c r="AQ1698" s="7">
        <f t="shared" si="1199"/>
        <v>28</v>
      </c>
      <c r="AR1698" s="1">
        <f t="shared" si="1229"/>
        <v>29</v>
      </c>
      <c r="AS1698" s="7">
        <f t="shared" si="1200"/>
        <v>30</v>
      </c>
      <c r="AT1698" s="1">
        <f t="shared" si="1230"/>
        <v>30</v>
      </c>
      <c r="AU1698" s="1">
        <f t="shared" si="1231"/>
        <v>30</v>
      </c>
      <c r="AV1698" s="1">
        <f t="shared" si="1232"/>
        <v>30</v>
      </c>
      <c r="AW1698" s="1">
        <f t="shared" si="1233"/>
        <v>30</v>
      </c>
      <c r="AX1698" s="1">
        <f t="shared" si="1234"/>
        <v>30</v>
      </c>
      <c r="AY1698" s="1">
        <f t="shared" si="1235"/>
        <v>30</v>
      </c>
      <c r="AZ1698" s="1">
        <f t="shared" si="1236"/>
        <v>30</v>
      </c>
      <c r="BA1698" s="1">
        <f t="shared" si="1237"/>
        <v>30</v>
      </c>
      <c r="BB1698" s="1">
        <f t="shared" si="1238"/>
        <v>30</v>
      </c>
      <c r="BC1698" s="1">
        <f t="shared" si="1239"/>
        <v>30</v>
      </c>
      <c r="BD1698" s="1">
        <f t="shared" si="1240"/>
        <v>30</v>
      </c>
      <c r="BE1698" s="1">
        <f t="shared" si="1241"/>
        <v>30</v>
      </c>
      <c r="BF1698" s="1">
        <f t="shared" si="1242"/>
        <v>30</v>
      </c>
      <c r="BG1698" s="1">
        <f>+IF(D1698="male",VLOOKUP(M1698,'Key node cluster'!$A$3:$C$45,3,0),VLOOKUP(M1698,'Key node cluster'!$F$3:$H$27,3,0))</f>
        <v>30</v>
      </c>
    </row>
    <row r="1699" spans="1:59" x14ac:dyDescent="0.25">
      <c r="A1699" t="s">
        <v>2016</v>
      </c>
      <c r="B1699">
        <v>9931008306</v>
      </c>
      <c r="C1699" s="7">
        <v>30</v>
      </c>
      <c r="D1699" t="s">
        <v>9</v>
      </c>
      <c r="E1699" t="s">
        <v>10</v>
      </c>
      <c r="F1699" t="s">
        <v>360</v>
      </c>
      <c r="G1699" t="str">
        <f t="shared" si="1243"/>
        <v>bachelor or above</v>
      </c>
      <c r="H1699" s="7">
        <f t="shared" si="1201"/>
        <v>10</v>
      </c>
      <c r="I1699" t="s">
        <v>14</v>
      </c>
      <c r="J1699">
        <v>29</v>
      </c>
      <c r="K1699">
        <v>7.1945205479452001</v>
      </c>
      <c r="L1699">
        <v>2</v>
      </c>
      <c r="M1699" s="5">
        <f t="shared" si="1202"/>
        <v>31</v>
      </c>
      <c r="N1699" s="5">
        <f>+IF(D1699="male",VLOOKUP(BG1699,'Key node cluster'!$L$3:$N$24,3,0),VLOOKUP(BG1699,'Key node cluster'!$R$3:$T$15,3,0))</f>
        <v>1</v>
      </c>
      <c r="O1699" s="1">
        <v>0</v>
      </c>
      <c r="P1699" s="1">
        <f t="shared" si="1203"/>
        <v>26</v>
      </c>
      <c r="Q1699" s="1">
        <f t="shared" si="1204"/>
        <v>26</v>
      </c>
      <c r="R1699" s="1">
        <f t="shared" si="1205"/>
        <v>26</v>
      </c>
      <c r="S1699" s="1">
        <f t="shared" si="1206"/>
        <v>26</v>
      </c>
      <c r="T1699" s="1">
        <f t="shared" si="1207"/>
        <v>26</v>
      </c>
      <c r="U1699" s="1">
        <f t="shared" si="1208"/>
        <v>26</v>
      </c>
      <c r="V1699" s="1">
        <f t="shared" si="1209"/>
        <v>26</v>
      </c>
      <c r="W1699" s="1">
        <f t="shared" si="1210"/>
        <v>26</v>
      </c>
      <c r="X1699" s="1">
        <f t="shared" si="1211"/>
        <v>26</v>
      </c>
      <c r="Y1699" s="1">
        <f t="shared" si="1212"/>
        <v>26</v>
      </c>
      <c r="Z1699" s="1">
        <f t="shared" si="1213"/>
        <v>26</v>
      </c>
      <c r="AA1699" s="1">
        <f t="shared" si="1214"/>
        <v>26</v>
      </c>
      <c r="AB1699" s="1">
        <f t="shared" si="1215"/>
        <v>26</v>
      </c>
      <c r="AC1699" s="1">
        <f t="shared" si="1216"/>
        <v>26</v>
      </c>
      <c r="AD1699" s="1">
        <f t="shared" si="1217"/>
        <v>26</v>
      </c>
      <c r="AE1699" s="1">
        <f t="shared" si="1218"/>
        <v>26</v>
      </c>
      <c r="AF1699" s="1">
        <f t="shared" si="1219"/>
        <v>26</v>
      </c>
      <c r="AG1699" s="1">
        <f t="shared" si="1220"/>
        <v>26</v>
      </c>
      <c r="AH1699" s="1">
        <f t="shared" si="1221"/>
        <v>26</v>
      </c>
      <c r="AI1699" s="1">
        <f t="shared" si="1222"/>
        <v>26</v>
      </c>
      <c r="AJ1699" s="1">
        <f t="shared" si="1223"/>
        <v>26</v>
      </c>
      <c r="AK1699" s="1">
        <f t="shared" si="1224"/>
        <v>26</v>
      </c>
      <c r="AL1699" s="1">
        <f t="shared" si="1225"/>
        <v>26</v>
      </c>
      <c r="AM1699" s="1">
        <f t="shared" si="1226"/>
        <v>26</v>
      </c>
      <c r="AN1699" s="1">
        <f t="shared" si="1227"/>
        <v>26</v>
      </c>
      <c r="AO1699" s="1">
        <f t="shared" si="1228"/>
        <v>26</v>
      </c>
      <c r="AP1699" s="7">
        <f t="shared" si="1198"/>
        <v>27</v>
      </c>
      <c r="AQ1699" s="7">
        <f t="shared" si="1199"/>
        <v>28</v>
      </c>
      <c r="AR1699" s="1">
        <f t="shared" si="1229"/>
        <v>29</v>
      </c>
      <c r="AS1699" s="7">
        <f t="shared" si="1200"/>
        <v>31</v>
      </c>
      <c r="AT1699" s="1">
        <f t="shared" si="1230"/>
        <v>31</v>
      </c>
      <c r="AU1699" s="1">
        <f t="shared" si="1231"/>
        <v>31</v>
      </c>
      <c r="AV1699" s="1">
        <f t="shared" si="1232"/>
        <v>31</v>
      </c>
      <c r="AW1699" s="1">
        <f t="shared" si="1233"/>
        <v>31</v>
      </c>
      <c r="AX1699" s="1">
        <f t="shared" si="1234"/>
        <v>31</v>
      </c>
      <c r="AY1699" s="1">
        <f t="shared" si="1235"/>
        <v>31</v>
      </c>
      <c r="AZ1699" s="1">
        <f t="shared" si="1236"/>
        <v>31</v>
      </c>
      <c r="BA1699" s="1">
        <f t="shared" si="1237"/>
        <v>31</v>
      </c>
      <c r="BB1699" s="1">
        <f t="shared" si="1238"/>
        <v>31</v>
      </c>
      <c r="BC1699" s="1">
        <f t="shared" si="1239"/>
        <v>31</v>
      </c>
      <c r="BD1699" s="1">
        <f t="shared" si="1240"/>
        <v>31</v>
      </c>
      <c r="BE1699" s="1">
        <f t="shared" si="1241"/>
        <v>31</v>
      </c>
      <c r="BF1699" s="1">
        <f t="shared" si="1242"/>
        <v>31</v>
      </c>
      <c r="BG1699" s="1">
        <f>+IF(D1699="male",VLOOKUP(M1699,'Key node cluster'!$A$3:$C$45,3,0),VLOOKUP(M1699,'Key node cluster'!$F$3:$H$27,3,0))</f>
        <v>31</v>
      </c>
    </row>
    <row r="1700" spans="1:59" x14ac:dyDescent="0.25">
      <c r="A1700" t="s">
        <v>2018</v>
      </c>
      <c r="B1700">
        <v>9911049246</v>
      </c>
      <c r="C1700" s="7">
        <v>30</v>
      </c>
      <c r="D1700" t="s">
        <v>9</v>
      </c>
      <c r="E1700" t="s">
        <v>10</v>
      </c>
      <c r="G1700" t="str">
        <f t="shared" si="1243"/>
        <v>bachelor or above</v>
      </c>
      <c r="H1700" s="7">
        <f t="shared" si="1201"/>
        <v>5</v>
      </c>
      <c r="I1700" t="s">
        <v>14</v>
      </c>
      <c r="J1700">
        <v>30</v>
      </c>
      <c r="K1700">
        <v>4.0219178082192002</v>
      </c>
      <c r="L1700">
        <v>8</v>
      </c>
      <c r="M1700" s="5">
        <f t="shared" si="1202"/>
        <v>26</v>
      </c>
      <c r="N1700" s="5">
        <f>+IF(D1700="male",VLOOKUP(BG1700,'Key node cluster'!$L$3:$N$24,3,0),VLOOKUP(BG1700,'Key node cluster'!$R$3:$T$15,3,0))</f>
        <v>1</v>
      </c>
      <c r="O1700" s="1">
        <v>0</v>
      </c>
      <c r="P1700" s="1">
        <f t="shared" si="1203"/>
        <v>26</v>
      </c>
      <c r="Q1700" s="1">
        <f t="shared" si="1204"/>
        <v>26</v>
      </c>
      <c r="R1700" s="1">
        <f t="shared" si="1205"/>
        <v>26</v>
      </c>
      <c r="S1700" s="1">
        <f t="shared" si="1206"/>
        <v>26</v>
      </c>
      <c r="T1700" s="1">
        <f t="shared" si="1207"/>
        <v>26</v>
      </c>
      <c r="U1700" s="1">
        <f t="shared" si="1208"/>
        <v>26</v>
      </c>
      <c r="V1700" s="1">
        <f t="shared" si="1209"/>
        <v>26</v>
      </c>
      <c r="W1700" s="1">
        <f t="shared" si="1210"/>
        <v>26</v>
      </c>
      <c r="X1700" s="1">
        <f t="shared" si="1211"/>
        <v>26</v>
      </c>
      <c r="Y1700" s="1">
        <f t="shared" si="1212"/>
        <v>26</v>
      </c>
      <c r="Z1700" s="1">
        <f t="shared" si="1213"/>
        <v>26</v>
      </c>
      <c r="AA1700" s="1">
        <f t="shared" si="1214"/>
        <v>26</v>
      </c>
      <c r="AB1700" s="1">
        <f t="shared" si="1215"/>
        <v>26</v>
      </c>
      <c r="AC1700" s="1">
        <f t="shared" si="1216"/>
        <v>26</v>
      </c>
      <c r="AD1700" s="1">
        <f t="shared" si="1217"/>
        <v>26</v>
      </c>
      <c r="AE1700" s="1">
        <f t="shared" si="1218"/>
        <v>26</v>
      </c>
      <c r="AF1700" s="1">
        <f t="shared" si="1219"/>
        <v>26</v>
      </c>
      <c r="AG1700" s="1">
        <f t="shared" si="1220"/>
        <v>26</v>
      </c>
      <c r="AH1700" s="1">
        <f t="shared" si="1221"/>
        <v>26</v>
      </c>
      <c r="AI1700" s="1">
        <f t="shared" si="1222"/>
        <v>26</v>
      </c>
      <c r="AJ1700" s="1">
        <f t="shared" si="1223"/>
        <v>26</v>
      </c>
      <c r="AK1700" s="1">
        <f t="shared" si="1224"/>
        <v>26</v>
      </c>
      <c r="AL1700" s="1">
        <f t="shared" si="1225"/>
        <v>26</v>
      </c>
      <c r="AM1700" s="1">
        <f t="shared" si="1226"/>
        <v>26</v>
      </c>
      <c r="AN1700" s="1">
        <f t="shared" si="1227"/>
        <v>26</v>
      </c>
      <c r="AO1700" s="1">
        <f t="shared" si="1228"/>
        <v>26</v>
      </c>
      <c r="AP1700" s="7">
        <f t="shared" ref="AP1700:AP1763" si="1244">IF($D1700="male",IF(P1700&lt;&gt;26,AO1700,IF(F1700="",AO1700,IF(F1700&lt;&gt;"amman",27,38))),AO1700)</f>
        <v>26</v>
      </c>
      <c r="AQ1700" s="7">
        <f t="shared" ref="AQ1700:AQ1763" si="1245">IF($D1700="male",IF(AP1700&lt;&gt;27,AP1700,IF(F1700="",AP1700,IF(F1700&lt;&gt;"zarqa",28,33))),AP1700)</f>
        <v>26</v>
      </c>
      <c r="AR1700" s="1">
        <f t="shared" si="1229"/>
        <v>26</v>
      </c>
      <c r="AS1700" s="7">
        <f t="shared" ref="AS1700:AS1763" si="1246">IF($D1700="male",IF(AR1700&lt;&gt;29,AR1700,IF(C1700&lt;=25,30,31)),AR1700)</f>
        <v>26</v>
      </c>
      <c r="AT1700" s="1">
        <f t="shared" si="1230"/>
        <v>26</v>
      </c>
      <c r="AU1700" s="1">
        <f t="shared" si="1231"/>
        <v>26</v>
      </c>
      <c r="AV1700" s="1">
        <f t="shared" si="1232"/>
        <v>26</v>
      </c>
      <c r="AW1700" s="1">
        <f t="shared" si="1233"/>
        <v>26</v>
      </c>
      <c r="AX1700" s="1">
        <f t="shared" si="1234"/>
        <v>26</v>
      </c>
      <c r="AY1700" s="1">
        <f t="shared" si="1235"/>
        <v>26</v>
      </c>
      <c r="AZ1700" s="1">
        <f t="shared" si="1236"/>
        <v>26</v>
      </c>
      <c r="BA1700" s="1">
        <f t="shared" si="1237"/>
        <v>26</v>
      </c>
      <c r="BB1700" s="1">
        <f t="shared" si="1238"/>
        <v>26</v>
      </c>
      <c r="BC1700" s="1">
        <f t="shared" si="1239"/>
        <v>26</v>
      </c>
      <c r="BD1700" s="1">
        <f t="shared" si="1240"/>
        <v>26</v>
      </c>
      <c r="BE1700" s="1">
        <f t="shared" si="1241"/>
        <v>26</v>
      </c>
      <c r="BF1700" s="1">
        <f t="shared" si="1242"/>
        <v>26</v>
      </c>
      <c r="BG1700" s="1">
        <f>+IF(D1700="male",VLOOKUP(M1700,'Key node cluster'!$A$3:$C$45,3,0),VLOOKUP(M1700,'Key node cluster'!$F$3:$H$27,3,0))</f>
        <v>31</v>
      </c>
    </row>
    <row r="1701" spans="1:59" x14ac:dyDescent="0.25">
      <c r="A1701" t="s">
        <v>2019</v>
      </c>
      <c r="B1701">
        <v>9911068387</v>
      </c>
      <c r="C1701" s="7">
        <v>30</v>
      </c>
      <c r="D1701" t="s">
        <v>9</v>
      </c>
      <c r="E1701" t="s">
        <v>10</v>
      </c>
      <c r="G1701" t="str">
        <f t="shared" si="1243"/>
        <v/>
      </c>
      <c r="H1701" s="7">
        <f t="shared" si="1201"/>
        <v>5</v>
      </c>
      <c r="J1701">
        <v>30</v>
      </c>
      <c r="K1701">
        <v>4.0849315068493004</v>
      </c>
      <c r="L1701">
        <v>3</v>
      </c>
      <c r="M1701" s="5">
        <f t="shared" si="1202"/>
        <v>26</v>
      </c>
      <c r="N1701" s="5">
        <f>+IF(D1701="male",VLOOKUP(BG1701,'Key node cluster'!$L$3:$N$24,3,0),VLOOKUP(BG1701,'Key node cluster'!$R$3:$T$15,3,0))</f>
        <v>1</v>
      </c>
      <c r="O1701" s="1">
        <v>0</v>
      </c>
      <c r="P1701" s="1">
        <f t="shared" si="1203"/>
        <v>26</v>
      </c>
      <c r="Q1701" s="1">
        <f t="shared" si="1204"/>
        <v>26</v>
      </c>
      <c r="R1701" s="1">
        <f t="shared" si="1205"/>
        <v>26</v>
      </c>
      <c r="S1701" s="1">
        <f t="shared" si="1206"/>
        <v>26</v>
      </c>
      <c r="T1701" s="1">
        <f t="shared" si="1207"/>
        <v>26</v>
      </c>
      <c r="U1701" s="1">
        <f t="shared" si="1208"/>
        <v>26</v>
      </c>
      <c r="V1701" s="1">
        <f t="shared" si="1209"/>
        <v>26</v>
      </c>
      <c r="W1701" s="1">
        <f t="shared" si="1210"/>
        <v>26</v>
      </c>
      <c r="X1701" s="1">
        <f t="shared" si="1211"/>
        <v>26</v>
      </c>
      <c r="Y1701" s="1">
        <f t="shared" si="1212"/>
        <v>26</v>
      </c>
      <c r="Z1701" s="1">
        <f t="shared" si="1213"/>
        <v>26</v>
      </c>
      <c r="AA1701" s="1">
        <f t="shared" si="1214"/>
        <v>26</v>
      </c>
      <c r="AB1701" s="1">
        <f t="shared" si="1215"/>
        <v>26</v>
      </c>
      <c r="AC1701" s="1">
        <f t="shared" si="1216"/>
        <v>26</v>
      </c>
      <c r="AD1701" s="1">
        <f t="shared" si="1217"/>
        <v>26</v>
      </c>
      <c r="AE1701" s="1">
        <f t="shared" si="1218"/>
        <v>26</v>
      </c>
      <c r="AF1701" s="1">
        <f t="shared" si="1219"/>
        <v>26</v>
      </c>
      <c r="AG1701" s="1">
        <f t="shared" si="1220"/>
        <v>26</v>
      </c>
      <c r="AH1701" s="1">
        <f t="shared" si="1221"/>
        <v>26</v>
      </c>
      <c r="AI1701" s="1">
        <f t="shared" si="1222"/>
        <v>26</v>
      </c>
      <c r="AJ1701" s="1">
        <f t="shared" si="1223"/>
        <v>26</v>
      </c>
      <c r="AK1701" s="1">
        <f t="shared" si="1224"/>
        <v>26</v>
      </c>
      <c r="AL1701" s="1">
        <f t="shared" si="1225"/>
        <v>26</v>
      </c>
      <c r="AM1701" s="1">
        <f t="shared" si="1226"/>
        <v>26</v>
      </c>
      <c r="AN1701" s="1">
        <f t="shared" si="1227"/>
        <v>26</v>
      </c>
      <c r="AO1701" s="1">
        <f t="shared" si="1228"/>
        <v>26</v>
      </c>
      <c r="AP1701" s="7">
        <f t="shared" si="1244"/>
        <v>26</v>
      </c>
      <c r="AQ1701" s="7">
        <f t="shared" si="1245"/>
        <v>26</v>
      </c>
      <c r="AR1701" s="1">
        <f t="shared" si="1229"/>
        <v>26</v>
      </c>
      <c r="AS1701" s="7">
        <f t="shared" si="1246"/>
        <v>26</v>
      </c>
      <c r="AT1701" s="1">
        <f t="shared" si="1230"/>
        <v>26</v>
      </c>
      <c r="AU1701" s="1">
        <f t="shared" si="1231"/>
        <v>26</v>
      </c>
      <c r="AV1701" s="1">
        <f t="shared" si="1232"/>
        <v>26</v>
      </c>
      <c r="AW1701" s="1">
        <f t="shared" si="1233"/>
        <v>26</v>
      </c>
      <c r="AX1701" s="1">
        <f t="shared" si="1234"/>
        <v>26</v>
      </c>
      <c r="AY1701" s="1">
        <f t="shared" si="1235"/>
        <v>26</v>
      </c>
      <c r="AZ1701" s="1">
        <f t="shared" si="1236"/>
        <v>26</v>
      </c>
      <c r="BA1701" s="1">
        <f t="shared" si="1237"/>
        <v>26</v>
      </c>
      <c r="BB1701" s="1">
        <f t="shared" si="1238"/>
        <v>26</v>
      </c>
      <c r="BC1701" s="1">
        <f t="shared" si="1239"/>
        <v>26</v>
      </c>
      <c r="BD1701" s="1">
        <f t="shared" si="1240"/>
        <v>26</v>
      </c>
      <c r="BE1701" s="1">
        <f t="shared" si="1241"/>
        <v>26</v>
      </c>
      <c r="BF1701" s="1">
        <f t="shared" si="1242"/>
        <v>26</v>
      </c>
      <c r="BG1701" s="1">
        <f>+IF(D1701="male",VLOOKUP(M1701,'Key node cluster'!$A$3:$C$45,3,0),VLOOKUP(M1701,'Key node cluster'!$F$3:$H$27,3,0))</f>
        <v>31</v>
      </c>
    </row>
    <row r="1702" spans="1:59" x14ac:dyDescent="0.25">
      <c r="A1702" t="s">
        <v>2020</v>
      </c>
      <c r="B1702">
        <v>9701007741</v>
      </c>
      <c r="C1702" s="7">
        <v>50</v>
      </c>
      <c r="D1702" t="s">
        <v>9</v>
      </c>
      <c r="E1702" t="s">
        <v>10</v>
      </c>
      <c r="G1702" t="str">
        <f t="shared" si="1243"/>
        <v>bachelor or above</v>
      </c>
      <c r="H1702" s="7">
        <f t="shared" si="1201"/>
        <v>20</v>
      </c>
      <c r="I1702" t="s">
        <v>14</v>
      </c>
      <c r="J1702">
        <v>51</v>
      </c>
      <c r="K1702">
        <v>20.021917808219001</v>
      </c>
      <c r="L1702">
        <v>10</v>
      </c>
      <c r="M1702" s="5">
        <f t="shared" si="1202"/>
        <v>26</v>
      </c>
      <c r="N1702" s="5">
        <f>+IF(D1702="male",VLOOKUP(BG1702,'Key node cluster'!$L$3:$N$24,3,0),VLOOKUP(BG1702,'Key node cluster'!$R$3:$T$15,3,0))</f>
        <v>1</v>
      </c>
      <c r="O1702" s="1">
        <v>0</v>
      </c>
      <c r="P1702" s="1">
        <f t="shared" si="1203"/>
        <v>26</v>
      </c>
      <c r="Q1702" s="1">
        <f t="shared" si="1204"/>
        <v>26</v>
      </c>
      <c r="R1702" s="1">
        <f t="shared" si="1205"/>
        <v>26</v>
      </c>
      <c r="S1702" s="1">
        <f t="shared" si="1206"/>
        <v>26</v>
      </c>
      <c r="T1702" s="1">
        <f t="shared" si="1207"/>
        <v>26</v>
      </c>
      <c r="U1702" s="1">
        <f t="shared" si="1208"/>
        <v>26</v>
      </c>
      <c r="V1702" s="1">
        <f t="shared" si="1209"/>
        <v>26</v>
      </c>
      <c r="W1702" s="1">
        <f t="shared" si="1210"/>
        <v>26</v>
      </c>
      <c r="X1702" s="1">
        <f t="shared" si="1211"/>
        <v>26</v>
      </c>
      <c r="Y1702" s="1">
        <f t="shared" si="1212"/>
        <v>26</v>
      </c>
      <c r="Z1702" s="1">
        <f t="shared" si="1213"/>
        <v>26</v>
      </c>
      <c r="AA1702" s="1">
        <f t="shared" si="1214"/>
        <v>26</v>
      </c>
      <c r="AB1702" s="1">
        <f t="shared" si="1215"/>
        <v>26</v>
      </c>
      <c r="AC1702" s="1">
        <f t="shared" si="1216"/>
        <v>26</v>
      </c>
      <c r="AD1702" s="1">
        <f t="shared" si="1217"/>
        <v>26</v>
      </c>
      <c r="AE1702" s="1">
        <f t="shared" si="1218"/>
        <v>26</v>
      </c>
      <c r="AF1702" s="1">
        <f t="shared" si="1219"/>
        <v>26</v>
      </c>
      <c r="AG1702" s="1">
        <f t="shared" si="1220"/>
        <v>26</v>
      </c>
      <c r="AH1702" s="1">
        <f t="shared" si="1221"/>
        <v>26</v>
      </c>
      <c r="AI1702" s="1">
        <f t="shared" si="1222"/>
        <v>26</v>
      </c>
      <c r="AJ1702" s="1">
        <f t="shared" si="1223"/>
        <v>26</v>
      </c>
      <c r="AK1702" s="1">
        <f t="shared" si="1224"/>
        <v>26</v>
      </c>
      <c r="AL1702" s="1">
        <f t="shared" si="1225"/>
        <v>26</v>
      </c>
      <c r="AM1702" s="1">
        <f t="shared" si="1226"/>
        <v>26</v>
      </c>
      <c r="AN1702" s="1">
        <f t="shared" si="1227"/>
        <v>26</v>
      </c>
      <c r="AO1702" s="1">
        <f t="shared" si="1228"/>
        <v>26</v>
      </c>
      <c r="AP1702" s="7">
        <f t="shared" si="1244"/>
        <v>26</v>
      </c>
      <c r="AQ1702" s="7">
        <f t="shared" si="1245"/>
        <v>26</v>
      </c>
      <c r="AR1702" s="1">
        <f t="shared" si="1229"/>
        <v>26</v>
      </c>
      <c r="AS1702" s="7">
        <f t="shared" si="1246"/>
        <v>26</v>
      </c>
      <c r="AT1702" s="1">
        <f t="shared" si="1230"/>
        <v>26</v>
      </c>
      <c r="AU1702" s="1">
        <f t="shared" si="1231"/>
        <v>26</v>
      </c>
      <c r="AV1702" s="1">
        <f t="shared" si="1232"/>
        <v>26</v>
      </c>
      <c r="AW1702" s="1">
        <f t="shared" si="1233"/>
        <v>26</v>
      </c>
      <c r="AX1702" s="1">
        <f t="shared" si="1234"/>
        <v>26</v>
      </c>
      <c r="AY1702" s="1">
        <f t="shared" si="1235"/>
        <v>26</v>
      </c>
      <c r="AZ1702" s="1">
        <f t="shared" si="1236"/>
        <v>26</v>
      </c>
      <c r="BA1702" s="1">
        <f t="shared" si="1237"/>
        <v>26</v>
      </c>
      <c r="BB1702" s="1">
        <f t="shared" si="1238"/>
        <v>26</v>
      </c>
      <c r="BC1702" s="1">
        <f t="shared" si="1239"/>
        <v>26</v>
      </c>
      <c r="BD1702" s="1">
        <f t="shared" si="1240"/>
        <v>26</v>
      </c>
      <c r="BE1702" s="1">
        <f t="shared" si="1241"/>
        <v>26</v>
      </c>
      <c r="BF1702" s="1">
        <f t="shared" si="1242"/>
        <v>26</v>
      </c>
      <c r="BG1702" s="1">
        <f>+IF(D1702="male",VLOOKUP(M1702,'Key node cluster'!$A$3:$C$45,3,0),VLOOKUP(M1702,'Key node cluster'!$F$3:$H$27,3,0))</f>
        <v>31</v>
      </c>
    </row>
    <row r="1703" spans="1:59" x14ac:dyDescent="0.25">
      <c r="A1703" t="s">
        <v>2021</v>
      </c>
      <c r="B1703">
        <v>9941047424</v>
      </c>
      <c r="C1703" s="7">
        <v>30</v>
      </c>
      <c r="D1703" t="s">
        <v>9</v>
      </c>
      <c r="E1703" t="s">
        <v>10</v>
      </c>
      <c r="F1703" t="s">
        <v>25</v>
      </c>
      <c r="G1703" t="str">
        <f t="shared" si="1243"/>
        <v>bachelor or above</v>
      </c>
      <c r="H1703" s="7">
        <f t="shared" si="1201"/>
        <v>1</v>
      </c>
      <c r="I1703" t="s">
        <v>14</v>
      </c>
      <c r="J1703">
        <v>28</v>
      </c>
      <c r="K1703">
        <v>0.58082191780822001</v>
      </c>
      <c r="L1703">
        <v>1</v>
      </c>
      <c r="M1703" s="5">
        <f t="shared" si="1202"/>
        <v>19</v>
      </c>
      <c r="N1703" s="5">
        <f>+IF(D1703="male",VLOOKUP(BG1703,'Key node cluster'!$L$3:$N$24,3,0),VLOOKUP(BG1703,'Key node cluster'!$R$3:$T$15,3,0))</f>
        <v>0</v>
      </c>
      <c r="O1703" s="1">
        <v>0</v>
      </c>
      <c r="P1703" s="1">
        <f t="shared" si="1203"/>
        <v>1</v>
      </c>
      <c r="Q1703" s="1">
        <f t="shared" si="1204"/>
        <v>17</v>
      </c>
      <c r="R1703" s="1">
        <f t="shared" si="1205"/>
        <v>17</v>
      </c>
      <c r="S1703" s="1">
        <f t="shared" si="1206"/>
        <v>17</v>
      </c>
      <c r="T1703" s="1">
        <f t="shared" si="1207"/>
        <v>17</v>
      </c>
      <c r="U1703" s="1">
        <f t="shared" si="1208"/>
        <v>17</v>
      </c>
      <c r="V1703" s="1">
        <f t="shared" si="1209"/>
        <v>17</v>
      </c>
      <c r="W1703" s="1">
        <f t="shared" si="1210"/>
        <v>17</v>
      </c>
      <c r="X1703" s="1">
        <f t="shared" si="1211"/>
        <v>17</v>
      </c>
      <c r="Y1703" s="1">
        <f t="shared" si="1212"/>
        <v>17</v>
      </c>
      <c r="Z1703" s="1">
        <f t="shared" si="1213"/>
        <v>17</v>
      </c>
      <c r="AA1703" s="1">
        <f t="shared" si="1214"/>
        <v>17</v>
      </c>
      <c r="AB1703" s="1">
        <f t="shared" si="1215"/>
        <v>17</v>
      </c>
      <c r="AC1703" s="1">
        <f t="shared" si="1216"/>
        <v>17</v>
      </c>
      <c r="AD1703" s="1">
        <f t="shared" si="1217"/>
        <v>17</v>
      </c>
      <c r="AE1703" s="1">
        <f t="shared" si="1218"/>
        <v>17</v>
      </c>
      <c r="AF1703" s="1">
        <f t="shared" si="1219"/>
        <v>17</v>
      </c>
      <c r="AG1703" s="1">
        <f t="shared" si="1220"/>
        <v>18</v>
      </c>
      <c r="AH1703" s="1">
        <f t="shared" si="1221"/>
        <v>19</v>
      </c>
      <c r="AI1703" s="1">
        <f t="shared" si="1222"/>
        <v>19</v>
      </c>
      <c r="AJ1703" s="1">
        <f t="shared" si="1223"/>
        <v>19</v>
      </c>
      <c r="AK1703" s="1">
        <f t="shared" si="1224"/>
        <v>19</v>
      </c>
      <c r="AL1703" s="1">
        <f t="shared" si="1225"/>
        <v>19</v>
      </c>
      <c r="AM1703" s="1">
        <f t="shared" si="1226"/>
        <v>19</v>
      </c>
      <c r="AN1703" s="1">
        <f t="shared" si="1227"/>
        <v>19</v>
      </c>
      <c r="AO1703" s="1">
        <f t="shared" si="1228"/>
        <v>19</v>
      </c>
      <c r="AP1703" s="7">
        <f t="shared" si="1244"/>
        <v>19</v>
      </c>
      <c r="AQ1703" s="7">
        <f t="shared" si="1245"/>
        <v>19</v>
      </c>
      <c r="AR1703" s="1">
        <f t="shared" si="1229"/>
        <v>19</v>
      </c>
      <c r="AS1703" s="7">
        <f t="shared" si="1246"/>
        <v>19</v>
      </c>
      <c r="AT1703" s="1">
        <f t="shared" si="1230"/>
        <v>19</v>
      </c>
      <c r="AU1703" s="1">
        <f t="shared" si="1231"/>
        <v>19</v>
      </c>
      <c r="AV1703" s="1">
        <f t="shared" si="1232"/>
        <v>19</v>
      </c>
      <c r="AW1703" s="1">
        <f t="shared" si="1233"/>
        <v>19</v>
      </c>
      <c r="AX1703" s="1">
        <f t="shared" si="1234"/>
        <v>19</v>
      </c>
      <c r="AY1703" s="1">
        <f t="shared" si="1235"/>
        <v>19</v>
      </c>
      <c r="AZ1703" s="1">
        <f t="shared" si="1236"/>
        <v>19</v>
      </c>
      <c r="BA1703" s="1">
        <f t="shared" si="1237"/>
        <v>19</v>
      </c>
      <c r="BB1703" s="1">
        <f t="shared" si="1238"/>
        <v>19</v>
      </c>
      <c r="BC1703" s="1">
        <f t="shared" si="1239"/>
        <v>19</v>
      </c>
      <c r="BD1703" s="1">
        <f t="shared" si="1240"/>
        <v>19</v>
      </c>
      <c r="BE1703" s="1">
        <f t="shared" si="1241"/>
        <v>19</v>
      </c>
      <c r="BF1703" s="1">
        <f t="shared" si="1242"/>
        <v>19</v>
      </c>
      <c r="BG1703" s="1">
        <f>+IF(D1703="male",VLOOKUP(M1703,'Key node cluster'!$A$3:$C$45,3,0),VLOOKUP(M1703,'Key node cluster'!$F$3:$H$27,3,0))</f>
        <v>19</v>
      </c>
    </row>
    <row r="1704" spans="1:59" x14ac:dyDescent="0.25">
      <c r="A1704" t="s">
        <v>2023</v>
      </c>
      <c r="B1704">
        <v>9601003698</v>
      </c>
      <c r="C1704" s="7">
        <v>60</v>
      </c>
      <c r="D1704" t="s">
        <v>9</v>
      </c>
      <c r="E1704" t="s">
        <v>10</v>
      </c>
      <c r="G1704" t="str">
        <f t="shared" si="1243"/>
        <v>bachelor or above</v>
      </c>
      <c r="H1704" s="7">
        <f t="shared" si="1201"/>
        <v>20</v>
      </c>
      <c r="I1704" t="s">
        <v>14</v>
      </c>
      <c r="J1704">
        <v>61</v>
      </c>
      <c r="K1704">
        <v>24.931506849314999</v>
      </c>
      <c r="L1704">
        <v>2</v>
      </c>
      <c r="M1704" s="5">
        <f t="shared" si="1202"/>
        <v>26</v>
      </c>
      <c r="N1704" s="5">
        <f>+IF(D1704="male",VLOOKUP(BG1704,'Key node cluster'!$L$3:$N$24,3,0),VLOOKUP(BG1704,'Key node cluster'!$R$3:$T$15,3,0))</f>
        <v>1</v>
      </c>
      <c r="O1704" s="1">
        <v>0</v>
      </c>
      <c r="P1704" s="1">
        <f t="shared" si="1203"/>
        <v>26</v>
      </c>
      <c r="Q1704" s="1">
        <f t="shared" si="1204"/>
        <v>26</v>
      </c>
      <c r="R1704" s="1">
        <f t="shared" si="1205"/>
        <v>26</v>
      </c>
      <c r="S1704" s="1">
        <f t="shared" si="1206"/>
        <v>26</v>
      </c>
      <c r="T1704" s="1">
        <f t="shared" si="1207"/>
        <v>26</v>
      </c>
      <c r="U1704" s="1">
        <f t="shared" si="1208"/>
        <v>26</v>
      </c>
      <c r="V1704" s="1">
        <f t="shared" si="1209"/>
        <v>26</v>
      </c>
      <c r="W1704" s="1">
        <f t="shared" si="1210"/>
        <v>26</v>
      </c>
      <c r="X1704" s="1">
        <f t="shared" si="1211"/>
        <v>26</v>
      </c>
      <c r="Y1704" s="1">
        <f t="shared" si="1212"/>
        <v>26</v>
      </c>
      <c r="Z1704" s="1">
        <f t="shared" si="1213"/>
        <v>26</v>
      </c>
      <c r="AA1704" s="1">
        <f t="shared" si="1214"/>
        <v>26</v>
      </c>
      <c r="AB1704" s="1">
        <f t="shared" si="1215"/>
        <v>26</v>
      </c>
      <c r="AC1704" s="1">
        <f t="shared" si="1216"/>
        <v>26</v>
      </c>
      <c r="AD1704" s="1">
        <f t="shared" si="1217"/>
        <v>26</v>
      </c>
      <c r="AE1704" s="1">
        <f t="shared" si="1218"/>
        <v>26</v>
      </c>
      <c r="AF1704" s="1">
        <f t="shared" si="1219"/>
        <v>26</v>
      </c>
      <c r="AG1704" s="1">
        <f t="shared" si="1220"/>
        <v>26</v>
      </c>
      <c r="AH1704" s="1">
        <f t="shared" si="1221"/>
        <v>26</v>
      </c>
      <c r="AI1704" s="1">
        <f t="shared" si="1222"/>
        <v>26</v>
      </c>
      <c r="AJ1704" s="1">
        <f t="shared" si="1223"/>
        <v>26</v>
      </c>
      <c r="AK1704" s="1">
        <f t="shared" si="1224"/>
        <v>26</v>
      </c>
      <c r="AL1704" s="1">
        <f t="shared" si="1225"/>
        <v>26</v>
      </c>
      <c r="AM1704" s="1">
        <f t="shared" si="1226"/>
        <v>26</v>
      </c>
      <c r="AN1704" s="1">
        <f t="shared" si="1227"/>
        <v>26</v>
      </c>
      <c r="AO1704" s="1">
        <f t="shared" si="1228"/>
        <v>26</v>
      </c>
      <c r="AP1704" s="7">
        <f t="shared" si="1244"/>
        <v>26</v>
      </c>
      <c r="AQ1704" s="7">
        <f t="shared" si="1245"/>
        <v>26</v>
      </c>
      <c r="AR1704" s="1">
        <f t="shared" si="1229"/>
        <v>26</v>
      </c>
      <c r="AS1704" s="7">
        <f t="shared" si="1246"/>
        <v>26</v>
      </c>
      <c r="AT1704" s="1">
        <f t="shared" si="1230"/>
        <v>26</v>
      </c>
      <c r="AU1704" s="1">
        <f t="shared" si="1231"/>
        <v>26</v>
      </c>
      <c r="AV1704" s="1">
        <f t="shared" si="1232"/>
        <v>26</v>
      </c>
      <c r="AW1704" s="1">
        <f t="shared" si="1233"/>
        <v>26</v>
      </c>
      <c r="AX1704" s="1">
        <f t="shared" si="1234"/>
        <v>26</v>
      </c>
      <c r="AY1704" s="1">
        <f t="shared" si="1235"/>
        <v>26</v>
      </c>
      <c r="AZ1704" s="1">
        <f t="shared" si="1236"/>
        <v>26</v>
      </c>
      <c r="BA1704" s="1">
        <f t="shared" si="1237"/>
        <v>26</v>
      </c>
      <c r="BB1704" s="1">
        <f t="shared" si="1238"/>
        <v>26</v>
      </c>
      <c r="BC1704" s="1">
        <f t="shared" si="1239"/>
        <v>26</v>
      </c>
      <c r="BD1704" s="1">
        <f t="shared" si="1240"/>
        <v>26</v>
      </c>
      <c r="BE1704" s="1">
        <f t="shared" si="1241"/>
        <v>26</v>
      </c>
      <c r="BF1704" s="1">
        <f t="shared" si="1242"/>
        <v>26</v>
      </c>
      <c r="BG1704" s="1">
        <f>+IF(D1704="male",VLOOKUP(M1704,'Key node cluster'!$A$3:$C$45,3,0),VLOOKUP(M1704,'Key node cluster'!$F$3:$H$27,3,0))</f>
        <v>31</v>
      </c>
    </row>
    <row r="1705" spans="1:59" x14ac:dyDescent="0.25">
      <c r="A1705" t="s">
        <v>2024</v>
      </c>
      <c r="B1705">
        <v>9751007325</v>
      </c>
      <c r="C1705" s="7">
        <v>50</v>
      </c>
      <c r="D1705" t="s">
        <v>9</v>
      </c>
      <c r="E1705" t="s">
        <v>10</v>
      </c>
      <c r="F1705" t="s">
        <v>45</v>
      </c>
      <c r="G1705" t="str">
        <f t="shared" si="1243"/>
        <v>tvet</v>
      </c>
      <c r="H1705" s="7">
        <f t="shared" si="1201"/>
        <v>5</v>
      </c>
      <c r="I1705" t="s">
        <v>22</v>
      </c>
      <c r="J1705">
        <v>47</v>
      </c>
      <c r="K1705">
        <v>4.7808219178081997</v>
      </c>
      <c r="L1705">
        <v>4</v>
      </c>
      <c r="M1705" s="5">
        <f t="shared" si="1202"/>
        <v>32</v>
      </c>
      <c r="N1705" s="5">
        <f>+IF(D1705="male",VLOOKUP(BG1705,'Key node cluster'!$L$3:$N$24,3,0),VLOOKUP(BG1705,'Key node cluster'!$R$3:$T$15,3,0))</f>
        <v>0</v>
      </c>
      <c r="O1705" s="1">
        <v>0</v>
      </c>
      <c r="P1705" s="1">
        <f t="shared" si="1203"/>
        <v>26</v>
      </c>
      <c r="Q1705" s="1">
        <f t="shared" si="1204"/>
        <v>26</v>
      </c>
      <c r="R1705" s="1">
        <f t="shared" si="1205"/>
        <v>26</v>
      </c>
      <c r="S1705" s="1">
        <f t="shared" si="1206"/>
        <v>26</v>
      </c>
      <c r="T1705" s="1">
        <f t="shared" si="1207"/>
        <v>26</v>
      </c>
      <c r="U1705" s="1">
        <f t="shared" si="1208"/>
        <v>26</v>
      </c>
      <c r="V1705" s="1">
        <f t="shared" si="1209"/>
        <v>26</v>
      </c>
      <c r="W1705" s="1">
        <f t="shared" si="1210"/>
        <v>26</v>
      </c>
      <c r="X1705" s="1">
        <f t="shared" si="1211"/>
        <v>26</v>
      </c>
      <c r="Y1705" s="1">
        <f t="shared" si="1212"/>
        <v>26</v>
      </c>
      <c r="Z1705" s="1">
        <f t="shared" si="1213"/>
        <v>26</v>
      </c>
      <c r="AA1705" s="1">
        <f t="shared" si="1214"/>
        <v>26</v>
      </c>
      <c r="AB1705" s="1">
        <f t="shared" si="1215"/>
        <v>26</v>
      </c>
      <c r="AC1705" s="1">
        <f t="shared" si="1216"/>
        <v>26</v>
      </c>
      <c r="AD1705" s="1">
        <f t="shared" si="1217"/>
        <v>26</v>
      </c>
      <c r="AE1705" s="1">
        <f t="shared" si="1218"/>
        <v>26</v>
      </c>
      <c r="AF1705" s="1">
        <f t="shared" si="1219"/>
        <v>26</v>
      </c>
      <c r="AG1705" s="1">
        <f t="shared" si="1220"/>
        <v>26</v>
      </c>
      <c r="AH1705" s="1">
        <f t="shared" si="1221"/>
        <v>26</v>
      </c>
      <c r="AI1705" s="1">
        <f t="shared" si="1222"/>
        <v>26</v>
      </c>
      <c r="AJ1705" s="1">
        <f t="shared" si="1223"/>
        <v>26</v>
      </c>
      <c r="AK1705" s="1">
        <f t="shared" si="1224"/>
        <v>26</v>
      </c>
      <c r="AL1705" s="1">
        <f t="shared" si="1225"/>
        <v>26</v>
      </c>
      <c r="AM1705" s="1">
        <f t="shared" si="1226"/>
        <v>26</v>
      </c>
      <c r="AN1705" s="1">
        <f t="shared" si="1227"/>
        <v>26</v>
      </c>
      <c r="AO1705" s="1">
        <f t="shared" si="1228"/>
        <v>26</v>
      </c>
      <c r="AP1705" s="7">
        <f t="shared" si="1244"/>
        <v>27</v>
      </c>
      <c r="AQ1705" s="7">
        <f t="shared" si="1245"/>
        <v>28</v>
      </c>
      <c r="AR1705" s="1">
        <f t="shared" si="1229"/>
        <v>32</v>
      </c>
      <c r="AS1705" s="7">
        <f t="shared" si="1246"/>
        <v>32</v>
      </c>
      <c r="AT1705" s="1">
        <f t="shared" si="1230"/>
        <v>32</v>
      </c>
      <c r="AU1705" s="1">
        <f t="shared" si="1231"/>
        <v>32</v>
      </c>
      <c r="AV1705" s="1">
        <f t="shared" si="1232"/>
        <v>32</v>
      </c>
      <c r="AW1705" s="1">
        <f t="shared" si="1233"/>
        <v>32</v>
      </c>
      <c r="AX1705" s="1">
        <f t="shared" si="1234"/>
        <v>32</v>
      </c>
      <c r="AY1705" s="1">
        <f t="shared" si="1235"/>
        <v>32</v>
      </c>
      <c r="AZ1705" s="1">
        <f t="shared" si="1236"/>
        <v>32</v>
      </c>
      <c r="BA1705" s="1">
        <f t="shared" si="1237"/>
        <v>32</v>
      </c>
      <c r="BB1705" s="1">
        <f t="shared" si="1238"/>
        <v>32</v>
      </c>
      <c r="BC1705" s="1">
        <f t="shared" si="1239"/>
        <v>32</v>
      </c>
      <c r="BD1705" s="1">
        <f t="shared" si="1240"/>
        <v>32</v>
      </c>
      <c r="BE1705" s="1">
        <f t="shared" si="1241"/>
        <v>32</v>
      </c>
      <c r="BF1705" s="1">
        <f t="shared" si="1242"/>
        <v>32</v>
      </c>
      <c r="BG1705" s="1">
        <f>+IF(D1705="male",VLOOKUP(M1705,'Key node cluster'!$A$3:$C$45,3,0),VLOOKUP(M1705,'Key node cluster'!$F$3:$H$27,3,0))</f>
        <v>32</v>
      </c>
    </row>
    <row r="1706" spans="1:59" x14ac:dyDescent="0.25">
      <c r="A1706" t="s">
        <v>2025</v>
      </c>
      <c r="B1706">
        <v>9981026949</v>
      </c>
      <c r="C1706" s="7">
        <v>20</v>
      </c>
      <c r="D1706" t="s">
        <v>9</v>
      </c>
      <c r="E1706" t="s">
        <v>10</v>
      </c>
      <c r="F1706" t="s">
        <v>25</v>
      </c>
      <c r="G1706" t="str">
        <f t="shared" si="1243"/>
        <v>bachelor or above</v>
      </c>
      <c r="H1706" s="7">
        <f t="shared" si="1201"/>
        <v>1</v>
      </c>
      <c r="I1706" t="s">
        <v>14</v>
      </c>
      <c r="J1706">
        <v>24</v>
      </c>
      <c r="K1706">
        <v>0.99452054794521005</v>
      </c>
      <c r="L1706">
        <v>3</v>
      </c>
      <c r="M1706" s="5">
        <f t="shared" si="1202"/>
        <v>19</v>
      </c>
      <c r="N1706" s="5">
        <f>+IF(D1706="male",VLOOKUP(BG1706,'Key node cluster'!$L$3:$N$24,3,0),VLOOKUP(BG1706,'Key node cluster'!$R$3:$T$15,3,0))</f>
        <v>0</v>
      </c>
      <c r="O1706" s="1">
        <v>0</v>
      </c>
      <c r="P1706" s="1">
        <f t="shared" si="1203"/>
        <v>1</v>
      </c>
      <c r="Q1706" s="1">
        <f t="shared" si="1204"/>
        <v>17</v>
      </c>
      <c r="R1706" s="1">
        <f t="shared" si="1205"/>
        <v>17</v>
      </c>
      <c r="S1706" s="1">
        <f t="shared" si="1206"/>
        <v>17</v>
      </c>
      <c r="T1706" s="1">
        <f t="shared" si="1207"/>
        <v>17</v>
      </c>
      <c r="U1706" s="1">
        <f t="shared" si="1208"/>
        <v>17</v>
      </c>
      <c r="V1706" s="1">
        <f t="shared" si="1209"/>
        <v>17</v>
      </c>
      <c r="W1706" s="1">
        <f t="shared" si="1210"/>
        <v>17</v>
      </c>
      <c r="X1706" s="1">
        <f t="shared" si="1211"/>
        <v>17</v>
      </c>
      <c r="Y1706" s="1">
        <f t="shared" si="1212"/>
        <v>17</v>
      </c>
      <c r="Z1706" s="1">
        <f t="shared" si="1213"/>
        <v>17</v>
      </c>
      <c r="AA1706" s="1">
        <f t="shared" si="1214"/>
        <v>17</v>
      </c>
      <c r="AB1706" s="1">
        <f t="shared" si="1215"/>
        <v>17</v>
      </c>
      <c r="AC1706" s="1">
        <f t="shared" si="1216"/>
        <v>17</v>
      </c>
      <c r="AD1706" s="1">
        <f t="shared" si="1217"/>
        <v>17</v>
      </c>
      <c r="AE1706" s="1">
        <f t="shared" si="1218"/>
        <v>17</v>
      </c>
      <c r="AF1706" s="1">
        <f t="shared" si="1219"/>
        <v>17</v>
      </c>
      <c r="AG1706" s="1">
        <f t="shared" si="1220"/>
        <v>18</v>
      </c>
      <c r="AH1706" s="1">
        <f t="shared" si="1221"/>
        <v>19</v>
      </c>
      <c r="AI1706" s="1">
        <f t="shared" si="1222"/>
        <v>19</v>
      </c>
      <c r="AJ1706" s="1">
        <f t="shared" si="1223"/>
        <v>19</v>
      </c>
      <c r="AK1706" s="1">
        <f t="shared" si="1224"/>
        <v>19</v>
      </c>
      <c r="AL1706" s="1">
        <f t="shared" si="1225"/>
        <v>19</v>
      </c>
      <c r="AM1706" s="1">
        <f t="shared" si="1226"/>
        <v>19</v>
      </c>
      <c r="AN1706" s="1">
        <f t="shared" si="1227"/>
        <v>19</v>
      </c>
      <c r="AO1706" s="1">
        <f t="shared" si="1228"/>
        <v>19</v>
      </c>
      <c r="AP1706" s="7">
        <f t="shared" si="1244"/>
        <v>19</v>
      </c>
      <c r="AQ1706" s="7">
        <f t="shared" si="1245"/>
        <v>19</v>
      </c>
      <c r="AR1706" s="1">
        <f t="shared" si="1229"/>
        <v>19</v>
      </c>
      <c r="AS1706" s="7">
        <f t="shared" si="1246"/>
        <v>19</v>
      </c>
      <c r="AT1706" s="1">
        <f t="shared" si="1230"/>
        <v>19</v>
      </c>
      <c r="AU1706" s="1">
        <f t="shared" si="1231"/>
        <v>19</v>
      </c>
      <c r="AV1706" s="1">
        <f t="shared" si="1232"/>
        <v>19</v>
      </c>
      <c r="AW1706" s="1">
        <f t="shared" si="1233"/>
        <v>19</v>
      </c>
      <c r="AX1706" s="1">
        <f t="shared" si="1234"/>
        <v>19</v>
      </c>
      <c r="AY1706" s="1">
        <f t="shared" si="1235"/>
        <v>19</v>
      </c>
      <c r="AZ1706" s="1">
        <f t="shared" si="1236"/>
        <v>19</v>
      </c>
      <c r="BA1706" s="1">
        <f t="shared" si="1237"/>
        <v>19</v>
      </c>
      <c r="BB1706" s="1">
        <f t="shared" si="1238"/>
        <v>19</v>
      </c>
      <c r="BC1706" s="1">
        <f t="shared" si="1239"/>
        <v>19</v>
      </c>
      <c r="BD1706" s="1">
        <f t="shared" si="1240"/>
        <v>19</v>
      </c>
      <c r="BE1706" s="1">
        <f t="shared" si="1241"/>
        <v>19</v>
      </c>
      <c r="BF1706" s="1">
        <f t="shared" si="1242"/>
        <v>19</v>
      </c>
      <c r="BG1706" s="1">
        <f>+IF(D1706="male",VLOOKUP(M1706,'Key node cluster'!$A$3:$C$45,3,0),VLOOKUP(M1706,'Key node cluster'!$F$3:$H$27,3,0))</f>
        <v>19</v>
      </c>
    </row>
    <row r="1707" spans="1:59" x14ac:dyDescent="0.25">
      <c r="A1707" t="s">
        <v>44</v>
      </c>
      <c r="B1707">
        <v>9742046894</v>
      </c>
      <c r="C1707" s="7">
        <v>50</v>
      </c>
      <c r="D1707" t="s">
        <v>20</v>
      </c>
      <c r="E1707" t="s">
        <v>10</v>
      </c>
      <c r="F1707" t="s">
        <v>45</v>
      </c>
      <c r="G1707" t="str">
        <f t="shared" si="1243"/>
        <v>bachelor or above</v>
      </c>
      <c r="H1707" s="7">
        <f t="shared" si="1201"/>
        <v>1</v>
      </c>
      <c r="I1707" t="s">
        <v>46</v>
      </c>
      <c r="J1707">
        <v>47</v>
      </c>
      <c r="K1707">
        <v>0.25205479452055002</v>
      </c>
      <c r="L1707">
        <v>1</v>
      </c>
      <c r="M1707" s="5">
        <f t="shared" si="1202"/>
        <v>23</v>
      </c>
      <c r="N1707" s="5">
        <f>+IF(D1707="male",VLOOKUP(BG1707,'Key node cluster'!$L$3:$N$24,3,0),VLOOKUP(BG1707,'Key node cluster'!$R$3:$T$15,3,0))</f>
        <v>0</v>
      </c>
      <c r="O1707" s="1">
        <v>0</v>
      </c>
      <c r="P1707" s="1">
        <f t="shared" si="1203"/>
        <v>12</v>
      </c>
      <c r="Q1707" s="1">
        <f t="shared" si="1204"/>
        <v>12</v>
      </c>
      <c r="R1707" s="1">
        <f t="shared" si="1205"/>
        <v>12</v>
      </c>
      <c r="S1707" s="1">
        <f t="shared" si="1206"/>
        <v>12</v>
      </c>
      <c r="T1707" s="1">
        <f t="shared" si="1207"/>
        <v>12</v>
      </c>
      <c r="U1707" s="1">
        <f t="shared" si="1208"/>
        <v>12</v>
      </c>
      <c r="V1707" s="1">
        <f t="shared" si="1209"/>
        <v>12</v>
      </c>
      <c r="W1707" s="1">
        <f t="shared" si="1210"/>
        <v>12</v>
      </c>
      <c r="X1707" s="1">
        <f t="shared" si="1211"/>
        <v>12</v>
      </c>
      <c r="Y1707" s="1">
        <f t="shared" si="1212"/>
        <v>12</v>
      </c>
      <c r="Z1707" s="1">
        <f t="shared" si="1213"/>
        <v>12</v>
      </c>
      <c r="AA1707" s="1">
        <f t="shared" si="1214"/>
        <v>12</v>
      </c>
      <c r="AB1707" s="1">
        <f t="shared" si="1215"/>
        <v>20</v>
      </c>
      <c r="AC1707" s="1">
        <f t="shared" si="1216"/>
        <v>20</v>
      </c>
      <c r="AD1707" s="1">
        <f t="shared" si="1217"/>
        <v>20</v>
      </c>
      <c r="AE1707" s="1">
        <f t="shared" si="1218"/>
        <v>20</v>
      </c>
      <c r="AF1707" s="1">
        <f t="shared" si="1219"/>
        <v>20</v>
      </c>
      <c r="AG1707" s="1">
        <f t="shared" si="1220"/>
        <v>20</v>
      </c>
      <c r="AH1707" s="1">
        <f t="shared" si="1221"/>
        <v>20</v>
      </c>
      <c r="AI1707" s="1">
        <f t="shared" si="1222"/>
        <v>20</v>
      </c>
      <c r="AJ1707" s="1">
        <f t="shared" si="1223"/>
        <v>21</v>
      </c>
      <c r="AK1707" s="1">
        <f t="shared" si="1224"/>
        <v>23</v>
      </c>
      <c r="AL1707" s="1">
        <f t="shared" si="1225"/>
        <v>23</v>
      </c>
      <c r="AM1707" s="1">
        <f t="shared" si="1226"/>
        <v>23</v>
      </c>
      <c r="AN1707" s="1">
        <f t="shared" si="1227"/>
        <v>23</v>
      </c>
      <c r="AO1707" s="1">
        <f t="shared" si="1228"/>
        <v>23</v>
      </c>
      <c r="AP1707" s="7">
        <f t="shared" si="1244"/>
        <v>23</v>
      </c>
      <c r="AQ1707" s="7">
        <f t="shared" si="1245"/>
        <v>23</v>
      </c>
      <c r="AR1707" s="1">
        <f t="shared" si="1229"/>
        <v>23</v>
      </c>
      <c r="AS1707" s="7">
        <f t="shared" si="1246"/>
        <v>23</v>
      </c>
      <c r="AT1707" s="1">
        <f t="shared" si="1230"/>
        <v>23</v>
      </c>
      <c r="AU1707" s="1">
        <f t="shared" si="1231"/>
        <v>23</v>
      </c>
      <c r="AV1707" s="1">
        <f t="shared" si="1232"/>
        <v>23</v>
      </c>
      <c r="AW1707" s="1">
        <f t="shared" si="1233"/>
        <v>23</v>
      </c>
      <c r="AX1707" s="1">
        <f t="shared" si="1234"/>
        <v>23</v>
      </c>
      <c r="AY1707" s="1">
        <f t="shared" si="1235"/>
        <v>23</v>
      </c>
      <c r="AZ1707" s="1">
        <f t="shared" si="1236"/>
        <v>23</v>
      </c>
      <c r="BA1707" s="1">
        <f t="shared" si="1237"/>
        <v>23</v>
      </c>
      <c r="BB1707" s="1">
        <f t="shared" si="1238"/>
        <v>23</v>
      </c>
      <c r="BC1707" s="1">
        <f t="shared" si="1239"/>
        <v>23</v>
      </c>
      <c r="BD1707" s="1">
        <f t="shared" si="1240"/>
        <v>23</v>
      </c>
      <c r="BE1707" s="1">
        <f t="shared" si="1241"/>
        <v>23</v>
      </c>
      <c r="BF1707" s="1">
        <f t="shared" si="1242"/>
        <v>23</v>
      </c>
      <c r="BG1707" s="1">
        <f>+IF(D1707="male",VLOOKUP(M1707,'Key node cluster'!$A$3:$C$45,3,0),VLOOKUP(M1707,'Key node cluster'!$F$3:$H$27,3,0))</f>
        <v>23</v>
      </c>
    </row>
    <row r="1708" spans="1:59" x14ac:dyDescent="0.25">
      <c r="A1708" t="s">
        <v>48</v>
      </c>
      <c r="B1708">
        <v>9922001227</v>
      </c>
      <c r="C1708" s="7">
        <v>30</v>
      </c>
      <c r="D1708" t="s">
        <v>20</v>
      </c>
      <c r="E1708" t="s">
        <v>10</v>
      </c>
      <c r="G1708" t="str">
        <f t="shared" si="1243"/>
        <v/>
      </c>
      <c r="H1708" s="7">
        <f t="shared" si="1201"/>
        <v>1</v>
      </c>
      <c r="J1708">
        <v>29</v>
      </c>
      <c r="K1708">
        <v>0.76986301369862997</v>
      </c>
      <c r="L1708">
        <v>1</v>
      </c>
      <c r="M1708" s="5">
        <f t="shared" si="1202"/>
        <v>12</v>
      </c>
      <c r="N1708" s="5">
        <f>+IF(D1708="male",VLOOKUP(BG1708,'Key node cluster'!$L$3:$N$24,3,0),VLOOKUP(BG1708,'Key node cluster'!$R$3:$T$15,3,0))</f>
        <v>1</v>
      </c>
      <c r="O1708" s="1">
        <v>0</v>
      </c>
      <c r="P1708" s="1">
        <f t="shared" si="1203"/>
        <v>12</v>
      </c>
      <c r="Q1708" s="1">
        <f t="shared" si="1204"/>
        <v>12</v>
      </c>
      <c r="R1708" s="1">
        <f t="shared" si="1205"/>
        <v>12</v>
      </c>
      <c r="S1708" s="1">
        <f t="shared" si="1206"/>
        <v>12</v>
      </c>
      <c r="T1708" s="1">
        <f t="shared" si="1207"/>
        <v>12</v>
      </c>
      <c r="U1708" s="1">
        <f t="shared" si="1208"/>
        <v>12</v>
      </c>
      <c r="V1708" s="1">
        <f t="shared" si="1209"/>
        <v>12</v>
      </c>
      <c r="W1708" s="1">
        <f t="shared" si="1210"/>
        <v>12</v>
      </c>
      <c r="X1708" s="1">
        <f t="shared" si="1211"/>
        <v>12</v>
      </c>
      <c r="Y1708" s="1">
        <f t="shared" si="1212"/>
        <v>12</v>
      </c>
      <c r="Z1708" s="1">
        <f t="shared" si="1213"/>
        <v>12</v>
      </c>
      <c r="AA1708" s="1">
        <f t="shared" si="1214"/>
        <v>12</v>
      </c>
      <c r="AB1708" s="1">
        <f t="shared" si="1215"/>
        <v>12</v>
      </c>
      <c r="AC1708" s="1">
        <f t="shared" si="1216"/>
        <v>12</v>
      </c>
      <c r="AD1708" s="1">
        <f t="shared" si="1217"/>
        <v>12</v>
      </c>
      <c r="AE1708" s="1">
        <f t="shared" si="1218"/>
        <v>12</v>
      </c>
      <c r="AF1708" s="1">
        <f t="shared" si="1219"/>
        <v>12</v>
      </c>
      <c r="AG1708" s="1">
        <f t="shared" si="1220"/>
        <v>12</v>
      </c>
      <c r="AH1708" s="1">
        <f t="shared" si="1221"/>
        <v>12</v>
      </c>
      <c r="AI1708" s="1">
        <f t="shared" si="1222"/>
        <v>12</v>
      </c>
      <c r="AJ1708" s="1">
        <f t="shared" si="1223"/>
        <v>12</v>
      </c>
      <c r="AK1708" s="1">
        <f t="shared" si="1224"/>
        <v>12</v>
      </c>
      <c r="AL1708" s="1">
        <f t="shared" si="1225"/>
        <v>12</v>
      </c>
      <c r="AM1708" s="1">
        <f t="shared" si="1226"/>
        <v>12</v>
      </c>
      <c r="AN1708" s="1">
        <f t="shared" si="1227"/>
        <v>12</v>
      </c>
      <c r="AO1708" s="1">
        <f t="shared" si="1228"/>
        <v>12</v>
      </c>
      <c r="AP1708" s="7">
        <f t="shared" si="1244"/>
        <v>12</v>
      </c>
      <c r="AQ1708" s="7">
        <f t="shared" si="1245"/>
        <v>12</v>
      </c>
      <c r="AR1708" s="1">
        <f t="shared" si="1229"/>
        <v>12</v>
      </c>
      <c r="AS1708" s="7">
        <f t="shared" si="1246"/>
        <v>12</v>
      </c>
      <c r="AT1708" s="1">
        <f t="shared" si="1230"/>
        <v>12</v>
      </c>
      <c r="AU1708" s="1">
        <f t="shared" si="1231"/>
        <v>12</v>
      </c>
      <c r="AV1708" s="1">
        <f t="shared" si="1232"/>
        <v>12</v>
      </c>
      <c r="AW1708" s="1">
        <f t="shared" si="1233"/>
        <v>12</v>
      </c>
      <c r="AX1708" s="1">
        <f t="shared" si="1234"/>
        <v>12</v>
      </c>
      <c r="AY1708" s="1">
        <f t="shared" si="1235"/>
        <v>12</v>
      </c>
      <c r="AZ1708" s="1">
        <f t="shared" si="1236"/>
        <v>12</v>
      </c>
      <c r="BA1708" s="1">
        <f t="shared" si="1237"/>
        <v>12</v>
      </c>
      <c r="BB1708" s="1">
        <f t="shared" si="1238"/>
        <v>12</v>
      </c>
      <c r="BC1708" s="1">
        <f t="shared" si="1239"/>
        <v>12</v>
      </c>
      <c r="BD1708" s="1">
        <f t="shared" si="1240"/>
        <v>12</v>
      </c>
      <c r="BE1708" s="1">
        <f t="shared" si="1241"/>
        <v>12</v>
      </c>
      <c r="BF1708" s="1">
        <f t="shared" si="1242"/>
        <v>12</v>
      </c>
      <c r="BG1708" s="1">
        <f>+IF(D1708="male",VLOOKUP(M1708,'Key node cluster'!$A$3:$C$45,3,0),VLOOKUP(M1708,'Key node cluster'!$F$3:$H$27,3,0))</f>
        <v>18</v>
      </c>
    </row>
    <row r="1709" spans="1:59" x14ac:dyDescent="0.25">
      <c r="A1709" t="s">
        <v>64</v>
      </c>
      <c r="B1709">
        <v>9952015147</v>
      </c>
      <c r="C1709" s="7">
        <v>30</v>
      </c>
      <c r="D1709" t="s">
        <v>20</v>
      </c>
      <c r="E1709" t="s">
        <v>10</v>
      </c>
      <c r="G1709" t="str">
        <f t="shared" si="1243"/>
        <v/>
      </c>
      <c r="H1709" s="7">
        <f t="shared" si="1201"/>
        <v>1</v>
      </c>
      <c r="J1709">
        <v>27</v>
      </c>
      <c r="K1709">
        <v>8.4931506849314997E-2</v>
      </c>
      <c r="L1709">
        <v>1</v>
      </c>
      <c r="M1709" s="5">
        <f t="shared" si="1202"/>
        <v>12</v>
      </c>
      <c r="N1709" s="5">
        <f>+IF(D1709="male",VLOOKUP(BG1709,'Key node cluster'!$L$3:$N$24,3,0),VLOOKUP(BG1709,'Key node cluster'!$R$3:$T$15,3,0))</f>
        <v>1</v>
      </c>
      <c r="O1709" s="1">
        <v>0</v>
      </c>
      <c r="P1709" s="1">
        <f t="shared" si="1203"/>
        <v>12</v>
      </c>
      <c r="Q1709" s="1">
        <f t="shared" si="1204"/>
        <v>12</v>
      </c>
      <c r="R1709" s="1">
        <f t="shared" si="1205"/>
        <v>12</v>
      </c>
      <c r="S1709" s="1">
        <f t="shared" si="1206"/>
        <v>12</v>
      </c>
      <c r="T1709" s="1">
        <f t="shared" si="1207"/>
        <v>12</v>
      </c>
      <c r="U1709" s="1">
        <f t="shared" si="1208"/>
        <v>12</v>
      </c>
      <c r="V1709" s="1">
        <f t="shared" si="1209"/>
        <v>12</v>
      </c>
      <c r="W1709" s="1">
        <f t="shared" si="1210"/>
        <v>12</v>
      </c>
      <c r="X1709" s="1">
        <f t="shared" si="1211"/>
        <v>12</v>
      </c>
      <c r="Y1709" s="1">
        <f t="shared" si="1212"/>
        <v>12</v>
      </c>
      <c r="Z1709" s="1">
        <f t="shared" si="1213"/>
        <v>12</v>
      </c>
      <c r="AA1709" s="1">
        <f t="shared" si="1214"/>
        <v>12</v>
      </c>
      <c r="AB1709" s="1">
        <f t="shared" si="1215"/>
        <v>12</v>
      </c>
      <c r="AC1709" s="1">
        <f t="shared" si="1216"/>
        <v>12</v>
      </c>
      <c r="AD1709" s="1">
        <f t="shared" si="1217"/>
        <v>12</v>
      </c>
      <c r="AE1709" s="1">
        <f t="shared" si="1218"/>
        <v>12</v>
      </c>
      <c r="AF1709" s="1">
        <f t="shared" si="1219"/>
        <v>12</v>
      </c>
      <c r="AG1709" s="1">
        <f t="shared" si="1220"/>
        <v>12</v>
      </c>
      <c r="AH1709" s="1">
        <f t="shared" si="1221"/>
        <v>12</v>
      </c>
      <c r="AI1709" s="1">
        <f t="shared" si="1222"/>
        <v>12</v>
      </c>
      <c r="AJ1709" s="1">
        <f t="shared" si="1223"/>
        <v>12</v>
      </c>
      <c r="AK1709" s="1">
        <f t="shared" si="1224"/>
        <v>12</v>
      </c>
      <c r="AL1709" s="1">
        <f t="shared" si="1225"/>
        <v>12</v>
      </c>
      <c r="AM1709" s="1">
        <f t="shared" si="1226"/>
        <v>12</v>
      </c>
      <c r="AN1709" s="1">
        <f t="shared" si="1227"/>
        <v>12</v>
      </c>
      <c r="AO1709" s="1">
        <f t="shared" si="1228"/>
        <v>12</v>
      </c>
      <c r="AP1709" s="7">
        <f t="shared" si="1244"/>
        <v>12</v>
      </c>
      <c r="AQ1709" s="7">
        <f t="shared" si="1245"/>
        <v>12</v>
      </c>
      <c r="AR1709" s="1">
        <f t="shared" si="1229"/>
        <v>12</v>
      </c>
      <c r="AS1709" s="7">
        <f t="shared" si="1246"/>
        <v>12</v>
      </c>
      <c r="AT1709" s="1">
        <f t="shared" si="1230"/>
        <v>12</v>
      </c>
      <c r="AU1709" s="1">
        <f t="shared" si="1231"/>
        <v>12</v>
      </c>
      <c r="AV1709" s="1">
        <f t="shared" si="1232"/>
        <v>12</v>
      </c>
      <c r="AW1709" s="1">
        <f t="shared" si="1233"/>
        <v>12</v>
      </c>
      <c r="AX1709" s="1">
        <f t="shared" si="1234"/>
        <v>12</v>
      </c>
      <c r="AY1709" s="1">
        <f t="shared" si="1235"/>
        <v>12</v>
      </c>
      <c r="AZ1709" s="1">
        <f t="shared" si="1236"/>
        <v>12</v>
      </c>
      <c r="BA1709" s="1">
        <f t="shared" si="1237"/>
        <v>12</v>
      </c>
      <c r="BB1709" s="1">
        <f t="shared" si="1238"/>
        <v>12</v>
      </c>
      <c r="BC1709" s="1">
        <f t="shared" si="1239"/>
        <v>12</v>
      </c>
      <c r="BD1709" s="1">
        <f t="shared" si="1240"/>
        <v>12</v>
      </c>
      <c r="BE1709" s="1">
        <f t="shared" si="1241"/>
        <v>12</v>
      </c>
      <c r="BF1709" s="1">
        <f t="shared" si="1242"/>
        <v>12</v>
      </c>
      <c r="BG1709" s="1">
        <f>+IF(D1709="male",VLOOKUP(M1709,'Key node cluster'!$A$3:$C$45,3,0),VLOOKUP(M1709,'Key node cluster'!$F$3:$H$27,3,0))</f>
        <v>18</v>
      </c>
    </row>
    <row r="1710" spans="1:59" x14ac:dyDescent="0.25">
      <c r="A1710" t="s">
        <v>66</v>
      </c>
      <c r="B1710">
        <v>9872038692</v>
      </c>
      <c r="C1710" s="7">
        <v>30</v>
      </c>
      <c r="D1710" t="s">
        <v>20</v>
      </c>
      <c r="E1710" t="s">
        <v>10</v>
      </c>
      <c r="G1710" t="str">
        <f t="shared" si="1243"/>
        <v/>
      </c>
      <c r="H1710" s="7">
        <f t="shared" si="1201"/>
        <v>1</v>
      </c>
      <c r="J1710">
        <v>34</v>
      </c>
      <c r="K1710">
        <v>0.33424657534246999</v>
      </c>
      <c r="L1710">
        <v>2</v>
      </c>
      <c r="M1710" s="5">
        <f t="shared" si="1202"/>
        <v>12</v>
      </c>
      <c r="N1710" s="5">
        <f>+IF(D1710="male",VLOOKUP(BG1710,'Key node cluster'!$L$3:$N$24,3,0),VLOOKUP(BG1710,'Key node cluster'!$R$3:$T$15,3,0))</f>
        <v>1</v>
      </c>
      <c r="O1710" s="1">
        <v>0</v>
      </c>
      <c r="P1710" s="1">
        <f t="shared" si="1203"/>
        <v>12</v>
      </c>
      <c r="Q1710" s="1">
        <f t="shared" si="1204"/>
        <v>12</v>
      </c>
      <c r="R1710" s="1">
        <f t="shared" si="1205"/>
        <v>12</v>
      </c>
      <c r="S1710" s="1">
        <f t="shared" si="1206"/>
        <v>12</v>
      </c>
      <c r="T1710" s="1">
        <f t="shared" si="1207"/>
        <v>12</v>
      </c>
      <c r="U1710" s="1">
        <f t="shared" si="1208"/>
        <v>12</v>
      </c>
      <c r="V1710" s="1">
        <f t="shared" si="1209"/>
        <v>12</v>
      </c>
      <c r="W1710" s="1">
        <f t="shared" si="1210"/>
        <v>12</v>
      </c>
      <c r="X1710" s="1">
        <f t="shared" si="1211"/>
        <v>12</v>
      </c>
      <c r="Y1710" s="1">
        <f t="shared" si="1212"/>
        <v>12</v>
      </c>
      <c r="Z1710" s="1">
        <f t="shared" si="1213"/>
        <v>12</v>
      </c>
      <c r="AA1710" s="1">
        <f t="shared" si="1214"/>
        <v>12</v>
      </c>
      <c r="AB1710" s="1">
        <f t="shared" si="1215"/>
        <v>12</v>
      </c>
      <c r="AC1710" s="1">
        <f t="shared" si="1216"/>
        <v>12</v>
      </c>
      <c r="AD1710" s="1">
        <f t="shared" si="1217"/>
        <v>12</v>
      </c>
      <c r="AE1710" s="1">
        <f t="shared" si="1218"/>
        <v>12</v>
      </c>
      <c r="AF1710" s="1">
        <f t="shared" si="1219"/>
        <v>12</v>
      </c>
      <c r="AG1710" s="1">
        <f t="shared" si="1220"/>
        <v>12</v>
      </c>
      <c r="AH1710" s="1">
        <f t="shared" si="1221"/>
        <v>12</v>
      </c>
      <c r="AI1710" s="1">
        <f t="shared" si="1222"/>
        <v>12</v>
      </c>
      <c r="AJ1710" s="1">
        <f t="shared" si="1223"/>
        <v>12</v>
      </c>
      <c r="AK1710" s="1">
        <f t="shared" si="1224"/>
        <v>12</v>
      </c>
      <c r="AL1710" s="1">
        <f t="shared" si="1225"/>
        <v>12</v>
      </c>
      <c r="AM1710" s="1">
        <f t="shared" si="1226"/>
        <v>12</v>
      </c>
      <c r="AN1710" s="1">
        <f t="shared" si="1227"/>
        <v>12</v>
      </c>
      <c r="AO1710" s="1">
        <f t="shared" si="1228"/>
        <v>12</v>
      </c>
      <c r="AP1710" s="7">
        <f t="shared" si="1244"/>
        <v>12</v>
      </c>
      <c r="AQ1710" s="7">
        <f t="shared" si="1245"/>
        <v>12</v>
      </c>
      <c r="AR1710" s="1">
        <f t="shared" si="1229"/>
        <v>12</v>
      </c>
      <c r="AS1710" s="7">
        <f t="shared" si="1246"/>
        <v>12</v>
      </c>
      <c r="AT1710" s="1">
        <f t="shared" si="1230"/>
        <v>12</v>
      </c>
      <c r="AU1710" s="1">
        <f t="shared" si="1231"/>
        <v>12</v>
      </c>
      <c r="AV1710" s="1">
        <f t="shared" si="1232"/>
        <v>12</v>
      </c>
      <c r="AW1710" s="1">
        <f t="shared" si="1233"/>
        <v>12</v>
      </c>
      <c r="AX1710" s="1">
        <f t="shared" si="1234"/>
        <v>12</v>
      </c>
      <c r="AY1710" s="1">
        <f t="shared" si="1235"/>
        <v>12</v>
      </c>
      <c r="AZ1710" s="1">
        <f t="shared" si="1236"/>
        <v>12</v>
      </c>
      <c r="BA1710" s="1">
        <f t="shared" si="1237"/>
        <v>12</v>
      </c>
      <c r="BB1710" s="1">
        <f t="shared" si="1238"/>
        <v>12</v>
      </c>
      <c r="BC1710" s="1">
        <f t="shared" si="1239"/>
        <v>12</v>
      </c>
      <c r="BD1710" s="1">
        <f t="shared" si="1240"/>
        <v>12</v>
      </c>
      <c r="BE1710" s="1">
        <f t="shared" si="1241"/>
        <v>12</v>
      </c>
      <c r="BF1710" s="1">
        <f t="shared" si="1242"/>
        <v>12</v>
      </c>
      <c r="BG1710" s="1">
        <f>+IF(D1710="male",VLOOKUP(M1710,'Key node cluster'!$A$3:$C$45,3,0),VLOOKUP(M1710,'Key node cluster'!$F$3:$H$27,3,0))</f>
        <v>18</v>
      </c>
    </row>
    <row r="1711" spans="1:59" x14ac:dyDescent="0.25">
      <c r="A1711" t="s">
        <v>75</v>
      </c>
      <c r="B1711">
        <v>9832039345</v>
      </c>
      <c r="C1711" s="7">
        <v>40</v>
      </c>
      <c r="D1711" t="s">
        <v>20</v>
      </c>
      <c r="E1711" t="s">
        <v>10</v>
      </c>
      <c r="G1711" t="str">
        <f t="shared" si="1243"/>
        <v/>
      </c>
      <c r="H1711" s="7">
        <f t="shared" si="1201"/>
        <v>10</v>
      </c>
      <c r="J1711">
        <v>39</v>
      </c>
      <c r="K1711">
        <v>7.3315068493151001</v>
      </c>
      <c r="L1711">
        <v>6</v>
      </c>
      <c r="M1711" s="5">
        <f t="shared" si="1202"/>
        <v>12</v>
      </c>
      <c r="N1711" s="5">
        <f>+IF(D1711="male",VLOOKUP(BG1711,'Key node cluster'!$L$3:$N$24,3,0),VLOOKUP(BG1711,'Key node cluster'!$R$3:$T$15,3,0))</f>
        <v>1</v>
      </c>
      <c r="O1711" s="1">
        <v>0</v>
      </c>
      <c r="P1711" s="1">
        <f t="shared" si="1203"/>
        <v>12</v>
      </c>
      <c r="Q1711" s="1">
        <f t="shared" si="1204"/>
        <v>12</v>
      </c>
      <c r="R1711" s="1">
        <f t="shared" si="1205"/>
        <v>12</v>
      </c>
      <c r="S1711" s="1">
        <f t="shared" si="1206"/>
        <v>12</v>
      </c>
      <c r="T1711" s="1">
        <f t="shared" si="1207"/>
        <v>12</v>
      </c>
      <c r="U1711" s="1">
        <f t="shared" si="1208"/>
        <v>12</v>
      </c>
      <c r="V1711" s="1">
        <f t="shared" si="1209"/>
        <v>12</v>
      </c>
      <c r="W1711" s="1">
        <f t="shared" si="1210"/>
        <v>12</v>
      </c>
      <c r="X1711" s="1">
        <f t="shared" si="1211"/>
        <v>12</v>
      </c>
      <c r="Y1711" s="1">
        <f t="shared" si="1212"/>
        <v>12</v>
      </c>
      <c r="Z1711" s="1">
        <f t="shared" si="1213"/>
        <v>12</v>
      </c>
      <c r="AA1711" s="1">
        <f t="shared" si="1214"/>
        <v>12</v>
      </c>
      <c r="AB1711" s="1">
        <f t="shared" si="1215"/>
        <v>12</v>
      </c>
      <c r="AC1711" s="1">
        <f t="shared" si="1216"/>
        <v>12</v>
      </c>
      <c r="AD1711" s="1">
        <f t="shared" si="1217"/>
        <v>12</v>
      </c>
      <c r="AE1711" s="1">
        <f t="shared" si="1218"/>
        <v>12</v>
      </c>
      <c r="AF1711" s="1">
        <f t="shared" si="1219"/>
        <v>12</v>
      </c>
      <c r="AG1711" s="1">
        <f t="shared" si="1220"/>
        <v>12</v>
      </c>
      <c r="AH1711" s="1">
        <f t="shared" si="1221"/>
        <v>12</v>
      </c>
      <c r="AI1711" s="1">
        <f t="shared" si="1222"/>
        <v>12</v>
      </c>
      <c r="AJ1711" s="1">
        <f t="shared" si="1223"/>
        <v>12</v>
      </c>
      <c r="AK1711" s="1">
        <f t="shared" si="1224"/>
        <v>12</v>
      </c>
      <c r="AL1711" s="1">
        <f t="shared" si="1225"/>
        <v>12</v>
      </c>
      <c r="AM1711" s="1">
        <f t="shared" si="1226"/>
        <v>12</v>
      </c>
      <c r="AN1711" s="1">
        <f t="shared" si="1227"/>
        <v>12</v>
      </c>
      <c r="AO1711" s="1">
        <f t="shared" si="1228"/>
        <v>12</v>
      </c>
      <c r="AP1711" s="7">
        <f t="shared" si="1244"/>
        <v>12</v>
      </c>
      <c r="AQ1711" s="7">
        <f t="shared" si="1245"/>
        <v>12</v>
      </c>
      <c r="AR1711" s="1">
        <f t="shared" si="1229"/>
        <v>12</v>
      </c>
      <c r="AS1711" s="7">
        <f t="shared" si="1246"/>
        <v>12</v>
      </c>
      <c r="AT1711" s="1">
        <f t="shared" si="1230"/>
        <v>12</v>
      </c>
      <c r="AU1711" s="1">
        <f t="shared" si="1231"/>
        <v>12</v>
      </c>
      <c r="AV1711" s="1">
        <f t="shared" si="1232"/>
        <v>12</v>
      </c>
      <c r="AW1711" s="1">
        <f t="shared" si="1233"/>
        <v>12</v>
      </c>
      <c r="AX1711" s="1">
        <f t="shared" si="1234"/>
        <v>12</v>
      </c>
      <c r="AY1711" s="1">
        <f t="shared" si="1235"/>
        <v>12</v>
      </c>
      <c r="AZ1711" s="1">
        <f t="shared" si="1236"/>
        <v>12</v>
      </c>
      <c r="BA1711" s="1">
        <f t="shared" si="1237"/>
        <v>12</v>
      </c>
      <c r="BB1711" s="1">
        <f t="shared" si="1238"/>
        <v>12</v>
      </c>
      <c r="BC1711" s="1">
        <f t="shared" si="1239"/>
        <v>12</v>
      </c>
      <c r="BD1711" s="1">
        <f t="shared" si="1240"/>
        <v>12</v>
      </c>
      <c r="BE1711" s="1">
        <f t="shared" si="1241"/>
        <v>12</v>
      </c>
      <c r="BF1711" s="1">
        <f t="shared" si="1242"/>
        <v>12</v>
      </c>
      <c r="BG1711" s="1">
        <f>+IF(D1711="male",VLOOKUP(M1711,'Key node cluster'!$A$3:$C$45,3,0),VLOOKUP(M1711,'Key node cluster'!$F$3:$H$27,3,0))</f>
        <v>18</v>
      </c>
    </row>
    <row r="1712" spans="1:59" x14ac:dyDescent="0.25">
      <c r="A1712" t="s">
        <v>78</v>
      </c>
      <c r="B1712">
        <v>9802018767</v>
      </c>
      <c r="C1712" s="7">
        <v>40</v>
      </c>
      <c r="D1712" t="s">
        <v>20</v>
      </c>
      <c r="E1712" t="s">
        <v>10</v>
      </c>
      <c r="G1712" t="str">
        <f t="shared" si="1243"/>
        <v/>
      </c>
      <c r="H1712" s="7">
        <f t="shared" si="1201"/>
        <v>15</v>
      </c>
      <c r="J1712">
        <v>41</v>
      </c>
      <c r="K1712">
        <v>10.931506849314999</v>
      </c>
      <c r="L1712">
        <v>2</v>
      </c>
      <c r="M1712" s="5">
        <f t="shared" si="1202"/>
        <v>12</v>
      </c>
      <c r="N1712" s="5">
        <f>+IF(D1712="male",VLOOKUP(BG1712,'Key node cluster'!$L$3:$N$24,3,0),VLOOKUP(BG1712,'Key node cluster'!$R$3:$T$15,3,0))</f>
        <v>1</v>
      </c>
      <c r="O1712" s="1">
        <v>0</v>
      </c>
      <c r="P1712" s="1">
        <f t="shared" si="1203"/>
        <v>12</v>
      </c>
      <c r="Q1712" s="1">
        <f t="shared" si="1204"/>
        <v>12</v>
      </c>
      <c r="R1712" s="1">
        <f t="shared" si="1205"/>
        <v>12</v>
      </c>
      <c r="S1712" s="1">
        <f t="shared" si="1206"/>
        <v>12</v>
      </c>
      <c r="T1712" s="1">
        <f t="shared" si="1207"/>
        <v>12</v>
      </c>
      <c r="U1712" s="1">
        <f t="shared" si="1208"/>
        <v>12</v>
      </c>
      <c r="V1712" s="1">
        <f t="shared" si="1209"/>
        <v>12</v>
      </c>
      <c r="W1712" s="1">
        <f t="shared" si="1210"/>
        <v>12</v>
      </c>
      <c r="X1712" s="1">
        <f t="shared" si="1211"/>
        <v>12</v>
      </c>
      <c r="Y1712" s="1">
        <f t="shared" si="1212"/>
        <v>12</v>
      </c>
      <c r="Z1712" s="1">
        <f t="shared" si="1213"/>
        <v>12</v>
      </c>
      <c r="AA1712" s="1">
        <f t="shared" si="1214"/>
        <v>12</v>
      </c>
      <c r="AB1712" s="1">
        <f t="shared" si="1215"/>
        <v>12</v>
      </c>
      <c r="AC1712" s="1">
        <f t="shared" si="1216"/>
        <v>12</v>
      </c>
      <c r="AD1712" s="1">
        <f t="shared" si="1217"/>
        <v>12</v>
      </c>
      <c r="AE1712" s="1">
        <f t="shared" si="1218"/>
        <v>12</v>
      </c>
      <c r="AF1712" s="1">
        <f t="shared" si="1219"/>
        <v>12</v>
      </c>
      <c r="AG1712" s="1">
        <f t="shared" si="1220"/>
        <v>12</v>
      </c>
      <c r="AH1712" s="1">
        <f t="shared" si="1221"/>
        <v>12</v>
      </c>
      <c r="AI1712" s="1">
        <f t="shared" si="1222"/>
        <v>12</v>
      </c>
      <c r="AJ1712" s="1">
        <f t="shared" si="1223"/>
        <v>12</v>
      </c>
      <c r="AK1712" s="1">
        <f t="shared" si="1224"/>
        <v>12</v>
      </c>
      <c r="AL1712" s="1">
        <f t="shared" si="1225"/>
        <v>12</v>
      </c>
      <c r="AM1712" s="1">
        <f t="shared" si="1226"/>
        <v>12</v>
      </c>
      <c r="AN1712" s="1">
        <f t="shared" si="1227"/>
        <v>12</v>
      </c>
      <c r="AO1712" s="1">
        <f t="shared" si="1228"/>
        <v>12</v>
      </c>
      <c r="AP1712" s="7">
        <f t="shared" si="1244"/>
        <v>12</v>
      </c>
      <c r="AQ1712" s="7">
        <f t="shared" si="1245"/>
        <v>12</v>
      </c>
      <c r="AR1712" s="1">
        <f t="shared" si="1229"/>
        <v>12</v>
      </c>
      <c r="AS1712" s="7">
        <f t="shared" si="1246"/>
        <v>12</v>
      </c>
      <c r="AT1712" s="1">
        <f t="shared" si="1230"/>
        <v>12</v>
      </c>
      <c r="AU1712" s="1">
        <f t="shared" si="1231"/>
        <v>12</v>
      </c>
      <c r="AV1712" s="1">
        <f t="shared" si="1232"/>
        <v>12</v>
      </c>
      <c r="AW1712" s="1">
        <f t="shared" si="1233"/>
        <v>12</v>
      </c>
      <c r="AX1712" s="1">
        <f t="shared" si="1234"/>
        <v>12</v>
      </c>
      <c r="AY1712" s="1">
        <f t="shared" si="1235"/>
        <v>12</v>
      </c>
      <c r="AZ1712" s="1">
        <f t="shared" si="1236"/>
        <v>12</v>
      </c>
      <c r="BA1712" s="1">
        <f t="shared" si="1237"/>
        <v>12</v>
      </c>
      <c r="BB1712" s="1">
        <f t="shared" si="1238"/>
        <v>12</v>
      </c>
      <c r="BC1712" s="1">
        <f t="shared" si="1239"/>
        <v>12</v>
      </c>
      <c r="BD1712" s="1">
        <f t="shared" si="1240"/>
        <v>12</v>
      </c>
      <c r="BE1712" s="1">
        <f t="shared" si="1241"/>
        <v>12</v>
      </c>
      <c r="BF1712" s="1">
        <f t="shared" si="1242"/>
        <v>12</v>
      </c>
      <c r="BG1712" s="1">
        <f>+IF(D1712="male",VLOOKUP(M1712,'Key node cluster'!$A$3:$C$45,3,0),VLOOKUP(M1712,'Key node cluster'!$F$3:$H$27,3,0))</f>
        <v>18</v>
      </c>
    </row>
    <row r="1713" spans="1:59" x14ac:dyDescent="0.25">
      <c r="A1713" t="s">
        <v>104</v>
      </c>
      <c r="B1713">
        <v>9962056284</v>
      </c>
      <c r="C1713" s="7">
        <v>20</v>
      </c>
      <c r="D1713" t="s">
        <v>20</v>
      </c>
      <c r="E1713" t="s">
        <v>10</v>
      </c>
      <c r="G1713" t="str">
        <f t="shared" si="1243"/>
        <v/>
      </c>
      <c r="H1713" s="7">
        <f t="shared" si="1201"/>
        <v>5</v>
      </c>
      <c r="J1713">
        <v>25</v>
      </c>
      <c r="K1713">
        <v>3.6054794520548001</v>
      </c>
      <c r="L1713">
        <v>1</v>
      </c>
      <c r="M1713" s="5">
        <f t="shared" si="1202"/>
        <v>12</v>
      </c>
      <c r="N1713" s="5">
        <f>+IF(D1713="male",VLOOKUP(BG1713,'Key node cluster'!$L$3:$N$24,3,0),VLOOKUP(BG1713,'Key node cluster'!$R$3:$T$15,3,0))</f>
        <v>1</v>
      </c>
      <c r="O1713" s="1">
        <v>0</v>
      </c>
      <c r="P1713" s="1">
        <f t="shared" si="1203"/>
        <v>12</v>
      </c>
      <c r="Q1713" s="1">
        <f t="shared" si="1204"/>
        <v>12</v>
      </c>
      <c r="R1713" s="1">
        <f t="shared" si="1205"/>
        <v>12</v>
      </c>
      <c r="S1713" s="1">
        <f t="shared" si="1206"/>
        <v>12</v>
      </c>
      <c r="T1713" s="1">
        <f t="shared" si="1207"/>
        <v>12</v>
      </c>
      <c r="U1713" s="1">
        <f t="shared" si="1208"/>
        <v>12</v>
      </c>
      <c r="V1713" s="1">
        <f t="shared" si="1209"/>
        <v>12</v>
      </c>
      <c r="W1713" s="1">
        <f t="shared" si="1210"/>
        <v>12</v>
      </c>
      <c r="X1713" s="1">
        <f t="shared" si="1211"/>
        <v>12</v>
      </c>
      <c r="Y1713" s="1">
        <f t="shared" si="1212"/>
        <v>12</v>
      </c>
      <c r="Z1713" s="1">
        <f t="shared" si="1213"/>
        <v>12</v>
      </c>
      <c r="AA1713" s="1">
        <f t="shared" si="1214"/>
        <v>12</v>
      </c>
      <c r="AB1713" s="1">
        <f t="shared" si="1215"/>
        <v>12</v>
      </c>
      <c r="AC1713" s="1">
        <f t="shared" si="1216"/>
        <v>12</v>
      </c>
      <c r="AD1713" s="1">
        <f t="shared" si="1217"/>
        <v>12</v>
      </c>
      <c r="AE1713" s="1">
        <f t="shared" si="1218"/>
        <v>12</v>
      </c>
      <c r="AF1713" s="1">
        <f t="shared" si="1219"/>
        <v>12</v>
      </c>
      <c r="AG1713" s="1">
        <f t="shared" si="1220"/>
        <v>12</v>
      </c>
      <c r="AH1713" s="1">
        <f t="shared" si="1221"/>
        <v>12</v>
      </c>
      <c r="AI1713" s="1">
        <f t="shared" si="1222"/>
        <v>12</v>
      </c>
      <c r="AJ1713" s="1">
        <f t="shared" si="1223"/>
        <v>12</v>
      </c>
      <c r="AK1713" s="1">
        <f t="shared" si="1224"/>
        <v>12</v>
      </c>
      <c r="AL1713" s="1">
        <f t="shared" si="1225"/>
        <v>12</v>
      </c>
      <c r="AM1713" s="1">
        <f t="shared" si="1226"/>
        <v>12</v>
      </c>
      <c r="AN1713" s="1">
        <f t="shared" si="1227"/>
        <v>12</v>
      </c>
      <c r="AO1713" s="1">
        <f t="shared" si="1228"/>
        <v>12</v>
      </c>
      <c r="AP1713" s="7">
        <f t="shared" si="1244"/>
        <v>12</v>
      </c>
      <c r="AQ1713" s="7">
        <f t="shared" si="1245"/>
        <v>12</v>
      </c>
      <c r="AR1713" s="1">
        <f t="shared" si="1229"/>
        <v>12</v>
      </c>
      <c r="AS1713" s="7">
        <f t="shared" si="1246"/>
        <v>12</v>
      </c>
      <c r="AT1713" s="1">
        <f t="shared" si="1230"/>
        <v>12</v>
      </c>
      <c r="AU1713" s="1">
        <f t="shared" si="1231"/>
        <v>12</v>
      </c>
      <c r="AV1713" s="1">
        <f t="shared" si="1232"/>
        <v>12</v>
      </c>
      <c r="AW1713" s="1">
        <f t="shared" si="1233"/>
        <v>12</v>
      </c>
      <c r="AX1713" s="1">
        <f t="shared" si="1234"/>
        <v>12</v>
      </c>
      <c r="AY1713" s="1">
        <f t="shared" si="1235"/>
        <v>12</v>
      </c>
      <c r="AZ1713" s="1">
        <f t="shared" si="1236"/>
        <v>12</v>
      </c>
      <c r="BA1713" s="1">
        <f t="shared" si="1237"/>
        <v>12</v>
      </c>
      <c r="BB1713" s="1">
        <f t="shared" si="1238"/>
        <v>12</v>
      </c>
      <c r="BC1713" s="1">
        <f t="shared" si="1239"/>
        <v>12</v>
      </c>
      <c r="BD1713" s="1">
        <f t="shared" si="1240"/>
        <v>12</v>
      </c>
      <c r="BE1713" s="1">
        <f t="shared" si="1241"/>
        <v>12</v>
      </c>
      <c r="BF1713" s="1">
        <f t="shared" si="1242"/>
        <v>12</v>
      </c>
      <c r="BG1713" s="1">
        <f>+IF(D1713="male",VLOOKUP(M1713,'Key node cluster'!$A$3:$C$45,3,0),VLOOKUP(M1713,'Key node cluster'!$F$3:$H$27,3,0))</f>
        <v>18</v>
      </c>
    </row>
    <row r="1714" spans="1:59" x14ac:dyDescent="0.25">
      <c r="A1714" t="s">
        <v>109</v>
      </c>
      <c r="B1714">
        <v>9942062789</v>
      </c>
      <c r="C1714" s="7">
        <v>30</v>
      </c>
      <c r="D1714" t="s">
        <v>20</v>
      </c>
      <c r="E1714" t="s">
        <v>10</v>
      </c>
      <c r="G1714" t="str">
        <f t="shared" si="1243"/>
        <v/>
      </c>
      <c r="H1714" s="7">
        <f t="shared" si="1201"/>
        <v>10</v>
      </c>
      <c r="J1714">
        <v>28</v>
      </c>
      <c r="K1714">
        <v>5.358904109589</v>
      </c>
      <c r="L1714">
        <v>9</v>
      </c>
      <c r="M1714" s="5">
        <f t="shared" si="1202"/>
        <v>12</v>
      </c>
      <c r="N1714" s="5">
        <f>+IF(D1714="male",VLOOKUP(BG1714,'Key node cluster'!$L$3:$N$24,3,0),VLOOKUP(BG1714,'Key node cluster'!$R$3:$T$15,3,0))</f>
        <v>1</v>
      </c>
      <c r="O1714" s="1">
        <v>0</v>
      </c>
      <c r="P1714" s="1">
        <f t="shared" si="1203"/>
        <v>12</v>
      </c>
      <c r="Q1714" s="1">
        <f t="shared" si="1204"/>
        <v>12</v>
      </c>
      <c r="R1714" s="1">
        <f t="shared" si="1205"/>
        <v>12</v>
      </c>
      <c r="S1714" s="1">
        <f t="shared" si="1206"/>
        <v>12</v>
      </c>
      <c r="T1714" s="1">
        <f t="shared" si="1207"/>
        <v>12</v>
      </c>
      <c r="U1714" s="1">
        <f t="shared" si="1208"/>
        <v>12</v>
      </c>
      <c r="V1714" s="1">
        <f t="shared" si="1209"/>
        <v>12</v>
      </c>
      <c r="W1714" s="1">
        <f t="shared" si="1210"/>
        <v>12</v>
      </c>
      <c r="X1714" s="1">
        <f t="shared" si="1211"/>
        <v>12</v>
      </c>
      <c r="Y1714" s="1">
        <f t="shared" si="1212"/>
        <v>12</v>
      </c>
      <c r="Z1714" s="1">
        <f t="shared" si="1213"/>
        <v>12</v>
      </c>
      <c r="AA1714" s="1">
        <f t="shared" si="1214"/>
        <v>12</v>
      </c>
      <c r="AB1714" s="1">
        <f t="shared" si="1215"/>
        <v>12</v>
      </c>
      <c r="AC1714" s="1">
        <f t="shared" si="1216"/>
        <v>12</v>
      </c>
      <c r="AD1714" s="1">
        <f t="shared" si="1217"/>
        <v>12</v>
      </c>
      <c r="AE1714" s="1">
        <f t="shared" si="1218"/>
        <v>12</v>
      </c>
      <c r="AF1714" s="1">
        <f t="shared" si="1219"/>
        <v>12</v>
      </c>
      <c r="AG1714" s="1">
        <f t="shared" si="1220"/>
        <v>12</v>
      </c>
      <c r="AH1714" s="1">
        <f t="shared" si="1221"/>
        <v>12</v>
      </c>
      <c r="AI1714" s="1">
        <f t="shared" si="1222"/>
        <v>12</v>
      </c>
      <c r="AJ1714" s="1">
        <f t="shared" si="1223"/>
        <v>12</v>
      </c>
      <c r="AK1714" s="1">
        <f t="shared" si="1224"/>
        <v>12</v>
      </c>
      <c r="AL1714" s="1">
        <f t="shared" si="1225"/>
        <v>12</v>
      </c>
      <c r="AM1714" s="1">
        <f t="shared" si="1226"/>
        <v>12</v>
      </c>
      <c r="AN1714" s="1">
        <f t="shared" si="1227"/>
        <v>12</v>
      </c>
      <c r="AO1714" s="1">
        <f t="shared" si="1228"/>
        <v>12</v>
      </c>
      <c r="AP1714" s="7">
        <f t="shared" si="1244"/>
        <v>12</v>
      </c>
      <c r="AQ1714" s="7">
        <f t="shared" si="1245"/>
        <v>12</v>
      </c>
      <c r="AR1714" s="1">
        <f t="shared" si="1229"/>
        <v>12</v>
      </c>
      <c r="AS1714" s="7">
        <f t="shared" si="1246"/>
        <v>12</v>
      </c>
      <c r="AT1714" s="1">
        <f t="shared" si="1230"/>
        <v>12</v>
      </c>
      <c r="AU1714" s="1">
        <f t="shared" si="1231"/>
        <v>12</v>
      </c>
      <c r="AV1714" s="1">
        <f t="shared" si="1232"/>
        <v>12</v>
      </c>
      <c r="AW1714" s="1">
        <f t="shared" si="1233"/>
        <v>12</v>
      </c>
      <c r="AX1714" s="1">
        <f t="shared" si="1234"/>
        <v>12</v>
      </c>
      <c r="AY1714" s="1">
        <f t="shared" si="1235"/>
        <v>12</v>
      </c>
      <c r="AZ1714" s="1">
        <f t="shared" si="1236"/>
        <v>12</v>
      </c>
      <c r="BA1714" s="1">
        <f t="shared" si="1237"/>
        <v>12</v>
      </c>
      <c r="BB1714" s="1">
        <f t="shared" si="1238"/>
        <v>12</v>
      </c>
      <c r="BC1714" s="1">
        <f t="shared" si="1239"/>
        <v>12</v>
      </c>
      <c r="BD1714" s="1">
        <f t="shared" si="1240"/>
        <v>12</v>
      </c>
      <c r="BE1714" s="1">
        <f t="shared" si="1241"/>
        <v>12</v>
      </c>
      <c r="BF1714" s="1">
        <f t="shared" si="1242"/>
        <v>12</v>
      </c>
      <c r="BG1714" s="1">
        <f>+IF(D1714="male",VLOOKUP(M1714,'Key node cluster'!$A$3:$C$45,3,0),VLOOKUP(M1714,'Key node cluster'!$F$3:$H$27,3,0))</f>
        <v>18</v>
      </c>
    </row>
    <row r="1715" spans="1:59" x14ac:dyDescent="0.25">
      <c r="A1715" t="s">
        <v>114</v>
      </c>
      <c r="B1715">
        <v>9982024864</v>
      </c>
      <c r="C1715" s="7">
        <v>20</v>
      </c>
      <c r="D1715" t="s">
        <v>20</v>
      </c>
      <c r="E1715" t="s">
        <v>10</v>
      </c>
      <c r="G1715" t="str">
        <f t="shared" si="1243"/>
        <v/>
      </c>
      <c r="H1715" s="7">
        <f t="shared" si="1201"/>
        <v>5</v>
      </c>
      <c r="J1715">
        <v>24</v>
      </c>
      <c r="K1715">
        <v>1.1890410958904001</v>
      </c>
      <c r="L1715">
        <v>3</v>
      </c>
      <c r="M1715" s="5">
        <f t="shared" si="1202"/>
        <v>12</v>
      </c>
      <c r="N1715" s="5">
        <f>+IF(D1715="male",VLOOKUP(BG1715,'Key node cluster'!$L$3:$N$24,3,0),VLOOKUP(BG1715,'Key node cluster'!$R$3:$T$15,3,0))</f>
        <v>1</v>
      </c>
      <c r="O1715" s="1">
        <v>0</v>
      </c>
      <c r="P1715" s="1">
        <f t="shared" si="1203"/>
        <v>12</v>
      </c>
      <c r="Q1715" s="1">
        <f t="shared" si="1204"/>
        <v>12</v>
      </c>
      <c r="R1715" s="1">
        <f t="shared" si="1205"/>
        <v>12</v>
      </c>
      <c r="S1715" s="1">
        <f t="shared" si="1206"/>
        <v>12</v>
      </c>
      <c r="T1715" s="1">
        <f t="shared" si="1207"/>
        <v>12</v>
      </c>
      <c r="U1715" s="1">
        <f t="shared" si="1208"/>
        <v>12</v>
      </c>
      <c r="V1715" s="1">
        <f t="shared" si="1209"/>
        <v>12</v>
      </c>
      <c r="W1715" s="1">
        <f t="shared" si="1210"/>
        <v>12</v>
      </c>
      <c r="X1715" s="1">
        <f t="shared" si="1211"/>
        <v>12</v>
      </c>
      <c r="Y1715" s="1">
        <f t="shared" si="1212"/>
        <v>12</v>
      </c>
      <c r="Z1715" s="1">
        <f t="shared" si="1213"/>
        <v>12</v>
      </c>
      <c r="AA1715" s="1">
        <f t="shared" si="1214"/>
        <v>12</v>
      </c>
      <c r="AB1715" s="1">
        <f t="shared" si="1215"/>
        <v>12</v>
      </c>
      <c r="AC1715" s="1">
        <f t="shared" si="1216"/>
        <v>12</v>
      </c>
      <c r="AD1715" s="1">
        <f t="shared" si="1217"/>
        <v>12</v>
      </c>
      <c r="AE1715" s="1">
        <f t="shared" si="1218"/>
        <v>12</v>
      </c>
      <c r="AF1715" s="1">
        <f t="shared" si="1219"/>
        <v>12</v>
      </c>
      <c r="AG1715" s="1">
        <f t="shared" si="1220"/>
        <v>12</v>
      </c>
      <c r="AH1715" s="1">
        <f t="shared" si="1221"/>
        <v>12</v>
      </c>
      <c r="AI1715" s="1">
        <f t="shared" si="1222"/>
        <v>12</v>
      </c>
      <c r="AJ1715" s="1">
        <f t="shared" si="1223"/>
        <v>12</v>
      </c>
      <c r="AK1715" s="1">
        <f t="shared" si="1224"/>
        <v>12</v>
      </c>
      <c r="AL1715" s="1">
        <f t="shared" si="1225"/>
        <v>12</v>
      </c>
      <c r="AM1715" s="1">
        <f t="shared" si="1226"/>
        <v>12</v>
      </c>
      <c r="AN1715" s="1">
        <f t="shared" si="1227"/>
        <v>12</v>
      </c>
      <c r="AO1715" s="1">
        <f t="shared" si="1228"/>
        <v>12</v>
      </c>
      <c r="AP1715" s="7">
        <f t="shared" si="1244"/>
        <v>12</v>
      </c>
      <c r="AQ1715" s="7">
        <f t="shared" si="1245"/>
        <v>12</v>
      </c>
      <c r="AR1715" s="1">
        <f t="shared" si="1229"/>
        <v>12</v>
      </c>
      <c r="AS1715" s="7">
        <f t="shared" si="1246"/>
        <v>12</v>
      </c>
      <c r="AT1715" s="1">
        <f t="shared" si="1230"/>
        <v>12</v>
      </c>
      <c r="AU1715" s="1">
        <f t="shared" si="1231"/>
        <v>12</v>
      </c>
      <c r="AV1715" s="1">
        <f t="shared" si="1232"/>
        <v>12</v>
      </c>
      <c r="AW1715" s="1">
        <f t="shared" si="1233"/>
        <v>12</v>
      </c>
      <c r="AX1715" s="1">
        <f t="shared" si="1234"/>
        <v>12</v>
      </c>
      <c r="AY1715" s="1">
        <f t="shared" si="1235"/>
        <v>12</v>
      </c>
      <c r="AZ1715" s="1">
        <f t="shared" si="1236"/>
        <v>12</v>
      </c>
      <c r="BA1715" s="1">
        <f t="shared" si="1237"/>
        <v>12</v>
      </c>
      <c r="BB1715" s="1">
        <f t="shared" si="1238"/>
        <v>12</v>
      </c>
      <c r="BC1715" s="1">
        <f t="shared" si="1239"/>
        <v>12</v>
      </c>
      <c r="BD1715" s="1">
        <f t="shared" si="1240"/>
        <v>12</v>
      </c>
      <c r="BE1715" s="1">
        <f t="shared" si="1241"/>
        <v>12</v>
      </c>
      <c r="BF1715" s="1">
        <f t="shared" si="1242"/>
        <v>12</v>
      </c>
      <c r="BG1715" s="1">
        <f>+IF(D1715="male",VLOOKUP(M1715,'Key node cluster'!$A$3:$C$45,3,0),VLOOKUP(M1715,'Key node cluster'!$F$3:$H$27,3,0))</f>
        <v>18</v>
      </c>
    </row>
    <row r="1716" spans="1:59" x14ac:dyDescent="0.25">
      <c r="A1716" t="s">
        <v>122</v>
      </c>
      <c r="B1716">
        <v>9952072025</v>
      </c>
      <c r="C1716" s="7">
        <v>30</v>
      </c>
      <c r="D1716" t="s">
        <v>20</v>
      </c>
      <c r="E1716" t="s">
        <v>10</v>
      </c>
      <c r="G1716" t="str">
        <f t="shared" si="1243"/>
        <v/>
      </c>
      <c r="H1716" s="7">
        <f t="shared" si="1201"/>
        <v>1</v>
      </c>
      <c r="J1716">
        <v>26</v>
      </c>
      <c r="K1716">
        <v>0.25205479452055002</v>
      </c>
      <c r="L1716">
        <v>1</v>
      </c>
      <c r="M1716" s="5">
        <f t="shared" si="1202"/>
        <v>12</v>
      </c>
      <c r="N1716" s="5">
        <f>+IF(D1716="male",VLOOKUP(BG1716,'Key node cluster'!$L$3:$N$24,3,0),VLOOKUP(BG1716,'Key node cluster'!$R$3:$T$15,3,0))</f>
        <v>1</v>
      </c>
      <c r="O1716" s="1">
        <v>0</v>
      </c>
      <c r="P1716" s="1">
        <f t="shared" si="1203"/>
        <v>12</v>
      </c>
      <c r="Q1716" s="1">
        <f t="shared" si="1204"/>
        <v>12</v>
      </c>
      <c r="R1716" s="1">
        <f t="shared" si="1205"/>
        <v>12</v>
      </c>
      <c r="S1716" s="1">
        <f t="shared" si="1206"/>
        <v>12</v>
      </c>
      <c r="T1716" s="1">
        <f t="shared" si="1207"/>
        <v>12</v>
      </c>
      <c r="U1716" s="1">
        <f t="shared" si="1208"/>
        <v>12</v>
      </c>
      <c r="V1716" s="1">
        <f t="shared" si="1209"/>
        <v>12</v>
      </c>
      <c r="W1716" s="1">
        <f t="shared" si="1210"/>
        <v>12</v>
      </c>
      <c r="X1716" s="1">
        <f t="shared" si="1211"/>
        <v>12</v>
      </c>
      <c r="Y1716" s="1">
        <f t="shared" si="1212"/>
        <v>12</v>
      </c>
      <c r="Z1716" s="1">
        <f t="shared" si="1213"/>
        <v>12</v>
      </c>
      <c r="AA1716" s="1">
        <f t="shared" si="1214"/>
        <v>12</v>
      </c>
      <c r="AB1716" s="1">
        <f t="shared" si="1215"/>
        <v>12</v>
      </c>
      <c r="AC1716" s="1">
        <f t="shared" si="1216"/>
        <v>12</v>
      </c>
      <c r="AD1716" s="1">
        <f t="shared" si="1217"/>
        <v>12</v>
      </c>
      <c r="AE1716" s="1">
        <f t="shared" si="1218"/>
        <v>12</v>
      </c>
      <c r="AF1716" s="1">
        <f t="shared" si="1219"/>
        <v>12</v>
      </c>
      <c r="AG1716" s="1">
        <f t="shared" si="1220"/>
        <v>12</v>
      </c>
      <c r="AH1716" s="1">
        <f t="shared" si="1221"/>
        <v>12</v>
      </c>
      <c r="AI1716" s="1">
        <f t="shared" si="1222"/>
        <v>12</v>
      </c>
      <c r="AJ1716" s="1">
        <f t="shared" si="1223"/>
        <v>12</v>
      </c>
      <c r="AK1716" s="1">
        <f t="shared" si="1224"/>
        <v>12</v>
      </c>
      <c r="AL1716" s="1">
        <f t="shared" si="1225"/>
        <v>12</v>
      </c>
      <c r="AM1716" s="1">
        <f t="shared" si="1226"/>
        <v>12</v>
      </c>
      <c r="AN1716" s="1">
        <f t="shared" si="1227"/>
        <v>12</v>
      </c>
      <c r="AO1716" s="1">
        <f t="shared" si="1228"/>
        <v>12</v>
      </c>
      <c r="AP1716" s="7">
        <f t="shared" si="1244"/>
        <v>12</v>
      </c>
      <c r="AQ1716" s="7">
        <f t="shared" si="1245"/>
        <v>12</v>
      </c>
      <c r="AR1716" s="1">
        <f t="shared" si="1229"/>
        <v>12</v>
      </c>
      <c r="AS1716" s="7">
        <f t="shared" si="1246"/>
        <v>12</v>
      </c>
      <c r="AT1716" s="1">
        <f t="shared" si="1230"/>
        <v>12</v>
      </c>
      <c r="AU1716" s="1">
        <f t="shared" si="1231"/>
        <v>12</v>
      </c>
      <c r="AV1716" s="1">
        <f t="shared" si="1232"/>
        <v>12</v>
      </c>
      <c r="AW1716" s="1">
        <f t="shared" si="1233"/>
        <v>12</v>
      </c>
      <c r="AX1716" s="1">
        <f t="shared" si="1234"/>
        <v>12</v>
      </c>
      <c r="AY1716" s="1">
        <f t="shared" si="1235"/>
        <v>12</v>
      </c>
      <c r="AZ1716" s="1">
        <f t="shared" si="1236"/>
        <v>12</v>
      </c>
      <c r="BA1716" s="1">
        <f t="shared" si="1237"/>
        <v>12</v>
      </c>
      <c r="BB1716" s="1">
        <f t="shared" si="1238"/>
        <v>12</v>
      </c>
      <c r="BC1716" s="1">
        <f t="shared" si="1239"/>
        <v>12</v>
      </c>
      <c r="BD1716" s="1">
        <f t="shared" si="1240"/>
        <v>12</v>
      </c>
      <c r="BE1716" s="1">
        <f t="shared" si="1241"/>
        <v>12</v>
      </c>
      <c r="BF1716" s="1">
        <f t="shared" si="1242"/>
        <v>12</v>
      </c>
      <c r="BG1716" s="1">
        <f>+IF(D1716="male",VLOOKUP(M1716,'Key node cluster'!$A$3:$C$45,3,0),VLOOKUP(M1716,'Key node cluster'!$F$3:$H$27,3,0))</f>
        <v>18</v>
      </c>
    </row>
    <row r="1717" spans="1:59" x14ac:dyDescent="0.25">
      <c r="A1717" t="s">
        <v>160</v>
      </c>
      <c r="B1717">
        <v>9972007412</v>
      </c>
      <c r="C1717" s="7">
        <v>20</v>
      </c>
      <c r="D1717" t="s">
        <v>20</v>
      </c>
      <c r="E1717" t="s">
        <v>10</v>
      </c>
      <c r="G1717" t="str">
        <f t="shared" si="1243"/>
        <v/>
      </c>
      <c r="H1717" s="7">
        <f t="shared" si="1201"/>
        <v>1</v>
      </c>
      <c r="J1717">
        <v>25</v>
      </c>
      <c r="K1717">
        <v>0.76986301369862997</v>
      </c>
      <c r="L1717">
        <v>1</v>
      </c>
      <c r="M1717" s="5">
        <f t="shared" si="1202"/>
        <v>12</v>
      </c>
      <c r="N1717" s="5">
        <f>+IF(D1717="male",VLOOKUP(BG1717,'Key node cluster'!$L$3:$N$24,3,0),VLOOKUP(BG1717,'Key node cluster'!$R$3:$T$15,3,0))</f>
        <v>1</v>
      </c>
      <c r="O1717" s="1">
        <v>0</v>
      </c>
      <c r="P1717" s="1">
        <f t="shared" si="1203"/>
        <v>12</v>
      </c>
      <c r="Q1717" s="1">
        <f t="shared" si="1204"/>
        <v>12</v>
      </c>
      <c r="R1717" s="1">
        <f t="shared" si="1205"/>
        <v>12</v>
      </c>
      <c r="S1717" s="1">
        <f t="shared" si="1206"/>
        <v>12</v>
      </c>
      <c r="T1717" s="1">
        <f t="shared" si="1207"/>
        <v>12</v>
      </c>
      <c r="U1717" s="1">
        <f t="shared" si="1208"/>
        <v>12</v>
      </c>
      <c r="V1717" s="1">
        <f t="shared" si="1209"/>
        <v>12</v>
      </c>
      <c r="W1717" s="1">
        <f t="shared" si="1210"/>
        <v>12</v>
      </c>
      <c r="X1717" s="1">
        <f t="shared" si="1211"/>
        <v>12</v>
      </c>
      <c r="Y1717" s="1">
        <f t="shared" si="1212"/>
        <v>12</v>
      </c>
      <c r="Z1717" s="1">
        <f t="shared" si="1213"/>
        <v>12</v>
      </c>
      <c r="AA1717" s="1">
        <f t="shared" si="1214"/>
        <v>12</v>
      </c>
      <c r="AB1717" s="1">
        <f t="shared" si="1215"/>
        <v>12</v>
      </c>
      <c r="AC1717" s="1">
        <f t="shared" si="1216"/>
        <v>12</v>
      </c>
      <c r="AD1717" s="1">
        <f t="shared" si="1217"/>
        <v>12</v>
      </c>
      <c r="AE1717" s="1">
        <f t="shared" si="1218"/>
        <v>12</v>
      </c>
      <c r="AF1717" s="1">
        <f t="shared" si="1219"/>
        <v>12</v>
      </c>
      <c r="AG1717" s="1">
        <f t="shared" si="1220"/>
        <v>12</v>
      </c>
      <c r="AH1717" s="1">
        <f t="shared" si="1221"/>
        <v>12</v>
      </c>
      <c r="AI1717" s="1">
        <f t="shared" si="1222"/>
        <v>12</v>
      </c>
      <c r="AJ1717" s="1">
        <f t="shared" si="1223"/>
        <v>12</v>
      </c>
      <c r="AK1717" s="1">
        <f t="shared" si="1224"/>
        <v>12</v>
      </c>
      <c r="AL1717" s="1">
        <f t="shared" si="1225"/>
        <v>12</v>
      </c>
      <c r="AM1717" s="1">
        <f t="shared" si="1226"/>
        <v>12</v>
      </c>
      <c r="AN1717" s="1">
        <f t="shared" si="1227"/>
        <v>12</v>
      </c>
      <c r="AO1717" s="1">
        <f t="shared" si="1228"/>
        <v>12</v>
      </c>
      <c r="AP1717" s="7">
        <f t="shared" si="1244"/>
        <v>12</v>
      </c>
      <c r="AQ1717" s="7">
        <f t="shared" si="1245"/>
        <v>12</v>
      </c>
      <c r="AR1717" s="1">
        <f t="shared" si="1229"/>
        <v>12</v>
      </c>
      <c r="AS1717" s="7">
        <f t="shared" si="1246"/>
        <v>12</v>
      </c>
      <c r="AT1717" s="1">
        <f t="shared" si="1230"/>
        <v>12</v>
      </c>
      <c r="AU1717" s="1">
        <f t="shared" si="1231"/>
        <v>12</v>
      </c>
      <c r="AV1717" s="1">
        <f t="shared" si="1232"/>
        <v>12</v>
      </c>
      <c r="AW1717" s="1">
        <f t="shared" si="1233"/>
        <v>12</v>
      </c>
      <c r="AX1717" s="1">
        <f t="shared" si="1234"/>
        <v>12</v>
      </c>
      <c r="AY1717" s="1">
        <f t="shared" si="1235"/>
        <v>12</v>
      </c>
      <c r="AZ1717" s="1">
        <f t="shared" si="1236"/>
        <v>12</v>
      </c>
      <c r="BA1717" s="1">
        <f t="shared" si="1237"/>
        <v>12</v>
      </c>
      <c r="BB1717" s="1">
        <f t="shared" si="1238"/>
        <v>12</v>
      </c>
      <c r="BC1717" s="1">
        <f t="shared" si="1239"/>
        <v>12</v>
      </c>
      <c r="BD1717" s="1">
        <f t="shared" si="1240"/>
        <v>12</v>
      </c>
      <c r="BE1717" s="1">
        <f t="shared" si="1241"/>
        <v>12</v>
      </c>
      <c r="BF1717" s="1">
        <f t="shared" si="1242"/>
        <v>12</v>
      </c>
      <c r="BG1717" s="1">
        <f>+IF(D1717="male",VLOOKUP(M1717,'Key node cluster'!$A$3:$C$45,3,0),VLOOKUP(M1717,'Key node cluster'!$F$3:$H$27,3,0))</f>
        <v>18</v>
      </c>
    </row>
    <row r="1718" spans="1:59" x14ac:dyDescent="0.25">
      <c r="A1718" t="s">
        <v>162</v>
      </c>
      <c r="B1718">
        <v>9752015872</v>
      </c>
      <c r="C1718" s="7">
        <v>50</v>
      </c>
      <c r="D1718" t="s">
        <v>20</v>
      </c>
      <c r="E1718" t="s">
        <v>10</v>
      </c>
      <c r="G1718" t="str">
        <f t="shared" si="1243"/>
        <v/>
      </c>
      <c r="H1718" s="7">
        <f t="shared" si="1201"/>
        <v>20</v>
      </c>
      <c r="J1718">
        <v>46</v>
      </c>
      <c r="K1718">
        <v>18.361643835616</v>
      </c>
      <c r="L1718">
        <v>6</v>
      </c>
      <c r="M1718" s="5">
        <f t="shared" si="1202"/>
        <v>12</v>
      </c>
      <c r="N1718" s="5">
        <f>+IF(D1718="male",VLOOKUP(BG1718,'Key node cluster'!$L$3:$N$24,3,0),VLOOKUP(BG1718,'Key node cluster'!$R$3:$T$15,3,0))</f>
        <v>1</v>
      </c>
      <c r="O1718" s="1">
        <v>0</v>
      </c>
      <c r="P1718" s="1">
        <f t="shared" si="1203"/>
        <v>12</v>
      </c>
      <c r="Q1718" s="1">
        <f t="shared" si="1204"/>
        <v>12</v>
      </c>
      <c r="R1718" s="1">
        <f t="shared" si="1205"/>
        <v>12</v>
      </c>
      <c r="S1718" s="1">
        <f t="shared" si="1206"/>
        <v>12</v>
      </c>
      <c r="T1718" s="1">
        <f t="shared" si="1207"/>
        <v>12</v>
      </c>
      <c r="U1718" s="1">
        <f t="shared" si="1208"/>
        <v>12</v>
      </c>
      <c r="V1718" s="1">
        <f t="shared" si="1209"/>
        <v>12</v>
      </c>
      <c r="W1718" s="1">
        <f t="shared" si="1210"/>
        <v>12</v>
      </c>
      <c r="X1718" s="1">
        <f t="shared" si="1211"/>
        <v>12</v>
      </c>
      <c r="Y1718" s="1">
        <f t="shared" si="1212"/>
        <v>12</v>
      </c>
      <c r="Z1718" s="1">
        <f t="shared" si="1213"/>
        <v>12</v>
      </c>
      <c r="AA1718" s="1">
        <f t="shared" si="1214"/>
        <v>12</v>
      </c>
      <c r="AB1718" s="1">
        <f t="shared" si="1215"/>
        <v>12</v>
      </c>
      <c r="AC1718" s="1">
        <f t="shared" si="1216"/>
        <v>12</v>
      </c>
      <c r="AD1718" s="1">
        <f t="shared" si="1217"/>
        <v>12</v>
      </c>
      <c r="AE1718" s="1">
        <f t="shared" si="1218"/>
        <v>12</v>
      </c>
      <c r="AF1718" s="1">
        <f t="shared" si="1219"/>
        <v>12</v>
      </c>
      <c r="AG1718" s="1">
        <f t="shared" si="1220"/>
        <v>12</v>
      </c>
      <c r="AH1718" s="1">
        <f t="shared" si="1221"/>
        <v>12</v>
      </c>
      <c r="AI1718" s="1">
        <f t="shared" si="1222"/>
        <v>12</v>
      </c>
      <c r="AJ1718" s="1">
        <f t="shared" si="1223"/>
        <v>12</v>
      </c>
      <c r="AK1718" s="1">
        <f t="shared" si="1224"/>
        <v>12</v>
      </c>
      <c r="AL1718" s="1">
        <f t="shared" si="1225"/>
        <v>12</v>
      </c>
      <c r="AM1718" s="1">
        <f t="shared" si="1226"/>
        <v>12</v>
      </c>
      <c r="AN1718" s="1">
        <f t="shared" si="1227"/>
        <v>12</v>
      </c>
      <c r="AO1718" s="1">
        <f t="shared" si="1228"/>
        <v>12</v>
      </c>
      <c r="AP1718" s="7">
        <f t="shared" si="1244"/>
        <v>12</v>
      </c>
      <c r="AQ1718" s="7">
        <f t="shared" si="1245"/>
        <v>12</v>
      </c>
      <c r="AR1718" s="1">
        <f t="shared" si="1229"/>
        <v>12</v>
      </c>
      <c r="AS1718" s="7">
        <f t="shared" si="1246"/>
        <v>12</v>
      </c>
      <c r="AT1718" s="1">
        <f t="shared" si="1230"/>
        <v>12</v>
      </c>
      <c r="AU1718" s="1">
        <f t="shared" si="1231"/>
        <v>12</v>
      </c>
      <c r="AV1718" s="1">
        <f t="shared" si="1232"/>
        <v>12</v>
      </c>
      <c r="AW1718" s="1">
        <f t="shared" si="1233"/>
        <v>12</v>
      </c>
      <c r="AX1718" s="1">
        <f t="shared" si="1234"/>
        <v>12</v>
      </c>
      <c r="AY1718" s="1">
        <f t="shared" si="1235"/>
        <v>12</v>
      </c>
      <c r="AZ1718" s="1">
        <f t="shared" si="1236"/>
        <v>12</v>
      </c>
      <c r="BA1718" s="1">
        <f t="shared" si="1237"/>
        <v>12</v>
      </c>
      <c r="BB1718" s="1">
        <f t="shared" si="1238"/>
        <v>12</v>
      </c>
      <c r="BC1718" s="1">
        <f t="shared" si="1239"/>
        <v>12</v>
      </c>
      <c r="BD1718" s="1">
        <f t="shared" si="1240"/>
        <v>12</v>
      </c>
      <c r="BE1718" s="1">
        <f t="shared" si="1241"/>
        <v>12</v>
      </c>
      <c r="BF1718" s="1">
        <f t="shared" si="1242"/>
        <v>12</v>
      </c>
      <c r="BG1718" s="1">
        <f>+IF(D1718="male",VLOOKUP(M1718,'Key node cluster'!$A$3:$C$45,3,0),VLOOKUP(M1718,'Key node cluster'!$F$3:$H$27,3,0))</f>
        <v>18</v>
      </c>
    </row>
    <row r="1719" spans="1:59" x14ac:dyDescent="0.25">
      <c r="A1719" t="s">
        <v>177</v>
      </c>
      <c r="B1719">
        <v>9962059197</v>
      </c>
      <c r="C1719" s="7">
        <v>20</v>
      </c>
      <c r="D1719" t="s">
        <v>20</v>
      </c>
      <c r="E1719" t="s">
        <v>10</v>
      </c>
      <c r="G1719" t="str">
        <f t="shared" si="1243"/>
        <v/>
      </c>
      <c r="H1719" s="7">
        <f t="shared" si="1201"/>
        <v>5</v>
      </c>
      <c r="J1719">
        <v>25</v>
      </c>
      <c r="K1719">
        <v>2.4383561643835998</v>
      </c>
      <c r="L1719">
        <v>6</v>
      </c>
      <c r="M1719" s="5">
        <f t="shared" si="1202"/>
        <v>12</v>
      </c>
      <c r="N1719" s="5">
        <f>+IF(D1719="male",VLOOKUP(BG1719,'Key node cluster'!$L$3:$N$24,3,0),VLOOKUP(BG1719,'Key node cluster'!$R$3:$T$15,3,0))</f>
        <v>1</v>
      </c>
      <c r="O1719" s="1">
        <v>0</v>
      </c>
      <c r="P1719" s="1">
        <f t="shared" si="1203"/>
        <v>12</v>
      </c>
      <c r="Q1719" s="1">
        <f t="shared" si="1204"/>
        <v>12</v>
      </c>
      <c r="R1719" s="1">
        <f t="shared" si="1205"/>
        <v>12</v>
      </c>
      <c r="S1719" s="1">
        <f t="shared" si="1206"/>
        <v>12</v>
      </c>
      <c r="T1719" s="1">
        <f t="shared" si="1207"/>
        <v>12</v>
      </c>
      <c r="U1719" s="1">
        <f t="shared" si="1208"/>
        <v>12</v>
      </c>
      <c r="V1719" s="1">
        <f t="shared" si="1209"/>
        <v>12</v>
      </c>
      <c r="W1719" s="1">
        <f t="shared" si="1210"/>
        <v>12</v>
      </c>
      <c r="X1719" s="1">
        <f t="shared" si="1211"/>
        <v>12</v>
      </c>
      <c r="Y1719" s="1">
        <f t="shared" si="1212"/>
        <v>12</v>
      </c>
      <c r="Z1719" s="1">
        <f t="shared" si="1213"/>
        <v>12</v>
      </c>
      <c r="AA1719" s="1">
        <f t="shared" si="1214"/>
        <v>12</v>
      </c>
      <c r="AB1719" s="1">
        <f t="shared" si="1215"/>
        <v>12</v>
      </c>
      <c r="AC1719" s="1">
        <f t="shared" si="1216"/>
        <v>12</v>
      </c>
      <c r="AD1719" s="1">
        <f t="shared" si="1217"/>
        <v>12</v>
      </c>
      <c r="AE1719" s="1">
        <f t="shared" si="1218"/>
        <v>12</v>
      </c>
      <c r="AF1719" s="1">
        <f t="shared" si="1219"/>
        <v>12</v>
      </c>
      <c r="AG1719" s="1">
        <f t="shared" si="1220"/>
        <v>12</v>
      </c>
      <c r="AH1719" s="1">
        <f t="shared" si="1221"/>
        <v>12</v>
      </c>
      <c r="AI1719" s="1">
        <f t="shared" si="1222"/>
        <v>12</v>
      </c>
      <c r="AJ1719" s="1">
        <f t="shared" si="1223"/>
        <v>12</v>
      </c>
      <c r="AK1719" s="1">
        <f t="shared" si="1224"/>
        <v>12</v>
      </c>
      <c r="AL1719" s="1">
        <f t="shared" si="1225"/>
        <v>12</v>
      </c>
      <c r="AM1719" s="1">
        <f t="shared" si="1226"/>
        <v>12</v>
      </c>
      <c r="AN1719" s="1">
        <f t="shared" si="1227"/>
        <v>12</v>
      </c>
      <c r="AO1719" s="1">
        <f t="shared" si="1228"/>
        <v>12</v>
      </c>
      <c r="AP1719" s="7">
        <f t="shared" si="1244"/>
        <v>12</v>
      </c>
      <c r="AQ1719" s="7">
        <f t="shared" si="1245"/>
        <v>12</v>
      </c>
      <c r="AR1719" s="1">
        <f t="shared" si="1229"/>
        <v>12</v>
      </c>
      <c r="AS1719" s="7">
        <f t="shared" si="1246"/>
        <v>12</v>
      </c>
      <c r="AT1719" s="1">
        <f t="shared" si="1230"/>
        <v>12</v>
      </c>
      <c r="AU1719" s="1">
        <f t="shared" si="1231"/>
        <v>12</v>
      </c>
      <c r="AV1719" s="1">
        <f t="shared" si="1232"/>
        <v>12</v>
      </c>
      <c r="AW1719" s="1">
        <f t="shared" si="1233"/>
        <v>12</v>
      </c>
      <c r="AX1719" s="1">
        <f t="shared" si="1234"/>
        <v>12</v>
      </c>
      <c r="AY1719" s="1">
        <f t="shared" si="1235"/>
        <v>12</v>
      </c>
      <c r="AZ1719" s="1">
        <f t="shared" si="1236"/>
        <v>12</v>
      </c>
      <c r="BA1719" s="1">
        <f t="shared" si="1237"/>
        <v>12</v>
      </c>
      <c r="BB1719" s="1">
        <f t="shared" si="1238"/>
        <v>12</v>
      </c>
      <c r="BC1719" s="1">
        <f t="shared" si="1239"/>
        <v>12</v>
      </c>
      <c r="BD1719" s="1">
        <f t="shared" si="1240"/>
        <v>12</v>
      </c>
      <c r="BE1719" s="1">
        <f t="shared" si="1241"/>
        <v>12</v>
      </c>
      <c r="BF1719" s="1">
        <f t="shared" si="1242"/>
        <v>12</v>
      </c>
      <c r="BG1719" s="1">
        <f>+IF(D1719="male",VLOOKUP(M1719,'Key node cluster'!$A$3:$C$45,3,0),VLOOKUP(M1719,'Key node cluster'!$F$3:$H$27,3,0))</f>
        <v>18</v>
      </c>
    </row>
    <row r="1720" spans="1:59" x14ac:dyDescent="0.25">
      <c r="A1720" t="s">
        <v>198</v>
      </c>
      <c r="B1720">
        <v>9952056868</v>
      </c>
      <c r="C1720" s="7">
        <v>30</v>
      </c>
      <c r="D1720" t="s">
        <v>20</v>
      </c>
      <c r="E1720" t="s">
        <v>10</v>
      </c>
      <c r="G1720" t="str">
        <f t="shared" si="1243"/>
        <v/>
      </c>
      <c r="H1720" s="7">
        <f t="shared" si="1201"/>
        <v>5</v>
      </c>
      <c r="J1720">
        <v>26</v>
      </c>
      <c r="K1720">
        <v>1.413698630137</v>
      </c>
      <c r="L1720">
        <v>3</v>
      </c>
      <c r="M1720" s="5">
        <f t="shared" si="1202"/>
        <v>12</v>
      </c>
      <c r="N1720" s="5">
        <f>+IF(D1720="male",VLOOKUP(BG1720,'Key node cluster'!$L$3:$N$24,3,0),VLOOKUP(BG1720,'Key node cluster'!$R$3:$T$15,3,0))</f>
        <v>1</v>
      </c>
      <c r="O1720" s="1">
        <v>0</v>
      </c>
      <c r="P1720" s="1">
        <f t="shared" si="1203"/>
        <v>12</v>
      </c>
      <c r="Q1720" s="1">
        <f t="shared" si="1204"/>
        <v>12</v>
      </c>
      <c r="R1720" s="1">
        <f t="shared" si="1205"/>
        <v>12</v>
      </c>
      <c r="S1720" s="1">
        <f t="shared" si="1206"/>
        <v>12</v>
      </c>
      <c r="T1720" s="1">
        <f t="shared" si="1207"/>
        <v>12</v>
      </c>
      <c r="U1720" s="1">
        <f t="shared" si="1208"/>
        <v>12</v>
      </c>
      <c r="V1720" s="1">
        <f t="shared" si="1209"/>
        <v>12</v>
      </c>
      <c r="W1720" s="1">
        <f t="shared" si="1210"/>
        <v>12</v>
      </c>
      <c r="X1720" s="1">
        <f t="shared" si="1211"/>
        <v>12</v>
      </c>
      <c r="Y1720" s="1">
        <f t="shared" si="1212"/>
        <v>12</v>
      </c>
      <c r="Z1720" s="1">
        <f t="shared" si="1213"/>
        <v>12</v>
      </c>
      <c r="AA1720" s="1">
        <f t="shared" si="1214"/>
        <v>12</v>
      </c>
      <c r="AB1720" s="1">
        <f t="shared" si="1215"/>
        <v>12</v>
      </c>
      <c r="AC1720" s="1">
        <f t="shared" si="1216"/>
        <v>12</v>
      </c>
      <c r="AD1720" s="1">
        <f t="shared" si="1217"/>
        <v>12</v>
      </c>
      <c r="AE1720" s="1">
        <f t="shared" si="1218"/>
        <v>12</v>
      </c>
      <c r="AF1720" s="1">
        <f t="shared" si="1219"/>
        <v>12</v>
      </c>
      <c r="AG1720" s="1">
        <f t="shared" si="1220"/>
        <v>12</v>
      </c>
      <c r="AH1720" s="1">
        <f t="shared" si="1221"/>
        <v>12</v>
      </c>
      <c r="AI1720" s="1">
        <f t="shared" si="1222"/>
        <v>12</v>
      </c>
      <c r="AJ1720" s="1">
        <f t="shared" si="1223"/>
        <v>12</v>
      </c>
      <c r="AK1720" s="1">
        <f t="shared" si="1224"/>
        <v>12</v>
      </c>
      <c r="AL1720" s="1">
        <f t="shared" si="1225"/>
        <v>12</v>
      </c>
      <c r="AM1720" s="1">
        <f t="shared" si="1226"/>
        <v>12</v>
      </c>
      <c r="AN1720" s="1">
        <f t="shared" si="1227"/>
        <v>12</v>
      </c>
      <c r="AO1720" s="1">
        <f t="shared" si="1228"/>
        <v>12</v>
      </c>
      <c r="AP1720" s="7">
        <f t="shared" si="1244"/>
        <v>12</v>
      </c>
      <c r="AQ1720" s="7">
        <f t="shared" si="1245"/>
        <v>12</v>
      </c>
      <c r="AR1720" s="1">
        <f t="shared" si="1229"/>
        <v>12</v>
      </c>
      <c r="AS1720" s="7">
        <f t="shared" si="1246"/>
        <v>12</v>
      </c>
      <c r="AT1720" s="1">
        <f t="shared" si="1230"/>
        <v>12</v>
      </c>
      <c r="AU1720" s="1">
        <f t="shared" si="1231"/>
        <v>12</v>
      </c>
      <c r="AV1720" s="1">
        <f t="shared" si="1232"/>
        <v>12</v>
      </c>
      <c r="AW1720" s="1">
        <f t="shared" si="1233"/>
        <v>12</v>
      </c>
      <c r="AX1720" s="1">
        <f t="shared" si="1234"/>
        <v>12</v>
      </c>
      <c r="AY1720" s="1">
        <f t="shared" si="1235"/>
        <v>12</v>
      </c>
      <c r="AZ1720" s="1">
        <f t="shared" si="1236"/>
        <v>12</v>
      </c>
      <c r="BA1720" s="1">
        <f t="shared" si="1237"/>
        <v>12</v>
      </c>
      <c r="BB1720" s="1">
        <f t="shared" si="1238"/>
        <v>12</v>
      </c>
      <c r="BC1720" s="1">
        <f t="shared" si="1239"/>
        <v>12</v>
      </c>
      <c r="BD1720" s="1">
        <f t="shared" si="1240"/>
        <v>12</v>
      </c>
      <c r="BE1720" s="1">
        <f t="shared" si="1241"/>
        <v>12</v>
      </c>
      <c r="BF1720" s="1">
        <f t="shared" si="1242"/>
        <v>12</v>
      </c>
      <c r="BG1720" s="1">
        <f>+IF(D1720="male",VLOOKUP(M1720,'Key node cluster'!$A$3:$C$45,3,0),VLOOKUP(M1720,'Key node cluster'!$F$3:$H$27,3,0))</f>
        <v>18</v>
      </c>
    </row>
    <row r="1721" spans="1:59" x14ac:dyDescent="0.25">
      <c r="A1721" t="s">
        <v>211</v>
      </c>
      <c r="B1721">
        <v>9952036007</v>
      </c>
      <c r="C1721" s="7">
        <v>30</v>
      </c>
      <c r="D1721" t="s">
        <v>20</v>
      </c>
      <c r="E1721" t="s">
        <v>10</v>
      </c>
      <c r="G1721" t="str">
        <f t="shared" si="1243"/>
        <v/>
      </c>
      <c r="H1721" s="7">
        <f t="shared" si="1201"/>
        <v>1</v>
      </c>
      <c r="J1721">
        <v>26</v>
      </c>
      <c r="K1721">
        <v>8.4931506849314997E-2</v>
      </c>
      <c r="L1721">
        <v>1</v>
      </c>
      <c r="M1721" s="5">
        <f t="shared" si="1202"/>
        <v>12</v>
      </c>
      <c r="N1721" s="5">
        <f>+IF(D1721="male",VLOOKUP(BG1721,'Key node cluster'!$L$3:$N$24,3,0),VLOOKUP(BG1721,'Key node cluster'!$R$3:$T$15,3,0))</f>
        <v>1</v>
      </c>
      <c r="O1721" s="1">
        <v>0</v>
      </c>
      <c r="P1721" s="1">
        <f t="shared" si="1203"/>
        <v>12</v>
      </c>
      <c r="Q1721" s="1">
        <f t="shared" si="1204"/>
        <v>12</v>
      </c>
      <c r="R1721" s="1">
        <f t="shared" si="1205"/>
        <v>12</v>
      </c>
      <c r="S1721" s="1">
        <f t="shared" si="1206"/>
        <v>12</v>
      </c>
      <c r="T1721" s="1">
        <f t="shared" si="1207"/>
        <v>12</v>
      </c>
      <c r="U1721" s="1">
        <f t="shared" si="1208"/>
        <v>12</v>
      </c>
      <c r="V1721" s="1">
        <f t="shared" si="1209"/>
        <v>12</v>
      </c>
      <c r="W1721" s="1">
        <f t="shared" si="1210"/>
        <v>12</v>
      </c>
      <c r="X1721" s="1">
        <f t="shared" si="1211"/>
        <v>12</v>
      </c>
      <c r="Y1721" s="1">
        <f t="shared" si="1212"/>
        <v>12</v>
      </c>
      <c r="Z1721" s="1">
        <f t="shared" si="1213"/>
        <v>12</v>
      </c>
      <c r="AA1721" s="1">
        <f t="shared" si="1214"/>
        <v>12</v>
      </c>
      <c r="AB1721" s="1">
        <f t="shared" si="1215"/>
        <v>12</v>
      </c>
      <c r="AC1721" s="1">
        <f t="shared" si="1216"/>
        <v>12</v>
      </c>
      <c r="AD1721" s="1">
        <f t="shared" si="1217"/>
        <v>12</v>
      </c>
      <c r="AE1721" s="1">
        <f t="shared" si="1218"/>
        <v>12</v>
      </c>
      <c r="AF1721" s="1">
        <f t="shared" si="1219"/>
        <v>12</v>
      </c>
      <c r="AG1721" s="1">
        <f t="shared" si="1220"/>
        <v>12</v>
      </c>
      <c r="AH1721" s="1">
        <f t="shared" si="1221"/>
        <v>12</v>
      </c>
      <c r="AI1721" s="1">
        <f t="shared" si="1222"/>
        <v>12</v>
      </c>
      <c r="AJ1721" s="1">
        <f t="shared" si="1223"/>
        <v>12</v>
      </c>
      <c r="AK1721" s="1">
        <f t="shared" si="1224"/>
        <v>12</v>
      </c>
      <c r="AL1721" s="1">
        <f t="shared" si="1225"/>
        <v>12</v>
      </c>
      <c r="AM1721" s="1">
        <f t="shared" si="1226"/>
        <v>12</v>
      </c>
      <c r="AN1721" s="1">
        <f t="shared" si="1227"/>
        <v>12</v>
      </c>
      <c r="AO1721" s="1">
        <f t="shared" si="1228"/>
        <v>12</v>
      </c>
      <c r="AP1721" s="7">
        <f t="shared" si="1244"/>
        <v>12</v>
      </c>
      <c r="AQ1721" s="7">
        <f t="shared" si="1245"/>
        <v>12</v>
      </c>
      <c r="AR1721" s="1">
        <f t="shared" si="1229"/>
        <v>12</v>
      </c>
      <c r="AS1721" s="7">
        <f t="shared" si="1246"/>
        <v>12</v>
      </c>
      <c r="AT1721" s="1">
        <f t="shared" si="1230"/>
        <v>12</v>
      </c>
      <c r="AU1721" s="1">
        <f t="shared" si="1231"/>
        <v>12</v>
      </c>
      <c r="AV1721" s="1">
        <f t="shared" si="1232"/>
        <v>12</v>
      </c>
      <c r="AW1721" s="1">
        <f t="shared" si="1233"/>
        <v>12</v>
      </c>
      <c r="AX1721" s="1">
        <f t="shared" si="1234"/>
        <v>12</v>
      </c>
      <c r="AY1721" s="1">
        <f t="shared" si="1235"/>
        <v>12</v>
      </c>
      <c r="AZ1721" s="1">
        <f t="shared" si="1236"/>
        <v>12</v>
      </c>
      <c r="BA1721" s="1">
        <f t="shared" si="1237"/>
        <v>12</v>
      </c>
      <c r="BB1721" s="1">
        <f t="shared" si="1238"/>
        <v>12</v>
      </c>
      <c r="BC1721" s="1">
        <f t="shared" si="1239"/>
        <v>12</v>
      </c>
      <c r="BD1721" s="1">
        <f t="shared" si="1240"/>
        <v>12</v>
      </c>
      <c r="BE1721" s="1">
        <f t="shared" si="1241"/>
        <v>12</v>
      </c>
      <c r="BF1721" s="1">
        <f t="shared" si="1242"/>
        <v>12</v>
      </c>
      <c r="BG1721" s="1">
        <f>+IF(D1721="male",VLOOKUP(M1721,'Key node cluster'!$A$3:$C$45,3,0),VLOOKUP(M1721,'Key node cluster'!$F$3:$H$27,3,0))</f>
        <v>18</v>
      </c>
    </row>
    <row r="1722" spans="1:59" x14ac:dyDescent="0.25">
      <c r="A1722" t="s">
        <v>235</v>
      </c>
      <c r="B1722">
        <v>9962015465</v>
      </c>
      <c r="C1722" s="7">
        <v>30</v>
      </c>
      <c r="D1722" t="s">
        <v>20</v>
      </c>
      <c r="E1722" t="s">
        <v>10</v>
      </c>
      <c r="F1722" t="s">
        <v>43</v>
      </c>
      <c r="G1722" t="str">
        <f t="shared" si="1243"/>
        <v/>
      </c>
      <c r="H1722" s="7">
        <f t="shared" si="1201"/>
        <v>1</v>
      </c>
      <c r="J1722">
        <v>26</v>
      </c>
      <c r="K1722">
        <v>8.2191780821917998E-2</v>
      </c>
      <c r="L1722">
        <v>1</v>
      </c>
      <c r="M1722" s="5">
        <f t="shared" si="1202"/>
        <v>12</v>
      </c>
      <c r="N1722" s="5">
        <f>+IF(D1722="male",VLOOKUP(BG1722,'Key node cluster'!$L$3:$N$24,3,0),VLOOKUP(BG1722,'Key node cluster'!$R$3:$T$15,3,0))</f>
        <v>1</v>
      </c>
      <c r="O1722" s="1">
        <v>0</v>
      </c>
      <c r="P1722" s="1">
        <f t="shared" si="1203"/>
        <v>12</v>
      </c>
      <c r="Q1722" s="1">
        <f t="shared" si="1204"/>
        <v>12</v>
      </c>
      <c r="R1722" s="1">
        <f t="shared" si="1205"/>
        <v>12</v>
      </c>
      <c r="S1722" s="1">
        <f t="shared" si="1206"/>
        <v>12</v>
      </c>
      <c r="T1722" s="1">
        <f t="shared" si="1207"/>
        <v>12</v>
      </c>
      <c r="U1722" s="1">
        <f t="shared" si="1208"/>
        <v>12</v>
      </c>
      <c r="V1722" s="1">
        <f t="shared" si="1209"/>
        <v>12</v>
      </c>
      <c r="W1722" s="1">
        <f t="shared" si="1210"/>
        <v>12</v>
      </c>
      <c r="X1722" s="1">
        <f t="shared" si="1211"/>
        <v>12</v>
      </c>
      <c r="Y1722" s="1">
        <f t="shared" si="1212"/>
        <v>12</v>
      </c>
      <c r="Z1722" s="1">
        <f t="shared" si="1213"/>
        <v>12</v>
      </c>
      <c r="AA1722" s="1">
        <f t="shared" si="1214"/>
        <v>12</v>
      </c>
      <c r="AB1722" s="1">
        <f t="shared" si="1215"/>
        <v>12</v>
      </c>
      <c r="AC1722" s="1">
        <f t="shared" si="1216"/>
        <v>12</v>
      </c>
      <c r="AD1722" s="1">
        <f t="shared" si="1217"/>
        <v>12</v>
      </c>
      <c r="AE1722" s="1">
        <f t="shared" si="1218"/>
        <v>12</v>
      </c>
      <c r="AF1722" s="1">
        <f t="shared" si="1219"/>
        <v>12</v>
      </c>
      <c r="AG1722" s="1">
        <f t="shared" si="1220"/>
        <v>12</v>
      </c>
      <c r="AH1722" s="1">
        <f t="shared" si="1221"/>
        <v>12</v>
      </c>
      <c r="AI1722" s="1">
        <f t="shared" si="1222"/>
        <v>12</v>
      </c>
      <c r="AJ1722" s="1">
        <f t="shared" si="1223"/>
        <v>12</v>
      </c>
      <c r="AK1722" s="1">
        <f t="shared" si="1224"/>
        <v>12</v>
      </c>
      <c r="AL1722" s="1">
        <f t="shared" si="1225"/>
        <v>12</v>
      </c>
      <c r="AM1722" s="1">
        <f t="shared" si="1226"/>
        <v>12</v>
      </c>
      <c r="AN1722" s="1">
        <f t="shared" si="1227"/>
        <v>12</v>
      </c>
      <c r="AO1722" s="1">
        <f t="shared" si="1228"/>
        <v>12</v>
      </c>
      <c r="AP1722" s="7">
        <f t="shared" si="1244"/>
        <v>12</v>
      </c>
      <c r="AQ1722" s="7">
        <f t="shared" si="1245"/>
        <v>12</v>
      </c>
      <c r="AR1722" s="1">
        <f t="shared" si="1229"/>
        <v>12</v>
      </c>
      <c r="AS1722" s="7">
        <f t="shared" si="1246"/>
        <v>12</v>
      </c>
      <c r="AT1722" s="1">
        <f t="shared" si="1230"/>
        <v>12</v>
      </c>
      <c r="AU1722" s="1">
        <f t="shared" si="1231"/>
        <v>12</v>
      </c>
      <c r="AV1722" s="1">
        <f t="shared" si="1232"/>
        <v>12</v>
      </c>
      <c r="AW1722" s="1">
        <f t="shared" si="1233"/>
        <v>12</v>
      </c>
      <c r="AX1722" s="1">
        <f t="shared" si="1234"/>
        <v>12</v>
      </c>
      <c r="AY1722" s="1">
        <f t="shared" si="1235"/>
        <v>12</v>
      </c>
      <c r="AZ1722" s="1">
        <f t="shared" si="1236"/>
        <v>12</v>
      </c>
      <c r="BA1722" s="1">
        <f t="shared" si="1237"/>
        <v>12</v>
      </c>
      <c r="BB1722" s="1">
        <f t="shared" si="1238"/>
        <v>12</v>
      </c>
      <c r="BC1722" s="1">
        <f t="shared" si="1239"/>
        <v>12</v>
      </c>
      <c r="BD1722" s="1">
        <f t="shared" si="1240"/>
        <v>12</v>
      </c>
      <c r="BE1722" s="1">
        <f t="shared" si="1241"/>
        <v>12</v>
      </c>
      <c r="BF1722" s="1">
        <f t="shared" si="1242"/>
        <v>12</v>
      </c>
      <c r="BG1722" s="1">
        <f>+IF(D1722="male",VLOOKUP(M1722,'Key node cluster'!$A$3:$C$45,3,0),VLOOKUP(M1722,'Key node cluster'!$F$3:$H$27,3,0))</f>
        <v>18</v>
      </c>
    </row>
    <row r="1723" spans="1:59" x14ac:dyDescent="0.25">
      <c r="A1723" t="s">
        <v>236</v>
      </c>
      <c r="B1723">
        <v>9952023427</v>
      </c>
      <c r="C1723" s="7">
        <v>30</v>
      </c>
      <c r="D1723" t="s">
        <v>20</v>
      </c>
      <c r="E1723" t="s">
        <v>10</v>
      </c>
      <c r="G1723" t="str">
        <f t="shared" si="1243"/>
        <v/>
      </c>
      <c r="H1723" s="7">
        <f t="shared" si="1201"/>
        <v>5</v>
      </c>
      <c r="J1723">
        <v>27</v>
      </c>
      <c r="K1723">
        <v>1.4986301369863</v>
      </c>
      <c r="L1723">
        <v>5</v>
      </c>
      <c r="M1723" s="5">
        <f t="shared" si="1202"/>
        <v>12</v>
      </c>
      <c r="N1723" s="5">
        <f>+IF(D1723="male",VLOOKUP(BG1723,'Key node cluster'!$L$3:$N$24,3,0),VLOOKUP(BG1723,'Key node cluster'!$R$3:$T$15,3,0))</f>
        <v>1</v>
      </c>
      <c r="O1723" s="1">
        <v>0</v>
      </c>
      <c r="P1723" s="1">
        <f t="shared" si="1203"/>
        <v>12</v>
      </c>
      <c r="Q1723" s="1">
        <f t="shared" si="1204"/>
        <v>12</v>
      </c>
      <c r="R1723" s="1">
        <f t="shared" si="1205"/>
        <v>12</v>
      </c>
      <c r="S1723" s="1">
        <f t="shared" si="1206"/>
        <v>12</v>
      </c>
      <c r="T1723" s="1">
        <f t="shared" si="1207"/>
        <v>12</v>
      </c>
      <c r="U1723" s="1">
        <f t="shared" si="1208"/>
        <v>12</v>
      </c>
      <c r="V1723" s="1">
        <f t="shared" si="1209"/>
        <v>12</v>
      </c>
      <c r="W1723" s="1">
        <f t="shared" si="1210"/>
        <v>12</v>
      </c>
      <c r="X1723" s="1">
        <f t="shared" si="1211"/>
        <v>12</v>
      </c>
      <c r="Y1723" s="1">
        <f t="shared" si="1212"/>
        <v>12</v>
      </c>
      <c r="Z1723" s="1">
        <f t="shared" si="1213"/>
        <v>12</v>
      </c>
      <c r="AA1723" s="1">
        <f t="shared" si="1214"/>
        <v>12</v>
      </c>
      <c r="AB1723" s="1">
        <f t="shared" si="1215"/>
        <v>12</v>
      </c>
      <c r="AC1723" s="1">
        <f t="shared" si="1216"/>
        <v>12</v>
      </c>
      <c r="AD1723" s="1">
        <f t="shared" si="1217"/>
        <v>12</v>
      </c>
      <c r="AE1723" s="1">
        <f t="shared" si="1218"/>
        <v>12</v>
      </c>
      <c r="AF1723" s="1">
        <f t="shared" si="1219"/>
        <v>12</v>
      </c>
      <c r="AG1723" s="1">
        <f t="shared" si="1220"/>
        <v>12</v>
      </c>
      <c r="AH1723" s="1">
        <f t="shared" si="1221"/>
        <v>12</v>
      </c>
      <c r="AI1723" s="1">
        <f t="shared" si="1222"/>
        <v>12</v>
      </c>
      <c r="AJ1723" s="1">
        <f t="shared" si="1223"/>
        <v>12</v>
      </c>
      <c r="AK1723" s="1">
        <f t="shared" si="1224"/>
        <v>12</v>
      </c>
      <c r="AL1723" s="1">
        <f t="shared" si="1225"/>
        <v>12</v>
      </c>
      <c r="AM1723" s="1">
        <f t="shared" si="1226"/>
        <v>12</v>
      </c>
      <c r="AN1723" s="1">
        <f t="shared" si="1227"/>
        <v>12</v>
      </c>
      <c r="AO1723" s="1">
        <f t="shared" si="1228"/>
        <v>12</v>
      </c>
      <c r="AP1723" s="7">
        <f t="shared" si="1244"/>
        <v>12</v>
      </c>
      <c r="AQ1723" s="7">
        <f t="shared" si="1245"/>
        <v>12</v>
      </c>
      <c r="AR1723" s="1">
        <f t="shared" si="1229"/>
        <v>12</v>
      </c>
      <c r="AS1723" s="7">
        <f t="shared" si="1246"/>
        <v>12</v>
      </c>
      <c r="AT1723" s="1">
        <f t="shared" si="1230"/>
        <v>12</v>
      </c>
      <c r="AU1723" s="1">
        <f t="shared" si="1231"/>
        <v>12</v>
      </c>
      <c r="AV1723" s="1">
        <f t="shared" si="1232"/>
        <v>12</v>
      </c>
      <c r="AW1723" s="1">
        <f t="shared" si="1233"/>
        <v>12</v>
      </c>
      <c r="AX1723" s="1">
        <f t="shared" si="1234"/>
        <v>12</v>
      </c>
      <c r="AY1723" s="1">
        <f t="shared" si="1235"/>
        <v>12</v>
      </c>
      <c r="AZ1723" s="1">
        <f t="shared" si="1236"/>
        <v>12</v>
      </c>
      <c r="BA1723" s="1">
        <f t="shared" si="1237"/>
        <v>12</v>
      </c>
      <c r="BB1723" s="1">
        <f t="shared" si="1238"/>
        <v>12</v>
      </c>
      <c r="BC1723" s="1">
        <f t="shared" si="1239"/>
        <v>12</v>
      </c>
      <c r="BD1723" s="1">
        <f t="shared" si="1240"/>
        <v>12</v>
      </c>
      <c r="BE1723" s="1">
        <f t="shared" si="1241"/>
        <v>12</v>
      </c>
      <c r="BF1723" s="1">
        <f t="shared" si="1242"/>
        <v>12</v>
      </c>
      <c r="BG1723" s="1">
        <f>+IF(D1723="male",VLOOKUP(M1723,'Key node cluster'!$A$3:$C$45,3,0),VLOOKUP(M1723,'Key node cluster'!$F$3:$H$27,3,0))</f>
        <v>18</v>
      </c>
    </row>
    <row r="1724" spans="1:59" x14ac:dyDescent="0.25">
      <c r="A1724" t="s">
        <v>238</v>
      </c>
      <c r="B1724">
        <v>9862043684</v>
      </c>
      <c r="C1724" s="7">
        <v>30</v>
      </c>
      <c r="D1724" t="s">
        <v>20</v>
      </c>
      <c r="E1724" t="s">
        <v>10</v>
      </c>
      <c r="G1724" t="str">
        <f t="shared" si="1243"/>
        <v/>
      </c>
      <c r="H1724" s="7">
        <f t="shared" si="1201"/>
        <v>10</v>
      </c>
      <c r="J1724">
        <v>35</v>
      </c>
      <c r="K1724">
        <v>7.8301369863014001</v>
      </c>
      <c r="L1724">
        <v>13</v>
      </c>
      <c r="M1724" s="5">
        <f t="shared" si="1202"/>
        <v>12</v>
      </c>
      <c r="N1724" s="5">
        <f>+IF(D1724="male",VLOOKUP(BG1724,'Key node cluster'!$L$3:$N$24,3,0),VLOOKUP(BG1724,'Key node cluster'!$R$3:$T$15,3,0))</f>
        <v>1</v>
      </c>
      <c r="O1724" s="1">
        <v>0</v>
      </c>
      <c r="P1724" s="1">
        <f t="shared" si="1203"/>
        <v>12</v>
      </c>
      <c r="Q1724" s="1">
        <f t="shared" si="1204"/>
        <v>12</v>
      </c>
      <c r="R1724" s="1">
        <f t="shared" si="1205"/>
        <v>12</v>
      </c>
      <c r="S1724" s="1">
        <f t="shared" si="1206"/>
        <v>12</v>
      </c>
      <c r="T1724" s="1">
        <f t="shared" si="1207"/>
        <v>12</v>
      </c>
      <c r="U1724" s="1">
        <f t="shared" si="1208"/>
        <v>12</v>
      </c>
      <c r="V1724" s="1">
        <f t="shared" si="1209"/>
        <v>12</v>
      </c>
      <c r="W1724" s="1">
        <f t="shared" si="1210"/>
        <v>12</v>
      </c>
      <c r="X1724" s="1">
        <f t="shared" si="1211"/>
        <v>12</v>
      </c>
      <c r="Y1724" s="1">
        <f t="shared" si="1212"/>
        <v>12</v>
      </c>
      <c r="Z1724" s="1">
        <f t="shared" si="1213"/>
        <v>12</v>
      </c>
      <c r="AA1724" s="1">
        <f t="shared" si="1214"/>
        <v>12</v>
      </c>
      <c r="AB1724" s="1">
        <f t="shared" si="1215"/>
        <v>12</v>
      </c>
      <c r="AC1724" s="1">
        <f t="shared" si="1216"/>
        <v>12</v>
      </c>
      <c r="AD1724" s="1">
        <f t="shared" si="1217"/>
        <v>12</v>
      </c>
      <c r="AE1724" s="1">
        <f t="shared" si="1218"/>
        <v>12</v>
      </c>
      <c r="AF1724" s="1">
        <f t="shared" si="1219"/>
        <v>12</v>
      </c>
      <c r="AG1724" s="1">
        <f t="shared" si="1220"/>
        <v>12</v>
      </c>
      <c r="AH1724" s="1">
        <f t="shared" si="1221"/>
        <v>12</v>
      </c>
      <c r="AI1724" s="1">
        <f t="shared" si="1222"/>
        <v>12</v>
      </c>
      <c r="AJ1724" s="1">
        <f t="shared" si="1223"/>
        <v>12</v>
      </c>
      <c r="AK1724" s="1">
        <f t="shared" si="1224"/>
        <v>12</v>
      </c>
      <c r="AL1724" s="1">
        <f t="shared" si="1225"/>
        <v>12</v>
      </c>
      <c r="AM1724" s="1">
        <f t="shared" si="1226"/>
        <v>12</v>
      </c>
      <c r="AN1724" s="1">
        <f t="shared" si="1227"/>
        <v>12</v>
      </c>
      <c r="AO1724" s="1">
        <f t="shared" si="1228"/>
        <v>12</v>
      </c>
      <c r="AP1724" s="7">
        <f t="shared" si="1244"/>
        <v>12</v>
      </c>
      <c r="AQ1724" s="7">
        <f t="shared" si="1245"/>
        <v>12</v>
      </c>
      <c r="AR1724" s="1">
        <f t="shared" si="1229"/>
        <v>12</v>
      </c>
      <c r="AS1724" s="7">
        <f t="shared" si="1246"/>
        <v>12</v>
      </c>
      <c r="AT1724" s="1">
        <f t="shared" si="1230"/>
        <v>12</v>
      </c>
      <c r="AU1724" s="1">
        <f t="shared" si="1231"/>
        <v>12</v>
      </c>
      <c r="AV1724" s="1">
        <f t="shared" si="1232"/>
        <v>12</v>
      </c>
      <c r="AW1724" s="1">
        <f t="shared" si="1233"/>
        <v>12</v>
      </c>
      <c r="AX1724" s="1">
        <f t="shared" si="1234"/>
        <v>12</v>
      </c>
      <c r="AY1724" s="1">
        <f t="shared" si="1235"/>
        <v>12</v>
      </c>
      <c r="AZ1724" s="1">
        <f t="shared" si="1236"/>
        <v>12</v>
      </c>
      <c r="BA1724" s="1">
        <f t="shared" si="1237"/>
        <v>12</v>
      </c>
      <c r="BB1724" s="1">
        <f t="shared" si="1238"/>
        <v>12</v>
      </c>
      <c r="BC1724" s="1">
        <f t="shared" si="1239"/>
        <v>12</v>
      </c>
      <c r="BD1724" s="1">
        <f t="shared" si="1240"/>
        <v>12</v>
      </c>
      <c r="BE1724" s="1">
        <f t="shared" si="1241"/>
        <v>12</v>
      </c>
      <c r="BF1724" s="1">
        <f t="shared" si="1242"/>
        <v>12</v>
      </c>
      <c r="BG1724" s="1">
        <f>+IF(D1724="male",VLOOKUP(M1724,'Key node cluster'!$A$3:$C$45,3,0),VLOOKUP(M1724,'Key node cluster'!$F$3:$H$27,3,0))</f>
        <v>18</v>
      </c>
    </row>
    <row r="1725" spans="1:59" x14ac:dyDescent="0.25">
      <c r="A1725" t="s">
        <v>250</v>
      </c>
      <c r="B1725">
        <v>9882031846</v>
      </c>
      <c r="C1725" s="7">
        <v>30</v>
      </c>
      <c r="D1725" t="s">
        <v>20</v>
      </c>
      <c r="E1725" t="s">
        <v>10</v>
      </c>
      <c r="G1725" t="str">
        <f t="shared" si="1243"/>
        <v/>
      </c>
      <c r="H1725" s="7">
        <f t="shared" si="1201"/>
        <v>10</v>
      </c>
      <c r="J1725">
        <v>33</v>
      </c>
      <c r="K1725">
        <v>7.5095890410959001</v>
      </c>
      <c r="L1725">
        <v>13</v>
      </c>
      <c r="M1725" s="5">
        <f t="shared" si="1202"/>
        <v>12</v>
      </c>
      <c r="N1725" s="5">
        <f>+IF(D1725="male",VLOOKUP(BG1725,'Key node cluster'!$L$3:$N$24,3,0),VLOOKUP(BG1725,'Key node cluster'!$R$3:$T$15,3,0))</f>
        <v>1</v>
      </c>
      <c r="O1725" s="1">
        <v>0</v>
      </c>
      <c r="P1725" s="1">
        <f t="shared" si="1203"/>
        <v>12</v>
      </c>
      <c r="Q1725" s="1">
        <f t="shared" si="1204"/>
        <v>12</v>
      </c>
      <c r="R1725" s="1">
        <f t="shared" si="1205"/>
        <v>12</v>
      </c>
      <c r="S1725" s="1">
        <f t="shared" si="1206"/>
        <v>12</v>
      </c>
      <c r="T1725" s="1">
        <f t="shared" si="1207"/>
        <v>12</v>
      </c>
      <c r="U1725" s="1">
        <f t="shared" si="1208"/>
        <v>12</v>
      </c>
      <c r="V1725" s="1">
        <f t="shared" si="1209"/>
        <v>12</v>
      </c>
      <c r="W1725" s="1">
        <f t="shared" si="1210"/>
        <v>12</v>
      </c>
      <c r="X1725" s="1">
        <f t="shared" si="1211"/>
        <v>12</v>
      </c>
      <c r="Y1725" s="1">
        <f t="shared" si="1212"/>
        <v>12</v>
      </c>
      <c r="Z1725" s="1">
        <f t="shared" si="1213"/>
        <v>12</v>
      </c>
      <c r="AA1725" s="1">
        <f t="shared" si="1214"/>
        <v>12</v>
      </c>
      <c r="AB1725" s="1">
        <f t="shared" si="1215"/>
        <v>12</v>
      </c>
      <c r="AC1725" s="1">
        <f t="shared" si="1216"/>
        <v>12</v>
      </c>
      <c r="AD1725" s="1">
        <f t="shared" si="1217"/>
        <v>12</v>
      </c>
      <c r="AE1725" s="1">
        <f t="shared" si="1218"/>
        <v>12</v>
      </c>
      <c r="AF1725" s="1">
        <f t="shared" si="1219"/>
        <v>12</v>
      </c>
      <c r="AG1725" s="1">
        <f t="shared" si="1220"/>
        <v>12</v>
      </c>
      <c r="AH1725" s="1">
        <f t="shared" si="1221"/>
        <v>12</v>
      </c>
      <c r="AI1725" s="1">
        <f t="shared" si="1222"/>
        <v>12</v>
      </c>
      <c r="AJ1725" s="1">
        <f t="shared" si="1223"/>
        <v>12</v>
      </c>
      <c r="AK1725" s="1">
        <f t="shared" si="1224"/>
        <v>12</v>
      </c>
      <c r="AL1725" s="1">
        <f t="shared" si="1225"/>
        <v>12</v>
      </c>
      <c r="AM1725" s="1">
        <f t="shared" si="1226"/>
        <v>12</v>
      </c>
      <c r="AN1725" s="1">
        <f t="shared" si="1227"/>
        <v>12</v>
      </c>
      <c r="AO1725" s="1">
        <f t="shared" si="1228"/>
        <v>12</v>
      </c>
      <c r="AP1725" s="7">
        <f t="shared" si="1244"/>
        <v>12</v>
      </c>
      <c r="AQ1725" s="7">
        <f t="shared" si="1245"/>
        <v>12</v>
      </c>
      <c r="AR1725" s="1">
        <f t="shared" si="1229"/>
        <v>12</v>
      </c>
      <c r="AS1725" s="7">
        <f t="shared" si="1246"/>
        <v>12</v>
      </c>
      <c r="AT1725" s="1">
        <f t="shared" si="1230"/>
        <v>12</v>
      </c>
      <c r="AU1725" s="1">
        <f t="shared" si="1231"/>
        <v>12</v>
      </c>
      <c r="AV1725" s="1">
        <f t="shared" si="1232"/>
        <v>12</v>
      </c>
      <c r="AW1725" s="1">
        <f t="shared" si="1233"/>
        <v>12</v>
      </c>
      <c r="AX1725" s="1">
        <f t="shared" si="1234"/>
        <v>12</v>
      </c>
      <c r="AY1725" s="1">
        <f t="shared" si="1235"/>
        <v>12</v>
      </c>
      <c r="AZ1725" s="1">
        <f t="shared" si="1236"/>
        <v>12</v>
      </c>
      <c r="BA1725" s="1">
        <f t="shared" si="1237"/>
        <v>12</v>
      </c>
      <c r="BB1725" s="1">
        <f t="shared" si="1238"/>
        <v>12</v>
      </c>
      <c r="BC1725" s="1">
        <f t="shared" si="1239"/>
        <v>12</v>
      </c>
      <c r="BD1725" s="1">
        <f t="shared" si="1240"/>
        <v>12</v>
      </c>
      <c r="BE1725" s="1">
        <f t="shared" si="1241"/>
        <v>12</v>
      </c>
      <c r="BF1725" s="1">
        <f t="shared" si="1242"/>
        <v>12</v>
      </c>
      <c r="BG1725" s="1">
        <f>+IF(D1725="male",VLOOKUP(M1725,'Key node cluster'!$A$3:$C$45,3,0),VLOOKUP(M1725,'Key node cluster'!$F$3:$H$27,3,0))</f>
        <v>18</v>
      </c>
    </row>
    <row r="1726" spans="1:59" x14ac:dyDescent="0.25">
      <c r="A1726" t="s">
        <v>255</v>
      </c>
      <c r="B1726">
        <v>9942036040</v>
      </c>
      <c r="C1726" s="7">
        <v>30</v>
      </c>
      <c r="D1726" t="s">
        <v>20</v>
      </c>
      <c r="E1726" t="s">
        <v>10</v>
      </c>
      <c r="G1726" t="str">
        <f t="shared" si="1243"/>
        <v/>
      </c>
      <c r="H1726" s="7">
        <f t="shared" si="1201"/>
        <v>5</v>
      </c>
      <c r="J1726">
        <v>28</v>
      </c>
      <c r="K1726">
        <v>4.8630136986301</v>
      </c>
      <c r="L1726">
        <v>7</v>
      </c>
      <c r="M1726" s="5">
        <f t="shared" si="1202"/>
        <v>12</v>
      </c>
      <c r="N1726" s="5">
        <f>+IF(D1726="male",VLOOKUP(BG1726,'Key node cluster'!$L$3:$N$24,3,0),VLOOKUP(BG1726,'Key node cluster'!$R$3:$T$15,3,0))</f>
        <v>1</v>
      </c>
      <c r="O1726" s="1">
        <v>0</v>
      </c>
      <c r="P1726" s="1">
        <f t="shared" si="1203"/>
        <v>12</v>
      </c>
      <c r="Q1726" s="1">
        <f t="shared" si="1204"/>
        <v>12</v>
      </c>
      <c r="R1726" s="1">
        <f t="shared" si="1205"/>
        <v>12</v>
      </c>
      <c r="S1726" s="1">
        <f t="shared" si="1206"/>
        <v>12</v>
      </c>
      <c r="T1726" s="1">
        <f t="shared" si="1207"/>
        <v>12</v>
      </c>
      <c r="U1726" s="1">
        <f t="shared" si="1208"/>
        <v>12</v>
      </c>
      <c r="V1726" s="1">
        <f t="shared" si="1209"/>
        <v>12</v>
      </c>
      <c r="W1726" s="1">
        <f t="shared" si="1210"/>
        <v>12</v>
      </c>
      <c r="X1726" s="1">
        <f t="shared" si="1211"/>
        <v>12</v>
      </c>
      <c r="Y1726" s="1">
        <f t="shared" si="1212"/>
        <v>12</v>
      </c>
      <c r="Z1726" s="1">
        <f t="shared" si="1213"/>
        <v>12</v>
      </c>
      <c r="AA1726" s="1">
        <f t="shared" si="1214"/>
        <v>12</v>
      </c>
      <c r="AB1726" s="1">
        <f t="shared" si="1215"/>
        <v>12</v>
      </c>
      <c r="AC1726" s="1">
        <f t="shared" si="1216"/>
        <v>12</v>
      </c>
      <c r="AD1726" s="1">
        <f t="shared" si="1217"/>
        <v>12</v>
      </c>
      <c r="AE1726" s="1">
        <f t="shared" si="1218"/>
        <v>12</v>
      </c>
      <c r="AF1726" s="1">
        <f t="shared" si="1219"/>
        <v>12</v>
      </c>
      <c r="AG1726" s="1">
        <f t="shared" si="1220"/>
        <v>12</v>
      </c>
      <c r="AH1726" s="1">
        <f t="shared" si="1221"/>
        <v>12</v>
      </c>
      <c r="AI1726" s="1">
        <f t="shared" si="1222"/>
        <v>12</v>
      </c>
      <c r="AJ1726" s="1">
        <f t="shared" si="1223"/>
        <v>12</v>
      </c>
      <c r="AK1726" s="1">
        <f t="shared" si="1224"/>
        <v>12</v>
      </c>
      <c r="AL1726" s="1">
        <f t="shared" si="1225"/>
        <v>12</v>
      </c>
      <c r="AM1726" s="1">
        <f t="shared" si="1226"/>
        <v>12</v>
      </c>
      <c r="AN1726" s="1">
        <f t="shared" si="1227"/>
        <v>12</v>
      </c>
      <c r="AO1726" s="1">
        <f t="shared" si="1228"/>
        <v>12</v>
      </c>
      <c r="AP1726" s="7">
        <f t="shared" si="1244"/>
        <v>12</v>
      </c>
      <c r="AQ1726" s="7">
        <f t="shared" si="1245"/>
        <v>12</v>
      </c>
      <c r="AR1726" s="1">
        <f t="shared" si="1229"/>
        <v>12</v>
      </c>
      <c r="AS1726" s="7">
        <f t="shared" si="1246"/>
        <v>12</v>
      </c>
      <c r="AT1726" s="1">
        <f t="shared" si="1230"/>
        <v>12</v>
      </c>
      <c r="AU1726" s="1">
        <f t="shared" si="1231"/>
        <v>12</v>
      </c>
      <c r="AV1726" s="1">
        <f t="shared" si="1232"/>
        <v>12</v>
      </c>
      <c r="AW1726" s="1">
        <f t="shared" si="1233"/>
        <v>12</v>
      </c>
      <c r="AX1726" s="1">
        <f t="shared" si="1234"/>
        <v>12</v>
      </c>
      <c r="AY1726" s="1">
        <f t="shared" si="1235"/>
        <v>12</v>
      </c>
      <c r="AZ1726" s="1">
        <f t="shared" si="1236"/>
        <v>12</v>
      </c>
      <c r="BA1726" s="1">
        <f t="shared" si="1237"/>
        <v>12</v>
      </c>
      <c r="BB1726" s="1">
        <f t="shared" si="1238"/>
        <v>12</v>
      </c>
      <c r="BC1726" s="1">
        <f t="shared" si="1239"/>
        <v>12</v>
      </c>
      <c r="BD1726" s="1">
        <f t="shared" si="1240"/>
        <v>12</v>
      </c>
      <c r="BE1726" s="1">
        <f t="shared" si="1241"/>
        <v>12</v>
      </c>
      <c r="BF1726" s="1">
        <f t="shared" si="1242"/>
        <v>12</v>
      </c>
      <c r="BG1726" s="1">
        <f>+IF(D1726="male",VLOOKUP(M1726,'Key node cluster'!$A$3:$C$45,3,0),VLOOKUP(M1726,'Key node cluster'!$F$3:$H$27,3,0))</f>
        <v>18</v>
      </c>
    </row>
    <row r="1727" spans="1:59" x14ac:dyDescent="0.25">
      <c r="A1727" t="s">
        <v>277</v>
      </c>
      <c r="B1727">
        <v>9852029470</v>
      </c>
      <c r="C1727" s="7">
        <v>40</v>
      </c>
      <c r="D1727" t="s">
        <v>20</v>
      </c>
      <c r="E1727" t="s">
        <v>10</v>
      </c>
      <c r="G1727" t="str">
        <f t="shared" si="1243"/>
        <v/>
      </c>
      <c r="H1727" s="7">
        <f t="shared" si="1201"/>
        <v>10</v>
      </c>
      <c r="J1727">
        <v>37</v>
      </c>
      <c r="K1727">
        <v>7.5205479452055002</v>
      </c>
      <c r="L1727">
        <v>4</v>
      </c>
      <c r="M1727" s="5">
        <f t="shared" si="1202"/>
        <v>12</v>
      </c>
      <c r="N1727" s="5">
        <f>+IF(D1727="male",VLOOKUP(BG1727,'Key node cluster'!$L$3:$N$24,3,0),VLOOKUP(BG1727,'Key node cluster'!$R$3:$T$15,3,0))</f>
        <v>1</v>
      </c>
      <c r="O1727" s="1">
        <v>0</v>
      </c>
      <c r="P1727" s="1">
        <f t="shared" si="1203"/>
        <v>12</v>
      </c>
      <c r="Q1727" s="1">
        <f t="shared" si="1204"/>
        <v>12</v>
      </c>
      <c r="R1727" s="1">
        <f t="shared" si="1205"/>
        <v>12</v>
      </c>
      <c r="S1727" s="1">
        <f t="shared" si="1206"/>
        <v>12</v>
      </c>
      <c r="T1727" s="1">
        <f t="shared" si="1207"/>
        <v>12</v>
      </c>
      <c r="U1727" s="1">
        <f t="shared" si="1208"/>
        <v>12</v>
      </c>
      <c r="V1727" s="1">
        <f t="shared" si="1209"/>
        <v>12</v>
      </c>
      <c r="W1727" s="1">
        <f t="shared" si="1210"/>
        <v>12</v>
      </c>
      <c r="X1727" s="1">
        <f t="shared" si="1211"/>
        <v>12</v>
      </c>
      <c r="Y1727" s="1">
        <f t="shared" si="1212"/>
        <v>12</v>
      </c>
      <c r="Z1727" s="1">
        <f t="shared" si="1213"/>
        <v>12</v>
      </c>
      <c r="AA1727" s="1">
        <f t="shared" si="1214"/>
        <v>12</v>
      </c>
      <c r="AB1727" s="1">
        <f t="shared" si="1215"/>
        <v>12</v>
      </c>
      <c r="AC1727" s="1">
        <f t="shared" si="1216"/>
        <v>12</v>
      </c>
      <c r="AD1727" s="1">
        <f t="shared" si="1217"/>
        <v>12</v>
      </c>
      <c r="AE1727" s="1">
        <f t="shared" si="1218"/>
        <v>12</v>
      </c>
      <c r="AF1727" s="1">
        <f t="shared" si="1219"/>
        <v>12</v>
      </c>
      <c r="AG1727" s="1">
        <f t="shared" si="1220"/>
        <v>12</v>
      </c>
      <c r="AH1727" s="1">
        <f t="shared" si="1221"/>
        <v>12</v>
      </c>
      <c r="AI1727" s="1">
        <f t="shared" si="1222"/>
        <v>12</v>
      </c>
      <c r="AJ1727" s="1">
        <f t="shared" si="1223"/>
        <v>12</v>
      </c>
      <c r="AK1727" s="1">
        <f t="shared" si="1224"/>
        <v>12</v>
      </c>
      <c r="AL1727" s="1">
        <f t="shared" si="1225"/>
        <v>12</v>
      </c>
      <c r="AM1727" s="1">
        <f t="shared" si="1226"/>
        <v>12</v>
      </c>
      <c r="AN1727" s="1">
        <f t="shared" si="1227"/>
        <v>12</v>
      </c>
      <c r="AO1727" s="1">
        <f t="shared" si="1228"/>
        <v>12</v>
      </c>
      <c r="AP1727" s="7">
        <f t="shared" si="1244"/>
        <v>12</v>
      </c>
      <c r="AQ1727" s="7">
        <f t="shared" si="1245"/>
        <v>12</v>
      </c>
      <c r="AR1727" s="1">
        <f t="shared" si="1229"/>
        <v>12</v>
      </c>
      <c r="AS1727" s="7">
        <f t="shared" si="1246"/>
        <v>12</v>
      </c>
      <c r="AT1727" s="1">
        <f t="shared" si="1230"/>
        <v>12</v>
      </c>
      <c r="AU1727" s="1">
        <f t="shared" si="1231"/>
        <v>12</v>
      </c>
      <c r="AV1727" s="1">
        <f t="shared" si="1232"/>
        <v>12</v>
      </c>
      <c r="AW1727" s="1">
        <f t="shared" si="1233"/>
        <v>12</v>
      </c>
      <c r="AX1727" s="1">
        <f t="shared" si="1234"/>
        <v>12</v>
      </c>
      <c r="AY1727" s="1">
        <f t="shared" si="1235"/>
        <v>12</v>
      </c>
      <c r="AZ1727" s="1">
        <f t="shared" si="1236"/>
        <v>12</v>
      </c>
      <c r="BA1727" s="1">
        <f t="shared" si="1237"/>
        <v>12</v>
      </c>
      <c r="BB1727" s="1">
        <f t="shared" si="1238"/>
        <v>12</v>
      </c>
      <c r="BC1727" s="1">
        <f t="shared" si="1239"/>
        <v>12</v>
      </c>
      <c r="BD1727" s="1">
        <f t="shared" si="1240"/>
        <v>12</v>
      </c>
      <c r="BE1727" s="1">
        <f t="shared" si="1241"/>
        <v>12</v>
      </c>
      <c r="BF1727" s="1">
        <f t="shared" si="1242"/>
        <v>12</v>
      </c>
      <c r="BG1727" s="1">
        <f>+IF(D1727="male",VLOOKUP(M1727,'Key node cluster'!$A$3:$C$45,3,0),VLOOKUP(M1727,'Key node cluster'!$F$3:$H$27,3,0))</f>
        <v>18</v>
      </c>
    </row>
    <row r="1728" spans="1:59" x14ac:dyDescent="0.25">
      <c r="A1728" t="s">
        <v>299</v>
      </c>
      <c r="B1728">
        <v>9802018723</v>
      </c>
      <c r="C1728" s="7">
        <v>40</v>
      </c>
      <c r="D1728" t="s">
        <v>20</v>
      </c>
      <c r="E1728" t="s">
        <v>10</v>
      </c>
      <c r="G1728" t="str">
        <f t="shared" si="1243"/>
        <v/>
      </c>
      <c r="H1728" s="7">
        <f t="shared" si="1201"/>
        <v>20</v>
      </c>
      <c r="J1728">
        <v>41</v>
      </c>
      <c r="K1728">
        <v>21.120547945205001</v>
      </c>
      <c r="L1728">
        <v>3</v>
      </c>
      <c r="M1728" s="5">
        <f t="shared" si="1202"/>
        <v>12</v>
      </c>
      <c r="N1728" s="5">
        <f>+IF(D1728="male",VLOOKUP(BG1728,'Key node cluster'!$L$3:$N$24,3,0),VLOOKUP(BG1728,'Key node cluster'!$R$3:$T$15,3,0))</f>
        <v>1</v>
      </c>
      <c r="O1728" s="1">
        <v>0</v>
      </c>
      <c r="P1728" s="1">
        <f t="shared" si="1203"/>
        <v>12</v>
      </c>
      <c r="Q1728" s="1">
        <f t="shared" si="1204"/>
        <v>12</v>
      </c>
      <c r="R1728" s="1">
        <f t="shared" si="1205"/>
        <v>12</v>
      </c>
      <c r="S1728" s="1">
        <f t="shared" si="1206"/>
        <v>12</v>
      </c>
      <c r="T1728" s="1">
        <f t="shared" si="1207"/>
        <v>12</v>
      </c>
      <c r="U1728" s="1">
        <f t="shared" si="1208"/>
        <v>12</v>
      </c>
      <c r="V1728" s="1">
        <f t="shared" si="1209"/>
        <v>12</v>
      </c>
      <c r="W1728" s="1">
        <f t="shared" si="1210"/>
        <v>12</v>
      </c>
      <c r="X1728" s="1">
        <f t="shared" si="1211"/>
        <v>12</v>
      </c>
      <c r="Y1728" s="1">
        <f t="shared" si="1212"/>
        <v>12</v>
      </c>
      <c r="Z1728" s="1">
        <f t="shared" si="1213"/>
        <v>12</v>
      </c>
      <c r="AA1728" s="1">
        <f t="shared" si="1214"/>
        <v>12</v>
      </c>
      <c r="AB1728" s="1">
        <f t="shared" si="1215"/>
        <v>12</v>
      </c>
      <c r="AC1728" s="1">
        <f t="shared" si="1216"/>
        <v>12</v>
      </c>
      <c r="AD1728" s="1">
        <f t="shared" si="1217"/>
        <v>12</v>
      </c>
      <c r="AE1728" s="1">
        <f t="shared" si="1218"/>
        <v>12</v>
      </c>
      <c r="AF1728" s="1">
        <f t="shared" si="1219"/>
        <v>12</v>
      </c>
      <c r="AG1728" s="1">
        <f t="shared" si="1220"/>
        <v>12</v>
      </c>
      <c r="AH1728" s="1">
        <f t="shared" si="1221"/>
        <v>12</v>
      </c>
      <c r="AI1728" s="1">
        <f t="shared" si="1222"/>
        <v>12</v>
      </c>
      <c r="AJ1728" s="1">
        <f t="shared" si="1223"/>
        <v>12</v>
      </c>
      <c r="AK1728" s="1">
        <f t="shared" si="1224"/>
        <v>12</v>
      </c>
      <c r="AL1728" s="1">
        <f t="shared" si="1225"/>
        <v>12</v>
      </c>
      <c r="AM1728" s="1">
        <f t="shared" si="1226"/>
        <v>12</v>
      </c>
      <c r="AN1728" s="1">
        <f t="shared" si="1227"/>
        <v>12</v>
      </c>
      <c r="AO1728" s="1">
        <f t="shared" si="1228"/>
        <v>12</v>
      </c>
      <c r="AP1728" s="7">
        <f t="shared" si="1244"/>
        <v>12</v>
      </c>
      <c r="AQ1728" s="7">
        <f t="shared" si="1245"/>
        <v>12</v>
      </c>
      <c r="AR1728" s="1">
        <f t="shared" si="1229"/>
        <v>12</v>
      </c>
      <c r="AS1728" s="7">
        <f t="shared" si="1246"/>
        <v>12</v>
      </c>
      <c r="AT1728" s="1">
        <f t="shared" si="1230"/>
        <v>12</v>
      </c>
      <c r="AU1728" s="1">
        <f t="shared" si="1231"/>
        <v>12</v>
      </c>
      <c r="AV1728" s="1">
        <f t="shared" si="1232"/>
        <v>12</v>
      </c>
      <c r="AW1728" s="1">
        <f t="shared" si="1233"/>
        <v>12</v>
      </c>
      <c r="AX1728" s="1">
        <f t="shared" si="1234"/>
        <v>12</v>
      </c>
      <c r="AY1728" s="1">
        <f t="shared" si="1235"/>
        <v>12</v>
      </c>
      <c r="AZ1728" s="1">
        <f t="shared" si="1236"/>
        <v>12</v>
      </c>
      <c r="BA1728" s="1">
        <f t="shared" si="1237"/>
        <v>12</v>
      </c>
      <c r="BB1728" s="1">
        <f t="shared" si="1238"/>
        <v>12</v>
      </c>
      <c r="BC1728" s="1">
        <f t="shared" si="1239"/>
        <v>12</v>
      </c>
      <c r="BD1728" s="1">
        <f t="shared" si="1240"/>
        <v>12</v>
      </c>
      <c r="BE1728" s="1">
        <f t="shared" si="1241"/>
        <v>12</v>
      </c>
      <c r="BF1728" s="1">
        <f t="shared" si="1242"/>
        <v>12</v>
      </c>
      <c r="BG1728" s="1">
        <f>+IF(D1728="male",VLOOKUP(M1728,'Key node cluster'!$A$3:$C$45,3,0),VLOOKUP(M1728,'Key node cluster'!$F$3:$H$27,3,0))</f>
        <v>18</v>
      </c>
    </row>
    <row r="1729" spans="1:59" x14ac:dyDescent="0.25">
      <c r="A1729" t="s">
        <v>305</v>
      </c>
      <c r="B1729">
        <v>9932024501</v>
      </c>
      <c r="C1729" s="7">
        <v>30</v>
      </c>
      <c r="D1729" t="s">
        <v>20</v>
      </c>
      <c r="E1729" t="s">
        <v>10</v>
      </c>
      <c r="G1729" t="str">
        <f t="shared" si="1243"/>
        <v>tvet</v>
      </c>
      <c r="H1729" s="7">
        <f t="shared" si="1201"/>
        <v>10</v>
      </c>
      <c r="I1729" t="s">
        <v>22</v>
      </c>
      <c r="J1729">
        <v>29</v>
      </c>
      <c r="K1729">
        <v>6.2767123287670996</v>
      </c>
      <c r="L1729">
        <v>1</v>
      </c>
      <c r="M1729" s="5">
        <f t="shared" si="1202"/>
        <v>17</v>
      </c>
      <c r="N1729" s="5">
        <f>+IF(D1729="male",VLOOKUP(BG1729,'Key node cluster'!$L$3:$N$24,3,0),VLOOKUP(BG1729,'Key node cluster'!$R$3:$T$15,3,0))</f>
        <v>1</v>
      </c>
      <c r="O1729" s="1">
        <v>0</v>
      </c>
      <c r="P1729" s="1">
        <f t="shared" si="1203"/>
        <v>12</v>
      </c>
      <c r="Q1729" s="1">
        <f t="shared" si="1204"/>
        <v>12</v>
      </c>
      <c r="R1729" s="1">
        <f t="shared" si="1205"/>
        <v>12</v>
      </c>
      <c r="S1729" s="1">
        <f t="shared" si="1206"/>
        <v>12</v>
      </c>
      <c r="T1729" s="1">
        <f t="shared" si="1207"/>
        <v>12</v>
      </c>
      <c r="U1729" s="1">
        <f t="shared" si="1208"/>
        <v>12</v>
      </c>
      <c r="V1729" s="1">
        <f t="shared" si="1209"/>
        <v>12</v>
      </c>
      <c r="W1729" s="1">
        <f t="shared" si="1210"/>
        <v>12</v>
      </c>
      <c r="X1729" s="1">
        <f t="shared" si="1211"/>
        <v>12</v>
      </c>
      <c r="Y1729" s="1">
        <f t="shared" si="1212"/>
        <v>12</v>
      </c>
      <c r="Z1729" s="1">
        <f t="shared" si="1213"/>
        <v>12</v>
      </c>
      <c r="AA1729" s="1">
        <f t="shared" si="1214"/>
        <v>12</v>
      </c>
      <c r="AB1729" s="1">
        <f t="shared" si="1215"/>
        <v>13</v>
      </c>
      <c r="AC1729" s="1">
        <f t="shared" si="1216"/>
        <v>17</v>
      </c>
      <c r="AD1729" s="1">
        <f t="shared" si="1217"/>
        <v>17</v>
      </c>
      <c r="AE1729" s="1">
        <f t="shared" si="1218"/>
        <v>17</v>
      </c>
      <c r="AF1729" s="1">
        <f t="shared" si="1219"/>
        <v>17</v>
      </c>
      <c r="AG1729" s="1">
        <f t="shared" si="1220"/>
        <v>17</v>
      </c>
      <c r="AH1729" s="1">
        <f t="shared" si="1221"/>
        <v>17</v>
      </c>
      <c r="AI1729" s="1">
        <f t="shared" si="1222"/>
        <v>17</v>
      </c>
      <c r="AJ1729" s="1">
        <f t="shared" si="1223"/>
        <v>17</v>
      </c>
      <c r="AK1729" s="1">
        <f t="shared" si="1224"/>
        <v>17</v>
      </c>
      <c r="AL1729" s="1">
        <f t="shared" si="1225"/>
        <v>17</v>
      </c>
      <c r="AM1729" s="1">
        <f t="shared" si="1226"/>
        <v>17</v>
      </c>
      <c r="AN1729" s="1">
        <f t="shared" si="1227"/>
        <v>17</v>
      </c>
      <c r="AO1729" s="1">
        <f t="shared" si="1228"/>
        <v>17</v>
      </c>
      <c r="AP1729" s="7">
        <f t="shared" si="1244"/>
        <v>17</v>
      </c>
      <c r="AQ1729" s="7">
        <f t="shared" si="1245"/>
        <v>17</v>
      </c>
      <c r="AR1729" s="1">
        <f t="shared" si="1229"/>
        <v>17</v>
      </c>
      <c r="AS1729" s="7">
        <f t="shared" si="1246"/>
        <v>17</v>
      </c>
      <c r="AT1729" s="1">
        <f t="shared" si="1230"/>
        <v>17</v>
      </c>
      <c r="AU1729" s="1">
        <f t="shared" si="1231"/>
        <v>17</v>
      </c>
      <c r="AV1729" s="1">
        <f t="shared" si="1232"/>
        <v>17</v>
      </c>
      <c r="AW1729" s="1">
        <f t="shared" si="1233"/>
        <v>17</v>
      </c>
      <c r="AX1729" s="1">
        <f t="shared" si="1234"/>
        <v>17</v>
      </c>
      <c r="AY1729" s="1">
        <f t="shared" si="1235"/>
        <v>17</v>
      </c>
      <c r="AZ1729" s="1">
        <f t="shared" si="1236"/>
        <v>17</v>
      </c>
      <c r="BA1729" s="1">
        <f t="shared" si="1237"/>
        <v>17</v>
      </c>
      <c r="BB1729" s="1">
        <f t="shared" si="1238"/>
        <v>17</v>
      </c>
      <c r="BC1729" s="1">
        <f t="shared" si="1239"/>
        <v>17</v>
      </c>
      <c r="BD1729" s="1">
        <f t="shared" si="1240"/>
        <v>17</v>
      </c>
      <c r="BE1729" s="1">
        <f t="shared" si="1241"/>
        <v>17</v>
      </c>
      <c r="BF1729" s="1">
        <f t="shared" si="1242"/>
        <v>17</v>
      </c>
      <c r="BG1729" s="1">
        <f>+IF(D1729="male",VLOOKUP(M1729,'Key node cluster'!$A$3:$C$45,3,0),VLOOKUP(M1729,'Key node cluster'!$F$3:$H$27,3,0))</f>
        <v>18</v>
      </c>
    </row>
    <row r="1730" spans="1:59" x14ac:dyDescent="0.25">
      <c r="A1730" t="s">
        <v>307</v>
      </c>
      <c r="B1730">
        <v>9842001821</v>
      </c>
      <c r="C1730" s="7">
        <v>40</v>
      </c>
      <c r="D1730" t="s">
        <v>20</v>
      </c>
      <c r="E1730" t="s">
        <v>10</v>
      </c>
      <c r="G1730" t="str">
        <f t="shared" si="1243"/>
        <v/>
      </c>
      <c r="H1730" s="7">
        <f t="shared" ref="H1730:H1793" si="1247">IF(K1730 &gt; 15, 20, IF(K1730 &gt; 10, 15, IF(K1730 &gt; 5, 10, IF(K1730 &gt; 1, 5, IF(K1730 &gt; 0, 1, 0)))))</f>
        <v>10</v>
      </c>
      <c r="J1730">
        <v>38</v>
      </c>
      <c r="K1730">
        <v>5.4136986301369996</v>
      </c>
      <c r="L1730">
        <v>8</v>
      </c>
      <c r="M1730" s="5">
        <f t="shared" ref="M1730:M1793" si="1248">+BF1730</f>
        <v>12</v>
      </c>
      <c r="N1730" s="5">
        <f>+IF(D1730="male",VLOOKUP(BG1730,'Key node cluster'!$L$3:$N$24,3,0),VLOOKUP(BG1730,'Key node cluster'!$R$3:$T$15,3,0))</f>
        <v>1</v>
      </c>
      <c r="O1730" s="1">
        <v>0</v>
      </c>
      <c r="P1730" s="1">
        <f t="shared" ref="P1730:P1793" si="1249">+IF($D1730="male",IF(H1730="",O1730,IF(H1730&lt;=3,1,26)),IF($D1730="female",IF(H1730="",O1730,IF(H1730&lt;=0.5,1,12)),O1730))</f>
        <v>12</v>
      </c>
      <c r="Q1730" s="1">
        <f t="shared" ref="Q1730:Q1793" si="1250">IF($D1730="male",IF(P1730&lt;&gt;1,P1730,IF(H1730="",P1730,IF(H1730&lt;=0.5,2,17))),IF($D1730="female",IF(P1730&lt;&gt;1,P1730,IF(F1730="",P1730,IF(F1730&lt;&gt;"amman",2,11))),P1730))</f>
        <v>12</v>
      </c>
      <c r="R1730" s="1">
        <f t="shared" ref="R1730:R1793" si="1251">IF($D1730="male",IF(Q1730&lt;&gt;2,Q1730,IF(F1730="",Q1730,IF(F1730&lt;&gt;"irbed",3,14))),IF($D1730="female",IF(Q1730&lt;&gt;2,Q1730,IF(C1730="",Q1730,IF(C1730&lt;=25,3,8))),Q1730))</f>
        <v>12</v>
      </c>
      <c r="S1730" s="1">
        <f t="shared" ref="S1730:S1793" si="1252">IF($D1730="male",IF(R1730&lt;&gt;3,R1730,IF(F1730="",R1730,IF(F1730&lt;&gt;"amman",4,11))),IF($D1730="female",IF(R1730&lt;&gt;3,R1730,IF(F1730="",R1730,IF(F1730&lt;&gt;"irbed",4,7))),R1730))</f>
        <v>12</v>
      </c>
      <c r="T1730" s="1">
        <f t="shared" ref="T1730:T1793" si="1253">IF($D1730="male",IF(S1730&lt;&gt;4,S1730,IF(C1730="",S1730,IF(C1730&lt;=25,5,10))),IF($D1730="female",IF(S1730&lt;&gt;4,S1730,IF(C1730="",S1730,IF(G1730&lt;&gt;"secondary or below",5,6))),R1730))</f>
        <v>12</v>
      </c>
      <c r="U1730" s="1">
        <f t="shared" ref="U1730:U1793" si="1254">IF($D1730="male",IF(T1730&lt;&gt;5,T1730,IF(F1730="",T1730,IF(F1730&lt;&gt;"zarqa",6,9))),IF($D1730="female",IF(T1730&lt;&gt;5,T1730,5),T1730))</f>
        <v>12</v>
      </c>
      <c r="V1730" s="1">
        <f t="shared" ref="V1730:V1793" si="1255">IF($D1730="male",IF(U1730&lt;&gt;6,U1730,IF(G1730="",U1730,IF(G1730&lt;&gt;"secondary or below",7,8))),IF($D1730="female",IF(T1730&lt;&gt;6,U1730,6),U1730))</f>
        <v>12</v>
      </c>
      <c r="W1730" s="1">
        <f t="shared" ref="W1730:W1793" si="1256">IF($D1730="male",IF(V1730&lt;&gt;7,V1730,7),IF($D1730="female",IF(S1730&lt;&gt;7,V1730,7),V1730))</f>
        <v>12</v>
      </c>
      <c r="X1730" s="1">
        <f t="shared" ref="X1730:X1793" si="1257">IF($D1730="male",IF(V1730&lt;&gt;8,W1730,8),IF($D1730="female",IF(R1730&lt;&gt;8,R1730,IF(G1730="",W1730,IF(G1730&lt;&gt;"bachelor or above",9,10)))))</f>
        <v>12</v>
      </c>
      <c r="Y1730" s="1">
        <f t="shared" ref="Y1730:Y1793" si="1258">IF($D1730="male",IF(U1730&lt;&gt;9,X1730,9),IF($D1730="female",IF(X1730&lt;&gt;9,X1730,9),X1730))</f>
        <v>12</v>
      </c>
      <c r="Z1730" s="1">
        <f t="shared" ref="Z1730:Z1793" si="1259">IF($D1730="male",IF(T1730&lt;&gt;10,Y1730,10),IF($D1730="female",IF(X1730&lt;&gt;10,Y1730,10),Y1730))</f>
        <v>12</v>
      </c>
      <c r="AA1730" s="1">
        <f t="shared" ref="AA1730:AA1793" si="1260">IF($D1730="male",IF(S1730&lt;&gt;11,Z1730,IF(G1730="",Z1730,IF(G1730&lt;&gt;"secondary or below",12,13))),IF($D1730="female",IF(Q1730&lt;&gt;11,Z1730,11),Z1730))</f>
        <v>12</v>
      </c>
      <c r="AB1730" s="1">
        <f t="shared" ref="AB1730:AB1793" si="1261">IF($D1730="male",IF(AA1730&lt;&gt;12,AA1730,12),IF($D1730="female",IF(P1730&lt;&gt;12,P1730,IF(G1730="",AA1730,IF(G1730&lt;&gt;"bachelor or above",13,20)))))</f>
        <v>12</v>
      </c>
      <c r="AC1730" s="1">
        <f t="shared" ref="AC1730:AC1793" si="1262">IF($D1730="male",IF(AA1730&lt;&gt;13,AB1730,13),IF($D1730="female",IF(AB1730&lt;&gt;13,AB1730,IF(H1730&lt;=3,14,17))))</f>
        <v>12</v>
      </c>
      <c r="AD1730" s="1">
        <f t="shared" ref="AD1730:AD1793" si="1263">IF($D1730="male",IF(R1730&lt;&gt;14,AC1730,IF(G1730="",AC1730,IF(G1730&lt;&gt;"bachelor or above",15,16))),IF($D1730="female",IF(AC1730&lt;&gt;14,AC1730,IF(C1730="",AC1730,IF(C1730&lt;=25,15,16))),AC1730))</f>
        <v>12</v>
      </c>
      <c r="AE1730" s="1">
        <f t="shared" ref="AE1730:AE1793" si="1264">IF($D1730="male",IF(AD1730&lt;&gt;15,AD1730,15),IF($D1730="female",IF(AD1730&lt;&gt;15,AD1730,15),AD1730))</f>
        <v>12</v>
      </c>
      <c r="AF1730" s="1">
        <f t="shared" ref="AF1730:AF1793" si="1265">IF($D1730="male",IF(AD1730&lt;&gt;16,AE1730,16),IF($D1730="female",IF(AD1730&lt;&gt;16,AE1730,16),AE1730))</f>
        <v>12</v>
      </c>
      <c r="AG1730" s="1">
        <f t="shared" ref="AG1730:AG1793" si="1266">IF($D1730="male",IF(Q1730&lt;&gt;17,AF1730,IF(F1730="",AF1730,IF(F1730&lt;&gt;"amman",18,25))),IF($D1730="female",IF(AC1730&lt;&gt;17,AF1730,IF(F1730="",AF1730,IF(F1730&lt;&gt;"irbed",18,19))),AF1730))</f>
        <v>12</v>
      </c>
      <c r="AH1730" s="1">
        <f t="shared" ref="AH1730:AH1793" si="1267">IF($D1730="male",IF(AG1730&lt;&gt;18,AG1730,IF(G1730="",AG1730,IF(G1730&lt;&gt;"secondary or below",19,20))),IF($D1730="female",IF(AG1730&lt;&gt;18,AG1730,18),AG1730))</f>
        <v>12</v>
      </c>
      <c r="AI1730" s="1">
        <f t="shared" ref="AI1730:AI1793" si="1268">IF($D1730="male",IF(AH1730&lt;&gt;19,AH1730,19),IF($D1730="female",IF(AG1730&lt;&gt;19,AH1730,19),AH1730))</f>
        <v>12</v>
      </c>
      <c r="AJ1730" s="1">
        <f t="shared" ref="AJ1730:AJ1793" si="1269">IF($D1730="male",IF(AH1730&lt;&gt;20,AI1730,IF(F1730="",AI1730,IF(F1730&lt;&gt;"irbed",21,24))),IF($D1730="female",IF(AB1730&lt;&gt;20,AI1730,IF(H1730&lt;=3,21,24))))</f>
        <v>12</v>
      </c>
      <c r="AK1730" s="1">
        <f t="shared" ref="AK1730:AK1793" si="1270">IF($D1730="male",IF(AJ1730&lt;&gt;21,AJ1730,IF(F1730="",AJ1730,IF(F1730&lt;&gt;"zarqa",22,23))),IF($D1730="female",IF(AJ1730&lt;&gt;21,AJ1730,IF(C1730&lt;=25,22,23))))</f>
        <v>12</v>
      </c>
      <c r="AL1730" s="1">
        <f t="shared" ref="AL1730:AL1793" si="1271">IF($D1730="male",IF(AK1730&lt;&gt;22,AK1730,22),IF($D1730="female",IF(AK1730&lt;&gt;22,AK1730,22),AK1730))</f>
        <v>12</v>
      </c>
      <c r="AM1730" s="1">
        <f t="shared" ref="AM1730:AM1793" si="1272">IF($D1730="male",IF(AK1730&lt;&gt;23,AL1730,23),IF($D1730="female",IF(AK1730&lt;&gt;23,AL1730,23),AL1730))</f>
        <v>12</v>
      </c>
      <c r="AN1730" s="1">
        <f t="shared" ref="AN1730:AN1793" si="1273">IF($D1730="male",IF(AJ1730&lt;&gt;24,AM1730,24),IF($D1730="female",IF(AJ1730&lt;&gt;24,AM1730,24),AM1730))</f>
        <v>12</v>
      </c>
      <c r="AO1730" s="1">
        <f t="shared" ref="AO1730:AO1793" si="1274">IF($D1730="male",IF(AG1730&lt;&gt;25,AN1730,25),AN1730)</f>
        <v>12</v>
      </c>
      <c r="AP1730" s="7">
        <f t="shared" si="1244"/>
        <v>12</v>
      </c>
      <c r="AQ1730" s="7">
        <f t="shared" si="1245"/>
        <v>12</v>
      </c>
      <c r="AR1730" s="1">
        <f t="shared" ref="AR1730:AR1793" si="1275">IF($D1730="male",IF(AQ1730&lt;&gt;28,AQ1730,IF(C1730&lt;=35,29,32)),AQ1730)</f>
        <v>12</v>
      </c>
      <c r="AS1730" s="7">
        <f t="shared" si="1246"/>
        <v>12</v>
      </c>
      <c r="AT1730" s="1">
        <f t="shared" ref="AT1730:AT1793" si="1276">IF($D1730="male",IF(AS1730&lt;&gt;30,AS1730,30),AS1730)</f>
        <v>12</v>
      </c>
      <c r="AU1730" s="1">
        <f t="shared" ref="AU1730:AU1793" si="1277">IF($D1730="male",IF(AS1730&lt;&gt;31,AT1730,31),AT1730)</f>
        <v>12</v>
      </c>
      <c r="AV1730" s="1">
        <f t="shared" ref="AV1730:AV1793" si="1278">IF($D1730="male",IF(AR1730&lt;&gt;32,AU1730,32),AU1730)</f>
        <v>12</v>
      </c>
      <c r="AW1730" s="1">
        <f t="shared" ref="AW1730:AW1793" si="1279">IF($D1730="male",IF(AQ1730&lt;&gt;33,AV1730,IF(H1730="",AV1730,IF(H1730&lt;=7.5,34,37))),AV1730)</f>
        <v>12</v>
      </c>
      <c r="AX1730" s="1">
        <f t="shared" ref="AX1730:AX1793" si="1280">IF($D1730="male",IF(AW1730&lt;&gt;34,AW1730,IF(C1730&lt;=25,35,36)),AW1730)</f>
        <v>12</v>
      </c>
      <c r="AY1730" s="1">
        <f t="shared" ref="AY1730:AY1793" si="1281">IF($D1730="male",IF(AX1730&lt;&gt;35,AX1730,35),AX1730)</f>
        <v>12</v>
      </c>
      <c r="AZ1730" s="1">
        <f t="shared" ref="AZ1730:AZ1793" si="1282">IF($D1730="male",IF(AX1730&lt;&gt;36,AY1730,36),AY1730)</f>
        <v>12</v>
      </c>
      <c r="BA1730" s="1">
        <f t="shared" ref="BA1730:BA1793" si="1283">IF($D1730="male",IF(AW1730&lt;&gt;37,AZ1730,37),AZ1730)</f>
        <v>12</v>
      </c>
      <c r="BB1730" s="1">
        <f t="shared" ref="BB1730:BB1793" si="1284">IF($D1730="male",IF(AP1730&lt;&gt;38,BA1730,IF(C1730&lt;=25,39,40)),BA1730)</f>
        <v>12</v>
      </c>
      <c r="BC1730" s="1">
        <f t="shared" ref="BC1730:BC1793" si="1285">IF($D1730="male",IF(BB1730&lt;&gt;39,BB1730,39),BB1730)</f>
        <v>12</v>
      </c>
      <c r="BD1730" s="1">
        <f t="shared" ref="BD1730:BD1793" si="1286">IF($D1730="male",IF(BB1730&lt;&gt;40,BC1730,IF(H1730="",BC1730,IF(H1730&lt;=7.5,41,42))),BC1730)</f>
        <v>12</v>
      </c>
      <c r="BE1730" s="1">
        <f t="shared" ref="BE1730:BE1793" si="1287">IF($D1730="male",IF(BD1730&lt;&gt;41,BD1730,41),BD1730)</f>
        <v>12</v>
      </c>
      <c r="BF1730" s="1">
        <f t="shared" ref="BF1730:BF1793" si="1288">IF($D1730="male",IF(BD1730&lt;&gt;42,BE1730,42),BE1730)</f>
        <v>12</v>
      </c>
      <c r="BG1730" s="1">
        <f>+IF(D1730="male",VLOOKUP(M1730,'Key node cluster'!$A$3:$C$45,3,0),VLOOKUP(M1730,'Key node cluster'!$F$3:$H$27,3,0))</f>
        <v>18</v>
      </c>
    </row>
    <row r="1731" spans="1:59" x14ac:dyDescent="0.25">
      <c r="A1731" t="s">
        <v>344</v>
      </c>
      <c r="B1731">
        <v>9942027002</v>
      </c>
      <c r="C1731" s="7">
        <v>30</v>
      </c>
      <c r="D1731" t="s">
        <v>20</v>
      </c>
      <c r="E1731" t="s">
        <v>10</v>
      </c>
      <c r="G1731" t="str">
        <f t="shared" si="1243"/>
        <v/>
      </c>
      <c r="H1731" s="7">
        <f t="shared" si="1247"/>
        <v>10</v>
      </c>
      <c r="J1731">
        <v>27</v>
      </c>
      <c r="K1731">
        <v>6.1041095890410997</v>
      </c>
      <c r="L1731">
        <v>9</v>
      </c>
      <c r="M1731" s="5">
        <f t="shared" si="1248"/>
        <v>12</v>
      </c>
      <c r="N1731" s="5">
        <f>+IF(D1731="male",VLOOKUP(BG1731,'Key node cluster'!$L$3:$N$24,3,0),VLOOKUP(BG1731,'Key node cluster'!$R$3:$T$15,3,0))</f>
        <v>1</v>
      </c>
      <c r="O1731" s="1">
        <v>0</v>
      </c>
      <c r="P1731" s="1">
        <f t="shared" si="1249"/>
        <v>12</v>
      </c>
      <c r="Q1731" s="1">
        <f t="shared" si="1250"/>
        <v>12</v>
      </c>
      <c r="R1731" s="1">
        <f t="shared" si="1251"/>
        <v>12</v>
      </c>
      <c r="S1731" s="1">
        <f t="shared" si="1252"/>
        <v>12</v>
      </c>
      <c r="T1731" s="1">
        <f t="shared" si="1253"/>
        <v>12</v>
      </c>
      <c r="U1731" s="1">
        <f t="shared" si="1254"/>
        <v>12</v>
      </c>
      <c r="V1731" s="1">
        <f t="shared" si="1255"/>
        <v>12</v>
      </c>
      <c r="W1731" s="1">
        <f t="shared" si="1256"/>
        <v>12</v>
      </c>
      <c r="X1731" s="1">
        <f t="shared" si="1257"/>
        <v>12</v>
      </c>
      <c r="Y1731" s="1">
        <f t="shared" si="1258"/>
        <v>12</v>
      </c>
      <c r="Z1731" s="1">
        <f t="shared" si="1259"/>
        <v>12</v>
      </c>
      <c r="AA1731" s="1">
        <f t="shared" si="1260"/>
        <v>12</v>
      </c>
      <c r="AB1731" s="1">
        <f t="shared" si="1261"/>
        <v>12</v>
      </c>
      <c r="AC1731" s="1">
        <f t="shared" si="1262"/>
        <v>12</v>
      </c>
      <c r="AD1731" s="1">
        <f t="shared" si="1263"/>
        <v>12</v>
      </c>
      <c r="AE1731" s="1">
        <f t="shared" si="1264"/>
        <v>12</v>
      </c>
      <c r="AF1731" s="1">
        <f t="shared" si="1265"/>
        <v>12</v>
      </c>
      <c r="AG1731" s="1">
        <f t="shared" si="1266"/>
        <v>12</v>
      </c>
      <c r="AH1731" s="1">
        <f t="shared" si="1267"/>
        <v>12</v>
      </c>
      <c r="AI1731" s="1">
        <f t="shared" si="1268"/>
        <v>12</v>
      </c>
      <c r="AJ1731" s="1">
        <f t="shared" si="1269"/>
        <v>12</v>
      </c>
      <c r="AK1731" s="1">
        <f t="shared" si="1270"/>
        <v>12</v>
      </c>
      <c r="AL1731" s="1">
        <f t="shared" si="1271"/>
        <v>12</v>
      </c>
      <c r="AM1731" s="1">
        <f t="shared" si="1272"/>
        <v>12</v>
      </c>
      <c r="AN1731" s="1">
        <f t="shared" si="1273"/>
        <v>12</v>
      </c>
      <c r="AO1731" s="1">
        <f t="shared" si="1274"/>
        <v>12</v>
      </c>
      <c r="AP1731" s="7">
        <f t="shared" si="1244"/>
        <v>12</v>
      </c>
      <c r="AQ1731" s="7">
        <f t="shared" si="1245"/>
        <v>12</v>
      </c>
      <c r="AR1731" s="1">
        <f t="shared" si="1275"/>
        <v>12</v>
      </c>
      <c r="AS1731" s="7">
        <f t="shared" si="1246"/>
        <v>12</v>
      </c>
      <c r="AT1731" s="1">
        <f t="shared" si="1276"/>
        <v>12</v>
      </c>
      <c r="AU1731" s="1">
        <f t="shared" si="1277"/>
        <v>12</v>
      </c>
      <c r="AV1731" s="1">
        <f t="shared" si="1278"/>
        <v>12</v>
      </c>
      <c r="AW1731" s="1">
        <f t="shared" si="1279"/>
        <v>12</v>
      </c>
      <c r="AX1731" s="1">
        <f t="shared" si="1280"/>
        <v>12</v>
      </c>
      <c r="AY1731" s="1">
        <f t="shared" si="1281"/>
        <v>12</v>
      </c>
      <c r="AZ1731" s="1">
        <f t="shared" si="1282"/>
        <v>12</v>
      </c>
      <c r="BA1731" s="1">
        <f t="shared" si="1283"/>
        <v>12</v>
      </c>
      <c r="BB1731" s="1">
        <f t="shared" si="1284"/>
        <v>12</v>
      </c>
      <c r="BC1731" s="1">
        <f t="shared" si="1285"/>
        <v>12</v>
      </c>
      <c r="BD1731" s="1">
        <f t="shared" si="1286"/>
        <v>12</v>
      </c>
      <c r="BE1731" s="1">
        <f t="shared" si="1287"/>
        <v>12</v>
      </c>
      <c r="BF1731" s="1">
        <f t="shared" si="1288"/>
        <v>12</v>
      </c>
      <c r="BG1731" s="1">
        <f>+IF(D1731="male",VLOOKUP(M1731,'Key node cluster'!$A$3:$C$45,3,0),VLOOKUP(M1731,'Key node cluster'!$F$3:$H$27,3,0))</f>
        <v>18</v>
      </c>
    </row>
    <row r="1732" spans="1:59" x14ac:dyDescent="0.25">
      <c r="A1732" t="s">
        <v>365</v>
      </c>
      <c r="B1732">
        <v>9722001499</v>
      </c>
      <c r="C1732" s="7">
        <v>50</v>
      </c>
      <c r="D1732" t="s">
        <v>20</v>
      </c>
      <c r="E1732" t="s">
        <v>10</v>
      </c>
      <c r="G1732" t="str">
        <f t="shared" si="1243"/>
        <v/>
      </c>
      <c r="H1732" s="7">
        <f t="shared" si="1247"/>
        <v>20</v>
      </c>
      <c r="J1732">
        <v>50</v>
      </c>
      <c r="K1732">
        <v>26.780821917808002</v>
      </c>
      <c r="L1732">
        <v>3</v>
      </c>
      <c r="M1732" s="5">
        <f t="shared" si="1248"/>
        <v>12</v>
      </c>
      <c r="N1732" s="5">
        <f>+IF(D1732="male",VLOOKUP(BG1732,'Key node cluster'!$L$3:$N$24,3,0),VLOOKUP(BG1732,'Key node cluster'!$R$3:$T$15,3,0))</f>
        <v>1</v>
      </c>
      <c r="O1732" s="1">
        <v>0</v>
      </c>
      <c r="P1732" s="1">
        <f t="shared" si="1249"/>
        <v>12</v>
      </c>
      <c r="Q1732" s="1">
        <f t="shared" si="1250"/>
        <v>12</v>
      </c>
      <c r="R1732" s="1">
        <f t="shared" si="1251"/>
        <v>12</v>
      </c>
      <c r="S1732" s="1">
        <f t="shared" si="1252"/>
        <v>12</v>
      </c>
      <c r="T1732" s="1">
        <f t="shared" si="1253"/>
        <v>12</v>
      </c>
      <c r="U1732" s="1">
        <f t="shared" si="1254"/>
        <v>12</v>
      </c>
      <c r="V1732" s="1">
        <f t="shared" si="1255"/>
        <v>12</v>
      </c>
      <c r="W1732" s="1">
        <f t="shared" si="1256"/>
        <v>12</v>
      </c>
      <c r="X1732" s="1">
        <f t="shared" si="1257"/>
        <v>12</v>
      </c>
      <c r="Y1732" s="1">
        <f t="shared" si="1258"/>
        <v>12</v>
      </c>
      <c r="Z1732" s="1">
        <f t="shared" si="1259"/>
        <v>12</v>
      </c>
      <c r="AA1732" s="1">
        <f t="shared" si="1260"/>
        <v>12</v>
      </c>
      <c r="AB1732" s="1">
        <f t="shared" si="1261"/>
        <v>12</v>
      </c>
      <c r="AC1732" s="1">
        <f t="shared" si="1262"/>
        <v>12</v>
      </c>
      <c r="AD1732" s="1">
        <f t="shared" si="1263"/>
        <v>12</v>
      </c>
      <c r="AE1732" s="1">
        <f t="shared" si="1264"/>
        <v>12</v>
      </c>
      <c r="AF1732" s="1">
        <f t="shared" si="1265"/>
        <v>12</v>
      </c>
      <c r="AG1732" s="1">
        <f t="shared" si="1266"/>
        <v>12</v>
      </c>
      <c r="AH1732" s="1">
        <f t="shared" si="1267"/>
        <v>12</v>
      </c>
      <c r="AI1732" s="1">
        <f t="shared" si="1268"/>
        <v>12</v>
      </c>
      <c r="AJ1732" s="1">
        <f t="shared" si="1269"/>
        <v>12</v>
      </c>
      <c r="AK1732" s="1">
        <f t="shared" si="1270"/>
        <v>12</v>
      </c>
      <c r="AL1732" s="1">
        <f t="shared" si="1271"/>
        <v>12</v>
      </c>
      <c r="AM1732" s="1">
        <f t="shared" si="1272"/>
        <v>12</v>
      </c>
      <c r="AN1732" s="1">
        <f t="shared" si="1273"/>
        <v>12</v>
      </c>
      <c r="AO1732" s="1">
        <f t="shared" si="1274"/>
        <v>12</v>
      </c>
      <c r="AP1732" s="7">
        <f t="shared" si="1244"/>
        <v>12</v>
      </c>
      <c r="AQ1732" s="7">
        <f t="shared" si="1245"/>
        <v>12</v>
      </c>
      <c r="AR1732" s="1">
        <f t="shared" si="1275"/>
        <v>12</v>
      </c>
      <c r="AS1732" s="7">
        <f t="shared" si="1246"/>
        <v>12</v>
      </c>
      <c r="AT1732" s="1">
        <f t="shared" si="1276"/>
        <v>12</v>
      </c>
      <c r="AU1732" s="1">
        <f t="shared" si="1277"/>
        <v>12</v>
      </c>
      <c r="AV1732" s="1">
        <f t="shared" si="1278"/>
        <v>12</v>
      </c>
      <c r="AW1732" s="1">
        <f t="shared" si="1279"/>
        <v>12</v>
      </c>
      <c r="AX1732" s="1">
        <f t="shared" si="1280"/>
        <v>12</v>
      </c>
      <c r="AY1732" s="1">
        <f t="shared" si="1281"/>
        <v>12</v>
      </c>
      <c r="AZ1732" s="1">
        <f t="shared" si="1282"/>
        <v>12</v>
      </c>
      <c r="BA1732" s="1">
        <f t="shared" si="1283"/>
        <v>12</v>
      </c>
      <c r="BB1732" s="1">
        <f t="shared" si="1284"/>
        <v>12</v>
      </c>
      <c r="BC1732" s="1">
        <f t="shared" si="1285"/>
        <v>12</v>
      </c>
      <c r="BD1732" s="1">
        <f t="shared" si="1286"/>
        <v>12</v>
      </c>
      <c r="BE1732" s="1">
        <f t="shared" si="1287"/>
        <v>12</v>
      </c>
      <c r="BF1732" s="1">
        <f t="shared" si="1288"/>
        <v>12</v>
      </c>
      <c r="BG1732" s="1">
        <f>+IF(D1732="male",VLOOKUP(M1732,'Key node cluster'!$A$3:$C$45,3,0),VLOOKUP(M1732,'Key node cluster'!$F$3:$H$27,3,0))</f>
        <v>18</v>
      </c>
    </row>
    <row r="1733" spans="1:59" x14ac:dyDescent="0.25">
      <c r="A1733" t="s">
        <v>384</v>
      </c>
      <c r="B1733">
        <v>9912000177</v>
      </c>
      <c r="C1733" s="7">
        <v>30</v>
      </c>
      <c r="D1733" t="s">
        <v>20</v>
      </c>
      <c r="E1733" t="s">
        <v>10</v>
      </c>
      <c r="G1733" t="str">
        <f t="shared" si="1243"/>
        <v/>
      </c>
      <c r="H1733" s="7">
        <f t="shared" si="1247"/>
        <v>10</v>
      </c>
      <c r="J1733">
        <v>31</v>
      </c>
      <c r="K1733">
        <v>7.3616438356164</v>
      </c>
      <c r="L1733">
        <v>6</v>
      </c>
      <c r="M1733" s="5">
        <f t="shared" si="1248"/>
        <v>12</v>
      </c>
      <c r="N1733" s="5">
        <f>+IF(D1733="male",VLOOKUP(BG1733,'Key node cluster'!$L$3:$N$24,3,0),VLOOKUP(BG1733,'Key node cluster'!$R$3:$T$15,3,0))</f>
        <v>1</v>
      </c>
      <c r="O1733" s="1">
        <v>0</v>
      </c>
      <c r="P1733" s="1">
        <f t="shared" si="1249"/>
        <v>12</v>
      </c>
      <c r="Q1733" s="1">
        <f t="shared" si="1250"/>
        <v>12</v>
      </c>
      <c r="R1733" s="1">
        <f t="shared" si="1251"/>
        <v>12</v>
      </c>
      <c r="S1733" s="1">
        <f t="shared" si="1252"/>
        <v>12</v>
      </c>
      <c r="T1733" s="1">
        <f t="shared" si="1253"/>
        <v>12</v>
      </c>
      <c r="U1733" s="1">
        <f t="shared" si="1254"/>
        <v>12</v>
      </c>
      <c r="V1733" s="1">
        <f t="shared" si="1255"/>
        <v>12</v>
      </c>
      <c r="W1733" s="1">
        <f t="shared" si="1256"/>
        <v>12</v>
      </c>
      <c r="X1733" s="1">
        <f t="shared" si="1257"/>
        <v>12</v>
      </c>
      <c r="Y1733" s="1">
        <f t="shared" si="1258"/>
        <v>12</v>
      </c>
      <c r="Z1733" s="1">
        <f t="shared" si="1259"/>
        <v>12</v>
      </c>
      <c r="AA1733" s="1">
        <f t="shared" si="1260"/>
        <v>12</v>
      </c>
      <c r="AB1733" s="1">
        <f t="shared" si="1261"/>
        <v>12</v>
      </c>
      <c r="AC1733" s="1">
        <f t="shared" si="1262"/>
        <v>12</v>
      </c>
      <c r="AD1733" s="1">
        <f t="shared" si="1263"/>
        <v>12</v>
      </c>
      <c r="AE1733" s="1">
        <f t="shared" si="1264"/>
        <v>12</v>
      </c>
      <c r="AF1733" s="1">
        <f t="shared" si="1265"/>
        <v>12</v>
      </c>
      <c r="AG1733" s="1">
        <f t="shared" si="1266"/>
        <v>12</v>
      </c>
      <c r="AH1733" s="1">
        <f t="shared" si="1267"/>
        <v>12</v>
      </c>
      <c r="AI1733" s="1">
        <f t="shared" si="1268"/>
        <v>12</v>
      </c>
      <c r="AJ1733" s="1">
        <f t="shared" si="1269"/>
        <v>12</v>
      </c>
      <c r="AK1733" s="1">
        <f t="shared" si="1270"/>
        <v>12</v>
      </c>
      <c r="AL1733" s="1">
        <f t="shared" si="1271"/>
        <v>12</v>
      </c>
      <c r="AM1733" s="1">
        <f t="shared" si="1272"/>
        <v>12</v>
      </c>
      <c r="AN1733" s="1">
        <f t="shared" si="1273"/>
        <v>12</v>
      </c>
      <c r="AO1733" s="1">
        <f t="shared" si="1274"/>
        <v>12</v>
      </c>
      <c r="AP1733" s="7">
        <f t="shared" si="1244"/>
        <v>12</v>
      </c>
      <c r="AQ1733" s="7">
        <f t="shared" si="1245"/>
        <v>12</v>
      </c>
      <c r="AR1733" s="1">
        <f t="shared" si="1275"/>
        <v>12</v>
      </c>
      <c r="AS1733" s="7">
        <f t="shared" si="1246"/>
        <v>12</v>
      </c>
      <c r="AT1733" s="1">
        <f t="shared" si="1276"/>
        <v>12</v>
      </c>
      <c r="AU1733" s="1">
        <f t="shared" si="1277"/>
        <v>12</v>
      </c>
      <c r="AV1733" s="1">
        <f t="shared" si="1278"/>
        <v>12</v>
      </c>
      <c r="AW1733" s="1">
        <f t="shared" si="1279"/>
        <v>12</v>
      </c>
      <c r="AX1733" s="1">
        <f t="shared" si="1280"/>
        <v>12</v>
      </c>
      <c r="AY1733" s="1">
        <f t="shared" si="1281"/>
        <v>12</v>
      </c>
      <c r="AZ1733" s="1">
        <f t="shared" si="1282"/>
        <v>12</v>
      </c>
      <c r="BA1733" s="1">
        <f t="shared" si="1283"/>
        <v>12</v>
      </c>
      <c r="BB1733" s="1">
        <f t="shared" si="1284"/>
        <v>12</v>
      </c>
      <c r="BC1733" s="1">
        <f t="shared" si="1285"/>
        <v>12</v>
      </c>
      <c r="BD1733" s="1">
        <f t="shared" si="1286"/>
        <v>12</v>
      </c>
      <c r="BE1733" s="1">
        <f t="shared" si="1287"/>
        <v>12</v>
      </c>
      <c r="BF1733" s="1">
        <f t="shared" si="1288"/>
        <v>12</v>
      </c>
      <c r="BG1733" s="1">
        <f>+IF(D1733="male",VLOOKUP(M1733,'Key node cluster'!$A$3:$C$45,3,0),VLOOKUP(M1733,'Key node cluster'!$F$3:$H$27,3,0))</f>
        <v>18</v>
      </c>
    </row>
    <row r="1734" spans="1:59" x14ac:dyDescent="0.25">
      <c r="A1734" t="s">
        <v>397</v>
      </c>
      <c r="B1734">
        <v>9972028508</v>
      </c>
      <c r="C1734" s="7">
        <v>20</v>
      </c>
      <c r="D1734" t="s">
        <v>20</v>
      </c>
      <c r="E1734" t="s">
        <v>10</v>
      </c>
      <c r="F1734" t="s">
        <v>28</v>
      </c>
      <c r="G1734" t="str">
        <f t="shared" si="1243"/>
        <v>bachelor or above</v>
      </c>
      <c r="H1734" s="7">
        <f t="shared" si="1247"/>
        <v>1</v>
      </c>
      <c r="I1734" t="s">
        <v>14</v>
      </c>
      <c r="J1734">
        <v>25</v>
      </c>
      <c r="K1734">
        <v>0.16712328767123</v>
      </c>
      <c r="L1734">
        <v>1</v>
      </c>
      <c r="M1734" s="5">
        <f t="shared" si="1248"/>
        <v>22</v>
      </c>
      <c r="N1734" s="5">
        <f>+IF(D1734="male",VLOOKUP(BG1734,'Key node cluster'!$L$3:$N$24,3,0),VLOOKUP(BG1734,'Key node cluster'!$R$3:$T$15,3,0))</f>
        <v>0</v>
      </c>
      <c r="O1734" s="1">
        <v>0</v>
      </c>
      <c r="P1734" s="1">
        <f t="shared" si="1249"/>
        <v>12</v>
      </c>
      <c r="Q1734" s="1">
        <f t="shared" si="1250"/>
        <v>12</v>
      </c>
      <c r="R1734" s="1">
        <f t="shared" si="1251"/>
        <v>12</v>
      </c>
      <c r="S1734" s="1">
        <f t="shared" si="1252"/>
        <v>12</v>
      </c>
      <c r="T1734" s="1">
        <f t="shared" si="1253"/>
        <v>12</v>
      </c>
      <c r="U1734" s="1">
        <f t="shared" si="1254"/>
        <v>12</v>
      </c>
      <c r="V1734" s="1">
        <f t="shared" si="1255"/>
        <v>12</v>
      </c>
      <c r="W1734" s="1">
        <f t="shared" si="1256"/>
        <v>12</v>
      </c>
      <c r="X1734" s="1">
        <f t="shared" si="1257"/>
        <v>12</v>
      </c>
      <c r="Y1734" s="1">
        <f t="shared" si="1258"/>
        <v>12</v>
      </c>
      <c r="Z1734" s="1">
        <f t="shared" si="1259"/>
        <v>12</v>
      </c>
      <c r="AA1734" s="1">
        <f t="shared" si="1260"/>
        <v>12</v>
      </c>
      <c r="AB1734" s="1">
        <f t="shared" si="1261"/>
        <v>20</v>
      </c>
      <c r="AC1734" s="1">
        <f t="shared" si="1262"/>
        <v>20</v>
      </c>
      <c r="AD1734" s="1">
        <f t="shared" si="1263"/>
        <v>20</v>
      </c>
      <c r="AE1734" s="1">
        <f t="shared" si="1264"/>
        <v>20</v>
      </c>
      <c r="AF1734" s="1">
        <f t="shared" si="1265"/>
        <v>20</v>
      </c>
      <c r="AG1734" s="1">
        <f t="shared" si="1266"/>
        <v>20</v>
      </c>
      <c r="AH1734" s="1">
        <f t="shared" si="1267"/>
        <v>20</v>
      </c>
      <c r="AI1734" s="1">
        <f t="shared" si="1268"/>
        <v>20</v>
      </c>
      <c r="AJ1734" s="1">
        <f t="shared" si="1269"/>
        <v>21</v>
      </c>
      <c r="AK1734" s="1">
        <f t="shared" si="1270"/>
        <v>22</v>
      </c>
      <c r="AL1734" s="1">
        <f t="shared" si="1271"/>
        <v>22</v>
      </c>
      <c r="AM1734" s="1">
        <f t="shared" si="1272"/>
        <v>22</v>
      </c>
      <c r="AN1734" s="1">
        <f t="shared" si="1273"/>
        <v>22</v>
      </c>
      <c r="AO1734" s="1">
        <f t="shared" si="1274"/>
        <v>22</v>
      </c>
      <c r="AP1734" s="7">
        <f t="shared" si="1244"/>
        <v>22</v>
      </c>
      <c r="AQ1734" s="7">
        <f t="shared" si="1245"/>
        <v>22</v>
      </c>
      <c r="AR1734" s="1">
        <f t="shared" si="1275"/>
        <v>22</v>
      </c>
      <c r="AS1734" s="7">
        <f t="shared" si="1246"/>
        <v>22</v>
      </c>
      <c r="AT1734" s="1">
        <f t="shared" si="1276"/>
        <v>22</v>
      </c>
      <c r="AU1734" s="1">
        <f t="shared" si="1277"/>
        <v>22</v>
      </c>
      <c r="AV1734" s="1">
        <f t="shared" si="1278"/>
        <v>22</v>
      </c>
      <c r="AW1734" s="1">
        <f t="shared" si="1279"/>
        <v>22</v>
      </c>
      <c r="AX1734" s="1">
        <f t="shared" si="1280"/>
        <v>22</v>
      </c>
      <c r="AY1734" s="1">
        <f t="shared" si="1281"/>
        <v>22</v>
      </c>
      <c r="AZ1734" s="1">
        <f t="shared" si="1282"/>
        <v>22</v>
      </c>
      <c r="BA1734" s="1">
        <f t="shared" si="1283"/>
        <v>22</v>
      </c>
      <c r="BB1734" s="1">
        <f t="shared" si="1284"/>
        <v>22</v>
      </c>
      <c r="BC1734" s="1">
        <f t="shared" si="1285"/>
        <v>22</v>
      </c>
      <c r="BD1734" s="1">
        <f t="shared" si="1286"/>
        <v>22</v>
      </c>
      <c r="BE1734" s="1">
        <f t="shared" si="1287"/>
        <v>22</v>
      </c>
      <c r="BF1734" s="1">
        <f t="shared" si="1288"/>
        <v>22</v>
      </c>
      <c r="BG1734" s="1">
        <f>+IF(D1734="male",VLOOKUP(M1734,'Key node cluster'!$A$3:$C$45,3,0),VLOOKUP(M1734,'Key node cluster'!$F$3:$H$27,3,0))</f>
        <v>22</v>
      </c>
    </row>
    <row r="1735" spans="1:59" x14ac:dyDescent="0.25">
      <c r="A1735" t="s">
        <v>407</v>
      </c>
      <c r="B1735">
        <v>9802050657</v>
      </c>
      <c r="C1735" s="7">
        <v>40</v>
      </c>
      <c r="D1735" t="s">
        <v>20</v>
      </c>
      <c r="E1735" t="s">
        <v>10</v>
      </c>
      <c r="G1735" t="str">
        <f t="shared" si="1243"/>
        <v/>
      </c>
      <c r="H1735" s="7">
        <f t="shared" si="1247"/>
        <v>20</v>
      </c>
      <c r="J1735">
        <v>41</v>
      </c>
      <c r="K1735">
        <v>18.783561643835998</v>
      </c>
      <c r="L1735">
        <v>1</v>
      </c>
      <c r="M1735" s="5">
        <f t="shared" si="1248"/>
        <v>12</v>
      </c>
      <c r="N1735" s="5">
        <f>+IF(D1735="male",VLOOKUP(BG1735,'Key node cluster'!$L$3:$N$24,3,0),VLOOKUP(BG1735,'Key node cluster'!$R$3:$T$15,3,0))</f>
        <v>1</v>
      </c>
      <c r="O1735" s="1">
        <v>0</v>
      </c>
      <c r="P1735" s="1">
        <f t="shared" si="1249"/>
        <v>12</v>
      </c>
      <c r="Q1735" s="1">
        <f t="shared" si="1250"/>
        <v>12</v>
      </c>
      <c r="R1735" s="1">
        <f t="shared" si="1251"/>
        <v>12</v>
      </c>
      <c r="S1735" s="1">
        <f t="shared" si="1252"/>
        <v>12</v>
      </c>
      <c r="T1735" s="1">
        <f t="shared" si="1253"/>
        <v>12</v>
      </c>
      <c r="U1735" s="1">
        <f t="shared" si="1254"/>
        <v>12</v>
      </c>
      <c r="V1735" s="1">
        <f t="shared" si="1255"/>
        <v>12</v>
      </c>
      <c r="W1735" s="1">
        <f t="shared" si="1256"/>
        <v>12</v>
      </c>
      <c r="X1735" s="1">
        <f t="shared" si="1257"/>
        <v>12</v>
      </c>
      <c r="Y1735" s="1">
        <f t="shared" si="1258"/>
        <v>12</v>
      </c>
      <c r="Z1735" s="1">
        <f t="shared" si="1259"/>
        <v>12</v>
      </c>
      <c r="AA1735" s="1">
        <f t="shared" si="1260"/>
        <v>12</v>
      </c>
      <c r="AB1735" s="1">
        <f t="shared" si="1261"/>
        <v>12</v>
      </c>
      <c r="AC1735" s="1">
        <f t="shared" si="1262"/>
        <v>12</v>
      </c>
      <c r="AD1735" s="1">
        <f t="shared" si="1263"/>
        <v>12</v>
      </c>
      <c r="AE1735" s="1">
        <f t="shared" si="1264"/>
        <v>12</v>
      </c>
      <c r="AF1735" s="1">
        <f t="shared" si="1265"/>
        <v>12</v>
      </c>
      <c r="AG1735" s="1">
        <f t="shared" si="1266"/>
        <v>12</v>
      </c>
      <c r="AH1735" s="1">
        <f t="shared" si="1267"/>
        <v>12</v>
      </c>
      <c r="AI1735" s="1">
        <f t="shared" si="1268"/>
        <v>12</v>
      </c>
      <c r="AJ1735" s="1">
        <f t="shared" si="1269"/>
        <v>12</v>
      </c>
      <c r="AK1735" s="1">
        <f t="shared" si="1270"/>
        <v>12</v>
      </c>
      <c r="AL1735" s="1">
        <f t="shared" si="1271"/>
        <v>12</v>
      </c>
      <c r="AM1735" s="1">
        <f t="shared" si="1272"/>
        <v>12</v>
      </c>
      <c r="AN1735" s="1">
        <f t="shared" si="1273"/>
        <v>12</v>
      </c>
      <c r="AO1735" s="1">
        <f t="shared" si="1274"/>
        <v>12</v>
      </c>
      <c r="AP1735" s="7">
        <f t="shared" si="1244"/>
        <v>12</v>
      </c>
      <c r="AQ1735" s="7">
        <f t="shared" si="1245"/>
        <v>12</v>
      </c>
      <c r="AR1735" s="1">
        <f t="shared" si="1275"/>
        <v>12</v>
      </c>
      <c r="AS1735" s="7">
        <f t="shared" si="1246"/>
        <v>12</v>
      </c>
      <c r="AT1735" s="1">
        <f t="shared" si="1276"/>
        <v>12</v>
      </c>
      <c r="AU1735" s="1">
        <f t="shared" si="1277"/>
        <v>12</v>
      </c>
      <c r="AV1735" s="1">
        <f t="shared" si="1278"/>
        <v>12</v>
      </c>
      <c r="AW1735" s="1">
        <f t="shared" si="1279"/>
        <v>12</v>
      </c>
      <c r="AX1735" s="1">
        <f t="shared" si="1280"/>
        <v>12</v>
      </c>
      <c r="AY1735" s="1">
        <f t="shared" si="1281"/>
        <v>12</v>
      </c>
      <c r="AZ1735" s="1">
        <f t="shared" si="1282"/>
        <v>12</v>
      </c>
      <c r="BA1735" s="1">
        <f t="shared" si="1283"/>
        <v>12</v>
      </c>
      <c r="BB1735" s="1">
        <f t="shared" si="1284"/>
        <v>12</v>
      </c>
      <c r="BC1735" s="1">
        <f t="shared" si="1285"/>
        <v>12</v>
      </c>
      <c r="BD1735" s="1">
        <f t="shared" si="1286"/>
        <v>12</v>
      </c>
      <c r="BE1735" s="1">
        <f t="shared" si="1287"/>
        <v>12</v>
      </c>
      <c r="BF1735" s="1">
        <f t="shared" si="1288"/>
        <v>12</v>
      </c>
      <c r="BG1735" s="1">
        <f>+IF(D1735="male",VLOOKUP(M1735,'Key node cluster'!$A$3:$C$45,3,0),VLOOKUP(M1735,'Key node cluster'!$F$3:$H$27,3,0))</f>
        <v>18</v>
      </c>
    </row>
    <row r="1736" spans="1:59" x14ac:dyDescent="0.25">
      <c r="A1736" t="s">
        <v>408</v>
      </c>
      <c r="B1736">
        <v>9992040660</v>
      </c>
      <c r="C1736" s="7">
        <v>20</v>
      </c>
      <c r="D1736" t="s">
        <v>20</v>
      </c>
      <c r="E1736" t="s">
        <v>10</v>
      </c>
      <c r="G1736" t="str">
        <f t="shared" si="1243"/>
        <v/>
      </c>
      <c r="H1736" s="7">
        <f t="shared" si="1247"/>
        <v>1</v>
      </c>
      <c r="J1736">
        <v>22</v>
      </c>
      <c r="K1736">
        <v>0.6027397260274</v>
      </c>
      <c r="L1736">
        <v>1</v>
      </c>
      <c r="M1736" s="5">
        <f t="shared" si="1248"/>
        <v>12</v>
      </c>
      <c r="N1736" s="5">
        <f>+IF(D1736="male",VLOOKUP(BG1736,'Key node cluster'!$L$3:$N$24,3,0),VLOOKUP(BG1736,'Key node cluster'!$R$3:$T$15,3,0))</f>
        <v>1</v>
      </c>
      <c r="O1736" s="1">
        <v>0</v>
      </c>
      <c r="P1736" s="1">
        <f t="shared" si="1249"/>
        <v>12</v>
      </c>
      <c r="Q1736" s="1">
        <f t="shared" si="1250"/>
        <v>12</v>
      </c>
      <c r="R1736" s="1">
        <f t="shared" si="1251"/>
        <v>12</v>
      </c>
      <c r="S1736" s="1">
        <f t="shared" si="1252"/>
        <v>12</v>
      </c>
      <c r="T1736" s="1">
        <f t="shared" si="1253"/>
        <v>12</v>
      </c>
      <c r="U1736" s="1">
        <f t="shared" si="1254"/>
        <v>12</v>
      </c>
      <c r="V1736" s="1">
        <f t="shared" si="1255"/>
        <v>12</v>
      </c>
      <c r="W1736" s="1">
        <f t="shared" si="1256"/>
        <v>12</v>
      </c>
      <c r="X1736" s="1">
        <f t="shared" si="1257"/>
        <v>12</v>
      </c>
      <c r="Y1736" s="1">
        <f t="shared" si="1258"/>
        <v>12</v>
      </c>
      <c r="Z1736" s="1">
        <f t="shared" si="1259"/>
        <v>12</v>
      </c>
      <c r="AA1736" s="1">
        <f t="shared" si="1260"/>
        <v>12</v>
      </c>
      <c r="AB1736" s="1">
        <f t="shared" si="1261"/>
        <v>12</v>
      </c>
      <c r="AC1736" s="1">
        <f t="shared" si="1262"/>
        <v>12</v>
      </c>
      <c r="AD1736" s="1">
        <f t="shared" si="1263"/>
        <v>12</v>
      </c>
      <c r="AE1736" s="1">
        <f t="shared" si="1264"/>
        <v>12</v>
      </c>
      <c r="AF1736" s="1">
        <f t="shared" si="1265"/>
        <v>12</v>
      </c>
      <c r="AG1736" s="1">
        <f t="shared" si="1266"/>
        <v>12</v>
      </c>
      <c r="AH1736" s="1">
        <f t="shared" si="1267"/>
        <v>12</v>
      </c>
      <c r="AI1736" s="1">
        <f t="shared" si="1268"/>
        <v>12</v>
      </c>
      <c r="AJ1736" s="1">
        <f t="shared" si="1269"/>
        <v>12</v>
      </c>
      <c r="AK1736" s="1">
        <f t="shared" si="1270"/>
        <v>12</v>
      </c>
      <c r="AL1736" s="1">
        <f t="shared" si="1271"/>
        <v>12</v>
      </c>
      <c r="AM1736" s="1">
        <f t="shared" si="1272"/>
        <v>12</v>
      </c>
      <c r="AN1736" s="1">
        <f t="shared" si="1273"/>
        <v>12</v>
      </c>
      <c r="AO1736" s="1">
        <f t="shared" si="1274"/>
        <v>12</v>
      </c>
      <c r="AP1736" s="7">
        <f t="shared" si="1244"/>
        <v>12</v>
      </c>
      <c r="AQ1736" s="7">
        <f t="shared" si="1245"/>
        <v>12</v>
      </c>
      <c r="AR1736" s="1">
        <f t="shared" si="1275"/>
        <v>12</v>
      </c>
      <c r="AS1736" s="7">
        <f t="shared" si="1246"/>
        <v>12</v>
      </c>
      <c r="AT1736" s="1">
        <f t="shared" si="1276"/>
        <v>12</v>
      </c>
      <c r="AU1736" s="1">
        <f t="shared" si="1277"/>
        <v>12</v>
      </c>
      <c r="AV1736" s="1">
        <f t="shared" si="1278"/>
        <v>12</v>
      </c>
      <c r="AW1736" s="1">
        <f t="shared" si="1279"/>
        <v>12</v>
      </c>
      <c r="AX1736" s="1">
        <f t="shared" si="1280"/>
        <v>12</v>
      </c>
      <c r="AY1736" s="1">
        <f t="shared" si="1281"/>
        <v>12</v>
      </c>
      <c r="AZ1736" s="1">
        <f t="shared" si="1282"/>
        <v>12</v>
      </c>
      <c r="BA1736" s="1">
        <f t="shared" si="1283"/>
        <v>12</v>
      </c>
      <c r="BB1736" s="1">
        <f t="shared" si="1284"/>
        <v>12</v>
      </c>
      <c r="BC1736" s="1">
        <f t="shared" si="1285"/>
        <v>12</v>
      </c>
      <c r="BD1736" s="1">
        <f t="shared" si="1286"/>
        <v>12</v>
      </c>
      <c r="BE1736" s="1">
        <f t="shared" si="1287"/>
        <v>12</v>
      </c>
      <c r="BF1736" s="1">
        <f t="shared" si="1288"/>
        <v>12</v>
      </c>
      <c r="BG1736" s="1">
        <f>+IF(D1736="male",VLOOKUP(M1736,'Key node cluster'!$A$3:$C$45,3,0),VLOOKUP(M1736,'Key node cluster'!$F$3:$H$27,3,0))</f>
        <v>18</v>
      </c>
    </row>
    <row r="1737" spans="1:59" x14ac:dyDescent="0.25">
      <c r="A1737" t="s">
        <v>411</v>
      </c>
      <c r="B1737">
        <v>9862000940</v>
      </c>
      <c r="C1737" s="7">
        <v>40</v>
      </c>
      <c r="D1737" t="s">
        <v>20</v>
      </c>
      <c r="E1737" t="s">
        <v>10</v>
      </c>
      <c r="G1737" t="str">
        <f t="shared" si="1243"/>
        <v/>
      </c>
      <c r="H1737" s="7">
        <f t="shared" si="1247"/>
        <v>15</v>
      </c>
      <c r="J1737">
        <v>36</v>
      </c>
      <c r="K1737">
        <v>14.282191780822</v>
      </c>
      <c r="L1737">
        <v>2</v>
      </c>
      <c r="M1737" s="5">
        <f t="shared" si="1248"/>
        <v>12</v>
      </c>
      <c r="N1737" s="5">
        <f>+IF(D1737="male",VLOOKUP(BG1737,'Key node cluster'!$L$3:$N$24,3,0),VLOOKUP(BG1737,'Key node cluster'!$R$3:$T$15,3,0))</f>
        <v>1</v>
      </c>
      <c r="O1737" s="1">
        <v>0</v>
      </c>
      <c r="P1737" s="1">
        <f t="shared" si="1249"/>
        <v>12</v>
      </c>
      <c r="Q1737" s="1">
        <f t="shared" si="1250"/>
        <v>12</v>
      </c>
      <c r="R1737" s="1">
        <f t="shared" si="1251"/>
        <v>12</v>
      </c>
      <c r="S1737" s="1">
        <f t="shared" si="1252"/>
        <v>12</v>
      </c>
      <c r="T1737" s="1">
        <f t="shared" si="1253"/>
        <v>12</v>
      </c>
      <c r="U1737" s="1">
        <f t="shared" si="1254"/>
        <v>12</v>
      </c>
      <c r="V1737" s="1">
        <f t="shared" si="1255"/>
        <v>12</v>
      </c>
      <c r="W1737" s="1">
        <f t="shared" si="1256"/>
        <v>12</v>
      </c>
      <c r="X1737" s="1">
        <f t="shared" si="1257"/>
        <v>12</v>
      </c>
      <c r="Y1737" s="1">
        <f t="shared" si="1258"/>
        <v>12</v>
      </c>
      <c r="Z1737" s="1">
        <f t="shared" si="1259"/>
        <v>12</v>
      </c>
      <c r="AA1737" s="1">
        <f t="shared" si="1260"/>
        <v>12</v>
      </c>
      <c r="AB1737" s="1">
        <f t="shared" si="1261"/>
        <v>12</v>
      </c>
      <c r="AC1737" s="1">
        <f t="shared" si="1262"/>
        <v>12</v>
      </c>
      <c r="AD1737" s="1">
        <f t="shared" si="1263"/>
        <v>12</v>
      </c>
      <c r="AE1737" s="1">
        <f t="shared" si="1264"/>
        <v>12</v>
      </c>
      <c r="AF1737" s="1">
        <f t="shared" si="1265"/>
        <v>12</v>
      </c>
      <c r="AG1737" s="1">
        <f t="shared" si="1266"/>
        <v>12</v>
      </c>
      <c r="AH1737" s="1">
        <f t="shared" si="1267"/>
        <v>12</v>
      </c>
      <c r="AI1737" s="1">
        <f t="shared" si="1268"/>
        <v>12</v>
      </c>
      <c r="AJ1737" s="1">
        <f t="shared" si="1269"/>
        <v>12</v>
      </c>
      <c r="AK1737" s="1">
        <f t="shared" si="1270"/>
        <v>12</v>
      </c>
      <c r="AL1737" s="1">
        <f t="shared" si="1271"/>
        <v>12</v>
      </c>
      <c r="AM1737" s="1">
        <f t="shared" si="1272"/>
        <v>12</v>
      </c>
      <c r="AN1737" s="1">
        <f t="shared" si="1273"/>
        <v>12</v>
      </c>
      <c r="AO1737" s="1">
        <f t="shared" si="1274"/>
        <v>12</v>
      </c>
      <c r="AP1737" s="7">
        <f t="shared" si="1244"/>
        <v>12</v>
      </c>
      <c r="AQ1737" s="7">
        <f t="shared" si="1245"/>
        <v>12</v>
      </c>
      <c r="AR1737" s="1">
        <f t="shared" si="1275"/>
        <v>12</v>
      </c>
      <c r="AS1737" s="7">
        <f t="shared" si="1246"/>
        <v>12</v>
      </c>
      <c r="AT1737" s="1">
        <f t="shared" si="1276"/>
        <v>12</v>
      </c>
      <c r="AU1737" s="1">
        <f t="shared" si="1277"/>
        <v>12</v>
      </c>
      <c r="AV1737" s="1">
        <f t="shared" si="1278"/>
        <v>12</v>
      </c>
      <c r="AW1737" s="1">
        <f t="shared" si="1279"/>
        <v>12</v>
      </c>
      <c r="AX1737" s="1">
        <f t="shared" si="1280"/>
        <v>12</v>
      </c>
      <c r="AY1737" s="1">
        <f t="shared" si="1281"/>
        <v>12</v>
      </c>
      <c r="AZ1737" s="1">
        <f t="shared" si="1282"/>
        <v>12</v>
      </c>
      <c r="BA1737" s="1">
        <f t="shared" si="1283"/>
        <v>12</v>
      </c>
      <c r="BB1737" s="1">
        <f t="shared" si="1284"/>
        <v>12</v>
      </c>
      <c r="BC1737" s="1">
        <f t="shared" si="1285"/>
        <v>12</v>
      </c>
      <c r="BD1737" s="1">
        <f t="shared" si="1286"/>
        <v>12</v>
      </c>
      <c r="BE1737" s="1">
        <f t="shared" si="1287"/>
        <v>12</v>
      </c>
      <c r="BF1737" s="1">
        <f t="shared" si="1288"/>
        <v>12</v>
      </c>
      <c r="BG1737" s="1">
        <f>+IF(D1737="male",VLOOKUP(M1737,'Key node cluster'!$A$3:$C$45,3,0),VLOOKUP(M1737,'Key node cluster'!$F$3:$H$27,3,0))</f>
        <v>18</v>
      </c>
    </row>
    <row r="1738" spans="1:59" x14ac:dyDescent="0.25">
      <c r="A1738" t="s">
        <v>425</v>
      </c>
      <c r="B1738">
        <v>9852043671</v>
      </c>
      <c r="C1738" s="7">
        <v>40</v>
      </c>
      <c r="D1738" t="s">
        <v>20</v>
      </c>
      <c r="E1738" t="s">
        <v>10</v>
      </c>
      <c r="G1738" t="str">
        <f t="shared" si="1243"/>
        <v/>
      </c>
      <c r="H1738" s="7">
        <f t="shared" si="1247"/>
        <v>15</v>
      </c>
      <c r="J1738">
        <v>36</v>
      </c>
      <c r="K1738">
        <v>14.865753424657999</v>
      </c>
      <c r="L1738">
        <v>15</v>
      </c>
      <c r="M1738" s="5">
        <f t="shared" si="1248"/>
        <v>12</v>
      </c>
      <c r="N1738" s="5">
        <f>+IF(D1738="male",VLOOKUP(BG1738,'Key node cluster'!$L$3:$N$24,3,0),VLOOKUP(BG1738,'Key node cluster'!$R$3:$T$15,3,0))</f>
        <v>1</v>
      </c>
      <c r="O1738" s="1">
        <v>0</v>
      </c>
      <c r="P1738" s="1">
        <f t="shared" si="1249"/>
        <v>12</v>
      </c>
      <c r="Q1738" s="1">
        <f t="shared" si="1250"/>
        <v>12</v>
      </c>
      <c r="R1738" s="1">
        <f t="shared" si="1251"/>
        <v>12</v>
      </c>
      <c r="S1738" s="1">
        <f t="shared" si="1252"/>
        <v>12</v>
      </c>
      <c r="T1738" s="1">
        <f t="shared" si="1253"/>
        <v>12</v>
      </c>
      <c r="U1738" s="1">
        <f t="shared" si="1254"/>
        <v>12</v>
      </c>
      <c r="V1738" s="1">
        <f t="shared" si="1255"/>
        <v>12</v>
      </c>
      <c r="W1738" s="1">
        <f t="shared" si="1256"/>
        <v>12</v>
      </c>
      <c r="X1738" s="1">
        <f t="shared" si="1257"/>
        <v>12</v>
      </c>
      <c r="Y1738" s="1">
        <f t="shared" si="1258"/>
        <v>12</v>
      </c>
      <c r="Z1738" s="1">
        <f t="shared" si="1259"/>
        <v>12</v>
      </c>
      <c r="AA1738" s="1">
        <f t="shared" si="1260"/>
        <v>12</v>
      </c>
      <c r="AB1738" s="1">
        <f t="shared" si="1261"/>
        <v>12</v>
      </c>
      <c r="AC1738" s="1">
        <f t="shared" si="1262"/>
        <v>12</v>
      </c>
      <c r="AD1738" s="1">
        <f t="shared" si="1263"/>
        <v>12</v>
      </c>
      <c r="AE1738" s="1">
        <f t="shared" si="1264"/>
        <v>12</v>
      </c>
      <c r="AF1738" s="1">
        <f t="shared" si="1265"/>
        <v>12</v>
      </c>
      <c r="AG1738" s="1">
        <f t="shared" si="1266"/>
        <v>12</v>
      </c>
      <c r="AH1738" s="1">
        <f t="shared" si="1267"/>
        <v>12</v>
      </c>
      <c r="AI1738" s="1">
        <f t="shared" si="1268"/>
        <v>12</v>
      </c>
      <c r="AJ1738" s="1">
        <f t="shared" si="1269"/>
        <v>12</v>
      </c>
      <c r="AK1738" s="1">
        <f t="shared" si="1270"/>
        <v>12</v>
      </c>
      <c r="AL1738" s="1">
        <f t="shared" si="1271"/>
        <v>12</v>
      </c>
      <c r="AM1738" s="1">
        <f t="shared" si="1272"/>
        <v>12</v>
      </c>
      <c r="AN1738" s="1">
        <f t="shared" si="1273"/>
        <v>12</v>
      </c>
      <c r="AO1738" s="1">
        <f t="shared" si="1274"/>
        <v>12</v>
      </c>
      <c r="AP1738" s="7">
        <f t="shared" si="1244"/>
        <v>12</v>
      </c>
      <c r="AQ1738" s="7">
        <f t="shared" si="1245"/>
        <v>12</v>
      </c>
      <c r="AR1738" s="1">
        <f t="shared" si="1275"/>
        <v>12</v>
      </c>
      <c r="AS1738" s="7">
        <f t="shared" si="1246"/>
        <v>12</v>
      </c>
      <c r="AT1738" s="1">
        <f t="shared" si="1276"/>
        <v>12</v>
      </c>
      <c r="AU1738" s="1">
        <f t="shared" si="1277"/>
        <v>12</v>
      </c>
      <c r="AV1738" s="1">
        <f t="shared" si="1278"/>
        <v>12</v>
      </c>
      <c r="AW1738" s="1">
        <f t="shared" si="1279"/>
        <v>12</v>
      </c>
      <c r="AX1738" s="1">
        <f t="shared" si="1280"/>
        <v>12</v>
      </c>
      <c r="AY1738" s="1">
        <f t="shared" si="1281"/>
        <v>12</v>
      </c>
      <c r="AZ1738" s="1">
        <f t="shared" si="1282"/>
        <v>12</v>
      </c>
      <c r="BA1738" s="1">
        <f t="shared" si="1283"/>
        <v>12</v>
      </c>
      <c r="BB1738" s="1">
        <f t="shared" si="1284"/>
        <v>12</v>
      </c>
      <c r="BC1738" s="1">
        <f t="shared" si="1285"/>
        <v>12</v>
      </c>
      <c r="BD1738" s="1">
        <f t="shared" si="1286"/>
        <v>12</v>
      </c>
      <c r="BE1738" s="1">
        <f t="shared" si="1287"/>
        <v>12</v>
      </c>
      <c r="BF1738" s="1">
        <f t="shared" si="1288"/>
        <v>12</v>
      </c>
      <c r="BG1738" s="1">
        <f>+IF(D1738="male",VLOOKUP(M1738,'Key node cluster'!$A$3:$C$45,3,0),VLOOKUP(M1738,'Key node cluster'!$F$3:$H$27,3,0))</f>
        <v>18</v>
      </c>
    </row>
    <row r="1739" spans="1:59" x14ac:dyDescent="0.25">
      <c r="A1739" t="s">
        <v>431</v>
      </c>
      <c r="B1739">
        <v>9952047786</v>
      </c>
      <c r="C1739" s="7">
        <v>30</v>
      </c>
      <c r="D1739" t="s">
        <v>20</v>
      </c>
      <c r="E1739" t="s">
        <v>10</v>
      </c>
      <c r="G1739" t="str">
        <f t="shared" si="1243"/>
        <v/>
      </c>
      <c r="H1739" s="7">
        <f t="shared" si="1247"/>
        <v>5</v>
      </c>
      <c r="J1739">
        <v>26</v>
      </c>
      <c r="K1739">
        <v>1.4109589041096</v>
      </c>
      <c r="L1739">
        <v>1</v>
      </c>
      <c r="M1739" s="5">
        <f t="shared" si="1248"/>
        <v>12</v>
      </c>
      <c r="N1739" s="5">
        <f>+IF(D1739="male",VLOOKUP(BG1739,'Key node cluster'!$L$3:$N$24,3,0),VLOOKUP(BG1739,'Key node cluster'!$R$3:$T$15,3,0))</f>
        <v>1</v>
      </c>
      <c r="O1739" s="1">
        <v>0</v>
      </c>
      <c r="P1739" s="1">
        <f t="shared" si="1249"/>
        <v>12</v>
      </c>
      <c r="Q1739" s="1">
        <f t="shared" si="1250"/>
        <v>12</v>
      </c>
      <c r="R1739" s="1">
        <f t="shared" si="1251"/>
        <v>12</v>
      </c>
      <c r="S1739" s="1">
        <f t="shared" si="1252"/>
        <v>12</v>
      </c>
      <c r="T1739" s="1">
        <f t="shared" si="1253"/>
        <v>12</v>
      </c>
      <c r="U1739" s="1">
        <f t="shared" si="1254"/>
        <v>12</v>
      </c>
      <c r="V1739" s="1">
        <f t="shared" si="1255"/>
        <v>12</v>
      </c>
      <c r="W1739" s="1">
        <f t="shared" si="1256"/>
        <v>12</v>
      </c>
      <c r="X1739" s="1">
        <f t="shared" si="1257"/>
        <v>12</v>
      </c>
      <c r="Y1739" s="1">
        <f t="shared" si="1258"/>
        <v>12</v>
      </c>
      <c r="Z1739" s="1">
        <f t="shared" si="1259"/>
        <v>12</v>
      </c>
      <c r="AA1739" s="1">
        <f t="shared" si="1260"/>
        <v>12</v>
      </c>
      <c r="AB1739" s="1">
        <f t="shared" si="1261"/>
        <v>12</v>
      </c>
      <c r="AC1739" s="1">
        <f t="shared" si="1262"/>
        <v>12</v>
      </c>
      <c r="AD1739" s="1">
        <f t="shared" si="1263"/>
        <v>12</v>
      </c>
      <c r="AE1739" s="1">
        <f t="shared" si="1264"/>
        <v>12</v>
      </c>
      <c r="AF1739" s="1">
        <f t="shared" si="1265"/>
        <v>12</v>
      </c>
      <c r="AG1739" s="1">
        <f t="shared" si="1266"/>
        <v>12</v>
      </c>
      <c r="AH1739" s="1">
        <f t="shared" si="1267"/>
        <v>12</v>
      </c>
      <c r="AI1739" s="1">
        <f t="shared" si="1268"/>
        <v>12</v>
      </c>
      <c r="AJ1739" s="1">
        <f t="shared" si="1269"/>
        <v>12</v>
      </c>
      <c r="AK1739" s="1">
        <f t="shared" si="1270"/>
        <v>12</v>
      </c>
      <c r="AL1739" s="1">
        <f t="shared" si="1271"/>
        <v>12</v>
      </c>
      <c r="AM1739" s="1">
        <f t="shared" si="1272"/>
        <v>12</v>
      </c>
      <c r="AN1739" s="1">
        <f t="shared" si="1273"/>
        <v>12</v>
      </c>
      <c r="AO1739" s="1">
        <f t="shared" si="1274"/>
        <v>12</v>
      </c>
      <c r="AP1739" s="7">
        <f t="shared" si="1244"/>
        <v>12</v>
      </c>
      <c r="AQ1739" s="7">
        <f t="shared" si="1245"/>
        <v>12</v>
      </c>
      <c r="AR1739" s="1">
        <f t="shared" si="1275"/>
        <v>12</v>
      </c>
      <c r="AS1739" s="7">
        <f t="shared" si="1246"/>
        <v>12</v>
      </c>
      <c r="AT1739" s="1">
        <f t="shared" si="1276"/>
        <v>12</v>
      </c>
      <c r="AU1739" s="1">
        <f t="shared" si="1277"/>
        <v>12</v>
      </c>
      <c r="AV1739" s="1">
        <f t="shared" si="1278"/>
        <v>12</v>
      </c>
      <c r="AW1739" s="1">
        <f t="shared" si="1279"/>
        <v>12</v>
      </c>
      <c r="AX1739" s="1">
        <f t="shared" si="1280"/>
        <v>12</v>
      </c>
      <c r="AY1739" s="1">
        <f t="shared" si="1281"/>
        <v>12</v>
      </c>
      <c r="AZ1739" s="1">
        <f t="shared" si="1282"/>
        <v>12</v>
      </c>
      <c r="BA1739" s="1">
        <f t="shared" si="1283"/>
        <v>12</v>
      </c>
      <c r="BB1739" s="1">
        <f t="shared" si="1284"/>
        <v>12</v>
      </c>
      <c r="BC1739" s="1">
        <f t="shared" si="1285"/>
        <v>12</v>
      </c>
      <c r="BD1739" s="1">
        <f t="shared" si="1286"/>
        <v>12</v>
      </c>
      <c r="BE1739" s="1">
        <f t="shared" si="1287"/>
        <v>12</v>
      </c>
      <c r="BF1739" s="1">
        <f t="shared" si="1288"/>
        <v>12</v>
      </c>
      <c r="BG1739" s="1">
        <f>+IF(D1739="male",VLOOKUP(M1739,'Key node cluster'!$A$3:$C$45,3,0),VLOOKUP(M1739,'Key node cluster'!$F$3:$H$27,3,0))</f>
        <v>18</v>
      </c>
    </row>
    <row r="1740" spans="1:59" x14ac:dyDescent="0.25">
      <c r="A1740" t="s">
        <v>456</v>
      </c>
      <c r="B1740">
        <v>9892015009</v>
      </c>
      <c r="C1740" s="7">
        <v>30</v>
      </c>
      <c r="D1740" t="s">
        <v>20</v>
      </c>
      <c r="E1740" t="s">
        <v>10</v>
      </c>
      <c r="G1740" t="str">
        <f t="shared" si="1243"/>
        <v/>
      </c>
      <c r="H1740" s="7">
        <f t="shared" si="1247"/>
        <v>10</v>
      </c>
      <c r="J1740">
        <v>33</v>
      </c>
      <c r="K1740">
        <v>8.3561643835616</v>
      </c>
      <c r="L1740">
        <v>3</v>
      </c>
      <c r="M1740" s="5">
        <f t="shared" si="1248"/>
        <v>12</v>
      </c>
      <c r="N1740" s="5">
        <f>+IF(D1740="male",VLOOKUP(BG1740,'Key node cluster'!$L$3:$N$24,3,0),VLOOKUP(BG1740,'Key node cluster'!$R$3:$T$15,3,0))</f>
        <v>1</v>
      </c>
      <c r="O1740" s="1">
        <v>0</v>
      </c>
      <c r="P1740" s="1">
        <f t="shared" si="1249"/>
        <v>12</v>
      </c>
      <c r="Q1740" s="1">
        <f t="shared" si="1250"/>
        <v>12</v>
      </c>
      <c r="R1740" s="1">
        <f t="shared" si="1251"/>
        <v>12</v>
      </c>
      <c r="S1740" s="1">
        <f t="shared" si="1252"/>
        <v>12</v>
      </c>
      <c r="T1740" s="1">
        <f t="shared" si="1253"/>
        <v>12</v>
      </c>
      <c r="U1740" s="1">
        <f t="shared" si="1254"/>
        <v>12</v>
      </c>
      <c r="V1740" s="1">
        <f t="shared" si="1255"/>
        <v>12</v>
      </c>
      <c r="W1740" s="1">
        <f t="shared" si="1256"/>
        <v>12</v>
      </c>
      <c r="X1740" s="1">
        <f t="shared" si="1257"/>
        <v>12</v>
      </c>
      <c r="Y1740" s="1">
        <f t="shared" si="1258"/>
        <v>12</v>
      </c>
      <c r="Z1740" s="1">
        <f t="shared" si="1259"/>
        <v>12</v>
      </c>
      <c r="AA1740" s="1">
        <f t="shared" si="1260"/>
        <v>12</v>
      </c>
      <c r="AB1740" s="1">
        <f t="shared" si="1261"/>
        <v>12</v>
      </c>
      <c r="AC1740" s="1">
        <f t="shared" si="1262"/>
        <v>12</v>
      </c>
      <c r="AD1740" s="1">
        <f t="shared" si="1263"/>
        <v>12</v>
      </c>
      <c r="AE1740" s="1">
        <f t="shared" si="1264"/>
        <v>12</v>
      </c>
      <c r="AF1740" s="1">
        <f t="shared" si="1265"/>
        <v>12</v>
      </c>
      <c r="AG1740" s="1">
        <f t="shared" si="1266"/>
        <v>12</v>
      </c>
      <c r="AH1740" s="1">
        <f t="shared" si="1267"/>
        <v>12</v>
      </c>
      <c r="AI1740" s="1">
        <f t="shared" si="1268"/>
        <v>12</v>
      </c>
      <c r="AJ1740" s="1">
        <f t="shared" si="1269"/>
        <v>12</v>
      </c>
      <c r="AK1740" s="1">
        <f t="shared" si="1270"/>
        <v>12</v>
      </c>
      <c r="AL1740" s="1">
        <f t="shared" si="1271"/>
        <v>12</v>
      </c>
      <c r="AM1740" s="1">
        <f t="shared" si="1272"/>
        <v>12</v>
      </c>
      <c r="AN1740" s="1">
        <f t="shared" si="1273"/>
        <v>12</v>
      </c>
      <c r="AO1740" s="1">
        <f t="shared" si="1274"/>
        <v>12</v>
      </c>
      <c r="AP1740" s="7">
        <f t="shared" si="1244"/>
        <v>12</v>
      </c>
      <c r="AQ1740" s="7">
        <f t="shared" si="1245"/>
        <v>12</v>
      </c>
      <c r="AR1740" s="1">
        <f t="shared" si="1275"/>
        <v>12</v>
      </c>
      <c r="AS1740" s="7">
        <f t="shared" si="1246"/>
        <v>12</v>
      </c>
      <c r="AT1740" s="1">
        <f t="shared" si="1276"/>
        <v>12</v>
      </c>
      <c r="AU1740" s="1">
        <f t="shared" si="1277"/>
        <v>12</v>
      </c>
      <c r="AV1740" s="1">
        <f t="shared" si="1278"/>
        <v>12</v>
      </c>
      <c r="AW1740" s="1">
        <f t="shared" si="1279"/>
        <v>12</v>
      </c>
      <c r="AX1740" s="1">
        <f t="shared" si="1280"/>
        <v>12</v>
      </c>
      <c r="AY1740" s="1">
        <f t="shared" si="1281"/>
        <v>12</v>
      </c>
      <c r="AZ1740" s="1">
        <f t="shared" si="1282"/>
        <v>12</v>
      </c>
      <c r="BA1740" s="1">
        <f t="shared" si="1283"/>
        <v>12</v>
      </c>
      <c r="BB1740" s="1">
        <f t="shared" si="1284"/>
        <v>12</v>
      </c>
      <c r="BC1740" s="1">
        <f t="shared" si="1285"/>
        <v>12</v>
      </c>
      <c r="BD1740" s="1">
        <f t="shared" si="1286"/>
        <v>12</v>
      </c>
      <c r="BE1740" s="1">
        <f t="shared" si="1287"/>
        <v>12</v>
      </c>
      <c r="BF1740" s="1">
        <f t="shared" si="1288"/>
        <v>12</v>
      </c>
      <c r="BG1740" s="1">
        <f>+IF(D1740="male",VLOOKUP(M1740,'Key node cluster'!$A$3:$C$45,3,0),VLOOKUP(M1740,'Key node cluster'!$F$3:$H$27,3,0))</f>
        <v>18</v>
      </c>
    </row>
    <row r="1741" spans="1:59" x14ac:dyDescent="0.25">
      <c r="A1741" t="s">
        <v>468</v>
      </c>
      <c r="B1741">
        <v>9892002285</v>
      </c>
      <c r="C1741" s="7">
        <v>30</v>
      </c>
      <c r="D1741" t="s">
        <v>20</v>
      </c>
      <c r="E1741" t="s">
        <v>10</v>
      </c>
      <c r="G1741" t="str">
        <f t="shared" si="1243"/>
        <v/>
      </c>
      <c r="H1741" s="7">
        <f t="shared" si="1247"/>
        <v>5</v>
      </c>
      <c r="J1741">
        <v>32</v>
      </c>
      <c r="K1741">
        <v>4.6054794520547997</v>
      </c>
      <c r="L1741">
        <v>18</v>
      </c>
      <c r="M1741" s="5">
        <f t="shared" si="1248"/>
        <v>12</v>
      </c>
      <c r="N1741" s="5">
        <f>+IF(D1741="male",VLOOKUP(BG1741,'Key node cluster'!$L$3:$N$24,3,0),VLOOKUP(BG1741,'Key node cluster'!$R$3:$T$15,3,0))</f>
        <v>1</v>
      </c>
      <c r="O1741" s="1">
        <v>0</v>
      </c>
      <c r="P1741" s="1">
        <f t="shared" si="1249"/>
        <v>12</v>
      </c>
      <c r="Q1741" s="1">
        <f t="shared" si="1250"/>
        <v>12</v>
      </c>
      <c r="R1741" s="1">
        <f t="shared" si="1251"/>
        <v>12</v>
      </c>
      <c r="S1741" s="1">
        <f t="shared" si="1252"/>
        <v>12</v>
      </c>
      <c r="T1741" s="1">
        <f t="shared" si="1253"/>
        <v>12</v>
      </c>
      <c r="U1741" s="1">
        <f t="shared" si="1254"/>
        <v>12</v>
      </c>
      <c r="V1741" s="1">
        <f t="shared" si="1255"/>
        <v>12</v>
      </c>
      <c r="W1741" s="1">
        <f t="shared" si="1256"/>
        <v>12</v>
      </c>
      <c r="X1741" s="1">
        <f t="shared" si="1257"/>
        <v>12</v>
      </c>
      <c r="Y1741" s="1">
        <f t="shared" si="1258"/>
        <v>12</v>
      </c>
      <c r="Z1741" s="1">
        <f t="shared" si="1259"/>
        <v>12</v>
      </c>
      <c r="AA1741" s="1">
        <f t="shared" si="1260"/>
        <v>12</v>
      </c>
      <c r="AB1741" s="1">
        <f t="shared" si="1261"/>
        <v>12</v>
      </c>
      <c r="AC1741" s="1">
        <f t="shared" si="1262"/>
        <v>12</v>
      </c>
      <c r="AD1741" s="1">
        <f t="shared" si="1263"/>
        <v>12</v>
      </c>
      <c r="AE1741" s="1">
        <f t="shared" si="1264"/>
        <v>12</v>
      </c>
      <c r="AF1741" s="1">
        <f t="shared" si="1265"/>
        <v>12</v>
      </c>
      <c r="AG1741" s="1">
        <f t="shared" si="1266"/>
        <v>12</v>
      </c>
      <c r="AH1741" s="1">
        <f t="shared" si="1267"/>
        <v>12</v>
      </c>
      <c r="AI1741" s="1">
        <f t="shared" si="1268"/>
        <v>12</v>
      </c>
      <c r="AJ1741" s="1">
        <f t="shared" si="1269"/>
        <v>12</v>
      </c>
      <c r="AK1741" s="1">
        <f t="shared" si="1270"/>
        <v>12</v>
      </c>
      <c r="AL1741" s="1">
        <f t="shared" si="1271"/>
        <v>12</v>
      </c>
      <c r="AM1741" s="1">
        <f t="shared" si="1272"/>
        <v>12</v>
      </c>
      <c r="AN1741" s="1">
        <f t="shared" si="1273"/>
        <v>12</v>
      </c>
      <c r="AO1741" s="1">
        <f t="shared" si="1274"/>
        <v>12</v>
      </c>
      <c r="AP1741" s="7">
        <f t="shared" si="1244"/>
        <v>12</v>
      </c>
      <c r="AQ1741" s="7">
        <f t="shared" si="1245"/>
        <v>12</v>
      </c>
      <c r="AR1741" s="1">
        <f t="shared" si="1275"/>
        <v>12</v>
      </c>
      <c r="AS1741" s="7">
        <f t="shared" si="1246"/>
        <v>12</v>
      </c>
      <c r="AT1741" s="1">
        <f t="shared" si="1276"/>
        <v>12</v>
      </c>
      <c r="AU1741" s="1">
        <f t="shared" si="1277"/>
        <v>12</v>
      </c>
      <c r="AV1741" s="1">
        <f t="shared" si="1278"/>
        <v>12</v>
      </c>
      <c r="AW1741" s="1">
        <f t="shared" si="1279"/>
        <v>12</v>
      </c>
      <c r="AX1741" s="1">
        <f t="shared" si="1280"/>
        <v>12</v>
      </c>
      <c r="AY1741" s="1">
        <f t="shared" si="1281"/>
        <v>12</v>
      </c>
      <c r="AZ1741" s="1">
        <f t="shared" si="1282"/>
        <v>12</v>
      </c>
      <c r="BA1741" s="1">
        <f t="shared" si="1283"/>
        <v>12</v>
      </c>
      <c r="BB1741" s="1">
        <f t="shared" si="1284"/>
        <v>12</v>
      </c>
      <c r="BC1741" s="1">
        <f t="shared" si="1285"/>
        <v>12</v>
      </c>
      <c r="BD1741" s="1">
        <f t="shared" si="1286"/>
        <v>12</v>
      </c>
      <c r="BE1741" s="1">
        <f t="shared" si="1287"/>
        <v>12</v>
      </c>
      <c r="BF1741" s="1">
        <f t="shared" si="1288"/>
        <v>12</v>
      </c>
      <c r="BG1741" s="1">
        <f>+IF(D1741="male",VLOOKUP(M1741,'Key node cluster'!$A$3:$C$45,3,0),VLOOKUP(M1741,'Key node cluster'!$F$3:$H$27,3,0))</f>
        <v>18</v>
      </c>
    </row>
    <row r="1742" spans="1:59" x14ac:dyDescent="0.25">
      <c r="A1742" t="s">
        <v>474</v>
      </c>
      <c r="B1742">
        <v>9862000478</v>
      </c>
      <c r="C1742" s="7">
        <v>40</v>
      </c>
      <c r="D1742" t="s">
        <v>20</v>
      </c>
      <c r="E1742" t="s">
        <v>10</v>
      </c>
      <c r="G1742" t="str">
        <f t="shared" si="1243"/>
        <v/>
      </c>
      <c r="H1742" s="7">
        <f t="shared" si="1247"/>
        <v>5</v>
      </c>
      <c r="J1742">
        <v>36</v>
      </c>
      <c r="K1742">
        <v>1.2547945205479001</v>
      </c>
      <c r="L1742">
        <v>1</v>
      </c>
      <c r="M1742" s="5">
        <f t="shared" si="1248"/>
        <v>12</v>
      </c>
      <c r="N1742" s="5">
        <f>+IF(D1742="male",VLOOKUP(BG1742,'Key node cluster'!$L$3:$N$24,3,0),VLOOKUP(BG1742,'Key node cluster'!$R$3:$T$15,3,0))</f>
        <v>1</v>
      </c>
      <c r="O1742" s="1">
        <v>0</v>
      </c>
      <c r="P1742" s="1">
        <f t="shared" si="1249"/>
        <v>12</v>
      </c>
      <c r="Q1742" s="1">
        <f t="shared" si="1250"/>
        <v>12</v>
      </c>
      <c r="R1742" s="1">
        <f t="shared" si="1251"/>
        <v>12</v>
      </c>
      <c r="S1742" s="1">
        <f t="shared" si="1252"/>
        <v>12</v>
      </c>
      <c r="T1742" s="1">
        <f t="shared" si="1253"/>
        <v>12</v>
      </c>
      <c r="U1742" s="1">
        <f t="shared" si="1254"/>
        <v>12</v>
      </c>
      <c r="V1742" s="1">
        <f t="shared" si="1255"/>
        <v>12</v>
      </c>
      <c r="W1742" s="1">
        <f t="shared" si="1256"/>
        <v>12</v>
      </c>
      <c r="X1742" s="1">
        <f t="shared" si="1257"/>
        <v>12</v>
      </c>
      <c r="Y1742" s="1">
        <f t="shared" si="1258"/>
        <v>12</v>
      </c>
      <c r="Z1742" s="1">
        <f t="shared" si="1259"/>
        <v>12</v>
      </c>
      <c r="AA1742" s="1">
        <f t="shared" si="1260"/>
        <v>12</v>
      </c>
      <c r="AB1742" s="1">
        <f t="shared" si="1261"/>
        <v>12</v>
      </c>
      <c r="AC1742" s="1">
        <f t="shared" si="1262"/>
        <v>12</v>
      </c>
      <c r="AD1742" s="1">
        <f t="shared" si="1263"/>
        <v>12</v>
      </c>
      <c r="AE1742" s="1">
        <f t="shared" si="1264"/>
        <v>12</v>
      </c>
      <c r="AF1742" s="1">
        <f t="shared" si="1265"/>
        <v>12</v>
      </c>
      <c r="AG1742" s="1">
        <f t="shared" si="1266"/>
        <v>12</v>
      </c>
      <c r="AH1742" s="1">
        <f t="shared" si="1267"/>
        <v>12</v>
      </c>
      <c r="AI1742" s="1">
        <f t="shared" si="1268"/>
        <v>12</v>
      </c>
      <c r="AJ1742" s="1">
        <f t="shared" si="1269"/>
        <v>12</v>
      </c>
      <c r="AK1742" s="1">
        <f t="shared" si="1270"/>
        <v>12</v>
      </c>
      <c r="AL1742" s="1">
        <f t="shared" si="1271"/>
        <v>12</v>
      </c>
      <c r="AM1742" s="1">
        <f t="shared" si="1272"/>
        <v>12</v>
      </c>
      <c r="AN1742" s="1">
        <f t="shared" si="1273"/>
        <v>12</v>
      </c>
      <c r="AO1742" s="1">
        <f t="shared" si="1274"/>
        <v>12</v>
      </c>
      <c r="AP1742" s="7">
        <f t="shared" si="1244"/>
        <v>12</v>
      </c>
      <c r="AQ1742" s="7">
        <f t="shared" si="1245"/>
        <v>12</v>
      </c>
      <c r="AR1742" s="1">
        <f t="shared" si="1275"/>
        <v>12</v>
      </c>
      <c r="AS1742" s="7">
        <f t="shared" si="1246"/>
        <v>12</v>
      </c>
      <c r="AT1742" s="1">
        <f t="shared" si="1276"/>
        <v>12</v>
      </c>
      <c r="AU1742" s="1">
        <f t="shared" si="1277"/>
        <v>12</v>
      </c>
      <c r="AV1742" s="1">
        <f t="shared" si="1278"/>
        <v>12</v>
      </c>
      <c r="AW1742" s="1">
        <f t="shared" si="1279"/>
        <v>12</v>
      </c>
      <c r="AX1742" s="1">
        <f t="shared" si="1280"/>
        <v>12</v>
      </c>
      <c r="AY1742" s="1">
        <f t="shared" si="1281"/>
        <v>12</v>
      </c>
      <c r="AZ1742" s="1">
        <f t="shared" si="1282"/>
        <v>12</v>
      </c>
      <c r="BA1742" s="1">
        <f t="shared" si="1283"/>
        <v>12</v>
      </c>
      <c r="BB1742" s="1">
        <f t="shared" si="1284"/>
        <v>12</v>
      </c>
      <c r="BC1742" s="1">
        <f t="shared" si="1285"/>
        <v>12</v>
      </c>
      <c r="BD1742" s="1">
        <f t="shared" si="1286"/>
        <v>12</v>
      </c>
      <c r="BE1742" s="1">
        <f t="shared" si="1287"/>
        <v>12</v>
      </c>
      <c r="BF1742" s="1">
        <f t="shared" si="1288"/>
        <v>12</v>
      </c>
      <c r="BG1742" s="1">
        <f>+IF(D1742="male",VLOOKUP(M1742,'Key node cluster'!$A$3:$C$45,3,0),VLOOKUP(M1742,'Key node cluster'!$F$3:$H$27,3,0))</f>
        <v>18</v>
      </c>
    </row>
    <row r="1743" spans="1:59" x14ac:dyDescent="0.25">
      <c r="A1743" t="s">
        <v>483</v>
      </c>
      <c r="B1743">
        <v>9782034325</v>
      </c>
      <c r="C1743" s="7">
        <v>40</v>
      </c>
      <c r="D1743" t="s">
        <v>20</v>
      </c>
      <c r="E1743" t="s">
        <v>10</v>
      </c>
      <c r="G1743" t="str">
        <f t="shared" si="1243"/>
        <v/>
      </c>
      <c r="H1743" s="7">
        <f t="shared" si="1247"/>
        <v>20</v>
      </c>
      <c r="J1743">
        <v>44</v>
      </c>
      <c r="K1743">
        <v>15.865753424657999</v>
      </c>
      <c r="L1743">
        <v>3</v>
      </c>
      <c r="M1743" s="5">
        <f t="shared" si="1248"/>
        <v>12</v>
      </c>
      <c r="N1743" s="5">
        <f>+IF(D1743="male",VLOOKUP(BG1743,'Key node cluster'!$L$3:$N$24,3,0),VLOOKUP(BG1743,'Key node cluster'!$R$3:$T$15,3,0))</f>
        <v>1</v>
      </c>
      <c r="O1743" s="1">
        <v>0</v>
      </c>
      <c r="P1743" s="1">
        <f t="shared" si="1249"/>
        <v>12</v>
      </c>
      <c r="Q1743" s="1">
        <f t="shared" si="1250"/>
        <v>12</v>
      </c>
      <c r="R1743" s="1">
        <f t="shared" si="1251"/>
        <v>12</v>
      </c>
      <c r="S1743" s="1">
        <f t="shared" si="1252"/>
        <v>12</v>
      </c>
      <c r="T1743" s="1">
        <f t="shared" si="1253"/>
        <v>12</v>
      </c>
      <c r="U1743" s="1">
        <f t="shared" si="1254"/>
        <v>12</v>
      </c>
      <c r="V1743" s="1">
        <f t="shared" si="1255"/>
        <v>12</v>
      </c>
      <c r="W1743" s="1">
        <f t="shared" si="1256"/>
        <v>12</v>
      </c>
      <c r="X1743" s="1">
        <f t="shared" si="1257"/>
        <v>12</v>
      </c>
      <c r="Y1743" s="1">
        <f t="shared" si="1258"/>
        <v>12</v>
      </c>
      <c r="Z1743" s="1">
        <f t="shared" si="1259"/>
        <v>12</v>
      </c>
      <c r="AA1743" s="1">
        <f t="shared" si="1260"/>
        <v>12</v>
      </c>
      <c r="AB1743" s="1">
        <f t="shared" si="1261"/>
        <v>12</v>
      </c>
      <c r="AC1743" s="1">
        <f t="shared" si="1262"/>
        <v>12</v>
      </c>
      <c r="AD1743" s="1">
        <f t="shared" si="1263"/>
        <v>12</v>
      </c>
      <c r="AE1743" s="1">
        <f t="shared" si="1264"/>
        <v>12</v>
      </c>
      <c r="AF1743" s="1">
        <f t="shared" si="1265"/>
        <v>12</v>
      </c>
      <c r="AG1743" s="1">
        <f t="shared" si="1266"/>
        <v>12</v>
      </c>
      <c r="AH1743" s="1">
        <f t="shared" si="1267"/>
        <v>12</v>
      </c>
      <c r="AI1743" s="1">
        <f t="shared" si="1268"/>
        <v>12</v>
      </c>
      <c r="AJ1743" s="1">
        <f t="shared" si="1269"/>
        <v>12</v>
      </c>
      <c r="AK1743" s="1">
        <f t="shared" si="1270"/>
        <v>12</v>
      </c>
      <c r="AL1743" s="1">
        <f t="shared" si="1271"/>
        <v>12</v>
      </c>
      <c r="AM1743" s="1">
        <f t="shared" si="1272"/>
        <v>12</v>
      </c>
      <c r="AN1743" s="1">
        <f t="shared" si="1273"/>
        <v>12</v>
      </c>
      <c r="AO1743" s="1">
        <f t="shared" si="1274"/>
        <v>12</v>
      </c>
      <c r="AP1743" s="7">
        <f t="shared" si="1244"/>
        <v>12</v>
      </c>
      <c r="AQ1743" s="7">
        <f t="shared" si="1245"/>
        <v>12</v>
      </c>
      <c r="AR1743" s="1">
        <f t="shared" si="1275"/>
        <v>12</v>
      </c>
      <c r="AS1743" s="7">
        <f t="shared" si="1246"/>
        <v>12</v>
      </c>
      <c r="AT1743" s="1">
        <f t="shared" si="1276"/>
        <v>12</v>
      </c>
      <c r="AU1743" s="1">
        <f t="shared" si="1277"/>
        <v>12</v>
      </c>
      <c r="AV1743" s="1">
        <f t="shared" si="1278"/>
        <v>12</v>
      </c>
      <c r="AW1743" s="1">
        <f t="shared" si="1279"/>
        <v>12</v>
      </c>
      <c r="AX1743" s="1">
        <f t="shared" si="1280"/>
        <v>12</v>
      </c>
      <c r="AY1743" s="1">
        <f t="shared" si="1281"/>
        <v>12</v>
      </c>
      <c r="AZ1743" s="1">
        <f t="shared" si="1282"/>
        <v>12</v>
      </c>
      <c r="BA1743" s="1">
        <f t="shared" si="1283"/>
        <v>12</v>
      </c>
      <c r="BB1743" s="1">
        <f t="shared" si="1284"/>
        <v>12</v>
      </c>
      <c r="BC1743" s="1">
        <f t="shared" si="1285"/>
        <v>12</v>
      </c>
      <c r="BD1743" s="1">
        <f t="shared" si="1286"/>
        <v>12</v>
      </c>
      <c r="BE1743" s="1">
        <f t="shared" si="1287"/>
        <v>12</v>
      </c>
      <c r="BF1743" s="1">
        <f t="shared" si="1288"/>
        <v>12</v>
      </c>
      <c r="BG1743" s="1">
        <f>+IF(D1743="male",VLOOKUP(M1743,'Key node cluster'!$A$3:$C$45,3,0),VLOOKUP(M1743,'Key node cluster'!$F$3:$H$27,3,0))</f>
        <v>18</v>
      </c>
    </row>
    <row r="1744" spans="1:59" x14ac:dyDescent="0.25">
      <c r="A1744" t="s">
        <v>506</v>
      </c>
      <c r="B1744">
        <v>9792007837</v>
      </c>
      <c r="C1744" s="7">
        <v>40</v>
      </c>
      <c r="D1744" t="s">
        <v>20</v>
      </c>
      <c r="E1744" t="s">
        <v>10</v>
      </c>
      <c r="G1744" t="str">
        <f t="shared" si="1243"/>
        <v/>
      </c>
      <c r="H1744" s="7">
        <f t="shared" si="1247"/>
        <v>20</v>
      </c>
      <c r="J1744">
        <v>43</v>
      </c>
      <c r="K1744">
        <v>17.780821917808002</v>
      </c>
      <c r="L1744">
        <v>1</v>
      </c>
      <c r="M1744" s="5">
        <f t="shared" si="1248"/>
        <v>12</v>
      </c>
      <c r="N1744" s="5">
        <f>+IF(D1744="male",VLOOKUP(BG1744,'Key node cluster'!$L$3:$N$24,3,0),VLOOKUP(BG1744,'Key node cluster'!$R$3:$T$15,3,0))</f>
        <v>1</v>
      </c>
      <c r="O1744" s="1">
        <v>0</v>
      </c>
      <c r="P1744" s="1">
        <f t="shared" si="1249"/>
        <v>12</v>
      </c>
      <c r="Q1744" s="1">
        <f t="shared" si="1250"/>
        <v>12</v>
      </c>
      <c r="R1744" s="1">
        <f t="shared" si="1251"/>
        <v>12</v>
      </c>
      <c r="S1744" s="1">
        <f t="shared" si="1252"/>
        <v>12</v>
      </c>
      <c r="T1744" s="1">
        <f t="shared" si="1253"/>
        <v>12</v>
      </c>
      <c r="U1744" s="1">
        <f t="shared" si="1254"/>
        <v>12</v>
      </c>
      <c r="V1744" s="1">
        <f t="shared" si="1255"/>
        <v>12</v>
      </c>
      <c r="W1744" s="1">
        <f t="shared" si="1256"/>
        <v>12</v>
      </c>
      <c r="X1744" s="1">
        <f t="shared" si="1257"/>
        <v>12</v>
      </c>
      <c r="Y1744" s="1">
        <f t="shared" si="1258"/>
        <v>12</v>
      </c>
      <c r="Z1744" s="1">
        <f t="shared" si="1259"/>
        <v>12</v>
      </c>
      <c r="AA1744" s="1">
        <f t="shared" si="1260"/>
        <v>12</v>
      </c>
      <c r="AB1744" s="1">
        <f t="shared" si="1261"/>
        <v>12</v>
      </c>
      <c r="AC1744" s="1">
        <f t="shared" si="1262"/>
        <v>12</v>
      </c>
      <c r="AD1744" s="1">
        <f t="shared" si="1263"/>
        <v>12</v>
      </c>
      <c r="AE1744" s="1">
        <f t="shared" si="1264"/>
        <v>12</v>
      </c>
      <c r="AF1744" s="1">
        <f t="shared" si="1265"/>
        <v>12</v>
      </c>
      <c r="AG1744" s="1">
        <f t="shared" si="1266"/>
        <v>12</v>
      </c>
      <c r="AH1744" s="1">
        <f t="shared" si="1267"/>
        <v>12</v>
      </c>
      <c r="AI1744" s="1">
        <f t="shared" si="1268"/>
        <v>12</v>
      </c>
      <c r="AJ1744" s="1">
        <f t="shared" si="1269"/>
        <v>12</v>
      </c>
      <c r="AK1744" s="1">
        <f t="shared" si="1270"/>
        <v>12</v>
      </c>
      <c r="AL1744" s="1">
        <f t="shared" si="1271"/>
        <v>12</v>
      </c>
      <c r="AM1744" s="1">
        <f t="shared" si="1272"/>
        <v>12</v>
      </c>
      <c r="AN1744" s="1">
        <f t="shared" si="1273"/>
        <v>12</v>
      </c>
      <c r="AO1744" s="1">
        <f t="shared" si="1274"/>
        <v>12</v>
      </c>
      <c r="AP1744" s="7">
        <f t="shared" si="1244"/>
        <v>12</v>
      </c>
      <c r="AQ1744" s="7">
        <f t="shared" si="1245"/>
        <v>12</v>
      </c>
      <c r="AR1744" s="1">
        <f t="shared" si="1275"/>
        <v>12</v>
      </c>
      <c r="AS1744" s="7">
        <f t="shared" si="1246"/>
        <v>12</v>
      </c>
      <c r="AT1744" s="1">
        <f t="shared" si="1276"/>
        <v>12</v>
      </c>
      <c r="AU1744" s="1">
        <f t="shared" si="1277"/>
        <v>12</v>
      </c>
      <c r="AV1744" s="1">
        <f t="shared" si="1278"/>
        <v>12</v>
      </c>
      <c r="AW1744" s="1">
        <f t="shared" si="1279"/>
        <v>12</v>
      </c>
      <c r="AX1744" s="1">
        <f t="shared" si="1280"/>
        <v>12</v>
      </c>
      <c r="AY1744" s="1">
        <f t="shared" si="1281"/>
        <v>12</v>
      </c>
      <c r="AZ1744" s="1">
        <f t="shared" si="1282"/>
        <v>12</v>
      </c>
      <c r="BA1744" s="1">
        <f t="shared" si="1283"/>
        <v>12</v>
      </c>
      <c r="BB1744" s="1">
        <f t="shared" si="1284"/>
        <v>12</v>
      </c>
      <c r="BC1744" s="1">
        <f t="shared" si="1285"/>
        <v>12</v>
      </c>
      <c r="BD1744" s="1">
        <f t="shared" si="1286"/>
        <v>12</v>
      </c>
      <c r="BE1744" s="1">
        <f t="shared" si="1287"/>
        <v>12</v>
      </c>
      <c r="BF1744" s="1">
        <f t="shared" si="1288"/>
        <v>12</v>
      </c>
      <c r="BG1744" s="1">
        <f>+IF(D1744="male",VLOOKUP(M1744,'Key node cluster'!$A$3:$C$45,3,0),VLOOKUP(M1744,'Key node cluster'!$F$3:$H$27,3,0))</f>
        <v>18</v>
      </c>
    </row>
    <row r="1745" spans="1:59" x14ac:dyDescent="0.25">
      <c r="A1745" t="s">
        <v>509</v>
      </c>
      <c r="B1745">
        <v>9902017097</v>
      </c>
      <c r="C1745" s="7">
        <v>30</v>
      </c>
      <c r="D1745" t="s">
        <v>20</v>
      </c>
      <c r="E1745" t="s">
        <v>10</v>
      </c>
      <c r="G1745" t="str">
        <f t="shared" si="1243"/>
        <v/>
      </c>
      <c r="H1745" s="7">
        <f t="shared" si="1247"/>
        <v>5</v>
      </c>
      <c r="J1745">
        <v>31</v>
      </c>
      <c r="K1745">
        <v>3.0849315068493</v>
      </c>
      <c r="L1745">
        <v>2</v>
      </c>
      <c r="M1745" s="5">
        <f t="shared" si="1248"/>
        <v>12</v>
      </c>
      <c r="N1745" s="5">
        <f>+IF(D1745="male",VLOOKUP(BG1745,'Key node cluster'!$L$3:$N$24,3,0),VLOOKUP(BG1745,'Key node cluster'!$R$3:$T$15,3,0))</f>
        <v>1</v>
      </c>
      <c r="O1745" s="1">
        <v>0</v>
      </c>
      <c r="P1745" s="1">
        <f t="shared" si="1249"/>
        <v>12</v>
      </c>
      <c r="Q1745" s="1">
        <f t="shared" si="1250"/>
        <v>12</v>
      </c>
      <c r="R1745" s="1">
        <f t="shared" si="1251"/>
        <v>12</v>
      </c>
      <c r="S1745" s="1">
        <f t="shared" si="1252"/>
        <v>12</v>
      </c>
      <c r="T1745" s="1">
        <f t="shared" si="1253"/>
        <v>12</v>
      </c>
      <c r="U1745" s="1">
        <f t="shared" si="1254"/>
        <v>12</v>
      </c>
      <c r="V1745" s="1">
        <f t="shared" si="1255"/>
        <v>12</v>
      </c>
      <c r="W1745" s="1">
        <f t="shared" si="1256"/>
        <v>12</v>
      </c>
      <c r="X1745" s="1">
        <f t="shared" si="1257"/>
        <v>12</v>
      </c>
      <c r="Y1745" s="1">
        <f t="shared" si="1258"/>
        <v>12</v>
      </c>
      <c r="Z1745" s="1">
        <f t="shared" si="1259"/>
        <v>12</v>
      </c>
      <c r="AA1745" s="1">
        <f t="shared" si="1260"/>
        <v>12</v>
      </c>
      <c r="AB1745" s="1">
        <f t="shared" si="1261"/>
        <v>12</v>
      </c>
      <c r="AC1745" s="1">
        <f t="shared" si="1262"/>
        <v>12</v>
      </c>
      <c r="AD1745" s="1">
        <f t="shared" si="1263"/>
        <v>12</v>
      </c>
      <c r="AE1745" s="1">
        <f t="shared" si="1264"/>
        <v>12</v>
      </c>
      <c r="AF1745" s="1">
        <f t="shared" si="1265"/>
        <v>12</v>
      </c>
      <c r="AG1745" s="1">
        <f t="shared" si="1266"/>
        <v>12</v>
      </c>
      <c r="AH1745" s="1">
        <f t="shared" si="1267"/>
        <v>12</v>
      </c>
      <c r="AI1745" s="1">
        <f t="shared" si="1268"/>
        <v>12</v>
      </c>
      <c r="AJ1745" s="1">
        <f t="shared" si="1269"/>
        <v>12</v>
      </c>
      <c r="AK1745" s="1">
        <f t="shared" si="1270"/>
        <v>12</v>
      </c>
      <c r="AL1745" s="1">
        <f t="shared" si="1271"/>
        <v>12</v>
      </c>
      <c r="AM1745" s="1">
        <f t="shared" si="1272"/>
        <v>12</v>
      </c>
      <c r="AN1745" s="1">
        <f t="shared" si="1273"/>
        <v>12</v>
      </c>
      <c r="AO1745" s="1">
        <f t="shared" si="1274"/>
        <v>12</v>
      </c>
      <c r="AP1745" s="7">
        <f t="shared" si="1244"/>
        <v>12</v>
      </c>
      <c r="AQ1745" s="7">
        <f t="shared" si="1245"/>
        <v>12</v>
      </c>
      <c r="AR1745" s="1">
        <f t="shared" si="1275"/>
        <v>12</v>
      </c>
      <c r="AS1745" s="7">
        <f t="shared" si="1246"/>
        <v>12</v>
      </c>
      <c r="AT1745" s="1">
        <f t="shared" si="1276"/>
        <v>12</v>
      </c>
      <c r="AU1745" s="1">
        <f t="shared" si="1277"/>
        <v>12</v>
      </c>
      <c r="AV1745" s="1">
        <f t="shared" si="1278"/>
        <v>12</v>
      </c>
      <c r="AW1745" s="1">
        <f t="shared" si="1279"/>
        <v>12</v>
      </c>
      <c r="AX1745" s="1">
        <f t="shared" si="1280"/>
        <v>12</v>
      </c>
      <c r="AY1745" s="1">
        <f t="shared" si="1281"/>
        <v>12</v>
      </c>
      <c r="AZ1745" s="1">
        <f t="shared" si="1282"/>
        <v>12</v>
      </c>
      <c r="BA1745" s="1">
        <f t="shared" si="1283"/>
        <v>12</v>
      </c>
      <c r="BB1745" s="1">
        <f t="shared" si="1284"/>
        <v>12</v>
      </c>
      <c r="BC1745" s="1">
        <f t="shared" si="1285"/>
        <v>12</v>
      </c>
      <c r="BD1745" s="1">
        <f t="shared" si="1286"/>
        <v>12</v>
      </c>
      <c r="BE1745" s="1">
        <f t="shared" si="1287"/>
        <v>12</v>
      </c>
      <c r="BF1745" s="1">
        <f t="shared" si="1288"/>
        <v>12</v>
      </c>
      <c r="BG1745" s="1">
        <f>+IF(D1745="male",VLOOKUP(M1745,'Key node cluster'!$A$3:$C$45,3,0),VLOOKUP(M1745,'Key node cluster'!$F$3:$H$27,3,0))</f>
        <v>18</v>
      </c>
    </row>
    <row r="1746" spans="1:59" x14ac:dyDescent="0.25">
      <c r="A1746" t="s">
        <v>518</v>
      </c>
      <c r="B1746">
        <v>9902030059</v>
      </c>
      <c r="C1746" s="7">
        <v>30</v>
      </c>
      <c r="D1746" t="s">
        <v>20</v>
      </c>
      <c r="E1746" t="s">
        <v>10</v>
      </c>
      <c r="G1746" t="str">
        <f t="shared" si="1243"/>
        <v/>
      </c>
      <c r="H1746" s="7">
        <f t="shared" si="1247"/>
        <v>10</v>
      </c>
      <c r="J1746">
        <v>32</v>
      </c>
      <c r="K1746">
        <v>9.4410958904110007</v>
      </c>
      <c r="L1746">
        <v>16</v>
      </c>
      <c r="M1746" s="5">
        <f t="shared" si="1248"/>
        <v>12</v>
      </c>
      <c r="N1746" s="5">
        <f>+IF(D1746="male",VLOOKUP(BG1746,'Key node cluster'!$L$3:$N$24,3,0),VLOOKUP(BG1746,'Key node cluster'!$R$3:$T$15,3,0))</f>
        <v>1</v>
      </c>
      <c r="O1746" s="1">
        <v>0</v>
      </c>
      <c r="P1746" s="1">
        <f t="shared" si="1249"/>
        <v>12</v>
      </c>
      <c r="Q1746" s="1">
        <f t="shared" si="1250"/>
        <v>12</v>
      </c>
      <c r="R1746" s="1">
        <f t="shared" si="1251"/>
        <v>12</v>
      </c>
      <c r="S1746" s="1">
        <f t="shared" si="1252"/>
        <v>12</v>
      </c>
      <c r="T1746" s="1">
        <f t="shared" si="1253"/>
        <v>12</v>
      </c>
      <c r="U1746" s="1">
        <f t="shared" si="1254"/>
        <v>12</v>
      </c>
      <c r="V1746" s="1">
        <f t="shared" si="1255"/>
        <v>12</v>
      </c>
      <c r="W1746" s="1">
        <f t="shared" si="1256"/>
        <v>12</v>
      </c>
      <c r="X1746" s="1">
        <f t="shared" si="1257"/>
        <v>12</v>
      </c>
      <c r="Y1746" s="1">
        <f t="shared" si="1258"/>
        <v>12</v>
      </c>
      <c r="Z1746" s="1">
        <f t="shared" si="1259"/>
        <v>12</v>
      </c>
      <c r="AA1746" s="1">
        <f t="shared" si="1260"/>
        <v>12</v>
      </c>
      <c r="AB1746" s="1">
        <f t="shared" si="1261"/>
        <v>12</v>
      </c>
      <c r="AC1746" s="1">
        <f t="shared" si="1262"/>
        <v>12</v>
      </c>
      <c r="AD1746" s="1">
        <f t="shared" si="1263"/>
        <v>12</v>
      </c>
      <c r="AE1746" s="1">
        <f t="shared" si="1264"/>
        <v>12</v>
      </c>
      <c r="AF1746" s="1">
        <f t="shared" si="1265"/>
        <v>12</v>
      </c>
      <c r="AG1746" s="1">
        <f t="shared" si="1266"/>
        <v>12</v>
      </c>
      <c r="AH1746" s="1">
        <f t="shared" si="1267"/>
        <v>12</v>
      </c>
      <c r="AI1746" s="1">
        <f t="shared" si="1268"/>
        <v>12</v>
      </c>
      <c r="AJ1746" s="1">
        <f t="shared" si="1269"/>
        <v>12</v>
      </c>
      <c r="AK1746" s="1">
        <f t="shared" si="1270"/>
        <v>12</v>
      </c>
      <c r="AL1746" s="1">
        <f t="shared" si="1271"/>
        <v>12</v>
      </c>
      <c r="AM1746" s="1">
        <f t="shared" si="1272"/>
        <v>12</v>
      </c>
      <c r="AN1746" s="1">
        <f t="shared" si="1273"/>
        <v>12</v>
      </c>
      <c r="AO1746" s="1">
        <f t="shared" si="1274"/>
        <v>12</v>
      </c>
      <c r="AP1746" s="7">
        <f t="shared" si="1244"/>
        <v>12</v>
      </c>
      <c r="AQ1746" s="7">
        <f t="shared" si="1245"/>
        <v>12</v>
      </c>
      <c r="AR1746" s="1">
        <f t="shared" si="1275"/>
        <v>12</v>
      </c>
      <c r="AS1746" s="7">
        <f t="shared" si="1246"/>
        <v>12</v>
      </c>
      <c r="AT1746" s="1">
        <f t="shared" si="1276"/>
        <v>12</v>
      </c>
      <c r="AU1746" s="1">
        <f t="shared" si="1277"/>
        <v>12</v>
      </c>
      <c r="AV1746" s="1">
        <f t="shared" si="1278"/>
        <v>12</v>
      </c>
      <c r="AW1746" s="1">
        <f t="shared" si="1279"/>
        <v>12</v>
      </c>
      <c r="AX1746" s="1">
        <f t="shared" si="1280"/>
        <v>12</v>
      </c>
      <c r="AY1746" s="1">
        <f t="shared" si="1281"/>
        <v>12</v>
      </c>
      <c r="AZ1746" s="1">
        <f t="shared" si="1282"/>
        <v>12</v>
      </c>
      <c r="BA1746" s="1">
        <f t="shared" si="1283"/>
        <v>12</v>
      </c>
      <c r="BB1746" s="1">
        <f t="shared" si="1284"/>
        <v>12</v>
      </c>
      <c r="BC1746" s="1">
        <f t="shared" si="1285"/>
        <v>12</v>
      </c>
      <c r="BD1746" s="1">
        <f t="shared" si="1286"/>
        <v>12</v>
      </c>
      <c r="BE1746" s="1">
        <f t="shared" si="1287"/>
        <v>12</v>
      </c>
      <c r="BF1746" s="1">
        <f t="shared" si="1288"/>
        <v>12</v>
      </c>
      <c r="BG1746" s="1">
        <f>+IF(D1746="male",VLOOKUP(M1746,'Key node cluster'!$A$3:$C$45,3,0),VLOOKUP(M1746,'Key node cluster'!$F$3:$H$27,3,0))</f>
        <v>18</v>
      </c>
    </row>
    <row r="1747" spans="1:59" x14ac:dyDescent="0.25">
      <c r="A1747" t="s">
        <v>525</v>
      </c>
      <c r="B1747">
        <v>9872057264</v>
      </c>
      <c r="C1747" s="7">
        <v>30</v>
      </c>
      <c r="D1747" t="s">
        <v>20</v>
      </c>
      <c r="E1747" t="s">
        <v>10</v>
      </c>
      <c r="G1747" t="str">
        <f t="shared" si="1243"/>
        <v/>
      </c>
      <c r="H1747" s="7">
        <f t="shared" si="1247"/>
        <v>1</v>
      </c>
      <c r="J1747">
        <v>34</v>
      </c>
      <c r="K1747">
        <v>0.74794520547944998</v>
      </c>
      <c r="L1747">
        <v>3</v>
      </c>
      <c r="M1747" s="5">
        <f t="shared" si="1248"/>
        <v>12</v>
      </c>
      <c r="N1747" s="5">
        <f>+IF(D1747="male",VLOOKUP(BG1747,'Key node cluster'!$L$3:$N$24,3,0),VLOOKUP(BG1747,'Key node cluster'!$R$3:$T$15,3,0))</f>
        <v>1</v>
      </c>
      <c r="O1747" s="1">
        <v>0</v>
      </c>
      <c r="P1747" s="1">
        <f t="shared" si="1249"/>
        <v>12</v>
      </c>
      <c r="Q1747" s="1">
        <f t="shared" si="1250"/>
        <v>12</v>
      </c>
      <c r="R1747" s="1">
        <f t="shared" si="1251"/>
        <v>12</v>
      </c>
      <c r="S1747" s="1">
        <f t="shared" si="1252"/>
        <v>12</v>
      </c>
      <c r="T1747" s="1">
        <f t="shared" si="1253"/>
        <v>12</v>
      </c>
      <c r="U1747" s="1">
        <f t="shared" si="1254"/>
        <v>12</v>
      </c>
      <c r="V1747" s="1">
        <f t="shared" si="1255"/>
        <v>12</v>
      </c>
      <c r="W1747" s="1">
        <f t="shared" si="1256"/>
        <v>12</v>
      </c>
      <c r="X1747" s="1">
        <f t="shared" si="1257"/>
        <v>12</v>
      </c>
      <c r="Y1747" s="1">
        <f t="shared" si="1258"/>
        <v>12</v>
      </c>
      <c r="Z1747" s="1">
        <f t="shared" si="1259"/>
        <v>12</v>
      </c>
      <c r="AA1747" s="1">
        <f t="shared" si="1260"/>
        <v>12</v>
      </c>
      <c r="AB1747" s="1">
        <f t="shared" si="1261"/>
        <v>12</v>
      </c>
      <c r="AC1747" s="1">
        <f t="shared" si="1262"/>
        <v>12</v>
      </c>
      <c r="AD1747" s="1">
        <f t="shared" si="1263"/>
        <v>12</v>
      </c>
      <c r="AE1747" s="1">
        <f t="shared" si="1264"/>
        <v>12</v>
      </c>
      <c r="AF1747" s="1">
        <f t="shared" si="1265"/>
        <v>12</v>
      </c>
      <c r="AG1747" s="1">
        <f t="shared" si="1266"/>
        <v>12</v>
      </c>
      <c r="AH1747" s="1">
        <f t="shared" si="1267"/>
        <v>12</v>
      </c>
      <c r="AI1747" s="1">
        <f t="shared" si="1268"/>
        <v>12</v>
      </c>
      <c r="AJ1747" s="1">
        <f t="shared" si="1269"/>
        <v>12</v>
      </c>
      <c r="AK1747" s="1">
        <f t="shared" si="1270"/>
        <v>12</v>
      </c>
      <c r="AL1747" s="1">
        <f t="shared" si="1271"/>
        <v>12</v>
      </c>
      <c r="AM1747" s="1">
        <f t="shared" si="1272"/>
        <v>12</v>
      </c>
      <c r="AN1747" s="1">
        <f t="shared" si="1273"/>
        <v>12</v>
      </c>
      <c r="AO1747" s="1">
        <f t="shared" si="1274"/>
        <v>12</v>
      </c>
      <c r="AP1747" s="7">
        <f t="shared" si="1244"/>
        <v>12</v>
      </c>
      <c r="AQ1747" s="7">
        <f t="shared" si="1245"/>
        <v>12</v>
      </c>
      <c r="AR1747" s="1">
        <f t="shared" si="1275"/>
        <v>12</v>
      </c>
      <c r="AS1747" s="7">
        <f t="shared" si="1246"/>
        <v>12</v>
      </c>
      <c r="AT1747" s="1">
        <f t="shared" si="1276"/>
        <v>12</v>
      </c>
      <c r="AU1747" s="1">
        <f t="shared" si="1277"/>
        <v>12</v>
      </c>
      <c r="AV1747" s="1">
        <f t="shared" si="1278"/>
        <v>12</v>
      </c>
      <c r="AW1747" s="1">
        <f t="shared" si="1279"/>
        <v>12</v>
      </c>
      <c r="AX1747" s="1">
        <f t="shared" si="1280"/>
        <v>12</v>
      </c>
      <c r="AY1747" s="1">
        <f t="shared" si="1281"/>
        <v>12</v>
      </c>
      <c r="AZ1747" s="1">
        <f t="shared" si="1282"/>
        <v>12</v>
      </c>
      <c r="BA1747" s="1">
        <f t="shared" si="1283"/>
        <v>12</v>
      </c>
      <c r="BB1747" s="1">
        <f t="shared" si="1284"/>
        <v>12</v>
      </c>
      <c r="BC1747" s="1">
        <f t="shared" si="1285"/>
        <v>12</v>
      </c>
      <c r="BD1747" s="1">
        <f t="shared" si="1286"/>
        <v>12</v>
      </c>
      <c r="BE1747" s="1">
        <f t="shared" si="1287"/>
        <v>12</v>
      </c>
      <c r="BF1747" s="1">
        <f t="shared" si="1288"/>
        <v>12</v>
      </c>
      <c r="BG1747" s="1">
        <f>+IF(D1747="male",VLOOKUP(M1747,'Key node cluster'!$A$3:$C$45,3,0),VLOOKUP(M1747,'Key node cluster'!$F$3:$H$27,3,0))</f>
        <v>18</v>
      </c>
    </row>
    <row r="1748" spans="1:59" x14ac:dyDescent="0.25">
      <c r="A1748" t="s">
        <v>534</v>
      </c>
      <c r="B1748">
        <v>9932049447</v>
      </c>
      <c r="C1748" s="7">
        <v>30</v>
      </c>
      <c r="D1748" t="s">
        <v>20</v>
      </c>
      <c r="E1748" t="s">
        <v>10</v>
      </c>
      <c r="G1748" t="str">
        <f t="shared" si="1243"/>
        <v/>
      </c>
      <c r="H1748" s="7">
        <f t="shared" si="1247"/>
        <v>10</v>
      </c>
      <c r="J1748">
        <v>28</v>
      </c>
      <c r="K1748">
        <v>5.2712328767122996</v>
      </c>
      <c r="L1748">
        <v>12</v>
      </c>
      <c r="M1748" s="5">
        <f t="shared" si="1248"/>
        <v>12</v>
      </c>
      <c r="N1748" s="5">
        <f>+IF(D1748="male",VLOOKUP(BG1748,'Key node cluster'!$L$3:$N$24,3,0),VLOOKUP(BG1748,'Key node cluster'!$R$3:$T$15,3,0))</f>
        <v>1</v>
      </c>
      <c r="O1748" s="1">
        <v>0</v>
      </c>
      <c r="P1748" s="1">
        <f t="shared" si="1249"/>
        <v>12</v>
      </c>
      <c r="Q1748" s="1">
        <f t="shared" si="1250"/>
        <v>12</v>
      </c>
      <c r="R1748" s="1">
        <f t="shared" si="1251"/>
        <v>12</v>
      </c>
      <c r="S1748" s="1">
        <f t="shared" si="1252"/>
        <v>12</v>
      </c>
      <c r="T1748" s="1">
        <f t="shared" si="1253"/>
        <v>12</v>
      </c>
      <c r="U1748" s="1">
        <f t="shared" si="1254"/>
        <v>12</v>
      </c>
      <c r="V1748" s="1">
        <f t="shared" si="1255"/>
        <v>12</v>
      </c>
      <c r="W1748" s="1">
        <f t="shared" si="1256"/>
        <v>12</v>
      </c>
      <c r="X1748" s="1">
        <f t="shared" si="1257"/>
        <v>12</v>
      </c>
      <c r="Y1748" s="1">
        <f t="shared" si="1258"/>
        <v>12</v>
      </c>
      <c r="Z1748" s="1">
        <f t="shared" si="1259"/>
        <v>12</v>
      </c>
      <c r="AA1748" s="1">
        <f t="shared" si="1260"/>
        <v>12</v>
      </c>
      <c r="AB1748" s="1">
        <f t="shared" si="1261"/>
        <v>12</v>
      </c>
      <c r="AC1748" s="1">
        <f t="shared" si="1262"/>
        <v>12</v>
      </c>
      <c r="AD1748" s="1">
        <f t="shared" si="1263"/>
        <v>12</v>
      </c>
      <c r="AE1748" s="1">
        <f t="shared" si="1264"/>
        <v>12</v>
      </c>
      <c r="AF1748" s="1">
        <f t="shared" si="1265"/>
        <v>12</v>
      </c>
      <c r="AG1748" s="1">
        <f t="shared" si="1266"/>
        <v>12</v>
      </c>
      <c r="AH1748" s="1">
        <f t="shared" si="1267"/>
        <v>12</v>
      </c>
      <c r="AI1748" s="1">
        <f t="shared" si="1268"/>
        <v>12</v>
      </c>
      <c r="AJ1748" s="1">
        <f t="shared" si="1269"/>
        <v>12</v>
      </c>
      <c r="AK1748" s="1">
        <f t="shared" si="1270"/>
        <v>12</v>
      </c>
      <c r="AL1748" s="1">
        <f t="shared" si="1271"/>
        <v>12</v>
      </c>
      <c r="AM1748" s="1">
        <f t="shared" si="1272"/>
        <v>12</v>
      </c>
      <c r="AN1748" s="1">
        <f t="shared" si="1273"/>
        <v>12</v>
      </c>
      <c r="AO1748" s="1">
        <f t="shared" si="1274"/>
        <v>12</v>
      </c>
      <c r="AP1748" s="7">
        <f t="shared" si="1244"/>
        <v>12</v>
      </c>
      <c r="AQ1748" s="7">
        <f t="shared" si="1245"/>
        <v>12</v>
      </c>
      <c r="AR1748" s="1">
        <f t="shared" si="1275"/>
        <v>12</v>
      </c>
      <c r="AS1748" s="7">
        <f t="shared" si="1246"/>
        <v>12</v>
      </c>
      <c r="AT1748" s="1">
        <f t="shared" si="1276"/>
        <v>12</v>
      </c>
      <c r="AU1748" s="1">
        <f t="shared" si="1277"/>
        <v>12</v>
      </c>
      <c r="AV1748" s="1">
        <f t="shared" si="1278"/>
        <v>12</v>
      </c>
      <c r="AW1748" s="1">
        <f t="shared" si="1279"/>
        <v>12</v>
      </c>
      <c r="AX1748" s="1">
        <f t="shared" si="1280"/>
        <v>12</v>
      </c>
      <c r="AY1748" s="1">
        <f t="shared" si="1281"/>
        <v>12</v>
      </c>
      <c r="AZ1748" s="1">
        <f t="shared" si="1282"/>
        <v>12</v>
      </c>
      <c r="BA1748" s="1">
        <f t="shared" si="1283"/>
        <v>12</v>
      </c>
      <c r="BB1748" s="1">
        <f t="shared" si="1284"/>
        <v>12</v>
      </c>
      <c r="BC1748" s="1">
        <f t="shared" si="1285"/>
        <v>12</v>
      </c>
      <c r="BD1748" s="1">
        <f t="shared" si="1286"/>
        <v>12</v>
      </c>
      <c r="BE1748" s="1">
        <f t="shared" si="1287"/>
        <v>12</v>
      </c>
      <c r="BF1748" s="1">
        <f t="shared" si="1288"/>
        <v>12</v>
      </c>
      <c r="BG1748" s="1">
        <f>+IF(D1748="male",VLOOKUP(M1748,'Key node cluster'!$A$3:$C$45,3,0),VLOOKUP(M1748,'Key node cluster'!$F$3:$H$27,3,0))</f>
        <v>18</v>
      </c>
    </row>
    <row r="1749" spans="1:59" x14ac:dyDescent="0.25">
      <c r="A1749" t="s">
        <v>536</v>
      </c>
      <c r="B1749">
        <v>9972013957</v>
      </c>
      <c r="C1749" s="7">
        <v>20</v>
      </c>
      <c r="D1749" t="s">
        <v>20</v>
      </c>
      <c r="E1749" t="s">
        <v>10</v>
      </c>
      <c r="G1749" t="str">
        <f t="shared" si="1243"/>
        <v>bachelor or above</v>
      </c>
      <c r="H1749" s="7">
        <f t="shared" si="1247"/>
        <v>1</v>
      </c>
      <c r="I1749" t="s">
        <v>14</v>
      </c>
      <c r="J1749">
        <v>25</v>
      </c>
      <c r="K1749">
        <v>8.4931506849314997E-2</v>
      </c>
      <c r="L1749">
        <v>1</v>
      </c>
      <c r="M1749" s="5">
        <f t="shared" si="1248"/>
        <v>22</v>
      </c>
      <c r="N1749" s="5">
        <f>+IF(D1749="male",VLOOKUP(BG1749,'Key node cluster'!$L$3:$N$24,3,0),VLOOKUP(BG1749,'Key node cluster'!$R$3:$T$15,3,0))</f>
        <v>0</v>
      </c>
      <c r="O1749" s="1">
        <v>0</v>
      </c>
      <c r="P1749" s="1">
        <f t="shared" si="1249"/>
        <v>12</v>
      </c>
      <c r="Q1749" s="1">
        <f t="shared" si="1250"/>
        <v>12</v>
      </c>
      <c r="R1749" s="1">
        <f t="shared" si="1251"/>
        <v>12</v>
      </c>
      <c r="S1749" s="1">
        <f t="shared" si="1252"/>
        <v>12</v>
      </c>
      <c r="T1749" s="1">
        <f t="shared" si="1253"/>
        <v>12</v>
      </c>
      <c r="U1749" s="1">
        <f t="shared" si="1254"/>
        <v>12</v>
      </c>
      <c r="V1749" s="1">
        <f t="shared" si="1255"/>
        <v>12</v>
      </c>
      <c r="W1749" s="1">
        <f t="shared" si="1256"/>
        <v>12</v>
      </c>
      <c r="X1749" s="1">
        <f t="shared" si="1257"/>
        <v>12</v>
      </c>
      <c r="Y1749" s="1">
        <f t="shared" si="1258"/>
        <v>12</v>
      </c>
      <c r="Z1749" s="1">
        <f t="shared" si="1259"/>
        <v>12</v>
      </c>
      <c r="AA1749" s="1">
        <f t="shared" si="1260"/>
        <v>12</v>
      </c>
      <c r="AB1749" s="1">
        <f t="shared" si="1261"/>
        <v>20</v>
      </c>
      <c r="AC1749" s="1">
        <f t="shared" si="1262"/>
        <v>20</v>
      </c>
      <c r="AD1749" s="1">
        <f t="shared" si="1263"/>
        <v>20</v>
      </c>
      <c r="AE1749" s="1">
        <f t="shared" si="1264"/>
        <v>20</v>
      </c>
      <c r="AF1749" s="1">
        <f t="shared" si="1265"/>
        <v>20</v>
      </c>
      <c r="AG1749" s="1">
        <f t="shared" si="1266"/>
        <v>20</v>
      </c>
      <c r="AH1749" s="1">
        <f t="shared" si="1267"/>
        <v>20</v>
      </c>
      <c r="AI1749" s="1">
        <f t="shared" si="1268"/>
        <v>20</v>
      </c>
      <c r="AJ1749" s="1">
        <f t="shared" si="1269"/>
        <v>21</v>
      </c>
      <c r="AK1749" s="1">
        <f t="shared" si="1270"/>
        <v>22</v>
      </c>
      <c r="AL1749" s="1">
        <f t="shared" si="1271"/>
        <v>22</v>
      </c>
      <c r="AM1749" s="1">
        <f t="shared" si="1272"/>
        <v>22</v>
      </c>
      <c r="AN1749" s="1">
        <f t="shared" si="1273"/>
        <v>22</v>
      </c>
      <c r="AO1749" s="1">
        <f t="shared" si="1274"/>
        <v>22</v>
      </c>
      <c r="AP1749" s="7">
        <f t="shared" si="1244"/>
        <v>22</v>
      </c>
      <c r="AQ1749" s="7">
        <f t="shared" si="1245"/>
        <v>22</v>
      </c>
      <c r="AR1749" s="1">
        <f t="shared" si="1275"/>
        <v>22</v>
      </c>
      <c r="AS1749" s="7">
        <f t="shared" si="1246"/>
        <v>22</v>
      </c>
      <c r="AT1749" s="1">
        <f t="shared" si="1276"/>
        <v>22</v>
      </c>
      <c r="AU1749" s="1">
        <f t="shared" si="1277"/>
        <v>22</v>
      </c>
      <c r="AV1749" s="1">
        <f t="shared" si="1278"/>
        <v>22</v>
      </c>
      <c r="AW1749" s="1">
        <f t="shared" si="1279"/>
        <v>22</v>
      </c>
      <c r="AX1749" s="1">
        <f t="shared" si="1280"/>
        <v>22</v>
      </c>
      <c r="AY1749" s="1">
        <f t="shared" si="1281"/>
        <v>22</v>
      </c>
      <c r="AZ1749" s="1">
        <f t="shared" si="1282"/>
        <v>22</v>
      </c>
      <c r="BA1749" s="1">
        <f t="shared" si="1283"/>
        <v>22</v>
      </c>
      <c r="BB1749" s="1">
        <f t="shared" si="1284"/>
        <v>22</v>
      </c>
      <c r="BC1749" s="1">
        <f t="shared" si="1285"/>
        <v>22</v>
      </c>
      <c r="BD1749" s="1">
        <f t="shared" si="1286"/>
        <v>22</v>
      </c>
      <c r="BE1749" s="1">
        <f t="shared" si="1287"/>
        <v>22</v>
      </c>
      <c r="BF1749" s="1">
        <f t="shared" si="1288"/>
        <v>22</v>
      </c>
      <c r="BG1749" s="1">
        <f>+IF(D1749="male",VLOOKUP(M1749,'Key node cluster'!$A$3:$C$45,3,0),VLOOKUP(M1749,'Key node cluster'!$F$3:$H$27,3,0))</f>
        <v>22</v>
      </c>
    </row>
    <row r="1750" spans="1:59" x14ac:dyDescent="0.25">
      <c r="A1750" t="s">
        <v>542</v>
      </c>
      <c r="B1750">
        <v>9742019207</v>
      </c>
      <c r="C1750" s="7">
        <v>50</v>
      </c>
      <c r="D1750" t="s">
        <v>20</v>
      </c>
      <c r="E1750" t="s">
        <v>10</v>
      </c>
      <c r="G1750" t="str">
        <f t="shared" si="1243"/>
        <v/>
      </c>
      <c r="H1750" s="7">
        <f t="shared" si="1247"/>
        <v>20</v>
      </c>
      <c r="J1750">
        <v>48</v>
      </c>
      <c r="K1750">
        <v>26.958904109589</v>
      </c>
      <c r="L1750">
        <v>2</v>
      </c>
      <c r="M1750" s="5">
        <f t="shared" si="1248"/>
        <v>12</v>
      </c>
      <c r="N1750" s="5">
        <f>+IF(D1750="male",VLOOKUP(BG1750,'Key node cluster'!$L$3:$N$24,3,0),VLOOKUP(BG1750,'Key node cluster'!$R$3:$T$15,3,0))</f>
        <v>1</v>
      </c>
      <c r="O1750" s="1">
        <v>0</v>
      </c>
      <c r="P1750" s="1">
        <f t="shared" si="1249"/>
        <v>12</v>
      </c>
      <c r="Q1750" s="1">
        <f t="shared" si="1250"/>
        <v>12</v>
      </c>
      <c r="R1750" s="1">
        <f t="shared" si="1251"/>
        <v>12</v>
      </c>
      <c r="S1750" s="1">
        <f t="shared" si="1252"/>
        <v>12</v>
      </c>
      <c r="T1750" s="1">
        <f t="shared" si="1253"/>
        <v>12</v>
      </c>
      <c r="U1750" s="1">
        <f t="shared" si="1254"/>
        <v>12</v>
      </c>
      <c r="V1750" s="1">
        <f t="shared" si="1255"/>
        <v>12</v>
      </c>
      <c r="W1750" s="1">
        <f t="shared" si="1256"/>
        <v>12</v>
      </c>
      <c r="X1750" s="1">
        <f t="shared" si="1257"/>
        <v>12</v>
      </c>
      <c r="Y1750" s="1">
        <f t="shared" si="1258"/>
        <v>12</v>
      </c>
      <c r="Z1750" s="1">
        <f t="shared" si="1259"/>
        <v>12</v>
      </c>
      <c r="AA1750" s="1">
        <f t="shared" si="1260"/>
        <v>12</v>
      </c>
      <c r="AB1750" s="1">
        <f t="shared" si="1261"/>
        <v>12</v>
      </c>
      <c r="AC1750" s="1">
        <f t="shared" si="1262"/>
        <v>12</v>
      </c>
      <c r="AD1750" s="1">
        <f t="shared" si="1263"/>
        <v>12</v>
      </c>
      <c r="AE1750" s="1">
        <f t="shared" si="1264"/>
        <v>12</v>
      </c>
      <c r="AF1750" s="1">
        <f t="shared" si="1265"/>
        <v>12</v>
      </c>
      <c r="AG1750" s="1">
        <f t="shared" si="1266"/>
        <v>12</v>
      </c>
      <c r="AH1750" s="1">
        <f t="shared" si="1267"/>
        <v>12</v>
      </c>
      <c r="AI1750" s="1">
        <f t="shared" si="1268"/>
        <v>12</v>
      </c>
      <c r="AJ1750" s="1">
        <f t="shared" si="1269"/>
        <v>12</v>
      </c>
      <c r="AK1750" s="1">
        <f t="shared" si="1270"/>
        <v>12</v>
      </c>
      <c r="AL1750" s="1">
        <f t="shared" si="1271"/>
        <v>12</v>
      </c>
      <c r="AM1750" s="1">
        <f t="shared" si="1272"/>
        <v>12</v>
      </c>
      <c r="AN1750" s="1">
        <f t="shared" si="1273"/>
        <v>12</v>
      </c>
      <c r="AO1750" s="1">
        <f t="shared" si="1274"/>
        <v>12</v>
      </c>
      <c r="AP1750" s="7">
        <f t="shared" si="1244"/>
        <v>12</v>
      </c>
      <c r="AQ1750" s="7">
        <f t="shared" si="1245"/>
        <v>12</v>
      </c>
      <c r="AR1750" s="1">
        <f t="shared" si="1275"/>
        <v>12</v>
      </c>
      <c r="AS1750" s="7">
        <f t="shared" si="1246"/>
        <v>12</v>
      </c>
      <c r="AT1750" s="1">
        <f t="shared" si="1276"/>
        <v>12</v>
      </c>
      <c r="AU1750" s="1">
        <f t="shared" si="1277"/>
        <v>12</v>
      </c>
      <c r="AV1750" s="1">
        <f t="shared" si="1278"/>
        <v>12</v>
      </c>
      <c r="AW1750" s="1">
        <f t="shared" si="1279"/>
        <v>12</v>
      </c>
      <c r="AX1750" s="1">
        <f t="shared" si="1280"/>
        <v>12</v>
      </c>
      <c r="AY1750" s="1">
        <f t="shared" si="1281"/>
        <v>12</v>
      </c>
      <c r="AZ1750" s="1">
        <f t="shared" si="1282"/>
        <v>12</v>
      </c>
      <c r="BA1750" s="1">
        <f t="shared" si="1283"/>
        <v>12</v>
      </c>
      <c r="BB1750" s="1">
        <f t="shared" si="1284"/>
        <v>12</v>
      </c>
      <c r="BC1750" s="1">
        <f t="shared" si="1285"/>
        <v>12</v>
      </c>
      <c r="BD1750" s="1">
        <f t="shared" si="1286"/>
        <v>12</v>
      </c>
      <c r="BE1750" s="1">
        <f t="shared" si="1287"/>
        <v>12</v>
      </c>
      <c r="BF1750" s="1">
        <f t="shared" si="1288"/>
        <v>12</v>
      </c>
      <c r="BG1750" s="1">
        <f>+IF(D1750="male",VLOOKUP(M1750,'Key node cluster'!$A$3:$C$45,3,0),VLOOKUP(M1750,'Key node cluster'!$F$3:$H$27,3,0))</f>
        <v>18</v>
      </c>
    </row>
    <row r="1751" spans="1:59" x14ac:dyDescent="0.25">
      <c r="A1751" t="s">
        <v>546</v>
      </c>
      <c r="B1751">
        <v>9962024307</v>
      </c>
      <c r="C1751" s="7">
        <v>30</v>
      </c>
      <c r="D1751" t="s">
        <v>20</v>
      </c>
      <c r="E1751" t="s">
        <v>10</v>
      </c>
      <c r="G1751" t="str">
        <f t="shared" si="1243"/>
        <v/>
      </c>
      <c r="H1751" s="7">
        <f t="shared" si="1247"/>
        <v>5</v>
      </c>
      <c r="J1751">
        <v>26</v>
      </c>
      <c r="K1751">
        <v>3.5205479452055002</v>
      </c>
      <c r="L1751">
        <v>13</v>
      </c>
      <c r="M1751" s="5">
        <f t="shared" si="1248"/>
        <v>12</v>
      </c>
      <c r="N1751" s="5">
        <f>+IF(D1751="male",VLOOKUP(BG1751,'Key node cluster'!$L$3:$N$24,3,0),VLOOKUP(BG1751,'Key node cluster'!$R$3:$T$15,3,0))</f>
        <v>1</v>
      </c>
      <c r="O1751" s="1">
        <v>0</v>
      </c>
      <c r="P1751" s="1">
        <f t="shared" si="1249"/>
        <v>12</v>
      </c>
      <c r="Q1751" s="1">
        <f t="shared" si="1250"/>
        <v>12</v>
      </c>
      <c r="R1751" s="1">
        <f t="shared" si="1251"/>
        <v>12</v>
      </c>
      <c r="S1751" s="1">
        <f t="shared" si="1252"/>
        <v>12</v>
      </c>
      <c r="T1751" s="1">
        <f t="shared" si="1253"/>
        <v>12</v>
      </c>
      <c r="U1751" s="1">
        <f t="shared" si="1254"/>
        <v>12</v>
      </c>
      <c r="V1751" s="1">
        <f t="shared" si="1255"/>
        <v>12</v>
      </c>
      <c r="W1751" s="1">
        <f t="shared" si="1256"/>
        <v>12</v>
      </c>
      <c r="X1751" s="1">
        <f t="shared" si="1257"/>
        <v>12</v>
      </c>
      <c r="Y1751" s="1">
        <f t="shared" si="1258"/>
        <v>12</v>
      </c>
      <c r="Z1751" s="1">
        <f t="shared" si="1259"/>
        <v>12</v>
      </c>
      <c r="AA1751" s="1">
        <f t="shared" si="1260"/>
        <v>12</v>
      </c>
      <c r="AB1751" s="1">
        <f t="shared" si="1261"/>
        <v>12</v>
      </c>
      <c r="AC1751" s="1">
        <f t="shared" si="1262"/>
        <v>12</v>
      </c>
      <c r="AD1751" s="1">
        <f t="shared" si="1263"/>
        <v>12</v>
      </c>
      <c r="AE1751" s="1">
        <f t="shared" si="1264"/>
        <v>12</v>
      </c>
      <c r="AF1751" s="1">
        <f t="shared" si="1265"/>
        <v>12</v>
      </c>
      <c r="AG1751" s="1">
        <f t="shared" si="1266"/>
        <v>12</v>
      </c>
      <c r="AH1751" s="1">
        <f t="shared" si="1267"/>
        <v>12</v>
      </c>
      <c r="AI1751" s="1">
        <f t="shared" si="1268"/>
        <v>12</v>
      </c>
      <c r="AJ1751" s="1">
        <f t="shared" si="1269"/>
        <v>12</v>
      </c>
      <c r="AK1751" s="1">
        <f t="shared" si="1270"/>
        <v>12</v>
      </c>
      <c r="AL1751" s="1">
        <f t="shared" si="1271"/>
        <v>12</v>
      </c>
      <c r="AM1751" s="1">
        <f t="shared" si="1272"/>
        <v>12</v>
      </c>
      <c r="AN1751" s="1">
        <f t="shared" si="1273"/>
        <v>12</v>
      </c>
      <c r="AO1751" s="1">
        <f t="shared" si="1274"/>
        <v>12</v>
      </c>
      <c r="AP1751" s="7">
        <f t="shared" si="1244"/>
        <v>12</v>
      </c>
      <c r="AQ1751" s="7">
        <f t="shared" si="1245"/>
        <v>12</v>
      </c>
      <c r="AR1751" s="1">
        <f t="shared" si="1275"/>
        <v>12</v>
      </c>
      <c r="AS1751" s="7">
        <f t="shared" si="1246"/>
        <v>12</v>
      </c>
      <c r="AT1751" s="1">
        <f t="shared" si="1276"/>
        <v>12</v>
      </c>
      <c r="AU1751" s="1">
        <f t="shared" si="1277"/>
        <v>12</v>
      </c>
      <c r="AV1751" s="1">
        <f t="shared" si="1278"/>
        <v>12</v>
      </c>
      <c r="AW1751" s="1">
        <f t="shared" si="1279"/>
        <v>12</v>
      </c>
      <c r="AX1751" s="1">
        <f t="shared" si="1280"/>
        <v>12</v>
      </c>
      <c r="AY1751" s="1">
        <f t="shared" si="1281"/>
        <v>12</v>
      </c>
      <c r="AZ1751" s="1">
        <f t="shared" si="1282"/>
        <v>12</v>
      </c>
      <c r="BA1751" s="1">
        <f t="shared" si="1283"/>
        <v>12</v>
      </c>
      <c r="BB1751" s="1">
        <f t="shared" si="1284"/>
        <v>12</v>
      </c>
      <c r="BC1751" s="1">
        <f t="shared" si="1285"/>
        <v>12</v>
      </c>
      <c r="BD1751" s="1">
        <f t="shared" si="1286"/>
        <v>12</v>
      </c>
      <c r="BE1751" s="1">
        <f t="shared" si="1287"/>
        <v>12</v>
      </c>
      <c r="BF1751" s="1">
        <f t="shared" si="1288"/>
        <v>12</v>
      </c>
      <c r="BG1751" s="1">
        <f>+IF(D1751="male",VLOOKUP(M1751,'Key node cluster'!$A$3:$C$45,3,0),VLOOKUP(M1751,'Key node cluster'!$F$3:$H$27,3,0))</f>
        <v>18</v>
      </c>
    </row>
    <row r="1752" spans="1:59" x14ac:dyDescent="0.25">
      <c r="A1752" t="s">
        <v>565</v>
      </c>
      <c r="B1752">
        <v>9922037957</v>
      </c>
      <c r="C1752" s="7">
        <v>30</v>
      </c>
      <c r="D1752" t="s">
        <v>20</v>
      </c>
      <c r="E1752" t="s">
        <v>10</v>
      </c>
      <c r="G1752" t="str">
        <f t="shared" si="1243"/>
        <v/>
      </c>
      <c r="H1752" s="7">
        <f t="shared" si="1247"/>
        <v>1</v>
      </c>
      <c r="J1752">
        <v>29</v>
      </c>
      <c r="K1752">
        <v>0.16712328767123</v>
      </c>
      <c r="L1752">
        <v>1</v>
      </c>
      <c r="M1752" s="5">
        <f t="shared" si="1248"/>
        <v>12</v>
      </c>
      <c r="N1752" s="5">
        <f>+IF(D1752="male",VLOOKUP(BG1752,'Key node cluster'!$L$3:$N$24,3,0),VLOOKUP(BG1752,'Key node cluster'!$R$3:$T$15,3,0))</f>
        <v>1</v>
      </c>
      <c r="O1752" s="1">
        <v>0</v>
      </c>
      <c r="P1752" s="1">
        <f t="shared" si="1249"/>
        <v>12</v>
      </c>
      <c r="Q1752" s="1">
        <f t="shared" si="1250"/>
        <v>12</v>
      </c>
      <c r="R1752" s="1">
        <f t="shared" si="1251"/>
        <v>12</v>
      </c>
      <c r="S1752" s="1">
        <f t="shared" si="1252"/>
        <v>12</v>
      </c>
      <c r="T1752" s="1">
        <f t="shared" si="1253"/>
        <v>12</v>
      </c>
      <c r="U1752" s="1">
        <f t="shared" si="1254"/>
        <v>12</v>
      </c>
      <c r="V1752" s="1">
        <f t="shared" si="1255"/>
        <v>12</v>
      </c>
      <c r="W1752" s="1">
        <f t="shared" si="1256"/>
        <v>12</v>
      </c>
      <c r="X1752" s="1">
        <f t="shared" si="1257"/>
        <v>12</v>
      </c>
      <c r="Y1752" s="1">
        <f t="shared" si="1258"/>
        <v>12</v>
      </c>
      <c r="Z1752" s="1">
        <f t="shared" si="1259"/>
        <v>12</v>
      </c>
      <c r="AA1752" s="1">
        <f t="shared" si="1260"/>
        <v>12</v>
      </c>
      <c r="AB1752" s="1">
        <f t="shared" si="1261"/>
        <v>12</v>
      </c>
      <c r="AC1752" s="1">
        <f t="shared" si="1262"/>
        <v>12</v>
      </c>
      <c r="AD1752" s="1">
        <f t="shared" si="1263"/>
        <v>12</v>
      </c>
      <c r="AE1752" s="1">
        <f t="shared" si="1264"/>
        <v>12</v>
      </c>
      <c r="AF1752" s="1">
        <f t="shared" si="1265"/>
        <v>12</v>
      </c>
      <c r="AG1752" s="1">
        <f t="shared" si="1266"/>
        <v>12</v>
      </c>
      <c r="AH1752" s="1">
        <f t="shared" si="1267"/>
        <v>12</v>
      </c>
      <c r="AI1752" s="1">
        <f t="shared" si="1268"/>
        <v>12</v>
      </c>
      <c r="AJ1752" s="1">
        <f t="shared" si="1269"/>
        <v>12</v>
      </c>
      <c r="AK1752" s="1">
        <f t="shared" si="1270"/>
        <v>12</v>
      </c>
      <c r="AL1752" s="1">
        <f t="shared" si="1271"/>
        <v>12</v>
      </c>
      <c r="AM1752" s="1">
        <f t="shared" si="1272"/>
        <v>12</v>
      </c>
      <c r="AN1752" s="1">
        <f t="shared" si="1273"/>
        <v>12</v>
      </c>
      <c r="AO1752" s="1">
        <f t="shared" si="1274"/>
        <v>12</v>
      </c>
      <c r="AP1752" s="7">
        <f t="shared" si="1244"/>
        <v>12</v>
      </c>
      <c r="AQ1752" s="7">
        <f t="shared" si="1245"/>
        <v>12</v>
      </c>
      <c r="AR1752" s="1">
        <f t="shared" si="1275"/>
        <v>12</v>
      </c>
      <c r="AS1752" s="7">
        <f t="shared" si="1246"/>
        <v>12</v>
      </c>
      <c r="AT1752" s="1">
        <f t="shared" si="1276"/>
        <v>12</v>
      </c>
      <c r="AU1752" s="1">
        <f t="shared" si="1277"/>
        <v>12</v>
      </c>
      <c r="AV1752" s="1">
        <f t="shared" si="1278"/>
        <v>12</v>
      </c>
      <c r="AW1752" s="1">
        <f t="shared" si="1279"/>
        <v>12</v>
      </c>
      <c r="AX1752" s="1">
        <f t="shared" si="1280"/>
        <v>12</v>
      </c>
      <c r="AY1752" s="1">
        <f t="shared" si="1281"/>
        <v>12</v>
      </c>
      <c r="AZ1752" s="1">
        <f t="shared" si="1282"/>
        <v>12</v>
      </c>
      <c r="BA1752" s="1">
        <f t="shared" si="1283"/>
        <v>12</v>
      </c>
      <c r="BB1752" s="1">
        <f t="shared" si="1284"/>
        <v>12</v>
      </c>
      <c r="BC1752" s="1">
        <f t="shared" si="1285"/>
        <v>12</v>
      </c>
      <c r="BD1752" s="1">
        <f t="shared" si="1286"/>
        <v>12</v>
      </c>
      <c r="BE1752" s="1">
        <f t="shared" si="1287"/>
        <v>12</v>
      </c>
      <c r="BF1752" s="1">
        <f t="shared" si="1288"/>
        <v>12</v>
      </c>
      <c r="BG1752" s="1">
        <f>+IF(D1752="male",VLOOKUP(M1752,'Key node cluster'!$A$3:$C$45,3,0),VLOOKUP(M1752,'Key node cluster'!$F$3:$H$27,3,0))</f>
        <v>18</v>
      </c>
    </row>
    <row r="1753" spans="1:59" x14ac:dyDescent="0.25">
      <c r="A1753" t="s">
        <v>574</v>
      </c>
      <c r="B1753">
        <v>9872008088</v>
      </c>
      <c r="C1753" s="7">
        <v>30</v>
      </c>
      <c r="D1753" t="s">
        <v>20</v>
      </c>
      <c r="E1753" t="s">
        <v>10</v>
      </c>
      <c r="G1753" t="str">
        <f t="shared" si="1243"/>
        <v/>
      </c>
      <c r="H1753" s="7">
        <f t="shared" si="1247"/>
        <v>1</v>
      </c>
      <c r="J1753">
        <v>35</v>
      </c>
      <c r="K1753">
        <v>0.58630136986300996</v>
      </c>
      <c r="L1753">
        <v>2</v>
      </c>
      <c r="M1753" s="5">
        <f t="shared" si="1248"/>
        <v>12</v>
      </c>
      <c r="N1753" s="5">
        <f>+IF(D1753="male",VLOOKUP(BG1753,'Key node cluster'!$L$3:$N$24,3,0),VLOOKUP(BG1753,'Key node cluster'!$R$3:$T$15,3,0))</f>
        <v>1</v>
      </c>
      <c r="O1753" s="1">
        <v>0</v>
      </c>
      <c r="P1753" s="1">
        <f t="shared" si="1249"/>
        <v>12</v>
      </c>
      <c r="Q1753" s="1">
        <f t="shared" si="1250"/>
        <v>12</v>
      </c>
      <c r="R1753" s="1">
        <f t="shared" si="1251"/>
        <v>12</v>
      </c>
      <c r="S1753" s="1">
        <f t="shared" si="1252"/>
        <v>12</v>
      </c>
      <c r="T1753" s="1">
        <f t="shared" si="1253"/>
        <v>12</v>
      </c>
      <c r="U1753" s="1">
        <f t="shared" si="1254"/>
        <v>12</v>
      </c>
      <c r="V1753" s="1">
        <f t="shared" si="1255"/>
        <v>12</v>
      </c>
      <c r="W1753" s="1">
        <f t="shared" si="1256"/>
        <v>12</v>
      </c>
      <c r="X1753" s="1">
        <f t="shared" si="1257"/>
        <v>12</v>
      </c>
      <c r="Y1753" s="1">
        <f t="shared" si="1258"/>
        <v>12</v>
      </c>
      <c r="Z1753" s="1">
        <f t="shared" si="1259"/>
        <v>12</v>
      </c>
      <c r="AA1753" s="1">
        <f t="shared" si="1260"/>
        <v>12</v>
      </c>
      <c r="AB1753" s="1">
        <f t="shared" si="1261"/>
        <v>12</v>
      </c>
      <c r="AC1753" s="1">
        <f t="shared" si="1262"/>
        <v>12</v>
      </c>
      <c r="AD1753" s="1">
        <f t="shared" si="1263"/>
        <v>12</v>
      </c>
      <c r="AE1753" s="1">
        <f t="shared" si="1264"/>
        <v>12</v>
      </c>
      <c r="AF1753" s="1">
        <f t="shared" si="1265"/>
        <v>12</v>
      </c>
      <c r="AG1753" s="1">
        <f t="shared" si="1266"/>
        <v>12</v>
      </c>
      <c r="AH1753" s="1">
        <f t="shared" si="1267"/>
        <v>12</v>
      </c>
      <c r="AI1753" s="1">
        <f t="shared" si="1268"/>
        <v>12</v>
      </c>
      <c r="AJ1753" s="1">
        <f t="shared" si="1269"/>
        <v>12</v>
      </c>
      <c r="AK1753" s="1">
        <f t="shared" si="1270"/>
        <v>12</v>
      </c>
      <c r="AL1753" s="1">
        <f t="shared" si="1271"/>
        <v>12</v>
      </c>
      <c r="AM1753" s="1">
        <f t="shared" si="1272"/>
        <v>12</v>
      </c>
      <c r="AN1753" s="1">
        <f t="shared" si="1273"/>
        <v>12</v>
      </c>
      <c r="AO1753" s="1">
        <f t="shared" si="1274"/>
        <v>12</v>
      </c>
      <c r="AP1753" s="7">
        <f t="shared" si="1244"/>
        <v>12</v>
      </c>
      <c r="AQ1753" s="7">
        <f t="shared" si="1245"/>
        <v>12</v>
      </c>
      <c r="AR1753" s="1">
        <f t="shared" si="1275"/>
        <v>12</v>
      </c>
      <c r="AS1753" s="7">
        <f t="shared" si="1246"/>
        <v>12</v>
      </c>
      <c r="AT1753" s="1">
        <f t="shared" si="1276"/>
        <v>12</v>
      </c>
      <c r="AU1753" s="1">
        <f t="shared" si="1277"/>
        <v>12</v>
      </c>
      <c r="AV1753" s="1">
        <f t="shared" si="1278"/>
        <v>12</v>
      </c>
      <c r="AW1753" s="1">
        <f t="shared" si="1279"/>
        <v>12</v>
      </c>
      <c r="AX1753" s="1">
        <f t="shared" si="1280"/>
        <v>12</v>
      </c>
      <c r="AY1753" s="1">
        <f t="shared" si="1281"/>
        <v>12</v>
      </c>
      <c r="AZ1753" s="1">
        <f t="shared" si="1282"/>
        <v>12</v>
      </c>
      <c r="BA1753" s="1">
        <f t="shared" si="1283"/>
        <v>12</v>
      </c>
      <c r="BB1753" s="1">
        <f t="shared" si="1284"/>
        <v>12</v>
      </c>
      <c r="BC1753" s="1">
        <f t="shared" si="1285"/>
        <v>12</v>
      </c>
      <c r="BD1753" s="1">
        <f t="shared" si="1286"/>
        <v>12</v>
      </c>
      <c r="BE1753" s="1">
        <f t="shared" si="1287"/>
        <v>12</v>
      </c>
      <c r="BF1753" s="1">
        <f t="shared" si="1288"/>
        <v>12</v>
      </c>
      <c r="BG1753" s="1">
        <f>+IF(D1753="male",VLOOKUP(M1753,'Key node cluster'!$A$3:$C$45,3,0),VLOOKUP(M1753,'Key node cluster'!$F$3:$H$27,3,0))</f>
        <v>18</v>
      </c>
    </row>
    <row r="1754" spans="1:59" x14ac:dyDescent="0.25">
      <c r="A1754" t="s">
        <v>587</v>
      </c>
      <c r="B1754">
        <v>9792051716</v>
      </c>
      <c r="C1754" s="7">
        <v>40</v>
      </c>
      <c r="D1754" t="s">
        <v>20</v>
      </c>
      <c r="E1754" t="s">
        <v>10</v>
      </c>
      <c r="G1754" t="str">
        <f t="shared" si="1243"/>
        <v/>
      </c>
      <c r="H1754" s="7">
        <f t="shared" si="1247"/>
        <v>20</v>
      </c>
      <c r="J1754">
        <v>42</v>
      </c>
      <c r="K1754">
        <v>18.534246575341999</v>
      </c>
      <c r="L1754">
        <v>1</v>
      </c>
      <c r="M1754" s="5">
        <f t="shared" si="1248"/>
        <v>12</v>
      </c>
      <c r="N1754" s="5">
        <f>+IF(D1754="male",VLOOKUP(BG1754,'Key node cluster'!$L$3:$N$24,3,0),VLOOKUP(BG1754,'Key node cluster'!$R$3:$T$15,3,0))</f>
        <v>1</v>
      </c>
      <c r="O1754" s="1">
        <v>0</v>
      </c>
      <c r="P1754" s="1">
        <f t="shared" si="1249"/>
        <v>12</v>
      </c>
      <c r="Q1754" s="1">
        <f t="shared" si="1250"/>
        <v>12</v>
      </c>
      <c r="R1754" s="1">
        <f t="shared" si="1251"/>
        <v>12</v>
      </c>
      <c r="S1754" s="1">
        <f t="shared" si="1252"/>
        <v>12</v>
      </c>
      <c r="T1754" s="1">
        <f t="shared" si="1253"/>
        <v>12</v>
      </c>
      <c r="U1754" s="1">
        <f t="shared" si="1254"/>
        <v>12</v>
      </c>
      <c r="V1754" s="1">
        <f t="shared" si="1255"/>
        <v>12</v>
      </c>
      <c r="W1754" s="1">
        <f t="shared" si="1256"/>
        <v>12</v>
      </c>
      <c r="X1754" s="1">
        <f t="shared" si="1257"/>
        <v>12</v>
      </c>
      <c r="Y1754" s="1">
        <f t="shared" si="1258"/>
        <v>12</v>
      </c>
      <c r="Z1754" s="1">
        <f t="shared" si="1259"/>
        <v>12</v>
      </c>
      <c r="AA1754" s="1">
        <f t="shared" si="1260"/>
        <v>12</v>
      </c>
      <c r="AB1754" s="1">
        <f t="shared" si="1261"/>
        <v>12</v>
      </c>
      <c r="AC1754" s="1">
        <f t="shared" si="1262"/>
        <v>12</v>
      </c>
      <c r="AD1754" s="1">
        <f t="shared" si="1263"/>
        <v>12</v>
      </c>
      <c r="AE1754" s="1">
        <f t="shared" si="1264"/>
        <v>12</v>
      </c>
      <c r="AF1754" s="1">
        <f t="shared" si="1265"/>
        <v>12</v>
      </c>
      <c r="AG1754" s="1">
        <f t="shared" si="1266"/>
        <v>12</v>
      </c>
      <c r="AH1754" s="1">
        <f t="shared" si="1267"/>
        <v>12</v>
      </c>
      <c r="AI1754" s="1">
        <f t="shared" si="1268"/>
        <v>12</v>
      </c>
      <c r="AJ1754" s="1">
        <f t="shared" si="1269"/>
        <v>12</v>
      </c>
      <c r="AK1754" s="1">
        <f t="shared" si="1270"/>
        <v>12</v>
      </c>
      <c r="AL1754" s="1">
        <f t="shared" si="1271"/>
        <v>12</v>
      </c>
      <c r="AM1754" s="1">
        <f t="shared" si="1272"/>
        <v>12</v>
      </c>
      <c r="AN1754" s="1">
        <f t="shared" si="1273"/>
        <v>12</v>
      </c>
      <c r="AO1754" s="1">
        <f t="shared" si="1274"/>
        <v>12</v>
      </c>
      <c r="AP1754" s="7">
        <f t="shared" si="1244"/>
        <v>12</v>
      </c>
      <c r="AQ1754" s="7">
        <f t="shared" si="1245"/>
        <v>12</v>
      </c>
      <c r="AR1754" s="1">
        <f t="shared" si="1275"/>
        <v>12</v>
      </c>
      <c r="AS1754" s="7">
        <f t="shared" si="1246"/>
        <v>12</v>
      </c>
      <c r="AT1754" s="1">
        <f t="shared" si="1276"/>
        <v>12</v>
      </c>
      <c r="AU1754" s="1">
        <f t="shared" si="1277"/>
        <v>12</v>
      </c>
      <c r="AV1754" s="1">
        <f t="shared" si="1278"/>
        <v>12</v>
      </c>
      <c r="AW1754" s="1">
        <f t="shared" si="1279"/>
        <v>12</v>
      </c>
      <c r="AX1754" s="1">
        <f t="shared" si="1280"/>
        <v>12</v>
      </c>
      <c r="AY1754" s="1">
        <f t="shared" si="1281"/>
        <v>12</v>
      </c>
      <c r="AZ1754" s="1">
        <f t="shared" si="1282"/>
        <v>12</v>
      </c>
      <c r="BA1754" s="1">
        <f t="shared" si="1283"/>
        <v>12</v>
      </c>
      <c r="BB1754" s="1">
        <f t="shared" si="1284"/>
        <v>12</v>
      </c>
      <c r="BC1754" s="1">
        <f t="shared" si="1285"/>
        <v>12</v>
      </c>
      <c r="BD1754" s="1">
        <f t="shared" si="1286"/>
        <v>12</v>
      </c>
      <c r="BE1754" s="1">
        <f t="shared" si="1287"/>
        <v>12</v>
      </c>
      <c r="BF1754" s="1">
        <f t="shared" si="1288"/>
        <v>12</v>
      </c>
      <c r="BG1754" s="1">
        <f>+IF(D1754="male",VLOOKUP(M1754,'Key node cluster'!$A$3:$C$45,3,0),VLOOKUP(M1754,'Key node cluster'!$F$3:$H$27,3,0))</f>
        <v>18</v>
      </c>
    </row>
    <row r="1755" spans="1:59" x14ac:dyDescent="0.25">
      <c r="A1755" t="s">
        <v>597</v>
      </c>
      <c r="B1755">
        <v>9922014857</v>
      </c>
      <c r="C1755" s="7">
        <v>30</v>
      </c>
      <c r="D1755" t="s">
        <v>20</v>
      </c>
      <c r="E1755" t="s">
        <v>10</v>
      </c>
      <c r="G1755" t="str">
        <f t="shared" si="1243"/>
        <v/>
      </c>
      <c r="H1755" s="7">
        <f t="shared" si="1247"/>
        <v>5</v>
      </c>
      <c r="J1755">
        <v>30</v>
      </c>
      <c r="K1755">
        <v>4.5041095890411</v>
      </c>
      <c r="L1755">
        <v>5</v>
      </c>
      <c r="M1755" s="5">
        <f t="shared" si="1248"/>
        <v>12</v>
      </c>
      <c r="N1755" s="5">
        <f>+IF(D1755="male",VLOOKUP(BG1755,'Key node cluster'!$L$3:$N$24,3,0),VLOOKUP(BG1755,'Key node cluster'!$R$3:$T$15,3,0))</f>
        <v>1</v>
      </c>
      <c r="O1755" s="1">
        <v>0</v>
      </c>
      <c r="P1755" s="1">
        <f t="shared" si="1249"/>
        <v>12</v>
      </c>
      <c r="Q1755" s="1">
        <f t="shared" si="1250"/>
        <v>12</v>
      </c>
      <c r="R1755" s="1">
        <f t="shared" si="1251"/>
        <v>12</v>
      </c>
      <c r="S1755" s="1">
        <f t="shared" si="1252"/>
        <v>12</v>
      </c>
      <c r="T1755" s="1">
        <f t="shared" si="1253"/>
        <v>12</v>
      </c>
      <c r="U1755" s="1">
        <f t="shared" si="1254"/>
        <v>12</v>
      </c>
      <c r="V1755" s="1">
        <f t="shared" si="1255"/>
        <v>12</v>
      </c>
      <c r="W1755" s="1">
        <f t="shared" si="1256"/>
        <v>12</v>
      </c>
      <c r="X1755" s="1">
        <f t="shared" si="1257"/>
        <v>12</v>
      </c>
      <c r="Y1755" s="1">
        <f t="shared" si="1258"/>
        <v>12</v>
      </c>
      <c r="Z1755" s="1">
        <f t="shared" si="1259"/>
        <v>12</v>
      </c>
      <c r="AA1755" s="1">
        <f t="shared" si="1260"/>
        <v>12</v>
      </c>
      <c r="AB1755" s="1">
        <f t="shared" si="1261"/>
        <v>12</v>
      </c>
      <c r="AC1755" s="1">
        <f t="shared" si="1262"/>
        <v>12</v>
      </c>
      <c r="AD1755" s="1">
        <f t="shared" si="1263"/>
        <v>12</v>
      </c>
      <c r="AE1755" s="1">
        <f t="shared" si="1264"/>
        <v>12</v>
      </c>
      <c r="AF1755" s="1">
        <f t="shared" si="1265"/>
        <v>12</v>
      </c>
      <c r="AG1755" s="1">
        <f t="shared" si="1266"/>
        <v>12</v>
      </c>
      <c r="AH1755" s="1">
        <f t="shared" si="1267"/>
        <v>12</v>
      </c>
      <c r="AI1755" s="1">
        <f t="shared" si="1268"/>
        <v>12</v>
      </c>
      <c r="AJ1755" s="1">
        <f t="shared" si="1269"/>
        <v>12</v>
      </c>
      <c r="AK1755" s="1">
        <f t="shared" si="1270"/>
        <v>12</v>
      </c>
      <c r="AL1755" s="1">
        <f t="shared" si="1271"/>
        <v>12</v>
      </c>
      <c r="AM1755" s="1">
        <f t="shared" si="1272"/>
        <v>12</v>
      </c>
      <c r="AN1755" s="1">
        <f t="shared" si="1273"/>
        <v>12</v>
      </c>
      <c r="AO1755" s="1">
        <f t="shared" si="1274"/>
        <v>12</v>
      </c>
      <c r="AP1755" s="7">
        <f t="shared" si="1244"/>
        <v>12</v>
      </c>
      <c r="AQ1755" s="7">
        <f t="shared" si="1245"/>
        <v>12</v>
      </c>
      <c r="AR1755" s="1">
        <f t="shared" si="1275"/>
        <v>12</v>
      </c>
      <c r="AS1755" s="7">
        <f t="shared" si="1246"/>
        <v>12</v>
      </c>
      <c r="AT1755" s="1">
        <f t="shared" si="1276"/>
        <v>12</v>
      </c>
      <c r="AU1755" s="1">
        <f t="shared" si="1277"/>
        <v>12</v>
      </c>
      <c r="AV1755" s="1">
        <f t="shared" si="1278"/>
        <v>12</v>
      </c>
      <c r="AW1755" s="1">
        <f t="shared" si="1279"/>
        <v>12</v>
      </c>
      <c r="AX1755" s="1">
        <f t="shared" si="1280"/>
        <v>12</v>
      </c>
      <c r="AY1755" s="1">
        <f t="shared" si="1281"/>
        <v>12</v>
      </c>
      <c r="AZ1755" s="1">
        <f t="shared" si="1282"/>
        <v>12</v>
      </c>
      <c r="BA1755" s="1">
        <f t="shared" si="1283"/>
        <v>12</v>
      </c>
      <c r="BB1755" s="1">
        <f t="shared" si="1284"/>
        <v>12</v>
      </c>
      <c r="BC1755" s="1">
        <f t="shared" si="1285"/>
        <v>12</v>
      </c>
      <c r="BD1755" s="1">
        <f t="shared" si="1286"/>
        <v>12</v>
      </c>
      <c r="BE1755" s="1">
        <f t="shared" si="1287"/>
        <v>12</v>
      </c>
      <c r="BF1755" s="1">
        <f t="shared" si="1288"/>
        <v>12</v>
      </c>
      <c r="BG1755" s="1">
        <f>+IF(D1755="male",VLOOKUP(M1755,'Key node cluster'!$A$3:$C$45,3,0),VLOOKUP(M1755,'Key node cluster'!$F$3:$H$27,3,0))</f>
        <v>18</v>
      </c>
    </row>
    <row r="1756" spans="1:59" x14ac:dyDescent="0.25">
      <c r="A1756" t="s">
        <v>606</v>
      </c>
      <c r="B1756">
        <v>9782046006</v>
      </c>
      <c r="C1756" s="7">
        <v>40</v>
      </c>
      <c r="D1756" t="s">
        <v>20</v>
      </c>
      <c r="E1756" t="s">
        <v>10</v>
      </c>
      <c r="G1756" t="str">
        <f t="shared" si="1243"/>
        <v/>
      </c>
      <c r="H1756" s="7">
        <f t="shared" si="1247"/>
        <v>20</v>
      </c>
      <c r="J1756">
        <v>44</v>
      </c>
      <c r="K1756">
        <v>20.616438356164</v>
      </c>
      <c r="L1756">
        <v>1</v>
      </c>
      <c r="M1756" s="5">
        <f t="shared" si="1248"/>
        <v>12</v>
      </c>
      <c r="N1756" s="5">
        <f>+IF(D1756="male",VLOOKUP(BG1756,'Key node cluster'!$L$3:$N$24,3,0),VLOOKUP(BG1756,'Key node cluster'!$R$3:$T$15,3,0))</f>
        <v>1</v>
      </c>
      <c r="O1756" s="1">
        <v>0</v>
      </c>
      <c r="P1756" s="1">
        <f t="shared" si="1249"/>
        <v>12</v>
      </c>
      <c r="Q1756" s="1">
        <f t="shared" si="1250"/>
        <v>12</v>
      </c>
      <c r="R1756" s="1">
        <f t="shared" si="1251"/>
        <v>12</v>
      </c>
      <c r="S1756" s="1">
        <f t="shared" si="1252"/>
        <v>12</v>
      </c>
      <c r="T1756" s="1">
        <f t="shared" si="1253"/>
        <v>12</v>
      </c>
      <c r="U1756" s="1">
        <f t="shared" si="1254"/>
        <v>12</v>
      </c>
      <c r="V1756" s="1">
        <f t="shared" si="1255"/>
        <v>12</v>
      </c>
      <c r="W1756" s="1">
        <f t="shared" si="1256"/>
        <v>12</v>
      </c>
      <c r="X1756" s="1">
        <f t="shared" si="1257"/>
        <v>12</v>
      </c>
      <c r="Y1756" s="1">
        <f t="shared" si="1258"/>
        <v>12</v>
      </c>
      <c r="Z1756" s="1">
        <f t="shared" si="1259"/>
        <v>12</v>
      </c>
      <c r="AA1756" s="1">
        <f t="shared" si="1260"/>
        <v>12</v>
      </c>
      <c r="AB1756" s="1">
        <f t="shared" si="1261"/>
        <v>12</v>
      </c>
      <c r="AC1756" s="1">
        <f t="shared" si="1262"/>
        <v>12</v>
      </c>
      <c r="AD1756" s="1">
        <f t="shared" si="1263"/>
        <v>12</v>
      </c>
      <c r="AE1756" s="1">
        <f t="shared" si="1264"/>
        <v>12</v>
      </c>
      <c r="AF1756" s="1">
        <f t="shared" si="1265"/>
        <v>12</v>
      </c>
      <c r="AG1756" s="1">
        <f t="shared" si="1266"/>
        <v>12</v>
      </c>
      <c r="AH1756" s="1">
        <f t="shared" si="1267"/>
        <v>12</v>
      </c>
      <c r="AI1756" s="1">
        <f t="shared" si="1268"/>
        <v>12</v>
      </c>
      <c r="AJ1756" s="1">
        <f t="shared" si="1269"/>
        <v>12</v>
      </c>
      <c r="AK1756" s="1">
        <f t="shared" si="1270"/>
        <v>12</v>
      </c>
      <c r="AL1756" s="1">
        <f t="shared" si="1271"/>
        <v>12</v>
      </c>
      <c r="AM1756" s="1">
        <f t="shared" si="1272"/>
        <v>12</v>
      </c>
      <c r="AN1756" s="1">
        <f t="shared" si="1273"/>
        <v>12</v>
      </c>
      <c r="AO1756" s="1">
        <f t="shared" si="1274"/>
        <v>12</v>
      </c>
      <c r="AP1756" s="7">
        <f t="shared" si="1244"/>
        <v>12</v>
      </c>
      <c r="AQ1756" s="7">
        <f t="shared" si="1245"/>
        <v>12</v>
      </c>
      <c r="AR1756" s="1">
        <f t="shared" si="1275"/>
        <v>12</v>
      </c>
      <c r="AS1756" s="7">
        <f t="shared" si="1246"/>
        <v>12</v>
      </c>
      <c r="AT1756" s="1">
        <f t="shared" si="1276"/>
        <v>12</v>
      </c>
      <c r="AU1756" s="1">
        <f t="shared" si="1277"/>
        <v>12</v>
      </c>
      <c r="AV1756" s="1">
        <f t="shared" si="1278"/>
        <v>12</v>
      </c>
      <c r="AW1756" s="1">
        <f t="shared" si="1279"/>
        <v>12</v>
      </c>
      <c r="AX1756" s="1">
        <f t="shared" si="1280"/>
        <v>12</v>
      </c>
      <c r="AY1756" s="1">
        <f t="shared" si="1281"/>
        <v>12</v>
      </c>
      <c r="AZ1756" s="1">
        <f t="shared" si="1282"/>
        <v>12</v>
      </c>
      <c r="BA1756" s="1">
        <f t="shared" si="1283"/>
        <v>12</v>
      </c>
      <c r="BB1756" s="1">
        <f t="shared" si="1284"/>
        <v>12</v>
      </c>
      <c r="BC1756" s="1">
        <f t="shared" si="1285"/>
        <v>12</v>
      </c>
      <c r="BD1756" s="1">
        <f t="shared" si="1286"/>
        <v>12</v>
      </c>
      <c r="BE1756" s="1">
        <f t="shared" si="1287"/>
        <v>12</v>
      </c>
      <c r="BF1756" s="1">
        <f t="shared" si="1288"/>
        <v>12</v>
      </c>
      <c r="BG1756" s="1">
        <f>+IF(D1756="male",VLOOKUP(M1756,'Key node cluster'!$A$3:$C$45,3,0),VLOOKUP(M1756,'Key node cluster'!$F$3:$H$27,3,0))</f>
        <v>18</v>
      </c>
    </row>
    <row r="1757" spans="1:59" x14ac:dyDescent="0.25">
      <c r="A1757" t="s">
        <v>608</v>
      </c>
      <c r="B1757">
        <v>9862019391</v>
      </c>
      <c r="C1757" s="7">
        <v>30</v>
      </c>
      <c r="D1757" t="s">
        <v>20</v>
      </c>
      <c r="E1757" t="s">
        <v>10</v>
      </c>
      <c r="G1757" t="str">
        <f t="shared" si="1243"/>
        <v/>
      </c>
      <c r="H1757" s="7">
        <f t="shared" si="1247"/>
        <v>15</v>
      </c>
      <c r="J1757">
        <v>35</v>
      </c>
      <c r="K1757">
        <v>10.438356164384</v>
      </c>
      <c r="L1757">
        <v>14</v>
      </c>
      <c r="M1757" s="5">
        <f t="shared" si="1248"/>
        <v>12</v>
      </c>
      <c r="N1757" s="5">
        <f>+IF(D1757="male",VLOOKUP(BG1757,'Key node cluster'!$L$3:$N$24,3,0),VLOOKUP(BG1757,'Key node cluster'!$R$3:$T$15,3,0))</f>
        <v>1</v>
      </c>
      <c r="O1757" s="1">
        <v>0</v>
      </c>
      <c r="P1757" s="1">
        <f t="shared" si="1249"/>
        <v>12</v>
      </c>
      <c r="Q1757" s="1">
        <f t="shared" si="1250"/>
        <v>12</v>
      </c>
      <c r="R1757" s="1">
        <f t="shared" si="1251"/>
        <v>12</v>
      </c>
      <c r="S1757" s="1">
        <f t="shared" si="1252"/>
        <v>12</v>
      </c>
      <c r="T1757" s="1">
        <f t="shared" si="1253"/>
        <v>12</v>
      </c>
      <c r="U1757" s="1">
        <f t="shared" si="1254"/>
        <v>12</v>
      </c>
      <c r="V1757" s="1">
        <f t="shared" si="1255"/>
        <v>12</v>
      </c>
      <c r="W1757" s="1">
        <f t="shared" si="1256"/>
        <v>12</v>
      </c>
      <c r="X1757" s="1">
        <f t="shared" si="1257"/>
        <v>12</v>
      </c>
      <c r="Y1757" s="1">
        <f t="shared" si="1258"/>
        <v>12</v>
      </c>
      <c r="Z1757" s="1">
        <f t="shared" si="1259"/>
        <v>12</v>
      </c>
      <c r="AA1757" s="1">
        <f t="shared" si="1260"/>
        <v>12</v>
      </c>
      <c r="AB1757" s="1">
        <f t="shared" si="1261"/>
        <v>12</v>
      </c>
      <c r="AC1757" s="1">
        <f t="shared" si="1262"/>
        <v>12</v>
      </c>
      <c r="AD1757" s="1">
        <f t="shared" si="1263"/>
        <v>12</v>
      </c>
      <c r="AE1757" s="1">
        <f t="shared" si="1264"/>
        <v>12</v>
      </c>
      <c r="AF1757" s="1">
        <f t="shared" si="1265"/>
        <v>12</v>
      </c>
      <c r="AG1757" s="1">
        <f t="shared" si="1266"/>
        <v>12</v>
      </c>
      <c r="AH1757" s="1">
        <f t="shared" si="1267"/>
        <v>12</v>
      </c>
      <c r="AI1757" s="1">
        <f t="shared" si="1268"/>
        <v>12</v>
      </c>
      <c r="AJ1757" s="1">
        <f t="shared" si="1269"/>
        <v>12</v>
      </c>
      <c r="AK1757" s="1">
        <f t="shared" si="1270"/>
        <v>12</v>
      </c>
      <c r="AL1757" s="1">
        <f t="shared" si="1271"/>
        <v>12</v>
      </c>
      <c r="AM1757" s="1">
        <f t="shared" si="1272"/>
        <v>12</v>
      </c>
      <c r="AN1757" s="1">
        <f t="shared" si="1273"/>
        <v>12</v>
      </c>
      <c r="AO1757" s="1">
        <f t="shared" si="1274"/>
        <v>12</v>
      </c>
      <c r="AP1757" s="7">
        <f t="shared" si="1244"/>
        <v>12</v>
      </c>
      <c r="AQ1757" s="7">
        <f t="shared" si="1245"/>
        <v>12</v>
      </c>
      <c r="AR1757" s="1">
        <f t="shared" si="1275"/>
        <v>12</v>
      </c>
      <c r="AS1757" s="7">
        <f t="shared" si="1246"/>
        <v>12</v>
      </c>
      <c r="AT1757" s="1">
        <f t="shared" si="1276"/>
        <v>12</v>
      </c>
      <c r="AU1757" s="1">
        <f t="shared" si="1277"/>
        <v>12</v>
      </c>
      <c r="AV1757" s="1">
        <f t="shared" si="1278"/>
        <v>12</v>
      </c>
      <c r="AW1757" s="1">
        <f t="shared" si="1279"/>
        <v>12</v>
      </c>
      <c r="AX1757" s="1">
        <f t="shared" si="1280"/>
        <v>12</v>
      </c>
      <c r="AY1757" s="1">
        <f t="shared" si="1281"/>
        <v>12</v>
      </c>
      <c r="AZ1757" s="1">
        <f t="shared" si="1282"/>
        <v>12</v>
      </c>
      <c r="BA1757" s="1">
        <f t="shared" si="1283"/>
        <v>12</v>
      </c>
      <c r="BB1757" s="1">
        <f t="shared" si="1284"/>
        <v>12</v>
      </c>
      <c r="BC1757" s="1">
        <f t="shared" si="1285"/>
        <v>12</v>
      </c>
      <c r="BD1757" s="1">
        <f t="shared" si="1286"/>
        <v>12</v>
      </c>
      <c r="BE1757" s="1">
        <f t="shared" si="1287"/>
        <v>12</v>
      </c>
      <c r="BF1757" s="1">
        <f t="shared" si="1288"/>
        <v>12</v>
      </c>
      <c r="BG1757" s="1">
        <f>+IF(D1757="male",VLOOKUP(M1757,'Key node cluster'!$A$3:$C$45,3,0),VLOOKUP(M1757,'Key node cluster'!$F$3:$H$27,3,0))</f>
        <v>18</v>
      </c>
    </row>
    <row r="1758" spans="1:59" x14ac:dyDescent="0.25">
      <c r="A1758" t="s">
        <v>609</v>
      </c>
      <c r="B1758">
        <v>9872045686</v>
      </c>
      <c r="C1758" s="7">
        <v>30</v>
      </c>
      <c r="D1758" t="s">
        <v>20</v>
      </c>
      <c r="E1758" t="s">
        <v>10</v>
      </c>
      <c r="G1758" t="str">
        <f t="shared" ref="G1758:G1821" si="1289">IF(I1758="","",IF(OR(I1758="high_school",I1758="secondary_or_below"),"secondary or below",IF(OR(I1758="bachelor",I1758="master",I1758="phd"),"bachelor or above", "tvet")))</f>
        <v/>
      </c>
      <c r="H1758" s="7">
        <f t="shared" si="1247"/>
        <v>10</v>
      </c>
      <c r="J1758">
        <v>34</v>
      </c>
      <c r="K1758">
        <v>9.1123287671232998</v>
      </c>
      <c r="L1758">
        <v>2</v>
      </c>
      <c r="M1758" s="5">
        <f t="shared" si="1248"/>
        <v>12</v>
      </c>
      <c r="N1758" s="5">
        <f>+IF(D1758="male",VLOOKUP(BG1758,'Key node cluster'!$L$3:$N$24,3,0),VLOOKUP(BG1758,'Key node cluster'!$R$3:$T$15,3,0))</f>
        <v>1</v>
      </c>
      <c r="O1758" s="1">
        <v>0</v>
      </c>
      <c r="P1758" s="1">
        <f t="shared" si="1249"/>
        <v>12</v>
      </c>
      <c r="Q1758" s="1">
        <f t="shared" si="1250"/>
        <v>12</v>
      </c>
      <c r="R1758" s="1">
        <f t="shared" si="1251"/>
        <v>12</v>
      </c>
      <c r="S1758" s="1">
        <f t="shared" si="1252"/>
        <v>12</v>
      </c>
      <c r="T1758" s="1">
        <f t="shared" si="1253"/>
        <v>12</v>
      </c>
      <c r="U1758" s="1">
        <f t="shared" si="1254"/>
        <v>12</v>
      </c>
      <c r="V1758" s="1">
        <f t="shared" si="1255"/>
        <v>12</v>
      </c>
      <c r="W1758" s="1">
        <f t="shared" si="1256"/>
        <v>12</v>
      </c>
      <c r="X1758" s="1">
        <f t="shared" si="1257"/>
        <v>12</v>
      </c>
      <c r="Y1758" s="1">
        <f t="shared" si="1258"/>
        <v>12</v>
      </c>
      <c r="Z1758" s="1">
        <f t="shared" si="1259"/>
        <v>12</v>
      </c>
      <c r="AA1758" s="1">
        <f t="shared" si="1260"/>
        <v>12</v>
      </c>
      <c r="AB1758" s="1">
        <f t="shared" si="1261"/>
        <v>12</v>
      </c>
      <c r="AC1758" s="1">
        <f t="shared" si="1262"/>
        <v>12</v>
      </c>
      <c r="AD1758" s="1">
        <f t="shared" si="1263"/>
        <v>12</v>
      </c>
      <c r="AE1758" s="1">
        <f t="shared" si="1264"/>
        <v>12</v>
      </c>
      <c r="AF1758" s="1">
        <f t="shared" si="1265"/>
        <v>12</v>
      </c>
      <c r="AG1758" s="1">
        <f t="shared" si="1266"/>
        <v>12</v>
      </c>
      <c r="AH1758" s="1">
        <f t="shared" si="1267"/>
        <v>12</v>
      </c>
      <c r="AI1758" s="1">
        <f t="shared" si="1268"/>
        <v>12</v>
      </c>
      <c r="AJ1758" s="1">
        <f t="shared" si="1269"/>
        <v>12</v>
      </c>
      <c r="AK1758" s="1">
        <f t="shared" si="1270"/>
        <v>12</v>
      </c>
      <c r="AL1758" s="1">
        <f t="shared" si="1271"/>
        <v>12</v>
      </c>
      <c r="AM1758" s="1">
        <f t="shared" si="1272"/>
        <v>12</v>
      </c>
      <c r="AN1758" s="1">
        <f t="shared" si="1273"/>
        <v>12</v>
      </c>
      <c r="AO1758" s="1">
        <f t="shared" si="1274"/>
        <v>12</v>
      </c>
      <c r="AP1758" s="7">
        <f t="shared" si="1244"/>
        <v>12</v>
      </c>
      <c r="AQ1758" s="7">
        <f t="shared" si="1245"/>
        <v>12</v>
      </c>
      <c r="AR1758" s="1">
        <f t="shared" si="1275"/>
        <v>12</v>
      </c>
      <c r="AS1758" s="7">
        <f t="shared" si="1246"/>
        <v>12</v>
      </c>
      <c r="AT1758" s="1">
        <f t="shared" si="1276"/>
        <v>12</v>
      </c>
      <c r="AU1758" s="1">
        <f t="shared" si="1277"/>
        <v>12</v>
      </c>
      <c r="AV1758" s="1">
        <f t="shared" si="1278"/>
        <v>12</v>
      </c>
      <c r="AW1758" s="1">
        <f t="shared" si="1279"/>
        <v>12</v>
      </c>
      <c r="AX1758" s="1">
        <f t="shared" si="1280"/>
        <v>12</v>
      </c>
      <c r="AY1758" s="1">
        <f t="shared" si="1281"/>
        <v>12</v>
      </c>
      <c r="AZ1758" s="1">
        <f t="shared" si="1282"/>
        <v>12</v>
      </c>
      <c r="BA1758" s="1">
        <f t="shared" si="1283"/>
        <v>12</v>
      </c>
      <c r="BB1758" s="1">
        <f t="shared" si="1284"/>
        <v>12</v>
      </c>
      <c r="BC1758" s="1">
        <f t="shared" si="1285"/>
        <v>12</v>
      </c>
      <c r="BD1758" s="1">
        <f t="shared" si="1286"/>
        <v>12</v>
      </c>
      <c r="BE1758" s="1">
        <f t="shared" si="1287"/>
        <v>12</v>
      </c>
      <c r="BF1758" s="1">
        <f t="shared" si="1288"/>
        <v>12</v>
      </c>
      <c r="BG1758" s="1">
        <f>+IF(D1758="male",VLOOKUP(M1758,'Key node cluster'!$A$3:$C$45,3,0),VLOOKUP(M1758,'Key node cluster'!$F$3:$H$27,3,0))</f>
        <v>18</v>
      </c>
    </row>
    <row r="1759" spans="1:59" x14ac:dyDescent="0.25">
      <c r="A1759" t="s">
        <v>613</v>
      </c>
      <c r="B1759">
        <v>9832054884</v>
      </c>
      <c r="C1759" s="7">
        <v>40</v>
      </c>
      <c r="D1759" t="s">
        <v>20</v>
      </c>
      <c r="E1759" t="s">
        <v>10</v>
      </c>
      <c r="G1759" t="str">
        <f t="shared" si="1289"/>
        <v/>
      </c>
      <c r="H1759" s="7">
        <f t="shared" si="1247"/>
        <v>10</v>
      </c>
      <c r="J1759">
        <v>38</v>
      </c>
      <c r="K1759">
        <v>7.6958904109589001</v>
      </c>
      <c r="L1759">
        <v>8</v>
      </c>
      <c r="M1759" s="5">
        <f t="shared" si="1248"/>
        <v>12</v>
      </c>
      <c r="N1759" s="5">
        <f>+IF(D1759="male",VLOOKUP(BG1759,'Key node cluster'!$L$3:$N$24,3,0),VLOOKUP(BG1759,'Key node cluster'!$R$3:$T$15,3,0))</f>
        <v>1</v>
      </c>
      <c r="O1759" s="1">
        <v>0</v>
      </c>
      <c r="P1759" s="1">
        <f t="shared" si="1249"/>
        <v>12</v>
      </c>
      <c r="Q1759" s="1">
        <f t="shared" si="1250"/>
        <v>12</v>
      </c>
      <c r="R1759" s="1">
        <f t="shared" si="1251"/>
        <v>12</v>
      </c>
      <c r="S1759" s="1">
        <f t="shared" si="1252"/>
        <v>12</v>
      </c>
      <c r="T1759" s="1">
        <f t="shared" si="1253"/>
        <v>12</v>
      </c>
      <c r="U1759" s="1">
        <f t="shared" si="1254"/>
        <v>12</v>
      </c>
      <c r="V1759" s="1">
        <f t="shared" si="1255"/>
        <v>12</v>
      </c>
      <c r="W1759" s="1">
        <f t="shared" si="1256"/>
        <v>12</v>
      </c>
      <c r="X1759" s="1">
        <f t="shared" si="1257"/>
        <v>12</v>
      </c>
      <c r="Y1759" s="1">
        <f t="shared" si="1258"/>
        <v>12</v>
      </c>
      <c r="Z1759" s="1">
        <f t="shared" si="1259"/>
        <v>12</v>
      </c>
      <c r="AA1759" s="1">
        <f t="shared" si="1260"/>
        <v>12</v>
      </c>
      <c r="AB1759" s="1">
        <f t="shared" si="1261"/>
        <v>12</v>
      </c>
      <c r="AC1759" s="1">
        <f t="shared" si="1262"/>
        <v>12</v>
      </c>
      <c r="AD1759" s="1">
        <f t="shared" si="1263"/>
        <v>12</v>
      </c>
      <c r="AE1759" s="1">
        <f t="shared" si="1264"/>
        <v>12</v>
      </c>
      <c r="AF1759" s="1">
        <f t="shared" si="1265"/>
        <v>12</v>
      </c>
      <c r="AG1759" s="1">
        <f t="shared" si="1266"/>
        <v>12</v>
      </c>
      <c r="AH1759" s="1">
        <f t="shared" si="1267"/>
        <v>12</v>
      </c>
      <c r="AI1759" s="1">
        <f t="shared" si="1268"/>
        <v>12</v>
      </c>
      <c r="AJ1759" s="1">
        <f t="shared" si="1269"/>
        <v>12</v>
      </c>
      <c r="AK1759" s="1">
        <f t="shared" si="1270"/>
        <v>12</v>
      </c>
      <c r="AL1759" s="1">
        <f t="shared" si="1271"/>
        <v>12</v>
      </c>
      <c r="AM1759" s="1">
        <f t="shared" si="1272"/>
        <v>12</v>
      </c>
      <c r="AN1759" s="1">
        <f t="shared" si="1273"/>
        <v>12</v>
      </c>
      <c r="AO1759" s="1">
        <f t="shared" si="1274"/>
        <v>12</v>
      </c>
      <c r="AP1759" s="7">
        <f t="shared" si="1244"/>
        <v>12</v>
      </c>
      <c r="AQ1759" s="7">
        <f t="shared" si="1245"/>
        <v>12</v>
      </c>
      <c r="AR1759" s="1">
        <f t="shared" si="1275"/>
        <v>12</v>
      </c>
      <c r="AS1759" s="7">
        <f t="shared" si="1246"/>
        <v>12</v>
      </c>
      <c r="AT1759" s="1">
        <f t="shared" si="1276"/>
        <v>12</v>
      </c>
      <c r="AU1759" s="1">
        <f t="shared" si="1277"/>
        <v>12</v>
      </c>
      <c r="AV1759" s="1">
        <f t="shared" si="1278"/>
        <v>12</v>
      </c>
      <c r="AW1759" s="1">
        <f t="shared" si="1279"/>
        <v>12</v>
      </c>
      <c r="AX1759" s="1">
        <f t="shared" si="1280"/>
        <v>12</v>
      </c>
      <c r="AY1759" s="1">
        <f t="shared" si="1281"/>
        <v>12</v>
      </c>
      <c r="AZ1759" s="1">
        <f t="shared" si="1282"/>
        <v>12</v>
      </c>
      <c r="BA1759" s="1">
        <f t="shared" si="1283"/>
        <v>12</v>
      </c>
      <c r="BB1759" s="1">
        <f t="shared" si="1284"/>
        <v>12</v>
      </c>
      <c r="BC1759" s="1">
        <f t="shared" si="1285"/>
        <v>12</v>
      </c>
      <c r="BD1759" s="1">
        <f t="shared" si="1286"/>
        <v>12</v>
      </c>
      <c r="BE1759" s="1">
        <f t="shared" si="1287"/>
        <v>12</v>
      </c>
      <c r="BF1759" s="1">
        <f t="shared" si="1288"/>
        <v>12</v>
      </c>
      <c r="BG1759" s="1">
        <f>+IF(D1759="male",VLOOKUP(M1759,'Key node cluster'!$A$3:$C$45,3,0),VLOOKUP(M1759,'Key node cluster'!$F$3:$H$27,3,0))</f>
        <v>18</v>
      </c>
    </row>
    <row r="1760" spans="1:59" x14ac:dyDescent="0.25">
      <c r="A1760" t="s">
        <v>638</v>
      </c>
      <c r="B1760">
        <v>9852015263</v>
      </c>
      <c r="C1760" s="7">
        <v>40</v>
      </c>
      <c r="D1760" t="s">
        <v>20</v>
      </c>
      <c r="E1760" t="s">
        <v>10</v>
      </c>
      <c r="G1760" t="str">
        <f t="shared" si="1289"/>
        <v/>
      </c>
      <c r="H1760" s="7">
        <f t="shared" si="1247"/>
        <v>5</v>
      </c>
      <c r="J1760">
        <v>36</v>
      </c>
      <c r="K1760">
        <v>1.1671232876712001</v>
      </c>
      <c r="L1760">
        <v>1</v>
      </c>
      <c r="M1760" s="5">
        <f t="shared" si="1248"/>
        <v>12</v>
      </c>
      <c r="N1760" s="5">
        <f>+IF(D1760="male",VLOOKUP(BG1760,'Key node cluster'!$L$3:$N$24,3,0),VLOOKUP(BG1760,'Key node cluster'!$R$3:$T$15,3,0))</f>
        <v>1</v>
      </c>
      <c r="O1760" s="1">
        <v>0</v>
      </c>
      <c r="P1760" s="1">
        <f t="shared" si="1249"/>
        <v>12</v>
      </c>
      <c r="Q1760" s="1">
        <f t="shared" si="1250"/>
        <v>12</v>
      </c>
      <c r="R1760" s="1">
        <f t="shared" si="1251"/>
        <v>12</v>
      </c>
      <c r="S1760" s="1">
        <f t="shared" si="1252"/>
        <v>12</v>
      </c>
      <c r="T1760" s="1">
        <f t="shared" si="1253"/>
        <v>12</v>
      </c>
      <c r="U1760" s="1">
        <f t="shared" si="1254"/>
        <v>12</v>
      </c>
      <c r="V1760" s="1">
        <f t="shared" si="1255"/>
        <v>12</v>
      </c>
      <c r="W1760" s="1">
        <f t="shared" si="1256"/>
        <v>12</v>
      </c>
      <c r="X1760" s="1">
        <f t="shared" si="1257"/>
        <v>12</v>
      </c>
      <c r="Y1760" s="1">
        <f t="shared" si="1258"/>
        <v>12</v>
      </c>
      <c r="Z1760" s="1">
        <f t="shared" si="1259"/>
        <v>12</v>
      </c>
      <c r="AA1760" s="1">
        <f t="shared" si="1260"/>
        <v>12</v>
      </c>
      <c r="AB1760" s="1">
        <f t="shared" si="1261"/>
        <v>12</v>
      </c>
      <c r="AC1760" s="1">
        <f t="shared" si="1262"/>
        <v>12</v>
      </c>
      <c r="AD1760" s="1">
        <f t="shared" si="1263"/>
        <v>12</v>
      </c>
      <c r="AE1760" s="1">
        <f t="shared" si="1264"/>
        <v>12</v>
      </c>
      <c r="AF1760" s="1">
        <f t="shared" si="1265"/>
        <v>12</v>
      </c>
      <c r="AG1760" s="1">
        <f t="shared" si="1266"/>
        <v>12</v>
      </c>
      <c r="AH1760" s="1">
        <f t="shared" si="1267"/>
        <v>12</v>
      </c>
      <c r="AI1760" s="1">
        <f t="shared" si="1268"/>
        <v>12</v>
      </c>
      <c r="AJ1760" s="1">
        <f t="shared" si="1269"/>
        <v>12</v>
      </c>
      <c r="AK1760" s="1">
        <f t="shared" si="1270"/>
        <v>12</v>
      </c>
      <c r="AL1760" s="1">
        <f t="shared" si="1271"/>
        <v>12</v>
      </c>
      <c r="AM1760" s="1">
        <f t="shared" si="1272"/>
        <v>12</v>
      </c>
      <c r="AN1760" s="1">
        <f t="shared" si="1273"/>
        <v>12</v>
      </c>
      <c r="AO1760" s="1">
        <f t="shared" si="1274"/>
        <v>12</v>
      </c>
      <c r="AP1760" s="7">
        <f t="shared" si="1244"/>
        <v>12</v>
      </c>
      <c r="AQ1760" s="7">
        <f t="shared" si="1245"/>
        <v>12</v>
      </c>
      <c r="AR1760" s="1">
        <f t="shared" si="1275"/>
        <v>12</v>
      </c>
      <c r="AS1760" s="7">
        <f t="shared" si="1246"/>
        <v>12</v>
      </c>
      <c r="AT1760" s="1">
        <f t="shared" si="1276"/>
        <v>12</v>
      </c>
      <c r="AU1760" s="1">
        <f t="shared" si="1277"/>
        <v>12</v>
      </c>
      <c r="AV1760" s="1">
        <f t="shared" si="1278"/>
        <v>12</v>
      </c>
      <c r="AW1760" s="1">
        <f t="shared" si="1279"/>
        <v>12</v>
      </c>
      <c r="AX1760" s="1">
        <f t="shared" si="1280"/>
        <v>12</v>
      </c>
      <c r="AY1760" s="1">
        <f t="shared" si="1281"/>
        <v>12</v>
      </c>
      <c r="AZ1760" s="1">
        <f t="shared" si="1282"/>
        <v>12</v>
      </c>
      <c r="BA1760" s="1">
        <f t="shared" si="1283"/>
        <v>12</v>
      </c>
      <c r="BB1760" s="1">
        <f t="shared" si="1284"/>
        <v>12</v>
      </c>
      <c r="BC1760" s="1">
        <f t="shared" si="1285"/>
        <v>12</v>
      </c>
      <c r="BD1760" s="1">
        <f t="shared" si="1286"/>
        <v>12</v>
      </c>
      <c r="BE1760" s="1">
        <f t="shared" si="1287"/>
        <v>12</v>
      </c>
      <c r="BF1760" s="1">
        <f t="shared" si="1288"/>
        <v>12</v>
      </c>
      <c r="BG1760" s="1">
        <f>+IF(D1760="male",VLOOKUP(M1760,'Key node cluster'!$A$3:$C$45,3,0),VLOOKUP(M1760,'Key node cluster'!$F$3:$H$27,3,0))</f>
        <v>18</v>
      </c>
    </row>
    <row r="1761" spans="1:59" x14ac:dyDescent="0.25">
      <c r="A1761" t="s">
        <v>643</v>
      </c>
      <c r="B1761">
        <v>9912025723</v>
      </c>
      <c r="C1761" s="7">
        <v>30</v>
      </c>
      <c r="D1761" t="s">
        <v>20</v>
      </c>
      <c r="E1761" t="s">
        <v>10</v>
      </c>
      <c r="F1761" t="s">
        <v>11</v>
      </c>
      <c r="G1761" t="str">
        <f t="shared" si="1289"/>
        <v>bachelor or above</v>
      </c>
      <c r="H1761" s="7">
        <f t="shared" si="1247"/>
        <v>1</v>
      </c>
      <c r="I1761" t="s">
        <v>14</v>
      </c>
      <c r="J1761">
        <v>30</v>
      </c>
      <c r="K1761">
        <v>0.33424657534246999</v>
      </c>
      <c r="L1761">
        <v>1</v>
      </c>
      <c r="M1761" s="5">
        <f t="shared" si="1248"/>
        <v>23</v>
      </c>
      <c r="N1761" s="5">
        <f>+IF(D1761="male",VLOOKUP(BG1761,'Key node cluster'!$L$3:$N$24,3,0),VLOOKUP(BG1761,'Key node cluster'!$R$3:$T$15,3,0))</f>
        <v>0</v>
      </c>
      <c r="O1761" s="1">
        <v>0</v>
      </c>
      <c r="P1761" s="1">
        <f t="shared" si="1249"/>
        <v>12</v>
      </c>
      <c r="Q1761" s="1">
        <f t="shared" si="1250"/>
        <v>12</v>
      </c>
      <c r="R1761" s="1">
        <f t="shared" si="1251"/>
        <v>12</v>
      </c>
      <c r="S1761" s="1">
        <f t="shared" si="1252"/>
        <v>12</v>
      </c>
      <c r="T1761" s="1">
        <f t="shared" si="1253"/>
        <v>12</v>
      </c>
      <c r="U1761" s="1">
        <f t="shared" si="1254"/>
        <v>12</v>
      </c>
      <c r="V1761" s="1">
        <f t="shared" si="1255"/>
        <v>12</v>
      </c>
      <c r="W1761" s="1">
        <f t="shared" si="1256"/>
        <v>12</v>
      </c>
      <c r="X1761" s="1">
        <f t="shared" si="1257"/>
        <v>12</v>
      </c>
      <c r="Y1761" s="1">
        <f t="shared" si="1258"/>
        <v>12</v>
      </c>
      <c r="Z1761" s="1">
        <f t="shared" si="1259"/>
        <v>12</v>
      </c>
      <c r="AA1761" s="1">
        <f t="shared" si="1260"/>
        <v>12</v>
      </c>
      <c r="AB1761" s="1">
        <f t="shared" si="1261"/>
        <v>20</v>
      </c>
      <c r="AC1761" s="1">
        <f t="shared" si="1262"/>
        <v>20</v>
      </c>
      <c r="AD1761" s="1">
        <f t="shared" si="1263"/>
        <v>20</v>
      </c>
      <c r="AE1761" s="1">
        <f t="shared" si="1264"/>
        <v>20</v>
      </c>
      <c r="AF1761" s="1">
        <f t="shared" si="1265"/>
        <v>20</v>
      </c>
      <c r="AG1761" s="1">
        <f t="shared" si="1266"/>
        <v>20</v>
      </c>
      <c r="AH1761" s="1">
        <f t="shared" si="1267"/>
        <v>20</v>
      </c>
      <c r="AI1761" s="1">
        <f t="shared" si="1268"/>
        <v>20</v>
      </c>
      <c r="AJ1761" s="1">
        <f t="shared" si="1269"/>
        <v>21</v>
      </c>
      <c r="AK1761" s="1">
        <f t="shared" si="1270"/>
        <v>23</v>
      </c>
      <c r="AL1761" s="1">
        <f t="shared" si="1271"/>
        <v>23</v>
      </c>
      <c r="AM1761" s="1">
        <f t="shared" si="1272"/>
        <v>23</v>
      </c>
      <c r="AN1761" s="1">
        <f t="shared" si="1273"/>
        <v>23</v>
      </c>
      <c r="AO1761" s="1">
        <f t="shared" si="1274"/>
        <v>23</v>
      </c>
      <c r="AP1761" s="7">
        <f t="shared" si="1244"/>
        <v>23</v>
      </c>
      <c r="AQ1761" s="7">
        <f t="shared" si="1245"/>
        <v>23</v>
      </c>
      <c r="AR1761" s="1">
        <f t="shared" si="1275"/>
        <v>23</v>
      </c>
      <c r="AS1761" s="7">
        <f t="shared" si="1246"/>
        <v>23</v>
      </c>
      <c r="AT1761" s="1">
        <f t="shared" si="1276"/>
        <v>23</v>
      </c>
      <c r="AU1761" s="1">
        <f t="shared" si="1277"/>
        <v>23</v>
      </c>
      <c r="AV1761" s="1">
        <f t="shared" si="1278"/>
        <v>23</v>
      </c>
      <c r="AW1761" s="1">
        <f t="shared" si="1279"/>
        <v>23</v>
      </c>
      <c r="AX1761" s="1">
        <f t="shared" si="1280"/>
        <v>23</v>
      </c>
      <c r="AY1761" s="1">
        <f t="shared" si="1281"/>
        <v>23</v>
      </c>
      <c r="AZ1761" s="1">
        <f t="shared" si="1282"/>
        <v>23</v>
      </c>
      <c r="BA1761" s="1">
        <f t="shared" si="1283"/>
        <v>23</v>
      </c>
      <c r="BB1761" s="1">
        <f t="shared" si="1284"/>
        <v>23</v>
      </c>
      <c r="BC1761" s="1">
        <f t="shared" si="1285"/>
        <v>23</v>
      </c>
      <c r="BD1761" s="1">
        <f t="shared" si="1286"/>
        <v>23</v>
      </c>
      <c r="BE1761" s="1">
        <f t="shared" si="1287"/>
        <v>23</v>
      </c>
      <c r="BF1761" s="1">
        <f t="shared" si="1288"/>
        <v>23</v>
      </c>
      <c r="BG1761" s="1">
        <f>+IF(D1761="male",VLOOKUP(M1761,'Key node cluster'!$A$3:$C$45,3,0),VLOOKUP(M1761,'Key node cluster'!$F$3:$H$27,3,0))</f>
        <v>23</v>
      </c>
    </row>
    <row r="1762" spans="1:59" x14ac:dyDescent="0.25">
      <c r="A1762" t="s">
        <v>655</v>
      </c>
      <c r="B1762">
        <v>9952037142</v>
      </c>
      <c r="C1762" s="7">
        <v>30</v>
      </c>
      <c r="D1762" t="s">
        <v>20</v>
      </c>
      <c r="E1762" t="s">
        <v>10</v>
      </c>
      <c r="G1762" t="str">
        <f t="shared" si="1289"/>
        <v/>
      </c>
      <c r="H1762" s="7">
        <f t="shared" si="1247"/>
        <v>5</v>
      </c>
      <c r="J1762">
        <v>26</v>
      </c>
      <c r="K1762">
        <v>1.7479452054794999</v>
      </c>
      <c r="L1762">
        <v>1</v>
      </c>
      <c r="M1762" s="5">
        <f t="shared" si="1248"/>
        <v>12</v>
      </c>
      <c r="N1762" s="5">
        <f>+IF(D1762="male",VLOOKUP(BG1762,'Key node cluster'!$L$3:$N$24,3,0),VLOOKUP(BG1762,'Key node cluster'!$R$3:$T$15,3,0))</f>
        <v>1</v>
      </c>
      <c r="O1762" s="1">
        <v>0</v>
      </c>
      <c r="P1762" s="1">
        <f t="shared" si="1249"/>
        <v>12</v>
      </c>
      <c r="Q1762" s="1">
        <f t="shared" si="1250"/>
        <v>12</v>
      </c>
      <c r="R1762" s="1">
        <f t="shared" si="1251"/>
        <v>12</v>
      </c>
      <c r="S1762" s="1">
        <f t="shared" si="1252"/>
        <v>12</v>
      </c>
      <c r="T1762" s="1">
        <f t="shared" si="1253"/>
        <v>12</v>
      </c>
      <c r="U1762" s="1">
        <f t="shared" si="1254"/>
        <v>12</v>
      </c>
      <c r="V1762" s="1">
        <f t="shared" si="1255"/>
        <v>12</v>
      </c>
      <c r="W1762" s="1">
        <f t="shared" si="1256"/>
        <v>12</v>
      </c>
      <c r="X1762" s="1">
        <f t="shared" si="1257"/>
        <v>12</v>
      </c>
      <c r="Y1762" s="1">
        <f t="shared" si="1258"/>
        <v>12</v>
      </c>
      <c r="Z1762" s="1">
        <f t="shared" si="1259"/>
        <v>12</v>
      </c>
      <c r="AA1762" s="1">
        <f t="shared" si="1260"/>
        <v>12</v>
      </c>
      <c r="AB1762" s="1">
        <f t="shared" si="1261"/>
        <v>12</v>
      </c>
      <c r="AC1762" s="1">
        <f t="shared" si="1262"/>
        <v>12</v>
      </c>
      <c r="AD1762" s="1">
        <f t="shared" si="1263"/>
        <v>12</v>
      </c>
      <c r="AE1762" s="1">
        <f t="shared" si="1264"/>
        <v>12</v>
      </c>
      <c r="AF1762" s="1">
        <f t="shared" si="1265"/>
        <v>12</v>
      </c>
      <c r="AG1762" s="1">
        <f t="shared" si="1266"/>
        <v>12</v>
      </c>
      <c r="AH1762" s="1">
        <f t="shared" si="1267"/>
        <v>12</v>
      </c>
      <c r="AI1762" s="1">
        <f t="shared" si="1268"/>
        <v>12</v>
      </c>
      <c r="AJ1762" s="1">
        <f t="shared" si="1269"/>
        <v>12</v>
      </c>
      <c r="AK1762" s="1">
        <f t="shared" si="1270"/>
        <v>12</v>
      </c>
      <c r="AL1762" s="1">
        <f t="shared" si="1271"/>
        <v>12</v>
      </c>
      <c r="AM1762" s="1">
        <f t="shared" si="1272"/>
        <v>12</v>
      </c>
      <c r="AN1762" s="1">
        <f t="shared" si="1273"/>
        <v>12</v>
      </c>
      <c r="AO1762" s="1">
        <f t="shared" si="1274"/>
        <v>12</v>
      </c>
      <c r="AP1762" s="7">
        <f t="shared" si="1244"/>
        <v>12</v>
      </c>
      <c r="AQ1762" s="7">
        <f t="shared" si="1245"/>
        <v>12</v>
      </c>
      <c r="AR1762" s="1">
        <f t="shared" si="1275"/>
        <v>12</v>
      </c>
      <c r="AS1762" s="7">
        <f t="shared" si="1246"/>
        <v>12</v>
      </c>
      <c r="AT1762" s="1">
        <f t="shared" si="1276"/>
        <v>12</v>
      </c>
      <c r="AU1762" s="1">
        <f t="shared" si="1277"/>
        <v>12</v>
      </c>
      <c r="AV1762" s="1">
        <f t="shared" si="1278"/>
        <v>12</v>
      </c>
      <c r="AW1762" s="1">
        <f t="shared" si="1279"/>
        <v>12</v>
      </c>
      <c r="AX1762" s="1">
        <f t="shared" si="1280"/>
        <v>12</v>
      </c>
      <c r="AY1762" s="1">
        <f t="shared" si="1281"/>
        <v>12</v>
      </c>
      <c r="AZ1762" s="1">
        <f t="shared" si="1282"/>
        <v>12</v>
      </c>
      <c r="BA1762" s="1">
        <f t="shared" si="1283"/>
        <v>12</v>
      </c>
      <c r="BB1762" s="1">
        <f t="shared" si="1284"/>
        <v>12</v>
      </c>
      <c r="BC1762" s="1">
        <f t="shared" si="1285"/>
        <v>12</v>
      </c>
      <c r="BD1762" s="1">
        <f t="shared" si="1286"/>
        <v>12</v>
      </c>
      <c r="BE1762" s="1">
        <f t="shared" si="1287"/>
        <v>12</v>
      </c>
      <c r="BF1762" s="1">
        <f t="shared" si="1288"/>
        <v>12</v>
      </c>
      <c r="BG1762" s="1">
        <f>+IF(D1762="male",VLOOKUP(M1762,'Key node cluster'!$A$3:$C$45,3,0),VLOOKUP(M1762,'Key node cluster'!$F$3:$H$27,3,0))</f>
        <v>18</v>
      </c>
    </row>
    <row r="1763" spans="1:59" x14ac:dyDescent="0.25">
      <c r="A1763" t="s">
        <v>666</v>
      </c>
      <c r="B1763">
        <v>9982003294</v>
      </c>
      <c r="C1763" s="7">
        <v>20</v>
      </c>
      <c r="D1763" t="s">
        <v>20</v>
      </c>
      <c r="E1763" t="s">
        <v>10</v>
      </c>
      <c r="F1763" t="s">
        <v>11</v>
      </c>
      <c r="G1763" t="str">
        <f t="shared" si="1289"/>
        <v>tvet</v>
      </c>
      <c r="H1763" s="7">
        <f t="shared" si="1247"/>
        <v>5</v>
      </c>
      <c r="I1763" t="s">
        <v>22</v>
      </c>
      <c r="J1763">
        <v>24</v>
      </c>
      <c r="K1763">
        <v>1.2739726027397</v>
      </c>
      <c r="L1763">
        <v>1</v>
      </c>
      <c r="M1763" s="5">
        <f t="shared" si="1248"/>
        <v>18</v>
      </c>
      <c r="N1763" s="5">
        <f>+IF(D1763="male",VLOOKUP(BG1763,'Key node cluster'!$L$3:$N$24,3,0),VLOOKUP(BG1763,'Key node cluster'!$R$3:$T$15,3,0))</f>
        <v>1</v>
      </c>
      <c r="O1763" s="1">
        <v>0</v>
      </c>
      <c r="P1763" s="1">
        <f t="shared" si="1249"/>
        <v>12</v>
      </c>
      <c r="Q1763" s="1">
        <f t="shared" si="1250"/>
        <v>12</v>
      </c>
      <c r="R1763" s="1">
        <f t="shared" si="1251"/>
        <v>12</v>
      </c>
      <c r="S1763" s="1">
        <f t="shared" si="1252"/>
        <v>12</v>
      </c>
      <c r="T1763" s="1">
        <f t="shared" si="1253"/>
        <v>12</v>
      </c>
      <c r="U1763" s="1">
        <f t="shared" si="1254"/>
        <v>12</v>
      </c>
      <c r="V1763" s="1">
        <f t="shared" si="1255"/>
        <v>12</v>
      </c>
      <c r="W1763" s="1">
        <f t="shared" si="1256"/>
        <v>12</v>
      </c>
      <c r="X1763" s="1">
        <f t="shared" si="1257"/>
        <v>12</v>
      </c>
      <c r="Y1763" s="1">
        <f t="shared" si="1258"/>
        <v>12</v>
      </c>
      <c r="Z1763" s="1">
        <f t="shared" si="1259"/>
        <v>12</v>
      </c>
      <c r="AA1763" s="1">
        <f t="shared" si="1260"/>
        <v>12</v>
      </c>
      <c r="AB1763" s="1">
        <f t="shared" si="1261"/>
        <v>13</v>
      </c>
      <c r="AC1763" s="1">
        <f t="shared" si="1262"/>
        <v>17</v>
      </c>
      <c r="AD1763" s="1">
        <f t="shared" si="1263"/>
        <v>17</v>
      </c>
      <c r="AE1763" s="1">
        <f t="shared" si="1264"/>
        <v>17</v>
      </c>
      <c r="AF1763" s="1">
        <f t="shared" si="1265"/>
        <v>17</v>
      </c>
      <c r="AG1763" s="1">
        <f t="shared" si="1266"/>
        <v>18</v>
      </c>
      <c r="AH1763" s="1">
        <f t="shared" si="1267"/>
        <v>18</v>
      </c>
      <c r="AI1763" s="1">
        <f t="shared" si="1268"/>
        <v>18</v>
      </c>
      <c r="AJ1763" s="1">
        <f t="shared" si="1269"/>
        <v>18</v>
      </c>
      <c r="AK1763" s="1">
        <f t="shared" si="1270"/>
        <v>18</v>
      </c>
      <c r="AL1763" s="1">
        <f t="shared" si="1271"/>
        <v>18</v>
      </c>
      <c r="AM1763" s="1">
        <f t="shared" si="1272"/>
        <v>18</v>
      </c>
      <c r="AN1763" s="1">
        <f t="shared" si="1273"/>
        <v>18</v>
      </c>
      <c r="AO1763" s="1">
        <f t="shared" si="1274"/>
        <v>18</v>
      </c>
      <c r="AP1763" s="7">
        <f t="shared" si="1244"/>
        <v>18</v>
      </c>
      <c r="AQ1763" s="7">
        <f t="shared" si="1245"/>
        <v>18</v>
      </c>
      <c r="AR1763" s="1">
        <f t="shared" si="1275"/>
        <v>18</v>
      </c>
      <c r="AS1763" s="7">
        <f t="shared" si="1246"/>
        <v>18</v>
      </c>
      <c r="AT1763" s="1">
        <f t="shared" si="1276"/>
        <v>18</v>
      </c>
      <c r="AU1763" s="1">
        <f t="shared" si="1277"/>
        <v>18</v>
      </c>
      <c r="AV1763" s="1">
        <f t="shared" si="1278"/>
        <v>18</v>
      </c>
      <c r="AW1763" s="1">
        <f t="shared" si="1279"/>
        <v>18</v>
      </c>
      <c r="AX1763" s="1">
        <f t="shared" si="1280"/>
        <v>18</v>
      </c>
      <c r="AY1763" s="1">
        <f t="shared" si="1281"/>
        <v>18</v>
      </c>
      <c r="AZ1763" s="1">
        <f t="shared" si="1282"/>
        <v>18</v>
      </c>
      <c r="BA1763" s="1">
        <f t="shared" si="1283"/>
        <v>18</v>
      </c>
      <c r="BB1763" s="1">
        <f t="shared" si="1284"/>
        <v>18</v>
      </c>
      <c r="BC1763" s="1">
        <f t="shared" si="1285"/>
        <v>18</v>
      </c>
      <c r="BD1763" s="1">
        <f t="shared" si="1286"/>
        <v>18</v>
      </c>
      <c r="BE1763" s="1">
        <f t="shared" si="1287"/>
        <v>18</v>
      </c>
      <c r="BF1763" s="1">
        <f t="shared" si="1288"/>
        <v>18</v>
      </c>
      <c r="BG1763" s="1">
        <f>+IF(D1763="male",VLOOKUP(M1763,'Key node cluster'!$A$3:$C$45,3,0),VLOOKUP(M1763,'Key node cluster'!$F$3:$H$27,3,0))</f>
        <v>18</v>
      </c>
    </row>
    <row r="1764" spans="1:59" x14ac:dyDescent="0.25">
      <c r="A1764" t="s">
        <v>689</v>
      </c>
      <c r="B1764">
        <v>9982040691</v>
      </c>
      <c r="C1764" s="7">
        <v>20</v>
      </c>
      <c r="D1764" t="s">
        <v>20</v>
      </c>
      <c r="E1764" t="s">
        <v>10</v>
      </c>
      <c r="F1764" t="s">
        <v>31</v>
      </c>
      <c r="G1764" t="str">
        <f t="shared" si="1289"/>
        <v>bachelor or above</v>
      </c>
      <c r="H1764" s="7">
        <f t="shared" si="1247"/>
        <v>1</v>
      </c>
      <c r="I1764" t="s">
        <v>14</v>
      </c>
      <c r="J1764">
        <v>23</v>
      </c>
      <c r="K1764">
        <v>0.24383561643835999</v>
      </c>
      <c r="L1764">
        <v>2</v>
      </c>
      <c r="M1764" s="5">
        <f t="shared" si="1248"/>
        <v>22</v>
      </c>
      <c r="N1764" s="5">
        <f>+IF(D1764="male",VLOOKUP(BG1764,'Key node cluster'!$L$3:$N$24,3,0),VLOOKUP(BG1764,'Key node cluster'!$R$3:$T$15,3,0))</f>
        <v>0</v>
      </c>
      <c r="O1764" s="1">
        <v>0</v>
      </c>
      <c r="P1764" s="1">
        <f t="shared" si="1249"/>
        <v>12</v>
      </c>
      <c r="Q1764" s="1">
        <f t="shared" si="1250"/>
        <v>12</v>
      </c>
      <c r="R1764" s="1">
        <f t="shared" si="1251"/>
        <v>12</v>
      </c>
      <c r="S1764" s="1">
        <f t="shared" si="1252"/>
        <v>12</v>
      </c>
      <c r="T1764" s="1">
        <f t="shared" si="1253"/>
        <v>12</v>
      </c>
      <c r="U1764" s="1">
        <f t="shared" si="1254"/>
        <v>12</v>
      </c>
      <c r="V1764" s="1">
        <f t="shared" si="1255"/>
        <v>12</v>
      </c>
      <c r="W1764" s="1">
        <f t="shared" si="1256"/>
        <v>12</v>
      </c>
      <c r="X1764" s="1">
        <f t="shared" si="1257"/>
        <v>12</v>
      </c>
      <c r="Y1764" s="1">
        <f t="shared" si="1258"/>
        <v>12</v>
      </c>
      <c r="Z1764" s="1">
        <f t="shared" si="1259"/>
        <v>12</v>
      </c>
      <c r="AA1764" s="1">
        <f t="shared" si="1260"/>
        <v>12</v>
      </c>
      <c r="AB1764" s="1">
        <f t="shared" si="1261"/>
        <v>20</v>
      </c>
      <c r="AC1764" s="1">
        <f t="shared" si="1262"/>
        <v>20</v>
      </c>
      <c r="AD1764" s="1">
        <f t="shared" si="1263"/>
        <v>20</v>
      </c>
      <c r="AE1764" s="1">
        <f t="shared" si="1264"/>
        <v>20</v>
      </c>
      <c r="AF1764" s="1">
        <f t="shared" si="1265"/>
        <v>20</v>
      </c>
      <c r="AG1764" s="1">
        <f t="shared" si="1266"/>
        <v>20</v>
      </c>
      <c r="AH1764" s="1">
        <f t="shared" si="1267"/>
        <v>20</v>
      </c>
      <c r="AI1764" s="1">
        <f t="shared" si="1268"/>
        <v>20</v>
      </c>
      <c r="AJ1764" s="1">
        <f t="shared" si="1269"/>
        <v>21</v>
      </c>
      <c r="AK1764" s="1">
        <f t="shared" si="1270"/>
        <v>22</v>
      </c>
      <c r="AL1764" s="1">
        <f t="shared" si="1271"/>
        <v>22</v>
      </c>
      <c r="AM1764" s="1">
        <f t="shared" si="1272"/>
        <v>22</v>
      </c>
      <c r="AN1764" s="1">
        <f t="shared" si="1273"/>
        <v>22</v>
      </c>
      <c r="AO1764" s="1">
        <f t="shared" si="1274"/>
        <v>22</v>
      </c>
      <c r="AP1764" s="7">
        <f t="shared" ref="AP1764:AP1827" si="1290">IF($D1764="male",IF(P1764&lt;&gt;26,AO1764,IF(F1764="",AO1764,IF(F1764&lt;&gt;"amman",27,38))),AO1764)</f>
        <v>22</v>
      </c>
      <c r="AQ1764" s="7">
        <f t="shared" ref="AQ1764:AQ1827" si="1291">IF($D1764="male",IF(AP1764&lt;&gt;27,AP1764,IF(F1764="",AP1764,IF(F1764&lt;&gt;"zarqa",28,33))),AP1764)</f>
        <v>22</v>
      </c>
      <c r="AR1764" s="1">
        <f t="shared" si="1275"/>
        <v>22</v>
      </c>
      <c r="AS1764" s="7">
        <f t="shared" ref="AS1764:AS1827" si="1292">IF($D1764="male",IF(AR1764&lt;&gt;29,AR1764,IF(C1764&lt;=25,30,31)),AR1764)</f>
        <v>22</v>
      </c>
      <c r="AT1764" s="1">
        <f t="shared" si="1276"/>
        <v>22</v>
      </c>
      <c r="AU1764" s="1">
        <f t="shared" si="1277"/>
        <v>22</v>
      </c>
      <c r="AV1764" s="1">
        <f t="shared" si="1278"/>
        <v>22</v>
      </c>
      <c r="AW1764" s="1">
        <f t="shared" si="1279"/>
        <v>22</v>
      </c>
      <c r="AX1764" s="1">
        <f t="shared" si="1280"/>
        <v>22</v>
      </c>
      <c r="AY1764" s="1">
        <f t="shared" si="1281"/>
        <v>22</v>
      </c>
      <c r="AZ1764" s="1">
        <f t="shared" si="1282"/>
        <v>22</v>
      </c>
      <c r="BA1764" s="1">
        <f t="shared" si="1283"/>
        <v>22</v>
      </c>
      <c r="BB1764" s="1">
        <f t="shared" si="1284"/>
        <v>22</v>
      </c>
      <c r="BC1764" s="1">
        <f t="shared" si="1285"/>
        <v>22</v>
      </c>
      <c r="BD1764" s="1">
        <f t="shared" si="1286"/>
        <v>22</v>
      </c>
      <c r="BE1764" s="1">
        <f t="shared" si="1287"/>
        <v>22</v>
      </c>
      <c r="BF1764" s="1">
        <f t="shared" si="1288"/>
        <v>22</v>
      </c>
      <c r="BG1764" s="1">
        <f>+IF(D1764="male",VLOOKUP(M1764,'Key node cluster'!$A$3:$C$45,3,0),VLOOKUP(M1764,'Key node cluster'!$F$3:$H$27,3,0))</f>
        <v>22</v>
      </c>
    </row>
    <row r="1765" spans="1:59" x14ac:dyDescent="0.25">
      <c r="A1765" t="s">
        <v>694</v>
      </c>
      <c r="B1765">
        <v>9892052861</v>
      </c>
      <c r="C1765" s="7">
        <v>30</v>
      </c>
      <c r="D1765" t="s">
        <v>20</v>
      </c>
      <c r="E1765" t="s">
        <v>10</v>
      </c>
      <c r="G1765" t="str">
        <f t="shared" si="1289"/>
        <v/>
      </c>
      <c r="H1765" s="7">
        <f t="shared" si="1247"/>
        <v>10</v>
      </c>
      <c r="J1765">
        <v>32</v>
      </c>
      <c r="K1765">
        <v>7.5863013698630004</v>
      </c>
      <c r="L1765">
        <v>5</v>
      </c>
      <c r="M1765" s="5">
        <f t="shared" si="1248"/>
        <v>12</v>
      </c>
      <c r="N1765" s="5">
        <f>+IF(D1765="male",VLOOKUP(BG1765,'Key node cluster'!$L$3:$N$24,3,0),VLOOKUP(BG1765,'Key node cluster'!$R$3:$T$15,3,0))</f>
        <v>1</v>
      </c>
      <c r="O1765" s="1">
        <v>0</v>
      </c>
      <c r="P1765" s="1">
        <f t="shared" si="1249"/>
        <v>12</v>
      </c>
      <c r="Q1765" s="1">
        <f t="shared" si="1250"/>
        <v>12</v>
      </c>
      <c r="R1765" s="1">
        <f t="shared" si="1251"/>
        <v>12</v>
      </c>
      <c r="S1765" s="1">
        <f t="shared" si="1252"/>
        <v>12</v>
      </c>
      <c r="T1765" s="1">
        <f t="shared" si="1253"/>
        <v>12</v>
      </c>
      <c r="U1765" s="1">
        <f t="shared" si="1254"/>
        <v>12</v>
      </c>
      <c r="V1765" s="1">
        <f t="shared" si="1255"/>
        <v>12</v>
      </c>
      <c r="W1765" s="1">
        <f t="shared" si="1256"/>
        <v>12</v>
      </c>
      <c r="X1765" s="1">
        <f t="shared" si="1257"/>
        <v>12</v>
      </c>
      <c r="Y1765" s="1">
        <f t="shared" si="1258"/>
        <v>12</v>
      </c>
      <c r="Z1765" s="1">
        <f t="shared" si="1259"/>
        <v>12</v>
      </c>
      <c r="AA1765" s="1">
        <f t="shared" si="1260"/>
        <v>12</v>
      </c>
      <c r="AB1765" s="1">
        <f t="shared" si="1261"/>
        <v>12</v>
      </c>
      <c r="AC1765" s="1">
        <f t="shared" si="1262"/>
        <v>12</v>
      </c>
      <c r="AD1765" s="1">
        <f t="shared" si="1263"/>
        <v>12</v>
      </c>
      <c r="AE1765" s="1">
        <f t="shared" si="1264"/>
        <v>12</v>
      </c>
      <c r="AF1765" s="1">
        <f t="shared" si="1265"/>
        <v>12</v>
      </c>
      <c r="AG1765" s="1">
        <f t="shared" si="1266"/>
        <v>12</v>
      </c>
      <c r="AH1765" s="1">
        <f t="shared" si="1267"/>
        <v>12</v>
      </c>
      <c r="AI1765" s="1">
        <f t="shared" si="1268"/>
        <v>12</v>
      </c>
      <c r="AJ1765" s="1">
        <f t="shared" si="1269"/>
        <v>12</v>
      </c>
      <c r="AK1765" s="1">
        <f t="shared" si="1270"/>
        <v>12</v>
      </c>
      <c r="AL1765" s="1">
        <f t="shared" si="1271"/>
        <v>12</v>
      </c>
      <c r="AM1765" s="1">
        <f t="shared" si="1272"/>
        <v>12</v>
      </c>
      <c r="AN1765" s="1">
        <f t="shared" si="1273"/>
        <v>12</v>
      </c>
      <c r="AO1765" s="1">
        <f t="shared" si="1274"/>
        <v>12</v>
      </c>
      <c r="AP1765" s="7">
        <f t="shared" si="1290"/>
        <v>12</v>
      </c>
      <c r="AQ1765" s="7">
        <f t="shared" si="1291"/>
        <v>12</v>
      </c>
      <c r="AR1765" s="1">
        <f t="shared" si="1275"/>
        <v>12</v>
      </c>
      <c r="AS1765" s="7">
        <f t="shared" si="1292"/>
        <v>12</v>
      </c>
      <c r="AT1765" s="1">
        <f t="shared" si="1276"/>
        <v>12</v>
      </c>
      <c r="AU1765" s="1">
        <f t="shared" si="1277"/>
        <v>12</v>
      </c>
      <c r="AV1765" s="1">
        <f t="shared" si="1278"/>
        <v>12</v>
      </c>
      <c r="AW1765" s="1">
        <f t="shared" si="1279"/>
        <v>12</v>
      </c>
      <c r="AX1765" s="1">
        <f t="shared" si="1280"/>
        <v>12</v>
      </c>
      <c r="AY1765" s="1">
        <f t="shared" si="1281"/>
        <v>12</v>
      </c>
      <c r="AZ1765" s="1">
        <f t="shared" si="1282"/>
        <v>12</v>
      </c>
      <c r="BA1765" s="1">
        <f t="shared" si="1283"/>
        <v>12</v>
      </c>
      <c r="BB1765" s="1">
        <f t="shared" si="1284"/>
        <v>12</v>
      </c>
      <c r="BC1765" s="1">
        <f t="shared" si="1285"/>
        <v>12</v>
      </c>
      <c r="BD1765" s="1">
        <f t="shared" si="1286"/>
        <v>12</v>
      </c>
      <c r="BE1765" s="1">
        <f t="shared" si="1287"/>
        <v>12</v>
      </c>
      <c r="BF1765" s="1">
        <f t="shared" si="1288"/>
        <v>12</v>
      </c>
      <c r="BG1765" s="1">
        <f>+IF(D1765="male",VLOOKUP(M1765,'Key node cluster'!$A$3:$C$45,3,0),VLOOKUP(M1765,'Key node cluster'!$F$3:$H$27,3,0))</f>
        <v>18</v>
      </c>
    </row>
    <row r="1766" spans="1:59" x14ac:dyDescent="0.25">
      <c r="A1766" t="s">
        <v>726</v>
      </c>
      <c r="B1766">
        <v>9862045018</v>
      </c>
      <c r="C1766" s="7">
        <v>40</v>
      </c>
      <c r="D1766" t="s">
        <v>20</v>
      </c>
      <c r="E1766" t="s">
        <v>10</v>
      </c>
      <c r="G1766" t="str">
        <f t="shared" si="1289"/>
        <v/>
      </c>
      <c r="H1766" s="7">
        <f t="shared" si="1247"/>
        <v>15</v>
      </c>
      <c r="J1766">
        <v>36</v>
      </c>
      <c r="K1766">
        <v>11.778082191780999</v>
      </c>
      <c r="L1766">
        <v>1</v>
      </c>
      <c r="M1766" s="5">
        <f t="shared" si="1248"/>
        <v>12</v>
      </c>
      <c r="N1766" s="5">
        <f>+IF(D1766="male",VLOOKUP(BG1766,'Key node cluster'!$L$3:$N$24,3,0),VLOOKUP(BG1766,'Key node cluster'!$R$3:$T$15,3,0))</f>
        <v>1</v>
      </c>
      <c r="O1766" s="1">
        <v>0</v>
      </c>
      <c r="P1766" s="1">
        <f t="shared" si="1249"/>
        <v>12</v>
      </c>
      <c r="Q1766" s="1">
        <f t="shared" si="1250"/>
        <v>12</v>
      </c>
      <c r="R1766" s="1">
        <f t="shared" si="1251"/>
        <v>12</v>
      </c>
      <c r="S1766" s="1">
        <f t="shared" si="1252"/>
        <v>12</v>
      </c>
      <c r="T1766" s="1">
        <f t="shared" si="1253"/>
        <v>12</v>
      </c>
      <c r="U1766" s="1">
        <f t="shared" si="1254"/>
        <v>12</v>
      </c>
      <c r="V1766" s="1">
        <f t="shared" si="1255"/>
        <v>12</v>
      </c>
      <c r="W1766" s="1">
        <f t="shared" si="1256"/>
        <v>12</v>
      </c>
      <c r="X1766" s="1">
        <f t="shared" si="1257"/>
        <v>12</v>
      </c>
      <c r="Y1766" s="1">
        <f t="shared" si="1258"/>
        <v>12</v>
      </c>
      <c r="Z1766" s="1">
        <f t="shared" si="1259"/>
        <v>12</v>
      </c>
      <c r="AA1766" s="1">
        <f t="shared" si="1260"/>
        <v>12</v>
      </c>
      <c r="AB1766" s="1">
        <f t="shared" si="1261"/>
        <v>12</v>
      </c>
      <c r="AC1766" s="1">
        <f t="shared" si="1262"/>
        <v>12</v>
      </c>
      <c r="AD1766" s="1">
        <f t="shared" si="1263"/>
        <v>12</v>
      </c>
      <c r="AE1766" s="1">
        <f t="shared" si="1264"/>
        <v>12</v>
      </c>
      <c r="AF1766" s="1">
        <f t="shared" si="1265"/>
        <v>12</v>
      </c>
      <c r="AG1766" s="1">
        <f t="shared" si="1266"/>
        <v>12</v>
      </c>
      <c r="AH1766" s="1">
        <f t="shared" si="1267"/>
        <v>12</v>
      </c>
      <c r="AI1766" s="1">
        <f t="shared" si="1268"/>
        <v>12</v>
      </c>
      <c r="AJ1766" s="1">
        <f t="shared" si="1269"/>
        <v>12</v>
      </c>
      <c r="AK1766" s="1">
        <f t="shared" si="1270"/>
        <v>12</v>
      </c>
      <c r="AL1766" s="1">
        <f t="shared" si="1271"/>
        <v>12</v>
      </c>
      <c r="AM1766" s="1">
        <f t="shared" si="1272"/>
        <v>12</v>
      </c>
      <c r="AN1766" s="1">
        <f t="shared" si="1273"/>
        <v>12</v>
      </c>
      <c r="AO1766" s="1">
        <f t="shared" si="1274"/>
        <v>12</v>
      </c>
      <c r="AP1766" s="7">
        <f t="shared" si="1290"/>
        <v>12</v>
      </c>
      <c r="AQ1766" s="7">
        <f t="shared" si="1291"/>
        <v>12</v>
      </c>
      <c r="AR1766" s="1">
        <f t="shared" si="1275"/>
        <v>12</v>
      </c>
      <c r="AS1766" s="7">
        <f t="shared" si="1292"/>
        <v>12</v>
      </c>
      <c r="AT1766" s="1">
        <f t="shared" si="1276"/>
        <v>12</v>
      </c>
      <c r="AU1766" s="1">
        <f t="shared" si="1277"/>
        <v>12</v>
      </c>
      <c r="AV1766" s="1">
        <f t="shared" si="1278"/>
        <v>12</v>
      </c>
      <c r="AW1766" s="1">
        <f t="shared" si="1279"/>
        <v>12</v>
      </c>
      <c r="AX1766" s="1">
        <f t="shared" si="1280"/>
        <v>12</v>
      </c>
      <c r="AY1766" s="1">
        <f t="shared" si="1281"/>
        <v>12</v>
      </c>
      <c r="AZ1766" s="1">
        <f t="shared" si="1282"/>
        <v>12</v>
      </c>
      <c r="BA1766" s="1">
        <f t="shared" si="1283"/>
        <v>12</v>
      </c>
      <c r="BB1766" s="1">
        <f t="shared" si="1284"/>
        <v>12</v>
      </c>
      <c r="BC1766" s="1">
        <f t="shared" si="1285"/>
        <v>12</v>
      </c>
      <c r="BD1766" s="1">
        <f t="shared" si="1286"/>
        <v>12</v>
      </c>
      <c r="BE1766" s="1">
        <f t="shared" si="1287"/>
        <v>12</v>
      </c>
      <c r="BF1766" s="1">
        <f t="shared" si="1288"/>
        <v>12</v>
      </c>
      <c r="BG1766" s="1">
        <f>+IF(D1766="male",VLOOKUP(M1766,'Key node cluster'!$A$3:$C$45,3,0),VLOOKUP(M1766,'Key node cluster'!$F$3:$H$27,3,0))</f>
        <v>18</v>
      </c>
    </row>
    <row r="1767" spans="1:59" x14ac:dyDescent="0.25">
      <c r="A1767" t="s">
        <v>732</v>
      </c>
      <c r="B1767">
        <v>9822018731</v>
      </c>
      <c r="C1767" s="7">
        <v>40</v>
      </c>
      <c r="D1767" t="s">
        <v>20</v>
      </c>
      <c r="E1767" t="s">
        <v>10</v>
      </c>
      <c r="G1767" t="str">
        <f t="shared" si="1289"/>
        <v/>
      </c>
      <c r="H1767" s="7">
        <f t="shared" si="1247"/>
        <v>15</v>
      </c>
      <c r="J1767">
        <v>40</v>
      </c>
      <c r="K1767">
        <v>12.947945205479</v>
      </c>
      <c r="L1767">
        <v>10</v>
      </c>
      <c r="M1767" s="5">
        <f t="shared" si="1248"/>
        <v>12</v>
      </c>
      <c r="N1767" s="5">
        <f>+IF(D1767="male",VLOOKUP(BG1767,'Key node cluster'!$L$3:$N$24,3,0),VLOOKUP(BG1767,'Key node cluster'!$R$3:$T$15,3,0))</f>
        <v>1</v>
      </c>
      <c r="O1767" s="1">
        <v>0</v>
      </c>
      <c r="P1767" s="1">
        <f t="shared" si="1249"/>
        <v>12</v>
      </c>
      <c r="Q1767" s="1">
        <f t="shared" si="1250"/>
        <v>12</v>
      </c>
      <c r="R1767" s="1">
        <f t="shared" si="1251"/>
        <v>12</v>
      </c>
      <c r="S1767" s="1">
        <f t="shared" si="1252"/>
        <v>12</v>
      </c>
      <c r="T1767" s="1">
        <f t="shared" si="1253"/>
        <v>12</v>
      </c>
      <c r="U1767" s="1">
        <f t="shared" si="1254"/>
        <v>12</v>
      </c>
      <c r="V1767" s="1">
        <f t="shared" si="1255"/>
        <v>12</v>
      </c>
      <c r="W1767" s="1">
        <f t="shared" si="1256"/>
        <v>12</v>
      </c>
      <c r="X1767" s="1">
        <f t="shared" si="1257"/>
        <v>12</v>
      </c>
      <c r="Y1767" s="1">
        <f t="shared" si="1258"/>
        <v>12</v>
      </c>
      <c r="Z1767" s="1">
        <f t="shared" si="1259"/>
        <v>12</v>
      </c>
      <c r="AA1767" s="1">
        <f t="shared" si="1260"/>
        <v>12</v>
      </c>
      <c r="AB1767" s="1">
        <f t="shared" si="1261"/>
        <v>12</v>
      </c>
      <c r="AC1767" s="1">
        <f t="shared" si="1262"/>
        <v>12</v>
      </c>
      <c r="AD1767" s="1">
        <f t="shared" si="1263"/>
        <v>12</v>
      </c>
      <c r="AE1767" s="1">
        <f t="shared" si="1264"/>
        <v>12</v>
      </c>
      <c r="AF1767" s="1">
        <f t="shared" si="1265"/>
        <v>12</v>
      </c>
      <c r="AG1767" s="1">
        <f t="shared" si="1266"/>
        <v>12</v>
      </c>
      <c r="AH1767" s="1">
        <f t="shared" si="1267"/>
        <v>12</v>
      </c>
      <c r="AI1767" s="1">
        <f t="shared" si="1268"/>
        <v>12</v>
      </c>
      <c r="AJ1767" s="1">
        <f t="shared" si="1269"/>
        <v>12</v>
      </c>
      <c r="AK1767" s="1">
        <f t="shared" si="1270"/>
        <v>12</v>
      </c>
      <c r="AL1767" s="1">
        <f t="shared" si="1271"/>
        <v>12</v>
      </c>
      <c r="AM1767" s="1">
        <f t="shared" si="1272"/>
        <v>12</v>
      </c>
      <c r="AN1767" s="1">
        <f t="shared" si="1273"/>
        <v>12</v>
      </c>
      <c r="AO1767" s="1">
        <f t="shared" si="1274"/>
        <v>12</v>
      </c>
      <c r="AP1767" s="7">
        <f t="shared" si="1290"/>
        <v>12</v>
      </c>
      <c r="AQ1767" s="7">
        <f t="shared" si="1291"/>
        <v>12</v>
      </c>
      <c r="AR1767" s="1">
        <f t="shared" si="1275"/>
        <v>12</v>
      </c>
      <c r="AS1767" s="7">
        <f t="shared" si="1292"/>
        <v>12</v>
      </c>
      <c r="AT1767" s="1">
        <f t="shared" si="1276"/>
        <v>12</v>
      </c>
      <c r="AU1767" s="1">
        <f t="shared" si="1277"/>
        <v>12</v>
      </c>
      <c r="AV1767" s="1">
        <f t="shared" si="1278"/>
        <v>12</v>
      </c>
      <c r="AW1767" s="1">
        <f t="shared" si="1279"/>
        <v>12</v>
      </c>
      <c r="AX1767" s="1">
        <f t="shared" si="1280"/>
        <v>12</v>
      </c>
      <c r="AY1767" s="1">
        <f t="shared" si="1281"/>
        <v>12</v>
      </c>
      <c r="AZ1767" s="1">
        <f t="shared" si="1282"/>
        <v>12</v>
      </c>
      <c r="BA1767" s="1">
        <f t="shared" si="1283"/>
        <v>12</v>
      </c>
      <c r="BB1767" s="1">
        <f t="shared" si="1284"/>
        <v>12</v>
      </c>
      <c r="BC1767" s="1">
        <f t="shared" si="1285"/>
        <v>12</v>
      </c>
      <c r="BD1767" s="1">
        <f t="shared" si="1286"/>
        <v>12</v>
      </c>
      <c r="BE1767" s="1">
        <f t="shared" si="1287"/>
        <v>12</v>
      </c>
      <c r="BF1767" s="1">
        <f t="shared" si="1288"/>
        <v>12</v>
      </c>
      <c r="BG1767" s="1">
        <f>+IF(D1767="male",VLOOKUP(M1767,'Key node cluster'!$A$3:$C$45,3,0),VLOOKUP(M1767,'Key node cluster'!$F$3:$H$27,3,0))</f>
        <v>18</v>
      </c>
    </row>
    <row r="1768" spans="1:59" x14ac:dyDescent="0.25">
      <c r="A1768" t="s">
        <v>755</v>
      </c>
      <c r="B1768">
        <v>9922058293</v>
      </c>
      <c r="C1768" s="7">
        <v>30</v>
      </c>
      <c r="D1768" t="s">
        <v>20</v>
      </c>
      <c r="E1768" t="s">
        <v>10</v>
      </c>
      <c r="G1768" t="str">
        <f t="shared" si="1289"/>
        <v/>
      </c>
      <c r="H1768" s="7">
        <f t="shared" si="1247"/>
        <v>10</v>
      </c>
      <c r="J1768">
        <v>30</v>
      </c>
      <c r="K1768">
        <v>5.4356164383561998</v>
      </c>
      <c r="L1768">
        <v>3</v>
      </c>
      <c r="M1768" s="5">
        <f t="shared" si="1248"/>
        <v>12</v>
      </c>
      <c r="N1768" s="5">
        <f>+IF(D1768="male",VLOOKUP(BG1768,'Key node cluster'!$L$3:$N$24,3,0),VLOOKUP(BG1768,'Key node cluster'!$R$3:$T$15,3,0))</f>
        <v>1</v>
      </c>
      <c r="O1768" s="1">
        <v>0</v>
      </c>
      <c r="P1768" s="1">
        <f t="shared" si="1249"/>
        <v>12</v>
      </c>
      <c r="Q1768" s="1">
        <f t="shared" si="1250"/>
        <v>12</v>
      </c>
      <c r="R1768" s="1">
        <f t="shared" si="1251"/>
        <v>12</v>
      </c>
      <c r="S1768" s="1">
        <f t="shared" si="1252"/>
        <v>12</v>
      </c>
      <c r="T1768" s="1">
        <f t="shared" si="1253"/>
        <v>12</v>
      </c>
      <c r="U1768" s="1">
        <f t="shared" si="1254"/>
        <v>12</v>
      </c>
      <c r="V1768" s="1">
        <f t="shared" si="1255"/>
        <v>12</v>
      </c>
      <c r="W1768" s="1">
        <f t="shared" si="1256"/>
        <v>12</v>
      </c>
      <c r="X1768" s="1">
        <f t="shared" si="1257"/>
        <v>12</v>
      </c>
      <c r="Y1768" s="1">
        <f t="shared" si="1258"/>
        <v>12</v>
      </c>
      <c r="Z1768" s="1">
        <f t="shared" si="1259"/>
        <v>12</v>
      </c>
      <c r="AA1768" s="1">
        <f t="shared" si="1260"/>
        <v>12</v>
      </c>
      <c r="AB1768" s="1">
        <f t="shared" si="1261"/>
        <v>12</v>
      </c>
      <c r="AC1768" s="1">
        <f t="shared" si="1262"/>
        <v>12</v>
      </c>
      <c r="AD1768" s="1">
        <f t="shared" si="1263"/>
        <v>12</v>
      </c>
      <c r="AE1768" s="1">
        <f t="shared" si="1264"/>
        <v>12</v>
      </c>
      <c r="AF1768" s="1">
        <f t="shared" si="1265"/>
        <v>12</v>
      </c>
      <c r="AG1768" s="1">
        <f t="shared" si="1266"/>
        <v>12</v>
      </c>
      <c r="AH1768" s="1">
        <f t="shared" si="1267"/>
        <v>12</v>
      </c>
      <c r="AI1768" s="1">
        <f t="shared" si="1268"/>
        <v>12</v>
      </c>
      <c r="AJ1768" s="1">
        <f t="shared" si="1269"/>
        <v>12</v>
      </c>
      <c r="AK1768" s="1">
        <f t="shared" si="1270"/>
        <v>12</v>
      </c>
      <c r="AL1768" s="1">
        <f t="shared" si="1271"/>
        <v>12</v>
      </c>
      <c r="AM1768" s="1">
        <f t="shared" si="1272"/>
        <v>12</v>
      </c>
      <c r="AN1768" s="1">
        <f t="shared" si="1273"/>
        <v>12</v>
      </c>
      <c r="AO1768" s="1">
        <f t="shared" si="1274"/>
        <v>12</v>
      </c>
      <c r="AP1768" s="7">
        <f t="shared" si="1290"/>
        <v>12</v>
      </c>
      <c r="AQ1768" s="7">
        <f t="shared" si="1291"/>
        <v>12</v>
      </c>
      <c r="AR1768" s="1">
        <f t="shared" si="1275"/>
        <v>12</v>
      </c>
      <c r="AS1768" s="7">
        <f t="shared" si="1292"/>
        <v>12</v>
      </c>
      <c r="AT1768" s="1">
        <f t="shared" si="1276"/>
        <v>12</v>
      </c>
      <c r="AU1768" s="1">
        <f t="shared" si="1277"/>
        <v>12</v>
      </c>
      <c r="AV1768" s="1">
        <f t="shared" si="1278"/>
        <v>12</v>
      </c>
      <c r="AW1768" s="1">
        <f t="shared" si="1279"/>
        <v>12</v>
      </c>
      <c r="AX1768" s="1">
        <f t="shared" si="1280"/>
        <v>12</v>
      </c>
      <c r="AY1768" s="1">
        <f t="shared" si="1281"/>
        <v>12</v>
      </c>
      <c r="AZ1768" s="1">
        <f t="shared" si="1282"/>
        <v>12</v>
      </c>
      <c r="BA1768" s="1">
        <f t="shared" si="1283"/>
        <v>12</v>
      </c>
      <c r="BB1768" s="1">
        <f t="shared" si="1284"/>
        <v>12</v>
      </c>
      <c r="BC1768" s="1">
        <f t="shared" si="1285"/>
        <v>12</v>
      </c>
      <c r="BD1768" s="1">
        <f t="shared" si="1286"/>
        <v>12</v>
      </c>
      <c r="BE1768" s="1">
        <f t="shared" si="1287"/>
        <v>12</v>
      </c>
      <c r="BF1768" s="1">
        <f t="shared" si="1288"/>
        <v>12</v>
      </c>
      <c r="BG1768" s="1">
        <f>+IF(D1768="male",VLOOKUP(M1768,'Key node cluster'!$A$3:$C$45,3,0),VLOOKUP(M1768,'Key node cluster'!$F$3:$H$27,3,0))</f>
        <v>18</v>
      </c>
    </row>
    <row r="1769" spans="1:59" x14ac:dyDescent="0.25">
      <c r="A1769" t="s">
        <v>758</v>
      </c>
      <c r="B1769">
        <v>9922042842</v>
      </c>
      <c r="C1769" s="7">
        <v>30</v>
      </c>
      <c r="D1769" t="s">
        <v>20</v>
      </c>
      <c r="E1769" t="s">
        <v>10</v>
      </c>
      <c r="G1769" t="str">
        <f t="shared" si="1289"/>
        <v/>
      </c>
      <c r="H1769" s="7">
        <f t="shared" si="1247"/>
        <v>5</v>
      </c>
      <c r="J1769">
        <v>29</v>
      </c>
      <c r="K1769">
        <v>3.2547945205478999</v>
      </c>
      <c r="L1769">
        <v>1</v>
      </c>
      <c r="M1769" s="5">
        <f t="shared" si="1248"/>
        <v>12</v>
      </c>
      <c r="N1769" s="5">
        <f>+IF(D1769="male",VLOOKUP(BG1769,'Key node cluster'!$L$3:$N$24,3,0),VLOOKUP(BG1769,'Key node cluster'!$R$3:$T$15,3,0))</f>
        <v>1</v>
      </c>
      <c r="O1769" s="1">
        <v>0</v>
      </c>
      <c r="P1769" s="1">
        <f t="shared" si="1249"/>
        <v>12</v>
      </c>
      <c r="Q1769" s="1">
        <f t="shared" si="1250"/>
        <v>12</v>
      </c>
      <c r="R1769" s="1">
        <f t="shared" si="1251"/>
        <v>12</v>
      </c>
      <c r="S1769" s="1">
        <f t="shared" si="1252"/>
        <v>12</v>
      </c>
      <c r="T1769" s="1">
        <f t="shared" si="1253"/>
        <v>12</v>
      </c>
      <c r="U1769" s="1">
        <f t="shared" si="1254"/>
        <v>12</v>
      </c>
      <c r="V1769" s="1">
        <f t="shared" si="1255"/>
        <v>12</v>
      </c>
      <c r="W1769" s="1">
        <f t="shared" si="1256"/>
        <v>12</v>
      </c>
      <c r="X1769" s="1">
        <f t="shared" si="1257"/>
        <v>12</v>
      </c>
      <c r="Y1769" s="1">
        <f t="shared" si="1258"/>
        <v>12</v>
      </c>
      <c r="Z1769" s="1">
        <f t="shared" si="1259"/>
        <v>12</v>
      </c>
      <c r="AA1769" s="1">
        <f t="shared" si="1260"/>
        <v>12</v>
      </c>
      <c r="AB1769" s="1">
        <f t="shared" si="1261"/>
        <v>12</v>
      </c>
      <c r="AC1769" s="1">
        <f t="shared" si="1262"/>
        <v>12</v>
      </c>
      <c r="AD1769" s="1">
        <f t="shared" si="1263"/>
        <v>12</v>
      </c>
      <c r="AE1769" s="1">
        <f t="shared" si="1264"/>
        <v>12</v>
      </c>
      <c r="AF1769" s="1">
        <f t="shared" si="1265"/>
        <v>12</v>
      </c>
      <c r="AG1769" s="1">
        <f t="shared" si="1266"/>
        <v>12</v>
      </c>
      <c r="AH1769" s="1">
        <f t="shared" si="1267"/>
        <v>12</v>
      </c>
      <c r="AI1769" s="1">
        <f t="shared" si="1268"/>
        <v>12</v>
      </c>
      <c r="AJ1769" s="1">
        <f t="shared" si="1269"/>
        <v>12</v>
      </c>
      <c r="AK1769" s="1">
        <f t="shared" si="1270"/>
        <v>12</v>
      </c>
      <c r="AL1769" s="1">
        <f t="shared" si="1271"/>
        <v>12</v>
      </c>
      <c r="AM1769" s="1">
        <f t="shared" si="1272"/>
        <v>12</v>
      </c>
      <c r="AN1769" s="1">
        <f t="shared" si="1273"/>
        <v>12</v>
      </c>
      <c r="AO1769" s="1">
        <f t="shared" si="1274"/>
        <v>12</v>
      </c>
      <c r="AP1769" s="7">
        <f t="shared" si="1290"/>
        <v>12</v>
      </c>
      <c r="AQ1769" s="7">
        <f t="shared" si="1291"/>
        <v>12</v>
      </c>
      <c r="AR1769" s="1">
        <f t="shared" si="1275"/>
        <v>12</v>
      </c>
      <c r="AS1769" s="7">
        <f t="shared" si="1292"/>
        <v>12</v>
      </c>
      <c r="AT1769" s="1">
        <f t="shared" si="1276"/>
        <v>12</v>
      </c>
      <c r="AU1769" s="1">
        <f t="shared" si="1277"/>
        <v>12</v>
      </c>
      <c r="AV1769" s="1">
        <f t="shared" si="1278"/>
        <v>12</v>
      </c>
      <c r="AW1769" s="1">
        <f t="shared" si="1279"/>
        <v>12</v>
      </c>
      <c r="AX1769" s="1">
        <f t="shared" si="1280"/>
        <v>12</v>
      </c>
      <c r="AY1769" s="1">
        <f t="shared" si="1281"/>
        <v>12</v>
      </c>
      <c r="AZ1769" s="1">
        <f t="shared" si="1282"/>
        <v>12</v>
      </c>
      <c r="BA1769" s="1">
        <f t="shared" si="1283"/>
        <v>12</v>
      </c>
      <c r="BB1769" s="1">
        <f t="shared" si="1284"/>
        <v>12</v>
      </c>
      <c r="BC1769" s="1">
        <f t="shared" si="1285"/>
        <v>12</v>
      </c>
      <c r="BD1769" s="1">
        <f t="shared" si="1286"/>
        <v>12</v>
      </c>
      <c r="BE1769" s="1">
        <f t="shared" si="1287"/>
        <v>12</v>
      </c>
      <c r="BF1769" s="1">
        <f t="shared" si="1288"/>
        <v>12</v>
      </c>
      <c r="BG1769" s="1">
        <f>+IF(D1769="male",VLOOKUP(M1769,'Key node cluster'!$A$3:$C$45,3,0),VLOOKUP(M1769,'Key node cluster'!$F$3:$H$27,3,0))</f>
        <v>18</v>
      </c>
    </row>
    <row r="1770" spans="1:59" x14ac:dyDescent="0.25">
      <c r="A1770" t="s">
        <v>763</v>
      </c>
      <c r="B1770">
        <v>9912010300</v>
      </c>
      <c r="C1770" s="7">
        <v>30</v>
      </c>
      <c r="D1770" t="s">
        <v>20</v>
      </c>
      <c r="E1770" t="s">
        <v>10</v>
      </c>
      <c r="G1770" t="str">
        <f t="shared" si="1289"/>
        <v/>
      </c>
      <c r="H1770" s="7">
        <f t="shared" si="1247"/>
        <v>1</v>
      </c>
      <c r="J1770">
        <v>31</v>
      </c>
      <c r="K1770">
        <v>0.32876712328766999</v>
      </c>
      <c r="L1770">
        <v>1</v>
      </c>
      <c r="M1770" s="5">
        <f t="shared" si="1248"/>
        <v>12</v>
      </c>
      <c r="N1770" s="5">
        <f>+IF(D1770="male",VLOOKUP(BG1770,'Key node cluster'!$L$3:$N$24,3,0),VLOOKUP(BG1770,'Key node cluster'!$R$3:$T$15,3,0))</f>
        <v>1</v>
      </c>
      <c r="O1770" s="1">
        <v>0</v>
      </c>
      <c r="P1770" s="1">
        <f t="shared" si="1249"/>
        <v>12</v>
      </c>
      <c r="Q1770" s="1">
        <f t="shared" si="1250"/>
        <v>12</v>
      </c>
      <c r="R1770" s="1">
        <f t="shared" si="1251"/>
        <v>12</v>
      </c>
      <c r="S1770" s="1">
        <f t="shared" si="1252"/>
        <v>12</v>
      </c>
      <c r="T1770" s="1">
        <f t="shared" si="1253"/>
        <v>12</v>
      </c>
      <c r="U1770" s="1">
        <f t="shared" si="1254"/>
        <v>12</v>
      </c>
      <c r="V1770" s="1">
        <f t="shared" si="1255"/>
        <v>12</v>
      </c>
      <c r="W1770" s="1">
        <f t="shared" si="1256"/>
        <v>12</v>
      </c>
      <c r="X1770" s="1">
        <f t="shared" si="1257"/>
        <v>12</v>
      </c>
      <c r="Y1770" s="1">
        <f t="shared" si="1258"/>
        <v>12</v>
      </c>
      <c r="Z1770" s="1">
        <f t="shared" si="1259"/>
        <v>12</v>
      </c>
      <c r="AA1770" s="1">
        <f t="shared" si="1260"/>
        <v>12</v>
      </c>
      <c r="AB1770" s="1">
        <f t="shared" si="1261"/>
        <v>12</v>
      </c>
      <c r="AC1770" s="1">
        <f t="shared" si="1262"/>
        <v>12</v>
      </c>
      <c r="AD1770" s="1">
        <f t="shared" si="1263"/>
        <v>12</v>
      </c>
      <c r="AE1770" s="1">
        <f t="shared" si="1264"/>
        <v>12</v>
      </c>
      <c r="AF1770" s="1">
        <f t="shared" si="1265"/>
        <v>12</v>
      </c>
      <c r="AG1770" s="1">
        <f t="shared" si="1266"/>
        <v>12</v>
      </c>
      <c r="AH1770" s="1">
        <f t="shared" si="1267"/>
        <v>12</v>
      </c>
      <c r="AI1770" s="1">
        <f t="shared" si="1268"/>
        <v>12</v>
      </c>
      <c r="AJ1770" s="1">
        <f t="shared" si="1269"/>
        <v>12</v>
      </c>
      <c r="AK1770" s="1">
        <f t="shared" si="1270"/>
        <v>12</v>
      </c>
      <c r="AL1770" s="1">
        <f t="shared" si="1271"/>
        <v>12</v>
      </c>
      <c r="AM1770" s="1">
        <f t="shared" si="1272"/>
        <v>12</v>
      </c>
      <c r="AN1770" s="1">
        <f t="shared" si="1273"/>
        <v>12</v>
      </c>
      <c r="AO1770" s="1">
        <f t="shared" si="1274"/>
        <v>12</v>
      </c>
      <c r="AP1770" s="7">
        <f t="shared" si="1290"/>
        <v>12</v>
      </c>
      <c r="AQ1770" s="7">
        <f t="shared" si="1291"/>
        <v>12</v>
      </c>
      <c r="AR1770" s="1">
        <f t="shared" si="1275"/>
        <v>12</v>
      </c>
      <c r="AS1770" s="7">
        <f t="shared" si="1292"/>
        <v>12</v>
      </c>
      <c r="AT1770" s="1">
        <f t="shared" si="1276"/>
        <v>12</v>
      </c>
      <c r="AU1770" s="1">
        <f t="shared" si="1277"/>
        <v>12</v>
      </c>
      <c r="AV1770" s="1">
        <f t="shared" si="1278"/>
        <v>12</v>
      </c>
      <c r="AW1770" s="1">
        <f t="shared" si="1279"/>
        <v>12</v>
      </c>
      <c r="AX1770" s="1">
        <f t="shared" si="1280"/>
        <v>12</v>
      </c>
      <c r="AY1770" s="1">
        <f t="shared" si="1281"/>
        <v>12</v>
      </c>
      <c r="AZ1770" s="1">
        <f t="shared" si="1282"/>
        <v>12</v>
      </c>
      <c r="BA1770" s="1">
        <f t="shared" si="1283"/>
        <v>12</v>
      </c>
      <c r="BB1770" s="1">
        <f t="shared" si="1284"/>
        <v>12</v>
      </c>
      <c r="BC1770" s="1">
        <f t="shared" si="1285"/>
        <v>12</v>
      </c>
      <c r="BD1770" s="1">
        <f t="shared" si="1286"/>
        <v>12</v>
      </c>
      <c r="BE1770" s="1">
        <f t="shared" si="1287"/>
        <v>12</v>
      </c>
      <c r="BF1770" s="1">
        <f t="shared" si="1288"/>
        <v>12</v>
      </c>
      <c r="BG1770" s="1">
        <f>+IF(D1770="male",VLOOKUP(M1770,'Key node cluster'!$A$3:$C$45,3,0),VLOOKUP(M1770,'Key node cluster'!$F$3:$H$27,3,0))</f>
        <v>18</v>
      </c>
    </row>
    <row r="1771" spans="1:59" x14ac:dyDescent="0.25">
      <c r="A1771" t="s">
        <v>769</v>
      </c>
      <c r="B1771">
        <v>9952015837</v>
      </c>
      <c r="C1771" s="7">
        <v>30</v>
      </c>
      <c r="D1771" t="s">
        <v>20</v>
      </c>
      <c r="E1771" t="s">
        <v>10</v>
      </c>
      <c r="G1771" t="str">
        <f t="shared" si="1289"/>
        <v/>
      </c>
      <c r="H1771" s="7">
        <f t="shared" si="1247"/>
        <v>1</v>
      </c>
      <c r="J1771">
        <v>26</v>
      </c>
      <c r="K1771">
        <v>0.49589041095890002</v>
      </c>
      <c r="L1771">
        <v>1</v>
      </c>
      <c r="M1771" s="5">
        <f t="shared" si="1248"/>
        <v>12</v>
      </c>
      <c r="N1771" s="5">
        <f>+IF(D1771="male",VLOOKUP(BG1771,'Key node cluster'!$L$3:$N$24,3,0),VLOOKUP(BG1771,'Key node cluster'!$R$3:$T$15,3,0))</f>
        <v>1</v>
      </c>
      <c r="O1771" s="1">
        <v>0</v>
      </c>
      <c r="P1771" s="1">
        <f t="shared" si="1249"/>
        <v>12</v>
      </c>
      <c r="Q1771" s="1">
        <f t="shared" si="1250"/>
        <v>12</v>
      </c>
      <c r="R1771" s="1">
        <f t="shared" si="1251"/>
        <v>12</v>
      </c>
      <c r="S1771" s="1">
        <f t="shared" si="1252"/>
        <v>12</v>
      </c>
      <c r="T1771" s="1">
        <f t="shared" si="1253"/>
        <v>12</v>
      </c>
      <c r="U1771" s="1">
        <f t="shared" si="1254"/>
        <v>12</v>
      </c>
      <c r="V1771" s="1">
        <f t="shared" si="1255"/>
        <v>12</v>
      </c>
      <c r="W1771" s="1">
        <f t="shared" si="1256"/>
        <v>12</v>
      </c>
      <c r="X1771" s="1">
        <f t="shared" si="1257"/>
        <v>12</v>
      </c>
      <c r="Y1771" s="1">
        <f t="shared" si="1258"/>
        <v>12</v>
      </c>
      <c r="Z1771" s="1">
        <f t="shared" si="1259"/>
        <v>12</v>
      </c>
      <c r="AA1771" s="1">
        <f t="shared" si="1260"/>
        <v>12</v>
      </c>
      <c r="AB1771" s="1">
        <f t="shared" si="1261"/>
        <v>12</v>
      </c>
      <c r="AC1771" s="1">
        <f t="shared" si="1262"/>
        <v>12</v>
      </c>
      <c r="AD1771" s="1">
        <f t="shared" si="1263"/>
        <v>12</v>
      </c>
      <c r="AE1771" s="1">
        <f t="shared" si="1264"/>
        <v>12</v>
      </c>
      <c r="AF1771" s="1">
        <f t="shared" si="1265"/>
        <v>12</v>
      </c>
      <c r="AG1771" s="1">
        <f t="shared" si="1266"/>
        <v>12</v>
      </c>
      <c r="AH1771" s="1">
        <f t="shared" si="1267"/>
        <v>12</v>
      </c>
      <c r="AI1771" s="1">
        <f t="shared" si="1268"/>
        <v>12</v>
      </c>
      <c r="AJ1771" s="1">
        <f t="shared" si="1269"/>
        <v>12</v>
      </c>
      <c r="AK1771" s="1">
        <f t="shared" si="1270"/>
        <v>12</v>
      </c>
      <c r="AL1771" s="1">
        <f t="shared" si="1271"/>
        <v>12</v>
      </c>
      <c r="AM1771" s="1">
        <f t="shared" si="1272"/>
        <v>12</v>
      </c>
      <c r="AN1771" s="1">
        <f t="shared" si="1273"/>
        <v>12</v>
      </c>
      <c r="AO1771" s="1">
        <f t="shared" si="1274"/>
        <v>12</v>
      </c>
      <c r="AP1771" s="7">
        <f t="shared" si="1290"/>
        <v>12</v>
      </c>
      <c r="AQ1771" s="7">
        <f t="shared" si="1291"/>
        <v>12</v>
      </c>
      <c r="AR1771" s="1">
        <f t="shared" si="1275"/>
        <v>12</v>
      </c>
      <c r="AS1771" s="7">
        <f t="shared" si="1292"/>
        <v>12</v>
      </c>
      <c r="AT1771" s="1">
        <f t="shared" si="1276"/>
        <v>12</v>
      </c>
      <c r="AU1771" s="1">
        <f t="shared" si="1277"/>
        <v>12</v>
      </c>
      <c r="AV1771" s="1">
        <f t="shared" si="1278"/>
        <v>12</v>
      </c>
      <c r="AW1771" s="1">
        <f t="shared" si="1279"/>
        <v>12</v>
      </c>
      <c r="AX1771" s="1">
        <f t="shared" si="1280"/>
        <v>12</v>
      </c>
      <c r="AY1771" s="1">
        <f t="shared" si="1281"/>
        <v>12</v>
      </c>
      <c r="AZ1771" s="1">
        <f t="shared" si="1282"/>
        <v>12</v>
      </c>
      <c r="BA1771" s="1">
        <f t="shared" si="1283"/>
        <v>12</v>
      </c>
      <c r="BB1771" s="1">
        <f t="shared" si="1284"/>
        <v>12</v>
      </c>
      <c r="BC1771" s="1">
        <f t="shared" si="1285"/>
        <v>12</v>
      </c>
      <c r="BD1771" s="1">
        <f t="shared" si="1286"/>
        <v>12</v>
      </c>
      <c r="BE1771" s="1">
        <f t="shared" si="1287"/>
        <v>12</v>
      </c>
      <c r="BF1771" s="1">
        <f t="shared" si="1288"/>
        <v>12</v>
      </c>
      <c r="BG1771" s="1">
        <f>+IF(D1771="male",VLOOKUP(M1771,'Key node cluster'!$A$3:$C$45,3,0),VLOOKUP(M1771,'Key node cluster'!$F$3:$H$27,3,0))</f>
        <v>18</v>
      </c>
    </row>
    <row r="1772" spans="1:59" x14ac:dyDescent="0.25">
      <c r="A1772" t="s">
        <v>772</v>
      </c>
      <c r="B1772">
        <v>9882022220</v>
      </c>
      <c r="C1772" s="7">
        <v>30</v>
      </c>
      <c r="D1772" t="s">
        <v>20</v>
      </c>
      <c r="E1772" t="s">
        <v>10</v>
      </c>
      <c r="G1772" t="str">
        <f t="shared" si="1289"/>
        <v/>
      </c>
      <c r="H1772" s="7">
        <f t="shared" si="1247"/>
        <v>10</v>
      </c>
      <c r="J1772">
        <v>33</v>
      </c>
      <c r="K1772">
        <v>6.1863013698630001</v>
      </c>
      <c r="L1772">
        <v>5</v>
      </c>
      <c r="M1772" s="5">
        <f t="shared" si="1248"/>
        <v>12</v>
      </c>
      <c r="N1772" s="5">
        <f>+IF(D1772="male",VLOOKUP(BG1772,'Key node cluster'!$L$3:$N$24,3,0),VLOOKUP(BG1772,'Key node cluster'!$R$3:$T$15,3,0))</f>
        <v>1</v>
      </c>
      <c r="O1772" s="1">
        <v>0</v>
      </c>
      <c r="P1772" s="1">
        <f t="shared" si="1249"/>
        <v>12</v>
      </c>
      <c r="Q1772" s="1">
        <f t="shared" si="1250"/>
        <v>12</v>
      </c>
      <c r="R1772" s="1">
        <f t="shared" si="1251"/>
        <v>12</v>
      </c>
      <c r="S1772" s="1">
        <f t="shared" si="1252"/>
        <v>12</v>
      </c>
      <c r="T1772" s="1">
        <f t="shared" si="1253"/>
        <v>12</v>
      </c>
      <c r="U1772" s="1">
        <f t="shared" si="1254"/>
        <v>12</v>
      </c>
      <c r="V1772" s="1">
        <f t="shared" si="1255"/>
        <v>12</v>
      </c>
      <c r="W1772" s="1">
        <f t="shared" si="1256"/>
        <v>12</v>
      </c>
      <c r="X1772" s="1">
        <f t="shared" si="1257"/>
        <v>12</v>
      </c>
      <c r="Y1772" s="1">
        <f t="shared" si="1258"/>
        <v>12</v>
      </c>
      <c r="Z1772" s="1">
        <f t="shared" si="1259"/>
        <v>12</v>
      </c>
      <c r="AA1772" s="1">
        <f t="shared" si="1260"/>
        <v>12</v>
      </c>
      <c r="AB1772" s="1">
        <f t="shared" si="1261"/>
        <v>12</v>
      </c>
      <c r="AC1772" s="1">
        <f t="shared" si="1262"/>
        <v>12</v>
      </c>
      <c r="AD1772" s="1">
        <f t="shared" si="1263"/>
        <v>12</v>
      </c>
      <c r="AE1772" s="1">
        <f t="shared" si="1264"/>
        <v>12</v>
      </c>
      <c r="AF1772" s="1">
        <f t="shared" si="1265"/>
        <v>12</v>
      </c>
      <c r="AG1772" s="1">
        <f t="shared" si="1266"/>
        <v>12</v>
      </c>
      <c r="AH1772" s="1">
        <f t="shared" si="1267"/>
        <v>12</v>
      </c>
      <c r="AI1772" s="1">
        <f t="shared" si="1268"/>
        <v>12</v>
      </c>
      <c r="AJ1772" s="1">
        <f t="shared" si="1269"/>
        <v>12</v>
      </c>
      <c r="AK1772" s="1">
        <f t="shared" si="1270"/>
        <v>12</v>
      </c>
      <c r="AL1772" s="1">
        <f t="shared" si="1271"/>
        <v>12</v>
      </c>
      <c r="AM1772" s="1">
        <f t="shared" si="1272"/>
        <v>12</v>
      </c>
      <c r="AN1772" s="1">
        <f t="shared" si="1273"/>
        <v>12</v>
      </c>
      <c r="AO1772" s="1">
        <f t="shared" si="1274"/>
        <v>12</v>
      </c>
      <c r="AP1772" s="7">
        <f t="shared" si="1290"/>
        <v>12</v>
      </c>
      <c r="AQ1772" s="7">
        <f t="shared" si="1291"/>
        <v>12</v>
      </c>
      <c r="AR1772" s="1">
        <f t="shared" si="1275"/>
        <v>12</v>
      </c>
      <c r="AS1772" s="7">
        <f t="shared" si="1292"/>
        <v>12</v>
      </c>
      <c r="AT1772" s="1">
        <f t="shared" si="1276"/>
        <v>12</v>
      </c>
      <c r="AU1772" s="1">
        <f t="shared" si="1277"/>
        <v>12</v>
      </c>
      <c r="AV1772" s="1">
        <f t="shared" si="1278"/>
        <v>12</v>
      </c>
      <c r="AW1772" s="1">
        <f t="shared" si="1279"/>
        <v>12</v>
      </c>
      <c r="AX1772" s="1">
        <f t="shared" si="1280"/>
        <v>12</v>
      </c>
      <c r="AY1772" s="1">
        <f t="shared" si="1281"/>
        <v>12</v>
      </c>
      <c r="AZ1772" s="1">
        <f t="shared" si="1282"/>
        <v>12</v>
      </c>
      <c r="BA1772" s="1">
        <f t="shared" si="1283"/>
        <v>12</v>
      </c>
      <c r="BB1772" s="1">
        <f t="shared" si="1284"/>
        <v>12</v>
      </c>
      <c r="BC1772" s="1">
        <f t="shared" si="1285"/>
        <v>12</v>
      </c>
      <c r="BD1772" s="1">
        <f t="shared" si="1286"/>
        <v>12</v>
      </c>
      <c r="BE1772" s="1">
        <f t="shared" si="1287"/>
        <v>12</v>
      </c>
      <c r="BF1772" s="1">
        <f t="shared" si="1288"/>
        <v>12</v>
      </c>
      <c r="BG1772" s="1">
        <f>+IF(D1772="male",VLOOKUP(M1772,'Key node cluster'!$A$3:$C$45,3,0),VLOOKUP(M1772,'Key node cluster'!$F$3:$H$27,3,0))</f>
        <v>18</v>
      </c>
    </row>
    <row r="1773" spans="1:59" x14ac:dyDescent="0.25">
      <c r="A1773" t="s">
        <v>773</v>
      </c>
      <c r="B1773">
        <v>9932034038</v>
      </c>
      <c r="C1773" s="7">
        <v>30</v>
      </c>
      <c r="D1773" t="s">
        <v>20</v>
      </c>
      <c r="E1773" t="s">
        <v>10</v>
      </c>
      <c r="G1773" t="str">
        <f t="shared" si="1289"/>
        <v/>
      </c>
      <c r="H1773" s="7">
        <f t="shared" si="1247"/>
        <v>1</v>
      </c>
      <c r="J1773">
        <v>28</v>
      </c>
      <c r="K1773">
        <v>0.41917808219177999</v>
      </c>
      <c r="L1773">
        <v>2</v>
      </c>
      <c r="M1773" s="5">
        <f t="shared" si="1248"/>
        <v>12</v>
      </c>
      <c r="N1773" s="5">
        <f>+IF(D1773="male",VLOOKUP(BG1773,'Key node cluster'!$L$3:$N$24,3,0),VLOOKUP(BG1773,'Key node cluster'!$R$3:$T$15,3,0))</f>
        <v>1</v>
      </c>
      <c r="O1773" s="1">
        <v>0</v>
      </c>
      <c r="P1773" s="1">
        <f t="shared" si="1249"/>
        <v>12</v>
      </c>
      <c r="Q1773" s="1">
        <f t="shared" si="1250"/>
        <v>12</v>
      </c>
      <c r="R1773" s="1">
        <f t="shared" si="1251"/>
        <v>12</v>
      </c>
      <c r="S1773" s="1">
        <f t="shared" si="1252"/>
        <v>12</v>
      </c>
      <c r="T1773" s="1">
        <f t="shared" si="1253"/>
        <v>12</v>
      </c>
      <c r="U1773" s="1">
        <f t="shared" si="1254"/>
        <v>12</v>
      </c>
      <c r="V1773" s="1">
        <f t="shared" si="1255"/>
        <v>12</v>
      </c>
      <c r="W1773" s="1">
        <f t="shared" si="1256"/>
        <v>12</v>
      </c>
      <c r="X1773" s="1">
        <f t="shared" si="1257"/>
        <v>12</v>
      </c>
      <c r="Y1773" s="1">
        <f t="shared" si="1258"/>
        <v>12</v>
      </c>
      <c r="Z1773" s="1">
        <f t="shared" si="1259"/>
        <v>12</v>
      </c>
      <c r="AA1773" s="1">
        <f t="shared" si="1260"/>
        <v>12</v>
      </c>
      <c r="AB1773" s="1">
        <f t="shared" si="1261"/>
        <v>12</v>
      </c>
      <c r="AC1773" s="1">
        <f t="shared" si="1262"/>
        <v>12</v>
      </c>
      <c r="AD1773" s="1">
        <f t="shared" si="1263"/>
        <v>12</v>
      </c>
      <c r="AE1773" s="1">
        <f t="shared" si="1264"/>
        <v>12</v>
      </c>
      <c r="AF1773" s="1">
        <f t="shared" si="1265"/>
        <v>12</v>
      </c>
      <c r="AG1773" s="1">
        <f t="shared" si="1266"/>
        <v>12</v>
      </c>
      <c r="AH1773" s="1">
        <f t="shared" si="1267"/>
        <v>12</v>
      </c>
      <c r="AI1773" s="1">
        <f t="shared" si="1268"/>
        <v>12</v>
      </c>
      <c r="AJ1773" s="1">
        <f t="shared" si="1269"/>
        <v>12</v>
      </c>
      <c r="AK1773" s="1">
        <f t="shared" si="1270"/>
        <v>12</v>
      </c>
      <c r="AL1773" s="1">
        <f t="shared" si="1271"/>
        <v>12</v>
      </c>
      <c r="AM1773" s="1">
        <f t="shared" si="1272"/>
        <v>12</v>
      </c>
      <c r="AN1773" s="1">
        <f t="shared" si="1273"/>
        <v>12</v>
      </c>
      <c r="AO1773" s="1">
        <f t="shared" si="1274"/>
        <v>12</v>
      </c>
      <c r="AP1773" s="7">
        <f t="shared" si="1290"/>
        <v>12</v>
      </c>
      <c r="AQ1773" s="7">
        <f t="shared" si="1291"/>
        <v>12</v>
      </c>
      <c r="AR1773" s="1">
        <f t="shared" si="1275"/>
        <v>12</v>
      </c>
      <c r="AS1773" s="7">
        <f t="shared" si="1292"/>
        <v>12</v>
      </c>
      <c r="AT1773" s="1">
        <f t="shared" si="1276"/>
        <v>12</v>
      </c>
      <c r="AU1773" s="1">
        <f t="shared" si="1277"/>
        <v>12</v>
      </c>
      <c r="AV1773" s="1">
        <f t="shared" si="1278"/>
        <v>12</v>
      </c>
      <c r="AW1773" s="1">
        <f t="shared" si="1279"/>
        <v>12</v>
      </c>
      <c r="AX1773" s="1">
        <f t="shared" si="1280"/>
        <v>12</v>
      </c>
      <c r="AY1773" s="1">
        <f t="shared" si="1281"/>
        <v>12</v>
      </c>
      <c r="AZ1773" s="1">
        <f t="shared" si="1282"/>
        <v>12</v>
      </c>
      <c r="BA1773" s="1">
        <f t="shared" si="1283"/>
        <v>12</v>
      </c>
      <c r="BB1773" s="1">
        <f t="shared" si="1284"/>
        <v>12</v>
      </c>
      <c r="BC1773" s="1">
        <f t="shared" si="1285"/>
        <v>12</v>
      </c>
      <c r="BD1773" s="1">
        <f t="shared" si="1286"/>
        <v>12</v>
      </c>
      <c r="BE1773" s="1">
        <f t="shared" si="1287"/>
        <v>12</v>
      </c>
      <c r="BF1773" s="1">
        <f t="shared" si="1288"/>
        <v>12</v>
      </c>
      <c r="BG1773" s="1">
        <f>+IF(D1773="male",VLOOKUP(M1773,'Key node cluster'!$A$3:$C$45,3,0),VLOOKUP(M1773,'Key node cluster'!$F$3:$H$27,3,0))</f>
        <v>18</v>
      </c>
    </row>
    <row r="1774" spans="1:59" x14ac:dyDescent="0.25">
      <c r="A1774" t="s">
        <v>776</v>
      </c>
      <c r="B1774">
        <v>9932022356</v>
      </c>
      <c r="C1774" s="7">
        <v>30</v>
      </c>
      <c r="D1774" t="s">
        <v>20</v>
      </c>
      <c r="E1774" t="s">
        <v>10</v>
      </c>
      <c r="G1774" t="str">
        <f t="shared" si="1289"/>
        <v/>
      </c>
      <c r="H1774" s="7">
        <f t="shared" si="1247"/>
        <v>1</v>
      </c>
      <c r="J1774">
        <v>28</v>
      </c>
      <c r="K1774">
        <v>0.16712328767123</v>
      </c>
      <c r="L1774">
        <v>1</v>
      </c>
      <c r="M1774" s="5">
        <f t="shared" si="1248"/>
        <v>12</v>
      </c>
      <c r="N1774" s="5">
        <f>+IF(D1774="male",VLOOKUP(BG1774,'Key node cluster'!$L$3:$N$24,3,0),VLOOKUP(BG1774,'Key node cluster'!$R$3:$T$15,3,0))</f>
        <v>1</v>
      </c>
      <c r="O1774" s="1">
        <v>0</v>
      </c>
      <c r="P1774" s="1">
        <f t="shared" si="1249"/>
        <v>12</v>
      </c>
      <c r="Q1774" s="1">
        <f t="shared" si="1250"/>
        <v>12</v>
      </c>
      <c r="R1774" s="1">
        <f t="shared" si="1251"/>
        <v>12</v>
      </c>
      <c r="S1774" s="1">
        <f t="shared" si="1252"/>
        <v>12</v>
      </c>
      <c r="T1774" s="1">
        <f t="shared" si="1253"/>
        <v>12</v>
      </c>
      <c r="U1774" s="1">
        <f t="shared" si="1254"/>
        <v>12</v>
      </c>
      <c r="V1774" s="1">
        <f t="shared" si="1255"/>
        <v>12</v>
      </c>
      <c r="W1774" s="1">
        <f t="shared" si="1256"/>
        <v>12</v>
      </c>
      <c r="X1774" s="1">
        <f t="shared" si="1257"/>
        <v>12</v>
      </c>
      <c r="Y1774" s="1">
        <f t="shared" si="1258"/>
        <v>12</v>
      </c>
      <c r="Z1774" s="1">
        <f t="shared" si="1259"/>
        <v>12</v>
      </c>
      <c r="AA1774" s="1">
        <f t="shared" si="1260"/>
        <v>12</v>
      </c>
      <c r="AB1774" s="1">
        <f t="shared" si="1261"/>
        <v>12</v>
      </c>
      <c r="AC1774" s="1">
        <f t="shared" si="1262"/>
        <v>12</v>
      </c>
      <c r="AD1774" s="1">
        <f t="shared" si="1263"/>
        <v>12</v>
      </c>
      <c r="AE1774" s="1">
        <f t="shared" si="1264"/>
        <v>12</v>
      </c>
      <c r="AF1774" s="1">
        <f t="shared" si="1265"/>
        <v>12</v>
      </c>
      <c r="AG1774" s="1">
        <f t="shared" si="1266"/>
        <v>12</v>
      </c>
      <c r="AH1774" s="1">
        <f t="shared" si="1267"/>
        <v>12</v>
      </c>
      <c r="AI1774" s="1">
        <f t="shared" si="1268"/>
        <v>12</v>
      </c>
      <c r="AJ1774" s="1">
        <f t="shared" si="1269"/>
        <v>12</v>
      </c>
      <c r="AK1774" s="1">
        <f t="shared" si="1270"/>
        <v>12</v>
      </c>
      <c r="AL1774" s="1">
        <f t="shared" si="1271"/>
        <v>12</v>
      </c>
      <c r="AM1774" s="1">
        <f t="shared" si="1272"/>
        <v>12</v>
      </c>
      <c r="AN1774" s="1">
        <f t="shared" si="1273"/>
        <v>12</v>
      </c>
      <c r="AO1774" s="1">
        <f t="shared" si="1274"/>
        <v>12</v>
      </c>
      <c r="AP1774" s="7">
        <f t="shared" si="1290"/>
        <v>12</v>
      </c>
      <c r="AQ1774" s="7">
        <f t="shared" si="1291"/>
        <v>12</v>
      </c>
      <c r="AR1774" s="1">
        <f t="shared" si="1275"/>
        <v>12</v>
      </c>
      <c r="AS1774" s="7">
        <f t="shared" si="1292"/>
        <v>12</v>
      </c>
      <c r="AT1774" s="1">
        <f t="shared" si="1276"/>
        <v>12</v>
      </c>
      <c r="AU1774" s="1">
        <f t="shared" si="1277"/>
        <v>12</v>
      </c>
      <c r="AV1774" s="1">
        <f t="shared" si="1278"/>
        <v>12</v>
      </c>
      <c r="AW1774" s="1">
        <f t="shared" si="1279"/>
        <v>12</v>
      </c>
      <c r="AX1774" s="1">
        <f t="shared" si="1280"/>
        <v>12</v>
      </c>
      <c r="AY1774" s="1">
        <f t="shared" si="1281"/>
        <v>12</v>
      </c>
      <c r="AZ1774" s="1">
        <f t="shared" si="1282"/>
        <v>12</v>
      </c>
      <c r="BA1774" s="1">
        <f t="shared" si="1283"/>
        <v>12</v>
      </c>
      <c r="BB1774" s="1">
        <f t="shared" si="1284"/>
        <v>12</v>
      </c>
      <c r="BC1774" s="1">
        <f t="shared" si="1285"/>
        <v>12</v>
      </c>
      <c r="BD1774" s="1">
        <f t="shared" si="1286"/>
        <v>12</v>
      </c>
      <c r="BE1774" s="1">
        <f t="shared" si="1287"/>
        <v>12</v>
      </c>
      <c r="BF1774" s="1">
        <f t="shared" si="1288"/>
        <v>12</v>
      </c>
      <c r="BG1774" s="1">
        <f>+IF(D1774="male",VLOOKUP(M1774,'Key node cluster'!$A$3:$C$45,3,0),VLOOKUP(M1774,'Key node cluster'!$F$3:$H$27,3,0))</f>
        <v>18</v>
      </c>
    </row>
    <row r="1775" spans="1:59" x14ac:dyDescent="0.25">
      <c r="A1775" t="s">
        <v>790</v>
      </c>
      <c r="B1775">
        <v>9832032425</v>
      </c>
      <c r="C1775" s="7">
        <v>40</v>
      </c>
      <c r="D1775" t="s">
        <v>20</v>
      </c>
      <c r="E1775" t="s">
        <v>10</v>
      </c>
      <c r="G1775" t="str">
        <f t="shared" si="1289"/>
        <v/>
      </c>
      <c r="H1775" s="7">
        <f t="shared" si="1247"/>
        <v>20</v>
      </c>
      <c r="J1775">
        <v>39</v>
      </c>
      <c r="K1775">
        <v>15.695890410959001</v>
      </c>
      <c r="L1775">
        <v>6</v>
      </c>
      <c r="M1775" s="5">
        <f t="shared" si="1248"/>
        <v>12</v>
      </c>
      <c r="N1775" s="5">
        <f>+IF(D1775="male",VLOOKUP(BG1775,'Key node cluster'!$L$3:$N$24,3,0),VLOOKUP(BG1775,'Key node cluster'!$R$3:$T$15,3,0))</f>
        <v>1</v>
      </c>
      <c r="O1775" s="1">
        <v>0</v>
      </c>
      <c r="P1775" s="1">
        <f t="shared" si="1249"/>
        <v>12</v>
      </c>
      <c r="Q1775" s="1">
        <f t="shared" si="1250"/>
        <v>12</v>
      </c>
      <c r="R1775" s="1">
        <f t="shared" si="1251"/>
        <v>12</v>
      </c>
      <c r="S1775" s="1">
        <f t="shared" si="1252"/>
        <v>12</v>
      </c>
      <c r="T1775" s="1">
        <f t="shared" si="1253"/>
        <v>12</v>
      </c>
      <c r="U1775" s="1">
        <f t="shared" si="1254"/>
        <v>12</v>
      </c>
      <c r="V1775" s="1">
        <f t="shared" si="1255"/>
        <v>12</v>
      </c>
      <c r="W1775" s="1">
        <f t="shared" si="1256"/>
        <v>12</v>
      </c>
      <c r="X1775" s="1">
        <f t="shared" si="1257"/>
        <v>12</v>
      </c>
      <c r="Y1775" s="1">
        <f t="shared" si="1258"/>
        <v>12</v>
      </c>
      <c r="Z1775" s="1">
        <f t="shared" si="1259"/>
        <v>12</v>
      </c>
      <c r="AA1775" s="1">
        <f t="shared" si="1260"/>
        <v>12</v>
      </c>
      <c r="AB1775" s="1">
        <f t="shared" si="1261"/>
        <v>12</v>
      </c>
      <c r="AC1775" s="1">
        <f t="shared" si="1262"/>
        <v>12</v>
      </c>
      <c r="AD1775" s="1">
        <f t="shared" si="1263"/>
        <v>12</v>
      </c>
      <c r="AE1775" s="1">
        <f t="shared" si="1264"/>
        <v>12</v>
      </c>
      <c r="AF1775" s="1">
        <f t="shared" si="1265"/>
        <v>12</v>
      </c>
      <c r="AG1775" s="1">
        <f t="shared" si="1266"/>
        <v>12</v>
      </c>
      <c r="AH1775" s="1">
        <f t="shared" si="1267"/>
        <v>12</v>
      </c>
      <c r="AI1775" s="1">
        <f t="shared" si="1268"/>
        <v>12</v>
      </c>
      <c r="AJ1775" s="1">
        <f t="shared" si="1269"/>
        <v>12</v>
      </c>
      <c r="AK1775" s="1">
        <f t="shared" si="1270"/>
        <v>12</v>
      </c>
      <c r="AL1775" s="1">
        <f t="shared" si="1271"/>
        <v>12</v>
      </c>
      <c r="AM1775" s="1">
        <f t="shared" si="1272"/>
        <v>12</v>
      </c>
      <c r="AN1775" s="1">
        <f t="shared" si="1273"/>
        <v>12</v>
      </c>
      <c r="AO1775" s="1">
        <f t="shared" si="1274"/>
        <v>12</v>
      </c>
      <c r="AP1775" s="7">
        <f t="shared" si="1290"/>
        <v>12</v>
      </c>
      <c r="AQ1775" s="7">
        <f t="shared" si="1291"/>
        <v>12</v>
      </c>
      <c r="AR1775" s="1">
        <f t="shared" si="1275"/>
        <v>12</v>
      </c>
      <c r="AS1775" s="7">
        <f t="shared" si="1292"/>
        <v>12</v>
      </c>
      <c r="AT1775" s="1">
        <f t="shared" si="1276"/>
        <v>12</v>
      </c>
      <c r="AU1775" s="1">
        <f t="shared" si="1277"/>
        <v>12</v>
      </c>
      <c r="AV1775" s="1">
        <f t="shared" si="1278"/>
        <v>12</v>
      </c>
      <c r="AW1775" s="1">
        <f t="shared" si="1279"/>
        <v>12</v>
      </c>
      <c r="AX1775" s="1">
        <f t="shared" si="1280"/>
        <v>12</v>
      </c>
      <c r="AY1775" s="1">
        <f t="shared" si="1281"/>
        <v>12</v>
      </c>
      <c r="AZ1775" s="1">
        <f t="shared" si="1282"/>
        <v>12</v>
      </c>
      <c r="BA1775" s="1">
        <f t="shared" si="1283"/>
        <v>12</v>
      </c>
      <c r="BB1775" s="1">
        <f t="shared" si="1284"/>
        <v>12</v>
      </c>
      <c r="BC1775" s="1">
        <f t="shared" si="1285"/>
        <v>12</v>
      </c>
      <c r="BD1775" s="1">
        <f t="shared" si="1286"/>
        <v>12</v>
      </c>
      <c r="BE1775" s="1">
        <f t="shared" si="1287"/>
        <v>12</v>
      </c>
      <c r="BF1775" s="1">
        <f t="shared" si="1288"/>
        <v>12</v>
      </c>
      <c r="BG1775" s="1">
        <f>+IF(D1775="male",VLOOKUP(M1775,'Key node cluster'!$A$3:$C$45,3,0),VLOOKUP(M1775,'Key node cluster'!$F$3:$H$27,3,0))</f>
        <v>18</v>
      </c>
    </row>
    <row r="1776" spans="1:59" x14ac:dyDescent="0.25">
      <c r="A1776" t="s">
        <v>807</v>
      </c>
      <c r="B1776">
        <v>9982058956</v>
      </c>
      <c r="C1776" s="7">
        <v>20</v>
      </c>
      <c r="D1776" t="s">
        <v>20</v>
      </c>
      <c r="E1776" t="s">
        <v>10</v>
      </c>
      <c r="F1776" t="s">
        <v>11</v>
      </c>
      <c r="G1776" t="str">
        <f t="shared" si="1289"/>
        <v>bachelor or above</v>
      </c>
      <c r="H1776" s="7">
        <f t="shared" si="1247"/>
        <v>1</v>
      </c>
      <c r="I1776" t="s">
        <v>14</v>
      </c>
      <c r="J1776">
        <v>23</v>
      </c>
      <c r="K1776">
        <v>0.33424657534246999</v>
      </c>
      <c r="L1776">
        <v>1</v>
      </c>
      <c r="M1776" s="5">
        <f t="shared" si="1248"/>
        <v>22</v>
      </c>
      <c r="N1776" s="5">
        <f>+IF(D1776="male",VLOOKUP(BG1776,'Key node cluster'!$L$3:$N$24,3,0),VLOOKUP(BG1776,'Key node cluster'!$R$3:$T$15,3,0))</f>
        <v>0</v>
      </c>
      <c r="O1776" s="1">
        <v>0</v>
      </c>
      <c r="P1776" s="1">
        <f t="shared" si="1249"/>
        <v>12</v>
      </c>
      <c r="Q1776" s="1">
        <f t="shared" si="1250"/>
        <v>12</v>
      </c>
      <c r="R1776" s="1">
        <f t="shared" si="1251"/>
        <v>12</v>
      </c>
      <c r="S1776" s="1">
        <f t="shared" si="1252"/>
        <v>12</v>
      </c>
      <c r="T1776" s="1">
        <f t="shared" si="1253"/>
        <v>12</v>
      </c>
      <c r="U1776" s="1">
        <f t="shared" si="1254"/>
        <v>12</v>
      </c>
      <c r="V1776" s="1">
        <f t="shared" si="1255"/>
        <v>12</v>
      </c>
      <c r="W1776" s="1">
        <f t="shared" si="1256"/>
        <v>12</v>
      </c>
      <c r="X1776" s="1">
        <f t="shared" si="1257"/>
        <v>12</v>
      </c>
      <c r="Y1776" s="1">
        <f t="shared" si="1258"/>
        <v>12</v>
      </c>
      <c r="Z1776" s="1">
        <f t="shared" si="1259"/>
        <v>12</v>
      </c>
      <c r="AA1776" s="1">
        <f t="shared" si="1260"/>
        <v>12</v>
      </c>
      <c r="AB1776" s="1">
        <f t="shared" si="1261"/>
        <v>20</v>
      </c>
      <c r="AC1776" s="1">
        <f t="shared" si="1262"/>
        <v>20</v>
      </c>
      <c r="AD1776" s="1">
        <f t="shared" si="1263"/>
        <v>20</v>
      </c>
      <c r="AE1776" s="1">
        <f t="shared" si="1264"/>
        <v>20</v>
      </c>
      <c r="AF1776" s="1">
        <f t="shared" si="1265"/>
        <v>20</v>
      </c>
      <c r="AG1776" s="1">
        <f t="shared" si="1266"/>
        <v>20</v>
      </c>
      <c r="AH1776" s="1">
        <f t="shared" si="1267"/>
        <v>20</v>
      </c>
      <c r="AI1776" s="1">
        <f t="shared" si="1268"/>
        <v>20</v>
      </c>
      <c r="AJ1776" s="1">
        <f t="shared" si="1269"/>
        <v>21</v>
      </c>
      <c r="AK1776" s="1">
        <f t="shared" si="1270"/>
        <v>22</v>
      </c>
      <c r="AL1776" s="1">
        <f t="shared" si="1271"/>
        <v>22</v>
      </c>
      <c r="AM1776" s="1">
        <f t="shared" si="1272"/>
        <v>22</v>
      </c>
      <c r="AN1776" s="1">
        <f t="shared" si="1273"/>
        <v>22</v>
      </c>
      <c r="AO1776" s="1">
        <f t="shared" si="1274"/>
        <v>22</v>
      </c>
      <c r="AP1776" s="7">
        <f t="shared" si="1290"/>
        <v>22</v>
      </c>
      <c r="AQ1776" s="7">
        <f t="shared" si="1291"/>
        <v>22</v>
      </c>
      <c r="AR1776" s="1">
        <f t="shared" si="1275"/>
        <v>22</v>
      </c>
      <c r="AS1776" s="7">
        <f t="shared" si="1292"/>
        <v>22</v>
      </c>
      <c r="AT1776" s="1">
        <f t="shared" si="1276"/>
        <v>22</v>
      </c>
      <c r="AU1776" s="1">
        <f t="shared" si="1277"/>
        <v>22</v>
      </c>
      <c r="AV1776" s="1">
        <f t="shared" si="1278"/>
        <v>22</v>
      </c>
      <c r="AW1776" s="1">
        <f t="shared" si="1279"/>
        <v>22</v>
      </c>
      <c r="AX1776" s="1">
        <f t="shared" si="1280"/>
        <v>22</v>
      </c>
      <c r="AY1776" s="1">
        <f t="shared" si="1281"/>
        <v>22</v>
      </c>
      <c r="AZ1776" s="1">
        <f t="shared" si="1282"/>
        <v>22</v>
      </c>
      <c r="BA1776" s="1">
        <f t="shared" si="1283"/>
        <v>22</v>
      </c>
      <c r="BB1776" s="1">
        <f t="shared" si="1284"/>
        <v>22</v>
      </c>
      <c r="BC1776" s="1">
        <f t="shared" si="1285"/>
        <v>22</v>
      </c>
      <c r="BD1776" s="1">
        <f t="shared" si="1286"/>
        <v>22</v>
      </c>
      <c r="BE1776" s="1">
        <f t="shared" si="1287"/>
        <v>22</v>
      </c>
      <c r="BF1776" s="1">
        <f t="shared" si="1288"/>
        <v>22</v>
      </c>
      <c r="BG1776" s="1">
        <f>+IF(D1776="male",VLOOKUP(M1776,'Key node cluster'!$A$3:$C$45,3,0),VLOOKUP(M1776,'Key node cluster'!$F$3:$H$27,3,0))</f>
        <v>22</v>
      </c>
    </row>
    <row r="1777" spans="1:59" x14ac:dyDescent="0.25">
      <c r="A1777" t="s">
        <v>808</v>
      </c>
      <c r="B1777">
        <v>9852017281</v>
      </c>
      <c r="C1777" s="7">
        <v>40</v>
      </c>
      <c r="D1777" t="s">
        <v>20</v>
      </c>
      <c r="E1777" t="s">
        <v>10</v>
      </c>
      <c r="G1777" t="str">
        <f t="shared" si="1289"/>
        <v/>
      </c>
      <c r="H1777" s="7">
        <f t="shared" si="1247"/>
        <v>15</v>
      </c>
      <c r="J1777">
        <v>36</v>
      </c>
      <c r="K1777">
        <v>11.194520547945</v>
      </c>
      <c r="L1777">
        <v>3</v>
      </c>
      <c r="M1777" s="5">
        <f t="shared" si="1248"/>
        <v>12</v>
      </c>
      <c r="N1777" s="5">
        <f>+IF(D1777="male",VLOOKUP(BG1777,'Key node cluster'!$L$3:$N$24,3,0),VLOOKUP(BG1777,'Key node cluster'!$R$3:$T$15,3,0))</f>
        <v>1</v>
      </c>
      <c r="O1777" s="1">
        <v>0</v>
      </c>
      <c r="P1777" s="1">
        <f t="shared" si="1249"/>
        <v>12</v>
      </c>
      <c r="Q1777" s="1">
        <f t="shared" si="1250"/>
        <v>12</v>
      </c>
      <c r="R1777" s="1">
        <f t="shared" si="1251"/>
        <v>12</v>
      </c>
      <c r="S1777" s="1">
        <f t="shared" si="1252"/>
        <v>12</v>
      </c>
      <c r="T1777" s="1">
        <f t="shared" si="1253"/>
        <v>12</v>
      </c>
      <c r="U1777" s="1">
        <f t="shared" si="1254"/>
        <v>12</v>
      </c>
      <c r="V1777" s="1">
        <f t="shared" si="1255"/>
        <v>12</v>
      </c>
      <c r="W1777" s="1">
        <f t="shared" si="1256"/>
        <v>12</v>
      </c>
      <c r="X1777" s="1">
        <f t="shared" si="1257"/>
        <v>12</v>
      </c>
      <c r="Y1777" s="1">
        <f t="shared" si="1258"/>
        <v>12</v>
      </c>
      <c r="Z1777" s="1">
        <f t="shared" si="1259"/>
        <v>12</v>
      </c>
      <c r="AA1777" s="1">
        <f t="shared" si="1260"/>
        <v>12</v>
      </c>
      <c r="AB1777" s="1">
        <f t="shared" si="1261"/>
        <v>12</v>
      </c>
      <c r="AC1777" s="1">
        <f t="shared" si="1262"/>
        <v>12</v>
      </c>
      <c r="AD1777" s="1">
        <f t="shared" si="1263"/>
        <v>12</v>
      </c>
      <c r="AE1777" s="1">
        <f t="shared" si="1264"/>
        <v>12</v>
      </c>
      <c r="AF1777" s="1">
        <f t="shared" si="1265"/>
        <v>12</v>
      </c>
      <c r="AG1777" s="1">
        <f t="shared" si="1266"/>
        <v>12</v>
      </c>
      <c r="AH1777" s="1">
        <f t="shared" si="1267"/>
        <v>12</v>
      </c>
      <c r="AI1777" s="1">
        <f t="shared" si="1268"/>
        <v>12</v>
      </c>
      <c r="AJ1777" s="1">
        <f t="shared" si="1269"/>
        <v>12</v>
      </c>
      <c r="AK1777" s="1">
        <f t="shared" si="1270"/>
        <v>12</v>
      </c>
      <c r="AL1777" s="1">
        <f t="shared" si="1271"/>
        <v>12</v>
      </c>
      <c r="AM1777" s="1">
        <f t="shared" si="1272"/>
        <v>12</v>
      </c>
      <c r="AN1777" s="1">
        <f t="shared" si="1273"/>
        <v>12</v>
      </c>
      <c r="AO1777" s="1">
        <f t="shared" si="1274"/>
        <v>12</v>
      </c>
      <c r="AP1777" s="7">
        <f t="shared" si="1290"/>
        <v>12</v>
      </c>
      <c r="AQ1777" s="7">
        <f t="shared" si="1291"/>
        <v>12</v>
      </c>
      <c r="AR1777" s="1">
        <f t="shared" si="1275"/>
        <v>12</v>
      </c>
      <c r="AS1777" s="7">
        <f t="shared" si="1292"/>
        <v>12</v>
      </c>
      <c r="AT1777" s="1">
        <f t="shared" si="1276"/>
        <v>12</v>
      </c>
      <c r="AU1777" s="1">
        <f t="shared" si="1277"/>
        <v>12</v>
      </c>
      <c r="AV1777" s="1">
        <f t="shared" si="1278"/>
        <v>12</v>
      </c>
      <c r="AW1777" s="1">
        <f t="shared" si="1279"/>
        <v>12</v>
      </c>
      <c r="AX1777" s="1">
        <f t="shared" si="1280"/>
        <v>12</v>
      </c>
      <c r="AY1777" s="1">
        <f t="shared" si="1281"/>
        <v>12</v>
      </c>
      <c r="AZ1777" s="1">
        <f t="shared" si="1282"/>
        <v>12</v>
      </c>
      <c r="BA1777" s="1">
        <f t="shared" si="1283"/>
        <v>12</v>
      </c>
      <c r="BB1777" s="1">
        <f t="shared" si="1284"/>
        <v>12</v>
      </c>
      <c r="BC1777" s="1">
        <f t="shared" si="1285"/>
        <v>12</v>
      </c>
      <c r="BD1777" s="1">
        <f t="shared" si="1286"/>
        <v>12</v>
      </c>
      <c r="BE1777" s="1">
        <f t="shared" si="1287"/>
        <v>12</v>
      </c>
      <c r="BF1777" s="1">
        <f t="shared" si="1288"/>
        <v>12</v>
      </c>
      <c r="BG1777" s="1">
        <f>+IF(D1777="male",VLOOKUP(M1777,'Key node cluster'!$A$3:$C$45,3,0),VLOOKUP(M1777,'Key node cluster'!$F$3:$H$27,3,0))</f>
        <v>18</v>
      </c>
    </row>
    <row r="1778" spans="1:59" x14ac:dyDescent="0.25">
      <c r="A1778" t="s">
        <v>815</v>
      </c>
      <c r="B1778">
        <v>9752039990</v>
      </c>
      <c r="C1778" s="7">
        <v>50</v>
      </c>
      <c r="D1778" t="s">
        <v>20</v>
      </c>
      <c r="E1778" t="s">
        <v>10</v>
      </c>
      <c r="G1778" t="str">
        <f t="shared" si="1289"/>
        <v>tvet</v>
      </c>
      <c r="H1778" s="7">
        <f t="shared" si="1247"/>
        <v>20</v>
      </c>
      <c r="I1778" t="s">
        <v>22</v>
      </c>
      <c r="J1778">
        <v>47</v>
      </c>
      <c r="K1778">
        <v>17.698630136986001</v>
      </c>
      <c r="L1778">
        <v>2</v>
      </c>
      <c r="M1778" s="5">
        <f t="shared" si="1248"/>
        <v>17</v>
      </c>
      <c r="N1778" s="5">
        <f>+IF(D1778="male",VLOOKUP(BG1778,'Key node cluster'!$L$3:$N$24,3,0),VLOOKUP(BG1778,'Key node cluster'!$R$3:$T$15,3,0))</f>
        <v>1</v>
      </c>
      <c r="O1778" s="1">
        <v>0</v>
      </c>
      <c r="P1778" s="1">
        <f t="shared" si="1249"/>
        <v>12</v>
      </c>
      <c r="Q1778" s="1">
        <f t="shared" si="1250"/>
        <v>12</v>
      </c>
      <c r="R1778" s="1">
        <f t="shared" si="1251"/>
        <v>12</v>
      </c>
      <c r="S1778" s="1">
        <f t="shared" si="1252"/>
        <v>12</v>
      </c>
      <c r="T1778" s="1">
        <f t="shared" si="1253"/>
        <v>12</v>
      </c>
      <c r="U1778" s="1">
        <f t="shared" si="1254"/>
        <v>12</v>
      </c>
      <c r="V1778" s="1">
        <f t="shared" si="1255"/>
        <v>12</v>
      </c>
      <c r="W1778" s="1">
        <f t="shared" si="1256"/>
        <v>12</v>
      </c>
      <c r="X1778" s="1">
        <f t="shared" si="1257"/>
        <v>12</v>
      </c>
      <c r="Y1778" s="1">
        <f t="shared" si="1258"/>
        <v>12</v>
      </c>
      <c r="Z1778" s="1">
        <f t="shared" si="1259"/>
        <v>12</v>
      </c>
      <c r="AA1778" s="1">
        <f t="shared" si="1260"/>
        <v>12</v>
      </c>
      <c r="AB1778" s="1">
        <f t="shared" si="1261"/>
        <v>13</v>
      </c>
      <c r="AC1778" s="1">
        <f t="shared" si="1262"/>
        <v>17</v>
      </c>
      <c r="AD1778" s="1">
        <f t="shared" si="1263"/>
        <v>17</v>
      </c>
      <c r="AE1778" s="1">
        <f t="shared" si="1264"/>
        <v>17</v>
      </c>
      <c r="AF1778" s="1">
        <f t="shared" si="1265"/>
        <v>17</v>
      </c>
      <c r="AG1778" s="1">
        <f t="shared" si="1266"/>
        <v>17</v>
      </c>
      <c r="AH1778" s="1">
        <f t="shared" si="1267"/>
        <v>17</v>
      </c>
      <c r="AI1778" s="1">
        <f t="shared" si="1268"/>
        <v>17</v>
      </c>
      <c r="AJ1778" s="1">
        <f t="shared" si="1269"/>
        <v>17</v>
      </c>
      <c r="AK1778" s="1">
        <f t="shared" si="1270"/>
        <v>17</v>
      </c>
      <c r="AL1778" s="1">
        <f t="shared" si="1271"/>
        <v>17</v>
      </c>
      <c r="AM1778" s="1">
        <f t="shared" si="1272"/>
        <v>17</v>
      </c>
      <c r="AN1778" s="1">
        <f t="shared" si="1273"/>
        <v>17</v>
      </c>
      <c r="AO1778" s="1">
        <f t="shared" si="1274"/>
        <v>17</v>
      </c>
      <c r="AP1778" s="7">
        <f t="shared" si="1290"/>
        <v>17</v>
      </c>
      <c r="AQ1778" s="7">
        <f t="shared" si="1291"/>
        <v>17</v>
      </c>
      <c r="AR1778" s="1">
        <f t="shared" si="1275"/>
        <v>17</v>
      </c>
      <c r="AS1778" s="7">
        <f t="shared" si="1292"/>
        <v>17</v>
      </c>
      <c r="AT1778" s="1">
        <f t="shared" si="1276"/>
        <v>17</v>
      </c>
      <c r="AU1778" s="1">
        <f t="shared" si="1277"/>
        <v>17</v>
      </c>
      <c r="AV1778" s="1">
        <f t="shared" si="1278"/>
        <v>17</v>
      </c>
      <c r="AW1778" s="1">
        <f t="shared" si="1279"/>
        <v>17</v>
      </c>
      <c r="AX1778" s="1">
        <f t="shared" si="1280"/>
        <v>17</v>
      </c>
      <c r="AY1778" s="1">
        <f t="shared" si="1281"/>
        <v>17</v>
      </c>
      <c r="AZ1778" s="1">
        <f t="shared" si="1282"/>
        <v>17</v>
      </c>
      <c r="BA1778" s="1">
        <f t="shared" si="1283"/>
        <v>17</v>
      </c>
      <c r="BB1778" s="1">
        <f t="shared" si="1284"/>
        <v>17</v>
      </c>
      <c r="BC1778" s="1">
        <f t="shared" si="1285"/>
        <v>17</v>
      </c>
      <c r="BD1778" s="1">
        <f t="shared" si="1286"/>
        <v>17</v>
      </c>
      <c r="BE1778" s="1">
        <f t="shared" si="1287"/>
        <v>17</v>
      </c>
      <c r="BF1778" s="1">
        <f t="shared" si="1288"/>
        <v>17</v>
      </c>
      <c r="BG1778" s="1">
        <f>+IF(D1778="male",VLOOKUP(M1778,'Key node cluster'!$A$3:$C$45,3,0),VLOOKUP(M1778,'Key node cluster'!$F$3:$H$27,3,0))</f>
        <v>18</v>
      </c>
    </row>
    <row r="1779" spans="1:59" x14ac:dyDescent="0.25">
      <c r="A1779" t="s">
        <v>820</v>
      </c>
      <c r="B1779">
        <v>9832042599</v>
      </c>
      <c r="C1779" s="7">
        <v>40</v>
      </c>
      <c r="D1779" t="s">
        <v>20</v>
      </c>
      <c r="E1779" t="s">
        <v>10</v>
      </c>
      <c r="G1779" t="str">
        <f t="shared" si="1289"/>
        <v/>
      </c>
      <c r="H1779" s="7">
        <f t="shared" si="1247"/>
        <v>20</v>
      </c>
      <c r="J1779">
        <v>38</v>
      </c>
      <c r="K1779">
        <v>15.276712328766999</v>
      </c>
      <c r="L1779">
        <v>3</v>
      </c>
      <c r="M1779" s="5">
        <f t="shared" si="1248"/>
        <v>12</v>
      </c>
      <c r="N1779" s="5">
        <f>+IF(D1779="male",VLOOKUP(BG1779,'Key node cluster'!$L$3:$N$24,3,0),VLOOKUP(BG1779,'Key node cluster'!$R$3:$T$15,3,0))</f>
        <v>1</v>
      </c>
      <c r="O1779" s="1">
        <v>0</v>
      </c>
      <c r="P1779" s="1">
        <f t="shared" si="1249"/>
        <v>12</v>
      </c>
      <c r="Q1779" s="1">
        <f t="shared" si="1250"/>
        <v>12</v>
      </c>
      <c r="R1779" s="1">
        <f t="shared" si="1251"/>
        <v>12</v>
      </c>
      <c r="S1779" s="1">
        <f t="shared" si="1252"/>
        <v>12</v>
      </c>
      <c r="T1779" s="1">
        <f t="shared" si="1253"/>
        <v>12</v>
      </c>
      <c r="U1779" s="1">
        <f t="shared" si="1254"/>
        <v>12</v>
      </c>
      <c r="V1779" s="1">
        <f t="shared" si="1255"/>
        <v>12</v>
      </c>
      <c r="W1779" s="1">
        <f t="shared" si="1256"/>
        <v>12</v>
      </c>
      <c r="X1779" s="1">
        <f t="shared" si="1257"/>
        <v>12</v>
      </c>
      <c r="Y1779" s="1">
        <f t="shared" si="1258"/>
        <v>12</v>
      </c>
      <c r="Z1779" s="1">
        <f t="shared" si="1259"/>
        <v>12</v>
      </c>
      <c r="AA1779" s="1">
        <f t="shared" si="1260"/>
        <v>12</v>
      </c>
      <c r="AB1779" s="1">
        <f t="shared" si="1261"/>
        <v>12</v>
      </c>
      <c r="AC1779" s="1">
        <f t="shared" si="1262"/>
        <v>12</v>
      </c>
      <c r="AD1779" s="1">
        <f t="shared" si="1263"/>
        <v>12</v>
      </c>
      <c r="AE1779" s="1">
        <f t="shared" si="1264"/>
        <v>12</v>
      </c>
      <c r="AF1779" s="1">
        <f t="shared" si="1265"/>
        <v>12</v>
      </c>
      <c r="AG1779" s="1">
        <f t="shared" si="1266"/>
        <v>12</v>
      </c>
      <c r="AH1779" s="1">
        <f t="shared" si="1267"/>
        <v>12</v>
      </c>
      <c r="AI1779" s="1">
        <f t="shared" si="1268"/>
        <v>12</v>
      </c>
      <c r="AJ1779" s="1">
        <f t="shared" si="1269"/>
        <v>12</v>
      </c>
      <c r="AK1779" s="1">
        <f t="shared" si="1270"/>
        <v>12</v>
      </c>
      <c r="AL1779" s="1">
        <f t="shared" si="1271"/>
        <v>12</v>
      </c>
      <c r="AM1779" s="1">
        <f t="shared" si="1272"/>
        <v>12</v>
      </c>
      <c r="AN1779" s="1">
        <f t="shared" si="1273"/>
        <v>12</v>
      </c>
      <c r="AO1779" s="1">
        <f t="shared" si="1274"/>
        <v>12</v>
      </c>
      <c r="AP1779" s="7">
        <f t="shared" si="1290"/>
        <v>12</v>
      </c>
      <c r="AQ1779" s="7">
        <f t="shared" si="1291"/>
        <v>12</v>
      </c>
      <c r="AR1779" s="1">
        <f t="shared" si="1275"/>
        <v>12</v>
      </c>
      <c r="AS1779" s="7">
        <f t="shared" si="1292"/>
        <v>12</v>
      </c>
      <c r="AT1779" s="1">
        <f t="shared" si="1276"/>
        <v>12</v>
      </c>
      <c r="AU1779" s="1">
        <f t="shared" si="1277"/>
        <v>12</v>
      </c>
      <c r="AV1779" s="1">
        <f t="shared" si="1278"/>
        <v>12</v>
      </c>
      <c r="AW1779" s="1">
        <f t="shared" si="1279"/>
        <v>12</v>
      </c>
      <c r="AX1779" s="1">
        <f t="shared" si="1280"/>
        <v>12</v>
      </c>
      <c r="AY1779" s="1">
        <f t="shared" si="1281"/>
        <v>12</v>
      </c>
      <c r="AZ1779" s="1">
        <f t="shared" si="1282"/>
        <v>12</v>
      </c>
      <c r="BA1779" s="1">
        <f t="shared" si="1283"/>
        <v>12</v>
      </c>
      <c r="BB1779" s="1">
        <f t="shared" si="1284"/>
        <v>12</v>
      </c>
      <c r="BC1779" s="1">
        <f t="shared" si="1285"/>
        <v>12</v>
      </c>
      <c r="BD1779" s="1">
        <f t="shared" si="1286"/>
        <v>12</v>
      </c>
      <c r="BE1779" s="1">
        <f t="shared" si="1287"/>
        <v>12</v>
      </c>
      <c r="BF1779" s="1">
        <f t="shared" si="1288"/>
        <v>12</v>
      </c>
      <c r="BG1779" s="1">
        <f>+IF(D1779="male",VLOOKUP(M1779,'Key node cluster'!$A$3:$C$45,3,0),VLOOKUP(M1779,'Key node cluster'!$F$3:$H$27,3,0))</f>
        <v>18</v>
      </c>
    </row>
    <row r="1780" spans="1:59" x14ac:dyDescent="0.25">
      <c r="A1780" t="s">
        <v>836</v>
      </c>
      <c r="B1780">
        <v>9932000840</v>
      </c>
      <c r="C1780" s="7">
        <v>30</v>
      </c>
      <c r="D1780" t="s">
        <v>20</v>
      </c>
      <c r="E1780" t="s">
        <v>10</v>
      </c>
      <c r="F1780" t="s">
        <v>360</v>
      </c>
      <c r="G1780" t="str">
        <f t="shared" si="1289"/>
        <v/>
      </c>
      <c r="H1780" s="7">
        <f t="shared" si="1247"/>
        <v>1</v>
      </c>
      <c r="J1780">
        <v>29</v>
      </c>
      <c r="K1780">
        <v>0.16712328767123</v>
      </c>
      <c r="L1780">
        <v>1</v>
      </c>
      <c r="M1780" s="5">
        <f t="shared" si="1248"/>
        <v>12</v>
      </c>
      <c r="N1780" s="5">
        <f>+IF(D1780="male",VLOOKUP(BG1780,'Key node cluster'!$L$3:$N$24,3,0),VLOOKUP(BG1780,'Key node cluster'!$R$3:$T$15,3,0))</f>
        <v>1</v>
      </c>
      <c r="O1780" s="1">
        <v>0</v>
      </c>
      <c r="P1780" s="1">
        <f t="shared" si="1249"/>
        <v>12</v>
      </c>
      <c r="Q1780" s="1">
        <f t="shared" si="1250"/>
        <v>12</v>
      </c>
      <c r="R1780" s="1">
        <f t="shared" si="1251"/>
        <v>12</v>
      </c>
      <c r="S1780" s="1">
        <f t="shared" si="1252"/>
        <v>12</v>
      </c>
      <c r="T1780" s="1">
        <f t="shared" si="1253"/>
        <v>12</v>
      </c>
      <c r="U1780" s="1">
        <f t="shared" si="1254"/>
        <v>12</v>
      </c>
      <c r="V1780" s="1">
        <f t="shared" si="1255"/>
        <v>12</v>
      </c>
      <c r="W1780" s="1">
        <f t="shared" si="1256"/>
        <v>12</v>
      </c>
      <c r="X1780" s="1">
        <f t="shared" si="1257"/>
        <v>12</v>
      </c>
      <c r="Y1780" s="1">
        <f t="shared" si="1258"/>
        <v>12</v>
      </c>
      <c r="Z1780" s="1">
        <f t="shared" si="1259"/>
        <v>12</v>
      </c>
      <c r="AA1780" s="1">
        <f t="shared" si="1260"/>
        <v>12</v>
      </c>
      <c r="AB1780" s="1">
        <f t="shared" si="1261"/>
        <v>12</v>
      </c>
      <c r="AC1780" s="1">
        <f t="shared" si="1262"/>
        <v>12</v>
      </c>
      <c r="AD1780" s="1">
        <f t="shared" si="1263"/>
        <v>12</v>
      </c>
      <c r="AE1780" s="1">
        <f t="shared" si="1264"/>
        <v>12</v>
      </c>
      <c r="AF1780" s="1">
        <f t="shared" si="1265"/>
        <v>12</v>
      </c>
      <c r="AG1780" s="1">
        <f t="shared" si="1266"/>
        <v>12</v>
      </c>
      <c r="AH1780" s="1">
        <f t="shared" si="1267"/>
        <v>12</v>
      </c>
      <c r="AI1780" s="1">
        <f t="shared" si="1268"/>
        <v>12</v>
      </c>
      <c r="AJ1780" s="1">
        <f t="shared" si="1269"/>
        <v>12</v>
      </c>
      <c r="AK1780" s="1">
        <f t="shared" si="1270"/>
        <v>12</v>
      </c>
      <c r="AL1780" s="1">
        <f t="shared" si="1271"/>
        <v>12</v>
      </c>
      <c r="AM1780" s="1">
        <f t="shared" si="1272"/>
        <v>12</v>
      </c>
      <c r="AN1780" s="1">
        <f t="shared" si="1273"/>
        <v>12</v>
      </c>
      <c r="AO1780" s="1">
        <f t="shared" si="1274"/>
        <v>12</v>
      </c>
      <c r="AP1780" s="7">
        <f t="shared" si="1290"/>
        <v>12</v>
      </c>
      <c r="AQ1780" s="7">
        <f t="shared" si="1291"/>
        <v>12</v>
      </c>
      <c r="AR1780" s="1">
        <f t="shared" si="1275"/>
        <v>12</v>
      </c>
      <c r="AS1780" s="7">
        <f t="shared" si="1292"/>
        <v>12</v>
      </c>
      <c r="AT1780" s="1">
        <f t="shared" si="1276"/>
        <v>12</v>
      </c>
      <c r="AU1780" s="1">
        <f t="shared" si="1277"/>
        <v>12</v>
      </c>
      <c r="AV1780" s="1">
        <f t="shared" si="1278"/>
        <v>12</v>
      </c>
      <c r="AW1780" s="1">
        <f t="shared" si="1279"/>
        <v>12</v>
      </c>
      <c r="AX1780" s="1">
        <f t="shared" si="1280"/>
        <v>12</v>
      </c>
      <c r="AY1780" s="1">
        <f t="shared" si="1281"/>
        <v>12</v>
      </c>
      <c r="AZ1780" s="1">
        <f t="shared" si="1282"/>
        <v>12</v>
      </c>
      <c r="BA1780" s="1">
        <f t="shared" si="1283"/>
        <v>12</v>
      </c>
      <c r="BB1780" s="1">
        <f t="shared" si="1284"/>
        <v>12</v>
      </c>
      <c r="BC1780" s="1">
        <f t="shared" si="1285"/>
        <v>12</v>
      </c>
      <c r="BD1780" s="1">
        <f t="shared" si="1286"/>
        <v>12</v>
      </c>
      <c r="BE1780" s="1">
        <f t="shared" si="1287"/>
        <v>12</v>
      </c>
      <c r="BF1780" s="1">
        <f t="shared" si="1288"/>
        <v>12</v>
      </c>
      <c r="BG1780" s="1">
        <f>+IF(D1780="male",VLOOKUP(M1780,'Key node cluster'!$A$3:$C$45,3,0),VLOOKUP(M1780,'Key node cluster'!$F$3:$H$27,3,0))</f>
        <v>18</v>
      </c>
    </row>
    <row r="1781" spans="1:59" x14ac:dyDescent="0.25">
      <c r="A1781" t="s">
        <v>845</v>
      </c>
      <c r="B1781">
        <v>9932027974</v>
      </c>
      <c r="C1781" s="7">
        <v>30</v>
      </c>
      <c r="D1781" t="s">
        <v>20</v>
      </c>
      <c r="E1781" t="s">
        <v>10</v>
      </c>
      <c r="F1781" t="s">
        <v>25</v>
      </c>
      <c r="G1781" t="str">
        <f t="shared" si="1289"/>
        <v>tvet</v>
      </c>
      <c r="H1781" s="7">
        <f t="shared" si="1247"/>
        <v>10</v>
      </c>
      <c r="I1781" t="s">
        <v>22</v>
      </c>
      <c r="J1781">
        <v>28</v>
      </c>
      <c r="K1781">
        <v>5.2767123287670996</v>
      </c>
      <c r="L1781">
        <v>2</v>
      </c>
      <c r="M1781" s="5">
        <f t="shared" si="1248"/>
        <v>19</v>
      </c>
      <c r="N1781" s="5">
        <f>+IF(D1781="male",VLOOKUP(BG1781,'Key node cluster'!$L$3:$N$24,3,0),VLOOKUP(BG1781,'Key node cluster'!$R$3:$T$15,3,0))</f>
        <v>1</v>
      </c>
      <c r="O1781" s="1">
        <v>0</v>
      </c>
      <c r="P1781" s="1">
        <f t="shared" si="1249"/>
        <v>12</v>
      </c>
      <c r="Q1781" s="1">
        <f t="shared" si="1250"/>
        <v>12</v>
      </c>
      <c r="R1781" s="1">
        <f t="shared" si="1251"/>
        <v>12</v>
      </c>
      <c r="S1781" s="1">
        <f t="shared" si="1252"/>
        <v>12</v>
      </c>
      <c r="T1781" s="1">
        <f t="shared" si="1253"/>
        <v>12</v>
      </c>
      <c r="U1781" s="1">
        <f t="shared" si="1254"/>
        <v>12</v>
      </c>
      <c r="V1781" s="1">
        <f t="shared" si="1255"/>
        <v>12</v>
      </c>
      <c r="W1781" s="1">
        <f t="shared" si="1256"/>
        <v>12</v>
      </c>
      <c r="X1781" s="1">
        <f t="shared" si="1257"/>
        <v>12</v>
      </c>
      <c r="Y1781" s="1">
        <f t="shared" si="1258"/>
        <v>12</v>
      </c>
      <c r="Z1781" s="1">
        <f t="shared" si="1259"/>
        <v>12</v>
      </c>
      <c r="AA1781" s="1">
        <f t="shared" si="1260"/>
        <v>12</v>
      </c>
      <c r="AB1781" s="1">
        <f t="shared" si="1261"/>
        <v>13</v>
      </c>
      <c r="AC1781" s="1">
        <f t="shared" si="1262"/>
        <v>17</v>
      </c>
      <c r="AD1781" s="1">
        <f t="shared" si="1263"/>
        <v>17</v>
      </c>
      <c r="AE1781" s="1">
        <f t="shared" si="1264"/>
        <v>17</v>
      </c>
      <c r="AF1781" s="1">
        <f t="shared" si="1265"/>
        <v>17</v>
      </c>
      <c r="AG1781" s="1">
        <f t="shared" si="1266"/>
        <v>19</v>
      </c>
      <c r="AH1781" s="1">
        <f t="shared" si="1267"/>
        <v>19</v>
      </c>
      <c r="AI1781" s="1">
        <f t="shared" si="1268"/>
        <v>19</v>
      </c>
      <c r="AJ1781" s="1">
        <f t="shared" si="1269"/>
        <v>19</v>
      </c>
      <c r="AK1781" s="1">
        <f t="shared" si="1270"/>
        <v>19</v>
      </c>
      <c r="AL1781" s="1">
        <f t="shared" si="1271"/>
        <v>19</v>
      </c>
      <c r="AM1781" s="1">
        <f t="shared" si="1272"/>
        <v>19</v>
      </c>
      <c r="AN1781" s="1">
        <f t="shared" si="1273"/>
        <v>19</v>
      </c>
      <c r="AO1781" s="1">
        <f t="shared" si="1274"/>
        <v>19</v>
      </c>
      <c r="AP1781" s="7">
        <f t="shared" si="1290"/>
        <v>19</v>
      </c>
      <c r="AQ1781" s="7">
        <f t="shared" si="1291"/>
        <v>19</v>
      </c>
      <c r="AR1781" s="1">
        <f t="shared" si="1275"/>
        <v>19</v>
      </c>
      <c r="AS1781" s="7">
        <f t="shared" si="1292"/>
        <v>19</v>
      </c>
      <c r="AT1781" s="1">
        <f t="shared" si="1276"/>
        <v>19</v>
      </c>
      <c r="AU1781" s="1">
        <f t="shared" si="1277"/>
        <v>19</v>
      </c>
      <c r="AV1781" s="1">
        <f t="shared" si="1278"/>
        <v>19</v>
      </c>
      <c r="AW1781" s="1">
        <f t="shared" si="1279"/>
        <v>19</v>
      </c>
      <c r="AX1781" s="1">
        <f t="shared" si="1280"/>
        <v>19</v>
      </c>
      <c r="AY1781" s="1">
        <f t="shared" si="1281"/>
        <v>19</v>
      </c>
      <c r="AZ1781" s="1">
        <f t="shared" si="1282"/>
        <v>19</v>
      </c>
      <c r="BA1781" s="1">
        <f t="shared" si="1283"/>
        <v>19</v>
      </c>
      <c r="BB1781" s="1">
        <f t="shared" si="1284"/>
        <v>19</v>
      </c>
      <c r="BC1781" s="1">
        <f t="shared" si="1285"/>
        <v>19</v>
      </c>
      <c r="BD1781" s="1">
        <f t="shared" si="1286"/>
        <v>19</v>
      </c>
      <c r="BE1781" s="1">
        <f t="shared" si="1287"/>
        <v>19</v>
      </c>
      <c r="BF1781" s="1">
        <f t="shared" si="1288"/>
        <v>19</v>
      </c>
      <c r="BG1781" s="1">
        <f>+IF(D1781="male",VLOOKUP(M1781,'Key node cluster'!$A$3:$C$45,3,0),VLOOKUP(M1781,'Key node cluster'!$F$3:$H$27,3,0))</f>
        <v>19</v>
      </c>
    </row>
    <row r="1782" spans="1:59" x14ac:dyDescent="0.25">
      <c r="A1782" t="s">
        <v>884</v>
      </c>
      <c r="B1782">
        <v>9982039490</v>
      </c>
      <c r="C1782" s="7">
        <v>20</v>
      </c>
      <c r="D1782" t="s">
        <v>20</v>
      </c>
      <c r="E1782" t="s">
        <v>10</v>
      </c>
      <c r="F1782" t="s">
        <v>11</v>
      </c>
      <c r="G1782" t="str">
        <f t="shared" si="1289"/>
        <v>bachelor or above</v>
      </c>
      <c r="H1782" s="7">
        <f t="shared" si="1247"/>
        <v>1</v>
      </c>
      <c r="I1782" t="s">
        <v>14</v>
      </c>
      <c r="J1782">
        <v>23</v>
      </c>
      <c r="K1782">
        <v>0.33424657534246999</v>
      </c>
      <c r="L1782">
        <v>1</v>
      </c>
      <c r="M1782" s="5">
        <f t="shared" si="1248"/>
        <v>22</v>
      </c>
      <c r="N1782" s="5">
        <f>+IF(D1782="male",VLOOKUP(BG1782,'Key node cluster'!$L$3:$N$24,3,0),VLOOKUP(BG1782,'Key node cluster'!$R$3:$T$15,3,0))</f>
        <v>0</v>
      </c>
      <c r="O1782" s="1">
        <v>0</v>
      </c>
      <c r="P1782" s="1">
        <f t="shared" si="1249"/>
        <v>12</v>
      </c>
      <c r="Q1782" s="1">
        <f t="shared" si="1250"/>
        <v>12</v>
      </c>
      <c r="R1782" s="1">
        <f t="shared" si="1251"/>
        <v>12</v>
      </c>
      <c r="S1782" s="1">
        <f t="shared" si="1252"/>
        <v>12</v>
      </c>
      <c r="T1782" s="1">
        <f t="shared" si="1253"/>
        <v>12</v>
      </c>
      <c r="U1782" s="1">
        <f t="shared" si="1254"/>
        <v>12</v>
      </c>
      <c r="V1782" s="1">
        <f t="shared" si="1255"/>
        <v>12</v>
      </c>
      <c r="W1782" s="1">
        <f t="shared" si="1256"/>
        <v>12</v>
      </c>
      <c r="X1782" s="1">
        <f t="shared" si="1257"/>
        <v>12</v>
      </c>
      <c r="Y1782" s="1">
        <f t="shared" si="1258"/>
        <v>12</v>
      </c>
      <c r="Z1782" s="1">
        <f t="shared" si="1259"/>
        <v>12</v>
      </c>
      <c r="AA1782" s="1">
        <f t="shared" si="1260"/>
        <v>12</v>
      </c>
      <c r="AB1782" s="1">
        <f t="shared" si="1261"/>
        <v>20</v>
      </c>
      <c r="AC1782" s="1">
        <f t="shared" si="1262"/>
        <v>20</v>
      </c>
      <c r="AD1782" s="1">
        <f t="shared" si="1263"/>
        <v>20</v>
      </c>
      <c r="AE1782" s="1">
        <f t="shared" si="1264"/>
        <v>20</v>
      </c>
      <c r="AF1782" s="1">
        <f t="shared" si="1265"/>
        <v>20</v>
      </c>
      <c r="AG1782" s="1">
        <f t="shared" si="1266"/>
        <v>20</v>
      </c>
      <c r="AH1782" s="1">
        <f t="shared" si="1267"/>
        <v>20</v>
      </c>
      <c r="AI1782" s="1">
        <f t="shared" si="1268"/>
        <v>20</v>
      </c>
      <c r="AJ1782" s="1">
        <f t="shared" si="1269"/>
        <v>21</v>
      </c>
      <c r="AK1782" s="1">
        <f t="shared" si="1270"/>
        <v>22</v>
      </c>
      <c r="AL1782" s="1">
        <f t="shared" si="1271"/>
        <v>22</v>
      </c>
      <c r="AM1782" s="1">
        <f t="shared" si="1272"/>
        <v>22</v>
      </c>
      <c r="AN1782" s="1">
        <f t="shared" si="1273"/>
        <v>22</v>
      </c>
      <c r="AO1782" s="1">
        <f t="shared" si="1274"/>
        <v>22</v>
      </c>
      <c r="AP1782" s="7">
        <f t="shared" si="1290"/>
        <v>22</v>
      </c>
      <c r="AQ1782" s="7">
        <f t="shared" si="1291"/>
        <v>22</v>
      </c>
      <c r="AR1782" s="1">
        <f t="shared" si="1275"/>
        <v>22</v>
      </c>
      <c r="AS1782" s="7">
        <f t="shared" si="1292"/>
        <v>22</v>
      </c>
      <c r="AT1782" s="1">
        <f t="shared" si="1276"/>
        <v>22</v>
      </c>
      <c r="AU1782" s="1">
        <f t="shared" si="1277"/>
        <v>22</v>
      </c>
      <c r="AV1782" s="1">
        <f t="shared" si="1278"/>
        <v>22</v>
      </c>
      <c r="AW1782" s="1">
        <f t="shared" si="1279"/>
        <v>22</v>
      </c>
      <c r="AX1782" s="1">
        <f t="shared" si="1280"/>
        <v>22</v>
      </c>
      <c r="AY1782" s="1">
        <f t="shared" si="1281"/>
        <v>22</v>
      </c>
      <c r="AZ1782" s="1">
        <f t="shared" si="1282"/>
        <v>22</v>
      </c>
      <c r="BA1782" s="1">
        <f t="shared" si="1283"/>
        <v>22</v>
      </c>
      <c r="BB1782" s="1">
        <f t="shared" si="1284"/>
        <v>22</v>
      </c>
      <c r="BC1782" s="1">
        <f t="shared" si="1285"/>
        <v>22</v>
      </c>
      <c r="BD1782" s="1">
        <f t="shared" si="1286"/>
        <v>22</v>
      </c>
      <c r="BE1782" s="1">
        <f t="shared" si="1287"/>
        <v>22</v>
      </c>
      <c r="BF1782" s="1">
        <f t="shared" si="1288"/>
        <v>22</v>
      </c>
      <c r="BG1782" s="1">
        <f>+IF(D1782="male",VLOOKUP(M1782,'Key node cluster'!$A$3:$C$45,3,0),VLOOKUP(M1782,'Key node cluster'!$F$3:$H$27,3,0))</f>
        <v>22</v>
      </c>
    </row>
    <row r="1783" spans="1:59" x14ac:dyDescent="0.25">
      <c r="A1783" t="s">
        <v>917</v>
      </c>
      <c r="B1783">
        <v>9842015806</v>
      </c>
      <c r="C1783" s="7">
        <v>40</v>
      </c>
      <c r="D1783" t="s">
        <v>20</v>
      </c>
      <c r="E1783" t="s">
        <v>10</v>
      </c>
      <c r="F1783" t="s">
        <v>11</v>
      </c>
      <c r="G1783" t="str">
        <f t="shared" si="1289"/>
        <v/>
      </c>
      <c r="H1783" s="7">
        <f t="shared" si="1247"/>
        <v>1</v>
      </c>
      <c r="J1783">
        <v>38</v>
      </c>
      <c r="K1783">
        <v>8.4931506849314997E-2</v>
      </c>
      <c r="L1783">
        <v>1</v>
      </c>
      <c r="M1783" s="5">
        <f t="shared" si="1248"/>
        <v>12</v>
      </c>
      <c r="N1783" s="5">
        <f>+IF(D1783="male",VLOOKUP(BG1783,'Key node cluster'!$L$3:$N$24,3,0),VLOOKUP(BG1783,'Key node cluster'!$R$3:$T$15,3,0))</f>
        <v>1</v>
      </c>
      <c r="O1783" s="1">
        <v>0</v>
      </c>
      <c r="P1783" s="1">
        <f t="shared" si="1249"/>
        <v>12</v>
      </c>
      <c r="Q1783" s="1">
        <f t="shared" si="1250"/>
        <v>12</v>
      </c>
      <c r="R1783" s="1">
        <f t="shared" si="1251"/>
        <v>12</v>
      </c>
      <c r="S1783" s="1">
        <f t="shared" si="1252"/>
        <v>12</v>
      </c>
      <c r="T1783" s="1">
        <f t="shared" si="1253"/>
        <v>12</v>
      </c>
      <c r="U1783" s="1">
        <f t="shared" si="1254"/>
        <v>12</v>
      </c>
      <c r="V1783" s="1">
        <f t="shared" si="1255"/>
        <v>12</v>
      </c>
      <c r="W1783" s="1">
        <f t="shared" si="1256"/>
        <v>12</v>
      </c>
      <c r="X1783" s="1">
        <f t="shared" si="1257"/>
        <v>12</v>
      </c>
      <c r="Y1783" s="1">
        <f t="shared" si="1258"/>
        <v>12</v>
      </c>
      <c r="Z1783" s="1">
        <f t="shared" si="1259"/>
        <v>12</v>
      </c>
      <c r="AA1783" s="1">
        <f t="shared" si="1260"/>
        <v>12</v>
      </c>
      <c r="AB1783" s="1">
        <f t="shared" si="1261"/>
        <v>12</v>
      </c>
      <c r="AC1783" s="1">
        <f t="shared" si="1262"/>
        <v>12</v>
      </c>
      <c r="AD1783" s="1">
        <f t="shared" si="1263"/>
        <v>12</v>
      </c>
      <c r="AE1783" s="1">
        <f t="shared" si="1264"/>
        <v>12</v>
      </c>
      <c r="AF1783" s="1">
        <f t="shared" si="1265"/>
        <v>12</v>
      </c>
      <c r="AG1783" s="1">
        <f t="shared" si="1266"/>
        <v>12</v>
      </c>
      <c r="AH1783" s="1">
        <f t="shared" si="1267"/>
        <v>12</v>
      </c>
      <c r="AI1783" s="1">
        <f t="shared" si="1268"/>
        <v>12</v>
      </c>
      <c r="AJ1783" s="1">
        <f t="shared" si="1269"/>
        <v>12</v>
      </c>
      <c r="AK1783" s="1">
        <f t="shared" si="1270"/>
        <v>12</v>
      </c>
      <c r="AL1783" s="1">
        <f t="shared" si="1271"/>
        <v>12</v>
      </c>
      <c r="AM1783" s="1">
        <f t="shared" si="1272"/>
        <v>12</v>
      </c>
      <c r="AN1783" s="1">
        <f t="shared" si="1273"/>
        <v>12</v>
      </c>
      <c r="AO1783" s="1">
        <f t="shared" si="1274"/>
        <v>12</v>
      </c>
      <c r="AP1783" s="7">
        <f t="shared" si="1290"/>
        <v>12</v>
      </c>
      <c r="AQ1783" s="7">
        <f t="shared" si="1291"/>
        <v>12</v>
      </c>
      <c r="AR1783" s="1">
        <f t="shared" si="1275"/>
        <v>12</v>
      </c>
      <c r="AS1783" s="7">
        <f t="shared" si="1292"/>
        <v>12</v>
      </c>
      <c r="AT1783" s="1">
        <f t="shared" si="1276"/>
        <v>12</v>
      </c>
      <c r="AU1783" s="1">
        <f t="shared" si="1277"/>
        <v>12</v>
      </c>
      <c r="AV1783" s="1">
        <f t="shared" si="1278"/>
        <v>12</v>
      </c>
      <c r="AW1783" s="1">
        <f t="shared" si="1279"/>
        <v>12</v>
      </c>
      <c r="AX1783" s="1">
        <f t="shared" si="1280"/>
        <v>12</v>
      </c>
      <c r="AY1783" s="1">
        <f t="shared" si="1281"/>
        <v>12</v>
      </c>
      <c r="AZ1783" s="1">
        <f t="shared" si="1282"/>
        <v>12</v>
      </c>
      <c r="BA1783" s="1">
        <f t="shared" si="1283"/>
        <v>12</v>
      </c>
      <c r="BB1783" s="1">
        <f t="shared" si="1284"/>
        <v>12</v>
      </c>
      <c r="BC1783" s="1">
        <f t="shared" si="1285"/>
        <v>12</v>
      </c>
      <c r="BD1783" s="1">
        <f t="shared" si="1286"/>
        <v>12</v>
      </c>
      <c r="BE1783" s="1">
        <f t="shared" si="1287"/>
        <v>12</v>
      </c>
      <c r="BF1783" s="1">
        <f t="shared" si="1288"/>
        <v>12</v>
      </c>
      <c r="BG1783" s="1">
        <f>+IF(D1783="male",VLOOKUP(M1783,'Key node cluster'!$A$3:$C$45,3,0),VLOOKUP(M1783,'Key node cluster'!$F$3:$H$27,3,0))</f>
        <v>18</v>
      </c>
    </row>
    <row r="1784" spans="1:59" x14ac:dyDescent="0.25">
      <c r="A1784" t="s">
        <v>918</v>
      </c>
      <c r="B1784">
        <v>9972070013</v>
      </c>
      <c r="C1784" s="7">
        <v>20</v>
      </c>
      <c r="D1784" t="s">
        <v>20</v>
      </c>
      <c r="E1784" t="s">
        <v>10</v>
      </c>
      <c r="F1784" t="s">
        <v>780</v>
      </c>
      <c r="G1784" t="str">
        <f t="shared" si="1289"/>
        <v>secondary or below</v>
      </c>
      <c r="H1784" s="7">
        <f t="shared" si="1247"/>
        <v>5</v>
      </c>
      <c r="I1784" t="s">
        <v>12</v>
      </c>
      <c r="J1784">
        <v>24</v>
      </c>
      <c r="K1784">
        <v>4.3369863013699002</v>
      </c>
      <c r="L1784">
        <v>17</v>
      </c>
      <c r="M1784" s="5">
        <f t="shared" si="1248"/>
        <v>18</v>
      </c>
      <c r="N1784" s="5">
        <f>+IF(D1784="male",VLOOKUP(BG1784,'Key node cluster'!$L$3:$N$24,3,0),VLOOKUP(BG1784,'Key node cluster'!$R$3:$T$15,3,0))</f>
        <v>1</v>
      </c>
      <c r="O1784" s="1">
        <v>0</v>
      </c>
      <c r="P1784" s="1">
        <f t="shared" si="1249"/>
        <v>12</v>
      </c>
      <c r="Q1784" s="1">
        <f t="shared" si="1250"/>
        <v>12</v>
      </c>
      <c r="R1784" s="1">
        <f t="shared" si="1251"/>
        <v>12</v>
      </c>
      <c r="S1784" s="1">
        <f t="shared" si="1252"/>
        <v>12</v>
      </c>
      <c r="T1784" s="1">
        <f t="shared" si="1253"/>
        <v>12</v>
      </c>
      <c r="U1784" s="1">
        <f t="shared" si="1254"/>
        <v>12</v>
      </c>
      <c r="V1784" s="1">
        <f t="shared" si="1255"/>
        <v>12</v>
      </c>
      <c r="W1784" s="1">
        <f t="shared" si="1256"/>
        <v>12</v>
      </c>
      <c r="X1784" s="1">
        <f t="shared" si="1257"/>
        <v>12</v>
      </c>
      <c r="Y1784" s="1">
        <f t="shared" si="1258"/>
        <v>12</v>
      </c>
      <c r="Z1784" s="1">
        <f t="shared" si="1259"/>
        <v>12</v>
      </c>
      <c r="AA1784" s="1">
        <f t="shared" si="1260"/>
        <v>12</v>
      </c>
      <c r="AB1784" s="1">
        <f t="shared" si="1261"/>
        <v>13</v>
      </c>
      <c r="AC1784" s="1">
        <f t="shared" si="1262"/>
        <v>17</v>
      </c>
      <c r="AD1784" s="1">
        <f t="shared" si="1263"/>
        <v>17</v>
      </c>
      <c r="AE1784" s="1">
        <f t="shared" si="1264"/>
        <v>17</v>
      </c>
      <c r="AF1784" s="1">
        <f t="shared" si="1265"/>
        <v>17</v>
      </c>
      <c r="AG1784" s="1">
        <f t="shared" si="1266"/>
        <v>18</v>
      </c>
      <c r="AH1784" s="1">
        <f t="shared" si="1267"/>
        <v>18</v>
      </c>
      <c r="AI1784" s="1">
        <f t="shared" si="1268"/>
        <v>18</v>
      </c>
      <c r="AJ1784" s="1">
        <f t="shared" si="1269"/>
        <v>18</v>
      </c>
      <c r="AK1784" s="1">
        <f t="shared" si="1270"/>
        <v>18</v>
      </c>
      <c r="AL1784" s="1">
        <f t="shared" si="1271"/>
        <v>18</v>
      </c>
      <c r="AM1784" s="1">
        <f t="shared" si="1272"/>
        <v>18</v>
      </c>
      <c r="AN1784" s="1">
        <f t="shared" si="1273"/>
        <v>18</v>
      </c>
      <c r="AO1784" s="1">
        <f t="shared" si="1274"/>
        <v>18</v>
      </c>
      <c r="AP1784" s="7">
        <f t="shared" si="1290"/>
        <v>18</v>
      </c>
      <c r="AQ1784" s="7">
        <f t="shared" si="1291"/>
        <v>18</v>
      </c>
      <c r="AR1784" s="1">
        <f t="shared" si="1275"/>
        <v>18</v>
      </c>
      <c r="AS1784" s="7">
        <f t="shared" si="1292"/>
        <v>18</v>
      </c>
      <c r="AT1784" s="1">
        <f t="shared" si="1276"/>
        <v>18</v>
      </c>
      <c r="AU1784" s="1">
        <f t="shared" si="1277"/>
        <v>18</v>
      </c>
      <c r="AV1784" s="1">
        <f t="shared" si="1278"/>
        <v>18</v>
      </c>
      <c r="AW1784" s="1">
        <f t="shared" si="1279"/>
        <v>18</v>
      </c>
      <c r="AX1784" s="1">
        <f t="shared" si="1280"/>
        <v>18</v>
      </c>
      <c r="AY1784" s="1">
        <f t="shared" si="1281"/>
        <v>18</v>
      </c>
      <c r="AZ1784" s="1">
        <f t="shared" si="1282"/>
        <v>18</v>
      </c>
      <c r="BA1784" s="1">
        <f t="shared" si="1283"/>
        <v>18</v>
      </c>
      <c r="BB1784" s="1">
        <f t="shared" si="1284"/>
        <v>18</v>
      </c>
      <c r="BC1784" s="1">
        <f t="shared" si="1285"/>
        <v>18</v>
      </c>
      <c r="BD1784" s="1">
        <f t="shared" si="1286"/>
        <v>18</v>
      </c>
      <c r="BE1784" s="1">
        <f t="shared" si="1287"/>
        <v>18</v>
      </c>
      <c r="BF1784" s="1">
        <f t="shared" si="1288"/>
        <v>18</v>
      </c>
      <c r="BG1784" s="1">
        <f>+IF(D1784="male",VLOOKUP(M1784,'Key node cluster'!$A$3:$C$45,3,0),VLOOKUP(M1784,'Key node cluster'!$F$3:$H$27,3,0))</f>
        <v>18</v>
      </c>
    </row>
    <row r="1785" spans="1:59" x14ac:dyDescent="0.25">
      <c r="A1785" t="s">
        <v>928</v>
      </c>
      <c r="B1785">
        <v>9842045749</v>
      </c>
      <c r="C1785" s="7">
        <v>40</v>
      </c>
      <c r="D1785" t="s">
        <v>20</v>
      </c>
      <c r="E1785" t="s">
        <v>10</v>
      </c>
      <c r="G1785" t="str">
        <f t="shared" si="1289"/>
        <v/>
      </c>
      <c r="H1785" s="7">
        <f t="shared" si="1247"/>
        <v>20</v>
      </c>
      <c r="J1785">
        <v>38</v>
      </c>
      <c r="K1785">
        <v>17.613698630137002</v>
      </c>
      <c r="L1785">
        <v>1</v>
      </c>
      <c r="M1785" s="5">
        <f t="shared" si="1248"/>
        <v>12</v>
      </c>
      <c r="N1785" s="5">
        <f>+IF(D1785="male",VLOOKUP(BG1785,'Key node cluster'!$L$3:$N$24,3,0),VLOOKUP(BG1785,'Key node cluster'!$R$3:$T$15,3,0))</f>
        <v>1</v>
      </c>
      <c r="O1785" s="1">
        <v>0</v>
      </c>
      <c r="P1785" s="1">
        <f t="shared" si="1249"/>
        <v>12</v>
      </c>
      <c r="Q1785" s="1">
        <f t="shared" si="1250"/>
        <v>12</v>
      </c>
      <c r="R1785" s="1">
        <f t="shared" si="1251"/>
        <v>12</v>
      </c>
      <c r="S1785" s="1">
        <f t="shared" si="1252"/>
        <v>12</v>
      </c>
      <c r="T1785" s="1">
        <f t="shared" si="1253"/>
        <v>12</v>
      </c>
      <c r="U1785" s="1">
        <f t="shared" si="1254"/>
        <v>12</v>
      </c>
      <c r="V1785" s="1">
        <f t="shared" si="1255"/>
        <v>12</v>
      </c>
      <c r="W1785" s="1">
        <f t="shared" si="1256"/>
        <v>12</v>
      </c>
      <c r="X1785" s="1">
        <f t="shared" si="1257"/>
        <v>12</v>
      </c>
      <c r="Y1785" s="1">
        <f t="shared" si="1258"/>
        <v>12</v>
      </c>
      <c r="Z1785" s="1">
        <f t="shared" si="1259"/>
        <v>12</v>
      </c>
      <c r="AA1785" s="1">
        <f t="shared" si="1260"/>
        <v>12</v>
      </c>
      <c r="AB1785" s="1">
        <f t="shared" si="1261"/>
        <v>12</v>
      </c>
      <c r="AC1785" s="1">
        <f t="shared" si="1262"/>
        <v>12</v>
      </c>
      <c r="AD1785" s="1">
        <f t="shared" si="1263"/>
        <v>12</v>
      </c>
      <c r="AE1785" s="1">
        <f t="shared" si="1264"/>
        <v>12</v>
      </c>
      <c r="AF1785" s="1">
        <f t="shared" si="1265"/>
        <v>12</v>
      </c>
      <c r="AG1785" s="1">
        <f t="shared" si="1266"/>
        <v>12</v>
      </c>
      <c r="AH1785" s="1">
        <f t="shared" si="1267"/>
        <v>12</v>
      </c>
      <c r="AI1785" s="1">
        <f t="shared" si="1268"/>
        <v>12</v>
      </c>
      <c r="AJ1785" s="1">
        <f t="shared" si="1269"/>
        <v>12</v>
      </c>
      <c r="AK1785" s="1">
        <f t="shared" si="1270"/>
        <v>12</v>
      </c>
      <c r="AL1785" s="1">
        <f t="shared" si="1271"/>
        <v>12</v>
      </c>
      <c r="AM1785" s="1">
        <f t="shared" si="1272"/>
        <v>12</v>
      </c>
      <c r="AN1785" s="1">
        <f t="shared" si="1273"/>
        <v>12</v>
      </c>
      <c r="AO1785" s="1">
        <f t="shared" si="1274"/>
        <v>12</v>
      </c>
      <c r="AP1785" s="7">
        <f t="shared" si="1290"/>
        <v>12</v>
      </c>
      <c r="AQ1785" s="7">
        <f t="shared" si="1291"/>
        <v>12</v>
      </c>
      <c r="AR1785" s="1">
        <f t="shared" si="1275"/>
        <v>12</v>
      </c>
      <c r="AS1785" s="7">
        <f t="shared" si="1292"/>
        <v>12</v>
      </c>
      <c r="AT1785" s="1">
        <f t="shared" si="1276"/>
        <v>12</v>
      </c>
      <c r="AU1785" s="1">
        <f t="shared" si="1277"/>
        <v>12</v>
      </c>
      <c r="AV1785" s="1">
        <f t="shared" si="1278"/>
        <v>12</v>
      </c>
      <c r="AW1785" s="1">
        <f t="shared" si="1279"/>
        <v>12</v>
      </c>
      <c r="AX1785" s="1">
        <f t="shared" si="1280"/>
        <v>12</v>
      </c>
      <c r="AY1785" s="1">
        <f t="shared" si="1281"/>
        <v>12</v>
      </c>
      <c r="AZ1785" s="1">
        <f t="shared" si="1282"/>
        <v>12</v>
      </c>
      <c r="BA1785" s="1">
        <f t="shared" si="1283"/>
        <v>12</v>
      </c>
      <c r="BB1785" s="1">
        <f t="shared" si="1284"/>
        <v>12</v>
      </c>
      <c r="BC1785" s="1">
        <f t="shared" si="1285"/>
        <v>12</v>
      </c>
      <c r="BD1785" s="1">
        <f t="shared" si="1286"/>
        <v>12</v>
      </c>
      <c r="BE1785" s="1">
        <f t="shared" si="1287"/>
        <v>12</v>
      </c>
      <c r="BF1785" s="1">
        <f t="shared" si="1288"/>
        <v>12</v>
      </c>
      <c r="BG1785" s="1">
        <f>+IF(D1785="male",VLOOKUP(M1785,'Key node cluster'!$A$3:$C$45,3,0),VLOOKUP(M1785,'Key node cluster'!$F$3:$H$27,3,0))</f>
        <v>18</v>
      </c>
    </row>
    <row r="1786" spans="1:59" x14ac:dyDescent="0.25">
      <c r="A1786" t="s">
        <v>933</v>
      </c>
      <c r="B1786">
        <v>9982051463</v>
      </c>
      <c r="C1786" s="7">
        <v>20</v>
      </c>
      <c r="D1786" t="s">
        <v>20</v>
      </c>
      <c r="E1786" t="s">
        <v>10</v>
      </c>
      <c r="G1786" t="str">
        <f t="shared" si="1289"/>
        <v/>
      </c>
      <c r="H1786" s="7">
        <f t="shared" si="1247"/>
        <v>1</v>
      </c>
      <c r="J1786">
        <v>23</v>
      </c>
      <c r="K1786">
        <v>0.74794520547944998</v>
      </c>
      <c r="L1786">
        <v>1</v>
      </c>
      <c r="M1786" s="5">
        <f t="shared" si="1248"/>
        <v>12</v>
      </c>
      <c r="N1786" s="5">
        <f>+IF(D1786="male",VLOOKUP(BG1786,'Key node cluster'!$L$3:$N$24,3,0),VLOOKUP(BG1786,'Key node cluster'!$R$3:$T$15,3,0))</f>
        <v>1</v>
      </c>
      <c r="O1786" s="1">
        <v>0</v>
      </c>
      <c r="P1786" s="1">
        <f t="shared" si="1249"/>
        <v>12</v>
      </c>
      <c r="Q1786" s="1">
        <f t="shared" si="1250"/>
        <v>12</v>
      </c>
      <c r="R1786" s="1">
        <f t="shared" si="1251"/>
        <v>12</v>
      </c>
      <c r="S1786" s="1">
        <f t="shared" si="1252"/>
        <v>12</v>
      </c>
      <c r="T1786" s="1">
        <f t="shared" si="1253"/>
        <v>12</v>
      </c>
      <c r="U1786" s="1">
        <f t="shared" si="1254"/>
        <v>12</v>
      </c>
      <c r="V1786" s="1">
        <f t="shared" si="1255"/>
        <v>12</v>
      </c>
      <c r="W1786" s="1">
        <f t="shared" si="1256"/>
        <v>12</v>
      </c>
      <c r="X1786" s="1">
        <f t="shared" si="1257"/>
        <v>12</v>
      </c>
      <c r="Y1786" s="1">
        <f t="shared" si="1258"/>
        <v>12</v>
      </c>
      <c r="Z1786" s="1">
        <f t="shared" si="1259"/>
        <v>12</v>
      </c>
      <c r="AA1786" s="1">
        <f t="shared" si="1260"/>
        <v>12</v>
      </c>
      <c r="AB1786" s="1">
        <f t="shared" si="1261"/>
        <v>12</v>
      </c>
      <c r="AC1786" s="1">
        <f t="shared" si="1262"/>
        <v>12</v>
      </c>
      <c r="AD1786" s="1">
        <f t="shared" si="1263"/>
        <v>12</v>
      </c>
      <c r="AE1786" s="1">
        <f t="shared" si="1264"/>
        <v>12</v>
      </c>
      <c r="AF1786" s="1">
        <f t="shared" si="1265"/>
        <v>12</v>
      </c>
      <c r="AG1786" s="1">
        <f t="shared" si="1266"/>
        <v>12</v>
      </c>
      <c r="AH1786" s="1">
        <f t="shared" si="1267"/>
        <v>12</v>
      </c>
      <c r="AI1786" s="1">
        <f t="shared" si="1268"/>
        <v>12</v>
      </c>
      <c r="AJ1786" s="1">
        <f t="shared" si="1269"/>
        <v>12</v>
      </c>
      <c r="AK1786" s="1">
        <f t="shared" si="1270"/>
        <v>12</v>
      </c>
      <c r="AL1786" s="1">
        <f t="shared" si="1271"/>
        <v>12</v>
      </c>
      <c r="AM1786" s="1">
        <f t="shared" si="1272"/>
        <v>12</v>
      </c>
      <c r="AN1786" s="1">
        <f t="shared" si="1273"/>
        <v>12</v>
      </c>
      <c r="AO1786" s="1">
        <f t="shared" si="1274"/>
        <v>12</v>
      </c>
      <c r="AP1786" s="7">
        <f t="shared" si="1290"/>
        <v>12</v>
      </c>
      <c r="AQ1786" s="7">
        <f t="shared" si="1291"/>
        <v>12</v>
      </c>
      <c r="AR1786" s="1">
        <f t="shared" si="1275"/>
        <v>12</v>
      </c>
      <c r="AS1786" s="7">
        <f t="shared" si="1292"/>
        <v>12</v>
      </c>
      <c r="AT1786" s="1">
        <f t="shared" si="1276"/>
        <v>12</v>
      </c>
      <c r="AU1786" s="1">
        <f t="shared" si="1277"/>
        <v>12</v>
      </c>
      <c r="AV1786" s="1">
        <f t="shared" si="1278"/>
        <v>12</v>
      </c>
      <c r="AW1786" s="1">
        <f t="shared" si="1279"/>
        <v>12</v>
      </c>
      <c r="AX1786" s="1">
        <f t="shared" si="1280"/>
        <v>12</v>
      </c>
      <c r="AY1786" s="1">
        <f t="shared" si="1281"/>
        <v>12</v>
      </c>
      <c r="AZ1786" s="1">
        <f t="shared" si="1282"/>
        <v>12</v>
      </c>
      <c r="BA1786" s="1">
        <f t="shared" si="1283"/>
        <v>12</v>
      </c>
      <c r="BB1786" s="1">
        <f t="shared" si="1284"/>
        <v>12</v>
      </c>
      <c r="BC1786" s="1">
        <f t="shared" si="1285"/>
        <v>12</v>
      </c>
      <c r="BD1786" s="1">
        <f t="shared" si="1286"/>
        <v>12</v>
      </c>
      <c r="BE1786" s="1">
        <f t="shared" si="1287"/>
        <v>12</v>
      </c>
      <c r="BF1786" s="1">
        <f t="shared" si="1288"/>
        <v>12</v>
      </c>
      <c r="BG1786" s="1">
        <f>+IF(D1786="male",VLOOKUP(M1786,'Key node cluster'!$A$3:$C$45,3,0),VLOOKUP(M1786,'Key node cluster'!$F$3:$H$27,3,0))</f>
        <v>18</v>
      </c>
    </row>
    <row r="1787" spans="1:59" x14ac:dyDescent="0.25">
      <c r="A1787" t="s">
        <v>938</v>
      </c>
      <c r="B1787">
        <v>9742018116</v>
      </c>
      <c r="C1787" s="7">
        <v>50</v>
      </c>
      <c r="D1787" t="s">
        <v>20</v>
      </c>
      <c r="E1787" t="s">
        <v>10</v>
      </c>
      <c r="G1787" t="str">
        <f t="shared" si="1289"/>
        <v/>
      </c>
      <c r="H1787" s="7">
        <f t="shared" si="1247"/>
        <v>20</v>
      </c>
      <c r="J1787">
        <v>48</v>
      </c>
      <c r="K1787">
        <v>22.284931506848999</v>
      </c>
      <c r="L1787">
        <v>4</v>
      </c>
      <c r="M1787" s="5">
        <f t="shared" si="1248"/>
        <v>12</v>
      </c>
      <c r="N1787" s="5">
        <f>+IF(D1787="male",VLOOKUP(BG1787,'Key node cluster'!$L$3:$N$24,3,0),VLOOKUP(BG1787,'Key node cluster'!$R$3:$T$15,3,0))</f>
        <v>1</v>
      </c>
      <c r="O1787" s="1">
        <v>0</v>
      </c>
      <c r="P1787" s="1">
        <f t="shared" si="1249"/>
        <v>12</v>
      </c>
      <c r="Q1787" s="1">
        <f t="shared" si="1250"/>
        <v>12</v>
      </c>
      <c r="R1787" s="1">
        <f t="shared" si="1251"/>
        <v>12</v>
      </c>
      <c r="S1787" s="1">
        <f t="shared" si="1252"/>
        <v>12</v>
      </c>
      <c r="T1787" s="1">
        <f t="shared" si="1253"/>
        <v>12</v>
      </c>
      <c r="U1787" s="1">
        <f t="shared" si="1254"/>
        <v>12</v>
      </c>
      <c r="V1787" s="1">
        <f t="shared" si="1255"/>
        <v>12</v>
      </c>
      <c r="W1787" s="1">
        <f t="shared" si="1256"/>
        <v>12</v>
      </c>
      <c r="X1787" s="1">
        <f t="shared" si="1257"/>
        <v>12</v>
      </c>
      <c r="Y1787" s="1">
        <f t="shared" si="1258"/>
        <v>12</v>
      </c>
      <c r="Z1787" s="1">
        <f t="shared" si="1259"/>
        <v>12</v>
      </c>
      <c r="AA1787" s="1">
        <f t="shared" si="1260"/>
        <v>12</v>
      </c>
      <c r="AB1787" s="1">
        <f t="shared" si="1261"/>
        <v>12</v>
      </c>
      <c r="AC1787" s="1">
        <f t="shared" si="1262"/>
        <v>12</v>
      </c>
      <c r="AD1787" s="1">
        <f t="shared" si="1263"/>
        <v>12</v>
      </c>
      <c r="AE1787" s="1">
        <f t="shared" si="1264"/>
        <v>12</v>
      </c>
      <c r="AF1787" s="1">
        <f t="shared" si="1265"/>
        <v>12</v>
      </c>
      <c r="AG1787" s="1">
        <f t="shared" si="1266"/>
        <v>12</v>
      </c>
      <c r="AH1787" s="1">
        <f t="shared" si="1267"/>
        <v>12</v>
      </c>
      <c r="AI1787" s="1">
        <f t="shared" si="1268"/>
        <v>12</v>
      </c>
      <c r="AJ1787" s="1">
        <f t="shared" si="1269"/>
        <v>12</v>
      </c>
      <c r="AK1787" s="1">
        <f t="shared" si="1270"/>
        <v>12</v>
      </c>
      <c r="AL1787" s="1">
        <f t="shared" si="1271"/>
        <v>12</v>
      </c>
      <c r="AM1787" s="1">
        <f t="shared" si="1272"/>
        <v>12</v>
      </c>
      <c r="AN1787" s="1">
        <f t="shared" si="1273"/>
        <v>12</v>
      </c>
      <c r="AO1787" s="1">
        <f t="shared" si="1274"/>
        <v>12</v>
      </c>
      <c r="AP1787" s="7">
        <f t="shared" si="1290"/>
        <v>12</v>
      </c>
      <c r="AQ1787" s="7">
        <f t="shared" si="1291"/>
        <v>12</v>
      </c>
      <c r="AR1787" s="1">
        <f t="shared" si="1275"/>
        <v>12</v>
      </c>
      <c r="AS1787" s="7">
        <f t="shared" si="1292"/>
        <v>12</v>
      </c>
      <c r="AT1787" s="1">
        <f t="shared" si="1276"/>
        <v>12</v>
      </c>
      <c r="AU1787" s="1">
        <f t="shared" si="1277"/>
        <v>12</v>
      </c>
      <c r="AV1787" s="1">
        <f t="shared" si="1278"/>
        <v>12</v>
      </c>
      <c r="AW1787" s="1">
        <f t="shared" si="1279"/>
        <v>12</v>
      </c>
      <c r="AX1787" s="1">
        <f t="shared" si="1280"/>
        <v>12</v>
      </c>
      <c r="AY1787" s="1">
        <f t="shared" si="1281"/>
        <v>12</v>
      </c>
      <c r="AZ1787" s="1">
        <f t="shared" si="1282"/>
        <v>12</v>
      </c>
      <c r="BA1787" s="1">
        <f t="shared" si="1283"/>
        <v>12</v>
      </c>
      <c r="BB1787" s="1">
        <f t="shared" si="1284"/>
        <v>12</v>
      </c>
      <c r="BC1787" s="1">
        <f t="shared" si="1285"/>
        <v>12</v>
      </c>
      <c r="BD1787" s="1">
        <f t="shared" si="1286"/>
        <v>12</v>
      </c>
      <c r="BE1787" s="1">
        <f t="shared" si="1287"/>
        <v>12</v>
      </c>
      <c r="BF1787" s="1">
        <f t="shared" si="1288"/>
        <v>12</v>
      </c>
      <c r="BG1787" s="1">
        <f>+IF(D1787="male",VLOOKUP(M1787,'Key node cluster'!$A$3:$C$45,3,0),VLOOKUP(M1787,'Key node cluster'!$F$3:$H$27,3,0))</f>
        <v>18</v>
      </c>
    </row>
    <row r="1788" spans="1:59" x14ac:dyDescent="0.25">
      <c r="A1788" t="s">
        <v>944</v>
      </c>
      <c r="B1788">
        <v>9862054309</v>
      </c>
      <c r="C1788" s="7">
        <v>40</v>
      </c>
      <c r="D1788" t="s">
        <v>20</v>
      </c>
      <c r="E1788" t="s">
        <v>10</v>
      </c>
      <c r="F1788" t="s">
        <v>28</v>
      </c>
      <c r="G1788" t="str">
        <f t="shared" si="1289"/>
        <v>tvet</v>
      </c>
      <c r="H1788" s="7">
        <f t="shared" si="1247"/>
        <v>1</v>
      </c>
      <c r="I1788" t="s">
        <v>22</v>
      </c>
      <c r="J1788">
        <v>36</v>
      </c>
      <c r="K1788">
        <v>0.75342465753425003</v>
      </c>
      <c r="L1788">
        <v>2</v>
      </c>
      <c r="M1788" s="5">
        <f t="shared" si="1248"/>
        <v>16</v>
      </c>
      <c r="N1788" s="5">
        <f>+IF(D1788="male",VLOOKUP(BG1788,'Key node cluster'!$L$3:$N$24,3,0),VLOOKUP(BG1788,'Key node cluster'!$R$3:$T$15,3,0))</f>
        <v>1</v>
      </c>
      <c r="O1788" s="1">
        <v>0</v>
      </c>
      <c r="P1788" s="1">
        <f t="shared" si="1249"/>
        <v>12</v>
      </c>
      <c r="Q1788" s="1">
        <f t="shared" si="1250"/>
        <v>12</v>
      </c>
      <c r="R1788" s="1">
        <f t="shared" si="1251"/>
        <v>12</v>
      </c>
      <c r="S1788" s="1">
        <f t="shared" si="1252"/>
        <v>12</v>
      </c>
      <c r="T1788" s="1">
        <f t="shared" si="1253"/>
        <v>12</v>
      </c>
      <c r="U1788" s="1">
        <f t="shared" si="1254"/>
        <v>12</v>
      </c>
      <c r="V1788" s="1">
        <f t="shared" si="1255"/>
        <v>12</v>
      </c>
      <c r="W1788" s="1">
        <f t="shared" si="1256"/>
        <v>12</v>
      </c>
      <c r="X1788" s="1">
        <f t="shared" si="1257"/>
        <v>12</v>
      </c>
      <c r="Y1788" s="1">
        <f t="shared" si="1258"/>
        <v>12</v>
      </c>
      <c r="Z1788" s="1">
        <f t="shared" si="1259"/>
        <v>12</v>
      </c>
      <c r="AA1788" s="1">
        <f t="shared" si="1260"/>
        <v>12</v>
      </c>
      <c r="AB1788" s="1">
        <f t="shared" si="1261"/>
        <v>13</v>
      </c>
      <c r="AC1788" s="1">
        <f t="shared" si="1262"/>
        <v>14</v>
      </c>
      <c r="AD1788" s="1">
        <f t="shared" si="1263"/>
        <v>16</v>
      </c>
      <c r="AE1788" s="1">
        <f t="shared" si="1264"/>
        <v>16</v>
      </c>
      <c r="AF1788" s="1">
        <f t="shared" si="1265"/>
        <v>16</v>
      </c>
      <c r="AG1788" s="1">
        <f t="shared" si="1266"/>
        <v>16</v>
      </c>
      <c r="AH1788" s="1">
        <f t="shared" si="1267"/>
        <v>16</v>
      </c>
      <c r="AI1788" s="1">
        <f t="shared" si="1268"/>
        <v>16</v>
      </c>
      <c r="AJ1788" s="1">
        <f t="shared" si="1269"/>
        <v>16</v>
      </c>
      <c r="AK1788" s="1">
        <f t="shared" si="1270"/>
        <v>16</v>
      </c>
      <c r="AL1788" s="1">
        <f t="shared" si="1271"/>
        <v>16</v>
      </c>
      <c r="AM1788" s="1">
        <f t="shared" si="1272"/>
        <v>16</v>
      </c>
      <c r="AN1788" s="1">
        <f t="shared" si="1273"/>
        <v>16</v>
      </c>
      <c r="AO1788" s="1">
        <f t="shared" si="1274"/>
        <v>16</v>
      </c>
      <c r="AP1788" s="7">
        <f t="shared" si="1290"/>
        <v>16</v>
      </c>
      <c r="AQ1788" s="7">
        <f t="shared" si="1291"/>
        <v>16</v>
      </c>
      <c r="AR1788" s="1">
        <f t="shared" si="1275"/>
        <v>16</v>
      </c>
      <c r="AS1788" s="7">
        <f t="shared" si="1292"/>
        <v>16</v>
      </c>
      <c r="AT1788" s="1">
        <f t="shared" si="1276"/>
        <v>16</v>
      </c>
      <c r="AU1788" s="1">
        <f t="shared" si="1277"/>
        <v>16</v>
      </c>
      <c r="AV1788" s="1">
        <f t="shared" si="1278"/>
        <v>16</v>
      </c>
      <c r="AW1788" s="1">
        <f t="shared" si="1279"/>
        <v>16</v>
      </c>
      <c r="AX1788" s="1">
        <f t="shared" si="1280"/>
        <v>16</v>
      </c>
      <c r="AY1788" s="1">
        <f t="shared" si="1281"/>
        <v>16</v>
      </c>
      <c r="AZ1788" s="1">
        <f t="shared" si="1282"/>
        <v>16</v>
      </c>
      <c r="BA1788" s="1">
        <f t="shared" si="1283"/>
        <v>16</v>
      </c>
      <c r="BB1788" s="1">
        <f t="shared" si="1284"/>
        <v>16</v>
      </c>
      <c r="BC1788" s="1">
        <f t="shared" si="1285"/>
        <v>16</v>
      </c>
      <c r="BD1788" s="1">
        <f t="shared" si="1286"/>
        <v>16</v>
      </c>
      <c r="BE1788" s="1">
        <f t="shared" si="1287"/>
        <v>16</v>
      </c>
      <c r="BF1788" s="1">
        <f t="shared" si="1288"/>
        <v>16</v>
      </c>
      <c r="BG1788" s="1">
        <f>+IF(D1788="male",VLOOKUP(M1788,'Key node cluster'!$A$3:$C$45,3,0),VLOOKUP(M1788,'Key node cluster'!$F$3:$H$27,3,0))</f>
        <v>16</v>
      </c>
    </row>
    <row r="1789" spans="1:59" x14ac:dyDescent="0.25">
      <c r="A1789" t="s">
        <v>948</v>
      </c>
      <c r="B1789">
        <v>9932054677</v>
      </c>
      <c r="C1789" s="7">
        <v>30</v>
      </c>
      <c r="D1789" t="s">
        <v>20</v>
      </c>
      <c r="E1789" t="s">
        <v>10</v>
      </c>
      <c r="G1789" t="str">
        <f t="shared" si="1289"/>
        <v/>
      </c>
      <c r="H1789" s="7">
        <f t="shared" si="1247"/>
        <v>5</v>
      </c>
      <c r="J1789">
        <v>28</v>
      </c>
      <c r="K1789">
        <v>3.0191780821918002</v>
      </c>
      <c r="L1789">
        <v>18</v>
      </c>
      <c r="M1789" s="5">
        <f t="shared" si="1248"/>
        <v>12</v>
      </c>
      <c r="N1789" s="5">
        <f>+IF(D1789="male",VLOOKUP(BG1789,'Key node cluster'!$L$3:$N$24,3,0),VLOOKUP(BG1789,'Key node cluster'!$R$3:$T$15,3,0))</f>
        <v>1</v>
      </c>
      <c r="O1789" s="1">
        <v>0</v>
      </c>
      <c r="P1789" s="1">
        <f t="shared" si="1249"/>
        <v>12</v>
      </c>
      <c r="Q1789" s="1">
        <f t="shared" si="1250"/>
        <v>12</v>
      </c>
      <c r="R1789" s="1">
        <f t="shared" si="1251"/>
        <v>12</v>
      </c>
      <c r="S1789" s="1">
        <f t="shared" si="1252"/>
        <v>12</v>
      </c>
      <c r="T1789" s="1">
        <f t="shared" si="1253"/>
        <v>12</v>
      </c>
      <c r="U1789" s="1">
        <f t="shared" si="1254"/>
        <v>12</v>
      </c>
      <c r="V1789" s="1">
        <f t="shared" si="1255"/>
        <v>12</v>
      </c>
      <c r="W1789" s="1">
        <f t="shared" si="1256"/>
        <v>12</v>
      </c>
      <c r="X1789" s="1">
        <f t="shared" si="1257"/>
        <v>12</v>
      </c>
      <c r="Y1789" s="1">
        <f t="shared" si="1258"/>
        <v>12</v>
      </c>
      <c r="Z1789" s="1">
        <f t="shared" si="1259"/>
        <v>12</v>
      </c>
      <c r="AA1789" s="1">
        <f t="shared" si="1260"/>
        <v>12</v>
      </c>
      <c r="AB1789" s="1">
        <f t="shared" si="1261"/>
        <v>12</v>
      </c>
      <c r="AC1789" s="1">
        <f t="shared" si="1262"/>
        <v>12</v>
      </c>
      <c r="AD1789" s="1">
        <f t="shared" si="1263"/>
        <v>12</v>
      </c>
      <c r="AE1789" s="1">
        <f t="shared" si="1264"/>
        <v>12</v>
      </c>
      <c r="AF1789" s="1">
        <f t="shared" si="1265"/>
        <v>12</v>
      </c>
      <c r="AG1789" s="1">
        <f t="shared" si="1266"/>
        <v>12</v>
      </c>
      <c r="AH1789" s="1">
        <f t="shared" si="1267"/>
        <v>12</v>
      </c>
      <c r="AI1789" s="1">
        <f t="shared" si="1268"/>
        <v>12</v>
      </c>
      <c r="AJ1789" s="1">
        <f t="shared" si="1269"/>
        <v>12</v>
      </c>
      <c r="AK1789" s="1">
        <f t="shared" si="1270"/>
        <v>12</v>
      </c>
      <c r="AL1789" s="1">
        <f t="shared" si="1271"/>
        <v>12</v>
      </c>
      <c r="AM1789" s="1">
        <f t="shared" si="1272"/>
        <v>12</v>
      </c>
      <c r="AN1789" s="1">
        <f t="shared" si="1273"/>
        <v>12</v>
      </c>
      <c r="AO1789" s="1">
        <f t="shared" si="1274"/>
        <v>12</v>
      </c>
      <c r="AP1789" s="7">
        <f t="shared" si="1290"/>
        <v>12</v>
      </c>
      <c r="AQ1789" s="7">
        <f t="shared" si="1291"/>
        <v>12</v>
      </c>
      <c r="AR1789" s="1">
        <f t="shared" si="1275"/>
        <v>12</v>
      </c>
      <c r="AS1789" s="7">
        <f t="shared" si="1292"/>
        <v>12</v>
      </c>
      <c r="AT1789" s="1">
        <f t="shared" si="1276"/>
        <v>12</v>
      </c>
      <c r="AU1789" s="1">
        <f t="shared" si="1277"/>
        <v>12</v>
      </c>
      <c r="AV1789" s="1">
        <f t="shared" si="1278"/>
        <v>12</v>
      </c>
      <c r="AW1789" s="1">
        <f t="shared" si="1279"/>
        <v>12</v>
      </c>
      <c r="AX1789" s="1">
        <f t="shared" si="1280"/>
        <v>12</v>
      </c>
      <c r="AY1789" s="1">
        <f t="shared" si="1281"/>
        <v>12</v>
      </c>
      <c r="AZ1789" s="1">
        <f t="shared" si="1282"/>
        <v>12</v>
      </c>
      <c r="BA1789" s="1">
        <f t="shared" si="1283"/>
        <v>12</v>
      </c>
      <c r="BB1789" s="1">
        <f t="shared" si="1284"/>
        <v>12</v>
      </c>
      <c r="BC1789" s="1">
        <f t="shared" si="1285"/>
        <v>12</v>
      </c>
      <c r="BD1789" s="1">
        <f t="shared" si="1286"/>
        <v>12</v>
      </c>
      <c r="BE1789" s="1">
        <f t="shared" si="1287"/>
        <v>12</v>
      </c>
      <c r="BF1789" s="1">
        <f t="shared" si="1288"/>
        <v>12</v>
      </c>
      <c r="BG1789" s="1">
        <f>+IF(D1789="male",VLOOKUP(M1789,'Key node cluster'!$A$3:$C$45,3,0),VLOOKUP(M1789,'Key node cluster'!$F$3:$H$27,3,0))</f>
        <v>18</v>
      </c>
    </row>
    <row r="1790" spans="1:59" x14ac:dyDescent="0.25">
      <c r="A1790" t="s">
        <v>967</v>
      </c>
      <c r="B1790">
        <v>9772003964</v>
      </c>
      <c r="C1790" s="7">
        <v>40</v>
      </c>
      <c r="D1790" t="s">
        <v>20</v>
      </c>
      <c r="E1790" t="s">
        <v>10</v>
      </c>
      <c r="G1790" t="str">
        <f t="shared" si="1289"/>
        <v/>
      </c>
      <c r="H1790" s="7">
        <f t="shared" si="1247"/>
        <v>20</v>
      </c>
      <c r="J1790">
        <v>44</v>
      </c>
      <c r="K1790">
        <v>21.682191780821999</v>
      </c>
      <c r="L1790">
        <v>15</v>
      </c>
      <c r="M1790" s="5">
        <f t="shared" si="1248"/>
        <v>12</v>
      </c>
      <c r="N1790" s="5">
        <f>+IF(D1790="male",VLOOKUP(BG1790,'Key node cluster'!$L$3:$N$24,3,0),VLOOKUP(BG1790,'Key node cluster'!$R$3:$T$15,3,0))</f>
        <v>1</v>
      </c>
      <c r="O1790" s="1">
        <v>0</v>
      </c>
      <c r="P1790" s="1">
        <f t="shared" si="1249"/>
        <v>12</v>
      </c>
      <c r="Q1790" s="1">
        <f t="shared" si="1250"/>
        <v>12</v>
      </c>
      <c r="R1790" s="1">
        <f t="shared" si="1251"/>
        <v>12</v>
      </c>
      <c r="S1790" s="1">
        <f t="shared" si="1252"/>
        <v>12</v>
      </c>
      <c r="T1790" s="1">
        <f t="shared" si="1253"/>
        <v>12</v>
      </c>
      <c r="U1790" s="1">
        <f t="shared" si="1254"/>
        <v>12</v>
      </c>
      <c r="V1790" s="1">
        <f t="shared" si="1255"/>
        <v>12</v>
      </c>
      <c r="W1790" s="1">
        <f t="shared" si="1256"/>
        <v>12</v>
      </c>
      <c r="X1790" s="1">
        <f t="shared" si="1257"/>
        <v>12</v>
      </c>
      <c r="Y1790" s="1">
        <f t="shared" si="1258"/>
        <v>12</v>
      </c>
      <c r="Z1790" s="1">
        <f t="shared" si="1259"/>
        <v>12</v>
      </c>
      <c r="AA1790" s="1">
        <f t="shared" si="1260"/>
        <v>12</v>
      </c>
      <c r="AB1790" s="1">
        <f t="shared" si="1261"/>
        <v>12</v>
      </c>
      <c r="AC1790" s="1">
        <f t="shared" si="1262"/>
        <v>12</v>
      </c>
      <c r="AD1790" s="1">
        <f t="shared" si="1263"/>
        <v>12</v>
      </c>
      <c r="AE1790" s="1">
        <f t="shared" si="1264"/>
        <v>12</v>
      </c>
      <c r="AF1790" s="1">
        <f t="shared" si="1265"/>
        <v>12</v>
      </c>
      <c r="AG1790" s="1">
        <f t="shared" si="1266"/>
        <v>12</v>
      </c>
      <c r="AH1790" s="1">
        <f t="shared" si="1267"/>
        <v>12</v>
      </c>
      <c r="AI1790" s="1">
        <f t="shared" si="1268"/>
        <v>12</v>
      </c>
      <c r="AJ1790" s="1">
        <f t="shared" si="1269"/>
        <v>12</v>
      </c>
      <c r="AK1790" s="1">
        <f t="shared" si="1270"/>
        <v>12</v>
      </c>
      <c r="AL1790" s="1">
        <f t="shared" si="1271"/>
        <v>12</v>
      </c>
      <c r="AM1790" s="1">
        <f t="shared" si="1272"/>
        <v>12</v>
      </c>
      <c r="AN1790" s="1">
        <f t="shared" si="1273"/>
        <v>12</v>
      </c>
      <c r="AO1790" s="1">
        <f t="shared" si="1274"/>
        <v>12</v>
      </c>
      <c r="AP1790" s="7">
        <f t="shared" si="1290"/>
        <v>12</v>
      </c>
      <c r="AQ1790" s="7">
        <f t="shared" si="1291"/>
        <v>12</v>
      </c>
      <c r="AR1790" s="1">
        <f t="shared" si="1275"/>
        <v>12</v>
      </c>
      <c r="AS1790" s="7">
        <f t="shared" si="1292"/>
        <v>12</v>
      </c>
      <c r="AT1790" s="1">
        <f t="shared" si="1276"/>
        <v>12</v>
      </c>
      <c r="AU1790" s="1">
        <f t="shared" si="1277"/>
        <v>12</v>
      </c>
      <c r="AV1790" s="1">
        <f t="shared" si="1278"/>
        <v>12</v>
      </c>
      <c r="AW1790" s="1">
        <f t="shared" si="1279"/>
        <v>12</v>
      </c>
      <c r="AX1790" s="1">
        <f t="shared" si="1280"/>
        <v>12</v>
      </c>
      <c r="AY1790" s="1">
        <f t="shared" si="1281"/>
        <v>12</v>
      </c>
      <c r="AZ1790" s="1">
        <f t="shared" si="1282"/>
        <v>12</v>
      </c>
      <c r="BA1790" s="1">
        <f t="shared" si="1283"/>
        <v>12</v>
      </c>
      <c r="BB1790" s="1">
        <f t="shared" si="1284"/>
        <v>12</v>
      </c>
      <c r="BC1790" s="1">
        <f t="shared" si="1285"/>
        <v>12</v>
      </c>
      <c r="BD1790" s="1">
        <f t="shared" si="1286"/>
        <v>12</v>
      </c>
      <c r="BE1790" s="1">
        <f t="shared" si="1287"/>
        <v>12</v>
      </c>
      <c r="BF1790" s="1">
        <f t="shared" si="1288"/>
        <v>12</v>
      </c>
      <c r="BG1790" s="1">
        <f>+IF(D1790="male",VLOOKUP(M1790,'Key node cluster'!$A$3:$C$45,3,0),VLOOKUP(M1790,'Key node cluster'!$F$3:$H$27,3,0))</f>
        <v>18</v>
      </c>
    </row>
    <row r="1791" spans="1:59" x14ac:dyDescent="0.25">
      <c r="A1791" t="s">
        <v>974</v>
      </c>
      <c r="B1791">
        <v>9852050800</v>
      </c>
      <c r="C1791" s="7">
        <v>40</v>
      </c>
      <c r="D1791" t="s">
        <v>20</v>
      </c>
      <c r="E1791" t="s">
        <v>10</v>
      </c>
      <c r="G1791" t="str">
        <f t="shared" si="1289"/>
        <v/>
      </c>
      <c r="H1791" s="7">
        <f t="shared" si="1247"/>
        <v>1</v>
      </c>
      <c r="J1791">
        <v>36</v>
      </c>
      <c r="K1791">
        <v>0.49863013698629999</v>
      </c>
      <c r="L1791">
        <v>2</v>
      </c>
      <c r="M1791" s="5">
        <f t="shared" si="1248"/>
        <v>12</v>
      </c>
      <c r="N1791" s="5">
        <f>+IF(D1791="male",VLOOKUP(BG1791,'Key node cluster'!$L$3:$N$24,3,0),VLOOKUP(BG1791,'Key node cluster'!$R$3:$T$15,3,0))</f>
        <v>1</v>
      </c>
      <c r="O1791" s="1">
        <v>0</v>
      </c>
      <c r="P1791" s="1">
        <f t="shared" si="1249"/>
        <v>12</v>
      </c>
      <c r="Q1791" s="1">
        <f t="shared" si="1250"/>
        <v>12</v>
      </c>
      <c r="R1791" s="1">
        <f t="shared" si="1251"/>
        <v>12</v>
      </c>
      <c r="S1791" s="1">
        <f t="shared" si="1252"/>
        <v>12</v>
      </c>
      <c r="T1791" s="1">
        <f t="shared" si="1253"/>
        <v>12</v>
      </c>
      <c r="U1791" s="1">
        <f t="shared" si="1254"/>
        <v>12</v>
      </c>
      <c r="V1791" s="1">
        <f t="shared" si="1255"/>
        <v>12</v>
      </c>
      <c r="W1791" s="1">
        <f t="shared" si="1256"/>
        <v>12</v>
      </c>
      <c r="X1791" s="1">
        <f t="shared" si="1257"/>
        <v>12</v>
      </c>
      <c r="Y1791" s="1">
        <f t="shared" si="1258"/>
        <v>12</v>
      </c>
      <c r="Z1791" s="1">
        <f t="shared" si="1259"/>
        <v>12</v>
      </c>
      <c r="AA1791" s="1">
        <f t="shared" si="1260"/>
        <v>12</v>
      </c>
      <c r="AB1791" s="1">
        <f t="shared" si="1261"/>
        <v>12</v>
      </c>
      <c r="AC1791" s="1">
        <f t="shared" si="1262"/>
        <v>12</v>
      </c>
      <c r="AD1791" s="1">
        <f t="shared" si="1263"/>
        <v>12</v>
      </c>
      <c r="AE1791" s="1">
        <f t="shared" si="1264"/>
        <v>12</v>
      </c>
      <c r="AF1791" s="1">
        <f t="shared" si="1265"/>
        <v>12</v>
      </c>
      <c r="AG1791" s="1">
        <f t="shared" si="1266"/>
        <v>12</v>
      </c>
      <c r="AH1791" s="1">
        <f t="shared" si="1267"/>
        <v>12</v>
      </c>
      <c r="AI1791" s="1">
        <f t="shared" si="1268"/>
        <v>12</v>
      </c>
      <c r="AJ1791" s="1">
        <f t="shared" si="1269"/>
        <v>12</v>
      </c>
      <c r="AK1791" s="1">
        <f t="shared" si="1270"/>
        <v>12</v>
      </c>
      <c r="AL1791" s="1">
        <f t="shared" si="1271"/>
        <v>12</v>
      </c>
      <c r="AM1791" s="1">
        <f t="shared" si="1272"/>
        <v>12</v>
      </c>
      <c r="AN1791" s="1">
        <f t="shared" si="1273"/>
        <v>12</v>
      </c>
      <c r="AO1791" s="1">
        <f t="shared" si="1274"/>
        <v>12</v>
      </c>
      <c r="AP1791" s="7">
        <f t="shared" si="1290"/>
        <v>12</v>
      </c>
      <c r="AQ1791" s="7">
        <f t="shared" si="1291"/>
        <v>12</v>
      </c>
      <c r="AR1791" s="1">
        <f t="shared" si="1275"/>
        <v>12</v>
      </c>
      <c r="AS1791" s="7">
        <f t="shared" si="1292"/>
        <v>12</v>
      </c>
      <c r="AT1791" s="1">
        <f t="shared" si="1276"/>
        <v>12</v>
      </c>
      <c r="AU1791" s="1">
        <f t="shared" si="1277"/>
        <v>12</v>
      </c>
      <c r="AV1791" s="1">
        <f t="shared" si="1278"/>
        <v>12</v>
      </c>
      <c r="AW1791" s="1">
        <f t="shared" si="1279"/>
        <v>12</v>
      </c>
      <c r="AX1791" s="1">
        <f t="shared" si="1280"/>
        <v>12</v>
      </c>
      <c r="AY1791" s="1">
        <f t="shared" si="1281"/>
        <v>12</v>
      </c>
      <c r="AZ1791" s="1">
        <f t="shared" si="1282"/>
        <v>12</v>
      </c>
      <c r="BA1791" s="1">
        <f t="shared" si="1283"/>
        <v>12</v>
      </c>
      <c r="BB1791" s="1">
        <f t="shared" si="1284"/>
        <v>12</v>
      </c>
      <c r="BC1791" s="1">
        <f t="shared" si="1285"/>
        <v>12</v>
      </c>
      <c r="BD1791" s="1">
        <f t="shared" si="1286"/>
        <v>12</v>
      </c>
      <c r="BE1791" s="1">
        <f t="shared" si="1287"/>
        <v>12</v>
      </c>
      <c r="BF1791" s="1">
        <f t="shared" si="1288"/>
        <v>12</v>
      </c>
      <c r="BG1791" s="1">
        <f>+IF(D1791="male",VLOOKUP(M1791,'Key node cluster'!$A$3:$C$45,3,0),VLOOKUP(M1791,'Key node cluster'!$F$3:$H$27,3,0))</f>
        <v>18</v>
      </c>
    </row>
    <row r="1792" spans="1:59" x14ac:dyDescent="0.25">
      <c r="A1792" t="s">
        <v>988</v>
      </c>
      <c r="B1792">
        <v>9962070866</v>
      </c>
      <c r="C1792" s="7">
        <v>30</v>
      </c>
      <c r="D1792" t="s">
        <v>20</v>
      </c>
      <c r="E1792" t="s">
        <v>10</v>
      </c>
      <c r="G1792" t="str">
        <f t="shared" si="1289"/>
        <v/>
      </c>
      <c r="H1792" s="7">
        <f t="shared" si="1247"/>
        <v>1</v>
      </c>
      <c r="J1792">
        <v>26</v>
      </c>
      <c r="K1792">
        <v>0.41917808219177999</v>
      </c>
      <c r="L1792">
        <v>1</v>
      </c>
      <c r="M1792" s="5">
        <f t="shared" si="1248"/>
        <v>12</v>
      </c>
      <c r="N1792" s="5">
        <f>+IF(D1792="male",VLOOKUP(BG1792,'Key node cluster'!$L$3:$N$24,3,0),VLOOKUP(BG1792,'Key node cluster'!$R$3:$T$15,3,0))</f>
        <v>1</v>
      </c>
      <c r="O1792" s="1">
        <v>0</v>
      </c>
      <c r="P1792" s="1">
        <f t="shared" si="1249"/>
        <v>12</v>
      </c>
      <c r="Q1792" s="1">
        <f t="shared" si="1250"/>
        <v>12</v>
      </c>
      <c r="R1792" s="1">
        <f t="shared" si="1251"/>
        <v>12</v>
      </c>
      <c r="S1792" s="1">
        <f t="shared" si="1252"/>
        <v>12</v>
      </c>
      <c r="T1792" s="1">
        <f t="shared" si="1253"/>
        <v>12</v>
      </c>
      <c r="U1792" s="1">
        <f t="shared" si="1254"/>
        <v>12</v>
      </c>
      <c r="V1792" s="1">
        <f t="shared" si="1255"/>
        <v>12</v>
      </c>
      <c r="W1792" s="1">
        <f t="shared" si="1256"/>
        <v>12</v>
      </c>
      <c r="X1792" s="1">
        <f t="shared" si="1257"/>
        <v>12</v>
      </c>
      <c r="Y1792" s="1">
        <f t="shared" si="1258"/>
        <v>12</v>
      </c>
      <c r="Z1792" s="1">
        <f t="shared" si="1259"/>
        <v>12</v>
      </c>
      <c r="AA1792" s="1">
        <f t="shared" si="1260"/>
        <v>12</v>
      </c>
      <c r="AB1792" s="1">
        <f t="shared" si="1261"/>
        <v>12</v>
      </c>
      <c r="AC1792" s="1">
        <f t="shared" si="1262"/>
        <v>12</v>
      </c>
      <c r="AD1792" s="1">
        <f t="shared" si="1263"/>
        <v>12</v>
      </c>
      <c r="AE1792" s="1">
        <f t="shared" si="1264"/>
        <v>12</v>
      </c>
      <c r="AF1792" s="1">
        <f t="shared" si="1265"/>
        <v>12</v>
      </c>
      <c r="AG1792" s="1">
        <f t="shared" si="1266"/>
        <v>12</v>
      </c>
      <c r="AH1792" s="1">
        <f t="shared" si="1267"/>
        <v>12</v>
      </c>
      <c r="AI1792" s="1">
        <f t="shared" si="1268"/>
        <v>12</v>
      </c>
      <c r="AJ1792" s="1">
        <f t="shared" si="1269"/>
        <v>12</v>
      </c>
      <c r="AK1792" s="1">
        <f t="shared" si="1270"/>
        <v>12</v>
      </c>
      <c r="AL1792" s="1">
        <f t="shared" si="1271"/>
        <v>12</v>
      </c>
      <c r="AM1792" s="1">
        <f t="shared" si="1272"/>
        <v>12</v>
      </c>
      <c r="AN1792" s="1">
        <f t="shared" si="1273"/>
        <v>12</v>
      </c>
      <c r="AO1792" s="1">
        <f t="shared" si="1274"/>
        <v>12</v>
      </c>
      <c r="AP1792" s="7">
        <f t="shared" si="1290"/>
        <v>12</v>
      </c>
      <c r="AQ1792" s="7">
        <f t="shared" si="1291"/>
        <v>12</v>
      </c>
      <c r="AR1792" s="1">
        <f t="shared" si="1275"/>
        <v>12</v>
      </c>
      <c r="AS1792" s="7">
        <f t="shared" si="1292"/>
        <v>12</v>
      </c>
      <c r="AT1792" s="1">
        <f t="shared" si="1276"/>
        <v>12</v>
      </c>
      <c r="AU1792" s="1">
        <f t="shared" si="1277"/>
        <v>12</v>
      </c>
      <c r="AV1792" s="1">
        <f t="shared" si="1278"/>
        <v>12</v>
      </c>
      <c r="AW1792" s="1">
        <f t="shared" si="1279"/>
        <v>12</v>
      </c>
      <c r="AX1792" s="1">
        <f t="shared" si="1280"/>
        <v>12</v>
      </c>
      <c r="AY1792" s="1">
        <f t="shared" si="1281"/>
        <v>12</v>
      </c>
      <c r="AZ1792" s="1">
        <f t="shared" si="1282"/>
        <v>12</v>
      </c>
      <c r="BA1792" s="1">
        <f t="shared" si="1283"/>
        <v>12</v>
      </c>
      <c r="BB1792" s="1">
        <f t="shared" si="1284"/>
        <v>12</v>
      </c>
      <c r="BC1792" s="1">
        <f t="shared" si="1285"/>
        <v>12</v>
      </c>
      <c r="BD1792" s="1">
        <f t="shared" si="1286"/>
        <v>12</v>
      </c>
      <c r="BE1792" s="1">
        <f t="shared" si="1287"/>
        <v>12</v>
      </c>
      <c r="BF1792" s="1">
        <f t="shared" si="1288"/>
        <v>12</v>
      </c>
      <c r="BG1792" s="1">
        <f>+IF(D1792="male",VLOOKUP(M1792,'Key node cluster'!$A$3:$C$45,3,0),VLOOKUP(M1792,'Key node cluster'!$F$3:$H$27,3,0))</f>
        <v>18</v>
      </c>
    </row>
    <row r="1793" spans="1:59" x14ac:dyDescent="0.25">
      <c r="A1793" t="s">
        <v>990</v>
      </c>
      <c r="B1793">
        <v>9952003169</v>
      </c>
      <c r="C1793" s="7">
        <v>30</v>
      </c>
      <c r="D1793" t="s">
        <v>20</v>
      </c>
      <c r="E1793" t="s">
        <v>10</v>
      </c>
      <c r="F1793" t="s">
        <v>28</v>
      </c>
      <c r="G1793" t="str">
        <f t="shared" si="1289"/>
        <v>secondary or below</v>
      </c>
      <c r="H1793" s="7">
        <f t="shared" si="1247"/>
        <v>10</v>
      </c>
      <c r="I1793" t="s">
        <v>12</v>
      </c>
      <c r="J1793">
        <v>27</v>
      </c>
      <c r="K1793">
        <v>5.6958904109589001</v>
      </c>
      <c r="L1793">
        <v>24</v>
      </c>
      <c r="M1793" s="5">
        <f t="shared" si="1248"/>
        <v>18</v>
      </c>
      <c r="N1793" s="5">
        <f>+IF(D1793="male",VLOOKUP(BG1793,'Key node cluster'!$L$3:$N$24,3,0),VLOOKUP(BG1793,'Key node cluster'!$R$3:$T$15,3,0))</f>
        <v>1</v>
      </c>
      <c r="O1793" s="1">
        <v>0</v>
      </c>
      <c r="P1793" s="1">
        <f t="shared" si="1249"/>
        <v>12</v>
      </c>
      <c r="Q1793" s="1">
        <f t="shared" si="1250"/>
        <v>12</v>
      </c>
      <c r="R1793" s="1">
        <f t="shared" si="1251"/>
        <v>12</v>
      </c>
      <c r="S1793" s="1">
        <f t="shared" si="1252"/>
        <v>12</v>
      </c>
      <c r="T1793" s="1">
        <f t="shared" si="1253"/>
        <v>12</v>
      </c>
      <c r="U1793" s="1">
        <f t="shared" si="1254"/>
        <v>12</v>
      </c>
      <c r="V1793" s="1">
        <f t="shared" si="1255"/>
        <v>12</v>
      </c>
      <c r="W1793" s="1">
        <f t="shared" si="1256"/>
        <v>12</v>
      </c>
      <c r="X1793" s="1">
        <f t="shared" si="1257"/>
        <v>12</v>
      </c>
      <c r="Y1793" s="1">
        <f t="shared" si="1258"/>
        <v>12</v>
      </c>
      <c r="Z1793" s="1">
        <f t="shared" si="1259"/>
        <v>12</v>
      </c>
      <c r="AA1793" s="1">
        <f t="shared" si="1260"/>
        <v>12</v>
      </c>
      <c r="AB1793" s="1">
        <f t="shared" si="1261"/>
        <v>13</v>
      </c>
      <c r="AC1793" s="1">
        <f t="shared" si="1262"/>
        <v>17</v>
      </c>
      <c r="AD1793" s="1">
        <f t="shared" si="1263"/>
        <v>17</v>
      </c>
      <c r="AE1793" s="1">
        <f t="shared" si="1264"/>
        <v>17</v>
      </c>
      <c r="AF1793" s="1">
        <f t="shared" si="1265"/>
        <v>17</v>
      </c>
      <c r="AG1793" s="1">
        <f t="shared" si="1266"/>
        <v>18</v>
      </c>
      <c r="AH1793" s="1">
        <f t="shared" si="1267"/>
        <v>18</v>
      </c>
      <c r="AI1793" s="1">
        <f t="shared" si="1268"/>
        <v>18</v>
      </c>
      <c r="AJ1793" s="1">
        <f t="shared" si="1269"/>
        <v>18</v>
      </c>
      <c r="AK1793" s="1">
        <f t="shared" si="1270"/>
        <v>18</v>
      </c>
      <c r="AL1793" s="1">
        <f t="shared" si="1271"/>
        <v>18</v>
      </c>
      <c r="AM1793" s="1">
        <f t="shared" si="1272"/>
        <v>18</v>
      </c>
      <c r="AN1793" s="1">
        <f t="shared" si="1273"/>
        <v>18</v>
      </c>
      <c r="AO1793" s="1">
        <f t="shared" si="1274"/>
        <v>18</v>
      </c>
      <c r="AP1793" s="7">
        <f t="shared" si="1290"/>
        <v>18</v>
      </c>
      <c r="AQ1793" s="7">
        <f t="shared" si="1291"/>
        <v>18</v>
      </c>
      <c r="AR1793" s="1">
        <f t="shared" si="1275"/>
        <v>18</v>
      </c>
      <c r="AS1793" s="7">
        <f t="shared" si="1292"/>
        <v>18</v>
      </c>
      <c r="AT1793" s="1">
        <f t="shared" si="1276"/>
        <v>18</v>
      </c>
      <c r="AU1793" s="1">
        <f t="shared" si="1277"/>
        <v>18</v>
      </c>
      <c r="AV1793" s="1">
        <f t="shared" si="1278"/>
        <v>18</v>
      </c>
      <c r="AW1793" s="1">
        <f t="shared" si="1279"/>
        <v>18</v>
      </c>
      <c r="AX1793" s="1">
        <f t="shared" si="1280"/>
        <v>18</v>
      </c>
      <c r="AY1793" s="1">
        <f t="shared" si="1281"/>
        <v>18</v>
      </c>
      <c r="AZ1793" s="1">
        <f t="shared" si="1282"/>
        <v>18</v>
      </c>
      <c r="BA1793" s="1">
        <f t="shared" si="1283"/>
        <v>18</v>
      </c>
      <c r="BB1793" s="1">
        <f t="shared" si="1284"/>
        <v>18</v>
      </c>
      <c r="BC1793" s="1">
        <f t="shared" si="1285"/>
        <v>18</v>
      </c>
      <c r="BD1793" s="1">
        <f t="shared" si="1286"/>
        <v>18</v>
      </c>
      <c r="BE1793" s="1">
        <f t="shared" si="1287"/>
        <v>18</v>
      </c>
      <c r="BF1793" s="1">
        <f t="shared" si="1288"/>
        <v>18</v>
      </c>
      <c r="BG1793" s="1">
        <f>+IF(D1793="male",VLOOKUP(M1793,'Key node cluster'!$A$3:$C$45,3,0),VLOOKUP(M1793,'Key node cluster'!$F$3:$H$27,3,0))</f>
        <v>18</v>
      </c>
    </row>
    <row r="1794" spans="1:59" x14ac:dyDescent="0.25">
      <c r="A1794" t="s">
        <v>992</v>
      </c>
      <c r="B1794">
        <v>9982035586</v>
      </c>
      <c r="C1794" s="7">
        <v>20</v>
      </c>
      <c r="D1794" t="s">
        <v>20</v>
      </c>
      <c r="E1794" t="s">
        <v>10</v>
      </c>
      <c r="F1794" t="s">
        <v>11</v>
      </c>
      <c r="G1794" t="str">
        <f t="shared" si="1289"/>
        <v>bachelor or above</v>
      </c>
      <c r="H1794" s="7">
        <f t="shared" ref="H1794:H1857" si="1293">IF(K1794 &gt; 15, 20, IF(K1794 &gt; 10, 15, IF(K1794 &gt; 5, 10, IF(K1794 &gt; 1, 5, IF(K1794 &gt; 0, 1, 0)))))</f>
        <v>1</v>
      </c>
      <c r="I1794" t="s">
        <v>14</v>
      </c>
      <c r="J1794">
        <v>23</v>
      </c>
      <c r="K1794">
        <v>0.25205479452055002</v>
      </c>
      <c r="L1794">
        <v>1</v>
      </c>
      <c r="M1794" s="5">
        <f t="shared" ref="M1794:M1857" si="1294">+BF1794</f>
        <v>22</v>
      </c>
      <c r="N1794" s="5">
        <f>+IF(D1794="male",VLOOKUP(BG1794,'Key node cluster'!$L$3:$N$24,3,0),VLOOKUP(BG1794,'Key node cluster'!$R$3:$T$15,3,0))</f>
        <v>0</v>
      </c>
      <c r="O1794" s="1">
        <v>0</v>
      </c>
      <c r="P1794" s="1">
        <f t="shared" ref="P1794:P1857" si="1295">+IF($D1794="male",IF(H1794="",O1794,IF(H1794&lt;=3,1,26)),IF($D1794="female",IF(H1794="",O1794,IF(H1794&lt;=0.5,1,12)),O1794))</f>
        <v>12</v>
      </c>
      <c r="Q1794" s="1">
        <f t="shared" ref="Q1794:Q1857" si="1296">IF($D1794="male",IF(P1794&lt;&gt;1,P1794,IF(H1794="",P1794,IF(H1794&lt;=0.5,2,17))),IF($D1794="female",IF(P1794&lt;&gt;1,P1794,IF(F1794="",P1794,IF(F1794&lt;&gt;"amman",2,11))),P1794))</f>
        <v>12</v>
      </c>
      <c r="R1794" s="1">
        <f t="shared" ref="R1794:R1857" si="1297">IF($D1794="male",IF(Q1794&lt;&gt;2,Q1794,IF(F1794="",Q1794,IF(F1794&lt;&gt;"irbed",3,14))),IF($D1794="female",IF(Q1794&lt;&gt;2,Q1794,IF(C1794="",Q1794,IF(C1794&lt;=25,3,8))),Q1794))</f>
        <v>12</v>
      </c>
      <c r="S1794" s="1">
        <f t="shared" ref="S1794:S1857" si="1298">IF($D1794="male",IF(R1794&lt;&gt;3,R1794,IF(F1794="",R1794,IF(F1794&lt;&gt;"amman",4,11))),IF($D1794="female",IF(R1794&lt;&gt;3,R1794,IF(F1794="",R1794,IF(F1794&lt;&gt;"irbed",4,7))),R1794))</f>
        <v>12</v>
      </c>
      <c r="T1794" s="1">
        <f t="shared" ref="T1794:T1857" si="1299">IF($D1794="male",IF(S1794&lt;&gt;4,S1794,IF(C1794="",S1794,IF(C1794&lt;=25,5,10))),IF($D1794="female",IF(S1794&lt;&gt;4,S1794,IF(C1794="",S1794,IF(G1794&lt;&gt;"secondary or below",5,6))),R1794))</f>
        <v>12</v>
      </c>
      <c r="U1794" s="1">
        <f t="shared" ref="U1794:U1857" si="1300">IF($D1794="male",IF(T1794&lt;&gt;5,T1794,IF(F1794="",T1794,IF(F1794&lt;&gt;"zarqa",6,9))),IF($D1794="female",IF(T1794&lt;&gt;5,T1794,5),T1794))</f>
        <v>12</v>
      </c>
      <c r="V1794" s="1">
        <f t="shared" ref="V1794:V1857" si="1301">IF($D1794="male",IF(U1794&lt;&gt;6,U1794,IF(G1794="",U1794,IF(G1794&lt;&gt;"secondary or below",7,8))),IF($D1794="female",IF(T1794&lt;&gt;6,U1794,6),U1794))</f>
        <v>12</v>
      </c>
      <c r="W1794" s="1">
        <f t="shared" ref="W1794:W1857" si="1302">IF($D1794="male",IF(V1794&lt;&gt;7,V1794,7),IF($D1794="female",IF(S1794&lt;&gt;7,V1794,7),V1794))</f>
        <v>12</v>
      </c>
      <c r="X1794" s="1">
        <f t="shared" ref="X1794:X1857" si="1303">IF($D1794="male",IF(V1794&lt;&gt;8,W1794,8),IF($D1794="female",IF(R1794&lt;&gt;8,R1794,IF(G1794="",W1794,IF(G1794&lt;&gt;"bachelor or above",9,10)))))</f>
        <v>12</v>
      </c>
      <c r="Y1794" s="1">
        <f t="shared" ref="Y1794:Y1857" si="1304">IF($D1794="male",IF(U1794&lt;&gt;9,X1794,9),IF($D1794="female",IF(X1794&lt;&gt;9,X1794,9),X1794))</f>
        <v>12</v>
      </c>
      <c r="Z1794" s="1">
        <f t="shared" ref="Z1794:Z1857" si="1305">IF($D1794="male",IF(T1794&lt;&gt;10,Y1794,10),IF($D1794="female",IF(X1794&lt;&gt;10,Y1794,10),Y1794))</f>
        <v>12</v>
      </c>
      <c r="AA1794" s="1">
        <f t="shared" ref="AA1794:AA1857" si="1306">IF($D1794="male",IF(S1794&lt;&gt;11,Z1794,IF(G1794="",Z1794,IF(G1794&lt;&gt;"secondary or below",12,13))),IF($D1794="female",IF(Q1794&lt;&gt;11,Z1794,11),Z1794))</f>
        <v>12</v>
      </c>
      <c r="AB1794" s="1">
        <f t="shared" ref="AB1794:AB1857" si="1307">IF($D1794="male",IF(AA1794&lt;&gt;12,AA1794,12),IF($D1794="female",IF(P1794&lt;&gt;12,P1794,IF(G1794="",AA1794,IF(G1794&lt;&gt;"bachelor or above",13,20)))))</f>
        <v>20</v>
      </c>
      <c r="AC1794" s="1">
        <f t="shared" ref="AC1794:AC1857" si="1308">IF($D1794="male",IF(AA1794&lt;&gt;13,AB1794,13),IF($D1794="female",IF(AB1794&lt;&gt;13,AB1794,IF(H1794&lt;=3,14,17))))</f>
        <v>20</v>
      </c>
      <c r="AD1794" s="1">
        <f t="shared" ref="AD1794:AD1857" si="1309">IF($D1794="male",IF(R1794&lt;&gt;14,AC1794,IF(G1794="",AC1794,IF(G1794&lt;&gt;"bachelor or above",15,16))),IF($D1794="female",IF(AC1794&lt;&gt;14,AC1794,IF(C1794="",AC1794,IF(C1794&lt;=25,15,16))),AC1794))</f>
        <v>20</v>
      </c>
      <c r="AE1794" s="1">
        <f t="shared" ref="AE1794:AE1857" si="1310">IF($D1794="male",IF(AD1794&lt;&gt;15,AD1794,15),IF($D1794="female",IF(AD1794&lt;&gt;15,AD1794,15),AD1794))</f>
        <v>20</v>
      </c>
      <c r="AF1794" s="1">
        <f t="shared" ref="AF1794:AF1857" si="1311">IF($D1794="male",IF(AD1794&lt;&gt;16,AE1794,16),IF($D1794="female",IF(AD1794&lt;&gt;16,AE1794,16),AE1794))</f>
        <v>20</v>
      </c>
      <c r="AG1794" s="1">
        <f t="shared" ref="AG1794:AG1857" si="1312">IF($D1794="male",IF(Q1794&lt;&gt;17,AF1794,IF(F1794="",AF1794,IF(F1794&lt;&gt;"amman",18,25))),IF($D1794="female",IF(AC1794&lt;&gt;17,AF1794,IF(F1794="",AF1794,IF(F1794&lt;&gt;"irbed",18,19))),AF1794))</f>
        <v>20</v>
      </c>
      <c r="AH1794" s="1">
        <f t="shared" ref="AH1794:AH1857" si="1313">IF($D1794="male",IF(AG1794&lt;&gt;18,AG1794,IF(G1794="",AG1794,IF(G1794&lt;&gt;"secondary or below",19,20))),IF($D1794="female",IF(AG1794&lt;&gt;18,AG1794,18),AG1794))</f>
        <v>20</v>
      </c>
      <c r="AI1794" s="1">
        <f t="shared" ref="AI1794:AI1857" si="1314">IF($D1794="male",IF(AH1794&lt;&gt;19,AH1794,19),IF($D1794="female",IF(AG1794&lt;&gt;19,AH1794,19),AH1794))</f>
        <v>20</v>
      </c>
      <c r="AJ1794" s="1">
        <f t="shared" ref="AJ1794:AJ1857" si="1315">IF($D1794="male",IF(AH1794&lt;&gt;20,AI1794,IF(F1794="",AI1794,IF(F1794&lt;&gt;"irbed",21,24))),IF($D1794="female",IF(AB1794&lt;&gt;20,AI1794,IF(H1794&lt;=3,21,24))))</f>
        <v>21</v>
      </c>
      <c r="AK1794" s="1">
        <f t="shared" ref="AK1794:AK1857" si="1316">IF($D1794="male",IF(AJ1794&lt;&gt;21,AJ1794,IF(F1794="",AJ1794,IF(F1794&lt;&gt;"zarqa",22,23))),IF($D1794="female",IF(AJ1794&lt;&gt;21,AJ1794,IF(C1794&lt;=25,22,23))))</f>
        <v>22</v>
      </c>
      <c r="AL1794" s="1">
        <f t="shared" ref="AL1794:AL1857" si="1317">IF($D1794="male",IF(AK1794&lt;&gt;22,AK1794,22),IF($D1794="female",IF(AK1794&lt;&gt;22,AK1794,22),AK1794))</f>
        <v>22</v>
      </c>
      <c r="AM1794" s="1">
        <f t="shared" ref="AM1794:AM1857" si="1318">IF($D1794="male",IF(AK1794&lt;&gt;23,AL1794,23),IF($D1794="female",IF(AK1794&lt;&gt;23,AL1794,23),AL1794))</f>
        <v>22</v>
      </c>
      <c r="AN1794" s="1">
        <f t="shared" ref="AN1794:AN1857" si="1319">IF($D1794="male",IF(AJ1794&lt;&gt;24,AM1794,24),IF($D1794="female",IF(AJ1794&lt;&gt;24,AM1794,24),AM1794))</f>
        <v>22</v>
      </c>
      <c r="AO1794" s="1">
        <f t="shared" ref="AO1794:AO1857" si="1320">IF($D1794="male",IF(AG1794&lt;&gt;25,AN1794,25),AN1794)</f>
        <v>22</v>
      </c>
      <c r="AP1794" s="7">
        <f t="shared" si="1290"/>
        <v>22</v>
      </c>
      <c r="AQ1794" s="7">
        <f t="shared" si="1291"/>
        <v>22</v>
      </c>
      <c r="AR1794" s="1">
        <f t="shared" ref="AR1794:AR1857" si="1321">IF($D1794="male",IF(AQ1794&lt;&gt;28,AQ1794,IF(C1794&lt;=35,29,32)),AQ1794)</f>
        <v>22</v>
      </c>
      <c r="AS1794" s="7">
        <f t="shared" si="1292"/>
        <v>22</v>
      </c>
      <c r="AT1794" s="1">
        <f t="shared" ref="AT1794:AT1857" si="1322">IF($D1794="male",IF(AS1794&lt;&gt;30,AS1794,30),AS1794)</f>
        <v>22</v>
      </c>
      <c r="AU1794" s="1">
        <f t="shared" ref="AU1794:AU1857" si="1323">IF($D1794="male",IF(AS1794&lt;&gt;31,AT1794,31),AT1794)</f>
        <v>22</v>
      </c>
      <c r="AV1794" s="1">
        <f t="shared" ref="AV1794:AV1857" si="1324">IF($D1794="male",IF(AR1794&lt;&gt;32,AU1794,32),AU1794)</f>
        <v>22</v>
      </c>
      <c r="AW1794" s="1">
        <f t="shared" ref="AW1794:AW1857" si="1325">IF($D1794="male",IF(AQ1794&lt;&gt;33,AV1794,IF(H1794="",AV1794,IF(H1794&lt;=7.5,34,37))),AV1794)</f>
        <v>22</v>
      </c>
      <c r="AX1794" s="1">
        <f t="shared" ref="AX1794:AX1857" si="1326">IF($D1794="male",IF(AW1794&lt;&gt;34,AW1794,IF(C1794&lt;=25,35,36)),AW1794)</f>
        <v>22</v>
      </c>
      <c r="AY1794" s="1">
        <f t="shared" ref="AY1794:AY1857" si="1327">IF($D1794="male",IF(AX1794&lt;&gt;35,AX1794,35),AX1794)</f>
        <v>22</v>
      </c>
      <c r="AZ1794" s="1">
        <f t="shared" ref="AZ1794:AZ1857" si="1328">IF($D1794="male",IF(AX1794&lt;&gt;36,AY1794,36),AY1794)</f>
        <v>22</v>
      </c>
      <c r="BA1794" s="1">
        <f t="shared" ref="BA1794:BA1857" si="1329">IF($D1794="male",IF(AW1794&lt;&gt;37,AZ1794,37),AZ1794)</f>
        <v>22</v>
      </c>
      <c r="BB1794" s="1">
        <f t="shared" ref="BB1794:BB1857" si="1330">IF($D1794="male",IF(AP1794&lt;&gt;38,BA1794,IF(C1794&lt;=25,39,40)),BA1794)</f>
        <v>22</v>
      </c>
      <c r="BC1794" s="1">
        <f t="shared" ref="BC1794:BC1857" si="1331">IF($D1794="male",IF(BB1794&lt;&gt;39,BB1794,39),BB1794)</f>
        <v>22</v>
      </c>
      <c r="BD1794" s="1">
        <f t="shared" ref="BD1794:BD1857" si="1332">IF($D1794="male",IF(BB1794&lt;&gt;40,BC1794,IF(H1794="",BC1794,IF(H1794&lt;=7.5,41,42))),BC1794)</f>
        <v>22</v>
      </c>
      <c r="BE1794" s="1">
        <f t="shared" ref="BE1794:BE1857" si="1333">IF($D1794="male",IF(BD1794&lt;&gt;41,BD1794,41),BD1794)</f>
        <v>22</v>
      </c>
      <c r="BF1794" s="1">
        <f t="shared" ref="BF1794:BF1857" si="1334">IF($D1794="male",IF(BD1794&lt;&gt;42,BE1794,42),BE1794)</f>
        <v>22</v>
      </c>
      <c r="BG1794" s="1">
        <f>+IF(D1794="male",VLOOKUP(M1794,'Key node cluster'!$A$3:$C$45,3,0),VLOOKUP(M1794,'Key node cluster'!$F$3:$H$27,3,0))</f>
        <v>22</v>
      </c>
    </row>
    <row r="1795" spans="1:59" x14ac:dyDescent="0.25">
      <c r="A1795" t="s">
        <v>993</v>
      </c>
      <c r="B1795">
        <v>9872007554</v>
      </c>
      <c r="C1795" s="7">
        <v>30</v>
      </c>
      <c r="D1795" t="s">
        <v>20</v>
      </c>
      <c r="E1795" t="s">
        <v>10</v>
      </c>
      <c r="F1795" t="s">
        <v>11</v>
      </c>
      <c r="G1795" t="str">
        <f t="shared" si="1289"/>
        <v>tvet</v>
      </c>
      <c r="H1795" s="7">
        <f t="shared" si="1293"/>
        <v>10</v>
      </c>
      <c r="I1795" t="s">
        <v>22</v>
      </c>
      <c r="J1795">
        <v>35</v>
      </c>
      <c r="K1795">
        <v>9.2520547945205003</v>
      </c>
      <c r="L1795">
        <v>8</v>
      </c>
      <c r="M1795" s="5">
        <f t="shared" si="1294"/>
        <v>18</v>
      </c>
      <c r="N1795" s="5">
        <f>+IF(D1795="male",VLOOKUP(BG1795,'Key node cluster'!$L$3:$N$24,3,0),VLOOKUP(BG1795,'Key node cluster'!$R$3:$T$15,3,0))</f>
        <v>1</v>
      </c>
      <c r="O1795" s="1">
        <v>0</v>
      </c>
      <c r="P1795" s="1">
        <f t="shared" si="1295"/>
        <v>12</v>
      </c>
      <c r="Q1795" s="1">
        <f t="shared" si="1296"/>
        <v>12</v>
      </c>
      <c r="R1795" s="1">
        <f t="shared" si="1297"/>
        <v>12</v>
      </c>
      <c r="S1795" s="1">
        <f t="shared" si="1298"/>
        <v>12</v>
      </c>
      <c r="T1795" s="1">
        <f t="shared" si="1299"/>
        <v>12</v>
      </c>
      <c r="U1795" s="1">
        <f t="shared" si="1300"/>
        <v>12</v>
      </c>
      <c r="V1795" s="1">
        <f t="shared" si="1301"/>
        <v>12</v>
      </c>
      <c r="W1795" s="1">
        <f t="shared" si="1302"/>
        <v>12</v>
      </c>
      <c r="X1795" s="1">
        <f t="shared" si="1303"/>
        <v>12</v>
      </c>
      <c r="Y1795" s="1">
        <f t="shared" si="1304"/>
        <v>12</v>
      </c>
      <c r="Z1795" s="1">
        <f t="shared" si="1305"/>
        <v>12</v>
      </c>
      <c r="AA1795" s="1">
        <f t="shared" si="1306"/>
        <v>12</v>
      </c>
      <c r="AB1795" s="1">
        <f t="shared" si="1307"/>
        <v>13</v>
      </c>
      <c r="AC1795" s="1">
        <f t="shared" si="1308"/>
        <v>17</v>
      </c>
      <c r="AD1795" s="1">
        <f t="shared" si="1309"/>
        <v>17</v>
      </c>
      <c r="AE1795" s="1">
        <f t="shared" si="1310"/>
        <v>17</v>
      </c>
      <c r="AF1795" s="1">
        <f t="shared" si="1311"/>
        <v>17</v>
      </c>
      <c r="AG1795" s="1">
        <f t="shared" si="1312"/>
        <v>18</v>
      </c>
      <c r="AH1795" s="1">
        <f t="shared" si="1313"/>
        <v>18</v>
      </c>
      <c r="AI1795" s="1">
        <f t="shared" si="1314"/>
        <v>18</v>
      </c>
      <c r="AJ1795" s="1">
        <f t="shared" si="1315"/>
        <v>18</v>
      </c>
      <c r="AK1795" s="1">
        <f t="shared" si="1316"/>
        <v>18</v>
      </c>
      <c r="AL1795" s="1">
        <f t="shared" si="1317"/>
        <v>18</v>
      </c>
      <c r="AM1795" s="1">
        <f t="shared" si="1318"/>
        <v>18</v>
      </c>
      <c r="AN1795" s="1">
        <f t="shared" si="1319"/>
        <v>18</v>
      </c>
      <c r="AO1795" s="1">
        <f t="shared" si="1320"/>
        <v>18</v>
      </c>
      <c r="AP1795" s="7">
        <f t="shared" si="1290"/>
        <v>18</v>
      </c>
      <c r="AQ1795" s="7">
        <f t="shared" si="1291"/>
        <v>18</v>
      </c>
      <c r="AR1795" s="1">
        <f t="shared" si="1321"/>
        <v>18</v>
      </c>
      <c r="AS1795" s="7">
        <f t="shared" si="1292"/>
        <v>18</v>
      </c>
      <c r="AT1795" s="1">
        <f t="shared" si="1322"/>
        <v>18</v>
      </c>
      <c r="AU1795" s="1">
        <f t="shared" si="1323"/>
        <v>18</v>
      </c>
      <c r="AV1795" s="1">
        <f t="shared" si="1324"/>
        <v>18</v>
      </c>
      <c r="AW1795" s="1">
        <f t="shared" si="1325"/>
        <v>18</v>
      </c>
      <c r="AX1795" s="1">
        <f t="shared" si="1326"/>
        <v>18</v>
      </c>
      <c r="AY1795" s="1">
        <f t="shared" si="1327"/>
        <v>18</v>
      </c>
      <c r="AZ1795" s="1">
        <f t="shared" si="1328"/>
        <v>18</v>
      </c>
      <c r="BA1795" s="1">
        <f t="shared" si="1329"/>
        <v>18</v>
      </c>
      <c r="BB1795" s="1">
        <f t="shared" si="1330"/>
        <v>18</v>
      </c>
      <c r="BC1795" s="1">
        <f t="shared" si="1331"/>
        <v>18</v>
      </c>
      <c r="BD1795" s="1">
        <f t="shared" si="1332"/>
        <v>18</v>
      </c>
      <c r="BE1795" s="1">
        <f t="shared" si="1333"/>
        <v>18</v>
      </c>
      <c r="BF1795" s="1">
        <f t="shared" si="1334"/>
        <v>18</v>
      </c>
      <c r="BG1795" s="1">
        <f>+IF(D1795="male",VLOOKUP(M1795,'Key node cluster'!$A$3:$C$45,3,0),VLOOKUP(M1795,'Key node cluster'!$F$3:$H$27,3,0))</f>
        <v>18</v>
      </c>
    </row>
    <row r="1796" spans="1:59" x14ac:dyDescent="0.25">
      <c r="A1796" t="s">
        <v>1058</v>
      </c>
      <c r="B1796">
        <v>9822023666</v>
      </c>
      <c r="C1796" s="7">
        <v>40</v>
      </c>
      <c r="D1796" t="s">
        <v>20</v>
      </c>
      <c r="E1796" t="s">
        <v>10</v>
      </c>
      <c r="G1796" t="str">
        <f t="shared" si="1289"/>
        <v/>
      </c>
      <c r="H1796" s="7">
        <f t="shared" si="1293"/>
        <v>15</v>
      </c>
      <c r="J1796">
        <v>39</v>
      </c>
      <c r="K1796">
        <v>13.082191780822001</v>
      </c>
      <c r="L1796">
        <v>17</v>
      </c>
      <c r="M1796" s="5">
        <f t="shared" si="1294"/>
        <v>12</v>
      </c>
      <c r="N1796" s="5">
        <f>+IF(D1796="male",VLOOKUP(BG1796,'Key node cluster'!$L$3:$N$24,3,0),VLOOKUP(BG1796,'Key node cluster'!$R$3:$T$15,3,0))</f>
        <v>1</v>
      </c>
      <c r="O1796" s="1">
        <v>0</v>
      </c>
      <c r="P1796" s="1">
        <f t="shared" si="1295"/>
        <v>12</v>
      </c>
      <c r="Q1796" s="1">
        <f t="shared" si="1296"/>
        <v>12</v>
      </c>
      <c r="R1796" s="1">
        <f t="shared" si="1297"/>
        <v>12</v>
      </c>
      <c r="S1796" s="1">
        <f t="shared" si="1298"/>
        <v>12</v>
      </c>
      <c r="T1796" s="1">
        <f t="shared" si="1299"/>
        <v>12</v>
      </c>
      <c r="U1796" s="1">
        <f t="shared" si="1300"/>
        <v>12</v>
      </c>
      <c r="V1796" s="1">
        <f t="shared" si="1301"/>
        <v>12</v>
      </c>
      <c r="W1796" s="1">
        <f t="shared" si="1302"/>
        <v>12</v>
      </c>
      <c r="X1796" s="1">
        <f t="shared" si="1303"/>
        <v>12</v>
      </c>
      <c r="Y1796" s="1">
        <f t="shared" si="1304"/>
        <v>12</v>
      </c>
      <c r="Z1796" s="1">
        <f t="shared" si="1305"/>
        <v>12</v>
      </c>
      <c r="AA1796" s="1">
        <f t="shared" si="1306"/>
        <v>12</v>
      </c>
      <c r="AB1796" s="1">
        <f t="shared" si="1307"/>
        <v>12</v>
      </c>
      <c r="AC1796" s="1">
        <f t="shared" si="1308"/>
        <v>12</v>
      </c>
      <c r="AD1796" s="1">
        <f t="shared" si="1309"/>
        <v>12</v>
      </c>
      <c r="AE1796" s="1">
        <f t="shared" si="1310"/>
        <v>12</v>
      </c>
      <c r="AF1796" s="1">
        <f t="shared" si="1311"/>
        <v>12</v>
      </c>
      <c r="AG1796" s="1">
        <f t="shared" si="1312"/>
        <v>12</v>
      </c>
      <c r="AH1796" s="1">
        <f t="shared" si="1313"/>
        <v>12</v>
      </c>
      <c r="AI1796" s="1">
        <f t="shared" si="1314"/>
        <v>12</v>
      </c>
      <c r="AJ1796" s="1">
        <f t="shared" si="1315"/>
        <v>12</v>
      </c>
      <c r="AK1796" s="1">
        <f t="shared" si="1316"/>
        <v>12</v>
      </c>
      <c r="AL1796" s="1">
        <f t="shared" si="1317"/>
        <v>12</v>
      </c>
      <c r="AM1796" s="1">
        <f t="shared" si="1318"/>
        <v>12</v>
      </c>
      <c r="AN1796" s="1">
        <f t="shared" si="1319"/>
        <v>12</v>
      </c>
      <c r="AO1796" s="1">
        <f t="shared" si="1320"/>
        <v>12</v>
      </c>
      <c r="AP1796" s="7">
        <f t="shared" si="1290"/>
        <v>12</v>
      </c>
      <c r="AQ1796" s="7">
        <f t="shared" si="1291"/>
        <v>12</v>
      </c>
      <c r="AR1796" s="1">
        <f t="shared" si="1321"/>
        <v>12</v>
      </c>
      <c r="AS1796" s="7">
        <f t="shared" si="1292"/>
        <v>12</v>
      </c>
      <c r="AT1796" s="1">
        <f t="shared" si="1322"/>
        <v>12</v>
      </c>
      <c r="AU1796" s="1">
        <f t="shared" si="1323"/>
        <v>12</v>
      </c>
      <c r="AV1796" s="1">
        <f t="shared" si="1324"/>
        <v>12</v>
      </c>
      <c r="AW1796" s="1">
        <f t="shared" si="1325"/>
        <v>12</v>
      </c>
      <c r="AX1796" s="1">
        <f t="shared" si="1326"/>
        <v>12</v>
      </c>
      <c r="AY1796" s="1">
        <f t="shared" si="1327"/>
        <v>12</v>
      </c>
      <c r="AZ1796" s="1">
        <f t="shared" si="1328"/>
        <v>12</v>
      </c>
      <c r="BA1796" s="1">
        <f t="shared" si="1329"/>
        <v>12</v>
      </c>
      <c r="BB1796" s="1">
        <f t="shared" si="1330"/>
        <v>12</v>
      </c>
      <c r="BC1796" s="1">
        <f t="shared" si="1331"/>
        <v>12</v>
      </c>
      <c r="BD1796" s="1">
        <f t="shared" si="1332"/>
        <v>12</v>
      </c>
      <c r="BE1796" s="1">
        <f t="shared" si="1333"/>
        <v>12</v>
      </c>
      <c r="BF1796" s="1">
        <f t="shared" si="1334"/>
        <v>12</v>
      </c>
      <c r="BG1796" s="1">
        <f>+IF(D1796="male",VLOOKUP(M1796,'Key node cluster'!$A$3:$C$45,3,0),VLOOKUP(M1796,'Key node cluster'!$F$3:$H$27,3,0))</f>
        <v>18</v>
      </c>
    </row>
    <row r="1797" spans="1:59" x14ac:dyDescent="0.25">
      <c r="A1797" t="s">
        <v>1067</v>
      </c>
      <c r="B1797">
        <v>9922012402</v>
      </c>
      <c r="C1797" s="7">
        <v>30</v>
      </c>
      <c r="D1797" t="s">
        <v>20</v>
      </c>
      <c r="E1797" t="s">
        <v>10</v>
      </c>
      <c r="F1797" t="s">
        <v>11</v>
      </c>
      <c r="G1797" t="str">
        <f t="shared" si="1289"/>
        <v>secondary or below</v>
      </c>
      <c r="H1797" s="7">
        <f t="shared" si="1293"/>
        <v>10</v>
      </c>
      <c r="I1797" t="s">
        <v>12</v>
      </c>
      <c r="J1797">
        <v>30</v>
      </c>
      <c r="K1797">
        <v>5.6082191780821997</v>
      </c>
      <c r="L1797">
        <v>4</v>
      </c>
      <c r="M1797" s="5">
        <f t="shared" si="1294"/>
        <v>18</v>
      </c>
      <c r="N1797" s="5">
        <f>+IF(D1797="male",VLOOKUP(BG1797,'Key node cluster'!$L$3:$N$24,3,0),VLOOKUP(BG1797,'Key node cluster'!$R$3:$T$15,3,0))</f>
        <v>1</v>
      </c>
      <c r="O1797" s="1">
        <v>0</v>
      </c>
      <c r="P1797" s="1">
        <f t="shared" si="1295"/>
        <v>12</v>
      </c>
      <c r="Q1797" s="1">
        <f t="shared" si="1296"/>
        <v>12</v>
      </c>
      <c r="R1797" s="1">
        <f t="shared" si="1297"/>
        <v>12</v>
      </c>
      <c r="S1797" s="1">
        <f t="shared" si="1298"/>
        <v>12</v>
      </c>
      <c r="T1797" s="1">
        <f t="shared" si="1299"/>
        <v>12</v>
      </c>
      <c r="U1797" s="1">
        <f t="shared" si="1300"/>
        <v>12</v>
      </c>
      <c r="V1797" s="1">
        <f t="shared" si="1301"/>
        <v>12</v>
      </c>
      <c r="W1797" s="1">
        <f t="shared" si="1302"/>
        <v>12</v>
      </c>
      <c r="X1797" s="1">
        <f t="shared" si="1303"/>
        <v>12</v>
      </c>
      <c r="Y1797" s="1">
        <f t="shared" si="1304"/>
        <v>12</v>
      </c>
      <c r="Z1797" s="1">
        <f t="shared" si="1305"/>
        <v>12</v>
      </c>
      <c r="AA1797" s="1">
        <f t="shared" si="1306"/>
        <v>12</v>
      </c>
      <c r="AB1797" s="1">
        <f t="shared" si="1307"/>
        <v>13</v>
      </c>
      <c r="AC1797" s="1">
        <f t="shared" si="1308"/>
        <v>17</v>
      </c>
      <c r="AD1797" s="1">
        <f t="shared" si="1309"/>
        <v>17</v>
      </c>
      <c r="AE1797" s="1">
        <f t="shared" si="1310"/>
        <v>17</v>
      </c>
      <c r="AF1797" s="1">
        <f t="shared" si="1311"/>
        <v>17</v>
      </c>
      <c r="AG1797" s="1">
        <f t="shared" si="1312"/>
        <v>18</v>
      </c>
      <c r="AH1797" s="1">
        <f t="shared" si="1313"/>
        <v>18</v>
      </c>
      <c r="AI1797" s="1">
        <f t="shared" si="1314"/>
        <v>18</v>
      </c>
      <c r="AJ1797" s="1">
        <f t="shared" si="1315"/>
        <v>18</v>
      </c>
      <c r="AK1797" s="1">
        <f t="shared" si="1316"/>
        <v>18</v>
      </c>
      <c r="AL1797" s="1">
        <f t="shared" si="1317"/>
        <v>18</v>
      </c>
      <c r="AM1797" s="1">
        <f t="shared" si="1318"/>
        <v>18</v>
      </c>
      <c r="AN1797" s="1">
        <f t="shared" si="1319"/>
        <v>18</v>
      </c>
      <c r="AO1797" s="1">
        <f t="shared" si="1320"/>
        <v>18</v>
      </c>
      <c r="AP1797" s="7">
        <f t="shared" si="1290"/>
        <v>18</v>
      </c>
      <c r="AQ1797" s="7">
        <f t="shared" si="1291"/>
        <v>18</v>
      </c>
      <c r="AR1797" s="1">
        <f t="shared" si="1321"/>
        <v>18</v>
      </c>
      <c r="AS1797" s="7">
        <f t="shared" si="1292"/>
        <v>18</v>
      </c>
      <c r="AT1797" s="1">
        <f t="shared" si="1322"/>
        <v>18</v>
      </c>
      <c r="AU1797" s="1">
        <f t="shared" si="1323"/>
        <v>18</v>
      </c>
      <c r="AV1797" s="1">
        <f t="shared" si="1324"/>
        <v>18</v>
      </c>
      <c r="AW1797" s="1">
        <f t="shared" si="1325"/>
        <v>18</v>
      </c>
      <c r="AX1797" s="1">
        <f t="shared" si="1326"/>
        <v>18</v>
      </c>
      <c r="AY1797" s="1">
        <f t="shared" si="1327"/>
        <v>18</v>
      </c>
      <c r="AZ1797" s="1">
        <f t="shared" si="1328"/>
        <v>18</v>
      </c>
      <c r="BA1797" s="1">
        <f t="shared" si="1329"/>
        <v>18</v>
      </c>
      <c r="BB1797" s="1">
        <f t="shared" si="1330"/>
        <v>18</v>
      </c>
      <c r="BC1797" s="1">
        <f t="shared" si="1331"/>
        <v>18</v>
      </c>
      <c r="BD1797" s="1">
        <f t="shared" si="1332"/>
        <v>18</v>
      </c>
      <c r="BE1797" s="1">
        <f t="shared" si="1333"/>
        <v>18</v>
      </c>
      <c r="BF1797" s="1">
        <f t="shared" si="1334"/>
        <v>18</v>
      </c>
      <c r="BG1797" s="1">
        <f>+IF(D1797="male",VLOOKUP(M1797,'Key node cluster'!$A$3:$C$45,3,0),VLOOKUP(M1797,'Key node cluster'!$F$3:$H$27,3,0))</f>
        <v>18</v>
      </c>
    </row>
    <row r="1798" spans="1:59" x14ac:dyDescent="0.25">
      <c r="A1798" t="s">
        <v>1074</v>
      </c>
      <c r="B1798">
        <v>9822029347</v>
      </c>
      <c r="C1798" s="7">
        <v>40</v>
      </c>
      <c r="D1798" t="s">
        <v>20</v>
      </c>
      <c r="E1798" t="s">
        <v>10</v>
      </c>
      <c r="G1798" t="str">
        <f t="shared" si="1289"/>
        <v/>
      </c>
      <c r="H1798" s="7">
        <f t="shared" si="1293"/>
        <v>15</v>
      </c>
      <c r="J1798">
        <v>39</v>
      </c>
      <c r="K1798">
        <v>10.115068493151</v>
      </c>
      <c r="L1798">
        <v>6</v>
      </c>
      <c r="M1798" s="5">
        <f t="shared" si="1294"/>
        <v>12</v>
      </c>
      <c r="N1798" s="5">
        <f>+IF(D1798="male",VLOOKUP(BG1798,'Key node cluster'!$L$3:$N$24,3,0),VLOOKUP(BG1798,'Key node cluster'!$R$3:$T$15,3,0))</f>
        <v>1</v>
      </c>
      <c r="O1798" s="1">
        <v>0</v>
      </c>
      <c r="P1798" s="1">
        <f t="shared" si="1295"/>
        <v>12</v>
      </c>
      <c r="Q1798" s="1">
        <f t="shared" si="1296"/>
        <v>12</v>
      </c>
      <c r="R1798" s="1">
        <f t="shared" si="1297"/>
        <v>12</v>
      </c>
      <c r="S1798" s="1">
        <f t="shared" si="1298"/>
        <v>12</v>
      </c>
      <c r="T1798" s="1">
        <f t="shared" si="1299"/>
        <v>12</v>
      </c>
      <c r="U1798" s="1">
        <f t="shared" si="1300"/>
        <v>12</v>
      </c>
      <c r="V1798" s="1">
        <f t="shared" si="1301"/>
        <v>12</v>
      </c>
      <c r="W1798" s="1">
        <f t="shared" si="1302"/>
        <v>12</v>
      </c>
      <c r="X1798" s="1">
        <f t="shared" si="1303"/>
        <v>12</v>
      </c>
      <c r="Y1798" s="1">
        <f t="shared" si="1304"/>
        <v>12</v>
      </c>
      <c r="Z1798" s="1">
        <f t="shared" si="1305"/>
        <v>12</v>
      </c>
      <c r="AA1798" s="1">
        <f t="shared" si="1306"/>
        <v>12</v>
      </c>
      <c r="AB1798" s="1">
        <f t="shared" si="1307"/>
        <v>12</v>
      </c>
      <c r="AC1798" s="1">
        <f t="shared" si="1308"/>
        <v>12</v>
      </c>
      <c r="AD1798" s="1">
        <f t="shared" si="1309"/>
        <v>12</v>
      </c>
      <c r="AE1798" s="1">
        <f t="shared" si="1310"/>
        <v>12</v>
      </c>
      <c r="AF1798" s="1">
        <f t="shared" si="1311"/>
        <v>12</v>
      </c>
      <c r="AG1798" s="1">
        <f t="shared" si="1312"/>
        <v>12</v>
      </c>
      <c r="AH1798" s="1">
        <f t="shared" si="1313"/>
        <v>12</v>
      </c>
      <c r="AI1798" s="1">
        <f t="shared" si="1314"/>
        <v>12</v>
      </c>
      <c r="AJ1798" s="1">
        <f t="shared" si="1315"/>
        <v>12</v>
      </c>
      <c r="AK1798" s="1">
        <f t="shared" si="1316"/>
        <v>12</v>
      </c>
      <c r="AL1798" s="1">
        <f t="shared" si="1317"/>
        <v>12</v>
      </c>
      <c r="AM1798" s="1">
        <f t="shared" si="1318"/>
        <v>12</v>
      </c>
      <c r="AN1798" s="1">
        <f t="shared" si="1319"/>
        <v>12</v>
      </c>
      <c r="AO1798" s="1">
        <f t="shared" si="1320"/>
        <v>12</v>
      </c>
      <c r="AP1798" s="7">
        <f t="shared" si="1290"/>
        <v>12</v>
      </c>
      <c r="AQ1798" s="7">
        <f t="shared" si="1291"/>
        <v>12</v>
      </c>
      <c r="AR1798" s="1">
        <f t="shared" si="1321"/>
        <v>12</v>
      </c>
      <c r="AS1798" s="7">
        <f t="shared" si="1292"/>
        <v>12</v>
      </c>
      <c r="AT1798" s="1">
        <f t="shared" si="1322"/>
        <v>12</v>
      </c>
      <c r="AU1798" s="1">
        <f t="shared" si="1323"/>
        <v>12</v>
      </c>
      <c r="AV1798" s="1">
        <f t="shared" si="1324"/>
        <v>12</v>
      </c>
      <c r="AW1798" s="1">
        <f t="shared" si="1325"/>
        <v>12</v>
      </c>
      <c r="AX1798" s="1">
        <f t="shared" si="1326"/>
        <v>12</v>
      </c>
      <c r="AY1798" s="1">
        <f t="shared" si="1327"/>
        <v>12</v>
      </c>
      <c r="AZ1798" s="1">
        <f t="shared" si="1328"/>
        <v>12</v>
      </c>
      <c r="BA1798" s="1">
        <f t="shared" si="1329"/>
        <v>12</v>
      </c>
      <c r="BB1798" s="1">
        <f t="shared" si="1330"/>
        <v>12</v>
      </c>
      <c r="BC1798" s="1">
        <f t="shared" si="1331"/>
        <v>12</v>
      </c>
      <c r="BD1798" s="1">
        <f t="shared" si="1332"/>
        <v>12</v>
      </c>
      <c r="BE1798" s="1">
        <f t="shared" si="1333"/>
        <v>12</v>
      </c>
      <c r="BF1798" s="1">
        <f t="shared" si="1334"/>
        <v>12</v>
      </c>
      <c r="BG1798" s="1">
        <f>+IF(D1798="male",VLOOKUP(M1798,'Key node cluster'!$A$3:$C$45,3,0),VLOOKUP(M1798,'Key node cluster'!$F$3:$H$27,3,0))</f>
        <v>18</v>
      </c>
    </row>
    <row r="1799" spans="1:59" x14ac:dyDescent="0.25">
      <c r="A1799" t="s">
        <v>1084</v>
      </c>
      <c r="B1799">
        <v>9982009581</v>
      </c>
      <c r="C1799" s="7">
        <v>20</v>
      </c>
      <c r="D1799" t="s">
        <v>20</v>
      </c>
      <c r="E1799" t="s">
        <v>10</v>
      </c>
      <c r="G1799" t="str">
        <f t="shared" si="1289"/>
        <v/>
      </c>
      <c r="H1799" s="7">
        <f t="shared" si="1293"/>
        <v>1</v>
      </c>
      <c r="J1799">
        <v>24</v>
      </c>
      <c r="K1799">
        <v>0.85479452054795002</v>
      </c>
      <c r="L1799">
        <v>1</v>
      </c>
      <c r="M1799" s="5">
        <f t="shared" si="1294"/>
        <v>12</v>
      </c>
      <c r="N1799" s="5">
        <f>+IF(D1799="male",VLOOKUP(BG1799,'Key node cluster'!$L$3:$N$24,3,0),VLOOKUP(BG1799,'Key node cluster'!$R$3:$T$15,3,0))</f>
        <v>1</v>
      </c>
      <c r="O1799" s="1">
        <v>0</v>
      </c>
      <c r="P1799" s="1">
        <f t="shared" si="1295"/>
        <v>12</v>
      </c>
      <c r="Q1799" s="1">
        <f t="shared" si="1296"/>
        <v>12</v>
      </c>
      <c r="R1799" s="1">
        <f t="shared" si="1297"/>
        <v>12</v>
      </c>
      <c r="S1799" s="1">
        <f t="shared" si="1298"/>
        <v>12</v>
      </c>
      <c r="T1799" s="1">
        <f t="shared" si="1299"/>
        <v>12</v>
      </c>
      <c r="U1799" s="1">
        <f t="shared" si="1300"/>
        <v>12</v>
      </c>
      <c r="V1799" s="1">
        <f t="shared" si="1301"/>
        <v>12</v>
      </c>
      <c r="W1799" s="1">
        <f t="shared" si="1302"/>
        <v>12</v>
      </c>
      <c r="X1799" s="1">
        <f t="shared" si="1303"/>
        <v>12</v>
      </c>
      <c r="Y1799" s="1">
        <f t="shared" si="1304"/>
        <v>12</v>
      </c>
      <c r="Z1799" s="1">
        <f t="shared" si="1305"/>
        <v>12</v>
      </c>
      <c r="AA1799" s="1">
        <f t="shared" si="1306"/>
        <v>12</v>
      </c>
      <c r="AB1799" s="1">
        <f t="shared" si="1307"/>
        <v>12</v>
      </c>
      <c r="AC1799" s="1">
        <f t="shared" si="1308"/>
        <v>12</v>
      </c>
      <c r="AD1799" s="1">
        <f t="shared" si="1309"/>
        <v>12</v>
      </c>
      <c r="AE1799" s="1">
        <f t="shared" si="1310"/>
        <v>12</v>
      </c>
      <c r="AF1799" s="1">
        <f t="shared" si="1311"/>
        <v>12</v>
      </c>
      <c r="AG1799" s="1">
        <f t="shared" si="1312"/>
        <v>12</v>
      </c>
      <c r="AH1799" s="1">
        <f t="shared" si="1313"/>
        <v>12</v>
      </c>
      <c r="AI1799" s="1">
        <f t="shared" si="1314"/>
        <v>12</v>
      </c>
      <c r="AJ1799" s="1">
        <f t="shared" si="1315"/>
        <v>12</v>
      </c>
      <c r="AK1799" s="1">
        <f t="shared" si="1316"/>
        <v>12</v>
      </c>
      <c r="AL1799" s="1">
        <f t="shared" si="1317"/>
        <v>12</v>
      </c>
      <c r="AM1799" s="1">
        <f t="shared" si="1318"/>
        <v>12</v>
      </c>
      <c r="AN1799" s="1">
        <f t="shared" si="1319"/>
        <v>12</v>
      </c>
      <c r="AO1799" s="1">
        <f t="shared" si="1320"/>
        <v>12</v>
      </c>
      <c r="AP1799" s="7">
        <f t="shared" si="1290"/>
        <v>12</v>
      </c>
      <c r="AQ1799" s="7">
        <f t="shared" si="1291"/>
        <v>12</v>
      </c>
      <c r="AR1799" s="1">
        <f t="shared" si="1321"/>
        <v>12</v>
      </c>
      <c r="AS1799" s="7">
        <f t="shared" si="1292"/>
        <v>12</v>
      </c>
      <c r="AT1799" s="1">
        <f t="shared" si="1322"/>
        <v>12</v>
      </c>
      <c r="AU1799" s="1">
        <f t="shared" si="1323"/>
        <v>12</v>
      </c>
      <c r="AV1799" s="1">
        <f t="shared" si="1324"/>
        <v>12</v>
      </c>
      <c r="AW1799" s="1">
        <f t="shared" si="1325"/>
        <v>12</v>
      </c>
      <c r="AX1799" s="1">
        <f t="shared" si="1326"/>
        <v>12</v>
      </c>
      <c r="AY1799" s="1">
        <f t="shared" si="1327"/>
        <v>12</v>
      </c>
      <c r="AZ1799" s="1">
        <f t="shared" si="1328"/>
        <v>12</v>
      </c>
      <c r="BA1799" s="1">
        <f t="shared" si="1329"/>
        <v>12</v>
      </c>
      <c r="BB1799" s="1">
        <f t="shared" si="1330"/>
        <v>12</v>
      </c>
      <c r="BC1799" s="1">
        <f t="shared" si="1331"/>
        <v>12</v>
      </c>
      <c r="BD1799" s="1">
        <f t="shared" si="1332"/>
        <v>12</v>
      </c>
      <c r="BE1799" s="1">
        <f t="shared" si="1333"/>
        <v>12</v>
      </c>
      <c r="BF1799" s="1">
        <f t="shared" si="1334"/>
        <v>12</v>
      </c>
      <c r="BG1799" s="1">
        <f>+IF(D1799="male",VLOOKUP(M1799,'Key node cluster'!$A$3:$C$45,3,0),VLOOKUP(M1799,'Key node cluster'!$F$3:$H$27,3,0))</f>
        <v>18</v>
      </c>
    </row>
    <row r="1800" spans="1:59" x14ac:dyDescent="0.25">
      <c r="A1800" t="s">
        <v>1149</v>
      </c>
      <c r="B1800">
        <v>9922023571</v>
      </c>
      <c r="C1800" s="7">
        <v>30</v>
      </c>
      <c r="D1800" t="s">
        <v>20</v>
      </c>
      <c r="E1800" t="s">
        <v>10</v>
      </c>
      <c r="F1800" t="s">
        <v>266</v>
      </c>
      <c r="G1800" t="str">
        <f t="shared" si="1289"/>
        <v>bachelor or above</v>
      </c>
      <c r="H1800" s="7">
        <f t="shared" si="1293"/>
        <v>1</v>
      </c>
      <c r="I1800" t="s">
        <v>14</v>
      </c>
      <c r="J1800">
        <v>30</v>
      </c>
      <c r="K1800">
        <v>0.41917808219177999</v>
      </c>
      <c r="L1800">
        <v>1</v>
      </c>
      <c r="M1800" s="5">
        <f t="shared" si="1294"/>
        <v>23</v>
      </c>
      <c r="N1800" s="5">
        <f>+IF(D1800="male",VLOOKUP(BG1800,'Key node cluster'!$L$3:$N$24,3,0),VLOOKUP(BG1800,'Key node cluster'!$R$3:$T$15,3,0))</f>
        <v>0</v>
      </c>
      <c r="O1800" s="1">
        <v>0</v>
      </c>
      <c r="P1800" s="1">
        <f t="shared" si="1295"/>
        <v>12</v>
      </c>
      <c r="Q1800" s="1">
        <f t="shared" si="1296"/>
        <v>12</v>
      </c>
      <c r="R1800" s="1">
        <f t="shared" si="1297"/>
        <v>12</v>
      </c>
      <c r="S1800" s="1">
        <f t="shared" si="1298"/>
        <v>12</v>
      </c>
      <c r="T1800" s="1">
        <f t="shared" si="1299"/>
        <v>12</v>
      </c>
      <c r="U1800" s="1">
        <f t="shared" si="1300"/>
        <v>12</v>
      </c>
      <c r="V1800" s="1">
        <f t="shared" si="1301"/>
        <v>12</v>
      </c>
      <c r="W1800" s="1">
        <f t="shared" si="1302"/>
        <v>12</v>
      </c>
      <c r="X1800" s="1">
        <f t="shared" si="1303"/>
        <v>12</v>
      </c>
      <c r="Y1800" s="1">
        <f t="shared" si="1304"/>
        <v>12</v>
      </c>
      <c r="Z1800" s="1">
        <f t="shared" si="1305"/>
        <v>12</v>
      </c>
      <c r="AA1800" s="1">
        <f t="shared" si="1306"/>
        <v>12</v>
      </c>
      <c r="AB1800" s="1">
        <f t="shared" si="1307"/>
        <v>20</v>
      </c>
      <c r="AC1800" s="1">
        <f t="shared" si="1308"/>
        <v>20</v>
      </c>
      <c r="AD1800" s="1">
        <f t="shared" si="1309"/>
        <v>20</v>
      </c>
      <c r="AE1800" s="1">
        <f t="shared" si="1310"/>
        <v>20</v>
      </c>
      <c r="AF1800" s="1">
        <f t="shared" si="1311"/>
        <v>20</v>
      </c>
      <c r="AG1800" s="1">
        <f t="shared" si="1312"/>
        <v>20</v>
      </c>
      <c r="AH1800" s="1">
        <f t="shared" si="1313"/>
        <v>20</v>
      </c>
      <c r="AI1800" s="1">
        <f t="shared" si="1314"/>
        <v>20</v>
      </c>
      <c r="AJ1800" s="1">
        <f t="shared" si="1315"/>
        <v>21</v>
      </c>
      <c r="AK1800" s="1">
        <f t="shared" si="1316"/>
        <v>23</v>
      </c>
      <c r="AL1800" s="1">
        <f t="shared" si="1317"/>
        <v>23</v>
      </c>
      <c r="AM1800" s="1">
        <f t="shared" si="1318"/>
        <v>23</v>
      </c>
      <c r="AN1800" s="1">
        <f t="shared" si="1319"/>
        <v>23</v>
      </c>
      <c r="AO1800" s="1">
        <f t="shared" si="1320"/>
        <v>23</v>
      </c>
      <c r="AP1800" s="7">
        <f t="shared" si="1290"/>
        <v>23</v>
      </c>
      <c r="AQ1800" s="7">
        <f t="shared" si="1291"/>
        <v>23</v>
      </c>
      <c r="AR1800" s="1">
        <f t="shared" si="1321"/>
        <v>23</v>
      </c>
      <c r="AS1800" s="7">
        <f t="shared" si="1292"/>
        <v>23</v>
      </c>
      <c r="AT1800" s="1">
        <f t="shared" si="1322"/>
        <v>23</v>
      </c>
      <c r="AU1800" s="1">
        <f t="shared" si="1323"/>
        <v>23</v>
      </c>
      <c r="AV1800" s="1">
        <f t="shared" si="1324"/>
        <v>23</v>
      </c>
      <c r="AW1800" s="1">
        <f t="shared" si="1325"/>
        <v>23</v>
      </c>
      <c r="AX1800" s="1">
        <f t="shared" si="1326"/>
        <v>23</v>
      </c>
      <c r="AY1800" s="1">
        <f t="shared" si="1327"/>
        <v>23</v>
      </c>
      <c r="AZ1800" s="1">
        <f t="shared" si="1328"/>
        <v>23</v>
      </c>
      <c r="BA1800" s="1">
        <f t="shared" si="1329"/>
        <v>23</v>
      </c>
      <c r="BB1800" s="1">
        <f t="shared" si="1330"/>
        <v>23</v>
      </c>
      <c r="BC1800" s="1">
        <f t="shared" si="1331"/>
        <v>23</v>
      </c>
      <c r="BD1800" s="1">
        <f t="shared" si="1332"/>
        <v>23</v>
      </c>
      <c r="BE1800" s="1">
        <f t="shared" si="1333"/>
        <v>23</v>
      </c>
      <c r="BF1800" s="1">
        <f t="shared" si="1334"/>
        <v>23</v>
      </c>
      <c r="BG1800" s="1">
        <f>+IF(D1800="male",VLOOKUP(M1800,'Key node cluster'!$A$3:$C$45,3,0),VLOOKUP(M1800,'Key node cluster'!$F$3:$H$27,3,0))</f>
        <v>23</v>
      </c>
    </row>
    <row r="1801" spans="1:59" x14ac:dyDescent="0.25">
      <c r="A1801" t="s">
        <v>1164</v>
      </c>
      <c r="B1801">
        <v>9862030156</v>
      </c>
      <c r="C1801" s="7">
        <v>30</v>
      </c>
      <c r="D1801" t="s">
        <v>20</v>
      </c>
      <c r="E1801" t="s">
        <v>10</v>
      </c>
      <c r="G1801" t="str">
        <f t="shared" si="1289"/>
        <v/>
      </c>
      <c r="H1801" s="7">
        <f t="shared" si="1293"/>
        <v>1</v>
      </c>
      <c r="J1801">
        <v>35</v>
      </c>
      <c r="K1801">
        <v>8.4931506849314997E-2</v>
      </c>
      <c r="L1801">
        <v>1</v>
      </c>
      <c r="M1801" s="5">
        <f t="shared" si="1294"/>
        <v>12</v>
      </c>
      <c r="N1801" s="5">
        <f>+IF(D1801="male",VLOOKUP(BG1801,'Key node cluster'!$L$3:$N$24,3,0),VLOOKUP(BG1801,'Key node cluster'!$R$3:$T$15,3,0))</f>
        <v>1</v>
      </c>
      <c r="O1801" s="1">
        <v>0</v>
      </c>
      <c r="P1801" s="1">
        <f t="shared" si="1295"/>
        <v>12</v>
      </c>
      <c r="Q1801" s="1">
        <f t="shared" si="1296"/>
        <v>12</v>
      </c>
      <c r="R1801" s="1">
        <f t="shared" si="1297"/>
        <v>12</v>
      </c>
      <c r="S1801" s="1">
        <f t="shared" si="1298"/>
        <v>12</v>
      </c>
      <c r="T1801" s="1">
        <f t="shared" si="1299"/>
        <v>12</v>
      </c>
      <c r="U1801" s="1">
        <f t="shared" si="1300"/>
        <v>12</v>
      </c>
      <c r="V1801" s="1">
        <f t="shared" si="1301"/>
        <v>12</v>
      </c>
      <c r="W1801" s="1">
        <f t="shared" si="1302"/>
        <v>12</v>
      </c>
      <c r="X1801" s="1">
        <f t="shared" si="1303"/>
        <v>12</v>
      </c>
      <c r="Y1801" s="1">
        <f t="shared" si="1304"/>
        <v>12</v>
      </c>
      <c r="Z1801" s="1">
        <f t="shared" si="1305"/>
        <v>12</v>
      </c>
      <c r="AA1801" s="1">
        <f t="shared" si="1306"/>
        <v>12</v>
      </c>
      <c r="AB1801" s="1">
        <f t="shared" si="1307"/>
        <v>12</v>
      </c>
      <c r="AC1801" s="1">
        <f t="shared" si="1308"/>
        <v>12</v>
      </c>
      <c r="AD1801" s="1">
        <f t="shared" si="1309"/>
        <v>12</v>
      </c>
      <c r="AE1801" s="1">
        <f t="shared" si="1310"/>
        <v>12</v>
      </c>
      <c r="AF1801" s="1">
        <f t="shared" si="1311"/>
        <v>12</v>
      </c>
      <c r="AG1801" s="1">
        <f t="shared" si="1312"/>
        <v>12</v>
      </c>
      <c r="AH1801" s="1">
        <f t="shared" si="1313"/>
        <v>12</v>
      </c>
      <c r="AI1801" s="1">
        <f t="shared" si="1314"/>
        <v>12</v>
      </c>
      <c r="AJ1801" s="1">
        <f t="shared" si="1315"/>
        <v>12</v>
      </c>
      <c r="AK1801" s="1">
        <f t="shared" si="1316"/>
        <v>12</v>
      </c>
      <c r="AL1801" s="1">
        <f t="shared" si="1317"/>
        <v>12</v>
      </c>
      <c r="AM1801" s="1">
        <f t="shared" si="1318"/>
        <v>12</v>
      </c>
      <c r="AN1801" s="1">
        <f t="shared" si="1319"/>
        <v>12</v>
      </c>
      <c r="AO1801" s="1">
        <f t="shared" si="1320"/>
        <v>12</v>
      </c>
      <c r="AP1801" s="7">
        <f t="shared" si="1290"/>
        <v>12</v>
      </c>
      <c r="AQ1801" s="7">
        <f t="shared" si="1291"/>
        <v>12</v>
      </c>
      <c r="AR1801" s="1">
        <f t="shared" si="1321"/>
        <v>12</v>
      </c>
      <c r="AS1801" s="7">
        <f t="shared" si="1292"/>
        <v>12</v>
      </c>
      <c r="AT1801" s="1">
        <f t="shared" si="1322"/>
        <v>12</v>
      </c>
      <c r="AU1801" s="1">
        <f t="shared" si="1323"/>
        <v>12</v>
      </c>
      <c r="AV1801" s="1">
        <f t="shared" si="1324"/>
        <v>12</v>
      </c>
      <c r="AW1801" s="1">
        <f t="shared" si="1325"/>
        <v>12</v>
      </c>
      <c r="AX1801" s="1">
        <f t="shared" si="1326"/>
        <v>12</v>
      </c>
      <c r="AY1801" s="1">
        <f t="shared" si="1327"/>
        <v>12</v>
      </c>
      <c r="AZ1801" s="1">
        <f t="shared" si="1328"/>
        <v>12</v>
      </c>
      <c r="BA1801" s="1">
        <f t="shared" si="1329"/>
        <v>12</v>
      </c>
      <c r="BB1801" s="1">
        <f t="shared" si="1330"/>
        <v>12</v>
      </c>
      <c r="BC1801" s="1">
        <f t="shared" si="1331"/>
        <v>12</v>
      </c>
      <c r="BD1801" s="1">
        <f t="shared" si="1332"/>
        <v>12</v>
      </c>
      <c r="BE1801" s="1">
        <f t="shared" si="1333"/>
        <v>12</v>
      </c>
      <c r="BF1801" s="1">
        <f t="shared" si="1334"/>
        <v>12</v>
      </c>
      <c r="BG1801" s="1">
        <f>+IF(D1801="male",VLOOKUP(M1801,'Key node cluster'!$A$3:$C$45,3,0),VLOOKUP(M1801,'Key node cluster'!$F$3:$H$27,3,0))</f>
        <v>18</v>
      </c>
    </row>
    <row r="1802" spans="1:59" x14ac:dyDescent="0.25">
      <c r="A1802" t="s">
        <v>1174</v>
      </c>
      <c r="B1802">
        <v>9942001318</v>
      </c>
      <c r="C1802" s="7">
        <v>30</v>
      </c>
      <c r="D1802" t="s">
        <v>20</v>
      </c>
      <c r="E1802" t="s">
        <v>10</v>
      </c>
      <c r="F1802" t="s">
        <v>360</v>
      </c>
      <c r="G1802" t="str">
        <f t="shared" si="1289"/>
        <v>tvet</v>
      </c>
      <c r="H1802" s="7">
        <f t="shared" si="1293"/>
        <v>5</v>
      </c>
      <c r="I1802" t="s">
        <v>22</v>
      </c>
      <c r="J1802">
        <v>28</v>
      </c>
      <c r="K1802">
        <v>2.2520547945204998</v>
      </c>
      <c r="L1802">
        <v>5</v>
      </c>
      <c r="M1802" s="5">
        <f t="shared" si="1294"/>
        <v>18</v>
      </c>
      <c r="N1802" s="5">
        <f>+IF(D1802="male",VLOOKUP(BG1802,'Key node cluster'!$L$3:$N$24,3,0),VLOOKUP(BG1802,'Key node cluster'!$R$3:$T$15,3,0))</f>
        <v>1</v>
      </c>
      <c r="O1802" s="1">
        <v>0</v>
      </c>
      <c r="P1802" s="1">
        <f t="shared" si="1295"/>
        <v>12</v>
      </c>
      <c r="Q1802" s="1">
        <f t="shared" si="1296"/>
        <v>12</v>
      </c>
      <c r="R1802" s="1">
        <f t="shared" si="1297"/>
        <v>12</v>
      </c>
      <c r="S1802" s="1">
        <f t="shared" si="1298"/>
        <v>12</v>
      </c>
      <c r="T1802" s="1">
        <f t="shared" si="1299"/>
        <v>12</v>
      </c>
      <c r="U1802" s="1">
        <f t="shared" si="1300"/>
        <v>12</v>
      </c>
      <c r="V1802" s="1">
        <f t="shared" si="1301"/>
        <v>12</v>
      </c>
      <c r="W1802" s="1">
        <f t="shared" si="1302"/>
        <v>12</v>
      </c>
      <c r="X1802" s="1">
        <f t="shared" si="1303"/>
        <v>12</v>
      </c>
      <c r="Y1802" s="1">
        <f t="shared" si="1304"/>
        <v>12</v>
      </c>
      <c r="Z1802" s="1">
        <f t="shared" si="1305"/>
        <v>12</v>
      </c>
      <c r="AA1802" s="1">
        <f t="shared" si="1306"/>
        <v>12</v>
      </c>
      <c r="AB1802" s="1">
        <f t="shared" si="1307"/>
        <v>13</v>
      </c>
      <c r="AC1802" s="1">
        <f t="shared" si="1308"/>
        <v>17</v>
      </c>
      <c r="AD1802" s="1">
        <f t="shared" si="1309"/>
        <v>17</v>
      </c>
      <c r="AE1802" s="1">
        <f t="shared" si="1310"/>
        <v>17</v>
      </c>
      <c r="AF1802" s="1">
        <f t="shared" si="1311"/>
        <v>17</v>
      </c>
      <c r="AG1802" s="1">
        <f t="shared" si="1312"/>
        <v>18</v>
      </c>
      <c r="AH1802" s="1">
        <f t="shared" si="1313"/>
        <v>18</v>
      </c>
      <c r="AI1802" s="1">
        <f t="shared" si="1314"/>
        <v>18</v>
      </c>
      <c r="AJ1802" s="1">
        <f t="shared" si="1315"/>
        <v>18</v>
      </c>
      <c r="AK1802" s="1">
        <f t="shared" si="1316"/>
        <v>18</v>
      </c>
      <c r="AL1802" s="1">
        <f t="shared" si="1317"/>
        <v>18</v>
      </c>
      <c r="AM1802" s="1">
        <f t="shared" si="1318"/>
        <v>18</v>
      </c>
      <c r="AN1802" s="1">
        <f t="shared" si="1319"/>
        <v>18</v>
      </c>
      <c r="AO1802" s="1">
        <f t="shared" si="1320"/>
        <v>18</v>
      </c>
      <c r="AP1802" s="7">
        <f t="shared" si="1290"/>
        <v>18</v>
      </c>
      <c r="AQ1802" s="7">
        <f t="shared" si="1291"/>
        <v>18</v>
      </c>
      <c r="AR1802" s="1">
        <f t="shared" si="1321"/>
        <v>18</v>
      </c>
      <c r="AS1802" s="7">
        <f t="shared" si="1292"/>
        <v>18</v>
      </c>
      <c r="AT1802" s="1">
        <f t="shared" si="1322"/>
        <v>18</v>
      </c>
      <c r="AU1802" s="1">
        <f t="shared" si="1323"/>
        <v>18</v>
      </c>
      <c r="AV1802" s="1">
        <f t="shared" si="1324"/>
        <v>18</v>
      </c>
      <c r="AW1802" s="1">
        <f t="shared" si="1325"/>
        <v>18</v>
      </c>
      <c r="AX1802" s="1">
        <f t="shared" si="1326"/>
        <v>18</v>
      </c>
      <c r="AY1802" s="1">
        <f t="shared" si="1327"/>
        <v>18</v>
      </c>
      <c r="AZ1802" s="1">
        <f t="shared" si="1328"/>
        <v>18</v>
      </c>
      <c r="BA1802" s="1">
        <f t="shared" si="1329"/>
        <v>18</v>
      </c>
      <c r="BB1802" s="1">
        <f t="shared" si="1330"/>
        <v>18</v>
      </c>
      <c r="BC1802" s="1">
        <f t="shared" si="1331"/>
        <v>18</v>
      </c>
      <c r="BD1802" s="1">
        <f t="shared" si="1332"/>
        <v>18</v>
      </c>
      <c r="BE1802" s="1">
        <f t="shared" si="1333"/>
        <v>18</v>
      </c>
      <c r="BF1802" s="1">
        <f t="shared" si="1334"/>
        <v>18</v>
      </c>
      <c r="BG1802" s="1">
        <f>+IF(D1802="male",VLOOKUP(M1802,'Key node cluster'!$A$3:$C$45,3,0),VLOOKUP(M1802,'Key node cluster'!$F$3:$H$27,3,0))</f>
        <v>18</v>
      </c>
    </row>
    <row r="1803" spans="1:59" x14ac:dyDescent="0.25">
      <c r="A1803" t="s">
        <v>1184</v>
      </c>
      <c r="B1803">
        <v>9762052592</v>
      </c>
      <c r="C1803" s="7">
        <v>40</v>
      </c>
      <c r="D1803" t="s">
        <v>20</v>
      </c>
      <c r="E1803" t="s">
        <v>10</v>
      </c>
      <c r="G1803" t="str">
        <f t="shared" si="1289"/>
        <v>tvet</v>
      </c>
      <c r="H1803" s="7">
        <f t="shared" si="1293"/>
        <v>1</v>
      </c>
      <c r="I1803" t="s">
        <v>22</v>
      </c>
      <c r="J1803">
        <v>45</v>
      </c>
      <c r="K1803">
        <v>0.75342465753425003</v>
      </c>
      <c r="L1803">
        <v>1</v>
      </c>
      <c r="M1803" s="5">
        <f t="shared" si="1294"/>
        <v>16</v>
      </c>
      <c r="N1803" s="5">
        <f>+IF(D1803="male",VLOOKUP(BG1803,'Key node cluster'!$L$3:$N$24,3,0),VLOOKUP(BG1803,'Key node cluster'!$R$3:$T$15,3,0))</f>
        <v>1</v>
      </c>
      <c r="O1803" s="1">
        <v>0</v>
      </c>
      <c r="P1803" s="1">
        <f t="shared" si="1295"/>
        <v>12</v>
      </c>
      <c r="Q1803" s="1">
        <f t="shared" si="1296"/>
        <v>12</v>
      </c>
      <c r="R1803" s="1">
        <f t="shared" si="1297"/>
        <v>12</v>
      </c>
      <c r="S1803" s="1">
        <f t="shared" si="1298"/>
        <v>12</v>
      </c>
      <c r="T1803" s="1">
        <f t="shared" si="1299"/>
        <v>12</v>
      </c>
      <c r="U1803" s="1">
        <f t="shared" si="1300"/>
        <v>12</v>
      </c>
      <c r="V1803" s="1">
        <f t="shared" si="1301"/>
        <v>12</v>
      </c>
      <c r="W1803" s="1">
        <f t="shared" si="1302"/>
        <v>12</v>
      </c>
      <c r="X1803" s="1">
        <f t="shared" si="1303"/>
        <v>12</v>
      </c>
      <c r="Y1803" s="1">
        <f t="shared" si="1304"/>
        <v>12</v>
      </c>
      <c r="Z1803" s="1">
        <f t="shared" si="1305"/>
        <v>12</v>
      </c>
      <c r="AA1803" s="1">
        <f t="shared" si="1306"/>
        <v>12</v>
      </c>
      <c r="AB1803" s="1">
        <f t="shared" si="1307"/>
        <v>13</v>
      </c>
      <c r="AC1803" s="1">
        <f t="shared" si="1308"/>
        <v>14</v>
      </c>
      <c r="AD1803" s="1">
        <f t="shared" si="1309"/>
        <v>16</v>
      </c>
      <c r="AE1803" s="1">
        <f t="shared" si="1310"/>
        <v>16</v>
      </c>
      <c r="AF1803" s="1">
        <f t="shared" si="1311"/>
        <v>16</v>
      </c>
      <c r="AG1803" s="1">
        <f t="shared" si="1312"/>
        <v>16</v>
      </c>
      <c r="AH1803" s="1">
        <f t="shared" si="1313"/>
        <v>16</v>
      </c>
      <c r="AI1803" s="1">
        <f t="shared" si="1314"/>
        <v>16</v>
      </c>
      <c r="AJ1803" s="1">
        <f t="shared" si="1315"/>
        <v>16</v>
      </c>
      <c r="AK1803" s="1">
        <f t="shared" si="1316"/>
        <v>16</v>
      </c>
      <c r="AL1803" s="1">
        <f t="shared" si="1317"/>
        <v>16</v>
      </c>
      <c r="AM1803" s="1">
        <f t="shared" si="1318"/>
        <v>16</v>
      </c>
      <c r="AN1803" s="1">
        <f t="shared" si="1319"/>
        <v>16</v>
      </c>
      <c r="AO1803" s="1">
        <f t="shared" si="1320"/>
        <v>16</v>
      </c>
      <c r="AP1803" s="7">
        <f t="shared" si="1290"/>
        <v>16</v>
      </c>
      <c r="AQ1803" s="7">
        <f t="shared" si="1291"/>
        <v>16</v>
      </c>
      <c r="AR1803" s="1">
        <f t="shared" si="1321"/>
        <v>16</v>
      </c>
      <c r="AS1803" s="7">
        <f t="shared" si="1292"/>
        <v>16</v>
      </c>
      <c r="AT1803" s="1">
        <f t="shared" si="1322"/>
        <v>16</v>
      </c>
      <c r="AU1803" s="1">
        <f t="shared" si="1323"/>
        <v>16</v>
      </c>
      <c r="AV1803" s="1">
        <f t="shared" si="1324"/>
        <v>16</v>
      </c>
      <c r="AW1803" s="1">
        <f t="shared" si="1325"/>
        <v>16</v>
      </c>
      <c r="AX1803" s="1">
        <f t="shared" si="1326"/>
        <v>16</v>
      </c>
      <c r="AY1803" s="1">
        <f t="shared" si="1327"/>
        <v>16</v>
      </c>
      <c r="AZ1803" s="1">
        <f t="shared" si="1328"/>
        <v>16</v>
      </c>
      <c r="BA1803" s="1">
        <f t="shared" si="1329"/>
        <v>16</v>
      </c>
      <c r="BB1803" s="1">
        <f t="shared" si="1330"/>
        <v>16</v>
      </c>
      <c r="BC1803" s="1">
        <f t="shared" si="1331"/>
        <v>16</v>
      </c>
      <c r="BD1803" s="1">
        <f t="shared" si="1332"/>
        <v>16</v>
      </c>
      <c r="BE1803" s="1">
        <f t="shared" si="1333"/>
        <v>16</v>
      </c>
      <c r="BF1803" s="1">
        <f t="shared" si="1334"/>
        <v>16</v>
      </c>
      <c r="BG1803" s="1">
        <f>+IF(D1803="male",VLOOKUP(M1803,'Key node cluster'!$A$3:$C$45,3,0),VLOOKUP(M1803,'Key node cluster'!$F$3:$H$27,3,0))</f>
        <v>16</v>
      </c>
    </row>
    <row r="1804" spans="1:59" x14ac:dyDescent="0.25">
      <c r="A1804" t="s">
        <v>1222</v>
      </c>
      <c r="B1804">
        <v>9921027232</v>
      </c>
      <c r="C1804" s="7">
        <v>30</v>
      </c>
      <c r="D1804" t="s">
        <v>20</v>
      </c>
      <c r="E1804" t="s">
        <v>10</v>
      </c>
      <c r="F1804" t="s">
        <v>11</v>
      </c>
      <c r="G1804" t="str">
        <f t="shared" si="1289"/>
        <v>tvet</v>
      </c>
      <c r="H1804" s="7">
        <f t="shared" si="1293"/>
        <v>10</v>
      </c>
      <c r="I1804" t="s">
        <v>22</v>
      </c>
      <c r="J1804">
        <v>29</v>
      </c>
      <c r="K1804">
        <v>7.5232876712329002</v>
      </c>
      <c r="L1804">
        <v>2</v>
      </c>
      <c r="M1804" s="5">
        <f t="shared" si="1294"/>
        <v>18</v>
      </c>
      <c r="N1804" s="5">
        <f>+IF(D1804="male",VLOOKUP(BG1804,'Key node cluster'!$L$3:$N$24,3,0),VLOOKUP(BG1804,'Key node cluster'!$R$3:$T$15,3,0))</f>
        <v>1</v>
      </c>
      <c r="O1804" s="1">
        <v>0</v>
      </c>
      <c r="P1804" s="1">
        <f t="shared" si="1295"/>
        <v>12</v>
      </c>
      <c r="Q1804" s="1">
        <f t="shared" si="1296"/>
        <v>12</v>
      </c>
      <c r="R1804" s="1">
        <f t="shared" si="1297"/>
        <v>12</v>
      </c>
      <c r="S1804" s="1">
        <f t="shared" si="1298"/>
        <v>12</v>
      </c>
      <c r="T1804" s="1">
        <f t="shared" si="1299"/>
        <v>12</v>
      </c>
      <c r="U1804" s="1">
        <f t="shared" si="1300"/>
        <v>12</v>
      </c>
      <c r="V1804" s="1">
        <f t="shared" si="1301"/>
        <v>12</v>
      </c>
      <c r="W1804" s="1">
        <f t="shared" si="1302"/>
        <v>12</v>
      </c>
      <c r="X1804" s="1">
        <f t="shared" si="1303"/>
        <v>12</v>
      </c>
      <c r="Y1804" s="1">
        <f t="shared" si="1304"/>
        <v>12</v>
      </c>
      <c r="Z1804" s="1">
        <f t="shared" si="1305"/>
        <v>12</v>
      </c>
      <c r="AA1804" s="1">
        <f t="shared" si="1306"/>
        <v>12</v>
      </c>
      <c r="AB1804" s="1">
        <f t="shared" si="1307"/>
        <v>13</v>
      </c>
      <c r="AC1804" s="1">
        <f t="shared" si="1308"/>
        <v>17</v>
      </c>
      <c r="AD1804" s="1">
        <f t="shared" si="1309"/>
        <v>17</v>
      </c>
      <c r="AE1804" s="1">
        <f t="shared" si="1310"/>
        <v>17</v>
      </c>
      <c r="AF1804" s="1">
        <f t="shared" si="1311"/>
        <v>17</v>
      </c>
      <c r="AG1804" s="1">
        <f t="shared" si="1312"/>
        <v>18</v>
      </c>
      <c r="AH1804" s="1">
        <f t="shared" si="1313"/>
        <v>18</v>
      </c>
      <c r="AI1804" s="1">
        <f t="shared" si="1314"/>
        <v>18</v>
      </c>
      <c r="AJ1804" s="1">
        <f t="shared" si="1315"/>
        <v>18</v>
      </c>
      <c r="AK1804" s="1">
        <f t="shared" si="1316"/>
        <v>18</v>
      </c>
      <c r="AL1804" s="1">
        <f t="shared" si="1317"/>
        <v>18</v>
      </c>
      <c r="AM1804" s="1">
        <f t="shared" si="1318"/>
        <v>18</v>
      </c>
      <c r="AN1804" s="1">
        <f t="shared" si="1319"/>
        <v>18</v>
      </c>
      <c r="AO1804" s="1">
        <f t="shared" si="1320"/>
        <v>18</v>
      </c>
      <c r="AP1804" s="7">
        <f t="shared" si="1290"/>
        <v>18</v>
      </c>
      <c r="AQ1804" s="7">
        <f t="shared" si="1291"/>
        <v>18</v>
      </c>
      <c r="AR1804" s="1">
        <f t="shared" si="1321"/>
        <v>18</v>
      </c>
      <c r="AS1804" s="7">
        <f t="shared" si="1292"/>
        <v>18</v>
      </c>
      <c r="AT1804" s="1">
        <f t="shared" si="1322"/>
        <v>18</v>
      </c>
      <c r="AU1804" s="1">
        <f t="shared" si="1323"/>
        <v>18</v>
      </c>
      <c r="AV1804" s="1">
        <f t="shared" si="1324"/>
        <v>18</v>
      </c>
      <c r="AW1804" s="1">
        <f t="shared" si="1325"/>
        <v>18</v>
      </c>
      <c r="AX1804" s="1">
        <f t="shared" si="1326"/>
        <v>18</v>
      </c>
      <c r="AY1804" s="1">
        <f t="shared" si="1327"/>
        <v>18</v>
      </c>
      <c r="AZ1804" s="1">
        <f t="shared" si="1328"/>
        <v>18</v>
      </c>
      <c r="BA1804" s="1">
        <f t="shared" si="1329"/>
        <v>18</v>
      </c>
      <c r="BB1804" s="1">
        <f t="shared" si="1330"/>
        <v>18</v>
      </c>
      <c r="BC1804" s="1">
        <f t="shared" si="1331"/>
        <v>18</v>
      </c>
      <c r="BD1804" s="1">
        <f t="shared" si="1332"/>
        <v>18</v>
      </c>
      <c r="BE1804" s="1">
        <f t="shared" si="1333"/>
        <v>18</v>
      </c>
      <c r="BF1804" s="1">
        <f t="shared" si="1334"/>
        <v>18</v>
      </c>
      <c r="BG1804" s="1">
        <f>+IF(D1804="male",VLOOKUP(M1804,'Key node cluster'!$A$3:$C$45,3,0),VLOOKUP(M1804,'Key node cluster'!$F$3:$H$27,3,0))</f>
        <v>18</v>
      </c>
    </row>
    <row r="1805" spans="1:59" x14ac:dyDescent="0.25">
      <c r="A1805" t="s">
        <v>1226</v>
      </c>
      <c r="B1805">
        <v>9952031943</v>
      </c>
      <c r="C1805" s="7">
        <v>30</v>
      </c>
      <c r="D1805" t="s">
        <v>20</v>
      </c>
      <c r="E1805" t="s">
        <v>10</v>
      </c>
      <c r="F1805" t="s">
        <v>31</v>
      </c>
      <c r="G1805" t="str">
        <f t="shared" si="1289"/>
        <v/>
      </c>
      <c r="H1805" s="7">
        <f t="shared" si="1293"/>
        <v>5</v>
      </c>
      <c r="J1805">
        <v>26</v>
      </c>
      <c r="K1805">
        <v>2.0054794520548</v>
      </c>
      <c r="L1805">
        <v>6</v>
      </c>
      <c r="M1805" s="5">
        <f t="shared" si="1294"/>
        <v>12</v>
      </c>
      <c r="N1805" s="5">
        <f>+IF(D1805="male",VLOOKUP(BG1805,'Key node cluster'!$L$3:$N$24,3,0),VLOOKUP(BG1805,'Key node cluster'!$R$3:$T$15,3,0))</f>
        <v>1</v>
      </c>
      <c r="O1805" s="1">
        <v>0</v>
      </c>
      <c r="P1805" s="1">
        <f t="shared" si="1295"/>
        <v>12</v>
      </c>
      <c r="Q1805" s="1">
        <f t="shared" si="1296"/>
        <v>12</v>
      </c>
      <c r="R1805" s="1">
        <f t="shared" si="1297"/>
        <v>12</v>
      </c>
      <c r="S1805" s="1">
        <f t="shared" si="1298"/>
        <v>12</v>
      </c>
      <c r="T1805" s="1">
        <f t="shared" si="1299"/>
        <v>12</v>
      </c>
      <c r="U1805" s="1">
        <f t="shared" si="1300"/>
        <v>12</v>
      </c>
      <c r="V1805" s="1">
        <f t="shared" si="1301"/>
        <v>12</v>
      </c>
      <c r="W1805" s="1">
        <f t="shared" si="1302"/>
        <v>12</v>
      </c>
      <c r="X1805" s="1">
        <f t="shared" si="1303"/>
        <v>12</v>
      </c>
      <c r="Y1805" s="1">
        <f t="shared" si="1304"/>
        <v>12</v>
      </c>
      <c r="Z1805" s="1">
        <f t="shared" si="1305"/>
        <v>12</v>
      </c>
      <c r="AA1805" s="1">
        <f t="shared" si="1306"/>
        <v>12</v>
      </c>
      <c r="AB1805" s="1">
        <f t="shared" si="1307"/>
        <v>12</v>
      </c>
      <c r="AC1805" s="1">
        <f t="shared" si="1308"/>
        <v>12</v>
      </c>
      <c r="AD1805" s="1">
        <f t="shared" si="1309"/>
        <v>12</v>
      </c>
      <c r="AE1805" s="1">
        <f t="shared" si="1310"/>
        <v>12</v>
      </c>
      <c r="AF1805" s="1">
        <f t="shared" si="1311"/>
        <v>12</v>
      </c>
      <c r="AG1805" s="1">
        <f t="shared" si="1312"/>
        <v>12</v>
      </c>
      <c r="AH1805" s="1">
        <f t="shared" si="1313"/>
        <v>12</v>
      </c>
      <c r="AI1805" s="1">
        <f t="shared" si="1314"/>
        <v>12</v>
      </c>
      <c r="AJ1805" s="1">
        <f t="shared" si="1315"/>
        <v>12</v>
      </c>
      <c r="AK1805" s="1">
        <f t="shared" si="1316"/>
        <v>12</v>
      </c>
      <c r="AL1805" s="1">
        <f t="shared" si="1317"/>
        <v>12</v>
      </c>
      <c r="AM1805" s="1">
        <f t="shared" si="1318"/>
        <v>12</v>
      </c>
      <c r="AN1805" s="1">
        <f t="shared" si="1319"/>
        <v>12</v>
      </c>
      <c r="AO1805" s="1">
        <f t="shared" si="1320"/>
        <v>12</v>
      </c>
      <c r="AP1805" s="7">
        <f t="shared" si="1290"/>
        <v>12</v>
      </c>
      <c r="AQ1805" s="7">
        <f t="shared" si="1291"/>
        <v>12</v>
      </c>
      <c r="AR1805" s="1">
        <f t="shared" si="1321"/>
        <v>12</v>
      </c>
      <c r="AS1805" s="7">
        <f t="shared" si="1292"/>
        <v>12</v>
      </c>
      <c r="AT1805" s="1">
        <f t="shared" si="1322"/>
        <v>12</v>
      </c>
      <c r="AU1805" s="1">
        <f t="shared" si="1323"/>
        <v>12</v>
      </c>
      <c r="AV1805" s="1">
        <f t="shared" si="1324"/>
        <v>12</v>
      </c>
      <c r="AW1805" s="1">
        <f t="shared" si="1325"/>
        <v>12</v>
      </c>
      <c r="AX1805" s="1">
        <f t="shared" si="1326"/>
        <v>12</v>
      </c>
      <c r="AY1805" s="1">
        <f t="shared" si="1327"/>
        <v>12</v>
      </c>
      <c r="AZ1805" s="1">
        <f t="shared" si="1328"/>
        <v>12</v>
      </c>
      <c r="BA1805" s="1">
        <f t="shared" si="1329"/>
        <v>12</v>
      </c>
      <c r="BB1805" s="1">
        <f t="shared" si="1330"/>
        <v>12</v>
      </c>
      <c r="BC1805" s="1">
        <f t="shared" si="1331"/>
        <v>12</v>
      </c>
      <c r="BD1805" s="1">
        <f t="shared" si="1332"/>
        <v>12</v>
      </c>
      <c r="BE1805" s="1">
        <f t="shared" si="1333"/>
        <v>12</v>
      </c>
      <c r="BF1805" s="1">
        <f t="shared" si="1334"/>
        <v>12</v>
      </c>
      <c r="BG1805" s="1">
        <f>+IF(D1805="male",VLOOKUP(M1805,'Key node cluster'!$A$3:$C$45,3,0),VLOOKUP(M1805,'Key node cluster'!$F$3:$H$27,3,0))</f>
        <v>18</v>
      </c>
    </row>
    <row r="1806" spans="1:59" x14ac:dyDescent="0.25">
      <c r="A1806" t="s">
        <v>1233</v>
      </c>
      <c r="B1806">
        <v>9952069213</v>
      </c>
      <c r="C1806" s="7">
        <v>30</v>
      </c>
      <c r="D1806" t="s">
        <v>20</v>
      </c>
      <c r="E1806" t="s">
        <v>10</v>
      </c>
      <c r="G1806" t="str">
        <f t="shared" si="1289"/>
        <v>bachelor or above</v>
      </c>
      <c r="H1806" s="7">
        <f t="shared" si="1293"/>
        <v>1</v>
      </c>
      <c r="I1806" t="s">
        <v>14</v>
      </c>
      <c r="J1806">
        <v>26</v>
      </c>
      <c r="K1806">
        <v>0.25205479452055002</v>
      </c>
      <c r="L1806">
        <v>1</v>
      </c>
      <c r="M1806" s="5">
        <f t="shared" si="1294"/>
        <v>23</v>
      </c>
      <c r="N1806" s="5">
        <f>+IF(D1806="male",VLOOKUP(BG1806,'Key node cluster'!$L$3:$N$24,3,0),VLOOKUP(BG1806,'Key node cluster'!$R$3:$T$15,3,0))</f>
        <v>0</v>
      </c>
      <c r="O1806" s="1">
        <v>0</v>
      </c>
      <c r="P1806" s="1">
        <f t="shared" si="1295"/>
        <v>12</v>
      </c>
      <c r="Q1806" s="1">
        <f t="shared" si="1296"/>
        <v>12</v>
      </c>
      <c r="R1806" s="1">
        <f t="shared" si="1297"/>
        <v>12</v>
      </c>
      <c r="S1806" s="1">
        <f t="shared" si="1298"/>
        <v>12</v>
      </c>
      <c r="T1806" s="1">
        <f t="shared" si="1299"/>
        <v>12</v>
      </c>
      <c r="U1806" s="1">
        <f t="shared" si="1300"/>
        <v>12</v>
      </c>
      <c r="V1806" s="1">
        <f t="shared" si="1301"/>
        <v>12</v>
      </c>
      <c r="W1806" s="1">
        <f t="shared" si="1302"/>
        <v>12</v>
      </c>
      <c r="X1806" s="1">
        <f t="shared" si="1303"/>
        <v>12</v>
      </c>
      <c r="Y1806" s="1">
        <f t="shared" si="1304"/>
        <v>12</v>
      </c>
      <c r="Z1806" s="1">
        <f t="shared" si="1305"/>
        <v>12</v>
      </c>
      <c r="AA1806" s="1">
        <f t="shared" si="1306"/>
        <v>12</v>
      </c>
      <c r="AB1806" s="1">
        <f t="shared" si="1307"/>
        <v>20</v>
      </c>
      <c r="AC1806" s="1">
        <f t="shared" si="1308"/>
        <v>20</v>
      </c>
      <c r="AD1806" s="1">
        <f t="shared" si="1309"/>
        <v>20</v>
      </c>
      <c r="AE1806" s="1">
        <f t="shared" si="1310"/>
        <v>20</v>
      </c>
      <c r="AF1806" s="1">
        <f t="shared" si="1311"/>
        <v>20</v>
      </c>
      <c r="AG1806" s="1">
        <f t="shared" si="1312"/>
        <v>20</v>
      </c>
      <c r="AH1806" s="1">
        <f t="shared" si="1313"/>
        <v>20</v>
      </c>
      <c r="AI1806" s="1">
        <f t="shared" si="1314"/>
        <v>20</v>
      </c>
      <c r="AJ1806" s="1">
        <f t="shared" si="1315"/>
        <v>21</v>
      </c>
      <c r="AK1806" s="1">
        <f t="shared" si="1316"/>
        <v>23</v>
      </c>
      <c r="AL1806" s="1">
        <f t="shared" si="1317"/>
        <v>23</v>
      </c>
      <c r="AM1806" s="1">
        <f t="shared" si="1318"/>
        <v>23</v>
      </c>
      <c r="AN1806" s="1">
        <f t="shared" si="1319"/>
        <v>23</v>
      </c>
      <c r="AO1806" s="1">
        <f t="shared" si="1320"/>
        <v>23</v>
      </c>
      <c r="AP1806" s="7">
        <f t="shared" si="1290"/>
        <v>23</v>
      </c>
      <c r="AQ1806" s="7">
        <f t="shared" si="1291"/>
        <v>23</v>
      </c>
      <c r="AR1806" s="1">
        <f t="shared" si="1321"/>
        <v>23</v>
      </c>
      <c r="AS1806" s="7">
        <f t="shared" si="1292"/>
        <v>23</v>
      </c>
      <c r="AT1806" s="1">
        <f t="shared" si="1322"/>
        <v>23</v>
      </c>
      <c r="AU1806" s="1">
        <f t="shared" si="1323"/>
        <v>23</v>
      </c>
      <c r="AV1806" s="1">
        <f t="shared" si="1324"/>
        <v>23</v>
      </c>
      <c r="AW1806" s="1">
        <f t="shared" si="1325"/>
        <v>23</v>
      </c>
      <c r="AX1806" s="1">
        <f t="shared" si="1326"/>
        <v>23</v>
      </c>
      <c r="AY1806" s="1">
        <f t="shared" si="1327"/>
        <v>23</v>
      </c>
      <c r="AZ1806" s="1">
        <f t="shared" si="1328"/>
        <v>23</v>
      </c>
      <c r="BA1806" s="1">
        <f t="shared" si="1329"/>
        <v>23</v>
      </c>
      <c r="BB1806" s="1">
        <f t="shared" si="1330"/>
        <v>23</v>
      </c>
      <c r="BC1806" s="1">
        <f t="shared" si="1331"/>
        <v>23</v>
      </c>
      <c r="BD1806" s="1">
        <f t="shared" si="1332"/>
        <v>23</v>
      </c>
      <c r="BE1806" s="1">
        <f t="shared" si="1333"/>
        <v>23</v>
      </c>
      <c r="BF1806" s="1">
        <f t="shared" si="1334"/>
        <v>23</v>
      </c>
      <c r="BG1806" s="1">
        <f>+IF(D1806="male",VLOOKUP(M1806,'Key node cluster'!$A$3:$C$45,3,0),VLOOKUP(M1806,'Key node cluster'!$F$3:$H$27,3,0))</f>
        <v>23</v>
      </c>
    </row>
    <row r="1807" spans="1:59" x14ac:dyDescent="0.25">
      <c r="A1807" t="s">
        <v>1234</v>
      </c>
      <c r="B1807">
        <v>9862055820</v>
      </c>
      <c r="C1807" s="7">
        <v>40</v>
      </c>
      <c r="D1807" t="s">
        <v>20</v>
      </c>
      <c r="E1807" t="s">
        <v>10</v>
      </c>
      <c r="F1807" t="s">
        <v>28</v>
      </c>
      <c r="G1807" t="str">
        <f t="shared" si="1289"/>
        <v>tvet</v>
      </c>
      <c r="H1807" s="7">
        <f t="shared" si="1293"/>
        <v>10</v>
      </c>
      <c r="I1807" t="s">
        <v>22</v>
      </c>
      <c r="J1807">
        <v>36</v>
      </c>
      <c r="K1807">
        <v>5.9150684931506996</v>
      </c>
      <c r="L1807">
        <v>4</v>
      </c>
      <c r="M1807" s="5">
        <f t="shared" si="1294"/>
        <v>18</v>
      </c>
      <c r="N1807" s="5">
        <f>+IF(D1807="male",VLOOKUP(BG1807,'Key node cluster'!$L$3:$N$24,3,0),VLOOKUP(BG1807,'Key node cluster'!$R$3:$T$15,3,0))</f>
        <v>1</v>
      </c>
      <c r="O1807" s="1">
        <v>0</v>
      </c>
      <c r="P1807" s="1">
        <f t="shared" si="1295"/>
        <v>12</v>
      </c>
      <c r="Q1807" s="1">
        <f t="shared" si="1296"/>
        <v>12</v>
      </c>
      <c r="R1807" s="1">
        <f t="shared" si="1297"/>
        <v>12</v>
      </c>
      <c r="S1807" s="1">
        <f t="shared" si="1298"/>
        <v>12</v>
      </c>
      <c r="T1807" s="1">
        <f t="shared" si="1299"/>
        <v>12</v>
      </c>
      <c r="U1807" s="1">
        <f t="shared" si="1300"/>
        <v>12</v>
      </c>
      <c r="V1807" s="1">
        <f t="shared" si="1301"/>
        <v>12</v>
      </c>
      <c r="W1807" s="1">
        <f t="shared" si="1302"/>
        <v>12</v>
      </c>
      <c r="X1807" s="1">
        <f t="shared" si="1303"/>
        <v>12</v>
      </c>
      <c r="Y1807" s="1">
        <f t="shared" si="1304"/>
        <v>12</v>
      </c>
      <c r="Z1807" s="1">
        <f t="shared" si="1305"/>
        <v>12</v>
      </c>
      <c r="AA1807" s="1">
        <f t="shared" si="1306"/>
        <v>12</v>
      </c>
      <c r="AB1807" s="1">
        <f t="shared" si="1307"/>
        <v>13</v>
      </c>
      <c r="AC1807" s="1">
        <f t="shared" si="1308"/>
        <v>17</v>
      </c>
      <c r="AD1807" s="1">
        <f t="shared" si="1309"/>
        <v>17</v>
      </c>
      <c r="AE1807" s="1">
        <f t="shared" si="1310"/>
        <v>17</v>
      </c>
      <c r="AF1807" s="1">
        <f t="shared" si="1311"/>
        <v>17</v>
      </c>
      <c r="AG1807" s="1">
        <f t="shared" si="1312"/>
        <v>18</v>
      </c>
      <c r="AH1807" s="1">
        <f t="shared" si="1313"/>
        <v>18</v>
      </c>
      <c r="AI1807" s="1">
        <f t="shared" si="1314"/>
        <v>18</v>
      </c>
      <c r="AJ1807" s="1">
        <f t="shared" si="1315"/>
        <v>18</v>
      </c>
      <c r="AK1807" s="1">
        <f t="shared" si="1316"/>
        <v>18</v>
      </c>
      <c r="AL1807" s="1">
        <f t="shared" si="1317"/>
        <v>18</v>
      </c>
      <c r="AM1807" s="1">
        <f t="shared" si="1318"/>
        <v>18</v>
      </c>
      <c r="AN1807" s="1">
        <f t="shared" si="1319"/>
        <v>18</v>
      </c>
      <c r="AO1807" s="1">
        <f t="shared" si="1320"/>
        <v>18</v>
      </c>
      <c r="AP1807" s="7">
        <f t="shared" si="1290"/>
        <v>18</v>
      </c>
      <c r="AQ1807" s="7">
        <f t="shared" si="1291"/>
        <v>18</v>
      </c>
      <c r="AR1807" s="1">
        <f t="shared" si="1321"/>
        <v>18</v>
      </c>
      <c r="AS1807" s="7">
        <f t="shared" si="1292"/>
        <v>18</v>
      </c>
      <c r="AT1807" s="1">
        <f t="shared" si="1322"/>
        <v>18</v>
      </c>
      <c r="AU1807" s="1">
        <f t="shared" si="1323"/>
        <v>18</v>
      </c>
      <c r="AV1807" s="1">
        <f t="shared" si="1324"/>
        <v>18</v>
      </c>
      <c r="AW1807" s="1">
        <f t="shared" si="1325"/>
        <v>18</v>
      </c>
      <c r="AX1807" s="1">
        <f t="shared" si="1326"/>
        <v>18</v>
      </c>
      <c r="AY1807" s="1">
        <f t="shared" si="1327"/>
        <v>18</v>
      </c>
      <c r="AZ1807" s="1">
        <f t="shared" si="1328"/>
        <v>18</v>
      </c>
      <c r="BA1807" s="1">
        <f t="shared" si="1329"/>
        <v>18</v>
      </c>
      <c r="BB1807" s="1">
        <f t="shared" si="1330"/>
        <v>18</v>
      </c>
      <c r="BC1807" s="1">
        <f t="shared" si="1331"/>
        <v>18</v>
      </c>
      <c r="BD1807" s="1">
        <f t="shared" si="1332"/>
        <v>18</v>
      </c>
      <c r="BE1807" s="1">
        <f t="shared" si="1333"/>
        <v>18</v>
      </c>
      <c r="BF1807" s="1">
        <f t="shared" si="1334"/>
        <v>18</v>
      </c>
      <c r="BG1807" s="1">
        <f>+IF(D1807="male",VLOOKUP(M1807,'Key node cluster'!$A$3:$C$45,3,0),VLOOKUP(M1807,'Key node cluster'!$F$3:$H$27,3,0))</f>
        <v>18</v>
      </c>
    </row>
    <row r="1808" spans="1:59" x14ac:dyDescent="0.25">
      <c r="A1808" t="s">
        <v>1248</v>
      </c>
      <c r="B1808">
        <v>9962031384</v>
      </c>
      <c r="C1808" s="7">
        <v>30</v>
      </c>
      <c r="D1808" t="s">
        <v>20</v>
      </c>
      <c r="E1808" t="s">
        <v>10</v>
      </c>
      <c r="G1808" t="str">
        <f t="shared" si="1289"/>
        <v/>
      </c>
      <c r="H1808" s="7">
        <f t="shared" si="1293"/>
        <v>1</v>
      </c>
      <c r="J1808">
        <v>26</v>
      </c>
      <c r="K1808">
        <v>0.74520547945204996</v>
      </c>
      <c r="L1808">
        <v>2</v>
      </c>
      <c r="M1808" s="5">
        <f t="shared" si="1294"/>
        <v>12</v>
      </c>
      <c r="N1808" s="5">
        <f>+IF(D1808="male",VLOOKUP(BG1808,'Key node cluster'!$L$3:$N$24,3,0),VLOOKUP(BG1808,'Key node cluster'!$R$3:$T$15,3,0))</f>
        <v>1</v>
      </c>
      <c r="O1808" s="1">
        <v>0</v>
      </c>
      <c r="P1808" s="1">
        <f t="shared" si="1295"/>
        <v>12</v>
      </c>
      <c r="Q1808" s="1">
        <f t="shared" si="1296"/>
        <v>12</v>
      </c>
      <c r="R1808" s="1">
        <f t="shared" si="1297"/>
        <v>12</v>
      </c>
      <c r="S1808" s="1">
        <f t="shared" si="1298"/>
        <v>12</v>
      </c>
      <c r="T1808" s="1">
        <f t="shared" si="1299"/>
        <v>12</v>
      </c>
      <c r="U1808" s="1">
        <f t="shared" si="1300"/>
        <v>12</v>
      </c>
      <c r="V1808" s="1">
        <f t="shared" si="1301"/>
        <v>12</v>
      </c>
      <c r="W1808" s="1">
        <f t="shared" si="1302"/>
        <v>12</v>
      </c>
      <c r="X1808" s="1">
        <f t="shared" si="1303"/>
        <v>12</v>
      </c>
      <c r="Y1808" s="1">
        <f t="shared" si="1304"/>
        <v>12</v>
      </c>
      <c r="Z1808" s="1">
        <f t="shared" si="1305"/>
        <v>12</v>
      </c>
      <c r="AA1808" s="1">
        <f t="shared" si="1306"/>
        <v>12</v>
      </c>
      <c r="AB1808" s="1">
        <f t="shared" si="1307"/>
        <v>12</v>
      </c>
      <c r="AC1808" s="1">
        <f t="shared" si="1308"/>
        <v>12</v>
      </c>
      <c r="AD1808" s="1">
        <f t="shared" si="1309"/>
        <v>12</v>
      </c>
      <c r="AE1808" s="1">
        <f t="shared" si="1310"/>
        <v>12</v>
      </c>
      <c r="AF1808" s="1">
        <f t="shared" si="1311"/>
        <v>12</v>
      </c>
      <c r="AG1808" s="1">
        <f t="shared" si="1312"/>
        <v>12</v>
      </c>
      <c r="AH1808" s="1">
        <f t="shared" si="1313"/>
        <v>12</v>
      </c>
      <c r="AI1808" s="1">
        <f t="shared" si="1314"/>
        <v>12</v>
      </c>
      <c r="AJ1808" s="1">
        <f t="shared" si="1315"/>
        <v>12</v>
      </c>
      <c r="AK1808" s="1">
        <f t="shared" si="1316"/>
        <v>12</v>
      </c>
      <c r="AL1808" s="1">
        <f t="shared" si="1317"/>
        <v>12</v>
      </c>
      <c r="AM1808" s="1">
        <f t="shared" si="1318"/>
        <v>12</v>
      </c>
      <c r="AN1808" s="1">
        <f t="shared" si="1319"/>
        <v>12</v>
      </c>
      <c r="AO1808" s="1">
        <f t="shared" si="1320"/>
        <v>12</v>
      </c>
      <c r="AP1808" s="7">
        <f t="shared" si="1290"/>
        <v>12</v>
      </c>
      <c r="AQ1808" s="7">
        <f t="shared" si="1291"/>
        <v>12</v>
      </c>
      <c r="AR1808" s="1">
        <f t="shared" si="1321"/>
        <v>12</v>
      </c>
      <c r="AS1808" s="7">
        <f t="shared" si="1292"/>
        <v>12</v>
      </c>
      <c r="AT1808" s="1">
        <f t="shared" si="1322"/>
        <v>12</v>
      </c>
      <c r="AU1808" s="1">
        <f t="shared" si="1323"/>
        <v>12</v>
      </c>
      <c r="AV1808" s="1">
        <f t="shared" si="1324"/>
        <v>12</v>
      </c>
      <c r="AW1808" s="1">
        <f t="shared" si="1325"/>
        <v>12</v>
      </c>
      <c r="AX1808" s="1">
        <f t="shared" si="1326"/>
        <v>12</v>
      </c>
      <c r="AY1808" s="1">
        <f t="shared" si="1327"/>
        <v>12</v>
      </c>
      <c r="AZ1808" s="1">
        <f t="shared" si="1328"/>
        <v>12</v>
      </c>
      <c r="BA1808" s="1">
        <f t="shared" si="1329"/>
        <v>12</v>
      </c>
      <c r="BB1808" s="1">
        <f t="shared" si="1330"/>
        <v>12</v>
      </c>
      <c r="BC1808" s="1">
        <f t="shared" si="1331"/>
        <v>12</v>
      </c>
      <c r="BD1808" s="1">
        <f t="shared" si="1332"/>
        <v>12</v>
      </c>
      <c r="BE1808" s="1">
        <f t="shared" si="1333"/>
        <v>12</v>
      </c>
      <c r="BF1808" s="1">
        <f t="shared" si="1334"/>
        <v>12</v>
      </c>
      <c r="BG1808" s="1">
        <f>+IF(D1808="male",VLOOKUP(M1808,'Key node cluster'!$A$3:$C$45,3,0),VLOOKUP(M1808,'Key node cluster'!$F$3:$H$27,3,0))</f>
        <v>18</v>
      </c>
    </row>
    <row r="1809" spans="1:59" x14ac:dyDescent="0.25">
      <c r="A1809" t="s">
        <v>1250</v>
      </c>
      <c r="B1809">
        <v>9782011879</v>
      </c>
      <c r="C1809" s="7">
        <v>40</v>
      </c>
      <c r="D1809" t="s">
        <v>20</v>
      </c>
      <c r="E1809" t="s">
        <v>10</v>
      </c>
      <c r="F1809" t="s">
        <v>11</v>
      </c>
      <c r="G1809" t="str">
        <f t="shared" si="1289"/>
        <v>secondary or below</v>
      </c>
      <c r="H1809" s="7">
        <f t="shared" si="1293"/>
        <v>1</v>
      </c>
      <c r="I1809" t="s">
        <v>12</v>
      </c>
      <c r="J1809">
        <v>44</v>
      </c>
      <c r="K1809">
        <v>8.4931506849314997E-2</v>
      </c>
      <c r="L1809">
        <v>1</v>
      </c>
      <c r="M1809" s="5">
        <f t="shared" si="1294"/>
        <v>16</v>
      </c>
      <c r="N1809" s="5">
        <f>+IF(D1809="male",VLOOKUP(BG1809,'Key node cluster'!$L$3:$N$24,3,0),VLOOKUP(BG1809,'Key node cluster'!$R$3:$T$15,3,0))</f>
        <v>1</v>
      </c>
      <c r="O1809" s="1">
        <v>0</v>
      </c>
      <c r="P1809" s="1">
        <f t="shared" si="1295"/>
        <v>12</v>
      </c>
      <c r="Q1809" s="1">
        <f t="shared" si="1296"/>
        <v>12</v>
      </c>
      <c r="R1809" s="1">
        <f t="shared" si="1297"/>
        <v>12</v>
      </c>
      <c r="S1809" s="1">
        <f t="shared" si="1298"/>
        <v>12</v>
      </c>
      <c r="T1809" s="1">
        <f t="shared" si="1299"/>
        <v>12</v>
      </c>
      <c r="U1809" s="1">
        <f t="shared" si="1300"/>
        <v>12</v>
      </c>
      <c r="V1809" s="1">
        <f t="shared" si="1301"/>
        <v>12</v>
      </c>
      <c r="W1809" s="1">
        <f t="shared" si="1302"/>
        <v>12</v>
      </c>
      <c r="X1809" s="1">
        <f t="shared" si="1303"/>
        <v>12</v>
      </c>
      <c r="Y1809" s="1">
        <f t="shared" si="1304"/>
        <v>12</v>
      </c>
      <c r="Z1809" s="1">
        <f t="shared" si="1305"/>
        <v>12</v>
      </c>
      <c r="AA1809" s="1">
        <f t="shared" si="1306"/>
        <v>12</v>
      </c>
      <c r="AB1809" s="1">
        <f t="shared" si="1307"/>
        <v>13</v>
      </c>
      <c r="AC1809" s="1">
        <f t="shared" si="1308"/>
        <v>14</v>
      </c>
      <c r="AD1809" s="1">
        <f t="shared" si="1309"/>
        <v>16</v>
      </c>
      <c r="AE1809" s="1">
        <f t="shared" si="1310"/>
        <v>16</v>
      </c>
      <c r="AF1809" s="1">
        <f t="shared" si="1311"/>
        <v>16</v>
      </c>
      <c r="AG1809" s="1">
        <f t="shared" si="1312"/>
        <v>16</v>
      </c>
      <c r="AH1809" s="1">
        <f t="shared" si="1313"/>
        <v>16</v>
      </c>
      <c r="AI1809" s="1">
        <f t="shared" si="1314"/>
        <v>16</v>
      </c>
      <c r="AJ1809" s="1">
        <f t="shared" si="1315"/>
        <v>16</v>
      </c>
      <c r="AK1809" s="1">
        <f t="shared" si="1316"/>
        <v>16</v>
      </c>
      <c r="AL1809" s="1">
        <f t="shared" si="1317"/>
        <v>16</v>
      </c>
      <c r="AM1809" s="1">
        <f t="shared" si="1318"/>
        <v>16</v>
      </c>
      <c r="AN1809" s="1">
        <f t="shared" si="1319"/>
        <v>16</v>
      </c>
      <c r="AO1809" s="1">
        <f t="shared" si="1320"/>
        <v>16</v>
      </c>
      <c r="AP1809" s="7">
        <f t="shared" si="1290"/>
        <v>16</v>
      </c>
      <c r="AQ1809" s="7">
        <f t="shared" si="1291"/>
        <v>16</v>
      </c>
      <c r="AR1809" s="1">
        <f t="shared" si="1321"/>
        <v>16</v>
      </c>
      <c r="AS1809" s="7">
        <f t="shared" si="1292"/>
        <v>16</v>
      </c>
      <c r="AT1809" s="1">
        <f t="shared" si="1322"/>
        <v>16</v>
      </c>
      <c r="AU1809" s="1">
        <f t="shared" si="1323"/>
        <v>16</v>
      </c>
      <c r="AV1809" s="1">
        <f t="shared" si="1324"/>
        <v>16</v>
      </c>
      <c r="AW1809" s="1">
        <f t="shared" si="1325"/>
        <v>16</v>
      </c>
      <c r="AX1809" s="1">
        <f t="shared" si="1326"/>
        <v>16</v>
      </c>
      <c r="AY1809" s="1">
        <f t="shared" si="1327"/>
        <v>16</v>
      </c>
      <c r="AZ1809" s="1">
        <f t="shared" si="1328"/>
        <v>16</v>
      </c>
      <c r="BA1809" s="1">
        <f t="shared" si="1329"/>
        <v>16</v>
      </c>
      <c r="BB1809" s="1">
        <f t="shared" si="1330"/>
        <v>16</v>
      </c>
      <c r="BC1809" s="1">
        <f t="shared" si="1331"/>
        <v>16</v>
      </c>
      <c r="BD1809" s="1">
        <f t="shared" si="1332"/>
        <v>16</v>
      </c>
      <c r="BE1809" s="1">
        <f t="shared" si="1333"/>
        <v>16</v>
      </c>
      <c r="BF1809" s="1">
        <f t="shared" si="1334"/>
        <v>16</v>
      </c>
      <c r="BG1809" s="1">
        <f>+IF(D1809="male",VLOOKUP(M1809,'Key node cluster'!$A$3:$C$45,3,0),VLOOKUP(M1809,'Key node cluster'!$F$3:$H$27,3,0))</f>
        <v>16</v>
      </c>
    </row>
    <row r="1810" spans="1:59" x14ac:dyDescent="0.25">
      <c r="A1810" t="s">
        <v>1256</v>
      </c>
      <c r="B1810">
        <v>9912005417</v>
      </c>
      <c r="C1810" s="7">
        <v>30</v>
      </c>
      <c r="D1810" t="s">
        <v>20</v>
      </c>
      <c r="E1810" t="s">
        <v>10</v>
      </c>
      <c r="F1810" t="s">
        <v>25</v>
      </c>
      <c r="G1810" t="str">
        <f t="shared" si="1289"/>
        <v>bachelor or above</v>
      </c>
      <c r="H1810" s="7">
        <f t="shared" si="1293"/>
        <v>1</v>
      </c>
      <c r="I1810" t="s">
        <v>46</v>
      </c>
      <c r="J1810">
        <v>31</v>
      </c>
      <c r="K1810">
        <v>0.16712328767123</v>
      </c>
      <c r="L1810">
        <v>1</v>
      </c>
      <c r="M1810" s="5">
        <f t="shared" si="1294"/>
        <v>23</v>
      </c>
      <c r="N1810" s="5">
        <f>+IF(D1810="male",VLOOKUP(BG1810,'Key node cluster'!$L$3:$N$24,3,0),VLOOKUP(BG1810,'Key node cluster'!$R$3:$T$15,3,0))</f>
        <v>0</v>
      </c>
      <c r="O1810" s="1">
        <v>0</v>
      </c>
      <c r="P1810" s="1">
        <f t="shared" si="1295"/>
        <v>12</v>
      </c>
      <c r="Q1810" s="1">
        <f t="shared" si="1296"/>
        <v>12</v>
      </c>
      <c r="R1810" s="1">
        <f t="shared" si="1297"/>
        <v>12</v>
      </c>
      <c r="S1810" s="1">
        <f t="shared" si="1298"/>
        <v>12</v>
      </c>
      <c r="T1810" s="1">
        <f t="shared" si="1299"/>
        <v>12</v>
      </c>
      <c r="U1810" s="1">
        <f t="shared" si="1300"/>
        <v>12</v>
      </c>
      <c r="V1810" s="1">
        <f t="shared" si="1301"/>
        <v>12</v>
      </c>
      <c r="W1810" s="1">
        <f t="shared" si="1302"/>
        <v>12</v>
      </c>
      <c r="X1810" s="1">
        <f t="shared" si="1303"/>
        <v>12</v>
      </c>
      <c r="Y1810" s="1">
        <f t="shared" si="1304"/>
        <v>12</v>
      </c>
      <c r="Z1810" s="1">
        <f t="shared" si="1305"/>
        <v>12</v>
      </c>
      <c r="AA1810" s="1">
        <f t="shared" si="1306"/>
        <v>12</v>
      </c>
      <c r="AB1810" s="1">
        <f t="shared" si="1307"/>
        <v>20</v>
      </c>
      <c r="AC1810" s="1">
        <f t="shared" si="1308"/>
        <v>20</v>
      </c>
      <c r="AD1810" s="1">
        <f t="shared" si="1309"/>
        <v>20</v>
      </c>
      <c r="AE1810" s="1">
        <f t="shared" si="1310"/>
        <v>20</v>
      </c>
      <c r="AF1810" s="1">
        <f t="shared" si="1311"/>
        <v>20</v>
      </c>
      <c r="AG1810" s="1">
        <f t="shared" si="1312"/>
        <v>20</v>
      </c>
      <c r="AH1810" s="1">
        <f t="shared" si="1313"/>
        <v>20</v>
      </c>
      <c r="AI1810" s="1">
        <f t="shared" si="1314"/>
        <v>20</v>
      </c>
      <c r="AJ1810" s="1">
        <f t="shared" si="1315"/>
        <v>21</v>
      </c>
      <c r="AK1810" s="1">
        <f t="shared" si="1316"/>
        <v>23</v>
      </c>
      <c r="AL1810" s="1">
        <f t="shared" si="1317"/>
        <v>23</v>
      </c>
      <c r="AM1810" s="1">
        <f t="shared" si="1318"/>
        <v>23</v>
      </c>
      <c r="AN1810" s="1">
        <f t="shared" si="1319"/>
        <v>23</v>
      </c>
      <c r="AO1810" s="1">
        <f t="shared" si="1320"/>
        <v>23</v>
      </c>
      <c r="AP1810" s="7">
        <f t="shared" si="1290"/>
        <v>23</v>
      </c>
      <c r="AQ1810" s="7">
        <f t="shared" si="1291"/>
        <v>23</v>
      </c>
      <c r="AR1810" s="1">
        <f t="shared" si="1321"/>
        <v>23</v>
      </c>
      <c r="AS1810" s="7">
        <f t="shared" si="1292"/>
        <v>23</v>
      </c>
      <c r="AT1810" s="1">
        <f t="shared" si="1322"/>
        <v>23</v>
      </c>
      <c r="AU1810" s="1">
        <f t="shared" si="1323"/>
        <v>23</v>
      </c>
      <c r="AV1810" s="1">
        <f t="shared" si="1324"/>
        <v>23</v>
      </c>
      <c r="AW1810" s="1">
        <f t="shared" si="1325"/>
        <v>23</v>
      </c>
      <c r="AX1810" s="1">
        <f t="shared" si="1326"/>
        <v>23</v>
      </c>
      <c r="AY1810" s="1">
        <f t="shared" si="1327"/>
        <v>23</v>
      </c>
      <c r="AZ1810" s="1">
        <f t="shared" si="1328"/>
        <v>23</v>
      </c>
      <c r="BA1810" s="1">
        <f t="shared" si="1329"/>
        <v>23</v>
      </c>
      <c r="BB1810" s="1">
        <f t="shared" si="1330"/>
        <v>23</v>
      </c>
      <c r="BC1810" s="1">
        <f t="shared" si="1331"/>
        <v>23</v>
      </c>
      <c r="BD1810" s="1">
        <f t="shared" si="1332"/>
        <v>23</v>
      </c>
      <c r="BE1810" s="1">
        <f t="shared" si="1333"/>
        <v>23</v>
      </c>
      <c r="BF1810" s="1">
        <f t="shared" si="1334"/>
        <v>23</v>
      </c>
      <c r="BG1810" s="1">
        <f>+IF(D1810="male",VLOOKUP(M1810,'Key node cluster'!$A$3:$C$45,3,0),VLOOKUP(M1810,'Key node cluster'!$F$3:$H$27,3,0))</f>
        <v>23</v>
      </c>
    </row>
    <row r="1811" spans="1:59" x14ac:dyDescent="0.25">
      <c r="A1811" t="s">
        <v>1280</v>
      </c>
      <c r="B1811">
        <v>9902013243</v>
      </c>
      <c r="C1811" s="7">
        <v>30</v>
      </c>
      <c r="D1811" t="s">
        <v>20</v>
      </c>
      <c r="E1811" t="s">
        <v>10</v>
      </c>
      <c r="F1811" t="s">
        <v>360</v>
      </c>
      <c r="G1811" t="str">
        <f t="shared" si="1289"/>
        <v/>
      </c>
      <c r="H1811" s="7">
        <f t="shared" si="1293"/>
        <v>1</v>
      </c>
      <c r="J1811">
        <v>32</v>
      </c>
      <c r="K1811">
        <v>0.58082191780822001</v>
      </c>
      <c r="L1811">
        <v>3</v>
      </c>
      <c r="M1811" s="5">
        <f t="shared" si="1294"/>
        <v>12</v>
      </c>
      <c r="N1811" s="5">
        <f>+IF(D1811="male",VLOOKUP(BG1811,'Key node cluster'!$L$3:$N$24,3,0),VLOOKUP(BG1811,'Key node cluster'!$R$3:$T$15,3,0))</f>
        <v>1</v>
      </c>
      <c r="O1811" s="1">
        <v>0</v>
      </c>
      <c r="P1811" s="1">
        <f t="shared" si="1295"/>
        <v>12</v>
      </c>
      <c r="Q1811" s="1">
        <f t="shared" si="1296"/>
        <v>12</v>
      </c>
      <c r="R1811" s="1">
        <f t="shared" si="1297"/>
        <v>12</v>
      </c>
      <c r="S1811" s="1">
        <f t="shared" si="1298"/>
        <v>12</v>
      </c>
      <c r="T1811" s="1">
        <f t="shared" si="1299"/>
        <v>12</v>
      </c>
      <c r="U1811" s="1">
        <f t="shared" si="1300"/>
        <v>12</v>
      </c>
      <c r="V1811" s="1">
        <f t="shared" si="1301"/>
        <v>12</v>
      </c>
      <c r="W1811" s="1">
        <f t="shared" si="1302"/>
        <v>12</v>
      </c>
      <c r="X1811" s="1">
        <f t="shared" si="1303"/>
        <v>12</v>
      </c>
      <c r="Y1811" s="1">
        <f t="shared" si="1304"/>
        <v>12</v>
      </c>
      <c r="Z1811" s="1">
        <f t="shared" si="1305"/>
        <v>12</v>
      </c>
      <c r="AA1811" s="1">
        <f t="shared" si="1306"/>
        <v>12</v>
      </c>
      <c r="AB1811" s="1">
        <f t="shared" si="1307"/>
        <v>12</v>
      </c>
      <c r="AC1811" s="1">
        <f t="shared" si="1308"/>
        <v>12</v>
      </c>
      <c r="AD1811" s="1">
        <f t="shared" si="1309"/>
        <v>12</v>
      </c>
      <c r="AE1811" s="1">
        <f t="shared" si="1310"/>
        <v>12</v>
      </c>
      <c r="AF1811" s="1">
        <f t="shared" si="1311"/>
        <v>12</v>
      </c>
      <c r="AG1811" s="1">
        <f t="shared" si="1312"/>
        <v>12</v>
      </c>
      <c r="AH1811" s="1">
        <f t="shared" si="1313"/>
        <v>12</v>
      </c>
      <c r="AI1811" s="1">
        <f t="shared" si="1314"/>
        <v>12</v>
      </c>
      <c r="AJ1811" s="1">
        <f t="shared" si="1315"/>
        <v>12</v>
      </c>
      <c r="AK1811" s="1">
        <f t="shared" si="1316"/>
        <v>12</v>
      </c>
      <c r="AL1811" s="1">
        <f t="shared" si="1317"/>
        <v>12</v>
      </c>
      <c r="AM1811" s="1">
        <f t="shared" si="1318"/>
        <v>12</v>
      </c>
      <c r="AN1811" s="1">
        <f t="shared" si="1319"/>
        <v>12</v>
      </c>
      <c r="AO1811" s="1">
        <f t="shared" si="1320"/>
        <v>12</v>
      </c>
      <c r="AP1811" s="7">
        <f t="shared" si="1290"/>
        <v>12</v>
      </c>
      <c r="AQ1811" s="7">
        <f t="shared" si="1291"/>
        <v>12</v>
      </c>
      <c r="AR1811" s="1">
        <f t="shared" si="1321"/>
        <v>12</v>
      </c>
      <c r="AS1811" s="7">
        <f t="shared" si="1292"/>
        <v>12</v>
      </c>
      <c r="AT1811" s="1">
        <f t="shared" si="1322"/>
        <v>12</v>
      </c>
      <c r="AU1811" s="1">
        <f t="shared" si="1323"/>
        <v>12</v>
      </c>
      <c r="AV1811" s="1">
        <f t="shared" si="1324"/>
        <v>12</v>
      </c>
      <c r="AW1811" s="1">
        <f t="shared" si="1325"/>
        <v>12</v>
      </c>
      <c r="AX1811" s="1">
        <f t="shared" si="1326"/>
        <v>12</v>
      </c>
      <c r="AY1811" s="1">
        <f t="shared" si="1327"/>
        <v>12</v>
      </c>
      <c r="AZ1811" s="1">
        <f t="shared" si="1328"/>
        <v>12</v>
      </c>
      <c r="BA1811" s="1">
        <f t="shared" si="1329"/>
        <v>12</v>
      </c>
      <c r="BB1811" s="1">
        <f t="shared" si="1330"/>
        <v>12</v>
      </c>
      <c r="BC1811" s="1">
        <f t="shared" si="1331"/>
        <v>12</v>
      </c>
      <c r="BD1811" s="1">
        <f t="shared" si="1332"/>
        <v>12</v>
      </c>
      <c r="BE1811" s="1">
        <f t="shared" si="1333"/>
        <v>12</v>
      </c>
      <c r="BF1811" s="1">
        <f t="shared" si="1334"/>
        <v>12</v>
      </c>
      <c r="BG1811" s="1">
        <f>+IF(D1811="male",VLOOKUP(M1811,'Key node cluster'!$A$3:$C$45,3,0),VLOOKUP(M1811,'Key node cluster'!$F$3:$H$27,3,0))</f>
        <v>18</v>
      </c>
    </row>
    <row r="1812" spans="1:59" x14ac:dyDescent="0.25">
      <c r="A1812" t="s">
        <v>1295</v>
      </c>
      <c r="B1812">
        <v>9962004064</v>
      </c>
      <c r="C1812" s="7">
        <v>30</v>
      </c>
      <c r="D1812" t="s">
        <v>20</v>
      </c>
      <c r="E1812" t="s">
        <v>10</v>
      </c>
      <c r="F1812" t="s">
        <v>31</v>
      </c>
      <c r="G1812" t="str">
        <f t="shared" si="1289"/>
        <v>bachelor or above</v>
      </c>
      <c r="H1812" s="7">
        <f t="shared" si="1293"/>
        <v>1</v>
      </c>
      <c r="I1812" t="s">
        <v>14</v>
      </c>
      <c r="J1812">
        <v>26</v>
      </c>
      <c r="K1812">
        <v>7.6712328767123E-2</v>
      </c>
      <c r="L1812">
        <v>1</v>
      </c>
      <c r="M1812" s="5">
        <f t="shared" si="1294"/>
        <v>23</v>
      </c>
      <c r="N1812" s="5">
        <f>+IF(D1812="male",VLOOKUP(BG1812,'Key node cluster'!$L$3:$N$24,3,0),VLOOKUP(BG1812,'Key node cluster'!$R$3:$T$15,3,0))</f>
        <v>0</v>
      </c>
      <c r="O1812" s="1">
        <v>0</v>
      </c>
      <c r="P1812" s="1">
        <f t="shared" si="1295"/>
        <v>12</v>
      </c>
      <c r="Q1812" s="1">
        <f t="shared" si="1296"/>
        <v>12</v>
      </c>
      <c r="R1812" s="1">
        <f t="shared" si="1297"/>
        <v>12</v>
      </c>
      <c r="S1812" s="1">
        <f t="shared" si="1298"/>
        <v>12</v>
      </c>
      <c r="T1812" s="1">
        <f t="shared" si="1299"/>
        <v>12</v>
      </c>
      <c r="U1812" s="1">
        <f t="shared" si="1300"/>
        <v>12</v>
      </c>
      <c r="V1812" s="1">
        <f t="shared" si="1301"/>
        <v>12</v>
      </c>
      <c r="W1812" s="1">
        <f t="shared" si="1302"/>
        <v>12</v>
      </c>
      <c r="X1812" s="1">
        <f t="shared" si="1303"/>
        <v>12</v>
      </c>
      <c r="Y1812" s="1">
        <f t="shared" si="1304"/>
        <v>12</v>
      </c>
      <c r="Z1812" s="1">
        <f t="shared" si="1305"/>
        <v>12</v>
      </c>
      <c r="AA1812" s="1">
        <f t="shared" si="1306"/>
        <v>12</v>
      </c>
      <c r="AB1812" s="1">
        <f t="shared" si="1307"/>
        <v>20</v>
      </c>
      <c r="AC1812" s="1">
        <f t="shared" si="1308"/>
        <v>20</v>
      </c>
      <c r="AD1812" s="1">
        <f t="shared" si="1309"/>
        <v>20</v>
      </c>
      <c r="AE1812" s="1">
        <f t="shared" si="1310"/>
        <v>20</v>
      </c>
      <c r="AF1812" s="1">
        <f t="shared" si="1311"/>
        <v>20</v>
      </c>
      <c r="AG1812" s="1">
        <f t="shared" si="1312"/>
        <v>20</v>
      </c>
      <c r="AH1812" s="1">
        <f t="shared" si="1313"/>
        <v>20</v>
      </c>
      <c r="AI1812" s="1">
        <f t="shared" si="1314"/>
        <v>20</v>
      </c>
      <c r="AJ1812" s="1">
        <f t="shared" si="1315"/>
        <v>21</v>
      </c>
      <c r="AK1812" s="1">
        <f t="shared" si="1316"/>
        <v>23</v>
      </c>
      <c r="AL1812" s="1">
        <f t="shared" si="1317"/>
        <v>23</v>
      </c>
      <c r="AM1812" s="1">
        <f t="shared" si="1318"/>
        <v>23</v>
      </c>
      <c r="AN1812" s="1">
        <f t="shared" si="1319"/>
        <v>23</v>
      </c>
      <c r="AO1812" s="1">
        <f t="shared" si="1320"/>
        <v>23</v>
      </c>
      <c r="AP1812" s="7">
        <f t="shared" si="1290"/>
        <v>23</v>
      </c>
      <c r="AQ1812" s="7">
        <f t="shared" si="1291"/>
        <v>23</v>
      </c>
      <c r="AR1812" s="1">
        <f t="shared" si="1321"/>
        <v>23</v>
      </c>
      <c r="AS1812" s="7">
        <f t="shared" si="1292"/>
        <v>23</v>
      </c>
      <c r="AT1812" s="1">
        <f t="shared" si="1322"/>
        <v>23</v>
      </c>
      <c r="AU1812" s="1">
        <f t="shared" si="1323"/>
        <v>23</v>
      </c>
      <c r="AV1812" s="1">
        <f t="shared" si="1324"/>
        <v>23</v>
      </c>
      <c r="AW1812" s="1">
        <f t="shared" si="1325"/>
        <v>23</v>
      </c>
      <c r="AX1812" s="1">
        <f t="shared" si="1326"/>
        <v>23</v>
      </c>
      <c r="AY1812" s="1">
        <f t="shared" si="1327"/>
        <v>23</v>
      </c>
      <c r="AZ1812" s="1">
        <f t="shared" si="1328"/>
        <v>23</v>
      </c>
      <c r="BA1812" s="1">
        <f t="shared" si="1329"/>
        <v>23</v>
      </c>
      <c r="BB1812" s="1">
        <f t="shared" si="1330"/>
        <v>23</v>
      </c>
      <c r="BC1812" s="1">
        <f t="shared" si="1331"/>
        <v>23</v>
      </c>
      <c r="BD1812" s="1">
        <f t="shared" si="1332"/>
        <v>23</v>
      </c>
      <c r="BE1812" s="1">
        <f t="shared" si="1333"/>
        <v>23</v>
      </c>
      <c r="BF1812" s="1">
        <f t="shared" si="1334"/>
        <v>23</v>
      </c>
      <c r="BG1812" s="1">
        <f>+IF(D1812="male",VLOOKUP(M1812,'Key node cluster'!$A$3:$C$45,3,0),VLOOKUP(M1812,'Key node cluster'!$F$3:$H$27,3,0))</f>
        <v>23</v>
      </c>
    </row>
    <row r="1813" spans="1:59" x14ac:dyDescent="0.25">
      <c r="A1813" t="s">
        <v>1304</v>
      </c>
      <c r="B1813">
        <v>9902022594</v>
      </c>
      <c r="C1813" s="7">
        <v>30</v>
      </c>
      <c r="D1813" t="s">
        <v>20</v>
      </c>
      <c r="E1813" t="s">
        <v>10</v>
      </c>
      <c r="F1813" t="s">
        <v>31</v>
      </c>
      <c r="G1813" t="str">
        <f t="shared" si="1289"/>
        <v>secondary or below</v>
      </c>
      <c r="H1813" s="7">
        <f t="shared" si="1293"/>
        <v>5</v>
      </c>
      <c r="I1813" t="s">
        <v>12</v>
      </c>
      <c r="J1813">
        <v>31</v>
      </c>
      <c r="K1813">
        <v>2.0027397260274</v>
      </c>
      <c r="L1813">
        <v>2</v>
      </c>
      <c r="M1813" s="5">
        <f t="shared" si="1294"/>
        <v>18</v>
      </c>
      <c r="N1813" s="5">
        <f>+IF(D1813="male",VLOOKUP(BG1813,'Key node cluster'!$L$3:$N$24,3,0),VLOOKUP(BG1813,'Key node cluster'!$R$3:$T$15,3,0))</f>
        <v>1</v>
      </c>
      <c r="O1813" s="1">
        <v>0</v>
      </c>
      <c r="P1813" s="1">
        <f t="shared" si="1295"/>
        <v>12</v>
      </c>
      <c r="Q1813" s="1">
        <f t="shared" si="1296"/>
        <v>12</v>
      </c>
      <c r="R1813" s="1">
        <f t="shared" si="1297"/>
        <v>12</v>
      </c>
      <c r="S1813" s="1">
        <f t="shared" si="1298"/>
        <v>12</v>
      </c>
      <c r="T1813" s="1">
        <f t="shared" si="1299"/>
        <v>12</v>
      </c>
      <c r="U1813" s="1">
        <f t="shared" si="1300"/>
        <v>12</v>
      </c>
      <c r="V1813" s="1">
        <f t="shared" si="1301"/>
        <v>12</v>
      </c>
      <c r="W1813" s="1">
        <f t="shared" si="1302"/>
        <v>12</v>
      </c>
      <c r="X1813" s="1">
        <f t="shared" si="1303"/>
        <v>12</v>
      </c>
      <c r="Y1813" s="1">
        <f t="shared" si="1304"/>
        <v>12</v>
      </c>
      <c r="Z1813" s="1">
        <f t="shared" si="1305"/>
        <v>12</v>
      </c>
      <c r="AA1813" s="1">
        <f t="shared" si="1306"/>
        <v>12</v>
      </c>
      <c r="AB1813" s="1">
        <f t="shared" si="1307"/>
        <v>13</v>
      </c>
      <c r="AC1813" s="1">
        <f t="shared" si="1308"/>
        <v>17</v>
      </c>
      <c r="AD1813" s="1">
        <f t="shared" si="1309"/>
        <v>17</v>
      </c>
      <c r="AE1813" s="1">
        <f t="shared" si="1310"/>
        <v>17</v>
      </c>
      <c r="AF1813" s="1">
        <f t="shared" si="1311"/>
        <v>17</v>
      </c>
      <c r="AG1813" s="1">
        <f t="shared" si="1312"/>
        <v>18</v>
      </c>
      <c r="AH1813" s="1">
        <f t="shared" si="1313"/>
        <v>18</v>
      </c>
      <c r="AI1813" s="1">
        <f t="shared" si="1314"/>
        <v>18</v>
      </c>
      <c r="AJ1813" s="1">
        <f t="shared" si="1315"/>
        <v>18</v>
      </c>
      <c r="AK1813" s="1">
        <f t="shared" si="1316"/>
        <v>18</v>
      </c>
      <c r="AL1813" s="1">
        <f t="shared" si="1317"/>
        <v>18</v>
      </c>
      <c r="AM1813" s="1">
        <f t="shared" si="1318"/>
        <v>18</v>
      </c>
      <c r="AN1813" s="1">
        <f t="shared" si="1319"/>
        <v>18</v>
      </c>
      <c r="AO1813" s="1">
        <f t="shared" si="1320"/>
        <v>18</v>
      </c>
      <c r="AP1813" s="7">
        <f t="shared" si="1290"/>
        <v>18</v>
      </c>
      <c r="AQ1813" s="7">
        <f t="shared" si="1291"/>
        <v>18</v>
      </c>
      <c r="AR1813" s="1">
        <f t="shared" si="1321"/>
        <v>18</v>
      </c>
      <c r="AS1813" s="7">
        <f t="shared" si="1292"/>
        <v>18</v>
      </c>
      <c r="AT1813" s="1">
        <f t="shared" si="1322"/>
        <v>18</v>
      </c>
      <c r="AU1813" s="1">
        <f t="shared" si="1323"/>
        <v>18</v>
      </c>
      <c r="AV1813" s="1">
        <f t="shared" si="1324"/>
        <v>18</v>
      </c>
      <c r="AW1813" s="1">
        <f t="shared" si="1325"/>
        <v>18</v>
      </c>
      <c r="AX1813" s="1">
        <f t="shared" si="1326"/>
        <v>18</v>
      </c>
      <c r="AY1813" s="1">
        <f t="shared" si="1327"/>
        <v>18</v>
      </c>
      <c r="AZ1813" s="1">
        <f t="shared" si="1328"/>
        <v>18</v>
      </c>
      <c r="BA1813" s="1">
        <f t="shared" si="1329"/>
        <v>18</v>
      </c>
      <c r="BB1813" s="1">
        <f t="shared" si="1330"/>
        <v>18</v>
      </c>
      <c r="BC1813" s="1">
        <f t="shared" si="1331"/>
        <v>18</v>
      </c>
      <c r="BD1813" s="1">
        <f t="shared" si="1332"/>
        <v>18</v>
      </c>
      <c r="BE1813" s="1">
        <f t="shared" si="1333"/>
        <v>18</v>
      </c>
      <c r="BF1813" s="1">
        <f t="shared" si="1334"/>
        <v>18</v>
      </c>
      <c r="BG1813" s="1">
        <f>+IF(D1813="male",VLOOKUP(M1813,'Key node cluster'!$A$3:$C$45,3,0),VLOOKUP(M1813,'Key node cluster'!$F$3:$H$27,3,0))</f>
        <v>18</v>
      </c>
    </row>
    <row r="1814" spans="1:59" x14ac:dyDescent="0.25">
      <c r="A1814" t="s">
        <v>1307</v>
      </c>
      <c r="B1814">
        <v>9872050130</v>
      </c>
      <c r="C1814" s="7">
        <v>30</v>
      </c>
      <c r="D1814" t="s">
        <v>20</v>
      </c>
      <c r="E1814" t="s">
        <v>10</v>
      </c>
      <c r="G1814" t="str">
        <f t="shared" si="1289"/>
        <v/>
      </c>
      <c r="H1814" s="7">
        <f t="shared" si="1293"/>
        <v>10</v>
      </c>
      <c r="J1814">
        <v>35</v>
      </c>
      <c r="K1814">
        <v>5.3232876712329</v>
      </c>
      <c r="L1814">
        <v>12</v>
      </c>
      <c r="M1814" s="5">
        <f t="shared" si="1294"/>
        <v>12</v>
      </c>
      <c r="N1814" s="5">
        <f>+IF(D1814="male",VLOOKUP(BG1814,'Key node cluster'!$L$3:$N$24,3,0),VLOOKUP(BG1814,'Key node cluster'!$R$3:$T$15,3,0))</f>
        <v>1</v>
      </c>
      <c r="O1814" s="1">
        <v>0</v>
      </c>
      <c r="P1814" s="1">
        <f t="shared" si="1295"/>
        <v>12</v>
      </c>
      <c r="Q1814" s="1">
        <f t="shared" si="1296"/>
        <v>12</v>
      </c>
      <c r="R1814" s="1">
        <f t="shared" si="1297"/>
        <v>12</v>
      </c>
      <c r="S1814" s="1">
        <f t="shared" si="1298"/>
        <v>12</v>
      </c>
      <c r="T1814" s="1">
        <f t="shared" si="1299"/>
        <v>12</v>
      </c>
      <c r="U1814" s="1">
        <f t="shared" si="1300"/>
        <v>12</v>
      </c>
      <c r="V1814" s="1">
        <f t="shared" si="1301"/>
        <v>12</v>
      </c>
      <c r="W1814" s="1">
        <f t="shared" si="1302"/>
        <v>12</v>
      </c>
      <c r="X1814" s="1">
        <f t="shared" si="1303"/>
        <v>12</v>
      </c>
      <c r="Y1814" s="1">
        <f t="shared" si="1304"/>
        <v>12</v>
      </c>
      <c r="Z1814" s="1">
        <f t="shared" si="1305"/>
        <v>12</v>
      </c>
      <c r="AA1814" s="1">
        <f t="shared" si="1306"/>
        <v>12</v>
      </c>
      <c r="AB1814" s="1">
        <f t="shared" si="1307"/>
        <v>12</v>
      </c>
      <c r="AC1814" s="1">
        <f t="shared" si="1308"/>
        <v>12</v>
      </c>
      <c r="AD1814" s="1">
        <f t="shared" si="1309"/>
        <v>12</v>
      </c>
      <c r="AE1814" s="1">
        <f t="shared" si="1310"/>
        <v>12</v>
      </c>
      <c r="AF1814" s="1">
        <f t="shared" si="1311"/>
        <v>12</v>
      </c>
      <c r="AG1814" s="1">
        <f t="shared" si="1312"/>
        <v>12</v>
      </c>
      <c r="AH1814" s="1">
        <f t="shared" si="1313"/>
        <v>12</v>
      </c>
      <c r="AI1814" s="1">
        <f t="shared" si="1314"/>
        <v>12</v>
      </c>
      <c r="AJ1814" s="1">
        <f t="shared" si="1315"/>
        <v>12</v>
      </c>
      <c r="AK1814" s="1">
        <f t="shared" si="1316"/>
        <v>12</v>
      </c>
      <c r="AL1814" s="1">
        <f t="shared" si="1317"/>
        <v>12</v>
      </c>
      <c r="AM1814" s="1">
        <f t="shared" si="1318"/>
        <v>12</v>
      </c>
      <c r="AN1814" s="1">
        <f t="shared" si="1319"/>
        <v>12</v>
      </c>
      <c r="AO1814" s="1">
        <f t="shared" si="1320"/>
        <v>12</v>
      </c>
      <c r="AP1814" s="7">
        <f t="shared" si="1290"/>
        <v>12</v>
      </c>
      <c r="AQ1814" s="7">
        <f t="shared" si="1291"/>
        <v>12</v>
      </c>
      <c r="AR1814" s="1">
        <f t="shared" si="1321"/>
        <v>12</v>
      </c>
      <c r="AS1814" s="7">
        <f t="shared" si="1292"/>
        <v>12</v>
      </c>
      <c r="AT1814" s="1">
        <f t="shared" si="1322"/>
        <v>12</v>
      </c>
      <c r="AU1814" s="1">
        <f t="shared" si="1323"/>
        <v>12</v>
      </c>
      <c r="AV1814" s="1">
        <f t="shared" si="1324"/>
        <v>12</v>
      </c>
      <c r="AW1814" s="1">
        <f t="shared" si="1325"/>
        <v>12</v>
      </c>
      <c r="AX1814" s="1">
        <f t="shared" si="1326"/>
        <v>12</v>
      </c>
      <c r="AY1814" s="1">
        <f t="shared" si="1327"/>
        <v>12</v>
      </c>
      <c r="AZ1814" s="1">
        <f t="shared" si="1328"/>
        <v>12</v>
      </c>
      <c r="BA1814" s="1">
        <f t="shared" si="1329"/>
        <v>12</v>
      </c>
      <c r="BB1814" s="1">
        <f t="shared" si="1330"/>
        <v>12</v>
      </c>
      <c r="BC1814" s="1">
        <f t="shared" si="1331"/>
        <v>12</v>
      </c>
      <c r="BD1814" s="1">
        <f t="shared" si="1332"/>
        <v>12</v>
      </c>
      <c r="BE1814" s="1">
        <f t="shared" si="1333"/>
        <v>12</v>
      </c>
      <c r="BF1814" s="1">
        <f t="shared" si="1334"/>
        <v>12</v>
      </c>
      <c r="BG1814" s="1">
        <f>+IF(D1814="male",VLOOKUP(M1814,'Key node cluster'!$A$3:$C$45,3,0),VLOOKUP(M1814,'Key node cluster'!$F$3:$H$27,3,0))</f>
        <v>18</v>
      </c>
    </row>
    <row r="1815" spans="1:59" x14ac:dyDescent="0.25">
      <c r="A1815" t="s">
        <v>1309</v>
      </c>
      <c r="B1815">
        <v>9792056983</v>
      </c>
      <c r="C1815" s="7">
        <v>40</v>
      </c>
      <c r="D1815" t="s">
        <v>20</v>
      </c>
      <c r="E1815" t="s">
        <v>10</v>
      </c>
      <c r="F1815" t="s">
        <v>11</v>
      </c>
      <c r="G1815" t="str">
        <f t="shared" si="1289"/>
        <v>secondary or below</v>
      </c>
      <c r="H1815" s="7">
        <f t="shared" si="1293"/>
        <v>5</v>
      </c>
      <c r="I1815" t="s">
        <v>12</v>
      </c>
      <c r="J1815">
        <v>42</v>
      </c>
      <c r="K1815">
        <v>3.2547945205478999</v>
      </c>
      <c r="L1815">
        <v>5</v>
      </c>
      <c r="M1815" s="5">
        <f t="shared" si="1294"/>
        <v>18</v>
      </c>
      <c r="N1815" s="5">
        <f>+IF(D1815="male",VLOOKUP(BG1815,'Key node cluster'!$L$3:$N$24,3,0),VLOOKUP(BG1815,'Key node cluster'!$R$3:$T$15,3,0))</f>
        <v>1</v>
      </c>
      <c r="O1815" s="1">
        <v>0</v>
      </c>
      <c r="P1815" s="1">
        <f t="shared" si="1295"/>
        <v>12</v>
      </c>
      <c r="Q1815" s="1">
        <f t="shared" si="1296"/>
        <v>12</v>
      </c>
      <c r="R1815" s="1">
        <f t="shared" si="1297"/>
        <v>12</v>
      </c>
      <c r="S1815" s="1">
        <f t="shared" si="1298"/>
        <v>12</v>
      </c>
      <c r="T1815" s="1">
        <f t="shared" si="1299"/>
        <v>12</v>
      </c>
      <c r="U1815" s="1">
        <f t="shared" si="1300"/>
        <v>12</v>
      </c>
      <c r="V1815" s="1">
        <f t="shared" si="1301"/>
        <v>12</v>
      </c>
      <c r="W1815" s="1">
        <f t="shared" si="1302"/>
        <v>12</v>
      </c>
      <c r="X1815" s="1">
        <f t="shared" si="1303"/>
        <v>12</v>
      </c>
      <c r="Y1815" s="1">
        <f t="shared" si="1304"/>
        <v>12</v>
      </c>
      <c r="Z1815" s="1">
        <f t="shared" si="1305"/>
        <v>12</v>
      </c>
      <c r="AA1815" s="1">
        <f t="shared" si="1306"/>
        <v>12</v>
      </c>
      <c r="AB1815" s="1">
        <f t="shared" si="1307"/>
        <v>13</v>
      </c>
      <c r="AC1815" s="1">
        <f t="shared" si="1308"/>
        <v>17</v>
      </c>
      <c r="AD1815" s="1">
        <f t="shared" si="1309"/>
        <v>17</v>
      </c>
      <c r="AE1815" s="1">
        <f t="shared" si="1310"/>
        <v>17</v>
      </c>
      <c r="AF1815" s="1">
        <f t="shared" si="1311"/>
        <v>17</v>
      </c>
      <c r="AG1815" s="1">
        <f t="shared" si="1312"/>
        <v>18</v>
      </c>
      <c r="AH1815" s="1">
        <f t="shared" si="1313"/>
        <v>18</v>
      </c>
      <c r="AI1815" s="1">
        <f t="shared" si="1314"/>
        <v>18</v>
      </c>
      <c r="AJ1815" s="1">
        <f t="shared" si="1315"/>
        <v>18</v>
      </c>
      <c r="AK1815" s="1">
        <f t="shared" si="1316"/>
        <v>18</v>
      </c>
      <c r="AL1815" s="1">
        <f t="shared" si="1317"/>
        <v>18</v>
      </c>
      <c r="AM1815" s="1">
        <f t="shared" si="1318"/>
        <v>18</v>
      </c>
      <c r="AN1815" s="1">
        <f t="shared" si="1319"/>
        <v>18</v>
      </c>
      <c r="AO1815" s="1">
        <f t="shared" si="1320"/>
        <v>18</v>
      </c>
      <c r="AP1815" s="7">
        <f t="shared" si="1290"/>
        <v>18</v>
      </c>
      <c r="AQ1815" s="7">
        <f t="shared" si="1291"/>
        <v>18</v>
      </c>
      <c r="AR1815" s="1">
        <f t="shared" si="1321"/>
        <v>18</v>
      </c>
      <c r="AS1815" s="7">
        <f t="shared" si="1292"/>
        <v>18</v>
      </c>
      <c r="AT1815" s="1">
        <f t="shared" si="1322"/>
        <v>18</v>
      </c>
      <c r="AU1815" s="1">
        <f t="shared" si="1323"/>
        <v>18</v>
      </c>
      <c r="AV1815" s="1">
        <f t="shared" si="1324"/>
        <v>18</v>
      </c>
      <c r="AW1815" s="1">
        <f t="shared" si="1325"/>
        <v>18</v>
      </c>
      <c r="AX1815" s="1">
        <f t="shared" si="1326"/>
        <v>18</v>
      </c>
      <c r="AY1815" s="1">
        <f t="shared" si="1327"/>
        <v>18</v>
      </c>
      <c r="AZ1815" s="1">
        <f t="shared" si="1328"/>
        <v>18</v>
      </c>
      <c r="BA1815" s="1">
        <f t="shared" si="1329"/>
        <v>18</v>
      </c>
      <c r="BB1815" s="1">
        <f t="shared" si="1330"/>
        <v>18</v>
      </c>
      <c r="BC1815" s="1">
        <f t="shared" si="1331"/>
        <v>18</v>
      </c>
      <c r="BD1815" s="1">
        <f t="shared" si="1332"/>
        <v>18</v>
      </c>
      <c r="BE1815" s="1">
        <f t="shared" si="1333"/>
        <v>18</v>
      </c>
      <c r="BF1815" s="1">
        <f t="shared" si="1334"/>
        <v>18</v>
      </c>
      <c r="BG1815" s="1">
        <f>+IF(D1815="male",VLOOKUP(M1815,'Key node cluster'!$A$3:$C$45,3,0),VLOOKUP(M1815,'Key node cluster'!$F$3:$H$27,3,0))</f>
        <v>18</v>
      </c>
    </row>
    <row r="1816" spans="1:59" x14ac:dyDescent="0.25">
      <c r="A1816" t="s">
        <v>1319</v>
      </c>
      <c r="B1816">
        <v>9962004273</v>
      </c>
      <c r="C1816" s="7">
        <v>30</v>
      </c>
      <c r="D1816" t="s">
        <v>20</v>
      </c>
      <c r="E1816" t="s">
        <v>10</v>
      </c>
      <c r="F1816" t="s">
        <v>273</v>
      </c>
      <c r="G1816" t="str">
        <f t="shared" si="1289"/>
        <v>bachelor or above</v>
      </c>
      <c r="H1816" s="7">
        <f t="shared" si="1293"/>
        <v>1</v>
      </c>
      <c r="I1816" t="s">
        <v>14</v>
      </c>
      <c r="J1816">
        <v>26</v>
      </c>
      <c r="K1816">
        <v>0.25205479452055002</v>
      </c>
      <c r="L1816">
        <v>1</v>
      </c>
      <c r="M1816" s="5">
        <f t="shared" si="1294"/>
        <v>23</v>
      </c>
      <c r="N1816" s="5">
        <f>+IF(D1816="male",VLOOKUP(BG1816,'Key node cluster'!$L$3:$N$24,3,0),VLOOKUP(BG1816,'Key node cluster'!$R$3:$T$15,3,0))</f>
        <v>0</v>
      </c>
      <c r="O1816" s="1">
        <v>0</v>
      </c>
      <c r="P1816" s="1">
        <f t="shared" si="1295"/>
        <v>12</v>
      </c>
      <c r="Q1816" s="1">
        <f t="shared" si="1296"/>
        <v>12</v>
      </c>
      <c r="R1816" s="1">
        <f t="shared" si="1297"/>
        <v>12</v>
      </c>
      <c r="S1816" s="1">
        <f t="shared" si="1298"/>
        <v>12</v>
      </c>
      <c r="T1816" s="1">
        <f t="shared" si="1299"/>
        <v>12</v>
      </c>
      <c r="U1816" s="1">
        <f t="shared" si="1300"/>
        <v>12</v>
      </c>
      <c r="V1816" s="1">
        <f t="shared" si="1301"/>
        <v>12</v>
      </c>
      <c r="W1816" s="1">
        <f t="shared" si="1302"/>
        <v>12</v>
      </c>
      <c r="X1816" s="1">
        <f t="shared" si="1303"/>
        <v>12</v>
      </c>
      <c r="Y1816" s="1">
        <f t="shared" si="1304"/>
        <v>12</v>
      </c>
      <c r="Z1816" s="1">
        <f t="shared" si="1305"/>
        <v>12</v>
      </c>
      <c r="AA1816" s="1">
        <f t="shared" si="1306"/>
        <v>12</v>
      </c>
      <c r="AB1816" s="1">
        <f t="shared" si="1307"/>
        <v>20</v>
      </c>
      <c r="AC1816" s="1">
        <f t="shared" si="1308"/>
        <v>20</v>
      </c>
      <c r="AD1816" s="1">
        <f t="shared" si="1309"/>
        <v>20</v>
      </c>
      <c r="AE1816" s="1">
        <f t="shared" si="1310"/>
        <v>20</v>
      </c>
      <c r="AF1816" s="1">
        <f t="shared" si="1311"/>
        <v>20</v>
      </c>
      <c r="AG1816" s="1">
        <f t="shared" si="1312"/>
        <v>20</v>
      </c>
      <c r="AH1816" s="1">
        <f t="shared" si="1313"/>
        <v>20</v>
      </c>
      <c r="AI1816" s="1">
        <f t="shared" si="1314"/>
        <v>20</v>
      </c>
      <c r="AJ1816" s="1">
        <f t="shared" si="1315"/>
        <v>21</v>
      </c>
      <c r="AK1816" s="1">
        <f t="shared" si="1316"/>
        <v>23</v>
      </c>
      <c r="AL1816" s="1">
        <f t="shared" si="1317"/>
        <v>23</v>
      </c>
      <c r="AM1816" s="1">
        <f t="shared" si="1318"/>
        <v>23</v>
      </c>
      <c r="AN1816" s="1">
        <f t="shared" si="1319"/>
        <v>23</v>
      </c>
      <c r="AO1816" s="1">
        <f t="shared" si="1320"/>
        <v>23</v>
      </c>
      <c r="AP1816" s="7">
        <f t="shared" si="1290"/>
        <v>23</v>
      </c>
      <c r="AQ1816" s="7">
        <f t="shared" si="1291"/>
        <v>23</v>
      </c>
      <c r="AR1816" s="1">
        <f t="shared" si="1321"/>
        <v>23</v>
      </c>
      <c r="AS1816" s="7">
        <f t="shared" si="1292"/>
        <v>23</v>
      </c>
      <c r="AT1816" s="1">
        <f t="shared" si="1322"/>
        <v>23</v>
      </c>
      <c r="AU1816" s="1">
        <f t="shared" si="1323"/>
        <v>23</v>
      </c>
      <c r="AV1816" s="1">
        <f t="shared" si="1324"/>
        <v>23</v>
      </c>
      <c r="AW1816" s="1">
        <f t="shared" si="1325"/>
        <v>23</v>
      </c>
      <c r="AX1816" s="1">
        <f t="shared" si="1326"/>
        <v>23</v>
      </c>
      <c r="AY1816" s="1">
        <f t="shared" si="1327"/>
        <v>23</v>
      </c>
      <c r="AZ1816" s="1">
        <f t="shared" si="1328"/>
        <v>23</v>
      </c>
      <c r="BA1816" s="1">
        <f t="shared" si="1329"/>
        <v>23</v>
      </c>
      <c r="BB1816" s="1">
        <f t="shared" si="1330"/>
        <v>23</v>
      </c>
      <c r="BC1816" s="1">
        <f t="shared" si="1331"/>
        <v>23</v>
      </c>
      <c r="BD1816" s="1">
        <f t="shared" si="1332"/>
        <v>23</v>
      </c>
      <c r="BE1816" s="1">
        <f t="shared" si="1333"/>
        <v>23</v>
      </c>
      <c r="BF1816" s="1">
        <f t="shared" si="1334"/>
        <v>23</v>
      </c>
      <c r="BG1816" s="1">
        <f>+IF(D1816="male",VLOOKUP(M1816,'Key node cluster'!$A$3:$C$45,3,0),VLOOKUP(M1816,'Key node cluster'!$F$3:$H$27,3,0))</f>
        <v>23</v>
      </c>
    </row>
    <row r="1817" spans="1:59" x14ac:dyDescent="0.25">
      <c r="A1817" t="s">
        <v>1322</v>
      </c>
      <c r="B1817">
        <v>9942068219</v>
      </c>
      <c r="C1817" s="7">
        <v>30</v>
      </c>
      <c r="D1817" t="s">
        <v>20</v>
      </c>
      <c r="E1817" t="s">
        <v>10</v>
      </c>
      <c r="G1817" t="str">
        <f t="shared" si="1289"/>
        <v>bachelor or above</v>
      </c>
      <c r="H1817" s="7">
        <f t="shared" si="1293"/>
        <v>1</v>
      </c>
      <c r="I1817" t="s">
        <v>14</v>
      </c>
      <c r="J1817">
        <v>28</v>
      </c>
      <c r="K1817">
        <v>0.41369863013698999</v>
      </c>
      <c r="L1817">
        <v>2</v>
      </c>
      <c r="M1817" s="5">
        <f t="shared" si="1294"/>
        <v>23</v>
      </c>
      <c r="N1817" s="5">
        <f>+IF(D1817="male",VLOOKUP(BG1817,'Key node cluster'!$L$3:$N$24,3,0),VLOOKUP(BG1817,'Key node cluster'!$R$3:$T$15,3,0))</f>
        <v>0</v>
      </c>
      <c r="O1817" s="1">
        <v>0</v>
      </c>
      <c r="P1817" s="1">
        <f t="shared" si="1295"/>
        <v>12</v>
      </c>
      <c r="Q1817" s="1">
        <f t="shared" si="1296"/>
        <v>12</v>
      </c>
      <c r="R1817" s="1">
        <f t="shared" si="1297"/>
        <v>12</v>
      </c>
      <c r="S1817" s="1">
        <f t="shared" si="1298"/>
        <v>12</v>
      </c>
      <c r="T1817" s="1">
        <f t="shared" si="1299"/>
        <v>12</v>
      </c>
      <c r="U1817" s="1">
        <f t="shared" si="1300"/>
        <v>12</v>
      </c>
      <c r="V1817" s="1">
        <f t="shared" si="1301"/>
        <v>12</v>
      </c>
      <c r="W1817" s="1">
        <f t="shared" si="1302"/>
        <v>12</v>
      </c>
      <c r="X1817" s="1">
        <f t="shared" si="1303"/>
        <v>12</v>
      </c>
      <c r="Y1817" s="1">
        <f t="shared" si="1304"/>
        <v>12</v>
      </c>
      <c r="Z1817" s="1">
        <f t="shared" si="1305"/>
        <v>12</v>
      </c>
      <c r="AA1817" s="1">
        <f t="shared" si="1306"/>
        <v>12</v>
      </c>
      <c r="AB1817" s="1">
        <f t="shared" si="1307"/>
        <v>20</v>
      </c>
      <c r="AC1817" s="1">
        <f t="shared" si="1308"/>
        <v>20</v>
      </c>
      <c r="AD1817" s="1">
        <f t="shared" si="1309"/>
        <v>20</v>
      </c>
      <c r="AE1817" s="1">
        <f t="shared" si="1310"/>
        <v>20</v>
      </c>
      <c r="AF1817" s="1">
        <f t="shared" si="1311"/>
        <v>20</v>
      </c>
      <c r="AG1817" s="1">
        <f t="shared" si="1312"/>
        <v>20</v>
      </c>
      <c r="AH1817" s="1">
        <f t="shared" si="1313"/>
        <v>20</v>
      </c>
      <c r="AI1817" s="1">
        <f t="shared" si="1314"/>
        <v>20</v>
      </c>
      <c r="AJ1817" s="1">
        <f t="shared" si="1315"/>
        <v>21</v>
      </c>
      <c r="AK1817" s="1">
        <f t="shared" si="1316"/>
        <v>23</v>
      </c>
      <c r="AL1817" s="1">
        <f t="shared" si="1317"/>
        <v>23</v>
      </c>
      <c r="AM1817" s="1">
        <f t="shared" si="1318"/>
        <v>23</v>
      </c>
      <c r="AN1817" s="1">
        <f t="shared" si="1319"/>
        <v>23</v>
      </c>
      <c r="AO1817" s="1">
        <f t="shared" si="1320"/>
        <v>23</v>
      </c>
      <c r="AP1817" s="7">
        <f t="shared" si="1290"/>
        <v>23</v>
      </c>
      <c r="AQ1817" s="7">
        <f t="shared" si="1291"/>
        <v>23</v>
      </c>
      <c r="AR1817" s="1">
        <f t="shared" si="1321"/>
        <v>23</v>
      </c>
      <c r="AS1817" s="7">
        <f t="shared" si="1292"/>
        <v>23</v>
      </c>
      <c r="AT1817" s="1">
        <f t="shared" si="1322"/>
        <v>23</v>
      </c>
      <c r="AU1817" s="1">
        <f t="shared" si="1323"/>
        <v>23</v>
      </c>
      <c r="AV1817" s="1">
        <f t="shared" si="1324"/>
        <v>23</v>
      </c>
      <c r="AW1817" s="1">
        <f t="shared" si="1325"/>
        <v>23</v>
      </c>
      <c r="AX1817" s="1">
        <f t="shared" si="1326"/>
        <v>23</v>
      </c>
      <c r="AY1817" s="1">
        <f t="shared" si="1327"/>
        <v>23</v>
      </c>
      <c r="AZ1817" s="1">
        <f t="shared" si="1328"/>
        <v>23</v>
      </c>
      <c r="BA1817" s="1">
        <f t="shared" si="1329"/>
        <v>23</v>
      </c>
      <c r="BB1817" s="1">
        <f t="shared" si="1330"/>
        <v>23</v>
      </c>
      <c r="BC1817" s="1">
        <f t="shared" si="1331"/>
        <v>23</v>
      </c>
      <c r="BD1817" s="1">
        <f t="shared" si="1332"/>
        <v>23</v>
      </c>
      <c r="BE1817" s="1">
        <f t="shared" si="1333"/>
        <v>23</v>
      </c>
      <c r="BF1817" s="1">
        <f t="shared" si="1334"/>
        <v>23</v>
      </c>
      <c r="BG1817" s="1">
        <f>+IF(D1817="male",VLOOKUP(M1817,'Key node cluster'!$A$3:$C$45,3,0),VLOOKUP(M1817,'Key node cluster'!$F$3:$H$27,3,0))</f>
        <v>23</v>
      </c>
    </row>
    <row r="1818" spans="1:59" x14ac:dyDescent="0.25">
      <c r="A1818" t="s">
        <v>1328</v>
      </c>
      <c r="B1818">
        <v>9882002511</v>
      </c>
      <c r="C1818" s="7">
        <v>30</v>
      </c>
      <c r="D1818" t="s">
        <v>20</v>
      </c>
      <c r="E1818" t="s">
        <v>10</v>
      </c>
      <c r="G1818" t="str">
        <f t="shared" si="1289"/>
        <v/>
      </c>
      <c r="H1818" s="7">
        <f t="shared" si="1293"/>
        <v>5</v>
      </c>
      <c r="J1818">
        <v>34</v>
      </c>
      <c r="K1818">
        <v>2.2493150684932002</v>
      </c>
      <c r="L1818">
        <v>9</v>
      </c>
      <c r="M1818" s="5">
        <f t="shared" si="1294"/>
        <v>12</v>
      </c>
      <c r="N1818" s="5">
        <f>+IF(D1818="male",VLOOKUP(BG1818,'Key node cluster'!$L$3:$N$24,3,0),VLOOKUP(BG1818,'Key node cluster'!$R$3:$T$15,3,0))</f>
        <v>1</v>
      </c>
      <c r="O1818" s="1">
        <v>0</v>
      </c>
      <c r="P1818" s="1">
        <f t="shared" si="1295"/>
        <v>12</v>
      </c>
      <c r="Q1818" s="1">
        <f t="shared" si="1296"/>
        <v>12</v>
      </c>
      <c r="R1818" s="1">
        <f t="shared" si="1297"/>
        <v>12</v>
      </c>
      <c r="S1818" s="1">
        <f t="shared" si="1298"/>
        <v>12</v>
      </c>
      <c r="T1818" s="1">
        <f t="shared" si="1299"/>
        <v>12</v>
      </c>
      <c r="U1818" s="1">
        <f t="shared" si="1300"/>
        <v>12</v>
      </c>
      <c r="V1818" s="1">
        <f t="shared" si="1301"/>
        <v>12</v>
      </c>
      <c r="W1818" s="1">
        <f t="shared" si="1302"/>
        <v>12</v>
      </c>
      <c r="X1818" s="1">
        <f t="shared" si="1303"/>
        <v>12</v>
      </c>
      <c r="Y1818" s="1">
        <f t="shared" si="1304"/>
        <v>12</v>
      </c>
      <c r="Z1818" s="1">
        <f t="shared" si="1305"/>
        <v>12</v>
      </c>
      <c r="AA1818" s="1">
        <f t="shared" si="1306"/>
        <v>12</v>
      </c>
      <c r="AB1818" s="1">
        <f t="shared" si="1307"/>
        <v>12</v>
      </c>
      <c r="AC1818" s="1">
        <f t="shared" si="1308"/>
        <v>12</v>
      </c>
      <c r="AD1818" s="1">
        <f t="shared" si="1309"/>
        <v>12</v>
      </c>
      <c r="AE1818" s="1">
        <f t="shared" si="1310"/>
        <v>12</v>
      </c>
      <c r="AF1818" s="1">
        <f t="shared" si="1311"/>
        <v>12</v>
      </c>
      <c r="AG1818" s="1">
        <f t="shared" si="1312"/>
        <v>12</v>
      </c>
      <c r="AH1818" s="1">
        <f t="shared" si="1313"/>
        <v>12</v>
      </c>
      <c r="AI1818" s="1">
        <f t="shared" si="1314"/>
        <v>12</v>
      </c>
      <c r="AJ1818" s="1">
        <f t="shared" si="1315"/>
        <v>12</v>
      </c>
      <c r="AK1818" s="1">
        <f t="shared" si="1316"/>
        <v>12</v>
      </c>
      <c r="AL1818" s="1">
        <f t="shared" si="1317"/>
        <v>12</v>
      </c>
      <c r="AM1818" s="1">
        <f t="shared" si="1318"/>
        <v>12</v>
      </c>
      <c r="AN1818" s="1">
        <f t="shared" si="1319"/>
        <v>12</v>
      </c>
      <c r="AO1818" s="1">
        <f t="shared" si="1320"/>
        <v>12</v>
      </c>
      <c r="AP1818" s="7">
        <f t="shared" si="1290"/>
        <v>12</v>
      </c>
      <c r="AQ1818" s="7">
        <f t="shared" si="1291"/>
        <v>12</v>
      </c>
      <c r="AR1818" s="1">
        <f t="shared" si="1321"/>
        <v>12</v>
      </c>
      <c r="AS1818" s="7">
        <f t="shared" si="1292"/>
        <v>12</v>
      </c>
      <c r="AT1818" s="1">
        <f t="shared" si="1322"/>
        <v>12</v>
      </c>
      <c r="AU1818" s="1">
        <f t="shared" si="1323"/>
        <v>12</v>
      </c>
      <c r="AV1818" s="1">
        <f t="shared" si="1324"/>
        <v>12</v>
      </c>
      <c r="AW1818" s="1">
        <f t="shared" si="1325"/>
        <v>12</v>
      </c>
      <c r="AX1818" s="1">
        <f t="shared" si="1326"/>
        <v>12</v>
      </c>
      <c r="AY1818" s="1">
        <f t="shared" si="1327"/>
        <v>12</v>
      </c>
      <c r="AZ1818" s="1">
        <f t="shared" si="1328"/>
        <v>12</v>
      </c>
      <c r="BA1818" s="1">
        <f t="shared" si="1329"/>
        <v>12</v>
      </c>
      <c r="BB1818" s="1">
        <f t="shared" si="1330"/>
        <v>12</v>
      </c>
      <c r="BC1818" s="1">
        <f t="shared" si="1331"/>
        <v>12</v>
      </c>
      <c r="BD1818" s="1">
        <f t="shared" si="1332"/>
        <v>12</v>
      </c>
      <c r="BE1818" s="1">
        <f t="shared" si="1333"/>
        <v>12</v>
      </c>
      <c r="BF1818" s="1">
        <f t="shared" si="1334"/>
        <v>12</v>
      </c>
      <c r="BG1818" s="1">
        <f>+IF(D1818="male",VLOOKUP(M1818,'Key node cluster'!$A$3:$C$45,3,0),VLOOKUP(M1818,'Key node cluster'!$F$3:$H$27,3,0))</f>
        <v>18</v>
      </c>
    </row>
    <row r="1819" spans="1:59" x14ac:dyDescent="0.25">
      <c r="A1819" t="s">
        <v>1382</v>
      </c>
      <c r="B1819">
        <v>9912018235</v>
      </c>
      <c r="C1819" s="7">
        <v>30</v>
      </c>
      <c r="D1819" t="s">
        <v>20</v>
      </c>
      <c r="E1819" t="s">
        <v>10</v>
      </c>
      <c r="G1819" t="str">
        <f t="shared" si="1289"/>
        <v>tvet</v>
      </c>
      <c r="H1819" s="7">
        <f t="shared" si="1293"/>
        <v>5</v>
      </c>
      <c r="I1819" t="s">
        <v>22</v>
      </c>
      <c r="J1819">
        <v>30</v>
      </c>
      <c r="K1819">
        <v>4.1698630136985999</v>
      </c>
      <c r="L1819">
        <v>12</v>
      </c>
      <c r="M1819" s="5">
        <f t="shared" si="1294"/>
        <v>17</v>
      </c>
      <c r="N1819" s="5">
        <f>+IF(D1819="male",VLOOKUP(BG1819,'Key node cluster'!$L$3:$N$24,3,0),VLOOKUP(BG1819,'Key node cluster'!$R$3:$T$15,3,0))</f>
        <v>1</v>
      </c>
      <c r="O1819" s="1">
        <v>0</v>
      </c>
      <c r="P1819" s="1">
        <f t="shared" si="1295"/>
        <v>12</v>
      </c>
      <c r="Q1819" s="1">
        <f t="shared" si="1296"/>
        <v>12</v>
      </c>
      <c r="R1819" s="1">
        <f t="shared" si="1297"/>
        <v>12</v>
      </c>
      <c r="S1819" s="1">
        <f t="shared" si="1298"/>
        <v>12</v>
      </c>
      <c r="T1819" s="1">
        <f t="shared" si="1299"/>
        <v>12</v>
      </c>
      <c r="U1819" s="1">
        <f t="shared" si="1300"/>
        <v>12</v>
      </c>
      <c r="V1819" s="1">
        <f t="shared" si="1301"/>
        <v>12</v>
      </c>
      <c r="W1819" s="1">
        <f t="shared" si="1302"/>
        <v>12</v>
      </c>
      <c r="X1819" s="1">
        <f t="shared" si="1303"/>
        <v>12</v>
      </c>
      <c r="Y1819" s="1">
        <f t="shared" si="1304"/>
        <v>12</v>
      </c>
      <c r="Z1819" s="1">
        <f t="shared" si="1305"/>
        <v>12</v>
      </c>
      <c r="AA1819" s="1">
        <f t="shared" si="1306"/>
        <v>12</v>
      </c>
      <c r="AB1819" s="1">
        <f t="shared" si="1307"/>
        <v>13</v>
      </c>
      <c r="AC1819" s="1">
        <f t="shared" si="1308"/>
        <v>17</v>
      </c>
      <c r="AD1819" s="1">
        <f t="shared" si="1309"/>
        <v>17</v>
      </c>
      <c r="AE1819" s="1">
        <f t="shared" si="1310"/>
        <v>17</v>
      </c>
      <c r="AF1819" s="1">
        <f t="shared" si="1311"/>
        <v>17</v>
      </c>
      <c r="AG1819" s="1">
        <f t="shared" si="1312"/>
        <v>17</v>
      </c>
      <c r="AH1819" s="1">
        <f t="shared" si="1313"/>
        <v>17</v>
      </c>
      <c r="AI1819" s="1">
        <f t="shared" si="1314"/>
        <v>17</v>
      </c>
      <c r="AJ1819" s="1">
        <f t="shared" si="1315"/>
        <v>17</v>
      </c>
      <c r="AK1819" s="1">
        <f t="shared" si="1316"/>
        <v>17</v>
      </c>
      <c r="AL1819" s="1">
        <f t="shared" si="1317"/>
        <v>17</v>
      </c>
      <c r="AM1819" s="1">
        <f t="shared" si="1318"/>
        <v>17</v>
      </c>
      <c r="AN1819" s="1">
        <f t="shared" si="1319"/>
        <v>17</v>
      </c>
      <c r="AO1819" s="1">
        <f t="shared" si="1320"/>
        <v>17</v>
      </c>
      <c r="AP1819" s="7">
        <f t="shared" si="1290"/>
        <v>17</v>
      </c>
      <c r="AQ1819" s="7">
        <f t="shared" si="1291"/>
        <v>17</v>
      </c>
      <c r="AR1819" s="1">
        <f t="shared" si="1321"/>
        <v>17</v>
      </c>
      <c r="AS1819" s="7">
        <f t="shared" si="1292"/>
        <v>17</v>
      </c>
      <c r="AT1819" s="1">
        <f t="shared" si="1322"/>
        <v>17</v>
      </c>
      <c r="AU1819" s="1">
        <f t="shared" si="1323"/>
        <v>17</v>
      </c>
      <c r="AV1819" s="1">
        <f t="shared" si="1324"/>
        <v>17</v>
      </c>
      <c r="AW1819" s="1">
        <f t="shared" si="1325"/>
        <v>17</v>
      </c>
      <c r="AX1819" s="1">
        <f t="shared" si="1326"/>
        <v>17</v>
      </c>
      <c r="AY1819" s="1">
        <f t="shared" si="1327"/>
        <v>17</v>
      </c>
      <c r="AZ1819" s="1">
        <f t="shared" si="1328"/>
        <v>17</v>
      </c>
      <c r="BA1819" s="1">
        <f t="shared" si="1329"/>
        <v>17</v>
      </c>
      <c r="BB1819" s="1">
        <f t="shared" si="1330"/>
        <v>17</v>
      </c>
      <c r="BC1819" s="1">
        <f t="shared" si="1331"/>
        <v>17</v>
      </c>
      <c r="BD1819" s="1">
        <f t="shared" si="1332"/>
        <v>17</v>
      </c>
      <c r="BE1819" s="1">
        <f t="shared" si="1333"/>
        <v>17</v>
      </c>
      <c r="BF1819" s="1">
        <f t="shared" si="1334"/>
        <v>17</v>
      </c>
      <c r="BG1819" s="1">
        <f>+IF(D1819="male",VLOOKUP(M1819,'Key node cluster'!$A$3:$C$45,3,0),VLOOKUP(M1819,'Key node cluster'!$F$3:$H$27,3,0))</f>
        <v>18</v>
      </c>
    </row>
    <row r="1820" spans="1:59" x14ac:dyDescent="0.25">
      <c r="A1820" t="s">
        <v>1384</v>
      </c>
      <c r="B1820">
        <v>9952022975</v>
      </c>
      <c r="C1820" s="7">
        <v>30</v>
      </c>
      <c r="D1820" t="s">
        <v>20</v>
      </c>
      <c r="E1820" t="s">
        <v>10</v>
      </c>
      <c r="F1820" t="s">
        <v>266</v>
      </c>
      <c r="G1820" t="str">
        <f t="shared" si="1289"/>
        <v>bachelor or above</v>
      </c>
      <c r="H1820" s="7">
        <f t="shared" si="1293"/>
        <v>1</v>
      </c>
      <c r="I1820" t="s">
        <v>14</v>
      </c>
      <c r="J1820">
        <v>27</v>
      </c>
      <c r="K1820">
        <v>8.4931506849314997E-2</v>
      </c>
      <c r="L1820">
        <v>1</v>
      </c>
      <c r="M1820" s="5">
        <f t="shared" si="1294"/>
        <v>23</v>
      </c>
      <c r="N1820" s="5">
        <f>+IF(D1820="male",VLOOKUP(BG1820,'Key node cluster'!$L$3:$N$24,3,0),VLOOKUP(BG1820,'Key node cluster'!$R$3:$T$15,3,0))</f>
        <v>0</v>
      </c>
      <c r="O1820" s="1">
        <v>0</v>
      </c>
      <c r="P1820" s="1">
        <f t="shared" si="1295"/>
        <v>12</v>
      </c>
      <c r="Q1820" s="1">
        <f t="shared" si="1296"/>
        <v>12</v>
      </c>
      <c r="R1820" s="1">
        <f t="shared" si="1297"/>
        <v>12</v>
      </c>
      <c r="S1820" s="1">
        <f t="shared" si="1298"/>
        <v>12</v>
      </c>
      <c r="T1820" s="1">
        <f t="shared" si="1299"/>
        <v>12</v>
      </c>
      <c r="U1820" s="1">
        <f t="shared" si="1300"/>
        <v>12</v>
      </c>
      <c r="V1820" s="1">
        <f t="shared" si="1301"/>
        <v>12</v>
      </c>
      <c r="W1820" s="1">
        <f t="shared" si="1302"/>
        <v>12</v>
      </c>
      <c r="X1820" s="1">
        <f t="shared" si="1303"/>
        <v>12</v>
      </c>
      <c r="Y1820" s="1">
        <f t="shared" si="1304"/>
        <v>12</v>
      </c>
      <c r="Z1820" s="1">
        <f t="shared" si="1305"/>
        <v>12</v>
      </c>
      <c r="AA1820" s="1">
        <f t="shared" si="1306"/>
        <v>12</v>
      </c>
      <c r="AB1820" s="1">
        <f t="shared" si="1307"/>
        <v>20</v>
      </c>
      <c r="AC1820" s="1">
        <f t="shared" si="1308"/>
        <v>20</v>
      </c>
      <c r="AD1820" s="1">
        <f t="shared" si="1309"/>
        <v>20</v>
      </c>
      <c r="AE1820" s="1">
        <f t="shared" si="1310"/>
        <v>20</v>
      </c>
      <c r="AF1820" s="1">
        <f t="shared" si="1311"/>
        <v>20</v>
      </c>
      <c r="AG1820" s="1">
        <f t="shared" si="1312"/>
        <v>20</v>
      </c>
      <c r="AH1820" s="1">
        <f t="shared" si="1313"/>
        <v>20</v>
      </c>
      <c r="AI1820" s="1">
        <f t="shared" si="1314"/>
        <v>20</v>
      </c>
      <c r="AJ1820" s="1">
        <f t="shared" si="1315"/>
        <v>21</v>
      </c>
      <c r="AK1820" s="1">
        <f t="shared" si="1316"/>
        <v>23</v>
      </c>
      <c r="AL1820" s="1">
        <f t="shared" si="1317"/>
        <v>23</v>
      </c>
      <c r="AM1820" s="1">
        <f t="shared" si="1318"/>
        <v>23</v>
      </c>
      <c r="AN1820" s="1">
        <f t="shared" si="1319"/>
        <v>23</v>
      </c>
      <c r="AO1820" s="1">
        <f t="shared" si="1320"/>
        <v>23</v>
      </c>
      <c r="AP1820" s="7">
        <f t="shared" si="1290"/>
        <v>23</v>
      </c>
      <c r="AQ1820" s="7">
        <f t="shared" si="1291"/>
        <v>23</v>
      </c>
      <c r="AR1820" s="1">
        <f t="shared" si="1321"/>
        <v>23</v>
      </c>
      <c r="AS1820" s="7">
        <f t="shared" si="1292"/>
        <v>23</v>
      </c>
      <c r="AT1820" s="1">
        <f t="shared" si="1322"/>
        <v>23</v>
      </c>
      <c r="AU1820" s="1">
        <f t="shared" si="1323"/>
        <v>23</v>
      </c>
      <c r="AV1820" s="1">
        <f t="shared" si="1324"/>
        <v>23</v>
      </c>
      <c r="AW1820" s="1">
        <f t="shared" si="1325"/>
        <v>23</v>
      </c>
      <c r="AX1820" s="1">
        <f t="shared" si="1326"/>
        <v>23</v>
      </c>
      <c r="AY1820" s="1">
        <f t="shared" si="1327"/>
        <v>23</v>
      </c>
      <c r="AZ1820" s="1">
        <f t="shared" si="1328"/>
        <v>23</v>
      </c>
      <c r="BA1820" s="1">
        <f t="shared" si="1329"/>
        <v>23</v>
      </c>
      <c r="BB1820" s="1">
        <f t="shared" si="1330"/>
        <v>23</v>
      </c>
      <c r="BC1820" s="1">
        <f t="shared" si="1331"/>
        <v>23</v>
      </c>
      <c r="BD1820" s="1">
        <f t="shared" si="1332"/>
        <v>23</v>
      </c>
      <c r="BE1820" s="1">
        <f t="shared" si="1333"/>
        <v>23</v>
      </c>
      <c r="BF1820" s="1">
        <f t="shared" si="1334"/>
        <v>23</v>
      </c>
      <c r="BG1820" s="1">
        <f>+IF(D1820="male",VLOOKUP(M1820,'Key node cluster'!$A$3:$C$45,3,0),VLOOKUP(M1820,'Key node cluster'!$F$3:$H$27,3,0))</f>
        <v>23</v>
      </c>
    </row>
    <row r="1821" spans="1:59" x14ac:dyDescent="0.25">
      <c r="A1821" t="s">
        <v>1397</v>
      </c>
      <c r="B1821">
        <v>9892061766</v>
      </c>
      <c r="C1821" s="7">
        <v>30</v>
      </c>
      <c r="D1821" t="s">
        <v>20</v>
      </c>
      <c r="E1821" t="s">
        <v>10</v>
      </c>
      <c r="G1821" t="str">
        <f t="shared" si="1289"/>
        <v/>
      </c>
      <c r="H1821" s="7">
        <f t="shared" si="1293"/>
        <v>10</v>
      </c>
      <c r="J1821">
        <v>33</v>
      </c>
      <c r="K1821">
        <v>5.1671232876711999</v>
      </c>
      <c r="L1821">
        <v>6</v>
      </c>
      <c r="M1821" s="5">
        <f t="shared" si="1294"/>
        <v>12</v>
      </c>
      <c r="N1821" s="5">
        <f>+IF(D1821="male",VLOOKUP(BG1821,'Key node cluster'!$L$3:$N$24,3,0),VLOOKUP(BG1821,'Key node cluster'!$R$3:$T$15,3,0))</f>
        <v>1</v>
      </c>
      <c r="O1821" s="1">
        <v>0</v>
      </c>
      <c r="P1821" s="1">
        <f t="shared" si="1295"/>
        <v>12</v>
      </c>
      <c r="Q1821" s="1">
        <f t="shared" si="1296"/>
        <v>12</v>
      </c>
      <c r="R1821" s="1">
        <f t="shared" si="1297"/>
        <v>12</v>
      </c>
      <c r="S1821" s="1">
        <f t="shared" si="1298"/>
        <v>12</v>
      </c>
      <c r="T1821" s="1">
        <f t="shared" si="1299"/>
        <v>12</v>
      </c>
      <c r="U1821" s="1">
        <f t="shared" si="1300"/>
        <v>12</v>
      </c>
      <c r="V1821" s="1">
        <f t="shared" si="1301"/>
        <v>12</v>
      </c>
      <c r="W1821" s="1">
        <f t="shared" si="1302"/>
        <v>12</v>
      </c>
      <c r="X1821" s="1">
        <f t="shared" si="1303"/>
        <v>12</v>
      </c>
      <c r="Y1821" s="1">
        <f t="shared" si="1304"/>
        <v>12</v>
      </c>
      <c r="Z1821" s="1">
        <f t="shared" si="1305"/>
        <v>12</v>
      </c>
      <c r="AA1821" s="1">
        <f t="shared" si="1306"/>
        <v>12</v>
      </c>
      <c r="AB1821" s="1">
        <f t="shared" si="1307"/>
        <v>12</v>
      </c>
      <c r="AC1821" s="1">
        <f t="shared" si="1308"/>
        <v>12</v>
      </c>
      <c r="AD1821" s="1">
        <f t="shared" si="1309"/>
        <v>12</v>
      </c>
      <c r="AE1821" s="1">
        <f t="shared" si="1310"/>
        <v>12</v>
      </c>
      <c r="AF1821" s="1">
        <f t="shared" si="1311"/>
        <v>12</v>
      </c>
      <c r="AG1821" s="1">
        <f t="shared" si="1312"/>
        <v>12</v>
      </c>
      <c r="AH1821" s="1">
        <f t="shared" si="1313"/>
        <v>12</v>
      </c>
      <c r="AI1821" s="1">
        <f t="shared" si="1314"/>
        <v>12</v>
      </c>
      <c r="AJ1821" s="1">
        <f t="shared" si="1315"/>
        <v>12</v>
      </c>
      <c r="AK1821" s="1">
        <f t="shared" si="1316"/>
        <v>12</v>
      </c>
      <c r="AL1821" s="1">
        <f t="shared" si="1317"/>
        <v>12</v>
      </c>
      <c r="AM1821" s="1">
        <f t="shared" si="1318"/>
        <v>12</v>
      </c>
      <c r="AN1821" s="1">
        <f t="shared" si="1319"/>
        <v>12</v>
      </c>
      <c r="AO1821" s="1">
        <f t="shared" si="1320"/>
        <v>12</v>
      </c>
      <c r="AP1821" s="7">
        <f t="shared" si="1290"/>
        <v>12</v>
      </c>
      <c r="AQ1821" s="7">
        <f t="shared" si="1291"/>
        <v>12</v>
      </c>
      <c r="AR1821" s="1">
        <f t="shared" si="1321"/>
        <v>12</v>
      </c>
      <c r="AS1821" s="7">
        <f t="shared" si="1292"/>
        <v>12</v>
      </c>
      <c r="AT1821" s="1">
        <f t="shared" si="1322"/>
        <v>12</v>
      </c>
      <c r="AU1821" s="1">
        <f t="shared" si="1323"/>
        <v>12</v>
      </c>
      <c r="AV1821" s="1">
        <f t="shared" si="1324"/>
        <v>12</v>
      </c>
      <c r="AW1821" s="1">
        <f t="shared" si="1325"/>
        <v>12</v>
      </c>
      <c r="AX1821" s="1">
        <f t="shared" si="1326"/>
        <v>12</v>
      </c>
      <c r="AY1821" s="1">
        <f t="shared" si="1327"/>
        <v>12</v>
      </c>
      <c r="AZ1821" s="1">
        <f t="shared" si="1328"/>
        <v>12</v>
      </c>
      <c r="BA1821" s="1">
        <f t="shared" si="1329"/>
        <v>12</v>
      </c>
      <c r="BB1821" s="1">
        <f t="shared" si="1330"/>
        <v>12</v>
      </c>
      <c r="BC1821" s="1">
        <f t="shared" si="1331"/>
        <v>12</v>
      </c>
      <c r="BD1821" s="1">
        <f t="shared" si="1332"/>
        <v>12</v>
      </c>
      <c r="BE1821" s="1">
        <f t="shared" si="1333"/>
        <v>12</v>
      </c>
      <c r="BF1821" s="1">
        <f t="shared" si="1334"/>
        <v>12</v>
      </c>
      <c r="BG1821" s="1">
        <f>+IF(D1821="male",VLOOKUP(M1821,'Key node cluster'!$A$3:$C$45,3,0),VLOOKUP(M1821,'Key node cluster'!$F$3:$H$27,3,0))</f>
        <v>18</v>
      </c>
    </row>
    <row r="1822" spans="1:59" x14ac:dyDescent="0.25">
      <c r="A1822" t="s">
        <v>1426</v>
      </c>
      <c r="B1822">
        <v>9912024889</v>
      </c>
      <c r="C1822" s="7">
        <v>30</v>
      </c>
      <c r="D1822" t="s">
        <v>20</v>
      </c>
      <c r="E1822" t="s">
        <v>10</v>
      </c>
      <c r="G1822" t="str">
        <f t="shared" ref="G1822:G1885" si="1335">IF(I1822="","",IF(OR(I1822="high_school",I1822="secondary_or_below"),"secondary or below",IF(OR(I1822="bachelor",I1822="master",I1822="phd"),"bachelor or above", "tvet")))</f>
        <v/>
      </c>
      <c r="H1822" s="7">
        <f t="shared" si="1293"/>
        <v>5</v>
      </c>
      <c r="J1822">
        <v>30</v>
      </c>
      <c r="K1822">
        <v>3.6904109589041001</v>
      </c>
      <c r="L1822">
        <v>1</v>
      </c>
      <c r="M1822" s="5">
        <f t="shared" si="1294"/>
        <v>12</v>
      </c>
      <c r="N1822" s="5">
        <f>+IF(D1822="male",VLOOKUP(BG1822,'Key node cluster'!$L$3:$N$24,3,0),VLOOKUP(BG1822,'Key node cluster'!$R$3:$T$15,3,0))</f>
        <v>1</v>
      </c>
      <c r="O1822" s="1">
        <v>0</v>
      </c>
      <c r="P1822" s="1">
        <f t="shared" si="1295"/>
        <v>12</v>
      </c>
      <c r="Q1822" s="1">
        <f t="shared" si="1296"/>
        <v>12</v>
      </c>
      <c r="R1822" s="1">
        <f t="shared" si="1297"/>
        <v>12</v>
      </c>
      <c r="S1822" s="1">
        <f t="shared" si="1298"/>
        <v>12</v>
      </c>
      <c r="T1822" s="1">
        <f t="shared" si="1299"/>
        <v>12</v>
      </c>
      <c r="U1822" s="1">
        <f t="shared" si="1300"/>
        <v>12</v>
      </c>
      <c r="V1822" s="1">
        <f t="shared" si="1301"/>
        <v>12</v>
      </c>
      <c r="W1822" s="1">
        <f t="shared" si="1302"/>
        <v>12</v>
      </c>
      <c r="X1822" s="1">
        <f t="shared" si="1303"/>
        <v>12</v>
      </c>
      <c r="Y1822" s="1">
        <f t="shared" si="1304"/>
        <v>12</v>
      </c>
      <c r="Z1822" s="1">
        <f t="shared" si="1305"/>
        <v>12</v>
      </c>
      <c r="AA1822" s="1">
        <f t="shared" si="1306"/>
        <v>12</v>
      </c>
      <c r="AB1822" s="1">
        <f t="shared" si="1307"/>
        <v>12</v>
      </c>
      <c r="AC1822" s="1">
        <f t="shared" si="1308"/>
        <v>12</v>
      </c>
      <c r="AD1822" s="1">
        <f t="shared" si="1309"/>
        <v>12</v>
      </c>
      <c r="AE1822" s="1">
        <f t="shared" si="1310"/>
        <v>12</v>
      </c>
      <c r="AF1822" s="1">
        <f t="shared" si="1311"/>
        <v>12</v>
      </c>
      <c r="AG1822" s="1">
        <f t="shared" si="1312"/>
        <v>12</v>
      </c>
      <c r="AH1822" s="1">
        <f t="shared" si="1313"/>
        <v>12</v>
      </c>
      <c r="AI1822" s="1">
        <f t="shared" si="1314"/>
        <v>12</v>
      </c>
      <c r="AJ1822" s="1">
        <f t="shared" si="1315"/>
        <v>12</v>
      </c>
      <c r="AK1822" s="1">
        <f t="shared" si="1316"/>
        <v>12</v>
      </c>
      <c r="AL1822" s="1">
        <f t="shared" si="1317"/>
        <v>12</v>
      </c>
      <c r="AM1822" s="1">
        <f t="shared" si="1318"/>
        <v>12</v>
      </c>
      <c r="AN1822" s="1">
        <f t="shared" si="1319"/>
        <v>12</v>
      </c>
      <c r="AO1822" s="1">
        <f t="shared" si="1320"/>
        <v>12</v>
      </c>
      <c r="AP1822" s="7">
        <f t="shared" si="1290"/>
        <v>12</v>
      </c>
      <c r="AQ1822" s="7">
        <f t="shared" si="1291"/>
        <v>12</v>
      </c>
      <c r="AR1822" s="1">
        <f t="shared" si="1321"/>
        <v>12</v>
      </c>
      <c r="AS1822" s="7">
        <f t="shared" si="1292"/>
        <v>12</v>
      </c>
      <c r="AT1822" s="1">
        <f t="shared" si="1322"/>
        <v>12</v>
      </c>
      <c r="AU1822" s="1">
        <f t="shared" si="1323"/>
        <v>12</v>
      </c>
      <c r="AV1822" s="1">
        <f t="shared" si="1324"/>
        <v>12</v>
      </c>
      <c r="AW1822" s="1">
        <f t="shared" si="1325"/>
        <v>12</v>
      </c>
      <c r="AX1822" s="1">
        <f t="shared" si="1326"/>
        <v>12</v>
      </c>
      <c r="AY1822" s="1">
        <f t="shared" si="1327"/>
        <v>12</v>
      </c>
      <c r="AZ1822" s="1">
        <f t="shared" si="1328"/>
        <v>12</v>
      </c>
      <c r="BA1822" s="1">
        <f t="shared" si="1329"/>
        <v>12</v>
      </c>
      <c r="BB1822" s="1">
        <f t="shared" si="1330"/>
        <v>12</v>
      </c>
      <c r="BC1822" s="1">
        <f t="shared" si="1331"/>
        <v>12</v>
      </c>
      <c r="BD1822" s="1">
        <f t="shared" si="1332"/>
        <v>12</v>
      </c>
      <c r="BE1822" s="1">
        <f t="shared" si="1333"/>
        <v>12</v>
      </c>
      <c r="BF1822" s="1">
        <f t="shared" si="1334"/>
        <v>12</v>
      </c>
      <c r="BG1822" s="1">
        <f>+IF(D1822="male",VLOOKUP(M1822,'Key node cluster'!$A$3:$C$45,3,0),VLOOKUP(M1822,'Key node cluster'!$F$3:$H$27,3,0))</f>
        <v>18</v>
      </c>
    </row>
    <row r="1823" spans="1:59" x14ac:dyDescent="0.25">
      <c r="A1823" t="s">
        <v>1429</v>
      </c>
      <c r="B1823">
        <v>9962054641</v>
      </c>
      <c r="C1823" s="7">
        <v>20</v>
      </c>
      <c r="D1823" t="s">
        <v>20</v>
      </c>
      <c r="E1823" t="s">
        <v>10</v>
      </c>
      <c r="G1823" t="str">
        <f t="shared" si="1335"/>
        <v/>
      </c>
      <c r="H1823" s="7">
        <f t="shared" si="1293"/>
        <v>5</v>
      </c>
      <c r="J1823">
        <v>25</v>
      </c>
      <c r="K1823">
        <v>2.4383561643835998</v>
      </c>
      <c r="L1823">
        <v>14</v>
      </c>
      <c r="M1823" s="5">
        <f t="shared" si="1294"/>
        <v>12</v>
      </c>
      <c r="N1823" s="5">
        <f>+IF(D1823="male",VLOOKUP(BG1823,'Key node cluster'!$L$3:$N$24,3,0),VLOOKUP(BG1823,'Key node cluster'!$R$3:$T$15,3,0))</f>
        <v>1</v>
      </c>
      <c r="O1823" s="1">
        <v>0</v>
      </c>
      <c r="P1823" s="1">
        <f t="shared" si="1295"/>
        <v>12</v>
      </c>
      <c r="Q1823" s="1">
        <f t="shared" si="1296"/>
        <v>12</v>
      </c>
      <c r="R1823" s="1">
        <f t="shared" si="1297"/>
        <v>12</v>
      </c>
      <c r="S1823" s="1">
        <f t="shared" si="1298"/>
        <v>12</v>
      </c>
      <c r="T1823" s="1">
        <f t="shared" si="1299"/>
        <v>12</v>
      </c>
      <c r="U1823" s="1">
        <f t="shared" si="1300"/>
        <v>12</v>
      </c>
      <c r="V1823" s="1">
        <f t="shared" si="1301"/>
        <v>12</v>
      </c>
      <c r="W1823" s="1">
        <f t="shared" si="1302"/>
        <v>12</v>
      </c>
      <c r="X1823" s="1">
        <f t="shared" si="1303"/>
        <v>12</v>
      </c>
      <c r="Y1823" s="1">
        <f t="shared" si="1304"/>
        <v>12</v>
      </c>
      <c r="Z1823" s="1">
        <f t="shared" si="1305"/>
        <v>12</v>
      </c>
      <c r="AA1823" s="1">
        <f t="shared" si="1306"/>
        <v>12</v>
      </c>
      <c r="AB1823" s="1">
        <f t="shared" si="1307"/>
        <v>12</v>
      </c>
      <c r="AC1823" s="1">
        <f t="shared" si="1308"/>
        <v>12</v>
      </c>
      <c r="AD1823" s="1">
        <f t="shared" si="1309"/>
        <v>12</v>
      </c>
      <c r="AE1823" s="1">
        <f t="shared" si="1310"/>
        <v>12</v>
      </c>
      <c r="AF1823" s="1">
        <f t="shared" si="1311"/>
        <v>12</v>
      </c>
      <c r="AG1823" s="1">
        <f t="shared" si="1312"/>
        <v>12</v>
      </c>
      <c r="AH1823" s="1">
        <f t="shared" si="1313"/>
        <v>12</v>
      </c>
      <c r="AI1823" s="1">
        <f t="shared" si="1314"/>
        <v>12</v>
      </c>
      <c r="AJ1823" s="1">
        <f t="shared" si="1315"/>
        <v>12</v>
      </c>
      <c r="AK1823" s="1">
        <f t="shared" si="1316"/>
        <v>12</v>
      </c>
      <c r="AL1823" s="1">
        <f t="shared" si="1317"/>
        <v>12</v>
      </c>
      <c r="AM1823" s="1">
        <f t="shared" si="1318"/>
        <v>12</v>
      </c>
      <c r="AN1823" s="1">
        <f t="shared" si="1319"/>
        <v>12</v>
      </c>
      <c r="AO1823" s="1">
        <f t="shared" si="1320"/>
        <v>12</v>
      </c>
      <c r="AP1823" s="7">
        <f t="shared" si="1290"/>
        <v>12</v>
      </c>
      <c r="AQ1823" s="7">
        <f t="shared" si="1291"/>
        <v>12</v>
      </c>
      <c r="AR1823" s="1">
        <f t="shared" si="1321"/>
        <v>12</v>
      </c>
      <c r="AS1823" s="7">
        <f t="shared" si="1292"/>
        <v>12</v>
      </c>
      <c r="AT1823" s="1">
        <f t="shared" si="1322"/>
        <v>12</v>
      </c>
      <c r="AU1823" s="1">
        <f t="shared" si="1323"/>
        <v>12</v>
      </c>
      <c r="AV1823" s="1">
        <f t="shared" si="1324"/>
        <v>12</v>
      </c>
      <c r="AW1823" s="1">
        <f t="shared" si="1325"/>
        <v>12</v>
      </c>
      <c r="AX1823" s="1">
        <f t="shared" si="1326"/>
        <v>12</v>
      </c>
      <c r="AY1823" s="1">
        <f t="shared" si="1327"/>
        <v>12</v>
      </c>
      <c r="AZ1823" s="1">
        <f t="shared" si="1328"/>
        <v>12</v>
      </c>
      <c r="BA1823" s="1">
        <f t="shared" si="1329"/>
        <v>12</v>
      </c>
      <c r="BB1823" s="1">
        <f t="shared" si="1330"/>
        <v>12</v>
      </c>
      <c r="BC1823" s="1">
        <f t="shared" si="1331"/>
        <v>12</v>
      </c>
      <c r="BD1823" s="1">
        <f t="shared" si="1332"/>
        <v>12</v>
      </c>
      <c r="BE1823" s="1">
        <f t="shared" si="1333"/>
        <v>12</v>
      </c>
      <c r="BF1823" s="1">
        <f t="shared" si="1334"/>
        <v>12</v>
      </c>
      <c r="BG1823" s="1">
        <f>+IF(D1823="male",VLOOKUP(M1823,'Key node cluster'!$A$3:$C$45,3,0),VLOOKUP(M1823,'Key node cluster'!$F$3:$H$27,3,0))</f>
        <v>18</v>
      </c>
    </row>
    <row r="1824" spans="1:59" x14ac:dyDescent="0.25">
      <c r="A1824" t="s">
        <v>1432</v>
      </c>
      <c r="B1824">
        <v>9812012015</v>
      </c>
      <c r="C1824" s="7">
        <v>40</v>
      </c>
      <c r="D1824" t="s">
        <v>20</v>
      </c>
      <c r="E1824" t="s">
        <v>10</v>
      </c>
      <c r="F1824" t="s">
        <v>11</v>
      </c>
      <c r="G1824" t="str">
        <f t="shared" si="1335"/>
        <v>bachelor or above</v>
      </c>
      <c r="H1824" s="7">
        <f t="shared" si="1293"/>
        <v>1</v>
      </c>
      <c r="I1824" t="s">
        <v>46</v>
      </c>
      <c r="J1824">
        <v>41</v>
      </c>
      <c r="K1824">
        <v>0.16712328767123</v>
      </c>
      <c r="L1824">
        <v>1</v>
      </c>
      <c r="M1824" s="5">
        <f t="shared" si="1294"/>
        <v>23</v>
      </c>
      <c r="N1824" s="5">
        <f>+IF(D1824="male",VLOOKUP(BG1824,'Key node cluster'!$L$3:$N$24,3,0),VLOOKUP(BG1824,'Key node cluster'!$R$3:$T$15,3,0))</f>
        <v>0</v>
      </c>
      <c r="O1824" s="1">
        <v>0</v>
      </c>
      <c r="P1824" s="1">
        <f t="shared" si="1295"/>
        <v>12</v>
      </c>
      <c r="Q1824" s="1">
        <f t="shared" si="1296"/>
        <v>12</v>
      </c>
      <c r="R1824" s="1">
        <f t="shared" si="1297"/>
        <v>12</v>
      </c>
      <c r="S1824" s="1">
        <f t="shared" si="1298"/>
        <v>12</v>
      </c>
      <c r="T1824" s="1">
        <f t="shared" si="1299"/>
        <v>12</v>
      </c>
      <c r="U1824" s="1">
        <f t="shared" si="1300"/>
        <v>12</v>
      </c>
      <c r="V1824" s="1">
        <f t="shared" si="1301"/>
        <v>12</v>
      </c>
      <c r="W1824" s="1">
        <f t="shared" si="1302"/>
        <v>12</v>
      </c>
      <c r="X1824" s="1">
        <f t="shared" si="1303"/>
        <v>12</v>
      </c>
      <c r="Y1824" s="1">
        <f t="shared" si="1304"/>
        <v>12</v>
      </c>
      <c r="Z1824" s="1">
        <f t="shared" si="1305"/>
        <v>12</v>
      </c>
      <c r="AA1824" s="1">
        <f t="shared" si="1306"/>
        <v>12</v>
      </c>
      <c r="AB1824" s="1">
        <f t="shared" si="1307"/>
        <v>20</v>
      </c>
      <c r="AC1824" s="1">
        <f t="shared" si="1308"/>
        <v>20</v>
      </c>
      <c r="AD1824" s="1">
        <f t="shared" si="1309"/>
        <v>20</v>
      </c>
      <c r="AE1824" s="1">
        <f t="shared" si="1310"/>
        <v>20</v>
      </c>
      <c r="AF1824" s="1">
        <f t="shared" si="1311"/>
        <v>20</v>
      </c>
      <c r="AG1824" s="1">
        <f t="shared" si="1312"/>
        <v>20</v>
      </c>
      <c r="AH1824" s="1">
        <f t="shared" si="1313"/>
        <v>20</v>
      </c>
      <c r="AI1824" s="1">
        <f t="shared" si="1314"/>
        <v>20</v>
      </c>
      <c r="AJ1824" s="1">
        <f t="shared" si="1315"/>
        <v>21</v>
      </c>
      <c r="AK1824" s="1">
        <f t="shared" si="1316"/>
        <v>23</v>
      </c>
      <c r="AL1824" s="1">
        <f t="shared" si="1317"/>
        <v>23</v>
      </c>
      <c r="AM1824" s="1">
        <f t="shared" si="1318"/>
        <v>23</v>
      </c>
      <c r="AN1824" s="1">
        <f t="shared" si="1319"/>
        <v>23</v>
      </c>
      <c r="AO1824" s="1">
        <f t="shared" si="1320"/>
        <v>23</v>
      </c>
      <c r="AP1824" s="7">
        <f t="shared" si="1290"/>
        <v>23</v>
      </c>
      <c r="AQ1824" s="7">
        <f t="shared" si="1291"/>
        <v>23</v>
      </c>
      <c r="AR1824" s="1">
        <f t="shared" si="1321"/>
        <v>23</v>
      </c>
      <c r="AS1824" s="7">
        <f t="shared" si="1292"/>
        <v>23</v>
      </c>
      <c r="AT1824" s="1">
        <f t="shared" si="1322"/>
        <v>23</v>
      </c>
      <c r="AU1824" s="1">
        <f t="shared" si="1323"/>
        <v>23</v>
      </c>
      <c r="AV1824" s="1">
        <f t="shared" si="1324"/>
        <v>23</v>
      </c>
      <c r="AW1824" s="1">
        <f t="shared" si="1325"/>
        <v>23</v>
      </c>
      <c r="AX1824" s="1">
        <f t="shared" si="1326"/>
        <v>23</v>
      </c>
      <c r="AY1824" s="1">
        <f t="shared" si="1327"/>
        <v>23</v>
      </c>
      <c r="AZ1824" s="1">
        <f t="shared" si="1328"/>
        <v>23</v>
      </c>
      <c r="BA1824" s="1">
        <f t="shared" si="1329"/>
        <v>23</v>
      </c>
      <c r="BB1824" s="1">
        <f t="shared" si="1330"/>
        <v>23</v>
      </c>
      <c r="BC1824" s="1">
        <f t="shared" si="1331"/>
        <v>23</v>
      </c>
      <c r="BD1824" s="1">
        <f t="shared" si="1332"/>
        <v>23</v>
      </c>
      <c r="BE1824" s="1">
        <f t="shared" si="1333"/>
        <v>23</v>
      </c>
      <c r="BF1824" s="1">
        <f t="shared" si="1334"/>
        <v>23</v>
      </c>
      <c r="BG1824" s="1">
        <f>+IF(D1824="male",VLOOKUP(M1824,'Key node cluster'!$A$3:$C$45,3,0),VLOOKUP(M1824,'Key node cluster'!$F$3:$H$27,3,0))</f>
        <v>23</v>
      </c>
    </row>
    <row r="1825" spans="1:59" x14ac:dyDescent="0.25">
      <c r="A1825" t="s">
        <v>1468</v>
      </c>
      <c r="B1825">
        <v>9752013291</v>
      </c>
      <c r="C1825" s="7">
        <v>50</v>
      </c>
      <c r="D1825" t="s">
        <v>20</v>
      </c>
      <c r="E1825" t="s">
        <v>10</v>
      </c>
      <c r="G1825" t="str">
        <f t="shared" si="1335"/>
        <v/>
      </c>
      <c r="H1825" s="7">
        <f t="shared" si="1293"/>
        <v>10</v>
      </c>
      <c r="J1825">
        <v>47</v>
      </c>
      <c r="K1825">
        <v>7.8602739726027</v>
      </c>
      <c r="L1825">
        <v>1</v>
      </c>
      <c r="M1825" s="5">
        <f t="shared" si="1294"/>
        <v>12</v>
      </c>
      <c r="N1825" s="5">
        <f>+IF(D1825="male",VLOOKUP(BG1825,'Key node cluster'!$L$3:$N$24,3,0),VLOOKUP(BG1825,'Key node cluster'!$R$3:$T$15,3,0))</f>
        <v>1</v>
      </c>
      <c r="O1825" s="1">
        <v>0</v>
      </c>
      <c r="P1825" s="1">
        <f t="shared" si="1295"/>
        <v>12</v>
      </c>
      <c r="Q1825" s="1">
        <f t="shared" si="1296"/>
        <v>12</v>
      </c>
      <c r="R1825" s="1">
        <f t="shared" si="1297"/>
        <v>12</v>
      </c>
      <c r="S1825" s="1">
        <f t="shared" si="1298"/>
        <v>12</v>
      </c>
      <c r="T1825" s="1">
        <f t="shared" si="1299"/>
        <v>12</v>
      </c>
      <c r="U1825" s="1">
        <f t="shared" si="1300"/>
        <v>12</v>
      </c>
      <c r="V1825" s="1">
        <f t="shared" si="1301"/>
        <v>12</v>
      </c>
      <c r="W1825" s="1">
        <f t="shared" si="1302"/>
        <v>12</v>
      </c>
      <c r="X1825" s="1">
        <f t="shared" si="1303"/>
        <v>12</v>
      </c>
      <c r="Y1825" s="1">
        <f t="shared" si="1304"/>
        <v>12</v>
      </c>
      <c r="Z1825" s="1">
        <f t="shared" si="1305"/>
        <v>12</v>
      </c>
      <c r="AA1825" s="1">
        <f t="shared" si="1306"/>
        <v>12</v>
      </c>
      <c r="AB1825" s="1">
        <f t="shared" si="1307"/>
        <v>12</v>
      </c>
      <c r="AC1825" s="1">
        <f t="shared" si="1308"/>
        <v>12</v>
      </c>
      <c r="AD1825" s="1">
        <f t="shared" si="1309"/>
        <v>12</v>
      </c>
      <c r="AE1825" s="1">
        <f t="shared" si="1310"/>
        <v>12</v>
      </c>
      <c r="AF1825" s="1">
        <f t="shared" si="1311"/>
        <v>12</v>
      </c>
      <c r="AG1825" s="1">
        <f t="shared" si="1312"/>
        <v>12</v>
      </c>
      <c r="AH1825" s="1">
        <f t="shared" si="1313"/>
        <v>12</v>
      </c>
      <c r="AI1825" s="1">
        <f t="shared" si="1314"/>
        <v>12</v>
      </c>
      <c r="AJ1825" s="1">
        <f t="shared" si="1315"/>
        <v>12</v>
      </c>
      <c r="AK1825" s="1">
        <f t="shared" si="1316"/>
        <v>12</v>
      </c>
      <c r="AL1825" s="1">
        <f t="shared" si="1317"/>
        <v>12</v>
      </c>
      <c r="AM1825" s="1">
        <f t="shared" si="1318"/>
        <v>12</v>
      </c>
      <c r="AN1825" s="1">
        <f t="shared" si="1319"/>
        <v>12</v>
      </c>
      <c r="AO1825" s="1">
        <f t="shared" si="1320"/>
        <v>12</v>
      </c>
      <c r="AP1825" s="7">
        <f t="shared" si="1290"/>
        <v>12</v>
      </c>
      <c r="AQ1825" s="7">
        <f t="shared" si="1291"/>
        <v>12</v>
      </c>
      <c r="AR1825" s="1">
        <f t="shared" si="1321"/>
        <v>12</v>
      </c>
      <c r="AS1825" s="7">
        <f t="shared" si="1292"/>
        <v>12</v>
      </c>
      <c r="AT1825" s="1">
        <f t="shared" si="1322"/>
        <v>12</v>
      </c>
      <c r="AU1825" s="1">
        <f t="shared" si="1323"/>
        <v>12</v>
      </c>
      <c r="AV1825" s="1">
        <f t="shared" si="1324"/>
        <v>12</v>
      </c>
      <c r="AW1825" s="1">
        <f t="shared" si="1325"/>
        <v>12</v>
      </c>
      <c r="AX1825" s="1">
        <f t="shared" si="1326"/>
        <v>12</v>
      </c>
      <c r="AY1825" s="1">
        <f t="shared" si="1327"/>
        <v>12</v>
      </c>
      <c r="AZ1825" s="1">
        <f t="shared" si="1328"/>
        <v>12</v>
      </c>
      <c r="BA1825" s="1">
        <f t="shared" si="1329"/>
        <v>12</v>
      </c>
      <c r="BB1825" s="1">
        <f t="shared" si="1330"/>
        <v>12</v>
      </c>
      <c r="BC1825" s="1">
        <f t="shared" si="1331"/>
        <v>12</v>
      </c>
      <c r="BD1825" s="1">
        <f t="shared" si="1332"/>
        <v>12</v>
      </c>
      <c r="BE1825" s="1">
        <f t="shared" si="1333"/>
        <v>12</v>
      </c>
      <c r="BF1825" s="1">
        <f t="shared" si="1334"/>
        <v>12</v>
      </c>
      <c r="BG1825" s="1">
        <f>+IF(D1825="male",VLOOKUP(M1825,'Key node cluster'!$A$3:$C$45,3,0),VLOOKUP(M1825,'Key node cluster'!$F$3:$H$27,3,0))</f>
        <v>18</v>
      </c>
    </row>
    <row r="1826" spans="1:59" x14ac:dyDescent="0.25">
      <c r="A1826" t="s">
        <v>1473</v>
      </c>
      <c r="B1826">
        <v>9852057847</v>
      </c>
      <c r="C1826" s="7">
        <v>40</v>
      </c>
      <c r="D1826" t="s">
        <v>20</v>
      </c>
      <c r="E1826" t="s">
        <v>10</v>
      </c>
      <c r="G1826" t="str">
        <f t="shared" si="1335"/>
        <v/>
      </c>
      <c r="H1826" s="7">
        <f t="shared" si="1293"/>
        <v>15</v>
      </c>
      <c r="J1826">
        <v>36</v>
      </c>
      <c r="K1826">
        <v>11.6</v>
      </c>
      <c r="L1826">
        <v>10</v>
      </c>
      <c r="M1826" s="5">
        <f t="shared" si="1294"/>
        <v>12</v>
      </c>
      <c r="N1826" s="5">
        <f>+IF(D1826="male",VLOOKUP(BG1826,'Key node cluster'!$L$3:$N$24,3,0),VLOOKUP(BG1826,'Key node cluster'!$R$3:$T$15,3,0))</f>
        <v>1</v>
      </c>
      <c r="O1826" s="1">
        <v>0</v>
      </c>
      <c r="P1826" s="1">
        <f t="shared" si="1295"/>
        <v>12</v>
      </c>
      <c r="Q1826" s="1">
        <f t="shared" si="1296"/>
        <v>12</v>
      </c>
      <c r="R1826" s="1">
        <f t="shared" si="1297"/>
        <v>12</v>
      </c>
      <c r="S1826" s="1">
        <f t="shared" si="1298"/>
        <v>12</v>
      </c>
      <c r="T1826" s="1">
        <f t="shared" si="1299"/>
        <v>12</v>
      </c>
      <c r="U1826" s="1">
        <f t="shared" si="1300"/>
        <v>12</v>
      </c>
      <c r="V1826" s="1">
        <f t="shared" si="1301"/>
        <v>12</v>
      </c>
      <c r="W1826" s="1">
        <f t="shared" si="1302"/>
        <v>12</v>
      </c>
      <c r="X1826" s="1">
        <f t="shared" si="1303"/>
        <v>12</v>
      </c>
      <c r="Y1826" s="1">
        <f t="shared" si="1304"/>
        <v>12</v>
      </c>
      <c r="Z1826" s="1">
        <f t="shared" si="1305"/>
        <v>12</v>
      </c>
      <c r="AA1826" s="1">
        <f t="shared" si="1306"/>
        <v>12</v>
      </c>
      <c r="AB1826" s="1">
        <f t="shared" si="1307"/>
        <v>12</v>
      </c>
      <c r="AC1826" s="1">
        <f t="shared" si="1308"/>
        <v>12</v>
      </c>
      <c r="AD1826" s="1">
        <f t="shared" si="1309"/>
        <v>12</v>
      </c>
      <c r="AE1826" s="1">
        <f t="shared" si="1310"/>
        <v>12</v>
      </c>
      <c r="AF1826" s="1">
        <f t="shared" si="1311"/>
        <v>12</v>
      </c>
      <c r="AG1826" s="1">
        <f t="shared" si="1312"/>
        <v>12</v>
      </c>
      <c r="AH1826" s="1">
        <f t="shared" si="1313"/>
        <v>12</v>
      </c>
      <c r="AI1826" s="1">
        <f t="shared" si="1314"/>
        <v>12</v>
      </c>
      <c r="AJ1826" s="1">
        <f t="shared" si="1315"/>
        <v>12</v>
      </c>
      <c r="AK1826" s="1">
        <f t="shared" si="1316"/>
        <v>12</v>
      </c>
      <c r="AL1826" s="1">
        <f t="shared" si="1317"/>
        <v>12</v>
      </c>
      <c r="AM1826" s="1">
        <f t="shared" si="1318"/>
        <v>12</v>
      </c>
      <c r="AN1826" s="1">
        <f t="shared" si="1319"/>
        <v>12</v>
      </c>
      <c r="AO1826" s="1">
        <f t="shared" si="1320"/>
        <v>12</v>
      </c>
      <c r="AP1826" s="7">
        <f t="shared" si="1290"/>
        <v>12</v>
      </c>
      <c r="AQ1826" s="7">
        <f t="shared" si="1291"/>
        <v>12</v>
      </c>
      <c r="AR1826" s="1">
        <f t="shared" si="1321"/>
        <v>12</v>
      </c>
      <c r="AS1826" s="7">
        <f t="shared" si="1292"/>
        <v>12</v>
      </c>
      <c r="AT1826" s="1">
        <f t="shared" si="1322"/>
        <v>12</v>
      </c>
      <c r="AU1826" s="1">
        <f t="shared" si="1323"/>
        <v>12</v>
      </c>
      <c r="AV1826" s="1">
        <f t="shared" si="1324"/>
        <v>12</v>
      </c>
      <c r="AW1826" s="1">
        <f t="shared" si="1325"/>
        <v>12</v>
      </c>
      <c r="AX1826" s="1">
        <f t="shared" si="1326"/>
        <v>12</v>
      </c>
      <c r="AY1826" s="1">
        <f t="shared" si="1327"/>
        <v>12</v>
      </c>
      <c r="AZ1826" s="1">
        <f t="shared" si="1328"/>
        <v>12</v>
      </c>
      <c r="BA1826" s="1">
        <f t="shared" si="1329"/>
        <v>12</v>
      </c>
      <c r="BB1826" s="1">
        <f t="shared" si="1330"/>
        <v>12</v>
      </c>
      <c r="BC1826" s="1">
        <f t="shared" si="1331"/>
        <v>12</v>
      </c>
      <c r="BD1826" s="1">
        <f t="shared" si="1332"/>
        <v>12</v>
      </c>
      <c r="BE1826" s="1">
        <f t="shared" si="1333"/>
        <v>12</v>
      </c>
      <c r="BF1826" s="1">
        <f t="shared" si="1334"/>
        <v>12</v>
      </c>
      <c r="BG1826" s="1">
        <f>+IF(D1826="male",VLOOKUP(M1826,'Key node cluster'!$A$3:$C$45,3,0),VLOOKUP(M1826,'Key node cluster'!$F$3:$H$27,3,0))</f>
        <v>18</v>
      </c>
    </row>
    <row r="1827" spans="1:59" x14ac:dyDescent="0.25">
      <c r="A1827" t="s">
        <v>1478</v>
      </c>
      <c r="B1827">
        <v>9912062242</v>
      </c>
      <c r="C1827" s="7">
        <v>30</v>
      </c>
      <c r="D1827" t="s">
        <v>20</v>
      </c>
      <c r="E1827" t="s">
        <v>10</v>
      </c>
      <c r="F1827" t="s">
        <v>31</v>
      </c>
      <c r="G1827" t="str">
        <f t="shared" si="1335"/>
        <v>secondary or below</v>
      </c>
      <c r="H1827" s="7">
        <f t="shared" si="1293"/>
        <v>5</v>
      </c>
      <c r="I1827" t="s">
        <v>12</v>
      </c>
      <c r="J1827">
        <v>31</v>
      </c>
      <c r="K1827">
        <v>3.5917808219178</v>
      </c>
      <c r="L1827">
        <v>5</v>
      </c>
      <c r="M1827" s="5">
        <f t="shared" si="1294"/>
        <v>18</v>
      </c>
      <c r="N1827" s="5">
        <f>+IF(D1827="male",VLOOKUP(BG1827,'Key node cluster'!$L$3:$N$24,3,0),VLOOKUP(BG1827,'Key node cluster'!$R$3:$T$15,3,0))</f>
        <v>1</v>
      </c>
      <c r="O1827" s="1">
        <v>0</v>
      </c>
      <c r="P1827" s="1">
        <f t="shared" si="1295"/>
        <v>12</v>
      </c>
      <c r="Q1827" s="1">
        <f t="shared" si="1296"/>
        <v>12</v>
      </c>
      <c r="R1827" s="1">
        <f t="shared" si="1297"/>
        <v>12</v>
      </c>
      <c r="S1827" s="1">
        <f t="shared" si="1298"/>
        <v>12</v>
      </c>
      <c r="T1827" s="1">
        <f t="shared" si="1299"/>
        <v>12</v>
      </c>
      <c r="U1827" s="1">
        <f t="shared" si="1300"/>
        <v>12</v>
      </c>
      <c r="V1827" s="1">
        <f t="shared" si="1301"/>
        <v>12</v>
      </c>
      <c r="W1827" s="1">
        <f t="shared" si="1302"/>
        <v>12</v>
      </c>
      <c r="X1827" s="1">
        <f t="shared" si="1303"/>
        <v>12</v>
      </c>
      <c r="Y1827" s="1">
        <f t="shared" si="1304"/>
        <v>12</v>
      </c>
      <c r="Z1827" s="1">
        <f t="shared" si="1305"/>
        <v>12</v>
      </c>
      <c r="AA1827" s="1">
        <f t="shared" si="1306"/>
        <v>12</v>
      </c>
      <c r="AB1827" s="1">
        <f t="shared" si="1307"/>
        <v>13</v>
      </c>
      <c r="AC1827" s="1">
        <f t="shared" si="1308"/>
        <v>17</v>
      </c>
      <c r="AD1827" s="1">
        <f t="shared" si="1309"/>
        <v>17</v>
      </c>
      <c r="AE1827" s="1">
        <f t="shared" si="1310"/>
        <v>17</v>
      </c>
      <c r="AF1827" s="1">
        <f t="shared" si="1311"/>
        <v>17</v>
      </c>
      <c r="AG1827" s="1">
        <f t="shared" si="1312"/>
        <v>18</v>
      </c>
      <c r="AH1827" s="1">
        <f t="shared" si="1313"/>
        <v>18</v>
      </c>
      <c r="AI1827" s="1">
        <f t="shared" si="1314"/>
        <v>18</v>
      </c>
      <c r="AJ1827" s="1">
        <f t="shared" si="1315"/>
        <v>18</v>
      </c>
      <c r="AK1827" s="1">
        <f t="shared" si="1316"/>
        <v>18</v>
      </c>
      <c r="AL1827" s="1">
        <f t="shared" si="1317"/>
        <v>18</v>
      </c>
      <c r="AM1827" s="1">
        <f t="shared" si="1318"/>
        <v>18</v>
      </c>
      <c r="AN1827" s="1">
        <f t="shared" si="1319"/>
        <v>18</v>
      </c>
      <c r="AO1827" s="1">
        <f t="shared" si="1320"/>
        <v>18</v>
      </c>
      <c r="AP1827" s="7">
        <f t="shared" si="1290"/>
        <v>18</v>
      </c>
      <c r="AQ1827" s="7">
        <f t="shared" si="1291"/>
        <v>18</v>
      </c>
      <c r="AR1827" s="1">
        <f t="shared" si="1321"/>
        <v>18</v>
      </c>
      <c r="AS1827" s="7">
        <f t="shared" si="1292"/>
        <v>18</v>
      </c>
      <c r="AT1827" s="1">
        <f t="shared" si="1322"/>
        <v>18</v>
      </c>
      <c r="AU1827" s="1">
        <f t="shared" si="1323"/>
        <v>18</v>
      </c>
      <c r="AV1827" s="1">
        <f t="shared" si="1324"/>
        <v>18</v>
      </c>
      <c r="AW1827" s="1">
        <f t="shared" si="1325"/>
        <v>18</v>
      </c>
      <c r="AX1827" s="1">
        <f t="shared" si="1326"/>
        <v>18</v>
      </c>
      <c r="AY1827" s="1">
        <f t="shared" si="1327"/>
        <v>18</v>
      </c>
      <c r="AZ1827" s="1">
        <f t="shared" si="1328"/>
        <v>18</v>
      </c>
      <c r="BA1827" s="1">
        <f t="shared" si="1329"/>
        <v>18</v>
      </c>
      <c r="BB1827" s="1">
        <f t="shared" si="1330"/>
        <v>18</v>
      </c>
      <c r="BC1827" s="1">
        <f t="shared" si="1331"/>
        <v>18</v>
      </c>
      <c r="BD1827" s="1">
        <f t="shared" si="1332"/>
        <v>18</v>
      </c>
      <c r="BE1827" s="1">
        <f t="shared" si="1333"/>
        <v>18</v>
      </c>
      <c r="BF1827" s="1">
        <f t="shared" si="1334"/>
        <v>18</v>
      </c>
      <c r="BG1827" s="1">
        <f>+IF(D1827="male",VLOOKUP(M1827,'Key node cluster'!$A$3:$C$45,3,0),VLOOKUP(M1827,'Key node cluster'!$F$3:$H$27,3,0))</f>
        <v>18</v>
      </c>
    </row>
    <row r="1828" spans="1:59" x14ac:dyDescent="0.25">
      <c r="A1828" t="s">
        <v>1488</v>
      </c>
      <c r="B1828">
        <v>9992013549</v>
      </c>
      <c r="C1828" s="7">
        <v>20</v>
      </c>
      <c r="D1828" t="s">
        <v>20</v>
      </c>
      <c r="E1828" t="s">
        <v>10</v>
      </c>
      <c r="F1828" t="s">
        <v>11</v>
      </c>
      <c r="G1828" t="str">
        <f t="shared" si="1335"/>
        <v>tvet</v>
      </c>
      <c r="H1828" s="7">
        <f t="shared" si="1293"/>
        <v>5</v>
      </c>
      <c r="I1828" t="s">
        <v>22</v>
      </c>
      <c r="J1828">
        <v>23</v>
      </c>
      <c r="K1828">
        <v>1.6876712328767001</v>
      </c>
      <c r="L1828">
        <v>9</v>
      </c>
      <c r="M1828" s="5">
        <f t="shared" si="1294"/>
        <v>18</v>
      </c>
      <c r="N1828" s="5">
        <f>+IF(D1828="male",VLOOKUP(BG1828,'Key node cluster'!$L$3:$N$24,3,0),VLOOKUP(BG1828,'Key node cluster'!$R$3:$T$15,3,0))</f>
        <v>1</v>
      </c>
      <c r="O1828" s="1">
        <v>0</v>
      </c>
      <c r="P1828" s="1">
        <f t="shared" si="1295"/>
        <v>12</v>
      </c>
      <c r="Q1828" s="1">
        <f t="shared" si="1296"/>
        <v>12</v>
      </c>
      <c r="R1828" s="1">
        <f t="shared" si="1297"/>
        <v>12</v>
      </c>
      <c r="S1828" s="1">
        <f t="shared" si="1298"/>
        <v>12</v>
      </c>
      <c r="T1828" s="1">
        <f t="shared" si="1299"/>
        <v>12</v>
      </c>
      <c r="U1828" s="1">
        <f t="shared" si="1300"/>
        <v>12</v>
      </c>
      <c r="V1828" s="1">
        <f t="shared" si="1301"/>
        <v>12</v>
      </c>
      <c r="W1828" s="1">
        <f t="shared" si="1302"/>
        <v>12</v>
      </c>
      <c r="X1828" s="1">
        <f t="shared" si="1303"/>
        <v>12</v>
      </c>
      <c r="Y1828" s="1">
        <f t="shared" si="1304"/>
        <v>12</v>
      </c>
      <c r="Z1828" s="1">
        <f t="shared" si="1305"/>
        <v>12</v>
      </c>
      <c r="AA1828" s="1">
        <f t="shared" si="1306"/>
        <v>12</v>
      </c>
      <c r="AB1828" s="1">
        <f t="shared" si="1307"/>
        <v>13</v>
      </c>
      <c r="AC1828" s="1">
        <f t="shared" si="1308"/>
        <v>17</v>
      </c>
      <c r="AD1828" s="1">
        <f t="shared" si="1309"/>
        <v>17</v>
      </c>
      <c r="AE1828" s="1">
        <f t="shared" si="1310"/>
        <v>17</v>
      </c>
      <c r="AF1828" s="1">
        <f t="shared" si="1311"/>
        <v>17</v>
      </c>
      <c r="AG1828" s="1">
        <f t="shared" si="1312"/>
        <v>18</v>
      </c>
      <c r="AH1828" s="1">
        <f t="shared" si="1313"/>
        <v>18</v>
      </c>
      <c r="AI1828" s="1">
        <f t="shared" si="1314"/>
        <v>18</v>
      </c>
      <c r="AJ1828" s="1">
        <f t="shared" si="1315"/>
        <v>18</v>
      </c>
      <c r="AK1828" s="1">
        <f t="shared" si="1316"/>
        <v>18</v>
      </c>
      <c r="AL1828" s="1">
        <f t="shared" si="1317"/>
        <v>18</v>
      </c>
      <c r="AM1828" s="1">
        <f t="shared" si="1318"/>
        <v>18</v>
      </c>
      <c r="AN1828" s="1">
        <f t="shared" si="1319"/>
        <v>18</v>
      </c>
      <c r="AO1828" s="1">
        <f t="shared" si="1320"/>
        <v>18</v>
      </c>
      <c r="AP1828" s="7">
        <f t="shared" ref="AP1828:AP1891" si="1336">IF($D1828="male",IF(P1828&lt;&gt;26,AO1828,IF(F1828="",AO1828,IF(F1828&lt;&gt;"amman",27,38))),AO1828)</f>
        <v>18</v>
      </c>
      <c r="AQ1828" s="7">
        <f t="shared" ref="AQ1828:AQ1891" si="1337">IF($D1828="male",IF(AP1828&lt;&gt;27,AP1828,IF(F1828="",AP1828,IF(F1828&lt;&gt;"zarqa",28,33))),AP1828)</f>
        <v>18</v>
      </c>
      <c r="AR1828" s="1">
        <f t="shared" si="1321"/>
        <v>18</v>
      </c>
      <c r="AS1828" s="7">
        <f t="shared" ref="AS1828:AS1891" si="1338">IF($D1828="male",IF(AR1828&lt;&gt;29,AR1828,IF(C1828&lt;=25,30,31)),AR1828)</f>
        <v>18</v>
      </c>
      <c r="AT1828" s="1">
        <f t="shared" si="1322"/>
        <v>18</v>
      </c>
      <c r="AU1828" s="1">
        <f t="shared" si="1323"/>
        <v>18</v>
      </c>
      <c r="AV1828" s="1">
        <f t="shared" si="1324"/>
        <v>18</v>
      </c>
      <c r="AW1828" s="1">
        <f t="shared" si="1325"/>
        <v>18</v>
      </c>
      <c r="AX1828" s="1">
        <f t="shared" si="1326"/>
        <v>18</v>
      </c>
      <c r="AY1828" s="1">
        <f t="shared" si="1327"/>
        <v>18</v>
      </c>
      <c r="AZ1828" s="1">
        <f t="shared" si="1328"/>
        <v>18</v>
      </c>
      <c r="BA1828" s="1">
        <f t="shared" si="1329"/>
        <v>18</v>
      </c>
      <c r="BB1828" s="1">
        <f t="shared" si="1330"/>
        <v>18</v>
      </c>
      <c r="BC1828" s="1">
        <f t="shared" si="1331"/>
        <v>18</v>
      </c>
      <c r="BD1828" s="1">
        <f t="shared" si="1332"/>
        <v>18</v>
      </c>
      <c r="BE1828" s="1">
        <f t="shared" si="1333"/>
        <v>18</v>
      </c>
      <c r="BF1828" s="1">
        <f t="shared" si="1334"/>
        <v>18</v>
      </c>
      <c r="BG1828" s="1">
        <f>+IF(D1828="male",VLOOKUP(M1828,'Key node cluster'!$A$3:$C$45,3,0),VLOOKUP(M1828,'Key node cluster'!$F$3:$H$27,3,0))</f>
        <v>18</v>
      </c>
    </row>
    <row r="1829" spans="1:59" x14ac:dyDescent="0.25">
      <c r="A1829" t="s">
        <v>1500</v>
      </c>
      <c r="B1829">
        <v>9672033754</v>
      </c>
      <c r="C1829" s="7">
        <v>50</v>
      </c>
      <c r="D1829" t="s">
        <v>20</v>
      </c>
      <c r="E1829" t="s">
        <v>10</v>
      </c>
      <c r="F1829" t="s">
        <v>352</v>
      </c>
      <c r="G1829" t="str">
        <f t="shared" si="1335"/>
        <v>tvet</v>
      </c>
      <c r="H1829" s="7">
        <f t="shared" si="1293"/>
        <v>10</v>
      </c>
      <c r="I1829" t="s">
        <v>22</v>
      </c>
      <c r="J1829">
        <v>55</v>
      </c>
      <c r="K1829">
        <v>6.0054794520548</v>
      </c>
      <c r="L1829">
        <v>1</v>
      </c>
      <c r="M1829" s="5">
        <f t="shared" si="1294"/>
        <v>18</v>
      </c>
      <c r="N1829" s="5">
        <f>+IF(D1829="male",VLOOKUP(BG1829,'Key node cluster'!$L$3:$N$24,3,0),VLOOKUP(BG1829,'Key node cluster'!$R$3:$T$15,3,0))</f>
        <v>1</v>
      </c>
      <c r="O1829" s="1">
        <v>0</v>
      </c>
      <c r="P1829" s="1">
        <f t="shared" si="1295"/>
        <v>12</v>
      </c>
      <c r="Q1829" s="1">
        <f t="shared" si="1296"/>
        <v>12</v>
      </c>
      <c r="R1829" s="1">
        <f t="shared" si="1297"/>
        <v>12</v>
      </c>
      <c r="S1829" s="1">
        <f t="shared" si="1298"/>
        <v>12</v>
      </c>
      <c r="T1829" s="1">
        <f t="shared" si="1299"/>
        <v>12</v>
      </c>
      <c r="U1829" s="1">
        <f t="shared" si="1300"/>
        <v>12</v>
      </c>
      <c r="V1829" s="1">
        <f t="shared" si="1301"/>
        <v>12</v>
      </c>
      <c r="W1829" s="1">
        <f t="shared" si="1302"/>
        <v>12</v>
      </c>
      <c r="X1829" s="1">
        <f t="shared" si="1303"/>
        <v>12</v>
      </c>
      <c r="Y1829" s="1">
        <f t="shared" si="1304"/>
        <v>12</v>
      </c>
      <c r="Z1829" s="1">
        <f t="shared" si="1305"/>
        <v>12</v>
      </c>
      <c r="AA1829" s="1">
        <f t="shared" si="1306"/>
        <v>12</v>
      </c>
      <c r="AB1829" s="1">
        <f t="shared" si="1307"/>
        <v>13</v>
      </c>
      <c r="AC1829" s="1">
        <f t="shared" si="1308"/>
        <v>17</v>
      </c>
      <c r="AD1829" s="1">
        <f t="shared" si="1309"/>
        <v>17</v>
      </c>
      <c r="AE1829" s="1">
        <f t="shared" si="1310"/>
        <v>17</v>
      </c>
      <c r="AF1829" s="1">
        <f t="shared" si="1311"/>
        <v>17</v>
      </c>
      <c r="AG1829" s="1">
        <f t="shared" si="1312"/>
        <v>18</v>
      </c>
      <c r="AH1829" s="1">
        <f t="shared" si="1313"/>
        <v>18</v>
      </c>
      <c r="AI1829" s="1">
        <f t="shared" si="1314"/>
        <v>18</v>
      </c>
      <c r="AJ1829" s="1">
        <f t="shared" si="1315"/>
        <v>18</v>
      </c>
      <c r="AK1829" s="1">
        <f t="shared" si="1316"/>
        <v>18</v>
      </c>
      <c r="AL1829" s="1">
        <f t="shared" si="1317"/>
        <v>18</v>
      </c>
      <c r="AM1829" s="1">
        <f t="shared" si="1318"/>
        <v>18</v>
      </c>
      <c r="AN1829" s="1">
        <f t="shared" si="1319"/>
        <v>18</v>
      </c>
      <c r="AO1829" s="1">
        <f t="shared" si="1320"/>
        <v>18</v>
      </c>
      <c r="AP1829" s="7">
        <f t="shared" si="1336"/>
        <v>18</v>
      </c>
      <c r="AQ1829" s="7">
        <f t="shared" si="1337"/>
        <v>18</v>
      </c>
      <c r="AR1829" s="1">
        <f t="shared" si="1321"/>
        <v>18</v>
      </c>
      <c r="AS1829" s="7">
        <f t="shared" si="1338"/>
        <v>18</v>
      </c>
      <c r="AT1829" s="1">
        <f t="shared" si="1322"/>
        <v>18</v>
      </c>
      <c r="AU1829" s="1">
        <f t="shared" si="1323"/>
        <v>18</v>
      </c>
      <c r="AV1829" s="1">
        <f t="shared" si="1324"/>
        <v>18</v>
      </c>
      <c r="AW1829" s="1">
        <f t="shared" si="1325"/>
        <v>18</v>
      </c>
      <c r="AX1829" s="1">
        <f t="shared" si="1326"/>
        <v>18</v>
      </c>
      <c r="AY1829" s="1">
        <f t="shared" si="1327"/>
        <v>18</v>
      </c>
      <c r="AZ1829" s="1">
        <f t="shared" si="1328"/>
        <v>18</v>
      </c>
      <c r="BA1829" s="1">
        <f t="shared" si="1329"/>
        <v>18</v>
      </c>
      <c r="BB1829" s="1">
        <f t="shared" si="1330"/>
        <v>18</v>
      </c>
      <c r="BC1829" s="1">
        <f t="shared" si="1331"/>
        <v>18</v>
      </c>
      <c r="BD1829" s="1">
        <f t="shared" si="1332"/>
        <v>18</v>
      </c>
      <c r="BE1829" s="1">
        <f t="shared" si="1333"/>
        <v>18</v>
      </c>
      <c r="BF1829" s="1">
        <f t="shared" si="1334"/>
        <v>18</v>
      </c>
      <c r="BG1829" s="1">
        <f>+IF(D1829="male",VLOOKUP(M1829,'Key node cluster'!$A$3:$C$45,3,0),VLOOKUP(M1829,'Key node cluster'!$F$3:$H$27,3,0))</f>
        <v>18</v>
      </c>
    </row>
    <row r="1830" spans="1:59" x14ac:dyDescent="0.25">
      <c r="A1830" t="s">
        <v>1502</v>
      </c>
      <c r="B1830">
        <v>9942014053</v>
      </c>
      <c r="C1830" s="7">
        <v>30</v>
      </c>
      <c r="D1830" t="s">
        <v>20</v>
      </c>
      <c r="E1830" t="s">
        <v>10</v>
      </c>
      <c r="G1830" t="str">
        <f t="shared" si="1335"/>
        <v/>
      </c>
      <c r="H1830" s="7">
        <f t="shared" si="1293"/>
        <v>10</v>
      </c>
      <c r="J1830">
        <v>27</v>
      </c>
      <c r="K1830">
        <v>5.1041095890410997</v>
      </c>
      <c r="L1830">
        <v>15</v>
      </c>
      <c r="M1830" s="5">
        <f t="shared" si="1294"/>
        <v>12</v>
      </c>
      <c r="N1830" s="5">
        <f>+IF(D1830="male",VLOOKUP(BG1830,'Key node cluster'!$L$3:$N$24,3,0),VLOOKUP(BG1830,'Key node cluster'!$R$3:$T$15,3,0))</f>
        <v>1</v>
      </c>
      <c r="O1830" s="1">
        <v>0</v>
      </c>
      <c r="P1830" s="1">
        <f t="shared" si="1295"/>
        <v>12</v>
      </c>
      <c r="Q1830" s="1">
        <f t="shared" si="1296"/>
        <v>12</v>
      </c>
      <c r="R1830" s="1">
        <f t="shared" si="1297"/>
        <v>12</v>
      </c>
      <c r="S1830" s="1">
        <f t="shared" si="1298"/>
        <v>12</v>
      </c>
      <c r="T1830" s="1">
        <f t="shared" si="1299"/>
        <v>12</v>
      </c>
      <c r="U1830" s="1">
        <f t="shared" si="1300"/>
        <v>12</v>
      </c>
      <c r="V1830" s="1">
        <f t="shared" si="1301"/>
        <v>12</v>
      </c>
      <c r="W1830" s="1">
        <f t="shared" si="1302"/>
        <v>12</v>
      </c>
      <c r="X1830" s="1">
        <f t="shared" si="1303"/>
        <v>12</v>
      </c>
      <c r="Y1830" s="1">
        <f t="shared" si="1304"/>
        <v>12</v>
      </c>
      <c r="Z1830" s="1">
        <f t="shared" si="1305"/>
        <v>12</v>
      </c>
      <c r="AA1830" s="1">
        <f t="shared" si="1306"/>
        <v>12</v>
      </c>
      <c r="AB1830" s="1">
        <f t="shared" si="1307"/>
        <v>12</v>
      </c>
      <c r="AC1830" s="1">
        <f t="shared" si="1308"/>
        <v>12</v>
      </c>
      <c r="AD1830" s="1">
        <f t="shared" si="1309"/>
        <v>12</v>
      </c>
      <c r="AE1830" s="1">
        <f t="shared" si="1310"/>
        <v>12</v>
      </c>
      <c r="AF1830" s="1">
        <f t="shared" si="1311"/>
        <v>12</v>
      </c>
      <c r="AG1830" s="1">
        <f t="shared" si="1312"/>
        <v>12</v>
      </c>
      <c r="AH1830" s="1">
        <f t="shared" si="1313"/>
        <v>12</v>
      </c>
      <c r="AI1830" s="1">
        <f t="shared" si="1314"/>
        <v>12</v>
      </c>
      <c r="AJ1830" s="1">
        <f t="shared" si="1315"/>
        <v>12</v>
      </c>
      <c r="AK1830" s="1">
        <f t="shared" si="1316"/>
        <v>12</v>
      </c>
      <c r="AL1830" s="1">
        <f t="shared" si="1317"/>
        <v>12</v>
      </c>
      <c r="AM1830" s="1">
        <f t="shared" si="1318"/>
        <v>12</v>
      </c>
      <c r="AN1830" s="1">
        <f t="shared" si="1319"/>
        <v>12</v>
      </c>
      <c r="AO1830" s="1">
        <f t="shared" si="1320"/>
        <v>12</v>
      </c>
      <c r="AP1830" s="7">
        <f t="shared" si="1336"/>
        <v>12</v>
      </c>
      <c r="AQ1830" s="7">
        <f t="shared" si="1337"/>
        <v>12</v>
      </c>
      <c r="AR1830" s="1">
        <f t="shared" si="1321"/>
        <v>12</v>
      </c>
      <c r="AS1830" s="7">
        <f t="shared" si="1338"/>
        <v>12</v>
      </c>
      <c r="AT1830" s="1">
        <f t="shared" si="1322"/>
        <v>12</v>
      </c>
      <c r="AU1830" s="1">
        <f t="shared" si="1323"/>
        <v>12</v>
      </c>
      <c r="AV1830" s="1">
        <f t="shared" si="1324"/>
        <v>12</v>
      </c>
      <c r="AW1830" s="1">
        <f t="shared" si="1325"/>
        <v>12</v>
      </c>
      <c r="AX1830" s="1">
        <f t="shared" si="1326"/>
        <v>12</v>
      </c>
      <c r="AY1830" s="1">
        <f t="shared" si="1327"/>
        <v>12</v>
      </c>
      <c r="AZ1830" s="1">
        <f t="shared" si="1328"/>
        <v>12</v>
      </c>
      <c r="BA1830" s="1">
        <f t="shared" si="1329"/>
        <v>12</v>
      </c>
      <c r="BB1830" s="1">
        <f t="shared" si="1330"/>
        <v>12</v>
      </c>
      <c r="BC1830" s="1">
        <f t="shared" si="1331"/>
        <v>12</v>
      </c>
      <c r="BD1830" s="1">
        <f t="shared" si="1332"/>
        <v>12</v>
      </c>
      <c r="BE1830" s="1">
        <f t="shared" si="1333"/>
        <v>12</v>
      </c>
      <c r="BF1830" s="1">
        <f t="shared" si="1334"/>
        <v>12</v>
      </c>
      <c r="BG1830" s="1">
        <f>+IF(D1830="male",VLOOKUP(M1830,'Key node cluster'!$A$3:$C$45,3,0),VLOOKUP(M1830,'Key node cluster'!$F$3:$H$27,3,0))</f>
        <v>18</v>
      </c>
    </row>
    <row r="1831" spans="1:59" x14ac:dyDescent="0.25">
      <c r="A1831" t="s">
        <v>1529</v>
      </c>
      <c r="B1831">
        <v>9882060000</v>
      </c>
      <c r="C1831" s="7">
        <v>30</v>
      </c>
      <c r="D1831" t="s">
        <v>20</v>
      </c>
      <c r="E1831" t="s">
        <v>10</v>
      </c>
      <c r="G1831" t="str">
        <f t="shared" si="1335"/>
        <v/>
      </c>
      <c r="H1831" s="7">
        <f t="shared" si="1293"/>
        <v>15</v>
      </c>
      <c r="J1831">
        <v>33</v>
      </c>
      <c r="K1831">
        <v>13.194520547945</v>
      </c>
      <c r="L1831">
        <v>24</v>
      </c>
      <c r="M1831" s="5">
        <f t="shared" si="1294"/>
        <v>12</v>
      </c>
      <c r="N1831" s="5">
        <f>+IF(D1831="male",VLOOKUP(BG1831,'Key node cluster'!$L$3:$N$24,3,0),VLOOKUP(BG1831,'Key node cluster'!$R$3:$T$15,3,0))</f>
        <v>1</v>
      </c>
      <c r="O1831" s="1">
        <v>0</v>
      </c>
      <c r="P1831" s="1">
        <f t="shared" si="1295"/>
        <v>12</v>
      </c>
      <c r="Q1831" s="1">
        <f t="shared" si="1296"/>
        <v>12</v>
      </c>
      <c r="R1831" s="1">
        <f t="shared" si="1297"/>
        <v>12</v>
      </c>
      <c r="S1831" s="1">
        <f t="shared" si="1298"/>
        <v>12</v>
      </c>
      <c r="T1831" s="1">
        <f t="shared" si="1299"/>
        <v>12</v>
      </c>
      <c r="U1831" s="1">
        <f t="shared" si="1300"/>
        <v>12</v>
      </c>
      <c r="V1831" s="1">
        <f t="shared" si="1301"/>
        <v>12</v>
      </c>
      <c r="W1831" s="1">
        <f t="shared" si="1302"/>
        <v>12</v>
      </c>
      <c r="X1831" s="1">
        <f t="shared" si="1303"/>
        <v>12</v>
      </c>
      <c r="Y1831" s="1">
        <f t="shared" si="1304"/>
        <v>12</v>
      </c>
      <c r="Z1831" s="1">
        <f t="shared" si="1305"/>
        <v>12</v>
      </c>
      <c r="AA1831" s="1">
        <f t="shared" si="1306"/>
        <v>12</v>
      </c>
      <c r="AB1831" s="1">
        <f t="shared" si="1307"/>
        <v>12</v>
      </c>
      <c r="AC1831" s="1">
        <f t="shared" si="1308"/>
        <v>12</v>
      </c>
      <c r="AD1831" s="1">
        <f t="shared" si="1309"/>
        <v>12</v>
      </c>
      <c r="AE1831" s="1">
        <f t="shared" si="1310"/>
        <v>12</v>
      </c>
      <c r="AF1831" s="1">
        <f t="shared" si="1311"/>
        <v>12</v>
      </c>
      <c r="AG1831" s="1">
        <f t="shared" si="1312"/>
        <v>12</v>
      </c>
      <c r="AH1831" s="1">
        <f t="shared" si="1313"/>
        <v>12</v>
      </c>
      <c r="AI1831" s="1">
        <f t="shared" si="1314"/>
        <v>12</v>
      </c>
      <c r="AJ1831" s="1">
        <f t="shared" si="1315"/>
        <v>12</v>
      </c>
      <c r="AK1831" s="1">
        <f t="shared" si="1316"/>
        <v>12</v>
      </c>
      <c r="AL1831" s="1">
        <f t="shared" si="1317"/>
        <v>12</v>
      </c>
      <c r="AM1831" s="1">
        <f t="shared" si="1318"/>
        <v>12</v>
      </c>
      <c r="AN1831" s="1">
        <f t="shared" si="1319"/>
        <v>12</v>
      </c>
      <c r="AO1831" s="1">
        <f t="shared" si="1320"/>
        <v>12</v>
      </c>
      <c r="AP1831" s="7">
        <f t="shared" si="1336"/>
        <v>12</v>
      </c>
      <c r="AQ1831" s="7">
        <f t="shared" si="1337"/>
        <v>12</v>
      </c>
      <c r="AR1831" s="1">
        <f t="shared" si="1321"/>
        <v>12</v>
      </c>
      <c r="AS1831" s="7">
        <f t="shared" si="1338"/>
        <v>12</v>
      </c>
      <c r="AT1831" s="1">
        <f t="shared" si="1322"/>
        <v>12</v>
      </c>
      <c r="AU1831" s="1">
        <f t="shared" si="1323"/>
        <v>12</v>
      </c>
      <c r="AV1831" s="1">
        <f t="shared" si="1324"/>
        <v>12</v>
      </c>
      <c r="AW1831" s="1">
        <f t="shared" si="1325"/>
        <v>12</v>
      </c>
      <c r="AX1831" s="1">
        <f t="shared" si="1326"/>
        <v>12</v>
      </c>
      <c r="AY1831" s="1">
        <f t="shared" si="1327"/>
        <v>12</v>
      </c>
      <c r="AZ1831" s="1">
        <f t="shared" si="1328"/>
        <v>12</v>
      </c>
      <c r="BA1831" s="1">
        <f t="shared" si="1329"/>
        <v>12</v>
      </c>
      <c r="BB1831" s="1">
        <f t="shared" si="1330"/>
        <v>12</v>
      </c>
      <c r="BC1831" s="1">
        <f t="shared" si="1331"/>
        <v>12</v>
      </c>
      <c r="BD1831" s="1">
        <f t="shared" si="1332"/>
        <v>12</v>
      </c>
      <c r="BE1831" s="1">
        <f t="shared" si="1333"/>
        <v>12</v>
      </c>
      <c r="BF1831" s="1">
        <f t="shared" si="1334"/>
        <v>12</v>
      </c>
      <c r="BG1831" s="1">
        <f>+IF(D1831="male",VLOOKUP(M1831,'Key node cluster'!$A$3:$C$45,3,0),VLOOKUP(M1831,'Key node cluster'!$F$3:$H$27,3,0))</f>
        <v>18</v>
      </c>
    </row>
    <row r="1832" spans="1:59" x14ac:dyDescent="0.25">
      <c r="A1832" t="s">
        <v>1537</v>
      </c>
      <c r="B1832">
        <v>9932000278</v>
      </c>
      <c r="C1832" s="7">
        <v>30</v>
      </c>
      <c r="D1832" t="s">
        <v>20</v>
      </c>
      <c r="E1832" t="s">
        <v>10</v>
      </c>
      <c r="F1832" t="s">
        <v>11</v>
      </c>
      <c r="G1832" t="str">
        <f t="shared" si="1335"/>
        <v>tvet</v>
      </c>
      <c r="H1832" s="7">
        <f t="shared" si="1293"/>
        <v>5</v>
      </c>
      <c r="I1832" t="s">
        <v>22</v>
      </c>
      <c r="J1832">
        <v>29</v>
      </c>
      <c r="K1832">
        <v>1.6684931506848999</v>
      </c>
      <c r="L1832">
        <v>1</v>
      </c>
      <c r="M1832" s="5">
        <f t="shared" si="1294"/>
        <v>18</v>
      </c>
      <c r="N1832" s="5">
        <f>+IF(D1832="male",VLOOKUP(BG1832,'Key node cluster'!$L$3:$N$24,3,0),VLOOKUP(BG1832,'Key node cluster'!$R$3:$T$15,3,0))</f>
        <v>1</v>
      </c>
      <c r="O1832" s="1">
        <v>0</v>
      </c>
      <c r="P1832" s="1">
        <f t="shared" si="1295"/>
        <v>12</v>
      </c>
      <c r="Q1832" s="1">
        <f t="shared" si="1296"/>
        <v>12</v>
      </c>
      <c r="R1832" s="1">
        <f t="shared" si="1297"/>
        <v>12</v>
      </c>
      <c r="S1832" s="1">
        <f t="shared" si="1298"/>
        <v>12</v>
      </c>
      <c r="T1832" s="1">
        <f t="shared" si="1299"/>
        <v>12</v>
      </c>
      <c r="U1832" s="1">
        <f t="shared" si="1300"/>
        <v>12</v>
      </c>
      <c r="V1832" s="1">
        <f t="shared" si="1301"/>
        <v>12</v>
      </c>
      <c r="W1832" s="1">
        <f t="shared" si="1302"/>
        <v>12</v>
      </c>
      <c r="X1832" s="1">
        <f t="shared" si="1303"/>
        <v>12</v>
      </c>
      <c r="Y1832" s="1">
        <f t="shared" si="1304"/>
        <v>12</v>
      </c>
      <c r="Z1832" s="1">
        <f t="shared" si="1305"/>
        <v>12</v>
      </c>
      <c r="AA1832" s="1">
        <f t="shared" si="1306"/>
        <v>12</v>
      </c>
      <c r="AB1832" s="1">
        <f t="shared" si="1307"/>
        <v>13</v>
      </c>
      <c r="AC1832" s="1">
        <f t="shared" si="1308"/>
        <v>17</v>
      </c>
      <c r="AD1832" s="1">
        <f t="shared" si="1309"/>
        <v>17</v>
      </c>
      <c r="AE1832" s="1">
        <f t="shared" si="1310"/>
        <v>17</v>
      </c>
      <c r="AF1832" s="1">
        <f t="shared" si="1311"/>
        <v>17</v>
      </c>
      <c r="AG1832" s="1">
        <f t="shared" si="1312"/>
        <v>18</v>
      </c>
      <c r="AH1832" s="1">
        <f t="shared" si="1313"/>
        <v>18</v>
      </c>
      <c r="AI1832" s="1">
        <f t="shared" si="1314"/>
        <v>18</v>
      </c>
      <c r="AJ1832" s="1">
        <f t="shared" si="1315"/>
        <v>18</v>
      </c>
      <c r="AK1832" s="1">
        <f t="shared" si="1316"/>
        <v>18</v>
      </c>
      <c r="AL1832" s="1">
        <f t="shared" si="1317"/>
        <v>18</v>
      </c>
      <c r="AM1832" s="1">
        <f t="shared" si="1318"/>
        <v>18</v>
      </c>
      <c r="AN1832" s="1">
        <f t="shared" si="1319"/>
        <v>18</v>
      </c>
      <c r="AO1832" s="1">
        <f t="shared" si="1320"/>
        <v>18</v>
      </c>
      <c r="AP1832" s="7">
        <f t="shared" si="1336"/>
        <v>18</v>
      </c>
      <c r="AQ1832" s="7">
        <f t="shared" si="1337"/>
        <v>18</v>
      </c>
      <c r="AR1832" s="1">
        <f t="shared" si="1321"/>
        <v>18</v>
      </c>
      <c r="AS1832" s="7">
        <f t="shared" si="1338"/>
        <v>18</v>
      </c>
      <c r="AT1832" s="1">
        <f t="shared" si="1322"/>
        <v>18</v>
      </c>
      <c r="AU1832" s="1">
        <f t="shared" si="1323"/>
        <v>18</v>
      </c>
      <c r="AV1832" s="1">
        <f t="shared" si="1324"/>
        <v>18</v>
      </c>
      <c r="AW1832" s="1">
        <f t="shared" si="1325"/>
        <v>18</v>
      </c>
      <c r="AX1832" s="1">
        <f t="shared" si="1326"/>
        <v>18</v>
      </c>
      <c r="AY1832" s="1">
        <f t="shared" si="1327"/>
        <v>18</v>
      </c>
      <c r="AZ1832" s="1">
        <f t="shared" si="1328"/>
        <v>18</v>
      </c>
      <c r="BA1832" s="1">
        <f t="shared" si="1329"/>
        <v>18</v>
      </c>
      <c r="BB1832" s="1">
        <f t="shared" si="1330"/>
        <v>18</v>
      </c>
      <c r="BC1832" s="1">
        <f t="shared" si="1331"/>
        <v>18</v>
      </c>
      <c r="BD1832" s="1">
        <f t="shared" si="1332"/>
        <v>18</v>
      </c>
      <c r="BE1832" s="1">
        <f t="shared" si="1333"/>
        <v>18</v>
      </c>
      <c r="BF1832" s="1">
        <f t="shared" si="1334"/>
        <v>18</v>
      </c>
      <c r="BG1832" s="1">
        <f>+IF(D1832="male",VLOOKUP(M1832,'Key node cluster'!$A$3:$C$45,3,0),VLOOKUP(M1832,'Key node cluster'!$F$3:$H$27,3,0))</f>
        <v>18</v>
      </c>
    </row>
    <row r="1833" spans="1:59" x14ac:dyDescent="0.25">
      <c r="A1833" t="s">
        <v>1553</v>
      </c>
      <c r="B1833">
        <v>9842040626</v>
      </c>
      <c r="C1833" s="7">
        <v>40</v>
      </c>
      <c r="D1833" t="s">
        <v>20</v>
      </c>
      <c r="E1833" t="s">
        <v>10</v>
      </c>
      <c r="F1833" t="s">
        <v>352</v>
      </c>
      <c r="G1833" t="str">
        <f t="shared" si="1335"/>
        <v>bachelor or above</v>
      </c>
      <c r="H1833" s="7">
        <f t="shared" si="1293"/>
        <v>1</v>
      </c>
      <c r="I1833" t="s">
        <v>14</v>
      </c>
      <c r="J1833">
        <v>37</v>
      </c>
      <c r="K1833">
        <v>0.24657534246575</v>
      </c>
      <c r="L1833">
        <v>1</v>
      </c>
      <c r="M1833" s="5">
        <f t="shared" si="1294"/>
        <v>23</v>
      </c>
      <c r="N1833" s="5">
        <f>+IF(D1833="male",VLOOKUP(BG1833,'Key node cluster'!$L$3:$N$24,3,0),VLOOKUP(BG1833,'Key node cluster'!$R$3:$T$15,3,0))</f>
        <v>0</v>
      </c>
      <c r="O1833" s="1">
        <v>0</v>
      </c>
      <c r="P1833" s="1">
        <f t="shared" si="1295"/>
        <v>12</v>
      </c>
      <c r="Q1833" s="1">
        <f t="shared" si="1296"/>
        <v>12</v>
      </c>
      <c r="R1833" s="1">
        <f t="shared" si="1297"/>
        <v>12</v>
      </c>
      <c r="S1833" s="1">
        <f t="shared" si="1298"/>
        <v>12</v>
      </c>
      <c r="T1833" s="1">
        <f t="shared" si="1299"/>
        <v>12</v>
      </c>
      <c r="U1833" s="1">
        <f t="shared" si="1300"/>
        <v>12</v>
      </c>
      <c r="V1833" s="1">
        <f t="shared" si="1301"/>
        <v>12</v>
      </c>
      <c r="W1833" s="1">
        <f t="shared" si="1302"/>
        <v>12</v>
      </c>
      <c r="X1833" s="1">
        <f t="shared" si="1303"/>
        <v>12</v>
      </c>
      <c r="Y1833" s="1">
        <f t="shared" si="1304"/>
        <v>12</v>
      </c>
      <c r="Z1833" s="1">
        <f t="shared" si="1305"/>
        <v>12</v>
      </c>
      <c r="AA1833" s="1">
        <f t="shared" si="1306"/>
        <v>12</v>
      </c>
      <c r="AB1833" s="1">
        <f t="shared" si="1307"/>
        <v>20</v>
      </c>
      <c r="AC1833" s="1">
        <f t="shared" si="1308"/>
        <v>20</v>
      </c>
      <c r="AD1833" s="1">
        <f t="shared" si="1309"/>
        <v>20</v>
      </c>
      <c r="AE1833" s="1">
        <f t="shared" si="1310"/>
        <v>20</v>
      </c>
      <c r="AF1833" s="1">
        <f t="shared" si="1311"/>
        <v>20</v>
      </c>
      <c r="AG1833" s="1">
        <f t="shared" si="1312"/>
        <v>20</v>
      </c>
      <c r="AH1833" s="1">
        <f t="shared" si="1313"/>
        <v>20</v>
      </c>
      <c r="AI1833" s="1">
        <f t="shared" si="1314"/>
        <v>20</v>
      </c>
      <c r="AJ1833" s="1">
        <f t="shared" si="1315"/>
        <v>21</v>
      </c>
      <c r="AK1833" s="1">
        <f t="shared" si="1316"/>
        <v>23</v>
      </c>
      <c r="AL1833" s="1">
        <f t="shared" si="1317"/>
        <v>23</v>
      </c>
      <c r="AM1833" s="1">
        <f t="shared" si="1318"/>
        <v>23</v>
      </c>
      <c r="AN1833" s="1">
        <f t="shared" si="1319"/>
        <v>23</v>
      </c>
      <c r="AO1833" s="1">
        <f t="shared" si="1320"/>
        <v>23</v>
      </c>
      <c r="AP1833" s="7">
        <f t="shared" si="1336"/>
        <v>23</v>
      </c>
      <c r="AQ1833" s="7">
        <f t="shared" si="1337"/>
        <v>23</v>
      </c>
      <c r="AR1833" s="1">
        <f t="shared" si="1321"/>
        <v>23</v>
      </c>
      <c r="AS1833" s="7">
        <f t="shared" si="1338"/>
        <v>23</v>
      </c>
      <c r="AT1833" s="1">
        <f t="shared" si="1322"/>
        <v>23</v>
      </c>
      <c r="AU1833" s="1">
        <f t="shared" si="1323"/>
        <v>23</v>
      </c>
      <c r="AV1833" s="1">
        <f t="shared" si="1324"/>
        <v>23</v>
      </c>
      <c r="AW1833" s="1">
        <f t="shared" si="1325"/>
        <v>23</v>
      </c>
      <c r="AX1833" s="1">
        <f t="shared" si="1326"/>
        <v>23</v>
      </c>
      <c r="AY1833" s="1">
        <f t="shared" si="1327"/>
        <v>23</v>
      </c>
      <c r="AZ1833" s="1">
        <f t="shared" si="1328"/>
        <v>23</v>
      </c>
      <c r="BA1833" s="1">
        <f t="shared" si="1329"/>
        <v>23</v>
      </c>
      <c r="BB1833" s="1">
        <f t="shared" si="1330"/>
        <v>23</v>
      </c>
      <c r="BC1833" s="1">
        <f t="shared" si="1331"/>
        <v>23</v>
      </c>
      <c r="BD1833" s="1">
        <f t="shared" si="1332"/>
        <v>23</v>
      </c>
      <c r="BE1833" s="1">
        <f t="shared" si="1333"/>
        <v>23</v>
      </c>
      <c r="BF1833" s="1">
        <f t="shared" si="1334"/>
        <v>23</v>
      </c>
      <c r="BG1833" s="1">
        <f>+IF(D1833="male",VLOOKUP(M1833,'Key node cluster'!$A$3:$C$45,3,0),VLOOKUP(M1833,'Key node cluster'!$F$3:$H$27,3,0))</f>
        <v>23</v>
      </c>
    </row>
    <row r="1834" spans="1:59" x14ac:dyDescent="0.25">
      <c r="A1834" t="s">
        <v>1581</v>
      </c>
      <c r="B1834">
        <v>9832036778</v>
      </c>
      <c r="C1834" s="7">
        <v>40</v>
      </c>
      <c r="D1834" t="s">
        <v>20</v>
      </c>
      <c r="E1834" t="s">
        <v>10</v>
      </c>
      <c r="G1834" t="str">
        <f t="shared" si="1335"/>
        <v/>
      </c>
      <c r="H1834" s="7">
        <f t="shared" si="1293"/>
        <v>1</v>
      </c>
      <c r="J1834">
        <v>38</v>
      </c>
      <c r="K1834">
        <v>0.33424657534246999</v>
      </c>
      <c r="L1834">
        <v>1</v>
      </c>
      <c r="M1834" s="5">
        <f t="shared" si="1294"/>
        <v>12</v>
      </c>
      <c r="N1834" s="5">
        <f>+IF(D1834="male",VLOOKUP(BG1834,'Key node cluster'!$L$3:$N$24,3,0),VLOOKUP(BG1834,'Key node cluster'!$R$3:$T$15,3,0))</f>
        <v>1</v>
      </c>
      <c r="O1834" s="1">
        <v>0</v>
      </c>
      <c r="P1834" s="1">
        <f t="shared" si="1295"/>
        <v>12</v>
      </c>
      <c r="Q1834" s="1">
        <f t="shared" si="1296"/>
        <v>12</v>
      </c>
      <c r="R1834" s="1">
        <f t="shared" si="1297"/>
        <v>12</v>
      </c>
      <c r="S1834" s="1">
        <f t="shared" si="1298"/>
        <v>12</v>
      </c>
      <c r="T1834" s="1">
        <f t="shared" si="1299"/>
        <v>12</v>
      </c>
      <c r="U1834" s="1">
        <f t="shared" si="1300"/>
        <v>12</v>
      </c>
      <c r="V1834" s="1">
        <f t="shared" si="1301"/>
        <v>12</v>
      </c>
      <c r="W1834" s="1">
        <f t="shared" si="1302"/>
        <v>12</v>
      </c>
      <c r="X1834" s="1">
        <f t="shared" si="1303"/>
        <v>12</v>
      </c>
      <c r="Y1834" s="1">
        <f t="shared" si="1304"/>
        <v>12</v>
      </c>
      <c r="Z1834" s="1">
        <f t="shared" si="1305"/>
        <v>12</v>
      </c>
      <c r="AA1834" s="1">
        <f t="shared" si="1306"/>
        <v>12</v>
      </c>
      <c r="AB1834" s="1">
        <f t="shared" si="1307"/>
        <v>12</v>
      </c>
      <c r="AC1834" s="1">
        <f t="shared" si="1308"/>
        <v>12</v>
      </c>
      <c r="AD1834" s="1">
        <f t="shared" si="1309"/>
        <v>12</v>
      </c>
      <c r="AE1834" s="1">
        <f t="shared" si="1310"/>
        <v>12</v>
      </c>
      <c r="AF1834" s="1">
        <f t="shared" si="1311"/>
        <v>12</v>
      </c>
      <c r="AG1834" s="1">
        <f t="shared" si="1312"/>
        <v>12</v>
      </c>
      <c r="AH1834" s="1">
        <f t="shared" si="1313"/>
        <v>12</v>
      </c>
      <c r="AI1834" s="1">
        <f t="shared" si="1314"/>
        <v>12</v>
      </c>
      <c r="AJ1834" s="1">
        <f t="shared" si="1315"/>
        <v>12</v>
      </c>
      <c r="AK1834" s="1">
        <f t="shared" si="1316"/>
        <v>12</v>
      </c>
      <c r="AL1834" s="1">
        <f t="shared" si="1317"/>
        <v>12</v>
      </c>
      <c r="AM1834" s="1">
        <f t="shared" si="1318"/>
        <v>12</v>
      </c>
      <c r="AN1834" s="1">
        <f t="shared" si="1319"/>
        <v>12</v>
      </c>
      <c r="AO1834" s="1">
        <f t="shared" si="1320"/>
        <v>12</v>
      </c>
      <c r="AP1834" s="7">
        <f t="shared" si="1336"/>
        <v>12</v>
      </c>
      <c r="AQ1834" s="7">
        <f t="shared" si="1337"/>
        <v>12</v>
      </c>
      <c r="AR1834" s="1">
        <f t="shared" si="1321"/>
        <v>12</v>
      </c>
      <c r="AS1834" s="7">
        <f t="shared" si="1338"/>
        <v>12</v>
      </c>
      <c r="AT1834" s="1">
        <f t="shared" si="1322"/>
        <v>12</v>
      </c>
      <c r="AU1834" s="1">
        <f t="shared" si="1323"/>
        <v>12</v>
      </c>
      <c r="AV1834" s="1">
        <f t="shared" si="1324"/>
        <v>12</v>
      </c>
      <c r="AW1834" s="1">
        <f t="shared" si="1325"/>
        <v>12</v>
      </c>
      <c r="AX1834" s="1">
        <f t="shared" si="1326"/>
        <v>12</v>
      </c>
      <c r="AY1834" s="1">
        <f t="shared" si="1327"/>
        <v>12</v>
      </c>
      <c r="AZ1834" s="1">
        <f t="shared" si="1328"/>
        <v>12</v>
      </c>
      <c r="BA1834" s="1">
        <f t="shared" si="1329"/>
        <v>12</v>
      </c>
      <c r="BB1834" s="1">
        <f t="shared" si="1330"/>
        <v>12</v>
      </c>
      <c r="BC1834" s="1">
        <f t="shared" si="1331"/>
        <v>12</v>
      </c>
      <c r="BD1834" s="1">
        <f t="shared" si="1332"/>
        <v>12</v>
      </c>
      <c r="BE1834" s="1">
        <f t="shared" si="1333"/>
        <v>12</v>
      </c>
      <c r="BF1834" s="1">
        <f t="shared" si="1334"/>
        <v>12</v>
      </c>
      <c r="BG1834" s="1">
        <f>+IF(D1834="male",VLOOKUP(M1834,'Key node cluster'!$A$3:$C$45,3,0),VLOOKUP(M1834,'Key node cluster'!$F$3:$H$27,3,0))</f>
        <v>18</v>
      </c>
    </row>
    <row r="1835" spans="1:59" x14ac:dyDescent="0.25">
      <c r="A1835" t="s">
        <v>1585</v>
      </c>
      <c r="B1835">
        <v>9922000296</v>
      </c>
      <c r="C1835" s="7">
        <v>30</v>
      </c>
      <c r="D1835" t="s">
        <v>20</v>
      </c>
      <c r="E1835" t="s">
        <v>10</v>
      </c>
      <c r="F1835" t="s">
        <v>11</v>
      </c>
      <c r="G1835" t="str">
        <f t="shared" si="1335"/>
        <v>secondary or below</v>
      </c>
      <c r="H1835" s="7">
        <f t="shared" si="1293"/>
        <v>10</v>
      </c>
      <c r="I1835" t="s">
        <v>12</v>
      </c>
      <c r="J1835">
        <v>29</v>
      </c>
      <c r="K1835">
        <v>6.1095890410958997</v>
      </c>
      <c r="L1835">
        <v>16</v>
      </c>
      <c r="M1835" s="5">
        <f t="shared" si="1294"/>
        <v>18</v>
      </c>
      <c r="N1835" s="5">
        <f>+IF(D1835="male",VLOOKUP(BG1835,'Key node cluster'!$L$3:$N$24,3,0),VLOOKUP(BG1835,'Key node cluster'!$R$3:$T$15,3,0))</f>
        <v>1</v>
      </c>
      <c r="O1835" s="1">
        <v>0</v>
      </c>
      <c r="P1835" s="1">
        <f t="shared" si="1295"/>
        <v>12</v>
      </c>
      <c r="Q1835" s="1">
        <f t="shared" si="1296"/>
        <v>12</v>
      </c>
      <c r="R1835" s="1">
        <f t="shared" si="1297"/>
        <v>12</v>
      </c>
      <c r="S1835" s="1">
        <f t="shared" si="1298"/>
        <v>12</v>
      </c>
      <c r="T1835" s="1">
        <f t="shared" si="1299"/>
        <v>12</v>
      </c>
      <c r="U1835" s="1">
        <f t="shared" si="1300"/>
        <v>12</v>
      </c>
      <c r="V1835" s="1">
        <f t="shared" si="1301"/>
        <v>12</v>
      </c>
      <c r="W1835" s="1">
        <f t="shared" si="1302"/>
        <v>12</v>
      </c>
      <c r="X1835" s="1">
        <f t="shared" si="1303"/>
        <v>12</v>
      </c>
      <c r="Y1835" s="1">
        <f t="shared" si="1304"/>
        <v>12</v>
      </c>
      <c r="Z1835" s="1">
        <f t="shared" si="1305"/>
        <v>12</v>
      </c>
      <c r="AA1835" s="1">
        <f t="shared" si="1306"/>
        <v>12</v>
      </c>
      <c r="AB1835" s="1">
        <f t="shared" si="1307"/>
        <v>13</v>
      </c>
      <c r="AC1835" s="1">
        <f t="shared" si="1308"/>
        <v>17</v>
      </c>
      <c r="AD1835" s="1">
        <f t="shared" si="1309"/>
        <v>17</v>
      </c>
      <c r="AE1835" s="1">
        <f t="shared" si="1310"/>
        <v>17</v>
      </c>
      <c r="AF1835" s="1">
        <f t="shared" si="1311"/>
        <v>17</v>
      </c>
      <c r="AG1835" s="1">
        <f t="shared" si="1312"/>
        <v>18</v>
      </c>
      <c r="AH1835" s="1">
        <f t="shared" si="1313"/>
        <v>18</v>
      </c>
      <c r="AI1835" s="1">
        <f t="shared" si="1314"/>
        <v>18</v>
      </c>
      <c r="AJ1835" s="1">
        <f t="shared" si="1315"/>
        <v>18</v>
      </c>
      <c r="AK1835" s="1">
        <f t="shared" si="1316"/>
        <v>18</v>
      </c>
      <c r="AL1835" s="1">
        <f t="shared" si="1317"/>
        <v>18</v>
      </c>
      <c r="AM1835" s="1">
        <f t="shared" si="1318"/>
        <v>18</v>
      </c>
      <c r="AN1835" s="1">
        <f t="shared" si="1319"/>
        <v>18</v>
      </c>
      <c r="AO1835" s="1">
        <f t="shared" si="1320"/>
        <v>18</v>
      </c>
      <c r="AP1835" s="7">
        <f t="shared" si="1336"/>
        <v>18</v>
      </c>
      <c r="AQ1835" s="7">
        <f t="shared" si="1337"/>
        <v>18</v>
      </c>
      <c r="AR1835" s="1">
        <f t="shared" si="1321"/>
        <v>18</v>
      </c>
      <c r="AS1835" s="7">
        <f t="shared" si="1338"/>
        <v>18</v>
      </c>
      <c r="AT1835" s="1">
        <f t="shared" si="1322"/>
        <v>18</v>
      </c>
      <c r="AU1835" s="1">
        <f t="shared" si="1323"/>
        <v>18</v>
      </c>
      <c r="AV1835" s="1">
        <f t="shared" si="1324"/>
        <v>18</v>
      </c>
      <c r="AW1835" s="1">
        <f t="shared" si="1325"/>
        <v>18</v>
      </c>
      <c r="AX1835" s="1">
        <f t="shared" si="1326"/>
        <v>18</v>
      </c>
      <c r="AY1835" s="1">
        <f t="shared" si="1327"/>
        <v>18</v>
      </c>
      <c r="AZ1835" s="1">
        <f t="shared" si="1328"/>
        <v>18</v>
      </c>
      <c r="BA1835" s="1">
        <f t="shared" si="1329"/>
        <v>18</v>
      </c>
      <c r="BB1835" s="1">
        <f t="shared" si="1330"/>
        <v>18</v>
      </c>
      <c r="BC1835" s="1">
        <f t="shared" si="1331"/>
        <v>18</v>
      </c>
      <c r="BD1835" s="1">
        <f t="shared" si="1332"/>
        <v>18</v>
      </c>
      <c r="BE1835" s="1">
        <f t="shared" si="1333"/>
        <v>18</v>
      </c>
      <c r="BF1835" s="1">
        <f t="shared" si="1334"/>
        <v>18</v>
      </c>
      <c r="BG1835" s="1">
        <f>+IF(D1835="male",VLOOKUP(M1835,'Key node cluster'!$A$3:$C$45,3,0),VLOOKUP(M1835,'Key node cluster'!$F$3:$H$27,3,0))</f>
        <v>18</v>
      </c>
    </row>
    <row r="1836" spans="1:59" x14ac:dyDescent="0.25">
      <c r="A1836" t="s">
        <v>1595</v>
      </c>
      <c r="B1836">
        <v>9822001947</v>
      </c>
      <c r="C1836" s="7">
        <v>40</v>
      </c>
      <c r="D1836" t="s">
        <v>20</v>
      </c>
      <c r="E1836" t="s">
        <v>10</v>
      </c>
      <c r="G1836" t="str">
        <f t="shared" si="1335"/>
        <v>secondary or below</v>
      </c>
      <c r="H1836" s="7">
        <f t="shared" si="1293"/>
        <v>1</v>
      </c>
      <c r="I1836" t="s">
        <v>12</v>
      </c>
      <c r="J1836">
        <v>40</v>
      </c>
      <c r="K1836">
        <v>0.90684931506848998</v>
      </c>
      <c r="L1836">
        <v>3</v>
      </c>
      <c r="M1836" s="5">
        <f t="shared" si="1294"/>
        <v>16</v>
      </c>
      <c r="N1836" s="5">
        <f>+IF(D1836="male",VLOOKUP(BG1836,'Key node cluster'!$L$3:$N$24,3,0),VLOOKUP(BG1836,'Key node cluster'!$R$3:$T$15,3,0))</f>
        <v>1</v>
      </c>
      <c r="O1836" s="1">
        <v>0</v>
      </c>
      <c r="P1836" s="1">
        <f t="shared" si="1295"/>
        <v>12</v>
      </c>
      <c r="Q1836" s="1">
        <f t="shared" si="1296"/>
        <v>12</v>
      </c>
      <c r="R1836" s="1">
        <f t="shared" si="1297"/>
        <v>12</v>
      </c>
      <c r="S1836" s="1">
        <f t="shared" si="1298"/>
        <v>12</v>
      </c>
      <c r="T1836" s="1">
        <f t="shared" si="1299"/>
        <v>12</v>
      </c>
      <c r="U1836" s="1">
        <f t="shared" si="1300"/>
        <v>12</v>
      </c>
      <c r="V1836" s="1">
        <f t="shared" si="1301"/>
        <v>12</v>
      </c>
      <c r="W1836" s="1">
        <f t="shared" si="1302"/>
        <v>12</v>
      </c>
      <c r="X1836" s="1">
        <f t="shared" si="1303"/>
        <v>12</v>
      </c>
      <c r="Y1836" s="1">
        <f t="shared" si="1304"/>
        <v>12</v>
      </c>
      <c r="Z1836" s="1">
        <f t="shared" si="1305"/>
        <v>12</v>
      </c>
      <c r="AA1836" s="1">
        <f t="shared" si="1306"/>
        <v>12</v>
      </c>
      <c r="AB1836" s="1">
        <f t="shared" si="1307"/>
        <v>13</v>
      </c>
      <c r="AC1836" s="1">
        <f t="shared" si="1308"/>
        <v>14</v>
      </c>
      <c r="AD1836" s="1">
        <f t="shared" si="1309"/>
        <v>16</v>
      </c>
      <c r="AE1836" s="1">
        <f t="shared" si="1310"/>
        <v>16</v>
      </c>
      <c r="AF1836" s="1">
        <f t="shared" si="1311"/>
        <v>16</v>
      </c>
      <c r="AG1836" s="1">
        <f t="shared" si="1312"/>
        <v>16</v>
      </c>
      <c r="AH1836" s="1">
        <f t="shared" si="1313"/>
        <v>16</v>
      </c>
      <c r="AI1836" s="1">
        <f t="shared" si="1314"/>
        <v>16</v>
      </c>
      <c r="AJ1836" s="1">
        <f t="shared" si="1315"/>
        <v>16</v>
      </c>
      <c r="AK1836" s="1">
        <f t="shared" si="1316"/>
        <v>16</v>
      </c>
      <c r="AL1836" s="1">
        <f t="shared" si="1317"/>
        <v>16</v>
      </c>
      <c r="AM1836" s="1">
        <f t="shared" si="1318"/>
        <v>16</v>
      </c>
      <c r="AN1836" s="1">
        <f t="shared" si="1319"/>
        <v>16</v>
      </c>
      <c r="AO1836" s="1">
        <f t="shared" si="1320"/>
        <v>16</v>
      </c>
      <c r="AP1836" s="7">
        <f t="shared" si="1336"/>
        <v>16</v>
      </c>
      <c r="AQ1836" s="7">
        <f t="shared" si="1337"/>
        <v>16</v>
      </c>
      <c r="AR1836" s="1">
        <f t="shared" si="1321"/>
        <v>16</v>
      </c>
      <c r="AS1836" s="7">
        <f t="shared" si="1338"/>
        <v>16</v>
      </c>
      <c r="AT1836" s="1">
        <f t="shared" si="1322"/>
        <v>16</v>
      </c>
      <c r="AU1836" s="1">
        <f t="shared" si="1323"/>
        <v>16</v>
      </c>
      <c r="AV1836" s="1">
        <f t="shared" si="1324"/>
        <v>16</v>
      </c>
      <c r="AW1836" s="1">
        <f t="shared" si="1325"/>
        <v>16</v>
      </c>
      <c r="AX1836" s="1">
        <f t="shared" si="1326"/>
        <v>16</v>
      </c>
      <c r="AY1836" s="1">
        <f t="shared" si="1327"/>
        <v>16</v>
      </c>
      <c r="AZ1836" s="1">
        <f t="shared" si="1328"/>
        <v>16</v>
      </c>
      <c r="BA1836" s="1">
        <f t="shared" si="1329"/>
        <v>16</v>
      </c>
      <c r="BB1836" s="1">
        <f t="shared" si="1330"/>
        <v>16</v>
      </c>
      <c r="BC1836" s="1">
        <f t="shared" si="1331"/>
        <v>16</v>
      </c>
      <c r="BD1836" s="1">
        <f t="shared" si="1332"/>
        <v>16</v>
      </c>
      <c r="BE1836" s="1">
        <f t="shared" si="1333"/>
        <v>16</v>
      </c>
      <c r="BF1836" s="1">
        <f t="shared" si="1334"/>
        <v>16</v>
      </c>
      <c r="BG1836" s="1">
        <f>+IF(D1836="male",VLOOKUP(M1836,'Key node cluster'!$A$3:$C$45,3,0),VLOOKUP(M1836,'Key node cluster'!$F$3:$H$27,3,0))</f>
        <v>16</v>
      </c>
    </row>
    <row r="1837" spans="1:59" x14ac:dyDescent="0.25">
      <c r="A1837" t="s">
        <v>1619</v>
      </c>
      <c r="B1837">
        <v>9752028637</v>
      </c>
      <c r="C1837" s="7">
        <v>50</v>
      </c>
      <c r="D1837" t="s">
        <v>20</v>
      </c>
      <c r="E1837" t="s">
        <v>10</v>
      </c>
      <c r="F1837" t="s">
        <v>11</v>
      </c>
      <c r="G1837" t="str">
        <f t="shared" si="1335"/>
        <v/>
      </c>
      <c r="H1837" s="7">
        <f t="shared" si="1293"/>
        <v>20</v>
      </c>
      <c r="J1837">
        <v>46</v>
      </c>
      <c r="K1837">
        <v>16.090410958903998</v>
      </c>
      <c r="L1837">
        <v>18</v>
      </c>
      <c r="M1837" s="5">
        <f t="shared" si="1294"/>
        <v>12</v>
      </c>
      <c r="N1837" s="5">
        <f>+IF(D1837="male",VLOOKUP(BG1837,'Key node cluster'!$L$3:$N$24,3,0),VLOOKUP(BG1837,'Key node cluster'!$R$3:$T$15,3,0))</f>
        <v>1</v>
      </c>
      <c r="O1837" s="1">
        <v>0</v>
      </c>
      <c r="P1837" s="1">
        <f t="shared" si="1295"/>
        <v>12</v>
      </c>
      <c r="Q1837" s="1">
        <f t="shared" si="1296"/>
        <v>12</v>
      </c>
      <c r="R1837" s="1">
        <f t="shared" si="1297"/>
        <v>12</v>
      </c>
      <c r="S1837" s="1">
        <f t="shared" si="1298"/>
        <v>12</v>
      </c>
      <c r="T1837" s="1">
        <f t="shared" si="1299"/>
        <v>12</v>
      </c>
      <c r="U1837" s="1">
        <f t="shared" si="1300"/>
        <v>12</v>
      </c>
      <c r="V1837" s="1">
        <f t="shared" si="1301"/>
        <v>12</v>
      </c>
      <c r="W1837" s="1">
        <f t="shared" si="1302"/>
        <v>12</v>
      </c>
      <c r="X1837" s="1">
        <f t="shared" si="1303"/>
        <v>12</v>
      </c>
      <c r="Y1837" s="1">
        <f t="shared" si="1304"/>
        <v>12</v>
      </c>
      <c r="Z1837" s="1">
        <f t="shared" si="1305"/>
        <v>12</v>
      </c>
      <c r="AA1837" s="1">
        <f t="shared" si="1306"/>
        <v>12</v>
      </c>
      <c r="AB1837" s="1">
        <f t="shared" si="1307"/>
        <v>12</v>
      </c>
      <c r="AC1837" s="1">
        <f t="shared" si="1308"/>
        <v>12</v>
      </c>
      <c r="AD1837" s="1">
        <f t="shared" si="1309"/>
        <v>12</v>
      </c>
      <c r="AE1837" s="1">
        <f t="shared" si="1310"/>
        <v>12</v>
      </c>
      <c r="AF1837" s="1">
        <f t="shared" si="1311"/>
        <v>12</v>
      </c>
      <c r="AG1837" s="1">
        <f t="shared" si="1312"/>
        <v>12</v>
      </c>
      <c r="AH1837" s="1">
        <f t="shared" si="1313"/>
        <v>12</v>
      </c>
      <c r="AI1837" s="1">
        <f t="shared" si="1314"/>
        <v>12</v>
      </c>
      <c r="AJ1837" s="1">
        <f t="shared" si="1315"/>
        <v>12</v>
      </c>
      <c r="AK1837" s="1">
        <f t="shared" si="1316"/>
        <v>12</v>
      </c>
      <c r="AL1837" s="1">
        <f t="shared" si="1317"/>
        <v>12</v>
      </c>
      <c r="AM1837" s="1">
        <f t="shared" si="1318"/>
        <v>12</v>
      </c>
      <c r="AN1837" s="1">
        <f t="shared" si="1319"/>
        <v>12</v>
      </c>
      <c r="AO1837" s="1">
        <f t="shared" si="1320"/>
        <v>12</v>
      </c>
      <c r="AP1837" s="7">
        <f t="shared" si="1336"/>
        <v>12</v>
      </c>
      <c r="AQ1837" s="7">
        <f t="shared" si="1337"/>
        <v>12</v>
      </c>
      <c r="AR1837" s="1">
        <f t="shared" si="1321"/>
        <v>12</v>
      </c>
      <c r="AS1837" s="7">
        <f t="shared" si="1338"/>
        <v>12</v>
      </c>
      <c r="AT1837" s="1">
        <f t="shared" si="1322"/>
        <v>12</v>
      </c>
      <c r="AU1837" s="1">
        <f t="shared" si="1323"/>
        <v>12</v>
      </c>
      <c r="AV1837" s="1">
        <f t="shared" si="1324"/>
        <v>12</v>
      </c>
      <c r="AW1837" s="1">
        <f t="shared" si="1325"/>
        <v>12</v>
      </c>
      <c r="AX1837" s="1">
        <f t="shared" si="1326"/>
        <v>12</v>
      </c>
      <c r="AY1837" s="1">
        <f t="shared" si="1327"/>
        <v>12</v>
      </c>
      <c r="AZ1837" s="1">
        <f t="shared" si="1328"/>
        <v>12</v>
      </c>
      <c r="BA1837" s="1">
        <f t="shared" si="1329"/>
        <v>12</v>
      </c>
      <c r="BB1837" s="1">
        <f t="shared" si="1330"/>
        <v>12</v>
      </c>
      <c r="BC1837" s="1">
        <f t="shared" si="1331"/>
        <v>12</v>
      </c>
      <c r="BD1837" s="1">
        <f t="shared" si="1332"/>
        <v>12</v>
      </c>
      <c r="BE1837" s="1">
        <f t="shared" si="1333"/>
        <v>12</v>
      </c>
      <c r="BF1837" s="1">
        <f t="shared" si="1334"/>
        <v>12</v>
      </c>
      <c r="BG1837" s="1">
        <f>+IF(D1837="male",VLOOKUP(M1837,'Key node cluster'!$A$3:$C$45,3,0),VLOOKUP(M1837,'Key node cluster'!$F$3:$H$27,3,0))</f>
        <v>18</v>
      </c>
    </row>
    <row r="1838" spans="1:59" x14ac:dyDescent="0.25">
      <c r="A1838" t="s">
        <v>1627</v>
      </c>
      <c r="B1838">
        <v>9932061163</v>
      </c>
      <c r="C1838" s="7">
        <v>30</v>
      </c>
      <c r="D1838" t="s">
        <v>20</v>
      </c>
      <c r="E1838" t="s">
        <v>10</v>
      </c>
      <c r="G1838" t="str">
        <f t="shared" si="1335"/>
        <v/>
      </c>
      <c r="H1838" s="7">
        <f t="shared" si="1293"/>
        <v>5</v>
      </c>
      <c r="J1838">
        <v>28</v>
      </c>
      <c r="K1838">
        <v>1.4109589041096</v>
      </c>
      <c r="L1838">
        <v>7</v>
      </c>
      <c r="M1838" s="5">
        <f t="shared" si="1294"/>
        <v>12</v>
      </c>
      <c r="N1838" s="5">
        <f>+IF(D1838="male",VLOOKUP(BG1838,'Key node cluster'!$L$3:$N$24,3,0),VLOOKUP(BG1838,'Key node cluster'!$R$3:$T$15,3,0))</f>
        <v>1</v>
      </c>
      <c r="O1838" s="1">
        <v>0</v>
      </c>
      <c r="P1838" s="1">
        <f t="shared" si="1295"/>
        <v>12</v>
      </c>
      <c r="Q1838" s="1">
        <f t="shared" si="1296"/>
        <v>12</v>
      </c>
      <c r="R1838" s="1">
        <f t="shared" si="1297"/>
        <v>12</v>
      </c>
      <c r="S1838" s="1">
        <f t="shared" si="1298"/>
        <v>12</v>
      </c>
      <c r="T1838" s="1">
        <f t="shared" si="1299"/>
        <v>12</v>
      </c>
      <c r="U1838" s="1">
        <f t="shared" si="1300"/>
        <v>12</v>
      </c>
      <c r="V1838" s="1">
        <f t="shared" si="1301"/>
        <v>12</v>
      </c>
      <c r="W1838" s="1">
        <f t="shared" si="1302"/>
        <v>12</v>
      </c>
      <c r="X1838" s="1">
        <f t="shared" si="1303"/>
        <v>12</v>
      </c>
      <c r="Y1838" s="1">
        <f t="shared" si="1304"/>
        <v>12</v>
      </c>
      <c r="Z1838" s="1">
        <f t="shared" si="1305"/>
        <v>12</v>
      </c>
      <c r="AA1838" s="1">
        <f t="shared" si="1306"/>
        <v>12</v>
      </c>
      <c r="AB1838" s="1">
        <f t="shared" si="1307"/>
        <v>12</v>
      </c>
      <c r="AC1838" s="1">
        <f t="shared" si="1308"/>
        <v>12</v>
      </c>
      <c r="AD1838" s="1">
        <f t="shared" si="1309"/>
        <v>12</v>
      </c>
      <c r="AE1838" s="1">
        <f t="shared" si="1310"/>
        <v>12</v>
      </c>
      <c r="AF1838" s="1">
        <f t="shared" si="1311"/>
        <v>12</v>
      </c>
      <c r="AG1838" s="1">
        <f t="shared" si="1312"/>
        <v>12</v>
      </c>
      <c r="AH1838" s="1">
        <f t="shared" si="1313"/>
        <v>12</v>
      </c>
      <c r="AI1838" s="1">
        <f t="shared" si="1314"/>
        <v>12</v>
      </c>
      <c r="AJ1838" s="1">
        <f t="shared" si="1315"/>
        <v>12</v>
      </c>
      <c r="AK1838" s="1">
        <f t="shared" si="1316"/>
        <v>12</v>
      </c>
      <c r="AL1838" s="1">
        <f t="shared" si="1317"/>
        <v>12</v>
      </c>
      <c r="AM1838" s="1">
        <f t="shared" si="1318"/>
        <v>12</v>
      </c>
      <c r="AN1838" s="1">
        <f t="shared" si="1319"/>
        <v>12</v>
      </c>
      <c r="AO1838" s="1">
        <f t="shared" si="1320"/>
        <v>12</v>
      </c>
      <c r="AP1838" s="7">
        <f t="shared" si="1336"/>
        <v>12</v>
      </c>
      <c r="AQ1838" s="7">
        <f t="shared" si="1337"/>
        <v>12</v>
      </c>
      <c r="AR1838" s="1">
        <f t="shared" si="1321"/>
        <v>12</v>
      </c>
      <c r="AS1838" s="7">
        <f t="shared" si="1338"/>
        <v>12</v>
      </c>
      <c r="AT1838" s="1">
        <f t="shared" si="1322"/>
        <v>12</v>
      </c>
      <c r="AU1838" s="1">
        <f t="shared" si="1323"/>
        <v>12</v>
      </c>
      <c r="AV1838" s="1">
        <f t="shared" si="1324"/>
        <v>12</v>
      </c>
      <c r="AW1838" s="1">
        <f t="shared" si="1325"/>
        <v>12</v>
      </c>
      <c r="AX1838" s="1">
        <f t="shared" si="1326"/>
        <v>12</v>
      </c>
      <c r="AY1838" s="1">
        <f t="shared" si="1327"/>
        <v>12</v>
      </c>
      <c r="AZ1838" s="1">
        <f t="shared" si="1328"/>
        <v>12</v>
      </c>
      <c r="BA1838" s="1">
        <f t="shared" si="1329"/>
        <v>12</v>
      </c>
      <c r="BB1838" s="1">
        <f t="shared" si="1330"/>
        <v>12</v>
      </c>
      <c r="BC1838" s="1">
        <f t="shared" si="1331"/>
        <v>12</v>
      </c>
      <c r="BD1838" s="1">
        <f t="shared" si="1332"/>
        <v>12</v>
      </c>
      <c r="BE1838" s="1">
        <f t="shared" si="1333"/>
        <v>12</v>
      </c>
      <c r="BF1838" s="1">
        <f t="shared" si="1334"/>
        <v>12</v>
      </c>
      <c r="BG1838" s="1">
        <f>+IF(D1838="male",VLOOKUP(M1838,'Key node cluster'!$A$3:$C$45,3,0),VLOOKUP(M1838,'Key node cluster'!$F$3:$H$27,3,0))</f>
        <v>18</v>
      </c>
    </row>
    <row r="1839" spans="1:59" x14ac:dyDescent="0.25">
      <c r="A1839" t="s">
        <v>1637</v>
      </c>
      <c r="B1839">
        <v>2000775379</v>
      </c>
      <c r="C1839" s="7">
        <v>50</v>
      </c>
      <c r="D1839" t="s">
        <v>20</v>
      </c>
      <c r="E1839" t="s">
        <v>10</v>
      </c>
      <c r="G1839" t="str">
        <f t="shared" si="1335"/>
        <v/>
      </c>
      <c r="H1839" s="7">
        <f t="shared" si="1293"/>
        <v>5</v>
      </c>
      <c r="J1839">
        <v>49</v>
      </c>
      <c r="K1839">
        <v>1.5041095890411</v>
      </c>
      <c r="L1839">
        <v>2</v>
      </c>
      <c r="M1839" s="5">
        <f t="shared" si="1294"/>
        <v>12</v>
      </c>
      <c r="N1839" s="5">
        <f>+IF(D1839="male",VLOOKUP(BG1839,'Key node cluster'!$L$3:$N$24,3,0),VLOOKUP(BG1839,'Key node cluster'!$R$3:$T$15,3,0))</f>
        <v>1</v>
      </c>
      <c r="O1839" s="1">
        <v>0</v>
      </c>
      <c r="P1839" s="1">
        <f t="shared" si="1295"/>
        <v>12</v>
      </c>
      <c r="Q1839" s="1">
        <f t="shared" si="1296"/>
        <v>12</v>
      </c>
      <c r="R1839" s="1">
        <f t="shared" si="1297"/>
        <v>12</v>
      </c>
      <c r="S1839" s="1">
        <f t="shared" si="1298"/>
        <v>12</v>
      </c>
      <c r="T1839" s="1">
        <f t="shared" si="1299"/>
        <v>12</v>
      </c>
      <c r="U1839" s="1">
        <f t="shared" si="1300"/>
        <v>12</v>
      </c>
      <c r="V1839" s="1">
        <f t="shared" si="1301"/>
        <v>12</v>
      </c>
      <c r="W1839" s="1">
        <f t="shared" si="1302"/>
        <v>12</v>
      </c>
      <c r="X1839" s="1">
        <f t="shared" si="1303"/>
        <v>12</v>
      </c>
      <c r="Y1839" s="1">
        <f t="shared" si="1304"/>
        <v>12</v>
      </c>
      <c r="Z1839" s="1">
        <f t="shared" si="1305"/>
        <v>12</v>
      </c>
      <c r="AA1839" s="1">
        <f t="shared" si="1306"/>
        <v>12</v>
      </c>
      <c r="AB1839" s="1">
        <f t="shared" si="1307"/>
        <v>12</v>
      </c>
      <c r="AC1839" s="1">
        <f t="shared" si="1308"/>
        <v>12</v>
      </c>
      <c r="AD1839" s="1">
        <f t="shared" si="1309"/>
        <v>12</v>
      </c>
      <c r="AE1839" s="1">
        <f t="shared" si="1310"/>
        <v>12</v>
      </c>
      <c r="AF1839" s="1">
        <f t="shared" si="1311"/>
        <v>12</v>
      </c>
      <c r="AG1839" s="1">
        <f t="shared" si="1312"/>
        <v>12</v>
      </c>
      <c r="AH1839" s="1">
        <f t="shared" si="1313"/>
        <v>12</v>
      </c>
      <c r="AI1839" s="1">
        <f t="shared" si="1314"/>
        <v>12</v>
      </c>
      <c r="AJ1839" s="1">
        <f t="shared" si="1315"/>
        <v>12</v>
      </c>
      <c r="AK1839" s="1">
        <f t="shared" si="1316"/>
        <v>12</v>
      </c>
      <c r="AL1839" s="1">
        <f t="shared" si="1317"/>
        <v>12</v>
      </c>
      <c r="AM1839" s="1">
        <f t="shared" si="1318"/>
        <v>12</v>
      </c>
      <c r="AN1839" s="1">
        <f t="shared" si="1319"/>
        <v>12</v>
      </c>
      <c r="AO1839" s="1">
        <f t="shared" si="1320"/>
        <v>12</v>
      </c>
      <c r="AP1839" s="7">
        <f t="shared" si="1336"/>
        <v>12</v>
      </c>
      <c r="AQ1839" s="7">
        <f t="shared" si="1337"/>
        <v>12</v>
      </c>
      <c r="AR1839" s="1">
        <f t="shared" si="1321"/>
        <v>12</v>
      </c>
      <c r="AS1839" s="7">
        <f t="shared" si="1338"/>
        <v>12</v>
      </c>
      <c r="AT1839" s="1">
        <f t="shared" si="1322"/>
        <v>12</v>
      </c>
      <c r="AU1839" s="1">
        <f t="shared" si="1323"/>
        <v>12</v>
      </c>
      <c r="AV1839" s="1">
        <f t="shared" si="1324"/>
        <v>12</v>
      </c>
      <c r="AW1839" s="1">
        <f t="shared" si="1325"/>
        <v>12</v>
      </c>
      <c r="AX1839" s="1">
        <f t="shared" si="1326"/>
        <v>12</v>
      </c>
      <c r="AY1839" s="1">
        <f t="shared" si="1327"/>
        <v>12</v>
      </c>
      <c r="AZ1839" s="1">
        <f t="shared" si="1328"/>
        <v>12</v>
      </c>
      <c r="BA1839" s="1">
        <f t="shared" si="1329"/>
        <v>12</v>
      </c>
      <c r="BB1839" s="1">
        <f t="shared" si="1330"/>
        <v>12</v>
      </c>
      <c r="BC1839" s="1">
        <f t="shared" si="1331"/>
        <v>12</v>
      </c>
      <c r="BD1839" s="1">
        <f t="shared" si="1332"/>
        <v>12</v>
      </c>
      <c r="BE1839" s="1">
        <f t="shared" si="1333"/>
        <v>12</v>
      </c>
      <c r="BF1839" s="1">
        <f t="shared" si="1334"/>
        <v>12</v>
      </c>
      <c r="BG1839" s="1">
        <f>+IF(D1839="male",VLOOKUP(M1839,'Key node cluster'!$A$3:$C$45,3,0),VLOOKUP(M1839,'Key node cluster'!$F$3:$H$27,3,0))</f>
        <v>18</v>
      </c>
    </row>
    <row r="1840" spans="1:59" x14ac:dyDescent="0.25">
      <c r="A1840" t="s">
        <v>1645</v>
      </c>
      <c r="B1840">
        <v>9912025729</v>
      </c>
      <c r="C1840" s="7">
        <v>30</v>
      </c>
      <c r="D1840" t="s">
        <v>20</v>
      </c>
      <c r="E1840" t="s">
        <v>10</v>
      </c>
      <c r="F1840" t="s">
        <v>25</v>
      </c>
      <c r="G1840" t="str">
        <f t="shared" si="1335"/>
        <v>bachelor or above</v>
      </c>
      <c r="H1840" s="7">
        <f t="shared" si="1293"/>
        <v>1</v>
      </c>
      <c r="I1840" t="s">
        <v>14</v>
      </c>
      <c r="J1840">
        <v>30</v>
      </c>
      <c r="K1840">
        <v>0.25205479452055002</v>
      </c>
      <c r="L1840">
        <v>1</v>
      </c>
      <c r="M1840" s="5">
        <f t="shared" si="1294"/>
        <v>23</v>
      </c>
      <c r="N1840" s="5">
        <f>+IF(D1840="male",VLOOKUP(BG1840,'Key node cluster'!$L$3:$N$24,3,0),VLOOKUP(BG1840,'Key node cluster'!$R$3:$T$15,3,0))</f>
        <v>0</v>
      </c>
      <c r="O1840" s="1">
        <v>0</v>
      </c>
      <c r="P1840" s="1">
        <f t="shared" si="1295"/>
        <v>12</v>
      </c>
      <c r="Q1840" s="1">
        <f t="shared" si="1296"/>
        <v>12</v>
      </c>
      <c r="R1840" s="1">
        <f t="shared" si="1297"/>
        <v>12</v>
      </c>
      <c r="S1840" s="1">
        <f t="shared" si="1298"/>
        <v>12</v>
      </c>
      <c r="T1840" s="1">
        <f t="shared" si="1299"/>
        <v>12</v>
      </c>
      <c r="U1840" s="1">
        <f t="shared" si="1300"/>
        <v>12</v>
      </c>
      <c r="V1840" s="1">
        <f t="shared" si="1301"/>
        <v>12</v>
      </c>
      <c r="W1840" s="1">
        <f t="shared" si="1302"/>
        <v>12</v>
      </c>
      <c r="X1840" s="1">
        <f t="shared" si="1303"/>
        <v>12</v>
      </c>
      <c r="Y1840" s="1">
        <f t="shared" si="1304"/>
        <v>12</v>
      </c>
      <c r="Z1840" s="1">
        <f t="shared" si="1305"/>
        <v>12</v>
      </c>
      <c r="AA1840" s="1">
        <f t="shared" si="1306"/>
        <v>12</v>
      </c>
      <c r="AB1840" s="1">
        <f t="shared" si="1307"/>
        <v>20</v>
      </c>
      <c r="AC1840" s="1">
        <f t="shared" si="1308"/>
        <v>20</v>
      </c>
      <c r="AD1840" s="1">
        <f t="shared" si="1309"/>
        <v>20</v>
      </c>
      <c r="AE1840" s="1">
        <f t="shared" si="1310"/>
        <v>20</v>
      </c>
      <c r="AF1840" s="1">
        <f t="shared" si="1311"/>
        <v>20</v>
      </c>
      <c r="AG1840" s="1">
        <f t="shared" si="1312"/>
        <v>20</v>
      </c>
      <c r="AH1840" s="1">
        <f t="shared" si="1313"/>
        <v>20</v>
      </c>
      <c r="AI1840" s="1">
        <f t="shared" si="1314"/>
        <v>20</v>
      </c>
      <c r="AJ1840" s="1">
        <f t="shared" si="1315"/>
        <v>21</v>
      </c>
      <c r="AK1840" s="1">
        <f t="shared" si="1316"/>
        <v>23</v>
      </c>
      <c r="AL1840" s="1">
        <f t="shared" si="1317"/>
        <v>23</v>
      </c>
      <c r="AM1840" s="1">
        <f t="shared" si="1318"/>
        <v>23</v>
      </c>
      <c r="AN1840" s="1">
        <f t="shared" si="1319"/>
        <v>23</v>
      </c>
      <c r="AO1840" s="1">
        <f t="shared" si="1320"/>
        <v>23</v>
      </c>
      <c r="AP1840" s="7">
        <f t="shared" si="1336"/>
        <v>23</v>
      </c>
      <c r="AQ1840" s="7">
        <f t="shared" si="1337"/>
        <v>23</v>
      </c>
      <c r="AR1840" s="1">
        <f t="shared" si="1321"/>
        <v>23</v>
      </c>
      <c r="AS1840" s="7">
        <f t="shared" si="1338"/>
        <v>23</v>
      </c>
      <c r="AT1840" s="1">
        <f t="shared" si="1322"/>
        <v>23</v>
      </c>
      <c r="AU1840" s="1">
        <f t="shared" si="1323"/>
        <v>23</v>
      </c>
      <c r="AV1840" s="1">
        <f t="shared" si="1324"/>
        <v>23</v>
      </c>
      <c r="AW1840" s="1">
        <f t="shared" si="1325"/>
        <v>23</v>
      </c>
      <c r="AX1840" s="1">
        <f t="shared" si="1326"/>
        <v>23</v>
      </c>
      <c r="AY1840" s="1">
        <f t="shared" si="1327"/>
        <v>23</v>
      </c>
      <c r="AZ1840" s="1">
        <f t="shared" si="1328"/>
        <v>23</v>
      </c>
      <c r="BA1840" s="1">
        <f t="shared" si="1329"/>
        <v>23</v>
      </c>
      <c r="BB1840" s="1">
        <f t="shared" si="1330"/>
        <v>23</v>
      </c>
      <c r="BC1840" s="1">
        <f t="shared" si="1331"/>
        <v>23</v>
      </c>
      <c r="BD1840" s="1">
        <f t="shared" si="1332"/>
        <v>23</v>
      </c>
      <c r="BE1840" s="1">
        <f t="shared" si="1333"/>
        <v>23</v>
      </c>
      <c r="BF1840" s="1">
        <f t="shared" si="1334"/>
        <v>23</v>
      </c>
      <c r="BG1840" s="1">
        <f>+IF(D1840="male",VLOOKUP(M1840,'Key node cluster'!$A$3:$C$45,3,0),VLOOKUP(M1840,'Key node cluster'!$F$3:$H$27,3,0))</f>
        <v>23</v>
      </c>
    </row>
    <row r="1841" spans="1:59" x14ac:dyDescent="0.25">
      <c r="A1841" t="s">
        <v>1653</v>
      </c>
      <c r="B1841">
        <v>9942041891</v>
      </c>
      <c r="C1841" s="7">
        <v>30</v>
      </c>
      <c r="D1841" t="s">
        <v>20</v>
      </c>
      <c r="E1841" t="s">
        <v>10</v>
      </c>
      <c r="G1841" t="str">
        <f t="shared" si="1335"/>
        <v/>
      </c>
      <c r="H1841" s="7">
        <f t="shared" si="1293"/>
        <v>5</v>
      </c>
      <c r="J1841">
        <v>28</v>
      </c>
      <c r="K1841">
        <v>2.5232876712329002</v>
      </c>
      <c r="L1841">
        <v>16</v>
      </c>
      <c r="M1841" s="5">
        <f t="shared" si="1294"/>
        <v>12</v>
      </c>
      <c r="N1841" s="5">
        <f>+IF(D1841="male",VLOOKUP(BG1841,'Key node cluster'!$L$3:$N$24,3,0),VLOOKUP(BG1841,'Key node cluster'!$R$3:$T$15,3,0))</f>
        <v>1</v>
      </c>
      <c r="O1841" s="1">
        <v>0</v>
      </c>
      <c r="P1841" s="1">
        <f t="shared" si="1295"/>
        <v>12</v>
      </c>
      <c r="Q1841" s="1">
        <f t="shared" si="1296"/>
        <v>12</v>
      </c>
      <c r="R1841" s="1">
        <f t="shared" si="1297"/>
        <v>12</v>
      </c>
      <c r="S1841" s="1">
        <f t="shared" si="1298"/>
        <v>12</v>
      </c>
      <c r="T1841" s="1">
        <f t="shared" si="1299"/>
        <v>12</v>
      </c>
      <c r="U1841" s="1">
        <f t="shared" si="1300"/>
        <v>12</v>
      </c>
      <c r="V1841" s="1">
        <f t="shared" si="1301"/>
        <v>12</v>
      </c>
      <c r="W1841" s="1">
        <f t="shared" si="1302"/>
        <v>12</v>
      </c>
      <c r="X1841" s="1">
        <f t="shared" si="1303"/>
        <v>12</v>
      </c>
      <c r="Y1841" s="1">
        <f t="shared" si="1304"/>
        <v>12</v>
      </c>
      <c r="Z1841" s="1">
        <f t="shared" si="1305"/>
        <v>12</v>
      </c>
      <c r="AA1841" s="1">
        <f t="shared" si="1306"/>
        <v>12</v>
      </c>
      <c r="AB1841" s="1">
        <f t="shared" si="1307"/>
        <v>12</v>
      </c>
      <c r="AC1841" s="1">
        <f t="shared" si="1308"/>
        <v>12</v>
      </c>
      <c r="AD1841" s="1">
        <f t="shared" si="1309"/>
        <v>12</v>
      </c>
      <c r="AE1841" s="1">
        <f t="shared" si="1310"/>
        <v>12</v>
      </c>
      <c r="AF1841" s="1">
        <f t="shared" si="1311"/>
        <v>12</v>
      </c>
      <c r="AG1841" s="1">
        <f t="shared" si="1312"/>
        <v>12</v>
      </c>
      <c r="AH1841" s="1">
        <f t="shared" si="1313"/>
        <v>12</v>
      </c>
      <c r="AI1841" s="1">
        <f t="shared" si="1314"/>
        <v>12</v>
      </c>
      <c r="AJ1841" s="1">
        <f t="shared" si="1315"/>
        <v>12</v>
      </c>
      <c r="AK1841" s="1">
        <f t="shared" si="1316"/>
        <v>12</v>
      </c>
      <c r="AL1841" s="1">
        <f t="shared" si="1317"/>
        <v>12</v>
      </c>
      <c r="AM1841" s="1">
        <f t="shared" si="1318"/>
        <v>12</v>
      </c>
      <c r="AN1841" s="1">
        <f t="shared" si="1319"/>
        <v>12</v>
      </c>
      <c r="AO1841" s="1">
        <f t="shared" si="1320"/>
        <v>12</v>
      </c>
      <c r="AP1841" s="7">
        <f t="shared" si="1336"/>
        <v>12</v>
      </c>
      <c r="AQ1841" s="7">
        <f t="shared" si="1337"/>
        <v>12</v>
      </c>
      <c r="AR1841" s="1">
        <f t="shared" si="1321"/>
        <v>12</v>
      </c>
      <c r="AS1841" s="7">
        <f t="shared" si="1338"/>
        <v>12</v>
      </c>
      <c r="AT1841" s="1">
        <f t="shared" si="1322"/>
        <v>12</v>
      </c>
      <c r="AU1841" s="1">
        <f t="shared" si="1323"/>
        <v>12</v>
      </c>
      <c r="AV1841" s="1">
        <f t="shared" si="1324"/>
        <v>12</v>
      </c>
      <c r="AW1841" s="1">
        <f t="shared" si="1325"/>
        <v>12</v>
      </c>
      <c r="AX1841" s="1">
        <f t="shared" si="1326"/>
        <v>12</v>
      </c>
      <c r="AY1841" s="1">
        <f t="shared" si="1327"/>
        <v>12</v>
      </c>
      <c r="AZ1841" s="1">
        <f t="shared" si="1328"/>
        <v>12</v>
      </c>
      <c r="BA1841" s="1">
        <f t="shared" si="1329"/>
        <v>12</v>
      </c>
      <c r="BB1841" s="1">
        <f t="shared" si="1330"/>
        <v>12</v>
      </c>
      <c r="BC1841" s="1">
        <f t="shared" si="1331"/>
        <v>12</v>
      </c>
      <c r="BD1841" s="1">
        <f t="shared" si="1332"/>
        <v>12</v>
      </c>
      <c r="BE1841" s="1">
        <f t="shared" si="1333"/>
        <v>12</v>
      </c>
      <c r="BF1841" s="1">
        <f t="shared" si="1334"/>
        <v>12</v>
      </c>
      <c r="BG1841" s="1">
        <f>+IF(D1841="male",VLOOKUP(M1841,'Key node cluster'!$A$3:$C$45,3,0),VLOOKUP(M1841,'Key node cluster'!$F$3:$H$27,3,0))</f>
        <v>18</v>
      </c>
    </row>
    <row r="1842" spans="1:59" x14ac:dyDescent="0.25">
      <c r="A1842" t="s">
        <v>1714</v>
      </c>
      <c r="B1842">
        <v>9972059470</v>
      </c>
      <c r="C1842" s="7">
        <v>20</v>
      </c>
      <c r="D1842" t="s">
        <v>20</v>
      </c>
      <c r="E1842" t="s">
        <v>10</v>
      </c>
      <c r="F1842" t="s">
        <v>28</v>
      </c>
      <c r="G1842" t="str">
        <f t="shared" si="1335"/>
        <v>tvet</v>
      </c>
      <c r="H1842" s="7">
        <f t="shared" si="1293"/>
        <v>5</v>
      </c>
      <c r="I1842" t="s">
        <v>22</v>
      </c>
      <c r="J1842">
        <v>24</v>
      </c>
      <c r="K1842">
        <v>1.0027397260274</v>
      </c>
      <c r="L1842">
        <v>6</v>
      </c>
      <c r="M1842" s="5">
        <f t="shared" si="1294"/>
        <v>18</v>
      </c>
      <c r="N1842" s="5">
        <f>+IF(D1842="male",VLOOKUP(BG1842,'Key node cluster'!$L$3:$N$24,3,0),VLOOKUP(BG1842,'Key node cluster'!$R$3:$T$15,3,0))</f>
        <v>1</v>
      </c>
      <c r="O1842" s="1">
        <v>0</v>
      </c>
      <c r="P1842" s="1">
        <f t="shared" si="1295"/>
        <v>12</v>
      </c>
      <c r="Q1842" s="1">
        <f t="shared" si="1296"/>
        <v>12</v>
      </c>
      <c r="R1842" s="1">
        <f t="shared" si="1297"/>
        <v>12</v>
      </c>
      <c r="S1842" s="1">
        <f t="shared" si="1298"/>
        <v>12</v>
      </c>
      <c r="T1842" s="1">
        <f t="shared" si="1299"/>
        <v>12</v>
      </c>
      <c r="U1842" s="1">
        <f t="shared" si="1300"/>
        <v>12</v>
      </c>
      <c r="V1842" s="1">
        <f t="shared" si="1301"/>
        <v>12</v>
      </c>
      <c r="W1842" s="1">
        <f t="shared" si="1302"/>
        <v>12</v>
      </c>
      <c r="X1842" s="1">
        <f t="shared" si="1303"/>
        <v>12</v>
      </c>
      <c r="Y1842" s="1">
        <f t="shared" si="1304"/>
        <v>12</v>
      </c>
      <c r="Z1842" s="1">
        <f t="shared" si="1305"/>
        <v>12</v>
      </c>
      <c r="AA1842" s="1">
        <f t="shared" si="1306"/>
        <v>12</v>
      </c>
      <c r="AB1842" s="1">
        <f t="shared" si="1307"/>
        <v>13</v>
      </c>
      <c r="AC1842" s="1">
        <f t="shared" si="1308"/>
        <v>17</v>
      </c>
      <c r="AD1842" s="1">
        <f t="shared" si="1309"/>
        <v>17</v>
      </c>
      <c r="AE1842" s="1">
        <f t="shared" si="1310"/>
        <v>17</v>
      </c>
      <c r="AF1842" s="1">
        <f t="shared" si="1311"/>
        <v>17</v>
      </c>
      <c r="AG1842" s="1">
        <f t="shared" si="1312"/>
        <v>18</v>
      </c>
      <c r="AH1842" s="1">
        <f t="shared" si="1313"/>
        <v>18</v>
      </c>
      <c r="AI1842" s="1">
        <f t="shared" si="1314"/>
        <v>18</v>
      </c>
      <c r="AJ1842" s="1">
        <f t="shared" si="1315"/>
        <v>18</v>
      </c>
      <c r="AK1842" s="1">
        <f t="shared" si="1316"/>
        <v>18</v>
      </c>
      <c r="AL1842" s="1">
        <f t="shared" si="1317"/>
        <v>18</v>
      </c>
      <c r="AM1842" s="1">
        <f t="shared" si="1318"/>
        <v>18</v>
      </c>
      <c r="AN1842" s="1">
        <f t="shared" si="1319"/>
        <v>18</v>
      </c>
      <c r="AO1842" s="1">
        <f t="shared" si="1320"/>
        <v>18</v>
      </c>
      <c r="AP1842" s="7">
        <f t="shared" si="1336"/>
        <v>18</v>
      </c>
      <c r="AQ1842" s="7">
        <f t="shared" si="1337"/>
        <v>18</v>
      </c>
      <c r="AR1842" s="1">
        <f t="shared" si="1321"/>
        <v>18</v>
      </c>
      <c r="AS1842" s="7">
        <f t="shared" si="1338"/>
        <v>18</v>
      </c>
      <c r="AT1842" s="1">
        <f t="shared" si="1322"/>
        <v>18</v>
      </c>
      <c r="AU1842" s="1">
        <f t="shared" si="1323"/>
        <v>18</v>
      </c>
      <c r="AV1842" s="1">
        <f t="shared" si="1324"/>
        <v>18</v>
      </c>
      <c r="AW1842" s="1">
        <f t="shared" si="1325"/>
        <v>18</v>
      </c>
      <c r="AX1842" s="1">
        <f t="shared" si="1326"/>
        <v>18</v>
      </c>
      <c r="AY1842" s="1">
        <f t="shared" si="1327"/>
        <v>18</v>
      </c>
      <c r="AZ1842" s="1">
        <f t="shared" si="1328"/>
        <v>18</v>
      </c>
      <c r="BA1842" s="1">
        <f t="shared" si="1329"/>
        <v>18</v>
      </c>
      <c r="BB1842" s="1">
        <f t="shared" si="1330"/>
        <v>18</v>
      </c>
      <c r="BC1842" s="1">
        <f t="shared" si="1331"/>
        <v>18</v>
      </c>
      <c r="BD1842" s="1">
        <f t="shared" si="1332"/>
        <v>18</v>
      </c>
      <c r="BE1842" s="1">
        <f t="shared" si="1333"/>
        <v>18</v>
      </c>
      <c r="BF1842" s="1">
        <f t="shared" si="1334"/>
        <v>18</v>
      </c>
      <c r="BG1842" s="1">
        <f>+IF(D1842="male",VLOOKUP(M1842,'Key node cluster'!$A$3:$C$45,3,0),VLOOKUP(M1842,'Key node cluster'!$F$3:$H$27,3,0))</f>
        <v>18</v>
      </c>
    </row>
    <row r="1843" spans="1:59" x14ac:dyDescent="0.25">
      <c r="A1843" t="s">
        <v>1724</v>
      </c>
      <c r="B1843">
        <v>9842056997</v>
      </c>
      <c r="C1843" s="7">
        <v>40</v>
      </c>
      <c r="D1843" t="s">
        <v>20</v>
      </c>
      <c r="E1843" t="s">
        <v>10</v>
      </c>
      <c r="G1843" t="str">
        <f t="shared" si="1335"/>
        <v/>
      </c>
      <c r="H1843" s="7">
        <f t="shared" si="1293"/>
        <v>10</v>
      </c>
      <c r="J1843">
        <v>38</v>
      </c>
      <c r="K1843">
        <v>5.2739726027396996</v>
      </c>
      <c r="L1843">
        <v>7</v>
      </c>
      <c r="M1843" s="5">
        <f t="shared" si="1294"/>
        <v>12</v>
      </c>
      <c r="N1843" s="5">
        <f>+IF(D1843="male",VLOOKUP(BG1843,'Key node cluster'!$L$3:$N$24,3,0),VLOOKUP(BG1843,'Key node cluster'!$R$3:$T$15,3,0))</f>
        <v>1</v>
      </c>
      <c r="O1843" s="1">
        <v>0</v>
      </c>
      <c r="P1843" s="1">
        <f t="shared" si="1295"/>
        <v>12</v>
      </c>
      <c r="Q1843" s="1">
        <f t="shared" si="1296"/>
        <v>12</v>
      </c>
      <c r="R1843" s="1">
        <f t="shared" si="1297"/>
        <v>12</v>
      </c>
      <c r="S1843" s="1">
        <f t="shared" si="1298"/>
        <v>12</v>
      </c>
      <c r="T1843" s="1">
        <f t="shared" si="1299"/>
        <v>12</v>
      </c>
      <c r="U1843" s="1">
        <f t="shared" si="1300"/>
        <v>12</v>
      </c>
      <c r="V1843" s="1">
        <f t="shared" si="1301"/>
        <v>12</v>
      </c>
      <c r="W1843" s="1">
        <f t="shared" si="1302"/>
        <v>12</v>
      </c>
      <c r="X1843" s="1">
        <f t="shared" si="1303"/>
        <v>12</v>
      </c>
      <c r="Y1843" s="1">
        <f t="shared" si="1304"/>
        <v>12</v>
      </c>
      <c r="Z1843" s="1">
        <f t="shared" si="1305"/>
        <v>12</v>
      </c>
      <c r="AA1843" s="1">
        <f t="shared" si="1306"/>
        <v>12</v>
      </c>
      <c r="AB1843" s="1">
        <f t="shared" si="1307"/>
        <v>12</v>
      </c>
      <c r="AC1843" s="1">
        <f t="shared" si="1308"/>
        <v>12</v>
      </c>
      <c r="AD1843" s="1">
        <f t="shared" si="1309"/>
        <v>12</v>
      </c>
      <c r="AE1843" s="1">
        <f t="shared" si="1310"/>
        <v>12</v>
      </c>
      <c r="AF1843" s="1">
        <f t="shared" si="1311"/>
        <v>12</v>
      </c>
      <c r="AG1843" s="1">
        <f t="shared" si="1312"/>
        <v>12</v>
      </c>
      <c r="AH1843" s="1">
        <f t="shared" si="1313"/>
        <v>12</v>
      </c>
      <c r="AI1843" s="1">
        <f t="shared" si="1314"/>
        <v>12</v>
      </c>
      <c r="AJ1843" s="1">
        <f t="shared" si="1315"/>
        <v>12</v>
      </c>
      <c r="AK1843" s="1">
        <f t="shared" si="1316"/>
        <v>12</v>
      </c>
      <c r="AL1843" s="1">
        <f t="shared" si="1317"/>
        <v>12</v>
      </c>
      <c r="AM1843" s="1">
        <f t="shared" si="1318"/>
        <v>12</v>
      </c>
      <c r="AN1843" s="1">
        <f t="shared" si="1319"/>
        <v>12</v>
      </c>
      <c r="AO1843" s="1">
        <f t="shared" si="1320"/>
        <v>12</v>
      </c>
      <c r="AP1843" s="7">
        <f t="shared" si="1336"/>
        <v>12</v>
      </c>
      <c r="AQ1843" s="7">
        <f t="shared" si="1337"/>
        <v>12</v>
      </c>
      <c r="AR1843" s="1">
        <f t="shared" si="1321"/>
        <v>12</v>
      </c>
      <c r="AS1843" s="7">
        <f t="shared" si="1338"/>
        <v>12</v>
      </c>
      <c r="AT1843" s="1">
        <f t="shared" si="1322"/>
        <v>12</v>
      </c>
      <c r="AU1843" s="1">
        <f t="shared" si="1323"/>
        <v>12</v>
      </c>
      <c r="AV1843" s="1">
        <f t="shared" si="1324"/>
        <v>12</v>
      </c>
      <c r="AW1843" s="1">
        <f t="shared" si="1325"/>
        <v>12</v>
      </c>
      <c r="AX1843" s="1">
        <f t="shared" si="1326"/>
        <v>12</v>
      </c>
      <c r="AY1843" s="1">
        <f t="shared" si="1327"/>
        <v>12</v>
      </c>
      <c r="AZ1843" s="1">
        <f t="shared" si="1328"/>
        <v>12</v>
      </c>
      <c r="BA1843" s="1">
        <f t="shared" si="1329"/>
        <v>12</v>
      </c>
      <c r="BB1843" s="1">
        <f t="shared" si="1330"/>
        <v>12</v>
      </c>
      <c r="BC1843" s="1">
        <f t="shared" si="1331"/>
        <v>12</v>
      </c>
      <c r="BD1843" s="1">
        <f t="shared" si="1332"/>
        <v>12</v>
      </c>
      <c r="BE1843" s="1">
        <f t="shared" si="1333"/>
        <v>12</v>
      </c>
      <c r="BF1843" s="1">
        <f t="shared" si="1334"/>
        <v>12</v>
      </c>
      <c r="BG1843" s="1">
        <f>+IF(D1843="male",VLOOKUP(M1843,'Key node cluster'!$A$3:$C$45,3,0),VLOOKUP(M1843,'Key node cluster'!$F$3:$H$27,3,0))</f>
        <v>18</v>
      </c>
    </row>
    <row r="1844" spans="1:59" x14ac:dyDescent="0.25">
      <c r="A1844" t="s">
        <v>1733</v>
      </c>
      <c r="B1844">
        <v>9842057023</v>
      </c>
      <c r="C1844" s="7">
        <v>40</v>
      </c>
      <c r="D1844" t="s">
        <v>20</v>
      </c>
      <c r="E1844" t="s">
        <v>10</v>
      </c>
      <c r="G1844" t="str">
        <f t="shared" si="1335"/>
        <v/>
      </c>
      <c r="H1844" s="7">
        <f t="shared" si="1293"/>
        <v>5</v>
      </c>
      <c r="J1844">
        <v>38</v>
      </c>
      <c r="K1844">
        <v>1.7671232876712</v>
      </c>
      <c r="L1844">
        <v>5</v>
      </c>
      <c r="M1844" s="5">
        <f t="shared" si="1294"/>
        <v>12</v>
      </c>
      <c r="N1844" s="5">
        <f>+IF(D1844="male",VLOOKUP(BG1844,'Key node cluster'!$L$3:$N$24,3,0),VLOOKUP(BG1844,'Key node cluster'!$R$3:$T$15,3,0))</f>
        <v>1</v>
      </c>
      <c r="O1844" s="1">
        <v>0</v>
      </c>
      <c r="P1844" s="1">
        <f t="shared" si="1295"/>
        <v>12</v>
      </c>
      <c r="Q1844" s="1">
        <f t="shared" si="1296"/>
        <v>12</v>
      </c>
      <c r="R1844" s="1">
        <f t="shared" si="1297"/>
        <v>12</v>
      </c>
      <c r="S1844" s="1">
        <f t="shared" si="1298"/>
        <v>12</v>
      </c>
      <c r="T1844" s="1">
        <f t="shared" si="1299"/>
        <v>12</v>
      </c>
      <c r="U1844" s="1">
        <f t="shared" si="1300"/>
        <v>12</v>
      </c>
      <c r="V1844" s="1">
        <f t="shared" si="1301"/>
        <v>12</v>
      </c>
      <c r="W1844" s="1">
        <f t="shared" si="1302"/>
        <v>12</v>
      </c>
      <c r="X1844" s="1">
        <f t="shared" si="1303"/>
        <v>12</v>
      </c>
      <c r="Y1844" s="1">
        <f t="shared" si="1304"/>
        <v>12</v>
      </c>
      <c r="Z1844" s="1">
        <f t="shared" si="1305"/>
        <v>12</v>
      </c>
      <c r="AA1844" s="1">
        <f t="shared" si="1306"/>
        <v>12</v>
      </c>
      <c r="AB1844" s="1">
        <f t="shared" si="1307"/>
        <v>12</v>
      </c>
      <c r="AC1844" s="1">
        <f t="shared" si="1308"/>
        <v>12</v>
      </c>
      <c r="AD1844" s="1">
        <f t="shared" si="1309"/>
        <v>12</v>
      </c>
      <c r="AE1844" s="1">
        <f t="shared" si="1310"/>
        <v>12</v>
      </c>
      <c r="AF1844" s="1">
        <f t="shared" si="1311"/>
        <v>12</v>
      </c>
      <c r="AG1844" s="1">
        <f t="shared" si="1312"/>
        <v>12</v>
      </c>
      <c r="AH1844" s="1">
        <f t="shared" si="1313"/>
        <v>12</v>
      </c>
      <c r="AI1844" s="1">
        <f t="shared" si="1314"/>
        <v>12</v>
      </c>
      <c r="AJ1844" s="1">
        <f t="shared" si="1315"/>
        <v>12</v>
      </c>
      <c r="AK1844" s="1">
        <f t="shared" si="1316"/>
        <v>12</v>
      </c>
      <c r="AL1844" s="1">
        <f t="shared" si="1317"/>
        <v>12</v>
      </c>
      <c r="AM1844" s="1">
        <f t="shared" si="1318"/>
        <v>12</v>
      </c>
      <c r="AN1844" s="1">
        <f t="shared" si="1319"/>
        <v>12</v>
      </c>
      <c r="AO1844" s="1">
        <f t="shared" si="1320"/>
        <v>12</v>
      </c>
      <c r="AP1844" s="7">
        <f t="shared" si="1336"/>
        <v>12</v>
      </c>
      <c r="AQ1844" s="7">
        <f t="shared" si="1337"/>
        <v>12</v>
      </c>
      <c r="AR1844" s="1">
        <f t="shared" si="1321"/>
        <v>12</v>
      </c>
      <c r="AS1844" s="7">
        <f t="shared" si="1338"/>
        <v>12</v>
      </c>
      <c r="AT1844" s="1">
        <f t="shared" si="1322"/>
        <v>12</v>
      </c>
      <c r="AU1844" s="1">
        <f t="shared" si="1323"/>
        <v>12</v>
      </c>
      <c r="AV1844" s="1">
        <f t="shared" si="1324"/>
        <v>12</v>
      </c>
      <c r="AW1844" s="1">
        <f t="shared" si="1325"/>
        <v>12</v>
      </c>
      <c r="AX1844" s="1">
        <f t="shared" si="1326"/>
        <v>12</v>
      </c>
      <c r="AY1844" s="1">
        <f t="shared" si="1327"/>
        <v>12</v>
      </c>
      <c r="AZ1844" s="1">
        <f t="shared" si="1328"/>
        <v>12</v>
      </c>
      <c r="BA1844" s="1">
        <f t="shared" si="1329"/>
        <v>12</v>
      </c>
      <c r="BB1844" s="1">
        <f t="shared" si="1330"/>
        <v>12</v>
      </c>
      <c r="BC1844" s="1">
        <f t="shared" si="1331"/>
        <v>12</v>
      </c>
      <c r="BD1844" s="1">
        <f t="shared" si="1332"/>
        <v>12</v>
      </c>
      <c r="BE1844" s="1">
        <f t="shared" si="1333"/>
        <v>12</v>
      </c>
      <c r="BF1844" s="1">
        <f t="shared" si="1334"/>
        <v>12</v>
      </c>
      <c r="BG1844" s="1">
        <f>+IF(D1844="male",VLOOKUP(M1844,'Key node cluster'!$A$3:$C$45,3,0),VLOOKUP(M1844,'Key node cluster'!$F$3:$H$27,3,0))</f>
        <v>18</v>
      </c>
    </row>
    <row r="1845" spans="1:59" x14ac:dyDescent="0.25">
      <c r="A1845" t="s">
        <v>1738</v>
      </c>
      <c r="B1845">
        <v>9782047049</v>
      </c>
      <c r="C1845" s="7">
        <v>40</v>
      </c>
      <c r="D1845" t="s">
        <v>20</v>
      </c>
      <c r="E1845" t="s">
        <v>10</v>
      </c>
      <c r="F1845" t="s">
        <v>11</v>
      </c>
      <c r="G1845" t="str">
        <f t="shared" si="1335"/>
        <v/>
      </c>
      <c r="H1845" s="7">
        <f t="shared" si="1293"/>
        <v>20</v>
      </c>
      <c r="J1845">
        <v>43</v>
      </c>
      <c r="K1845">
        <v>18.2</v>
      </c>
      <c r="L1845">
        <v>5</v>
      </c>
      <c r="M1845" s="5">
        <f t="shared" si="1294"/>
        <v>12</v>
      </c>
      <c r="N1845" s="5">
        <f>+IF(D1845="male",VLOOKUP(BG1845,'Key node cluster'!$L$3:$N$24,3,0),VLOOKUP(BG1845,'Key node cluster'!$R$3:$T$15,3,0))</f>
        <v>1</v>
      </c>
      <c r="O1845" s="1">
        <v>0</v>
      </c>
      <c r="P1845" s="1">
        <f t="shared" si="1295"/>
        <v>12</v>
      </c>
      <c r="Q1845" s="1">
        <f t="shared" si="1296"/>
        <v>12</v>
      </c>
      <c r="R1845" s="1">
        <f t="shared" si="1297"/>
        <v>12</v>
      </c>
      <c r="S1845" s="1">
        <f t="shared" si="1298"/>
        <v>12</v>
      </c>
      <c r="T1845" s="1">
        <f t="shared" si="1299"/>
        <v>12</v>
      </c>
      <c r="U1845" s="1">
        <f t="shared" si="1300"/>
        <v>12</v>
      </c>
      <c r="V1845" s="1">
        <f t="shared" si="1301"/>
        <v>12</v>
      </c>
      <c r="W1845" s="1">
        <f t="shared" si="1302"/>
        <v>12</v>
      </c>
      <c r="X1845" s="1">
        <f t="shared" si="1303"/>
        <v>12</v>
      </c>
      <c r="Y1845" s="1">
        <f t="shared" si="1304"/>
        <v>12</v>
      </c>
      <c r="Z1845" s="1">
        <f t="shared" si="1305"/>
        <v>12</v>
      </c>
      <c r="AA1845" s="1">
        <f t="shared" si="1306"/>
        <v>12</v>
      </c>
      <c r="AB1845" s="1">
        <f t="shared" si="1307"/>
        <v>12</v>
      </c>
      <c r="AC1845" s="1">
        <f t="shared" si="1308"/>
        <v>12</v>
      </c>
      <c r="AD1845" s="1">
        <f t="shared" si="1309"/>
        <v>12</v>
      </c>
      <c r="AE1845" s="1">
        <f t="shared" si="1310"/>
        <v>12</v>
      </c>
      <c r="AF1845" s="1">
        <f t="shared" si="1311"/>
        <v>12</v>
      </c>
      <c r="AG1845" s="1">
        <f t="shared" si="1312"/>
        <v>12</v>
      </c>
      <c r="AH1845" s="1">
        <f t="shared" si="1313"/>
        <v>12</v>
      </c>
      <c r="AI1845" s="1">
        <f t="shared" si="1314"/>
        <v>12</v>
      </c>
      <c r="AJ1845" s="1">
        <f t="shared" si="1315"/>
        <v>12</v>
      </c>
      <c r="AK1845" s="1">
        <f t="shared" si="1316"/>
        <v>12</v>
      </c>
      <c r="AL1845" s="1">
        <f t="shared" si="1317"/>
        <v>12</v>
      </c>
      <c r="AM1845" s="1">
        <f t="shared" si="1318"/>
        <v>12</v>
      </c>
      <c r="AN1845" s="1">
        <f t="shared" si="1319"/>
        <v>12</v>
      </c>
      <c r="AO1845" s="1">
        <f t="shared" si="1320"/>
        <v>12</v>
      </c>
      <c r="AP1845" s="7">
        <f t="shared" si="1336"/>
        <v>12</v>
      </c>
      <c r="AQ1845" s="7">
        <f t="shared" si="1337"/>
        <v>12</v>
      </c>
      <c r="AR1845" s="1">
        <f t="shared" si="1321"/>
        <v>12</v>
      </c>
      <c r="AS1845" s="7">
        <f t="shared" si="1338"/>
        <v>12</v>
      </c>
      <c r="AT1845" s="1">
        <f t="shared" si="1322"/>
        <v>12</v>
      </c>
      <c r="AU1845" s="1">
        <f t="shared" si="1323"/>
        <v>12</v>
      </c>
      <c r="AV1845" s="1">
        <f t="shared" si="1324"/>
        <v>12</v>
      </c>
      <c r="AW1845" s="1">
        <f t="shared" si="1325"/>
        <v>12</v>
      </c>
      <c r="AX1845" s="1">
        <f t="shared" si="1326"/>
        <v>12</v>
      </c>
      <c r="AY1845" s="1">
        <f t="shared" si="1327"/>
        <v>12</v>
      </c>
      <c r="AZ1845" s="1">
        <f t="shared" si="1328"/>
        <v>12</v>
      </c>
      <c r="BA1845" s="1">
        <f t="shared" si="1329"/>
        <v>12</v>
      </c>
      <c r="BB1845" s="1">
        <f t="shared" si="1330"/>
        <v>12</v>
      </c>
      <c r="BC1845" s="1">
        <f t="shared" si="1331"/>
        <v>12</v>
      </c>
      <c r="BD1845" s="1">
        <f t="shared" si="1332"/>
        <v>12</v>
      </c>
      <c r="BE1845" s="1">
        <f t="shared" si="1333"/>
        <v>12</v>
      </c>
      <c r="BF1845" s="1">
        <f t="shared" si="1334"/>
        <v>12</v>
      </c>
      <c r="BG1845" s="1">
        <f>+IF(D1845="male",VLOOKUP(M1845,'Key node cluster'!$A$3:$C$45,3,0),VLOOKUP(M1845,'Key node cluster'!$F$3:$H$27,3,0))</f>
        <v>18</v>
      </c>
    </row>
    <row r="1846" spans="1:59" x14ac:dyDescent="0.25">
      <c r="A1846" t="s">
        <v>1753</v>
      </c>
      <c r="B1846">
        <v>9842008500</v>
      </c>
      <c r="C1846" s="7">
        <v>40</v>
      </c>
      <c r="D1846" t="s">
        <v>20</v>
      </c>
      <c r="E1846" t="s">
        <v>10</v>
      </c>
      <c r="G1846" t="str">
        <f t="shared" si="1335"/>
        <v/>
      </c>
      <c r="H1846" s="7">
        <f t="shared" si="1293"/>
        <v>10</v>
      </c>
      <c r="J1846">
        <v>37</v>
      </c>
      <c r="K1846">
        <v>9.5890410958903995</v>
      </c>
      <c r="L1846">
        <v>21</v>
      </c>
      <c r="M1846" s="5">
        <f t="shared" si="1294"/>
        <v>12</v>
      </c>
      <c r="N1846" s="5">
        <f>+IF(D1846="male",VLOOKUP(BG1846,'Key node cluster'!$L$3:$N$24,3,0),VLOOKUP(BG1846,'Key node cluster'!$R$3:$T$15,3,0))</f>
        <v>1</v>
      </c>
      <c r="O1846" s="1">
        <v>0</v>
      </c>
      <c r="P1846" s="1">
        <f t="shared" si="1295"/>
        <v>12</v>
      </c>
      <c r="Q1846" s="1">
        <f t="shared" si="1296"/>
        <v>12</v>
      </c>
      <c r="R1846" s="1">
        <f t="shared" si="1297"/>
        <v>12</v>
      </c>
      <c r="S1846" s="1">
        <f t="shared" si="1298"/>
        <v>12</v>
      </c>
      <c r="T1846" s="1">
        <f t="shared" si="1299"/>
        <v>12</v>
      </c>
      <c r="U1846" s="1">
        <f t="shared" si="1300"/>
        <v>12</v>
      </c>
      <c r="V1846" s="1">
        <f t="shared" si="1301"/>
        <v>12</v>
      </c>
      <c r="W1846" s="1">
        <f t="shared" si="1302"/>
        <v>12</v>
      </c>
      <c r="X1846" s="1">
        <f t="shared" si="1303"/>
        <v>12</v>
      </c>
      <c r="Y1846" s="1">
        <f t="shared" si="1304"/>
        <v>12</v>
      </c>
      <c r="Z1846" s="1">
        <f t="shared" si="1305"/>
        <v>12</v>
      </c>
      <c r="AA1846" s="1">
        <f t="shared" si="1306"/>
        <v>12</v>
      </c>
      <c r="AB1846" s="1">
        <f t="shared" si="1307"/>
        <v>12</v>
      </c>
      <c r="AC1846" s="1">
        <f t="shared" si="1308"/>
        <v>12</v>
      </c>
      <c r="AD1846" s="1">
        <f t="shared" si="1309"/>
        <v>12</v>
      </c>
      <c r="AE1846" s="1">
        <f t="shared" si="1310"/>
        <v>12</v>
      </c>
      <c r="AF1846" s="1">
        <f t="shared" si="1311"/>
        <v>12</v>
      </c>
      <c r="AG1846" s="1">
        <f t="shared" si="1312"/>
        <v>12</v>
      </c>
      <c r="AH1846" s="1">
        <f t="shared" si="1313"/>
        <v>12</v>
      </c>
      <c r="AI1846" s="1">
        <f t="shared" si="1314"/>
        <v>12</v>
      </c>
      <c r="AJ1846" s="1">
        <f t="shared" si="1315"/>
        <v>12</v>
      </c>
      <c r="AK1846" s="1">
        <f t="shared" si="1316"/>
        <v>12</v>
      </c>
      <c r="AL1846" s="1">
        <f t="shared" si="1317"/>
        <v>12</v>
      </c>
      <c r="AM1846" s="1">
        <f t="shared" si="1318"/>
        <v>12</v>
      </c>
      <c r="AN1846" s="1">
        <f t="shared" si="1319"/>
        <v>12</v>
      </c>
      <c r="AO1846" s="1">
        <f t="shared" si="1320"/>
        <v>12</v>
      </c>
      <c r="AP1846" s="7">
        <f t="shared" si="1336"/>
        <v>12</v>
      </c>
      <c r="AQ1846" s="7">
        <f t="shared" si="1337"/>
        <v>12</v>
      </c>
      <c r="AR1846" s="1">
        <f t="shared" si="1321"/>
        <v>12</v>
      </c>
      <c r="AS1846" s="7">
        <f t="shared" si="1338"/>
        <v>12</v>
      </c>
      <c r="AT1846" s="1">
        <f t="shared" si="1322"/>
        <v>12</v>
      </c>
      <c r="AU1846" s="1">
        <f t="shared" si="1323"/>
        <v>12</v>
      </c>
      <c r="AV1846" s="1">
        <f t="shared" si="1324"/>
        <v>12</v>
      </c>
      <c r="AW1846" s="1">
        <f t="shared" si="1325"/>
        <v>12</v>
      </c>
      <c r="AX1846" s="1">
        <f t="shared" si="1326"/>
        <v>12</v>
      </c>
      <c r="AY1846" s="1">
        <f t="shared" si="1327"/>
        <v>12</v>
      </c>
      <c r="AZ1846" s="1">
        <f t="shared" si="1328"/>
        <v>12</v>
      </c>
      <c r="BA1846" s="1">
        <f t="shared" si="1329"/>
        <v>12</v>
      </c>
      <c r="BB1846" s="1">
        <f t="shared" si="1330"/>
        <v>12</v>
      </c>
      <c r="BC1846" s="1">
        <f t="shared" si="1331"/>
        <v>12</v>
      </c>
      <c r="BD1846" s="1">
        <f t="shared" si="1332"/>
        <v>12</v>
      </c>
      <c r="BE1846" s="1">
        <f t="shared" si="1333"/>
        <v>12</v>
      </c>
      <c r="BF1846" s="1">
        <f t="shared" si="1334"/>
        <v>12</v>
      </c>
      <c r="BG1846" s="1">
        <f>+IF(D1846="male",VLOOKUP(M1846,'Key node cluster'!$A$3:$C$45,3,0),VLOOKUP(M1846,'Key node cluster'!$F$3:$H$27,3,0))</f>
        <v>18</v>
      </c>
    </row>
    <row r="1847" spans="1:59" x14ac:dyDescent="0.25">
      <c r="A1847" t="s">
        <v>1806</v>
      </c>
      <c r="B1847">
        <v>9982065302</v>
      </c>
      <c r="C1847" s="7">
        <v>20</v>
      </c>
      <c r="D1847" t="s">
        <v>20</v>
      </c>
      <c r="E1847" t="s">
        <v>10</v>
      </c>
      <c r="F1847" t="s">
        <v>11</v>
      </c>
      <c r="G1847" t="str">
        <f t="shared" si="1335"/>
        <v>bachelor or above</v>
      </c>
      <c r="H1847" s="7">
        <f t="shared" si="1293"/>
        <v>1</v>
      </c>
      <c r="I1847" t="s">
        <v>14</v>
      </c>
      <c r="J1847">
        <v>23</v>
      </c>
      <c r="K1847">
        <v>0.33424657534246999</v>
      </c>
      <c r="L1847">
        <v>1</v>
      </c>
      <c r="M1847" s="5">
        <f t="shared" si="1294"/>
        <v>22</v>
      </c>
      <c r="N1847" s="5">
        <f>+IF(D1847="male",VLOOKUP(BG1847,'Key node cluster'!$L$3:$N$24,3,0),VLOOKUP(BG1847,'Key node cluster'!$R$3:$T$15,3,0))</f>
        <v>0</v>
      </c>
      <c r="O1847" s="1">
        <v>0</v>
      </c>
      <c r="P1847" s="1">
        <f t="shared" si="1295"/>
        <v>12</v>
      </c>
      <c r="Q1847" s="1">
        <f t="shared" si="1296"/>
        <v>12</v>
      </c>
      <c r="R1847" s="1">
        <f t="shared" si="1297"/>
        <v>12</v>
      </c>
      <c r="S1847" s="1">
        <f t="shared" si="1298"/>
        <v>12</v>
      </c>
      <c r="T1847" s="1">
        <f t="shared" si="1299"/>
        <v>12</v>
      </c>
      <c r="U1847" s="1">
        <f t="shared" si="1300"/>
        <v>12</v>
      </c>
      <c r="V1847" s="1">
        <f t="shared" si="1301"/>
        <v>12</v>
      </c>
      <c r="W1847" s="1">
        <f t="shared" si="1302"/>
        <v>12</v>
      </c>
      <c r="X1847" s="1">
        <f t="shared" si="1303"/>
        <v>12</v>
      </c>
      <c r="Y1847" s="1">
        <f t="shared" si="1304"/>
        <v>12</v>
      </c>
      <c r="Z1847" s="1">
        <f t="shared" si="1305"/>
        <v>12</v>
      </c>
      <c r="AA1847" s="1">
        <f t="shared" si="1306"/>
        <v>12</v>
      </c>
      <c r="AB1847" s="1">
        <f t="shared" si="1307"/>
        <v>20</v>
      </c>
      <c r="AC1847" s="1">
        <f t="shared" si="1308"/>
        <v>20</v>
      </c>
      <c r="AD1847" s="1">
        <f t="shared" si="1309"/>
        <v>20</v>
      </c>
      <c r="AE1847" s="1">
        <f t="shared" si="1310"/>
        <v>20</v>
      </c>
      <c r="AF1847" s="1">
        <f t="shared" si="1311"/>
        <v>20</v>
      </c>
      <c r="AG1847" s="1">
        <f t="shared" si="1312"/>
        <v>20</v>
      </c>
      <c r="AH1847" s="1">
        <f t="shared" si="1313"/>
        <v>20</v>
      </c>
      <c r="AI1847" s="1">
        <f t="shared" si="1314"/>
        <v>20</v>
      </c>
      <c r="AJ1847" s="1">
        <f t="shared" si="1315"/>
        <v>21</v>
      </c>
      <c r="AK1847" s="1">
        <f t="shared" si="1316"/>
        <v>22</v>
      </c>
      <c r="AL1847" s="1">
        <f t="shared" si="1317"/>
        <v>22</v>
      </c>
      <c r="AM1847" s="1">
        <f t="shared" si="1318"/>
        <v>22</v>
      </c>
      <c r="AN1847" s="1">
        <f t="shared" si="1319"/>
        <v>22</v>
      </c>
      <c r="AO1847" s="1">
        <f t="shared" si="1320"/>
        <v>22</v>
      </c>
      <c r="AP1847" s="7">
        <f t="shared" si="1336"/>
        <v>22</v>
      </c>
      <c r="AQ1847" s="7">
        <f t="shared" si="1337"/>
        <v>22</v>
      </c>
      <c r="AR1847" s="1">
        <f t="shared" si="1321"/>
        <v>22</v>
      </c>
      <c r="AS1847" s="7">
        <f t="shared" si="1338"/>
        <v>22</v>
      </c>
      <c r="AT1847" s="1">
        <f t="shared" si="1322"/>
        <v>22</v>
      </c>
      <c r="AU1847" s="1">
        <f t="shared" si="1323"/>
        <v>22</v>
      </c>
      <c r="AV1847" s="1">
        <f t="shared" si="1324"/>
        <v>22</v>
      </c>
      <c r="AW1847" s="1">
        <f t="shared" si="1325"/>
        <v>22</v>
      </c>
      <c r="AX1847" s="1">
        <f t="shared" si="1326"/>
        <v>22</v>
      </c>
      <c r="AY1847" s="1">
        <f t="shared" si="1327"/>
        <v>22</v>
      </c>
      <c r="AZ1847" s="1">
        <f t="shared" si="1328"/>
        <v>22</v>
      </c>
      <c r="BA1847" s="1">
        <f t="shared" si="1329"/>
        <v>22</v>
      </c>
      <c r="BB1847" s="1">
        <f t="shared" si="1330"/>
        <v>22</v>
      </c>
      <c r="BC1847" s="1">
        <f t="shared" si="1331"/>
        <v>22</v>
      </c>
      <c r="BD1847" s="1">
        <f t="shared" si="1332"/>
        <v>22</v>
      </c>
      <c r="BE1847" s="1">
        <f t="shared" si="1333"/>
        <v>22</v>
      </c>
      <c r="BF1847" s="1">
        <f t="shared" si="1334"/>
        <v>22</v>
      </c>
      <c r="BG1847" s="1">
        <f>+IF(D1847="male",VLOOKUP(M1847,'Key node cluster'!$A$3:$C$45,3,0),VLOOKUP(M1847,'Key node cluster'!$F$3:$H$27,3,0))</f>
        <v>22</v>
      </c>
    </row>
    <row r="1848" spans="1:59" x14ac:dyDescent="0.25">
      <c r="A1848" t="s">
        <v>1808</v>
      </c>
      <c r="B1848">
        <v>9872008394</v>
      </c>
      <c r="C1848" s="7">
        <v>30</v>
      </c>
      <c r="D1848" t="s">
        <v>20</v>
      </c>
      <c r="E1848" t="s">
        <v>10</v>
      </c>
      <c r="F1848" t="s">
        <v>11</v>
      </c>
      <c r="G1848" t="str">
        <f t="shared" si="1335"/>
        <v>tvet</v>
      </c>
      <c r="H1848" s="7">
        <f t="shared" si="1293"/>
        <v>5</v>
      </c>
      <c r="I1848" t="s">
        <v>22</v>
      </c>
      <c r="J1848">
        <v>34</v>
      </c>
      <c r="K1848">
        <v>2.6657534246574999</v>
      </c>
      <c r="L1848">
        <v>4</v>
      </c>
      <c r="M1848" s="5">
        <f t="shared" si="1294"/>
        <v>18</v>
      </c>
      <c r="N1848" s="5">
        <f>+IF(D1848="male",VLOOKUP(BG1848,'Key node cluster'!$L$3:$N$24,3,0),VLOOKUP(BG1848,'Key node cluster'!$R$3:$T$15,3,0))</f>
        <v>1</v>
      </c>
      <c r="O1848" s="1">
        <v>0</v>
      </c>
      <c r="P1848" s="1">
        <f t="shared" si="1295"/>
        <v>12</v>
      </c>
      <c r="Q1848" s="1">
        <f t="shared" si="1296"/>
        <v>12</v>
      </c>
      <c r="R1848" s="1">
        <f t="shared" si="1297"/>
        <v>12</v>
      </c>
      <c r="S1848" s="1">
        <f t="shared" si="1298"/>
        <v>12</v>
      </c>
      <c r="T1848" s="1">
        <f t="shared" si="1299"/>
        <v>12</v>
      </c>
      <c r="U1848" s="1">
        <f t="shared" si="1300"/>
        <v>12</v>
      </c>
      <c r="V1848" s="1">
        <f t="shared" si="1301"/>
        <v>12</v>
      </c>
      <c r="W1848" s="1">
        <f t="shared" si="1302"/>
        <v>12</v>
      </c>
      <c r="X1848" s="1">
        <f t="shared" si="1303"/>
        <v>12</v>
      </c>
      <c r="Y1848" s="1">
        <f t="shared" si="1304"/>
        <v>12</v>
      </c>
      <c r="Z1848" s="1">
        <f t="shared" si="1305"/>
        <v>12</v>
      </c>
      <c r="AA1848" s="1">
        <f t="shared" si="1306"/>
        <v>12</v>
      </c>
      <c r="AB1848" s="1">
        <f t="shared" si="1307"/>
        <v>13</v>
      </c>
      <c r="AC1848" s="1">
        <f t="shared" si="1308"/>
        <v>17</v>
      </c>
      <c r="AD1848" s="1">
        <f t="shared" si="1309"/>
        <v>17</v>
      </c>
      <c r="AE1848" s="1">
        <f t="shared" si="1310"/>
        <v>17</v>
      </c>
      <c r="AF1848" s="1">
        <f t="shared" si="1311"/>
        <v>17</v>
      </c>
      <c r="AG1848" s="1">
        <f t="shared" si="1312"/>
        <v>18</v>
      </c>
      <c r="AH1848" s="1">
        <f t="shared" si="1313"/>
        <v>18</v>
      </c>
      <c r="AI1848" s="1">
        <f t="shared" si="1314"/>
        <v>18</v>
      </c>
      <c r="AJ1848" s="1">
        <f t="shared" si="1315"/>
        <v>18</v>
      </c>
      <c r="AK1848" s="1">
        <f t="shared" si="1316"/>
        <v>18</v>
      </c>
      <c r="AL1848" s="1">
        <f t="shared" si="1317"/>
        <v>18</v>
      </c>
      <c r="AM1848" s="1">
        <f t="shared" si="1318"/>
        <v>18</v>
      </c>
      <c r="AN1848" s="1">
        <f t="shared" si="1319"/>
        <v>18</v>
      </c>
      <c r="AO1848" s="1">
        <f t="shared" si="1320"/>
        <v>18</v>
      </c>
      <c r="AP1848" s="7">
        <f t="shared" si="1336"/>
        <v>18</v>
      </c>
      <c r="AQ1848" s="7">
        <f t="shared" si="1337"/>
        <v>18</v>
      </c>
      <c r="AR1848" s="1">
        <f t="shared" si="1321"/>
        <v>18</v>
      </c>
      <c r="AS1848" s="7">
        <f t="shared" si="1338"/>
        <v>18</v>
      </c>
      <c r="AT1848" s="1">
        <f t="shared" si="1322"/>
        <v>18</v>
      </c>
      <c r="AU1848" s="1">
        <f t="shared" si="1323"/>
        <v>18</v>
      </c>
      <c r="AV1848" s="1">
        <f t="shared" si="1324"/>
        <v>18</v>
      </c>
      <c r="AW1848" s="1">
        <f t="shared" si="1325"/>
        <v>18</v>
      </c>
      <c r="AX1848" s="1">
        <f t="shared" si="1326"/>
        <v>18</v>
      </c>
      <c r="AY1848" s="1">
        <f t="shared" si="1327"/>
        <v>18</v>
      </c>
      <c r="AZ1848" s="1">
        <f t="shared" si="1328"/>
        <v>18</v>
      </c>
      <c r="BA1848" s="1">
        <f t="shared" si="1329"/>
        <v>18</v>
      </c>
      <c r="BB1848" s="1">
        <f t="shared" si="1330"/>
        <v>18</v>
      </c>
      <c r="BC1848" s="1">
        <f t="shared" si="1331"/>
        <v>18</v>
      </c>
      <c r="BD1848" s="1">
        <f t="shared" si="1332"/>
        <v>18</v>
      </c>
      <c r="BE1848" s="1">
        <f t="shared" si="1333"/>
        <v>18</v>
      </c>
      <c r="BF1848" s="1">
        <f t="shared" si="1334"/>
        <v>18</v>
      </c>
      <c r="BG1848" s="1">
        <f>+IF(D1848="male",VLOOKUP(M1848,'Key node cluster'!$A$3:$C$45,3,0),VLOOKUP(M1848,'Key node cluster'!$F$3:$H$27,3,0))</f>
        <v>18</v>
      </c>
    </row>
    <row r="1849" spans="1:59" x14ac:dyDescent="0.25">
      <c r="A1849" t="s">
        <v>1816</v>
      </c>
      <c r="B1849">
        <v>9972052082</v>
      </c>
      <c r="C1849" s="7">
        <v>20</v>
      </c>
      <c r="D1849" t="s">
        <v>20</v>
      </c>
      <c r="E1849" t="s">
        <v>10</v>
      </c>
      <c r="F1849" t="s">
        <v>11</v>
      </c>
      <c r="G1849" t="str">
        <f t="shared" si="1335"/>
        <v>bachelor or above</v>
      </c>
      <c r="H1849" s="7">
        <f t="shared" si="1293"/>
        <v>1</v>
      </c>
      <c r="I1849" t="s">
        <v>14</v>
      </c>
      <c r="J1849">
        <v>24</v>
      </c>
      <c r="K1849">
        <v>0.25205479452055002</v>
      </c>
      <c r="L1849">
        <v>1</v>
      </c>
      <c r="M1849" s="5">
        <f t="shared" si="1294"/>
        <v>22</v>
      </c>
      <c r="N1849" s="5">
        <f>+IF(D1849="male",VLOOKUP(BG1849,'Key node cluster'!$L$3:$N$24,3,0),VLOOKUP(BG1849,'Key node cluster'!$R$3:$T$15,3,0))</f>
        <v>0</v>
      </c>
      <c r="O1849" s="1">
        <v>0</v>
      </c>
      <c r="P1849" s="1">
        <f t="shared" si="1295"/>
        <v>12</v>
      </c>
      <c r="Q1849" s="1">
        <f t="shared" si="1296"/>
        <v>12</v>
      </c>
      <c r="R1849" s="1">
        <f t="shared" si="1297"/>
        <v>12</v>
      </c>
      <c r="S1849" s="1">
        <f t="shared" si="1298"/>
        <v>12</v>
      </c>
      <c r="T1849" s="1">
        <f t="shared" si="1299"/>
        <v>12</v>
      </c>
      <c r="U1849" s="1">
        <f t="shared" si="1300"/>
        <v>12</v>
      </c>
      <c r="V1849" s="1">
        <f t="shared" si="1301"/>
        <v>12</v>
      </c>
      <c r="W1849" s="1">
        <f t="shared" si="1302"/>
        <v>12</v>
      </c>
      <c r="X1849" s="1">
        <f t="shared" si="1303"/>
        <v>12</v>
      </c>
      <c r="Y1849" s="1">
        <f t="shared" si="1304"/>
        <v>12</v>
      </c>
      <c r="Z1849" s="1">
        <f t="shared" si="1305"/>
        <v>12</v>
      </c>
      <c r="AA1849" s="1">
        <f t="shared" si="1306"/>
        <v>12</v>
      </c>
      <c r="AB1849" s="1">
        <f t="shared" si="1307"/>
        <v>20</v>
      </c>
      <c r="AC1849" s="1">
        <f t="shared" si="1308"/>
        <v>20</v>
      </c>
      <c r="AD1849" s="1">
        <f t="shared" si="1309"/>
        <v>20</v>
      </c>
      <c r="AE1849" s="1">
        <f t="shared" si="1310"/>
        <v>20</v>
      </c>
      <c r="AF1849" s="1">
        <f t="shared" si="1311"/>
        <v>20</v>
      </c>
      <c r="AG1849" s="1">
        <f t="shared" si="1312"/>
        <v>20</v>
      </c>
      <c r="AH1849" s="1">
        <f t="shared" si="1313"/>
        <v>20</v>
      </c>
      <c r="AI1849" s="1">
        <f t="shared" si="1314"/>
        <v>20</v>
      </c>
      <c r="AJ1849" s="1">
        <f t="shared" si="1315"/>
        <v>21</v>
      </c>
      <c r="AK1849" s="1">
        <f t="shared" si="1316"/>
        <v>22</v>
      </c>
      <c r="AL1849" s="1">
        <f t="shared" si="1317"/>
        <v>22</v>
      </c>
      <c r="AM1849" s="1">
        <f t="shared" si="1318"/>
        <v>22</v>
      </c>
      <c r="AN1849" s="1">
        <f t="shared" si="1319"/>
        <v>22</v>
      </c>
      <c r="AO1849" s="1">
        <f t="shared" si="1320"/>
        <v>22</v>
      </c>
      <c r="AP1849" s="7">
        <f t="shared" si="1336"/>
        <v>22</v>
      </c>
      <c r="AQ1849" s="7">
        <f t="shared" si="1337"/>
        <v>22</v>
      </c>
      <c r="AR1849" s="1">
        <f t="shared" si="1321"/>
        <v>22</v>
      </c>
      <c r="AS1849" s="7">
        <f t="shared" si="1338"/>
        <v>22</v>
      </c>
      <c r="AT1849" s="1">
        <f t="shared" si="1322"/>
        <v>22</v>
      </c>
      <c r="AU1849" s="1">
        <f t="shared" si="1323"/>
        <v>22</v>
      </c>
      <c r="AV1849" s="1">
        <f t="shared" si="1324"/>
        <v>22</v>
      </c>
      <c r="AW1849" s="1">
        <f t="shared" si="1325"/>
        <v>22</v>
      </c>
      <c r="AX1849" s="1">
        <f t="shared" si="1326"/>
        <v>22</v>
      </c>
      <c r="AY1849" s="1">
        <f t="shared" si="1327"/>
        <v>22</v>
      </c>
      <c r="AZ1849" s="1">
        <f t="shared" si="1328"/>
        <v>22</v>
      </c>
      <c r="BA1849" s="1">
        <f t="shared" si="1329"/>
        <v>22</v>
      </c>
      <c r="BB1849" s="1">
        <f t="shared" si="1330"/>
        <v>22</v>
      </c>
      <c r="BC1849" s="1">
        <f t="shared" si="1331"/>
        <v>22</v>
      </c>
      <c r="BD1849" s="1">
        <f t="shared" si="1332"/>
        <v>22</v>
      </c>
      <c r="BE1849" s="1">
        <f t="shared" si="1333"/>
        <v>22</v>
      </c>
      <c r="BF1849" s="1">
        <f t="shared" si="1334"/>
        <v>22</v>
      </c>
      <c r="BG1849" s="1">
        <f>+IF(D1849="male",VLOOKUP(M1849,'Key node cluster'!$A$3:$C$45,3,0),VLOOKUP(M1849,'Key node cluster'!$F$3:$H$27,3,0))</f>
        <v>22</v>
      </c>
    </row>
    <row r="1850" spans="1:59" x14ac:dyDescent="0.25">
      <c r="A1850" t="s">
        <v>1817</v>
      </c>
      <c r="B1850">
        <v>9862055737</v>
      </c>
      <c r="C1850" s="7">
        <v>30</v>
      </c>
      <c r="D1850" t="s">
        <v>20</v>
      </c>
      <c r="E1850" t="s">
        <v>10</v>
      </c>
      <c r="G1850" t="str">
        <f t="shared" si="1335"/>
        <v/>
      </c>
      <c r="H1850" s="7">
        <f t="shared" si="1293"/>
        <v>10</v>
      </c>
      <c r="J1850">
        <v>35</v>
      </c>
      <c r="K1850">
        <v>5.1123287671232998</v>
      </c>
      <c r="L1850">
        <v>6</v>
      </c>
      <c r="M1850" s="5">
        <f t="shared" si="1294"/>
        <v>12</v>
      </c>
      <c r="N1850" s="5">
        <f>+IF(D1850="male",VLOOKUP(BG1850,'Key node cluster'!$L$3:$N$24,3,0),VLOOKUP(BG1850,'Key node cluster'!$R$3:$T$15,3,0))</f>
        <v>1</v>
      </c>
      <c r="O1850" s="1">
        <v>0</v>
      </c>
      <c r="P1850" s="1">
        <f t="shared" si="1295"/>
        <v>12</v>
      </c>
      <c r="Q1850" s="1">
        <f t="shared" si="1296"/>
        <v>12</v>
      </c>
      <c r="R1850" s="1">
        <f t="shared" si="1297"/>
        <v>12</v>
      </c>
      <c r="S1850" s="1">
        <f t="shared" si="1298"/>
        <v>12</v>
      </c>
      <c r="T1850" s="1">
        <f t="shared" si="1299"/>
        <v>12</v>
      </c>
      <c r="U1850" s="1">
        <f t="shared" si="1300"/>
        <v>12</v>
      </c>
      <c r="V1850" s="1">
        <f t="shared" si="1301"/>
        <v>12</v>
      </c>
      <c r="W1850" s="1">
        <f t="shared" si="1302"/>
        <v>12</v>
      </c>
      <c r="X1850" s="1">
        <f t="shared" si="1303"/>
        <v>12</v>
      </c>
      <c r="Y1850" s="1">
        <f t="shared" si="1304"/>
        <v>12</v>
      </c>
      <c r="Z1850" s="1">
        <f t="shared" si="1305"/>
        <v>12</v>
      </c>
      <c r="AA1850" s="1">
        <f t="shared" si="1306"/>
        <v>12</v>
      </c>
      <c r="AB1850" s="1">
        <f t="shared" si="1307"/>
        <v>12</v>
      </c>
      <c r="AC1850" s="1">
        <f t="shared" si="1308"/>
        <v>12</v>
      </c>
      <c r="AD1850" s="1">
        <f t="shared" si="1309"/>
        <v>12</v>
      </c>
      <c r="AE1850" s="1">
        <f t="shared" si="1310"/>
        <v>12</v>
      </c>
      <c r="AF1850" s="1">
        <f t="shared" si="1311"/>
        <v>12</v>
      </c>
      <c r="AG1850" s="1">
        <f t="shared" si="1312"/>
        <v>12</v>
      </c>
      <c r="AH1850" s="1">
        <f t="shared" si="1313"/>
        <v>12</v>
      </c>
      <c r="AI1850" s="1">
        <f t="shared" si="1314"/>
        <v>12</v>
      </c>
      <c r="AJ1850" s="1">
        <f t="shared" si="1315"/>
        <v>12</v>
      </c>
      <c r="AK1850" s="1">
        <f t="shared" si="1316"/>
        <v>12</v>
      </c>
      <c r="AL1850" s="1">
        <f t="shared" si="1317"/>
        <v>12</v>
      </c>
      <c r="AM1850" s="1">
        <f t="shared" si="1318"/>
        <v>12</v>
      </c>
      <c r="AN1850" s="1">
        <f t="shared" si="1319"/>
        <v>12</v>
      </c>
      <c r="AO1850" s="1">
        <f t="shared" si="1320"/>
        <v>12</v>
      </c>
      <c r="AP1850" s="7">
        <f t="shared" si="1336"/>
        <v>12</v>
      </c>
      <c r="AQ1850" s="7">
        <f t="shared" si="1337"/>
        <v>12</v>
      </c>
      <c r="AR1850" s="1">
        <f t="shared" si="1321"/>
        <v>12</v>
      </c>
      <c r="AS1850" s="7">
        <f t="shared" si="1338"/>
        <v>12</v>
      </c>
      <c r="AT1850" s="1">
        <f t="shared" si="1322"/>
        <v>12</v>
      </c>
      <c r="AU1850" s="1">
        <f t="shared" si="1323"/>
        <v>12</v>
      </c>
      <c r="AV1850" s="1">
        <f t="shared" si="1324"/>
        <v>12</v>
      </c>
      <c r="AW1850" s="1">
        <f t="shared" si="1325"/>
        <v>12</v>
      </c>
      <c r="AX1850" s="1">
        <f t="shared" si="1326"/>
        <v>12</v>
      </c>
      <c r="AY1850" s="1">
        <f t="shared" si="1327"/>
        <v>12</v>
      </c>
      <c r="AZ1850" s="1">
        <f t="shared" si="1328"/>
        <v>12</v>
      </c>
      <c r="BA1850" s="1">
        <f t="shared" si="1329"/>
        <v>12</v>
      </c>
      <c r="BB1850" s="1">
        <f t="shared" si="1330"/>
        <v>12</v>
      </c>
      <c r="BC1850" s="1">
        <f t="shared" si="1331"/>
        <v>12</v>
      </c>
      <c r="BD1850" s="1">
        <f t="shared" si="1332"/>
        <v>12</v>
      </c>
      <c r="BE1850" s="1">
        <f t="shared" si="1333"/>
        <v>12</v>
      </c>
      <c r="BF1850" s="1">
        <f t="shared" si="1334"/>
        <v>12</v>
      </c>
      <c r="BG1850" s="1">
        <f>+IF(D1850="male",VLOOKUP(M1850,'Key node cluster'!$A$3:$C$45,3,0),VLOOKUP(M1850,'Key node cluster'!$F$3:$H$27,3,0))</f>
        <v>18</v>
      </c>
    </row>
    <row r="1851" spans="1:59" x14ac:dyDescent="0.25">
      <c r="A1851" t="s">
        <v>1831</v>
      </c>
      <c r="B1851">
        <v>9972058657</v>
      </c>
      <c r="C1851" s="7">
        <v>20</v>
      </c>
      <c r="D1851" t="s">
        <v>20</v>
      </c>
      <c r="E1851" t="s">
        <v>10</v>
      </c>
      <c r="F1851" t="s">
        <v>11</v>
      </c>
      <c r="G1851" t="str">
        <f t="shared" si="1335"/>
        <v>bachelor or above</v>
      </c>
      <c r="H1851" s="7">
        <f t="shared" si="1293"/>
        <v>1</v>
      </c>
      <c r="I1851" t="s">
        <v>14</v>
      </c>
      <c r="J1851">
        <v>24</v>
      </c>
      <c r="K1851">
        <v>0.33424657534246999</v>
      </c>
      <c r="L1851">
        <v>1</v>
      </c>
      <c r="M1851" s="5">
        <f t="shared" si="1294"/>
        <v>22</v>
      </c>
      <c r="N1851" s="5">
        <f>+IF(D1851="male",VLOOKUP(BG1851,'Key node cluster'!$L$3:$N$24,3,0),VLOOKUP(BG1851,'Key node cluster'!$R$3:$T$15,3,0))</f>
        <v>0</v>
      </c>
      <c r="O1851" s="1">
        <v>0</v>
      </c>
      <c r="P1851" s="1">
        <f t="shared" si="1295"/>
        <v>12</v>
      </c>
      <c r="Q1851" s="1">
        <f t="shared" si="1296"/>
        <v>12</v>
      </c>
      <c r="R1851" s="1">
        <f t="shared" si="1297"/>
        <v>12</v>
      </c>
      <c r="S1851" s="1">
        <f t="shared" si="1298"/>
        <v>12</v>
      </c>
      <c r="T1851" s="1">
        <f t="shared" si="1299"/>
        <v>12</v>
      </c>
      <c r="U1851" s="1">
        <f t="shared" si="1300"/>
        <v>12</v>
      </c>
      <c r="V1851" s="1">
        <f t="shared" si="1301"/>
        <v>12</v>
      </c>
      <c r="W1851" s="1">
        <f t="shared" si="1302"/>
        <v>12</v>
      </c>
      <c r="X1851" s="1">
        <f t="shared" si="1303"/>
        <v>12</v>
      </c>
      <c r="Y1851" s="1">
        <f t="shared" si="1304"/>
        <v>12</v>
      </c>
      <c r="Z1851" s="1">
        <f t="shared" si="1305"/>
        <v>12</v>
      </c>
      <c r="AA1851" s="1">
        <f t="shared" si="1306"/>
        <v>12</v>
      </c>
      <c r="AB1851" s="1">
        <f t="shared" si="1307"/>
        <v>20</v>
      </c>
      <c r="AC1851" s="1">
        <f t="shared" si="1308"/>
        <v>20</v>
      </c>
      <c r="AD1851" s="1">
        <f t="shared" si="1309"/>
        <v>20</v>
      </c>
      <c r="AE1851" s="1">
        <f t="shared" si="1310"/>
        <v>20</v>
      </c>
      <c r="AF1851" s="1">
        <f t="shared" si="1311"/>
        <v>20</v>
      </c>
      <c r="AG1851" s="1">
        <f t="shared" si="1312"/>
        <v>20</v>
      </c>
      <c r="AH1851" s="1">
        <f t="shared" si="1313"/>
        <v>20</v>
      </c>
      <c r="AI1851" s="1">
        <f t="shared" si="1314"/>
        <v>20</v>
      </c>
      <c r="AJ1851" s="1">
        <f t="shared" si="1315"/>
        <v>21</v>
      </c>
      <c r="AK1851" s="1">
        <f t="shared" si="1316"/>
        <v>22</v>
      </c>
      <c r="AL1851" s="1">
        <f t="shared" si="1317"/>
        <v>22</v>
      </c>
      <c r="AM1851" s="1">
        <f t="shared" si="1318"/>
        <v>22</v>
      </c>
      <c r="AN1851" s="1">
        <f t="shared" si="1319"/>
        <v>22</v>
      </c>
      <c r="AO1851" s="1">
        <f t="shared" si="1320"/>
        <v>22</v>
      </c>
      <c r="AP1851" s="7">
        <f t="shared" si="1336"/>
        <v>22</v>
      </c>
      <c r="AQ1851" s="7">
        <f t="shared" si="1337"/>
        <v>22</v>
      </c>
      <c r="AR1851" s="1">
        <f t="shared" si="1321"/>
        <v>22</v>
      </c>
      <c r="AS1851" s="7">
        <f t="shared" si="1338"/>
        <v>22</v>
      </c>
      <c r="AT1851" s="1">
        <f t="shared" si="1322"/>
        <v>22</v>
      </c>
      <c r="AU1851" s="1">
        <f t="shared" si="1323"/>
        <v>22</v>
      </c>
      <c r="AV1851" s="1">
        <f t="shared" si="1324"/>
        <v>22</v>
      </c>
      <c r="AW1851" s="1">
        <f t="shared" si="1325"/>
        <v>22</v>
      </c>
      <c r="AX1851" s="1">
        <f t="shared" si="1326"/>
        <v>22</v>
      </c>
      <c r="AY1851" s="1">
        <f t="shared" si="1327"/>
        <v>22</v>
      </c>
      <c r="AZ1851" s="1">
        <f t="shared" si="1328"/>
        <v>22</v>
      </c>
      <c r="BA1851" s="1">
        <f t="shared" si="1329"/>
        <v>22</v>
      </c>
      <c r="BB1851" s="1">
        <f t="shared" si="1330"/>
        <v>22</v>
      </c>
      <c r="BC1851" s="1">
        <f t="shared" si="1331"/>
        <v>22</v>
      </c>
      <c r="BD1851" s="1">
        <f t="shared" si="1332"/>
        <v>22</v>
      </c>
      <c r="BE1851" s="1">
        <f t="shared" si="1333"/>
        <v>22</v>
      </c>
      <c r="BF1851" s="1">
        <f t="shared" si="1334"/>
        <v>22</v>
      </c>
      <c r="BG1851" s="1">
        <f>+IF(D1851="male",VLOOKUP(M1851,'Key node cluster'!$A$3:$C$45,3,0),VLOOKUP(M1851,'Key node cluster'!$F$3:$H$27,3,0))</f>
        <v>22</v>
      </c>
    </row>
    <row r="1852" spans="1:59" x14ac:dyDescent="0.25">
      <c r="A1852" t="s">
        <v>1857</v>
      </c>
      <c r="B1852">
        <v>9872033778</v>
      </c>
      <c r="C1852" s="7">
        <v>30</v>
      </c>
      <c r="D1852" t="s">
        <v>20</v>
      </c>
      <c r="E1852" t="s">
        <v>10</v>
      </c>
      <c r="G1852" t="str">
        <f t="shared" si="1335"/>
        <v/>
      </c>
      <c r="H1852" s="7">
        <f t="shared" si="1293"/>
        <v>15</v>
      </c>
      <c r="J1852">
        <v>34</v>
      </c>
      <c r="K1852">
        <v>10.863013698630001</v>
      </c>
      <c r="L1852">
        <v>5</v>
      </c>
      <c r="M1852" s="5">
        <f t="shared" si="1294"/>
        <v>12</v>
      </c>
      <c r="N1852" s="5">
        <f>+IF(D1852="male",VLOOKUP(BG1852,'Key node cluster'!$L$3:$N$24,3,0),VLOOKUP(BG1852,'Key node cluster'!$R$3:$T$15,3,0))</f>
        <v>1</v>
      </c>
      <c r="O1852" s="1">
        <v>0</v>
      </c>
      <c r="P1852" s="1">
        <f t="shared" si="1295"/>
        <v>12</v>
      </c>
      <c r="Q1852" s="1">
        <f t="shared" si="1296"/>
        <v>12</v>
      </c>
      <c r="R1852" s="1">
        <f t="shared" si="1297"/>
        <v>12</v>
      </c>
      <c r="S1852" s="1">
        <f t="shared" si="1298"/>
        <v>12</v>
      </c>
      <c r="T1852" s="1">
        <f t="shared" si="1299"/>
        <v>12</v>
      </c>
      <c r="U1852" s="1">
        <f t="shared" si="1300"/>
        <v>12</v>
      </c>
      <c r="V1852" s="1">
        <f t="shared" si="1301"/>
        <v>12</v>
      </c>
      <c r="W1852" s="1">
        <f t="shared" si="1302"/>
        <v>12</v>
      </c>
      <c r="X1852" s="1">
        <f t="shared" si="1303"/>
        <v>12</v>
      </c>
      <c r="Y1852" s="1">
        <f t="shared" si="1304"/>
        <v>12</v>
      </c>
      <c r="Z1852" s="1">
        <f t="shared" si="1305"/>
        <v>12</v>
      </c>
      <c r="AA1852" s="1">
        <f t="shared" si="1306"/>
        <v>12</v>
      </c>
      <c r="AB1852" s="1">
        <f t="shared" si="1307"/>
        <v>12</v>
      </c>
      <c r="AC1852" s="1">
        <f t="shared" si="1308"/>
        <v>12</v>
      </c>
      <c r="AD1852" s="1">
        <f t="shared" si="1309"/>
        <v>12</v>
      </c>
      <c r="AE1852" s="1">
        <f t="shared" si="1310"/>
        <v>12</v>
      </c>
      <c r="AF1852" s="1">
        <f t="shared" si="1311"/>
        <v>12</v>
      </c>
      <c r="AG1852" s="1">
        <f t="shared" si="1312"/>
        <v>12</v>
      </c>
      <c r="AH1852" s="1">
        <f t="shared" si="1313"/>
        <v>12</v>
      </c>
      <c r="AI1852" s="1">
        <f t="shared" si="1314"/>
        <v>12</v>
      </c>
      <c r="AJ1852" s="1">
        <f t="shared" si="1315"/>
        <v>12</v>
      </c>
      <c r="AK1852" s="1">
        <f t="shared" si="1316"/>
        <v>12</v>
      </c>
      <c r="AL1852" s="1">
        <f t="shared" si="1317"/>
        <v>12</v>
      </c>
      <c r="AM1852" s="1">
        <f t="shared" si="1318"/>
        <v>12</v>
      </c>
      <c r="AN1852" s="1">
        <f t="shared" si="1319"/>
        <v>12</v>
      </c>
      <c r="AO1852" s="1">
        <f t="shared" si="1320"/>
        <v>12</v>
      </c>
      <c r="AP1852" s="7">
        <f t="shared" si="1336"/>
        <v>12</v>
      </c>
      <c r="AQ1852" s="7">
        <f t="shared" si="1337"/>
        <v>12</v>
      </c>
      <c r="AR1852" s="1">
        <f t="shared" si="1321"/>
        <v>12</v>
      </c>
      <c r="AS1852" s="7">
        <f t="shared" si="1338"/>
        <v>12</v>
      </c>
      <c r="AT1852" s="1">
        <f t="shared" si="1322"/>
        <v>12</v>
      </c>
      <c r="AU1852" s="1">
        <f t="shared" si="1323"/>
        <v>12</v>
      </c>
      <c r="AV1852" s="1">
        <f t="shared" si="1324"/>
        <v>12</v>
      </c>
      <c r="AW1852" s="1">
        <f t="shared" si="1325"/>
        <v>12</v>
      </c>
      <c r="AX1852" s="1">
        <f t="shared" si="1326"/>
        <v>12</v>
      </c>
      <c r="AY1852" s="1">
        <f t="shared" si="1327"/>
        <v>12</v>
      </c>
      <c r="AZ1852" s="1">
        <f t="shared" si="1328"/>
        <v>12</v>
      </c>
      <c r="BA1852" s="1">
        <f t="shared" si="1329"/>
        <v>12</v>
      </c>
      <c r="BB1852" s="1">
        <f t="shared" si="1330"/>
        <v>12</v>
      </c>
      <c r="BC1852" s="1">
        <f t="shared" si="1331"/>
        <v>12</v>
      </c>
      <c r="BD1852" s="1">
        <f t="shared" si="1332"/>
        <v>12</v>
      </c>
      <c r="BE1852" s="1">
        <f t="shared" si="1333"/>
        <v>12</v>
      </c>
      <c r="BF1852" s="1">
        <f t="shared" si="1334"/>
        <v>12</v>
      </c>
      <c r="BG1852" s="1">
        <f>+IF(D1852="male",VLOOKUP(M1852,'Key node cluster'!$A$3:$C$45,3,0),VLOOKUP(M1852,'Key node cluster'!$F$3:$H$27,3,0))</f>
        <v>18</v>
      </c>
    </row>
    <row r="1853" spans="1:59" x14ac:dyDescent="0.25">
      <c r="A1853" t="s">
        <v>1872</v>
      </c>
      <c r="B1853">
        <v>9962042249</v>
      </c>
      <c r="C1853" s="7">
        <v>30</v>
      </c>
      <c r="D1853" t="s">
        <v>20</v>
      </c>
      <c r="E1853" t="s">
        <v>10</v>
      </c>
      <c r="F1853" t="s">
        <v>25</v>
      </c>
      <c r="G1853" t="str">
        <f t="shared" si="1335"/>
        <v>bachelor or above</v>
      </c>
      <c r="H1853" s="7">
        <f t="shared" si="1293"/>
        <v>1</v>
      </c>
      <c r="I1853" t="s">
        <v>14</v>
      </c>
      <c r="J1853">
        <v>26</v>
      </c>
      <c r="K1853">
        <v>0.24657534246575</v>
      </c>
      <c r="L1853">
        <v>1</v>
      </c>
      <c r="M1853" s="5">
        <f t="shared" si="1294"/>
        <v>23</v>
      </c>
      <c r="N1853" s="5">
        <f>+IF(D1853="male",VLOOKUP(BG1853,'Key node cluster'!$L$3:$N$24,3,0),VLOOKUP(BG1853,'Key node cluster'!$R$3:$T$15,3,0))</f>
        <v>0</v>
      </c>
      <c r="O1853" s="1">
        <v>0</v>
      </c>
      <c r="P1853" s="1">
        <f t="shared" si="1295"/>
        <v>12</v>
      </c>
      <c r="Q1853" s="1">
        <f t="shared" si="1296"/>
        <v>12</v>
      </c>
      <c r="R1853" s="1">
        <f t="shared" si="1297"/>
        <v>12</v>
      </c>
      <c r="S1853" s="1">
        <f t="shared" si="1298"/>
        <v>12</v>
      </c>
      <c r="T1853" s="1">
        <f t="shared" si="1299"/>
        <v>12</v>
      </c>
      <c r="U1853" s="1">
        <f t="shared" si="1300"/>
        <v>12</v>
      </c>
      <c r="V1853" s="1">
        <f t="shared" si="1301"/>
        <v>12</v>
      </c>
      <c r="W1853" s="1">
        <f t="shared" si="1302"/>
        <v>12</v>
      </c>
      <c r="X1853" s="1">
        <f t="shared" si="1303"/>
        <v>12</v>
      </c>
      <c r="Y1853" s="1">
        <f t="shared" si="1304"/>
        <v>12</v>
      </c>
      <c r="Z1853" s="1">
        <f t="shared" si="1305"/>
        <v>12</v>
      </c>
      <c r="AA1853" s="1">
        <f t="shared" si="1306"/>
        <v>12</v>
      </c>
      <c r="AB1853" s="1">
        <f t="shared" si="1307"/>
        <v>20</v>
      </c>
      <c r="AC1853" s="1">
        <f t="shared" si="1308"/>
        <v>20</v>
      </c>
      <c r="AD1853" s="1">
        <f t="shared" si="1309"/>
        <v>20</v>
      </c>
      <c r="AE1853" s="1">
        <f t="shared" si="1310"/>
        <v>20</v>
      </c>
      <c r="AF1853" s="1">
        <f t="shared" si="1311"/>
        <v>20</v>
      </c>
      <c r="AG1853" s="1">
        <f t="shared" si="1312"/>
        <v>20</v>
      </c>
      <c r="AH1853" s="1">
        <f t="shared" si="1313"/>
        <v>20</v>
      </c>
      <c r="AI1853" s="1">
        <f t="shared" si="1314"/>
        <v>20</v>
      </c>
      <c r="AJ1853" s="1">
        <f t="shared" si="1315"/>
        <v>21</v>
      </c>
      <c r="AK1853" s="1">
        <f t="shared" si="1316"/>
        <v>23</v>
      </c>
      <c r="AL1853" s="1">
        <f t="shared" si="1317"/>
        <v>23</v>
      </c>
      <c r="AM1853" s="1">
        <f t="shared" si="1318"/>
        <v>23</v>
      </c>
      <c r="AN1853" s="1">
        <f t="shared" si="1319"/>
        <v>23</v>
      </c>
      <c r="AO1853" s="1">
        <f t="shared" si="1320"/>
        <v>23</v>
      </c>
      <c r="AP1853" s="7">
        <f t="shared" si="1336"/>
        <v>23</v>
      </c>
      <c r="AQ1853" s="7">
        <f t="shared" si="1337"/>
        <v>23</v>
      </c>
      <c r="AR1853" s="1">
        <f t="shared" si="1321"/>
        <v>23</v>
      </c>
      <c r="AS1853" s="7">
        <f t="shared" si="1338"/>
        <v>23</v>
      </c>
      <c r="AT1853" s="1">
        <f t="shared" si="1322"/>
        <v>23</v>
      </c>
      <c r="AU1853" s="1">
        <f t="shared" si="1323"/>
        <v>23</v>
      </c>
      <c r="AV1853" s="1">
        <f t="shared" si="1324"/>
        <v>23</v>
      </c>
      <c r="AW1853" s="1">
        <f t="shared" si="1325"/>
        <v>23</v>
      </c>
      <c r="AX1853" s="1">
        <f t="shared" si="1326"/>
        <v>23</v>
      </c>
      <c r="AY1853" s="1">
        <f t="shared" si="1327"/>
        <v>23</v>
      </c>
      <c r="AZ1853" s="1">
        <f t="shared" si="1328"/>
        <v>23</v>
      </c>
      <c r="BA1853" s="1">
        <f t="shared" si="1329"/>
        <v>23</v>
      </c>
      <c r="BB1853" s="1">
        <f t="shared" si="1330"/>
        <v>23</v>
      </c>
      <c r="BC1853" s="1">
        <f t="shared" si="1331"/>
        <v>23</v>
      </c>
      <c r="BD1853" s="1">
        <f t="shared" si="1332"/>
        <v>23</v>
      </c>
      <c r="BE1853" s="1">
        <f t="shared" si="1333"/>
        <v>23</v>
      </c>
      <c r="BF1853" s="1">
        <f t="shared" si="1334"/>
        <v>23</v>
      </c>
      <c r="BG1853" s="1">
        <f>+IF(D1853="male",VLOOKUP(M1853,'Key node cluster'!$A$3:$C$45,3,0),VLOOKUP(M1853,'Key node cluster'!$F$3:$H$27,3,0))</f>
        <v>23</v>
      </c>
    </row>
    <row r="1854" spans="1:59" x14ac:dyDescent="0.25">
      <c r="A1854" t="s">
        <v>1880</v>
      </c>
      <c r="B1854">
        <v>9942030953</v>
      </c>
      <c r="C1854" s="7">
        <v>30</v>
      </c>
      <c r="D1854" t="s">
        <v>20</v>
      </c>
      <c r="E1854" t="s">
        <v>10</v>
      </c>
      <c r="G1854" t="str">
        <f t="shared" si="1335"/>
        <v/>
      </c>
      <c r="H1854" s="7">
        <f t="shared" si="1293"/>
        <v>5</v>
      </c>
      <c r="J1854">
        <v>27</v>
      </c>
      <c r="K1854">
        <v>1.3369863013698999</v>
      </c>
      <c r="L1854">
        <v>1</v>
      </c>
      <c r="M1854" s="5">
        <f t="shared" si="1294"/>
        <v>12</v>
      </c>
      <c r="N1854" s="5">
        <f>+IF(D1854="male",VLOOKUP(BG1854,'Key node cluster'!$L$3:$N$24,3,0),VLOOKUP(BG1854,'Key node cluster'!$R$3:$T$15,3,0))</f>
        <v>1</v>
      </c>
      <c r="O1854" s="1">
        <v>0</v>
      </c>
      <c r="P1854" s="1">
        <f t="shared" si="1295"/>
        <v>12</v>
      </c>
      <c r="Q1854" s="1">
        <f t="shared" si="1296"/>
        <v>12</v>
      </c>
      <c r="R1854" s="1">
        <f t="shared" si="1297"/>
        <v>12</v>
      </c>
      <c r="S1854" s="1">
        <f t="shared" si="1298"/>
        <v>12</v>
      </c>
      <c r="T1854" s="1">
        <f t="shared" si="1299"/>
        <v>12</v>
      </c>
      <c r="U1854" s="1">
        <f t="shared" si="1300"/>
        <v>12</v>
      </c>
      <c r="V1854" s="1">
        <f t="shared" si="1301"/>
        <v>12</v>
      </c>
      <c r="W1854" s="1">
        <f t="shared" si="1302"/>
        <v>12</v>
      </c>
      <c r="X1854" s="1">
        <f t="shared" si="1303"/>
        <v>12</v>
      </c>
      <c r="Y1854" s="1">
        <f t="shared" si="1304"/>
        <v>12</v>
      </c>
      <c r="Z1854" s="1">
        <f t="shared" si="1305"/>
        <v>12</v>
      </c>
      <c r="AA1854" s="1">
        <f t="shared" si="1306"/>
        <v>12</v>
      </c>
      <c r="AB1854" s="1">
        <f t="shared" si="1307"/>
        <v>12</v>
      </c>
      <c r="AC1854" s="1">
        <f t="shared" si="1308"/>
        <v>12</v>
      </c>
      <c r="AD1854" s="1">
        <f t="shared" si="1309"/>
        <v>12</v>
      </c>
      <c r="AE1854" s="1">
        <f t="shared" si="1310"/>
        <v>12</v>
      </c>
      <c r="AF1854" s="1">
        <f t="shared" si="1311"/>
        <v>12</v>
      </c>
      <c r="AG1854" s="1">
        <f t="shared" si="1312"/>
        <v>12</v>
      </c>
      <c r="AH1854" s="1">
        <f t="shared" si="1313"/>
        <v>12</v>
      </c>
      <c r="AI1854" s="1">
        <f t="shared" si="1314"/>
        <v>12</v>
      </c>
      <c r="AJ1854" s="1">
        <f t="shared" si="1315"/>
        <v>12</v>
      </c>
      <c r="AK1854" s="1">
        <f t="shared" si="1316"/>
        <v>12</v>
      </c>
      <c r="AL1854" s="1">
        <f t="shared" si="1317"/>
        <v>12</v>
      </c>
      <c r="AM1854" s="1">
        <f t="shared" si="1318"/>
        <v>12</v>
      </c>
      <c r="AN1854" s="1">
        <f t="shared" si="1319"/>
        <v>12</v>
      </c>
      <c r="AO1854" s="1">
        <f t="shared" si="1320"/>
        <v>12</v>
      </c>
      <c r="AP1854" s="7">
        <f t="shared" si="1336"/>
        <v>12</v>
      </c>
      <c r="AQ1854" s="7">
        <f t="shared" si="1337"/>
        <v>12</v>
      </c>
      <c r="AR1854" s="1">
        <f t="shared" si="1321"/>
        <v>12</v>
      </c>
      <c r="AS1854" s="7">
        <f t="shared" si="1338"/>
        <v>12</v>
      </c>
      <c r="AT1854" s="1">
        <f t="shared" si="1322"/>
        <v>12</v>
      </c>
      <c r="AU1854" s="1">
        <f t="shared" si="1323"/>
        <v>12</v>
      </c>
      <c r="AV1854" s="1">
        <f t="shared" si="1324"/>
        <v>12</v>
      </c>
      <c r="AW1854" s="1">
        <f t="shared" si="1325"/>
        <v>12</v>
      </c>
      <c r="AX1854" s="1">
        <f t="shared" si="1326"/>
        <v>12</v>
      </c>
      <c r="AY1854" s="1">
        <f t="shared" si="1327"/>
        <v>12</v>
      </c>
      <c r="AZ1854" s="1">
        <f t="shared" si="1328"/>
        <v>12</v>
      </c>
      <c r="BA1854" s="1">
        <f t="shared" si="1329"/>
        <v>12</v>
      </c>
      <c r="BB1854" s="1">
        <f t="shared" si="1330"/>
        <v>12</v>
      </c>
      <c r="BC1854" s="1">
        <f t="shared" si="1331"/>
        <v>12</v>
      </c>
      <c r="BD1854" s="1">
        <f t="shared" si="1332"/>
        <v>12</v>
      </c>
      <c r="BE1854" s="1">
        <f t="shared" si="1333"/>
        <v>12</v>
      </c>
      <c r="BF1854" s="1">
        <f t="shared" si="1334"/>
        <v>12</v>
      </c>
      <c r="BG1854" s="1">
        <f>+IF(D1854="male",VLOOKUP(M1854,'Key node cluster'!$A$3:$C$45,3,0),VLOOKUP(M1854,'Key node cluster'!$F$3:$H$27,3,0))</f>
        <v>18</v>
      </c>
    </row>
    <row r="1855" spans="1:59" x14ac:dyDescent="0.25">
      <c r="A1855" t="s">
        <v>1908</v>
      </c>
      <c r="B1855">
        <v>9922001974</v>
      </c>
      <c r="C1855" s="7">
        <v>30</v>
      </c>
      <c r="D1855" t="s">
        <v>20</v>
      </c>
      <c r="E1855" t="s">
        <v>10</v>
      </c>
      <c r="F1855" t="s">
        <v>25</v>
      </c>
      <c r="G1855" t="str">
        <f t="shared" si="1335"/>
        <v>bachelor or above</v>
      </c>
      <c r="H1855" s="7">
        <f t="shared" si="1293"/>
        <v>1</v>
      </c>
      <c r="I1855" t="s">
        <v>14</v>
      </c>
      <c r="J1855">
        <v>29</v>
      </c>
      <c r="K1855">
        <v>0.16986301369862999</v>
      </c>
      <c r="L1855">
        <v>2</v>
      </c>
      <c r="M1855" s="5">
        <f t="shared" si="1294"/>
        <v>23</v>
      </c>
      <c r="N1855" s="5">
        <f>+IF(D1855="male",VLOOKUP(BG1855,'Key node cluster'!$L$3:$N$24,3,0),VLOOKUP(BG1855,'Key node cluster'!$R$3:$T$15,3,0))</f>
        <v>0</v>
      </c>
      <c r="O1855" s="1">
        <v>0</v>
      </c>
      <c r="P1855" s="1">
        <f t="shared" si="1295"/>
        <v>12</v>
      </c>
      <c r="Q1855" s="1">
        <f t="shared" si="1296"/>
        <v>12</v>
      </c>
      <c r="R1855" s="1">
        <f t="shared" si="1297"/>
        <v>12</v>
      </c>
      <c r="S1855" s="1">
        <f t="shared" si="1298"/>
        <v>12</v>
      </c>
      <c r="T1855" s="1">
        <f t="shared" si="1299"/>
        <v>12</v>
      </c>
      <c r="U1855" s="1">
        <f t="shared" si="1300"/>
        <v>12</v>
      </c>
      <c r="V1855" s="1">
        <f t="shared" si="1301"/>
        <v>12</v>
      </c>
      <c r="W1855" s="1">
        <f t="shared" si="1302"/>
        <v>12</v>
      </c>
      <c r="X1855" s="1">
        <f t="shared" si="1303"/>
        <v>12</v>
      </c>
      <c r="Y1855" s="1">
        <f t="shared" si="1304"/>
        <v>12</v>
      </c>
      <c r="Z1855" s="1">
        <f t="shared" si="1305"/>
        <v>12</v>
      </c>
      <c r="AA1855" s="1">
        <f t="shared" si="1306"/>
        <v>12</v>
      </c>
      <c r="AB1855" s="1">
        <f t="shared" si="1307"/>
        <v>20</v>
      </c>
      <c r="AC1855" s="1">
        <f t="shared" si="1308"/>
        <v>20</v>
      </c>
      <c r="AD1855" s="1">
        <f t="shared" si="1309"/>
        <v>20</v>
      </c>
      <c r="AE1855" s="1">
        <f t="shared" si="1310"/>
        <v>20</v>
      </c>
      <c r="AF1855" s="1">
        <f t="shared" si="1311"/>
        <v>20</v>
      </c>
      <c r="AG1855" s="1">
        <f t="shared" si="1312"/>
        <v>20</v>
      </c>
      <c r="AH1855" s="1">
        <f t="shared" si="1313"/>
        <v>20</v>
      </c>
      <c r="AI1855" s="1">
        <f t="shared" si="1314"/>
        <v>20</v>
      </c>
      <c r="AJ1855" s="1">
        <f t="shared" si="1315"/>
        <v>21</v>
      </c>
      <c r="AK1855" s="1">
        <f t="shared" si="1316"/>
        <v>23</v>
      </c>
      <c r="AL1855" s="1">
        <f t="shared" si="1317"/>
        <v>23</v>
      </c>
      <c r="AM1855" s="1">
        <f t="shared" si="1318"/>
        <v>23</v>
      </c>
      <c r="AN1855" s="1">
        <f t="shared" si="1319"/>
        <v>23</v>
      </c>
      <c r="AO1855" s="1">
        <f t="shared" si="1320"/>
        <v>23</v>
      </c>
      <c r="AP1855" s="7">
        <f t="shared" si="1336"/>
        <v>23</v>
      </c>
      <c r="AQ1855" s="7">
        <f t="shared" si="1337"/>
        <v>23</v>
      </c>
      <c r="AR1855" s="1">
        <f t="shared" si="1321"/>
        <v>23</v>
      </c>
      <c r="AS1855" s="7">
        <f t="shared" si="1338"/>
        <v>23</v>
      </c>
      <c r="AT1855" s="1">
        <f t="shared" si="1322"/>
        <v>23</v>
      </c>
      <c r="AU1855" s="1">
        <f t="shared" si="1323"/>
        <v>23</v>
      </c>
      <c r="AV1855" s="1">
        <f t="shared" si="1324"/>
        <v>23</v>
      </c>
      <c r="AW1855" s="1">
        <f t="shared" si="1325"/>
        <v>23</v>
      </c>
      <c r="AX1855" s="1">
        <f t="shared" si="1326"/>
        <v>23</v>
      </c>
      <c r="AY1855" s="1">
        <f t="shared" si="1327"/>
        <v>23</v>
      </c>
      <c r="AZ1855" s="1">
        <f t="shared" si="1328"/>
        <v>23</v>
      </c>
      <c r="BA1855" s="1">
        <f t="shared" si="1329"/>
        <v>23</v>
      </c>
      <c r="BB1855" s="1">
        <f t="shared" si="1330"/>
        <v>23</v>
      </c>
      <c r="BC1855" s="1">
        <f t="shared" si="1331"/>
        <v>23</v>
      </c>
      <c r="BD1855" s="1">
        <f t="shared" si="1332"/>
        <v>23</v>
      </c>
      <c r="BE1855" s="1">
        <f t="shared" si="1333"/>
        <v>23</v>
      </c>
      <c r="BF1855" s="1">
        <f t="shared" si="1334"/>
        <v>23</v>
      </c>
      <c r="BG1855" s="1">
        <f>+IF(D1855="male",VLOOKUP(M1855,'Key node cluster'!$A$3:$C$45,3,0),VLOOKUP(M1855,'Key node cluster'!$F$3:$H$27,3,0))</f>
        <v>23</v>
      </c>
    </row>
    <row r="1856" spans="1:59" x14ac:dyDescent="0.25">
      <c r="A1856" t="s">
        <v>1913</v>
      </c>
      <c r="B1856">
        <v>9862043064</v>
      </c>
      <c r="C1856" s="7">
        <v>40</v>
      </c>
      <c r="D1856" t="s">
        <v>20</v>
      </c>
      <c r="E1856" t="s">
        <v>10</v>
      </c>
      <c r="F1856" t="s">
        <v>25</v>
      </c>
      <c r="G1856" t="str">
        <f t="shared" si="1335"/>
        <v>secondary or below</v>
      </c>
      <c r="H1856" s="7">
        <f t="shared" si="1293"/>
        <v>10</v>
      </c>
      <c r="I1856" t="s">
        <v>12</v>
      </c>
      <c r="J1856">
        <v>36</v>
      </c>
      <c r="K1856">
        <v>9.4410958904110007</v>
      </c>
      <c r="L1856">
        <v>2</v>
      </c>
      <c r="M1856" s="5">
        <f t="shared" si="1294"/>
        <v>19</v>
      </c>
      <c r="N1856" s="5">
        <f>+IF(D1856="male",VLOOKUP(BG1856,'Key node cluster'!$L$3:$N$24,3,0),VLOOKUP(BG1856,'Key node cluster'!$R$3:$T$15,3,0))</f>
        <v>1</v>
      </c>
      <c r="O1856" s="1">
        <v>0</v>
      </c>
      <c r="P1856" s="1">
        <f t="shared" si="1295"/>
        <v>12</v>
      </c>
      <c r="Q1856" s="1">
        <f t="shared" si="1296"/>
        <v>12</v>
      </c>
      <c r="R1856" s="1">
        <f t="shared" si="1297"/>
        <v>12</v>
      </c>
      <c r="S1856" s="1">
        <f t="shared" si="1298"/>
        <v>12</v>
      </c>
      <c r="T1856" s="1">
        <f t="shared" si="1299"/>
        <v>12</v>
      </c>
      <c r="U1856" s="1">
        <f t="shared" si="1300"/>
        <v>12</v>
      </c>
      <c r="V1856" s="1">
        <f t="shared" si="1301"/>
        <v>12</v>
      </c>
      <c r="W1856" s="1">
        <f t="shared" si="1302"/>
        <v>12</v>
      </c>
      <c r="X1856" s="1">
        <f t="shared" si="1303"/>
        <v>12</v>
      </c>
      <c r="Y1856" s="1">
        <f t="shared" si="1304"/>
        <v>12</v>
      </c>
      <c r="Z1856" s="1">
        <f t="shared" si="1305"/>
        <v>12</v>
      </c>
      <c r="AA1856" s="1">
        <f t="shared" si="1306"/>
        <v>12</v>
      </c>
      <c r="AB1856" s="1">
        <f t="shared" si="1307"/>
        <v>13</v>
      </c>
      <c r="AC1856" s="1">
        <f t="shared" si="1308"/>
        <v>17</v>
      </c>
      <c r="AD1856" s="1">
        <f t="shared" si="1309"/>
        <v>17</v>
      </c>
      <c r="AE1856" s="1">
        <f t="shared" si="1310"/>
        <v>17</v>
      </c>
      <c r="AF1856" s="1">
        <f t="shared" si="1311"/>
        <v>17</v>
      </c>
      <c r="AG1856" s="1">
        <f t="shared" si="1312"/>
        <v>19</v>
      </c>
      <c r="AH1856" s="1">
        <f t="shared" si="1313"/>
        <v>19</v>
      </c>
      <c r="AI1856" s="1">
        <f t="shared" si="1314"/>
        <v>19</v>
      </c>
      <c r="AJ1856" s="1">
        <f t="shared" si="1315"/>
        <v>19</v>
      </c>
      <c r="AK1856" s="1">
        <f t="shared" si="1316"/>
        <v>19</v>
      </c>
      <c r="AL1856" s="1">
        <f t="shared" si="1317"/>
        <v>19</v>
      </c>
      <c r="AM1856" s="1">
        <f t="shared" si="1318"/>
        <v>19</v>
      </c>
      <c r="AN1856" s="1">
        <f t="shared" si="1319"/>
        <v>19</v>
      </c>
      <c r="AO1856" s="1">
        <f t="shared" si="1320"/>
        <v>19</v>
      </c>
      <c r="AP1856" s="7">
        <f t="shared" si="1336"/>
        <v>19</v>
      </c>
      <c r="AQ1856" s="7">
        <f t="shared" si="1337"/>
        <v>19</v>
      </c>
      <c r="AR1856" s="1">
        <f t="shared" si="1321"/>
        <v>19</v>
      </c>
      <c r="AS1856" s="7">
        <f t="shared" si="1338"/>
        <v>19</v>
      </c>
      <c r="AT1856" s="1">
        <f t="shared" si="1322"/>
        <v>19</v>
      </c>
      <c r="AU1856" s="1">
        <f t="shared" si="1323"/>
        <v>19</v>
      </c>
      <c r="AV1856" s="1">
        <f t="shared" si="1324"/>
        <v>19</v>
      </c>
      <c r="AW1856" s="1">
        <f t="shared" si="1325"/>
        <v>19</v>
      </c>
      <c r="AX1856" s="1">
        <f t="shared" si="1326"/>
        <v>19</v>
      </c>
      <c r="AY1856" s="1">
        <f t="shared" si="1327"/>
        <v>19</v>
      </c>
      <c r="AZ1856" s="1">
        <f t="shared" si="1328"/>
        <v>19</v>
      </c>
      <c r="BA1856" s="1">
        <f t="shared" si="1329"/>
        <v>19</v>
      </c>
      <c r="BB1856" s="1">
        <f t="shared" si="1330"/>
        <v>19</v>
      </c>
      <c r="BC1856" s="1">
        <f t="shared" si="1331"/>
        <v>19</v>
      </c>
      <c r="BD1856" s="1">
        <f t="shared" si="1332"/>
        <v>19</v>
      </c>
      <c r="BE1856" s="1">
        <f t="shared" si="1333"/>
        <v>19</v>
      </c>
      <c r="BF1856" s="1">
        <f t="shared" si="1334"/>
        <v>19</v>
      </c>
      <c r="BG1856" s="1">
        <f>+IF(D1856="male",VLOOKUP(M1856,'Key node cluster'!$A$3:$C$45,3,0),VLOOKUP(M1856,'Key node cluster'!$F$3:$H$27,3,0))</f>
        <v>19</v>
      </c>
    </row>
    <row r="1857" spans="1:59" x14ac:dyDescent="0.25">
      <c r="A1857" t="s">
        <v>1914</v>
      </c>
      <c r="B1857">
        <v>9912002404</v>
      </c>
      <c r="C1857" s="7">
        <v>30</v>
      </c>
      <c r="D1857" t="s">
        <v>20</v>
      </c>
      <c r="E1857" t="s">
        <v>10</v>
      </c>
      <c r="F1857" t="s">
        <v>28</v>
      </c>
      <c r="G1857" t="str">
        <f t="shared" si="1335"/>
        <v>tvet</v>
      </c>
      <c r="H1857" s="7">
        <f t="shared" si="1293"/>
        <v>5</v>
      </c>
      <c r="I1857" t="s">
        <v>22</v>
      </c>
      <c r="J1857">
        <v>31</v>
      </c>
      <c r="K1857">
        <v>4.9205479452054997</v>
      </c>
      <c r="L1857">
        <v>17</v>
      </c>
      <c r="M1857" s="5">
        <f t="shared" si="1294"/>
        <v>18</v>
      </c>
      <c r="N1857" s="5">
        <f>+IF(D1857="male",VLOOKUP(BG1857,'Key node cluster'!$L$3:$N$24,3,0),VLOOKUP(BG1857,'Key node cluster'!$R$3:$T$15,3,0))</f>
        <v>1</v>
      </c>
      <c r="O1857" s="1">
        <v>0</v>
      </c>
      <c r="P1857" s="1">
        <f t="shared" si="1295"/>
        <v>12</v>
      </c>
      <c r="Q1857" s="1">
        <f t="shared" si="1296"/>
        <v>12</v>
      </c>
      <c r="R1857" s="1">
        <f t="shared" si="1297"/>
        <v>12</v>
      </c>
      <c r="S1857" s="1">
        <f t="shared" si="1298"/>
        <v>12</v>
      </c>
      <c r="T1857" s="1">
        <f t="shared" si="1299"/>
        <v>12</v>
      </c>
      <c r="U1857" s="1">
        <f t="shared" si="1300"/>
        <v>12</v>
      </c>
      <c r="V1857" s="1">
        <f t="shared" si="1301"/>
        <v>12</v>
      </c>
      <c r="W1857" s="1">
        <f t="shared" si="1302"/>
        <v>12</v>
      </c>
      <c r="X1857" s="1">
        <f t="shared" si="1303"/>
        <v>12</v>
      </c>
      <c r="Y1857" s="1">
        <f t="shared" si="1304"/>
        <v>12</v>
      </c>
      <c r="Z1857" s="1">
        <f t="shared" si="1305"/>
        <v>12</v>
      </c>
      <c r="AA1857" s="1">
        <f t="shared" si="1306"/>
        <v>12</v>
      </c>
      <c r="AB1857" s="1">
        <f t="shared" si="1307"/>
        <v>13</v>
      </c>
      <c r="AC1857" s="1">
        <f t="shared" si="1308"/>
        <v>17</v>
      </c>
      <c r="AD1857" s="1">
        <f t="shared" si="1309"/>
        <v>17</v>
      </c>
      <c r="AE1857" s="1">
        <f t="shared" si="1310"/>
        <v>17</v>
      </c>
      <c r="AF1857" s="1">
        <f t="shared" si="1311"/>
        <v>17</v>
      </c>
      <c r="AG1857" s="1">
        <f t="shared" si="1312"/>
        <v>18</v>
      </c>
      <c r="AH1857" s="1">
        <f t="shared" si="1313"/>
        <v>18</v>
      </c>
      <c r="AI1857" s="1">
        <f t="shared" si="1314"/>
        <v>18</v>
      </c>
      <c r="AJ1857" s="1">
        <f t="shared" si="1315"/>
        <v>18</v>
      </c>
      <c r="AK1857" s="1">
        <f t="shared" si="1316"/>
        <v>18</v>
      </c>
      <c r="AL1857" s="1">
        <f t="shared" si="1317"/>
        <v>18</v>
      </c>
      <c r="AM1857" s="1">
        <f t="shared" si="1318"/>
        <v>18</v>
      </c>
      <c r="AN1857" s="1">
        <f t="shared" si="1319"/>
        <v>18</v>
      </c>
      <c r="AO1857" s="1">
        <f t="shared" si="1320"/>
        <v>18</v>
      </c>
      <c r="AP1857" s="7">
        <f t="shared" si="1336"/>
        <v>18</v>
      </c>
      <c r="AQ1857" s="7">
        <f t="shared" si="1337"/>
        <v>18</v>
      </c>
      <c r="AR1857" s="1">
        <f t="shared" si="1321"/>
        <v>18</v>
      </c>
      <c r="AS1857" s="7">
        <f t="shared" si="1338"/>
        <v>18</v>
      </c>
      <c r="AT1857" s="1">
        <f t="shared" si="1322"/>
        <v>18</v>
      </c>
      <c r="AU1857" s="1">
        <f t="shared" si="1323"/>
        <v>18</v>
      </c>
      <c r="AV1857" s="1">
        <f t="shared" si="1324"/>
        <v>18</v>
      </c>
      <c r="AW1857" s="1">
        <f t="shared" si="1325"/>
        <v>18</v>
      </c>
      <c r="AX1857" s="1">
        <f t="shared" si="1326"/>
        <v>18</v>
      </c>
      <c r="AY1857" s="1">
        <f t="shared" si="1327"/>
        <v>18</v>
      </c>
      <c r="AZ1857" s="1">
        <f t="shared" si="1328"/>
        <v>18</v>
      </c>
      <c r="BA1857" s="1">
        <f t="shared" si="1329"/>
        <v>18</v>
      </c>
      <c r="BB1857" s="1">
        <f t="shared" si="1330"/>
        <v>18</v>
      </c>
      <c r="BC1857" s="1">
        <f t="shared" si="1331"/>
        <v>18</v>
      </c>
      <c r="BD1857" s="1">
        <f t="shared" si="1332"/>
        <v>18</v>
      </c>
      <c r="BE1857" s="1">
        <f t="shared" si="1333"/>
        <v>18</v>
      </c>
      <c r="BF1857" s="1">
        <f t="shared" si="1334"/>
        <v>18</v>
      </c>
      <c r="BG1857" s="1">
        <f>+IF(D1857="male",VLOOKUP(M1857,'Key node cluster'!$A$3:$C$45,3,0),VLOOKUP(M1857,'Key node cluster'!$F$3:$H$27,3,0))</f>
        <v>18</v>
      </c>
    </row>
    <row r="1858" spans="1:59" x14ac:dyDescent="0.25">
      <c r="A1858" t="s">
        <v>1920</v>
      </c>
      <c r="B1858">
        <v>9952022584</v>
      </c>
      <c r="C1858" s="7">
        <v>30</v>
      </c>
      <c r="D1858" t="s">
        <v>20</v>
      </c>
      <c r="E1858" t="s">
        <v>10</v>
      </c>
      <c r="G1858" t="str">
        <f t="shared" si="1335"/>
        <v>bachelor or above</v>
      </c>
      <c r="H1858" s="7">
        <f t="shared" ref="H1858:H1921" si="1339">IF(K1858 &gt; 15, 20, IF(K1858 &gt; 10, 15, IF(K1858 &gt; 5, 10, IF(K1858 &gt; 1, 5, IF(K1858 &gt; 0, 1, 0)))))</f>
        <v>1</v>
      </c>
      <c r="I1858" t="s">
        <v>14</v>
      </c>
      <c r="J1858">
        <v>27</v>
      </c>
      <c r="K1858">
        <v>0.33698630136986002</v>
      </c>
      <c r="L1858">
        <v>2</v>
      </c>
      <c r="M1858" s="5">
        <f t="shared" ref="M1858:M1921" si="1340">+BF1858</f>
        <v>23</v>
      </c>
      <c r="N1858" s="5">
        <f>+IF(D1858="male",VLOOKUP(BG1858,'Key node cluster'!$L$3:$N$24,3,0),VLOOKUP(BG1858,'Key node cluster'!$R$3:$T$15,3,0))</f>
        <v>0</v>
      </c>
      <c r="O1858" s="1">
        <v>0</v>
      </c>
      <c r="P1858" s="1">
        <f t="shared" ref="P1858:P1921" si="1341">+IF($D1858="male",IF(H1858="",O1858,IF(H1858&lt;=3,1,26)),IF($D1858="female",IF(H1858="",O1858,IF(H1858&lt;=0.5,1,12)),O1858))</f>
        <v>12</v>
      </c>
      <c r="Q1858" s="1">
        <f t="shared" ref="Q1858:Q1921" si="1342">IF($D1858="male",IF(P1858&lt;&gt;1,P1858,IF(H1858="",P1858,IF(H1858&lt;=0.5,2,17))),IF($D1858="female",IF(P1858&lt;&gt;1,P1858,IF(F1858="",P1858,IF(F1858&lt;&gt;"amman",2,11))),P1858))</f>
        <v>12</v>
      </c>
      <c r="R1858" s="1">
        <f t="shared" ref="R1858:R1921" si="1343">IF($D1858="male",IF(Q1858&lt;&gt;2,Q1858,IF(F1858="",Q1858,IF(F1858&lt;&gt;"irbed",3,14))),IF($D1858="female",IF(Q1858&lt;&gt;2,Q1858,IF(C1858="",Q1858,IF(C1858&lt;=25,3,8))),Q1858))</f>
        <v>12</v>
      </c>
      <c r="S1858" s="1">
        <f t="shared" ref="S1858:S1921" si="1344">IF($D1858="male",IF(R1858&lt;&gt;3,R1858,IF(F1858="",R1858,IF(F1858&lt;&gt;"amman",4,11))),IF($D1858="female",IF(R1858&lt;&gt;3,R1858,IF(F1858="",R1858,IF(F1858&lt;&gt;"irbed",4,7))),R1858))</f>
        <v>12</v>
      </c>
      <c r="T1858" s="1">
        <f t="shared" ref="T1858:T1921" si="1345">IF($D1858="male",IF(S1858&lt;&gt;4,S1858,IF(C1858="",S1858,IF(C1858&lt;=25,5,10))),IF($D1858="female",IF(S1858&lt;&gt;4,S1858,IF(C1858="",S1858,IF(G1858&lt;&gt;"secondary or below",5,6))),R1858))</f>
        <v>12</v>
      </c>
      <c r="U1858" s="1">
        <f t="shared" ref="U1858:U1921" si="1346">IF($D1858="male",IF(T1858&lt;&gt;5,T1858,IF(F1858="",T1858,IF(F1858&lt;&gt;"zarqa",6,9))),IF($D1858="female",IF(T1858&lt;&gt;5,T1858,5),T1858))</f>
        <v>12</v>
      </c>
      <c r="V1858" s="1">
        <f t="shared" ref="V1858:V1921" si="1347">IF($D1858="male",IF(U1858&lt;&gt;6,U1858,IF(G1858="",U1858,IF(G1858&lt;&gt;"secondary or below",7,8))),IF($D1858="female",IF(T1858&lt;&gt;6,U1858,6),U1858))</f>
        <v>12</v>
      </c>
      <c r="W1858" s="1">
        <f t="shared" ref="W1858:W1921" si="1348">IF($D1858="male",IF(V1858&lt;&gt;7,V1858,7),IF($D1858="female",IF(S1858&lt;&gt;7,V1858,7),V1858))</f>
        <v>12</v>
      </c>
      <c r="X1858" s="1">
        <f t="shared" ref="X1858:X1921" si="1349">IF($D1858="male",IF(V1858&lt;&gt;8,W1858,8),IF($D1858="female",IF(R1858&lt;&gt;8,R1858,IF(G1858="",W1858,IF(G1858&lt;&gt;"bachelor or above",9,10)))))</f>
        <v>12</v>
      </c>
      <c r="Y1858" s="1">
        <f t="shared" ref="Y1858:Y1921" si="1350">IF($D1858="male",IF(U1858&lt;&gt;9,X1858,9),IF($D1858="female",IF(X1858&lt;&gt;9,X1858,9),X1858))</f>
        <v>12</v>
      </c>
      <c r="Z1858" s="1">
        <f t="shared" ref="Z1858:Z1921" si="1351">IF($D1858="male",IF(T1858&lt;&gt;10,Y1858,10),IF($D1858="female",IF(X1858&lt;&gt;10,Y1858,10),Y1858))</f>
        <v>12</v>
      </c>
      <c r="AA1858" s="1">
        <f t="shared" ref="AA1858:AA1921" si="1352">IF($D1858="male",IF(S1858&lt;&gt;11,Z1858,IF(G1858="",Z1858,IF(G1858&lt;&gt;"secondary or below",12,13))),IF($D1858="female",IF(Q1858&lt;&gt;11,Z1858,11),Z1858))</f>
        <v>12</v>
      </c>
      <c r="AB1858" s="1">
        <f t="shared" ref="AB1858:AB1921" si="1353">IF($D1858="male",IF(AA1858&lt;&gt;12,AA1858,12),IF($D1858="female",IF(P1858&lt;&gt;12,P1858,IF(G1858="",AA1858,IF(G1858&lt;&gt;"bachelor or above",13,20)))))</f>
        <v>20</v>
      </c>
      <c r="AC1858" s="1">
        <f t="shared" ref="AC1858:AC1921" si="1354">IF($D1858="male",IF(AA1858&lt;&gt;13,AB1858,13),IF($D1858="female",IF(AB1858&lt;&gt;13,AB1858,IF(H1858&lt;=3,14,17))))</f>
        <v>20</v>
      </c>
      <c r="AD1858" s="1">
        <f t="shared" ref="AD1858:AD1921" si="1355">IF($D1858="male",IF(R1858&lt;&gt;14,AC1858,IF(G1858="",AC1858,IF(G1858&lt;&gt;"bachelor or above",15,16))),IF($D1858="female",IF(AC1858&lt;&gt;14,AC1858,IF(C1858="",AC1858,IF(C1858&lt;=25,15,16))),AC1858))</f>
        <v>20</v>
      </c>
      <c r="AE1858" s="1">
        <f t="shared" ref="AE1858:AE1921" si="1356">IF($D1858="male",IF(AD1858&lt;&gt;15,AD1858,15),IF($D1858="female",IF(AD1858&lt;&gt;15,AD1858,15),AD1858))</f>
        <v>20</v>
      </c>
      <c r="AF1858" s="1">
        <f t="shared" ref="AF1858:AF1921" si="1357">IF($D1858="male",IF(AD1858&lt;&gt;16,AE1858,16),IF($D1858="female",IF(AD1858&lt;&gt;16,AE1858,16),AE1858))</f>
        <v>20</v>
      </c>
      <c r="AG1858" s="1">
        <f t="shared" ref="AG1858:AG1921" si="1358">IF($D1858="male",IF(Q1858&lt;&gt;17,AF1858,IF(F1858="",AF1858,IF(F1858&lt;&gt;"amman",18,25))),IF($D1858="female",IF(AC1858&lt;&gt;17,AF1858,IF(F1858="",AF1858,IF(F1858&lt;&gt;"irbed",18,19))),AF1858))</f>
        <v>20</v>
      </c>
      <c r="AH1858" s="1">
        <f t="shared" ref="AH1858:AH1921" si="1359">IF($D1858="male",IF(AG1858&lt;&gt;18,AG1858,IF(G1858="",AG1858,IF(G1858&lt;&gt;"secondary or below",19,20))),IF($D1858="female",IF(AG1858&lt;&gt;18,AG1858,18),AG1858))</f>
        <v>20</v>
      </c>
      <c r="AI1858" s="1">
        <f t="shared" ref="AI1858:AI1921" si="1360">IF($D1858="male",IF(AH1858&lt;&gt;19,AH1858,19),IF($D1858="female",IF(AG1858&lt;&gt;19,AH1858,19),AH1858))</f>
        <v>20</v>
      </c>
      <c r="AJ1858" s="1">
        <f t="shared" ref="AJ1858:AJ1921" si="1361">IF($D1858="male",IF(AH1858&lt;&gt;20,AI1858,IF(F1858="",AI1858,IF(F1858&lt;&gt;"irbed",21,24))),IF($D1858="female",IF(AB1858&lt;&gt;20,AI1858,IF(H1858&lt;=3,21,24))))</f>
        <v>21</v>
      </c>
      <c r="AK1858" s="1">
        <f t="shared" ref="AK1858:AK1921" si="1362">IF($D1858="male",IF(AJ1858&lt;&gt;21,AJ1858,IF(F1858="",AJ1858,IF(F1858&lt;&gt;"zarqa",22,23))),IF($D1858="female",IF(AJ1858&lt;&gt;21,AJ1858,IF(C1858&lt;=25,22,23))))</f>
        <v>23</v>
      </c>
      <c r="AL1858" s="1">
        <f t="shared" ref="AL1858:AL1921" si="1363">IF($D1858="male",IF(AK1858&lt;&gt;22,AK1858,22),IF($D1858="female",IF(AK1858&lt;&gt;22,AK1858,22),AK1858))</f>
        <v>23</v>
      </c>
      <c r="AM1858" s="1">
        <f t="shared" ref="AM1858:AM1921" si="1364">IF($D1858="male",IF(AK1858&lt;&gt;23,AL1858,23),IF($D1858="female",IF(AK1858&lt;&gt;23,AL1858,23),AL1858))</f>
        <v>23</v>
      </c>
      <c r="AN1858" s="1">
        <f t="shared" ref="AN1858:AN1921" si="1365">IF($D1858="male",IF(AJ1858&lt;&gt;24,AM1858,24),IF($D1858="female",IF(AJ1858&lt;&gt;24,AM1858,24),AM1858))</f>
        <v>23</v>
      </c>
      <c r="AO1858" s="1">
        <f t="shared" ref="AO1858:AO1921" si="1366">IF($D1858="male",IF(AG1858&lt;&gt;25,AN1858,25),AN1858)</f>
        <v>23</v>
      </c>
      <c r="AP1858" s="7">
        <f t="shared" si="1336"/>
        <v>23</v>
      </c>
      <c r="AQ1858" s="7">
        <f t="shared" si="1337"/>
        <v>23</v>
      </c>
      <c r="AR1858" s="1">
        <f t="shared" ref="AR1858:AR1921" si="1367">IF($D1858="male",IF(AQ1858&lt;&gt;28,AQ1858,IF(C1858&lt;=35,29,32)),AQ1858)</f>
        <v>23</v>
      </c>
      <c r="AS1858" s="7">
        <f t="shared" si="1338"/>
        <v>23</v>
      </c>
      <c r="AT1858" s="1">
        <f t="shared" ref="AT1858:AT1921" si="1368">IF($D1858="male",IF(AS1858&lt;&gt;30,AS1858,30),AS1858)</f>
        <v>23</v>
      </c>
      <c r="AU1858" s="1">
        <f t="shared" ref="AU1858:AU1921" si="1369">IF($D1858="male",IF(AS1858&lt;&gt;31,AT1858,31),AT1858)</f>
        <v>23</v>
      </c>
      <c r="AV1858" s="1">
        <f t="shared" ref="AV1858:AV1921" si="1370">IF($D1858="male",IF(AR1858&lt;&gt;32,AU1858,32),AU1858)</f>
        <v>23</v>
      </c>
      <c r="AW1858" s="1">
        <f t="shared" ref="AW1858:AW1921" si="1371">IF($D1858="male",IF(AQ1858&lt;&gt;33,AV1858,IF(H1858="",AV1858,IF(H1858&lt;=7.5,34,37))),AV1858)</f>
        <v>23</v>
      </c>
      <c r="AX1858" s="1">
        <f t="shared" ref="AX1858:AX1921" si="1372">IF($D1858="male",IF(AW1858&lt;&gt;34,AW1858,IF(C1858&lt;=25,35,36)),AW1858)</f>
        <v>23</v>
      </c>
      <c r="AY1858" s="1">
        <f t="shared" ref="AY1858:AY1921" si="1373">IF($D1858="male",IF(AX1858&lt;&gt;35,AX1858,35),AX1858)</f>
        <v>23</v>
      </c>
      <c r="AZ1858" s="1">
        <f t="shared" ref="AZ1858:AZ1921" si="1374">IF($D1858="male",IF(AX1858&lt;&gt;36,AY1858,36),AY1858)</f>
        <v>23</v>
      </c>
      <c r="BA1858" s="1">
        <f t="shared" ref="BA1858:BA1921" si="1375">IF($D1858="male",IF(AW1858&lt;&gt;37,AZ1858,37),AZ1858)</f>
        <v>23</v>
      </c>
      <c r="BB1858" s="1">
        <f t="shared" ref="BB1858:BB1921" si="1376">IF($D1858="male",IF(AP1858&lt;&gt;38,BA1858,IF(C1858&lt;=25,39,40)),BA1858)</f>
        <v>23</v>
      </c>
      <c r="BC1858" s="1">
        <f t="shared" ref="BC1858:BC1921" si="1377">IF($D1858="male",IF(BB1858&lt;&gt;39,BB1858,39),BB1858)</f>
        <v>23</v>
      </c>
      <c r="BD1858" s="1">
        <f t="shared" ref="BD1858:BD1921" si="1378">IF($D1858="male",IF(BB1858&lt;&gt;40,BC1858,IF(H1858="",BC1858,IF(H1858&lt;=7.5,41,42))),BC1858)</f>
        <v>23</v>
      </c>
      <c r="BE1858" s="1">
        <f t="shared" ref="BE1858:BE1921" si="1379">IF($D1858="male",IF(BD1858&lt;&gt;41,BD1858,41),BD1858)</f>
        <v>23</v>
      </c>
      <c r="BF1858" s="1">
        <f t="shared" ref="BF1858:BF1921" si="1380">IF($D1858="male",IF(BD1858&lt;&gt;42,BE1858,42),BE1858)</f>
        <v>23</v>
      </c>
      <c r="BG1858" s="1">
        <f>+IF(D1858="male",VLOOKUP(M1858,'Key node cluster'!$A$3:$C$45,3,0),VLOOKUP(M1858,'Key node cluster'!$F$3:$H$27,3,0))</f>
        <v>23</v>
      </c>
    </row>
    <row r="1859" spans="1:59" x14ac:dyDescent="0.25">
      <c r="A1859" t="s">
        <v>1929</v>
      </c>
      <c r="B1859">
        <v>9752030917</v>
      </c>
      <c r="C1859" s="7">
        <v>50</v>
      </c>
      <c r="D1859" t="s">
        <v>20</v>
      </c>
      <c r="E1859" t="s">
        <v>10</v>
      </c>
      <c r="F1859" t="s">
        <v>11</v>
      </c>
      <c r="G1859" t="str">
        <f t="shared" si="1335"/>
        <v/>
      </c>
      <c r="H1859" s="7">
        <f t="shared" si="1339"/>
        <v>1</v>
      </c>
      <c r="J1859">
        <v>46</v>
      </c>
      <c r="K1859">
        <v>0.66575342465752996</v>
      </c>
      <c r="L1859">
        <v>8</v>
      </c>
      <c r="M1859" s="5">
        <f t="shared" si="1340"/>
        <v>12</v>
      </c>
      <c r="N1859" s="5">
        <f>+IF(D1859="male",VLOOKUP(BG1859,'Key node cluster'!$L$3:$N$24,3,0),VLOOKUP(BG1859,'Key node cluster'!$R$3:$T$15,3,0))</f>
        <v>1</v>
      </c>
      <c r="O1859" s="1">
        <v>0</v>
      </c>
      <c r="P1859" s="1">
        <f t="shared" si="1341"/>
        <v>12</v>
      </c>
      <c r="Q1859" s="1">
        <f t="shared" si="1342"/>
        <v>12</v>
      </c>
      <c r="R1859" s="1">
        <f t="shared" si="1343"/>
        <v>12</v>
      </c>
      <c r="S1859" s="1">
        <f t="shared" si="1344"/>
        <v>12</v>
      </c>
      <c r="T1859" s="1">
        <f t="shared" si="1345"/>
        <v>12</v>
      </c>
      <c r="U1859" s="1">
        <f t="shared" si="1346"/>
        <v>12</v>
      </c>
      <c r="V1859" s="1">
        <f t="shared" si="1347"/>
        <v>12</v>
      </c>
      <c r="W1859" s="1">
        <f t="shared" si="1348"/>
        <v>12</v>
      </c>
      <c r="X1859" s="1">
        <f t="shared" si="1349"/>
        <v>12</v>
      </c>
      <c r="Y1859" s="1">
        <f t="shared" si="1350"/>
        <v>12</v>
      </c>
      <c r="Z1859" s="1">
        <f t="shared" si="1351"/>
        <v>12</v>
      </c>
      <c r="AA1859" s="1">
        <f t="shared" si="1352"/>
        <v>12</v>
      </c>
      <c r="AB1859" s="1">
        <f t="shared" si="1353"/>
        <v>12</v>
      </c>
      <c r="AC1859" s="1">
        <f t="shared" si="1354"/>
        <v>12</v>
      </c>
      <c r="AD1859" s="1">
        <f t="shared" si="1355"/>
        <v>12</v>
      </c>
      <c r="AE1859" s="1">
        <f t="shared" si="1356"/>
        <v>12</v>
      </c>
      <c r="AF1859" s="1">
        <f t="shared" si="1357"/>
        <v>12</v>
      </c>
      <c r="AG1859" s="1">
        <f t="shared" si="1358"/>
        <v>12</v>
      </c>
      <c r="AH1859" s="1">
        <f t="shared" si="1359"/>
        <v>12</v>
      </c>
      <c r="AI1859" s="1">
        <f t="shared" si="1360"/>
        <v>12</v>
      </c>
      <c r="AJ1859" s="1">
        <f t="shared" si="1361"/>
        <v>12</v>
      </c>
      <c r="AK1859" s="1">
        <f t="shared" si="1362"/>
        <v>12</v>
      </c>
      <c r="AL1859" s="1">
        <f t="shared" si="1363"/>
        <v>12</v>
      </c>
      <c r="AM1859" s="1">
        <f t="shared" si="1364"/>
        <v>12</v>
      </c>
      <c r="AN1859" s="1">
        <f t="shared" si="1365"/>
        <v>12</v>
      </c>
      <c r="AO1859" s="1">
        <f t="shared" si="1366"/>
        <v>12</v>
      </c>
      <c r="AP1859" s="7">
        <f t="shared" si="1336"/>
        <v>12</v>
      </c>
      <c r="AQ1859" s="7">
        <f t="shared" si="1337"/>
        <v>12</v>
      </c>
      <c r="AR1859" s="1">
        <f t="shared" si="1367"/>
        <v>12</v>
      </c>
      <c r="AS1859" s="7">
        <f t="shared" si="1338"/>
        <v>12</v>
      </c>
      <c r="AT1859" s="1">
        <f t="shared" si="1368"/>
        <v>12</v>
      </c>
      <c r="AU1859" s="1">
        <f t="shared" si="1369"/>
        <v>12</v>
      </c>
      <c r="AV1859" s="1">
        <f t="shared" si="1370"/>
        <v>12</v>
      </c>
      <c r="AW1859" s="1">
        <f t="shared" si="1371"/>
        <v>12</v>
      </c>
      <c r="AX1859" s="1">
        <f t="shared" si="1372"/>
        <v>12</v>
      </c>
      <c r="AY1859" s="1">
        <f t="shared" si="1373"/>
        <v>12</v>
      </c>
      <c r="AZ1859" s="1">
        <f t="shared" si="1374"/>
        <v>12</v>
      </c>
      <c r="BA1859" s="1">
        <f t="shared" si="1375"/>
        <v>12</v>
      </c>
      <c r="BB1859" s="1">
        <f t="shared" si="1376"/>
        <v>12</v>
      </c>
      <c r="BC1859" s="1">
        <f t="shared" si="1377"/>
        <v>12</v>
      </c>
      <c r="BD1859" s="1">
        <f t="shared" si="1378"/>
        <v>12</v>
      </c>
      <c r="BE1859" s="1">
        <f t="shared" si="1379"/>
        <v>12</v>
      </c>
      <c r="BF1859" s="1">
        <f t="shared" si="1380"/>
        <v>12</v>
      </c>
      <c r="BG1859" s="1">
        <f>+IF(D1859="male",VLOOKUP(M1859,'Key node cluster'!$A$3:$C$45,3,0),VLOOKUP(M1859,'Key node cluster'!$F$3:$H$27,3,0))</f>
        <v>18</v>
      </c>
    </row>
    <row r="1860" spans="1:59" x14ac:dyDescent="0.25">
      <c r="A1860" t="s">
        <v>1958</v>
      </c>
      <c r="B1860">
        <v>9992019287</v>
      </c>
      <c r="C1860" s="7">
        <v>20</v>
      </c>
      <c r="D1860" t="s">
        <v>20</v>
      </c>
      <c r="E1860" t="s">
        <v>10</v>
      </c>
      <c r="F1860" t="s">
        <v>360</v>
      </c>
      <c r="G1860" t="str">
        <f t="shared" si="1335"/>
        <v>tvet</v>
      </c>
      <c r="H1860" s="7">
        <f t="shared" si="1339"/>
        <v>1</v>
      </c>
      <c r="I1860" t="s">
        <v>22</v>
      </c>
      <c r="J1860">
        <v>23</v>
      </c>
      <c r="K1860">
        <v>0.33424657534246999</v>
      </c>
      <c r="L1860">
        <v>1</v>
      </c>
      <c r="M1860" s="5">
        <f t="shared" si="1340"/>
        <v>15</v>
      </c>
      <c r="N1860" s="5">
        <f>+IF(D1860="male",VLOOKUP(BG1860,'Key node cluster'!$L$3:$N$24,3,0),VLOOKUP(BG1860,'Key node cluster'!$R$3:$T$15,3,0))</f>
        <v>1</v>
      </c>
      <c r="O1860" s="1">
        <v>0</v>
      </c>
      <c r="P1860" s="1">
        <f t="shared" si="1341"/>
        <v>12</v>
      </c>
      <c r="Q1860" s="1">
        <f t="shared" si="1342"/>
        <v>12</v>
      </c>
      <c r="R1860" s="1">
        <f t="shared" si="1343"/>
        <v>12</v>
      </c>
      <c r="S1860" s="1">
        <f t="shared" si="1344"/>
        <v>12</v>
      </c>
      <c r="T1860" s="1">
        <f t="shared" si="1345"/>
        <v>12</v>
      </c>
      <c r="U1860" s="1">
        <f t="shared" si="1346"/>
        <v>12</v>
      </c>
      <c r="V1860" s="1">
        <f t="shared" si="1347"/>
        <v>12</v>
      </c>
      <c r="W1860" s="1">
        <f t="shared" si="1348"/>
        <v>12</v>
      </c>
      <c r="X1860" s="1">
        <f t="shared" si="1349"/>
        <v>12</v>
      </c>
      <c r="Y1860" s="1">
        <f t="shared" si="1350"/>
        <v>12</v>
      </c>
      <c r="Z1860" s="1">
        <f t="shared" si="1351"/>
        <v>12</v>
      </c>
      <c r="AA1860" s="1">
        <f t="shared" si="1352"/>
        <v>12</v>
      </c>
      <c r="AB1860" s="1">
        <f t="shared" si="1353"/>
        <v>13</v>
      </c>
      <c r="AC1860" s="1">
        <f t="shared" si="1354"/>
        <v>14</v>
      </c>
      <c r="AD1860" s="1">
        <f t="shared" si="1355"/>
        <v>15</v>
      </c>
      <c r="AE1860" s="1">
        <f t="shared" si="1356"/>
        <v>15</v>
      </c>
      <c r="AF1860" s="1">
        <f t="shared" si="1357"/>
        <v>15</v>
      </c>
      <c r="AG1860" s="1">
        <f t="shared" si="1358"/>
        <v>15</v>
      </c>
      <c r="AH1860" s="1">
        <f t="shared" si="1359"/>
        <v>15</v>
      </c>
      <c r="AI1860" s="1">
        <f t="shared" si="1360"/>
        <v>15</v>
      </c>
      <c r="AJ1860" s="1">
        <f t="shared" si="1361"/>
        <v>15</v>
      </c>
      <c r="AK1860" s="1">
        <f t="shared" si="1362"/>
        <v>15</v>
      </c>
      <c r="AL1860" s="1">
        <f t="shared" si="1363"/>
        <v>15</v>
      </c>
      <c r="AM1860" s="1">
        <f t="shared" si="1364"/>
        <v>15</v>
      </c>
      <c r="AN1860" s="1">
        <f t="shared" si="1365"/>
        <v>15</v>
      </c>
      <c r="AO1860" s="1">
        <f t="shared" si="1366"/>
        <v>15</v>
      </c>
      <c r="AP1860" s="7">
        <f t="shared" si="1336"/>
        <v>15</v>
      </c>
      <c r="AQ1860" s="7">
        <f t="shared" si="1337"/>
        <v>15</v>
      </c>
      <c r="AR1860" s="1">
        <f t="shared" si="1367"/>
        <v>15</v>
      </c>
      <c r="AS1860" s="7">
        <f t="shared" si="1338"/>
        <v>15</v>
      </c>
      <c r="AT1860" s="1">
        <f t="shared" si="1368"/>
        <v>15</v>
      </c>
      <c r="AU1860" s="1">
        <f t="shared" si="1369"/>
        <v>15</v>
      </c>
      <c r="AV1860" s="1">
        <f t="shared" si="1370"/>
        <v>15</v>
      </c>
      <c r="AW1860" s="1">
        <f t="shared" si="1371"/>
        <v>15</v>
      </c>
      <c r="AX1860" s="1">
        <f t="shared" si="1372"/>
        <v>15</v>
      </c>
      <c r="AY1860" s="1">
        <f t="shared" si="1373"/>
        <v>15</v>
      </c>
      <c r="AZ1860" s="1">
        <f t="shared" si="1374"/>
        <v>15</v>
      </c>
      <c r="BA1860" s="1">
        <f t="shared" si="1375"/>
        <v>15</v>
      </c>
      <c r="BB1860" s="1">
        <f t="shared" si="1376"/>
        <v>15</v>
      </c>
      <c r="BC1860" s="1">
        <f t="shared" si="1377"/>
        <v>15</v>
      </c>
      <c r="BD1860" s="1">
        <f t="shared" si="1378"/>
        <v>15</v>
      </c>
      <c r="BE1860" s="1">
        <f t="shared" si="1379"/>
        <v>15</v>
      </c>
      <c r="BF1860" s="1">
        <f t="shared" si="1380"/>
        <v>15</v>
      </c>
      <c r="BG1860" s="1">
        <f>+IF(D1860="male",VLOOKUP(M1860,'Key node cluster'!$A$3:$C$45,3,0),VLOOKUP(M1860,'Key node cluster'!$F$3:$H$27,3,0))</f>
        <v>15</v>
      </c>
    </row>
    <row r="1861" spans="1:59" x14ac:dyDescent="0.25">
      <c r="A1861" t="s">
        <v>2007</v>
      </c>
      <c r="B1861">
        <v>9852036224</v>
      </c>
      <c r="C1861" s="7">
        <v>40</v>
      </c>
      <c r="D1861" t="s">
        <v>20</v>
      </c>
      <c r="E1861" t="s">
        <v>10</v>
      </c>
      <c r="G1861" t="str">
        <f t="shared" si="1335"/>
        <v>tvet</v>
      </c>
      <c r="H1861" s="7">
        <f t="shared" si="1339"/>
        <v>20</v>
      </c>
      <c r="I1861" t="s">
        <v>22</v>
      </c>
      <c r="J1861">
        <v>37</v>
      </c>
      <c r="K1861">
        <v>15.528767123288</v>
      </c>
      <c r="L1861">
        <v>4</v>
      </c>
      <c r="M1861" s="5">
        <f t="shared" si="1340"/>
        <v>17</v>
      </c>
      <c r="N1861" s="5">
        <f>+IF(D1861="male",VLOOKUP(BG1861,'Key node cluster'!$L$3:$N$24,3,0),VLOOKUP(BG1861,'Key node cluster'!$R$3:$T$15,3,0))</f>
        <v>1</v>
      </c>
      <c r="O1861" s="1">
        <v>0</v>
      </c>
      <c r="P1861" s="1">
        <f t="shared" si="1341"/>
        <v>12</v>
      </c>
      <c r="Q1861" s="1">
        <f t="shared" si="1342"/>
        <v>12</v>
      </c>
      <c r="R1861" s="1">
        <f t="shared" si="1343"/>
        <v>12</v>
      </c>
      <c r="S1861" s="1">
        <f t="shared" si="1344"/>
        <v>12</v>
      </c>
      <c r="T1861" s="1">
        <f t="shared" si="1345"/>
        <v>12</v>
      </c>
      <c r="U1861" s="1">
        <f t="shared" si="1346"/>
        <v>12</v>
      </c>
      <c r="V1861" s="1">
        <f t="shared" si="1347"/>
        <v>12</v>
      </c>
      <c r="W1861" s="1">
        <f t="shared" si="1348"/>
        <v>12</v>
      </c>
      <c r="X1861" s="1">
        <f t="shared" si="1349"/>
        <v>12</v>
      </c>
      <c r="Y1861" s="1">
        <f t="shared" si="1350"/>
        <v>12</v>
      </c>
      <c r="Z1861" s="1">
        <f t="shared" si="1351"/>
        <v>12</v>
      </c>
      <c r="AA1861" s="1">
        <f t="shared" si="1352"/>
        <v>12</v>
      </c>
      <c r="AB1861" s="1">
        <f t="shared" si="1353"/>
        <v>13</v>
      </c>
      <c r="AC1861" s="1">
        <f t="shared" si="1354"/>
        <v>17</v>
      </c>
      <c r="AD1861" s="1">
        <f t="shared" si="1355"/>
        <v>17</v>
      </c>
      <c r="AE1861" s="1">
        <f t="shared" si="1356"/>
        <v>17</v>
      </c>
      <c r="AF1861" s="1">
        <f t="shared" si="1357"/>
        <v>17</v>
      </c>
      <c r="AG1861" s="1">
        <f t="shared" si="1358"/>
        <v>17</v>
      </c>
      <c r="AH1861" s="1">
        <f t="shared" si="1359"/>
        <v>17</v>
      </c>
      <c r="AI1861" s="1">
        <f t="shared" si="1360"/>
        <v>17</v>
      </c>
      <c r="AJ1861" s="1">
        <f t="shared" si="1361"/>
        <v>17</v>
      </c>
      <c r="AK1861" s="1">
        <f t="shared" si="1362"/>
        <v>17</v>
      </c>
      <c r="AL1861" s="1">
        <f t="shared" si="1363"/>
        <v>17</v>
      </c>
      <c r="AM1861" s="1">
        <f t="shared" si="1364"/>
        <v>17</v>
      </c>
      <c r="AN1861" s="1">
        <f t="shared" si="1365"/>
        <v>17</v>
      </c>
      <c r="AO1861" s="1">
        <f t="shared" si="1366"/>
        <v>17</v>
      </c>
      <c r="AP1861" s="7">
        <f t="shared" si="1336"/>
        <v>17</v>
      </c>
      <c r="AQ1861" s="7">
        <f t="shared" si="1337"/>
        <v>17</v>
      </c>
      <c r="AR1861" s="1">
        <f t="shared" si="1367"/>
        <v>17</v>
      </c>
      <c r="AS1861" s="7">
        <f t="shared" si="1338"/>
        <v>17</v>
      </c>
      <c r="AT1861" s="1">
        <f t="shared" si="1368"/>
        <v>17</v>
      </c>
      <c r="AU1861" s="1">
        <f t="shared" si="1369"/>
        <v>17</v>
      </c>
      <c r="AV1861" s="1">
        <f t="shared" si="1370"/>
        <v>17</v>
      </c>
      <c r="AW1861" s="1">
        <f t="shared" si="1371"/>
        <v>17</v>
      </c>
      <c r="AX1861" s="1">
        <f t="shared" si="1372"/>
        <v>17</v>
      </c>
      <c r="AY1861" s="1">
        <f t="shared" si="1373"/>
        <v>17</v>
      </c>
      <c r="AZ1861" s="1">
        <f t="shared" si="1374"/>
        <v>17</v>
      </c>
      <c r="BA1861" s="1">
        <f t="shared" si="1375"/>
        <v>17</v>
      </c>
      <c r="BB1861" s="1">
        <f t="shared" si="1376"/>
        <v>17</v>
      </c>
      <c r="BC1861" s="1">
        <f t="shared" si="1377"/>
        <v>17</v>
      </c>
      <c r="BD1861" s="1">
        <f t="shared" si="1378"/>
        <v>17</v>
      </c>
      <c r="BE1861" s="1">
        <f t="shared" si="1379"/>
        <v>17</v>
      </c>
      <c r="BF1861" s="1">
        <f t="shared" si="1380"/>
        <v>17</v>
      </c>
      <c r="BG1861" s="1">
        <f>+IF(D1861="male",VLOOKUP(M1861,'Key node cluster'!$A$3:$C$45,3,0),VLOOKUP(M1861,'Key node cluster'!$F$3:$H$27,3,0))</f>
        <v>18</v>
      </c>
    </row>
    <row r="1862" spans="1:59" x14ac:dyDescent="0.25">
      <c r="A1862" t="s">
        <v>2010</v>
      </c>
      <c r="B1862">
        <v>9912042759</v>
      </c>
      <c r="C1862" s="7">
        <v>30</v>
      </c>
      <c r="D1862" t="s">
        <v>20</v>
      </c>
      <c r="E1862" t="s">
        <v>10</v>
      </c>
      <c r="G1862" t="str">
        <f t="shared" si="1335"/>
        <v>tvet</v>
      </c>
      <c r="H1862" s="7">
        <f t="shared" si="1339"/>
        <v>10</v>
      </c>
      <c r="I1862" t="s">
        <v>22</v>
      </c>
      <c r="J1862">
        <v>30</v>
      </c>
      <c r="K1862">
        <v>6.1917808219178001</v>
      </c>
      <c r="L1862">
        <v>6</v>
      </c>
      <c r="M1862" s="5">
        <f t="shared" si="1340"/>
        <v>17</v>
      </c>
      <c r="N1862" s="5">
        <f>+IF(D1862="male",VLOOKUP(BG1862,'Key node cluster'!$L$3:$N$24,3,0),VLOOKUP(BG1862,'Key node cluster'!$R$3:$T$15,3,0))</f>
        <v>1</v>
      </c>
      <c r="O1862" s="1">
        <v>0</v>
      </c>
      <c r="P1862" s="1">
        <f t="shared" si="1341"/>
        <v>12</v>
      </c>
      <c r="Q1862" s="1">
        <f t="shared" si="1342"/>
        <v>12</v>
      </c>
      <c r="R1862" s="1">
        <f t="shared" si="1343"/>
        <v>12</v>
      </c>
      <c r="S1862" s="1">
        <f t="shared" si="1344"/>
        <v>12</v>
      </c>
      <c r="T1862" s="1">
        <f t="shared" si="1345"/>
        <v>12</v>
      </c>
      <c r="U1862" s="1">
        <f t="shared" si="1346"/>
        <v>12</v>
      </c>
      <c r="V1862" s="1">
        <f t="shared" si="1347"/>
        <v>12</v>
      </c>
      <c r="W1862" s="1">
        <f t="shared" si="1348"/>
        <v>12</v>
      </c>
      <c r="X1862" s="1">
        <f t="shared" si="1349"/>
        <v>12</v>
      </c>
      <c r="Y1862" s="1">
        <f t="shared" si="1350"/>
        <v>12</v>
      </c>
      <c r="Z1862" s="1">
        <f t="shared" si="1351"/>
        <v>12</v>
      </c>
      <c r="AA1862" s="1">
        <f t="shared" si="1352"/>
        <v>12</v>
      </c>
      <c r="AB1862" s="1">
        <f t="shared" si="1353"/>
        <v>13</v>
      </c>
      <c r="AC1862" s="1">
        <f t="shared" si="1354"/>
        <v>17</v>
      </c>
      <c r="AD1862" s="1">
        <f t="shared" si="1355"/>
        <v>17</v>
      </c>
      <c r="AE1862" s="1">
        <f t="shared" si="1356"/>
        <v>17</v>
      </c>
      <c r="AF1862" s="1">
        <f t="shared" si="1357"/>
        <v>17</v>
      </c>
      <c r="AG1862" s="1">
        <f t="shared" si="1358"/>
        <v>17</v>
      </c>
      <c r="AH1862" s="1">
        <f t="shared" si="1359"/>
        <v>17</v>
      </c>
      <c r="AI1862" s="1">
        <f t="shared" si="1360"/>
        <v>17</v>
      </c>
      <c r="AJ1862" s="1">
        <f t="shared" si="1361"/>
        <v>17</v>
      </c>
      <c r="AK1862" s="1">
        <f t="shared" si="1362"/>
        <v>17</v>
      </c>
      <c r="AL1862" s="1">
        <f t="shared" si="1363"/>
        <v>17</v>
      </c>
      <c r="AM1862" s="1">
        <f t="shared" si="1364"/>
        <v>17</v>
      </c>
      <c r="AN1862" s="1">
        <f t="shared" si="1365"/>
        <v>17</v>
      </c>
      <c r="AO1862" s="1">
        <f t="shared" si="1366"/>
        <v>17</v>
      </c>
      <c r="AP1862" s="7">
        <f t="shared" si="1336"/>
        <v>17</v>
      </c>
      <c r="AQ1862" s="7">
        <f t="shared" si="1337"/>
        <v>17</v>
      </c>
      <c r="AR1862" s="1">
        <f t="shared" si="1367"/>
        <v>17</v>
      </c>
      <c r="AS1862" s="7">
        <f t="shared" si="1338"/>
        <v>17</v>
      </c>
      <c r="AT1862" s="1">
        <f t="shared" si="1368"/>
        <v>17</v>
      </c>
      <c r="AU1862" s="1">
        <f t="shared" si="1369"/>
        <v>17</v>
      </c>
      <c r="AV1862" s="1">
        <f t="shared" si="1370"/>
        <v>17</v>
      </c>
      <c r="AW1862" s="1">
        <f t="shared" si="1371"/>
        <v>17</v>
      </c>
      <c r="AX1862" s="1">
        <f t="shared" si="1372"/>
        <v>17</v>
      </c>
      <c r="AY1862" s="1">
        <f t="shared" si="1373"/>
        <v>17</v>
      </c>
      <c r="AZ1862" s="1">
        <f t="shared" si="1374"/>
        <v>17</v>
      </c>
      <c r="BA1862" s="1">
        <f t="shared" si="1375"/>
        <v>17</v>
      </c>
      <c r="BB1862" s="1">
        <f t="shared" si="1376"/>
        <v>17</v>
      </c>
      <c r="BC1862" s="1">
        <f t="shared" si="1377"/>
        <v>17</v>
      </c>
      <c r="BD1862" s="1">
        <f t="shared" si="1378"/>
        <v>17</v>
      </c>
      <c r="BE1862" s="1">
        <f t="shared" si="1379"/>
        <v>17</v>
      </c>
      <c r="BF1862" s="1">
        <f t="shared" si="1380"/>
        <v>17</v>
      </c>
      <c r="BG1862" s="1">
        <f>+IF(D1862="male",VLOOKUP(M1862,'Key node cluster'!$A$3:$C$45,3,0),VLOOKUP(M1862,'Key node cluster'!$F$3:$H$27,3,0))</f>
        <v>18</v>
      </c>
    </row>
    <row r="1863" spans="1:59" x14ac:dyDescent="0.25">
      <c r="A1863" t="s">
        <v>19</v>
      </c>
      <c r="B1863">
        <v>9972061052</v>
      </c>
      <c r="C1863" s="7">
        <v>20</v>
      </c>
      <c r="D1863" t="s">
        <v>20</v>
      </c>
      <c r="E1863" t="s">
        <v>10</v>
      </c>
      <c r="F1863" t="s">
        <v>11</v>
      </c>
      <c r="G1863" t="str">
        <f t="shared" si="1335"/>
        <v>bachelor or above</v>
      </c>
      <c r="H1863" s="7">
        <f t="shared" si="1339"/>
        <v>5</v>
      </c>
      <c r="I1863" t="s">
        <v>14</v>
      </c>
      <c r="J1863">
        <v>25</v>
      </c>
      <c r="K1863">
        <v>2.5890410958904</v>
      </c>
      <c r="L1863">
        <v>2</v>
      </c>
      <c r="M1863" s="5">
        <f t="shared" si="1340"/>
        <v>24</v>
      </c>
      <c r="N1863" s="5">
        <f>+IF(D1863="male",VLOOKUP(BG1863,'Key node cluster'!$L$3:$N$24,3,0),VLOOKUP(BG1863,'Key node cluster'!$R$3:$T$15,3,0))</f>
        <v>0</v>
      </c>
      <c r="O1863" s="1">
        <v>0</v>
      </c>
      <c r="P1863" s="1">
        <f t="shared" si="1341"/>
        <v>12</v>
      </c>
      <c r="Q1863" s="1">
        <f t="shared" si="1342"/>
        <v>12</v>
      </c>
      <c r="R1863" s="1">
        <f t="shared" si="1343"/>
        <v>12</v>
      </c>
      <c r="S1863" s="1">
        <f t="shared" si="1344"/>
        <v>12</v>
      </c>
      <c r="T1863" s="1">
        <f t="shared" si="1345"/>
        <v>12</v>
      </c>
      <c r="U1863" s="1">
        <f t="shared" si="1346"/>
        <v>12</v>
      </c>
      <c r="V1863" s="1">
        <f t="shared" si="1347"/>
        <v>12</v>
      </c>
      <c r="W1863" s="1">
        <f t="shared" si="1348"/>
        <v>12</v>
      </c>
      <c r="X1863" s="1">
        <f t="shared" si="1349"/>
        <v>12</v>
      </c>
      <c r="Y1863" s="1">
        <f t="shared" si="1350"/>
        <v>12</v>
      </c>
      <c r="Z1863" s="1">
        <f t="shared" si="1351"/>
        <v>12</v>
      </c>
      <c r="AA1863" s="1">
        <f t="shared" si="1352"/>
        <v>12</v>
      </c>
      <c r="AB1863" s="1">
        <f t="shared" si="1353"/>
        <v>20</v>
      </c>
      <c r="AC1863" s="1">
        <f t="shared" si="1354"/>
        <v>20</v>
      </c>
      <c r="AD1863" s="1">
        <f t="shared" si="1355"/>
        <v>20</v>
      </c>
      <c r="AE1863" s="1">
        <f t="shared" si="1356"/>
        <v>20</v>
      </c>
      <c r="AF1863" s="1">
        <f t="shared" si="1357"/>
        <v>20</v>
      </c>
      <c r="AG1863" s="1">
        <f t="shared" si="1358"/>
        <v>20</v>
      </c>
      <c r="AH1863" s="1">
        <f t="shared" si="1359"/>
        <v>20</v>
      </c>
      <c r="AI1863" s="1">
        <f t="shared" si="1360"/>
        <v>20</v>
      </c>
      <c r="AJ1863" s="1">
        <f t="shared" si="1361"/>
        <v>24</v>
      </c>
      <c r="AK1863" s="1">
        <f t="shared" si="1362"/>
        <v>24</v>
      </c>
      <c r="AL1863" s="1">
        <f t="shared" si="1363"/>
        <v>24</v>
      </c>
      <c r="AM1863" s="1">
        <f t="shared" si="1364"/>
        <v>24</v>
      </c>
      <c r="AN1863" s="1">
        <f t="shared" si="1365"/>
        <v>24</v>
      </c>
      <c r="AO1863" s="1">
        <f t="shared" si="1366"/>
        <v>24</v>
      </c>
      <c r="AP1863" s="7">
        <f t="shared" si="1336"/>
        <v>24</v>
      </c>
      <c r="AQ1863" s="7">
        <f t="shared" si="1337"/>
        <v>24</v>
      </c>
      <c r="AR1863" s="1">
        <f t="shared" si="1367"/>
        <v>24</v>
      </c>
      <c r="AS1863" s="7">
        <f t="shared" si="1338"/>
        <v>24</v>
      </c>
      <c r="AT1863" s="1">
        <f t="shared" si="1368"/>
        <v>24</v>
      </c>
      <c r="AU1863" s="1">
        <f t="shared" si="1369"/>
        <v>24</v>
      </c>
      <c r="AV1863" s="1">
        <f t="shared" si="1370"/>
        <v>24</v>
      </c>
      <c r="AW1863" s="1">
        <f t="shared" si="1371"/>
        <v>24</v>
      </c>
      <c r="AX1863" s="1">
        <f t="shared" si="1372"/>
        <v>24</v>
      </c>
      <c r="AY1863" s="1">
        <f t="shared" si="1373"/>
        <v>24</v>
      </c>
      <c r="AZ1863" s="1">
        <f t="shared" si="1374"/>
        <v>24</v>
      </c>
      <c r="BA1863" s="1">
        <f t="shared" si="1375"/>
        <v>24</v>
      </c>
      <c r="BB1863" s="1">
        <f t="shared" si="1376"/>
        <v>24</v>
      </c>
      <c r="BC1863" s="1">
        <f t="shared" si="1377"/>
        <v>24</v>
      </c>
      <c r="BD1863" s="1">
        <f t="shared" si="1378"/>
        <v>24</v>
      </c>
      <c r="BE1863" s="1">
        <f t="shared" si="1379"/>
        <v>24</v>
      </c>
      <c r="BF1863" s="1">
        <f t="shared" si="1380"/>
        <v>24</v>
      </c>
      <c r="BG1863" s="1">
        <f>+IF(D1863="male",VLOOKUP(M1863,'Key node cluster'!$A$3:$C$45,3,0),VLOOKUP(M1863,'Key node cluster'!$F$3:$H$27,3,0))</f>
        <v>24</v>
      </c>
    </row>
    <row r="1864" spans="1:59" x14ac:dyDescent="0.25">
      <c r="A1864" t="s">
        <v>58</v>
      </c>
      <c r="B1864">
        <v>9822026045</v>
      </c>
      <c r="C1864" s="7">
        <v>40</v>
      </c>
      <c r="D1864" t="s">
        <v>20</v>
      </c>
      <c r="E1864" t="s">
        <v>10</v>
      </c>
      <c r="F1864" t="s">
        <v>11</v>
      </c>
      <c r="G1864" t="str">
        <f t="shared" si="1335"/>
        <v>bachelor or above</v>
      </c>
      <c r="H1864" s="7">
        <f t="shared" si="1339"/>
        <v>10</v>
      </c>
      <c r="I1864" t="s">
        <v>14</v>
      </c>
      <c r="J1864">
        <v>39</v>
      </c>
      <c r="K1864">
        <v>9.6</v>
      </c>
      <c r="L1864">
        <v>7</v>
      </c>
      <c r="M1864" s="5">
        <f t="shared" si="1340"/>
        <v>24</v>
      </c>
      <c r="N1864" s="5">
        <f>+IF(D1864="male",VLOOKUP(BG1864,'Key node cluster'!$L$3:$N$24,3,0),VLOOKUP(BG1864,'Key node cluster'!$R$3:$T$15,3,0))</f>
        <v>0</v>
      </c>
      <c r="O1864" s="1">
        <v>0</v>
      </c>
      <c r="P1864" s="1">
        <f t="shared" si="1341"/>
        <v>12</v>
      </c>
      <c r="Q1864" s="1">
        <f t="shared" si="1342"/>
        <v>12</v>
      </c>
      <c r="R1864" s="1">
        <f t="shared" si="1343"/>
        <v>12</v>
      </c>
      <c r="S1864" s="1">
        <f t="shared" si="1344"/>
        <v>12</v>
      </c>
      <c r="T1864" s="1">
        <f t="shared" si="1345"/>
        <v>12</v>
      </c>
      <c r="U1864" s="1">
        <f t="shared" si="1346"/>
        <v>12</v>
      </c>
      <c r="V1864" s="1">
        <f t="shared" si="1347"/>
        <v>12</v>
      </c>
      <c r="W1864" s="1">
        <f t="shared" si="1348"/>
        <v>12</v>
      </c>
      <c r="X1864" s="1">
        <f t="shared" si="1349"/>
        <v>12</v>
      </c>
      <c r="Y1864" s="1">
        <f t="shared" si="1350"/>
        <v>12</v>
      </c>
      <c r="Z1864" s="1">
        <f t="shared" si="1351"/>
        <v>12</v>
      </c>
      <c r="AA1864" s="1">
        <f t="shared" si="1352"/>
        <v>12</v>
      </c>
      <c r="AB1864" s="1">
        <f t="shared" si="1353"/>
        <v>20</v>
      </c>
      <c r="AC1864" s="1">
        <f t="shared" si="1354"/>
        <v>20</v>
      </c>
      <c r="AD1864" s="1">
        <f t="shared" si="1355"/>
        <v>20</v>
      </c>
      <c r="AE1864" s="1">
        <f t="shared" si="1356"/>
        <v>20</v>
      </c>
      <c r="AF1864" s="1">
        <f t="shared" si="1357"/>
        <v>20</v>
      </c>
      <c r="AG1864" s="1">
        <f t="shared" si="1358"/>
        <v>20</v>
      </c>
      <c r="AH1864" s="1">
        <f t="shared" si="1359"/>
        <v>20</v>
      </c>
      <c r="AI1864" s="1">
        <f t="shared" si="1360"/>
        <v>20</v>
      </c>
      <c r="AJ1864" s="1">
        <f t="shared" si="1361"/>
        <v>24</v>
      </c>
      <c r="AK1864" s="1">
        <f t="shared" si="1362"/>
        <v>24</v>
      </c>
      <c r="AL1864" s="1">
        <f t="shared" si="1363"/>
        <v>24</v>
      </c>
      <c r="AM1864" s="1">
        <f t="shared" si="1364"/>
        <v>24</v>
      </c>
      <c r="AN1864" s="1">
        <f t="shared" si="1365"/>
        <v>24</v>
      </c>
      <c r="AO1864" s="1">
        <f t="shared" si="1366"/>
        <v>24</v>
      </c>
      <c r="AP1864" s="7">
        <f t="shared" si="1336"/>
        <v>24</v>
      </c>
      <c r="AQ1864" s="7">
        <f t="shared" si="1337"/>
        <v>24</v>
      </c>
      <c r="AR1864" s="1">
        <f t="shared" si="1367"/>
        <v>24</v>
      </c>
      <c r="AS1864" s="7">
        <f t="shared" si="1338"/>
        <v>24</v>
      </c>
      <c r="AT1864" s="1">
        <f t="shared" si="1368"/>
        <v>24</v>
      </c>
      <c r="AU1864" s="1">
        <f t="shared" si="1369"/>
        <v>24</v>
      </c>
      <c r="AV1864" s="1">
        <f t="shared" si="1370"/>
        <v>24</v>
      </c>
      <c r="AW1864" s="1">
        <f t="shared" si="1371"/>
        <v>24</v>
      </c>
      <c r="AX1864" s="1">
        <f t="shared" si="1372"/>
        <v>24</v>
      </c>
      <c r="AY1864" s="1">
        <f t="shared" si="1373"/>
        <v>24</v>
      </c>
      <c r="AZ1864" s="1">
        <f t="shared" si="1374"/>
        <v>24</v>
      </c>
      <c r="BA1864" s="1">
        <f t="shared" si="1375"/>
        <v>24</v>
      </c>
      <c r="BB1864" s="1">
        <f t="shared" si="1376"/>
        <v>24</v>
      </c>
      <c r="BC1864" s="1">
        <f t="shared" si="1377"/>
        <v>24</v>
      </c>
      <c r="BD1864" s="1">
        <f t="shared" si="1378"/>
        <v>24</v>
      </c>
      <c r="BE1864" s="1">
        <f t="shared" si="1379"/>
        <v>24</v>
      </c>
      <c r="BF1864" s="1">
        <f t="shared" si="1380"/>
        <v>24</v>
      </c>
      <c r="BG1864" s="1">
        <f>+IF(D1864="male",VLOOKUP(M1864,'Key node cluster'!$A$3:$C$45,3,0),VLOOKUP(M1864,'Key node cluster'!$F$3:$H$27,3,0))</f>
        <v>24</v>
      </c>
    </row>
    <row r="1865" spans="1:59" x14ac:dyDescent="0.25">
      <c r="A1865" t="s">
        <v>67</v>
      </c>
      <c r="B1865">
        <v>9912064564</v>
      </c>
      <c r="C1865" s="7">
        <v>30</v>
      </c>
      <c r="D1865" t="s">
        <v>20</v>
      </c>
      <c r="E1865" t="s">
        <v>10</v>
      </c>
      <c r="G1865" t="str">
        <f t="shared" si="1335"/>
        <v>bachelor or above</v>
      </c>
      <c r="H1865" s="7">
        <f t="shared" si="1339"/>
        <v>10</v>
      </c>
      <c r="I1865" t="s">
        <v>14</v>
      </c>
      <c r="J1865">
        <v>30</v>
      </c>
      <c r="K1865">
        <v>8.0246575342466002</v>
      </c>
      <c r="L1865">
        <v>6</v>
      </c>
      <c r="M1865" s="5">
        <f t="shared" si="1340"/>
        <v>24</v>
      </c>
      <c r="N1865" s="5">
        <f>+IF(D1865="male",VLOOKUP(BG1865,'Key node cluster'!$L$3:$N$24,3,0),VLOOKUP(BG1865,'Key node cluster'!$R$3:$T$15,3,0))</f>
        <v>0</v>
      </c>
      <c r="O1865" s="1">
        <v>0</v>
      </c>
      <c r="P1865" s="1">
        <f t="shared" si="1341"/>
        <v>12</v>
      </c>
      <c r="Q1865" s="1">
        <f t="shared" si="1342"/>
        <v>12</v>
      </c>
      <c r="R1865" s="1">
        <f t="shared" si="1343"/>
        <v>12</v>
      </c>
      <c r="S1865" s="1">
        <f t="shared" si="1344"/>
        <v>12</v>
      </c>
      <c r="T1865" s="1">
        <f t="shared" si="1345"/>
        <v>12</v>
      </c>
      <c r="U1865" s="1">
        <f t="shared" si="1346"/>
        <v>12</v>
      </c>
      <c r="V1865" s="1">
        <f t="shared" si="1347"/>
        <v>12</v>
      </c>
      <c r="W1865" s="1">
        <f t="shared" si="1348"/>
        <v>12</v>
      </c>
      <c r="X1865" s="1">
        <f t="shared" si="1349"/>
        <v>12</v>
      </c>
      <c r="Y1865" s="1">
        <f t="shared" si="1350"/>
        <v>12</v>
      </c>
      <c r="Z1865" s="1">
        <f t="shared" si="1351"/>
        <v>12</v>
      </c>
      <c r="AA1865" s="1">
        <f t="shared" si="1352"/>
        <v>12</v>
      </c>
      <c r="AB1865" s="1">
        <f t="shared" si="1353"/>
        <v>20</v>
      </c>
      <c r="AC1865" s="1">
        <f t="shared" si="1354"/>
        <v>20</v>
      </c>
      <c r="AD1865" s="1">
        <f t="shared" si="1355"/>
        <v>20</v>
      </c>
      <c r="AE1865" s="1">
        <f t="shared" si="1356"/>
        <v>20</v>
      </c>
      <c r="AF1865" s="1">
        <f t="shared" si="1357"/>
        <v>20</v>
      </c>
      <c r="AG1865" s="1">
        <f t="shared" si="1358"/>
        <v>20</v>
      </c>
      <c r="AH1865" s="1">
        <f t="shared" si="1359"/>
        <v>20</v>
      </c>
      <c r="AI1865" s="1">
        <f t="shared" si="1360"/>
        <v>20</v>
      </c>
      <c r="AJ1865" s="1">
        <f t="shared" si="1361"/>
        <v>24</v>
      </c>
      <c r="AK1865" s="1">
        <f t="shared" si="1362"/>
        <v>24</v>
      </c>
      <c r="AL1865" s="1">
        <f t="shared" si="1363"/>
        <v>24</v>
      </c>
      <c r="AM1865" s="1">
        <f t="shared" si="1364"/>
        <v>24</v>
      </c>
      <c r="AN1865" s="1">
        <f t="shared" si="1365"/>
        <v>24</v>
      </c>
      <c r="AO1865" s="1">
        <f t="shared" si="1366"/>
        <v>24</v>
      </c>
      <c r="AP1865" s="7">
        <f t="shared" si="1336"/>
        <v>24</v>
      </c>
      <c r="AQ1865" s="7">
        <f t="shared" si="1337"/>
        <v>24</v>
      </c>
      <c r="AR1865" s="1">
        <f t="shared" si="1367"/>
        <v>24</v>
      </c>
      <c r="AS1865" s="7">
        <f t="shared" si="1338"/>
        <v>24</v>
      </c>
      <c r="AT1865" s="1">
        <f t="shared" si="1368"/>
        <v>24</v>
      </c>
      <c r="AU1865" s="1">
        <f t="shared" si="1369"/>
        <v>24</v>
      </c>
      <c r="AV1865" s="1">
        <f t="shared" si="1370"/>
        <v>24</v>
      </c>
      <c r="AW1865" s="1">
        <f t="shared" si="1371"/>
        <v>24</v>
      </c>
      <c r="AX1865" s="1">
        <f t="shared" si="1372"/>
        <v>24</v>
      </c>
      <c r="AY1865" s="1">
        <f t="shared" si="1373"/>
        <v>24</v>
      </c>
      <c r="AZ1865" s="1">
        <f t="shared" si="1374"/>
        <v>24</v>
      </c>
      <c r="BA1865" s="1">
        <f t="shared" si="1375"/>
        <v>24</v>
      </c>
      <c r="BB1865" s="1">
        <f t="shared" si="1376"/>
        <v>24</v>
      </c>
      <c r="BC1865" s="1">
        <f t="shared" si="1377"/>
        <v>24</v>
      </c>
      <c r="BD1865" s="1">
        <f t="shared" si="1378"/>
        <v>24</v>
      </c>
      <c r="BE1865" s="1">
        <f t="shared" si="1379"/>
        <v>24</v>
      </c>
      <c r="BF1865" s="1">
        <f t="shared" si="1380"/>
        <v>24</v>
      </c>
      <c r="BG1865" s="1">
        <f>+IF(D1865="male",VLOOKUP(M1865,'Key node cluster'!$A$3:$C$45,3,0),VLOOKUP(M1865,'Key node cluster'!$F$3:$H$27,3,0))</f>
        <v>24</v>
      </c>
    </row>
    <row r="1866" spans="1:59" x14ac:dyDescent="0.25">
      <c r="A1866" t="s">
        <v>134</v>
      </c>
      <c r="B1866">
        <v>9872021954</v>
      </c>
      <c r="C1866" s="7">
        <v>30</v>
      </c>
      <c r="D1866" t="s">
        <v>20</v>
      </c>
      <c r="E1866" t="s">
        <v>10</v>
      </c>
      <c r="F1866" t="s">
        <v>43</v>
      </c>
      <c r="G1866" t="str">
        <f t="shared" si="1335"/>
        <v>bachelor or above</v>
      </c>
      <c r="H1866" s="7">
        <f t="shared" si="1339"/>
        <v>1</v>
      </c>
      <c r="I1866" t="s">
        <v>14</v>
      </c>
      <c r="J1866">
        <v>35</v>
      </c>
      <c r="K1866">
        <v>1</v>
      </c>
      <c r="L1866">
        <v>1</v>
      </c>
      <c r="M1866" s="5">
        <f t="shared" si="1340"/>
        <v>23</v>
      </c>
      <c r="N1866" s="5">
        <f>+IF(D1866="male",VLOOKUP(BG1866,'Key node cluster'!$L$3:$N$24,3,0),VLOOKUP(BG1866,'Key node cluster'!$R$3:$T$15,3,0))</f>
        <v>0</v>
      </c>
      <c r="O1866" s="1">
        <v>0</v>
      </c>
      <c r="P1866" s="1">
        <f t="shared" si="1341"/>
        <v>12</v>
      </c>
      <c r="Q1866" s="1">
        <f t="shared" si="1342"/>
        <v>12</v>
      </c>
      <c r="R1866" s="1">
        <f t="shared" si="1343"/>
        <v>12</v>
      </c>
      <c r="S1866" s="1">
        <f t="shared" si="1344"/>
        <v>12</v>
      </c>
      <c r="T1866" s="1">
        <f t="shared" si="1345"/>
        <v>12</v>
      </c>
      <c r="U1866" s="1">
        <f t="shared" si="1346"/>
        <v>12</v>
      </c>
      <c r="V1866" s="1">
        <f t="shared" si="1347"/>
        <v>12</v>
      </c>
      <c r="W1866" s="1">
        <f t="shared" si="1348"/>
        <v>12</v>
      </c>
      <c r="X1866" s="1">
        <f t="shared" si="1349"/>
        <v>12</v>
      </c>
      <c r="Y1866" s="1">
        <f t="shared" si="1350"/>
        <v>12</v>
      </c>
      <c r="Z1866" s="1">
        <f t="shared" si="1351"/>
        <v>12</v>
      </c>
      <c r="AA1866" s="1">
        <f t="shared" si="1352"/>
        <v>12</v>
      </c>
      <c r="AB1866" s="1">
        <f t="shared" si="1353"/>
        <v>20</v>
      </c>
      <c r="AC1866" s="1">
        <f t="shared" si="1354"/>
        <v>20</v>
      </c>
      <c r="AD1866" s="1">
        <f t="shared" si="1355"/>
        <v>20</v>
      </c>
      <c r="AE1866" s="1">
        <f t="shared" si="1356"/>
        <v>20</v>
      </c>
      <c r="AF1866" s="1">
        <f t="shared" si="1357"/>
        <v>20</v>
      </c>
      <c r="AG1866" s="1">
        <f t="shared" si="1358"/>
        <v>20</v>
      </c>
      <c r="AH1866" s="1">
        <f t="shared" si="1359"/>
        <v>20</v>
      </c>
      <c r="AI1866" s="1">
        <f t="shared" si="1360"/>
        <v>20</v>
      </c>
      <c r="AJ1866" s="1">
        <f t="shared" si="1361"/>
        <v>21</v>
      </c>
      <c r="AK1866" s="1">
        <f t="shared" si="1362"/>
        <v>23</v>
      </c>
      <c r="AL1866" s="1">
        <f t="shared" si="1363"/>
        <v>23</v>
      </c>
      <c r="AM1866" s="1">
        <f t="shared" si="1364"/>
        <v>23</v>
      </c>
      <c r="AN1866" s="1">
        <f t="shared" si="1365"/>
        <v>23</v>
      </c>
      <c r="AO1866" s="1">
        <f t="shared" si="1366"/>
        <v>23</v>
      </c>
      <c r="AP1866" s="7">
        <f t="shared" si="1336"/>
        <v>23</v>
      </c>
      <c r="AQ1866" s="7">
        <f t="shared" si="1337"/>
        <v>23</v>
      </c>
      <c r="AR1866" s="1">
        <f t="shared" si="1367"/>
        <v>23</v>
      </c>
      <c r="AS1866" s="7">
        <f t="shared" si="1338"/>
        <v>23</v>
      </c>
      <c r="AT1866" s="1">
        <f t="shared" si="1368"/>
        <v>23</v>
      </c>
      <c r="AU1866" s="1">
        <f t="shared" si="1369"/>
        <v>23</v>
      </c>
      <c r="AV1866" s="1">
        <f t="shared" si="1370"/>
        <v>23</v>
      </c>
      <c r="AW1866" s="1">
        <f t="shared" si="1371"/>
        <v>23</v>
      </c>
      <c r="AX1866" s="1">
        <f t="shared" si="1372"/>
        <v>23</v>
      </c>
      <c r="AY1866" s="1">
        <f t="shared" si="1373"/>
        <v>23</v>
      </c>
      <c r="AZ1866" s="1">
        <f t="shared" si="1374"/>
        <v>23</v>
      </c>
      <c r="BA1866" s="1">
        <f t="shared" si="1375"/>
        <v>23</v>
      </c>
      <c r="BB1866" s="1">
        <f t="shared" si="1376"/>
        <v>23</v>
      </c>
      <c r="BC1866" s="1">
        <f t="shared" si="1377"/>
        <v>23</v>
      </c>
      <c r="BD1866" s="1">
        <f t="shared" si="1378"/>
        <v>23</v>
      </c>
      <c r="BE1866" s="1">
        <f t="shared" si="1379"/>
        <v>23</v>
      </c>
      <c r="BF1866" s="1">
        <f t="shared" si="1380"/>
        <v>23</v>
      </c>
      <c r="BG1866" s="1">
        <f>+IF(D1866="male",VLOOKUP(M1866,'Key node cluster'!$A$3:$C$45,3,0),VLOOKUP(M1866,'Key node cluster'!$F$3:$H$27,3,0))</f>
        <v>23</v>
      </c>
    </row>
    <row r="1867" spans="1:59" x14ac:dyDescent="0.25">
      <c r="A1867" t="s">
        <v>158</v>
      </c>
      <c r="B1867">
        <v>9922009267</v>
      </c>
      <c r="C1867" s="7">
        <v>30</v>
      </c>
      <c r="D1867" t="s">
        <v>20</v>
      </c>
      <c r="E1867" t="s">
        <v>10</v>
      </c>
      <c r="G1867" t="str">
        <f t="shared" si="1335"/>
        <v>bachelor or above</v>
      </c>
      <c r="H1867" s="7">
        <f t="shared" si="1339"/>
        <v>10</v>
      </c>
      <c r="I1867" t="s">
        <v>14</v>
      </c>
      <c r="J1867">
        <v>30</v>
      </c>
      <c r="K1867">
        <v>7.7753424657533996</v>
      </c>
      <c r="L1867">
        <v>6</v>
      </c>
      <c r="M1867" s="5">
        <f t="shared" si="1340"/>
        <v>24</v>
      </c>
      <c r="N1867" s="5">
        <f>+IF(D1867="male",VLOOKUP(BG1867,'Key node cluster'!$L$3:$N$24,3,0),VLOOKUP(BG1867,'Key node cluster'!$R$3:$T$15,3,0))</f>
        <v>0</v>
      </c>
      <c r="O1867" s="1">
        <v>0</v>
      </c>
      <c r="P1867" s="1">
        <f t="shared" si="1341"/>
        <v>12</v>
      </c>
      <c r="Q1867" s="1">
        <f t="shared" si="1342"/>
        <v>12</v>
      </c>
      <c r="R1867" s="1">
        <f t="shared" si="1343"/>
        <v>12</v>
      </c>
      <c r="S1867" s="1">
        <f t="shared" si="1344"/>
        <v>12</v>
      </c>
      <c r="T1867" s="1">
        <f t="shared" si="1345"/>
        <v>12</v>
      </c>
      <c r="U1867" s="1">
        <f t="shared" si="1346"/>
        <v>12</v>
      </c>
      <c r="V1867" s="1">
        <f t="shared" si="1347"/>
        <v>12</v>
      </c>
      <c r="W1867" s="1">
        <f t="shared" si="1348"/>
        <v>12</v>
      </c>
      <c r="X1867" s="1">
        <f t="shared" si="1349"/>
        <v>12</v>
      </c>
      <c r="Y1867" s="1">
        <f t="shared" si="1350"/>
        <v>12</v>
      </c>
      <c r="Z1867" s="1">
        <f t="shared" si="1351"/>
        <v>12</v>
      </c>
      <c r="AA1867" s="1">
        <f t="shared" si="1352"/>
        <v>12</v>
      </c>
      <c r="AB1867" s="1">
        <f t="shared" si="1353"/>
        <v>20</v>
      </c>
      <c r="AC1867" s="1">
        <f t="shared" si="1354"/>
        <v>20</v>
      </c>
      <c r="AD1867" s="1">
        <f t="shared" si="1355"/>
        <v>20</v>
      </c>
      <c r="AE1867" s="1">
        <f t="shared" si="1356"/>
        <v>20</v>
      </c>
      <c r="AF1867" s="1">
        <f t="shared" si="1357"/>
        <v>20</v>
      </c>
      <c r="AG1867" s="1">
        <f t="shared" si="1358"/>
        <v>20</v>
      </c>
      <c r="AH1867" s="1">
        <f t="shared" si="1359"/>
        <v>20</v>
      </c>
      <c r="AI1867" s="1">
        <f t="shared" si="1360"/>
        <v>20</v>
      </c>
      <c r="AJ1867" s="1">
        <f t="shared" si="1361"/>
        <v>24</v>
      </c>
      <c r="AK1867" s="1">
        <f t="shared" si="1362"/>
        <v>24</v>
      </c>
      <c r="AL1867" s="1">
        <f t="shared" si="1363"/>
        <v>24</v>
      </c>
      <c r="AM1867" s="1">
        <f t="shared" si="1364"/>
        <v>24</v>
      </c>
      <c r="AN1867" s="1">
        <f t="shared" si="1365"/>
        <v>24</v>
      </c>
      <c r="AO1867" s="1">
        <f t="shared" si="1366"/>
        <v>24</v>
      </c>
      <c r="AP1867" s="7">
        <f t="shared" si="1336"/>
        <v>24</v>
      </c>
      <c r="AQ1867" s="7">
        <f t="shared" si="1337"/>
        <v>24</v>
      </c>
      <c r="AR1867" s="1">
        <f t="shared" si="1367"/>
        <v>24</v>
      </c>
      <c r="AS1867" s="7">
        <f t="shared" si="1338"/>
        <v>24</v>
      </c>
      <c r="AT1867" s="1">
        <f t="shared" si="1368"/>
        <v>24</v>
      </c>
      <c r="AU1867" s="1">
        <f t="shared" si="1369"/>
        <v>24</v>
      </c>
      <c r="AV1867" s="1">
        <f t="shared" si="1370"/>
        <v>24</v>
      </c>
      <c r="AW1867" s="1">
        <f t="shared" si="1371"/>
        <v>24</v>
      </c>
      <c r="AX1867" s="1">
        <f t="shared" si="1372"/>
        <v>24</v>
      </c>
      <c r="AY1867" s="1">
        <f t="shared" si="1373"/>
        <v>24</v>
      </c>
      <c r="AZ1867" s="1">
        <f t="shared" si="1374"/>
        <v>24</v>
      </c>
      <c r="BA1867" s="1">
        <f t="shared" si="1375"/>
        <v>24</v>
      </c>
      <c r="BB1867" s="1">
        <f t="shared" si="1376"/>
        <v>24</v>
      </c>
      <c r="BC1867" s="1">
        <f t="shared" si="1377"/>
        <v>24</v>
      </c>
      <c r="BD1867" s="1">
        <f t="shared" si="1378"/>
        <v>24</v>
      </c>
      <c r="BE1867" s="1">
        <f t="shared" si="1379"/>
        <v>24</v>
      </c>
      <c r="BF1867" s="1">
        <f t="shared" si="1380"/>
        <v>24</v>
      </c>
      <c r="BG1867" s="1">
        <f>+IF(D1867="male",VLOOKUP(M1867,'Key node cluster'!$A$3:$C$45,3,0),VLOOKUP(M1867,'Key node cluster'!$F$3:$H$27,3,0))</f>
        <v>24</v>
      </c>
    </row>
    <row r="1868" spans="1:59" x14ac:dyDescent="0.25">
      <c r="A1868" t="s">
        <v>205</v>
      </c>
      <c r="B1868">
        <v>9942064901</v>
      </c>
      <c r="C1868" s="7">
        <v>30</v>
      </c>
      <c r="D1868" t="s">
        <v>20</v>
      </c>
      <c r="E1868" t="s">
        <v>10</v>
      </c>
      <c r="F1868" t="s">
        <v>206</v>
      </c>
      <c r="G1868" t="str">
        <f t="shared" si="1335"/>
        <v>bachelor or above</v>
      </c>
      <c r="H1868" s="7">
        <f t="shared" si="1339"/>
        <v>1</v>
      </c>
      <c r="I1868" t="s">
        <v>14</v>
      </c>
      <c r="J1868">
        <v>27</v>
      </c>
      <c r="K1868">
        <v>0.61095890410958997</v>
      </c>
      <c r="L1868">
        <v>2</v>
      </c>
      <c r="M1868" s="5">
        <f t="shared" si="1340"/>
        <v>23</v>
      </c>
      <c r="N1868" s="5">
        <f>+IF(D1868="male",VLOOKUP(BG1868,'Key node cluster'!$L$3:$N$24,3,0),VLOOKUP(BG1868,'Key node cluster'!$R$3:$T$15,3,0))</f>
        <v>0</v>
      </c>
      <c r="O1868" s="1">
        <v>0</v>
      </c>
      <c r="P1868" s="1">
        <f t="shared" si="1341"/>
        <v>12</v>
      </c>
      <c r="Q1868" s="1">
        <f t="shared" si="1342"/>
        <v>12</v>
      </c>
      <c r="R1868" s="1">
        <f t="shared" si="1343"/>
        <v>12</v>
      </c>
      <c r="S1868" s="1">
        <f t="shared" si="1344"/>
        <v>12</v>
      </c>
      <c r="T1868" s="1">
        <f t="shared" si="1345"/>
        <v>12</v>
      </c>
      <c r="U1868" s="1">
        <f t="shared" si="1346"/>
        <v>12</v>
      </c>
      <c r="V1868" s="1">
        <f t="shared" si="1347"/>
        <v>12</v>
      </c>
      <c r="W1868" s="1">
        <f t="shared" si="1348"/>
        <v>12</v>
      </c>
      <c r="X1868" s="1">
        <f t="shared" si="1349"/>
        <v>12</v>
      </c>
      <c r="Y1868" s="1">
        <f t="shared" si="1350"/>
        <v>12</v>
      </c>
      <c r="Z1868" s="1">
        <f t="shared" si="1351"/>
        <v>12</v>
      </c>
      <c r="AA1868" s="1">
        <f t="shared" si="1352"/>
        <v>12</v>
      </c>
      <c r="AB1868" s="1">
        <f t="shared" si="1353"/>
        <v>20</v>
      </c>
      <c r="AC1868" s="1">
        <f t="shared" si="1354"/>
        <v>20</v>
      </c>
      <c r="AD1868" s="1">
        <f t="shared" si="1355"/>
        <v>20</v>
      </c>
      <c r="AE1868" s="1">
        <f t="shared" si="1356"/>
        <v>20</v>
      </c>
      <c r="AF1868" s="1">
        <f t="shared" si="1357"/>
        <v>20</v>
      </c>
      <c r="AG1868" s="1">
        <f t="shared" si="1358"/>
        <v>20</v>
      </c>
      <c r="AH1868" s="1">
        <f t="shared" si="1359"/>
        <v>20</v>
      </c>
      <c r="AI1868" s="1">
        <f t="shared" si="1360"/>
        <v>20</v>
      </c>
      <c r="AJ1868" s="1">
        <f t="shared" si="1361"/>
        <v>21</v>
      </c>
      <c r="AK1868" s="1">
        <f t="shared" si="1362"/>
        <v>23</v>
      </c>
      <c r="AL1868" s="1">
        <f t="shared" si="1363"/>
        <v>23</v>
      </c>
      <c r="AM1868" s="1">
        <f t="shared" si="1364"/>
        <v>23</v>
      </c>
      <c r="AN1868" s="1">
        <f t="shared" si="1365"/>
        <v>23</v>
      </c>
      <c r="AO1868" s="1">
        <f t="shared" si="1366"/>
        <v>23</v>
      </c>
      <c r="AP1868" s="7">
        <f t="shared" si="1336"/>
        <v>23</v>
      </c>
      <c r="AQ1868" s="7">
        <f t="shared" si="1337"/>
        <v>23</v>
      </c>
      <c r="AR1868" s="1">
        <f t="shared" si="1367"/>
        <v>23</v>
      </c>
      <c r="AS1868" s="7">
        <f t="shared" si="1338"/>
        <v>23</v>
      </c>
      <c r="AT1868" s="1">
        <f t="shared" si="1368"/>
        <v>23</v>
      </c>
      <c r="AU1868" s="1">
        <f t="shared" si="1369"/>
        <v>23</v>
      </c>
      <c r="AV1868" s="1">
        <f t="shared" si="1370"/>
        <v>23</v>
      </c>
      <c r="AW1868" s="1">
        <f t="shared" si="1371"/>
        <v>23</v>
      </c>
      <c r="AX1868" s="1">
        <f t="shared" si="1372"/>
        <v>23</v>
      </c>
      <c r="AY1868" s="1">
        <f t="shared" si="1373"/>
        <v>23</v>
      </c>
      <c r="AZ1868" s="1">
        <f t="shared" si="1374"/>
        <v>23</v>
      </c>
      <c r="BA1868" s="1">
        <f t="shared" si="1375"/>
        <v>23</v>
      </c>
      <c r="BB1868" s="1">
        <f t="shared" si="1376"/>
        <v>23</v>
      </c>
      <c r="BC1868" s="1">
        <f t="shared" si="1377"/>
        <v>23</v>
      </c>
      <c r="BD1868" s="1">
        <f t="shared" si="1378"/>
        <v>23</v>
      </c>
      <c r="BE1868" s="1">
        <f t="shared" si="1379"/>
        <v>23</v>
      </c>
      <c r="BF1868" s="1">
        <f t="shared" si="1380"/>
        <v>23</v>
      </c>
      <c r="BG1868" s="1">
        <f>+IF(D1868="male",VLOOKUP(M1868,'Key node cluster'!$A$3:$C$45,3,0),VLOOKUP(M1868,'Key node cluster'!$F$3:$H$27,3,0))</f>
        <v>23</v>
      </c>
    </row>
    <row r="1869" spans="1:59" x14ac:dyDescent="0.25">
      <c r="A1869" t="s">
        <v>231</v>
      </c>
      <c r="B1869">
        <v>9862032853</v>
      </c>
      <c r="C1869" s="7">
        <v>30</v>
      </c>
      <c r="D1869" t="s">
        <v>20</v>
      </c>
      <c r="E1869" t="s">
        <v>10</v>
      </c>
      <c r="G1869" t="str">
        <f t="shared" si="1335"/>
        <v>bachelor or above</v>
      </c>
      <c r="H1869" s="7">
        <f t="shared" si="1339"/>
        <v>15</v>
      </c>
      <c r="I1869" t="s">
        <v>46</v>
      </c>
      <c r="J1869">
        <v>35</v>
      </c>
      <c r="K1869">
        <v>10.109589041095999</v>
      </c>
      <c r="L1869">
        <v>2</v>
      </c>
      <c r="M1869" s="5">
        <f t="shared" si="1340"/>
        <v>24</v>
      </c>
      <c r="N1869" s="5">
        <f>+IF(D1869="male",VLOOKUP(BG1869,'Key node cluster'!$L$3:$N$24,3,0),VLOOKUP(BG1869,'Key node cluster'!$R$3:$T$15,3,0))</f>
        <v>0</v>
      </c>
      <c r="O1869" s="1">
        <v>0</v>
      </c>
      <c r="P1869" s="1">
        <f t="shared" si="1341"/>
        <v>12</v>
      </c>
      <c r="Q1869" s="1">
        <f t="shared" si="1342"/>
        <v>12</v>
      </c>
      <c r="R1869" s="1">
        <f t="shared" si="1343"/>
        <v>12</v>
      </c>
      <c r="S1869" s="1">
        <f t="shared" si="1344"/>
        <v>12</v>
      </c>
      <c r="T1869" s="1">
        <f t="shared" si="1345"/>
        <v>12</v>
      </c>
      <c r="U1869" s="1">
        <f t="shared" si="1346"/>
        <v>12</v>
      </c>
      <c r="V1869" s="1">
        <f t="shared" si="1347"/>
        <v>12</v>
      </c>
      <c r="W1869" s="1">
        <f t="shared" si="1348"/>
        <v>12</v>
      </c>
      <c r="X1869" s="1">
        <f t="shared" si="1349"/>
        <v>12</v>
      </c>
      <c r="Y1869" s="1">
        <f t="shared" si="1350"/>
        <v>12</v>
      </c>
      <c r="Z1869" s="1">
        <f t="shared" si="1351"/>
        <v>12</v>
      </c>
      <c r="AA1869" s="1">
        <f t="shared" si="1352"/>
        <v>12</v>
      </c>
      <c r="AB1869" s="1">
        <f t="shared" si="1353"/>
        <v>20</v>
      </c>
      <c r="AC1869" s="1">
        <f t="shared" si="1354"/>
        <v>20</v>
      </c>
      <c r="AD1869" s="1">
        <f t="shared" si="1355"/>
        <v>20</v>
      </c>
      <c r="AE1869" s="1">
        <f t="shared" si="1356"/>
        <v>20</v>
      </c>
      <c r="AF1869" s="1">
        <f t="shared" si="1357"/>
        <v>20</v>
      </c>
      <c r="AG1869" s="1">
        <f t="shared" si="1358"/>
        <v>20</v>
      </c>
      <c r="AH1869" s="1">
        <f t="shared" si="1359"/>
        <v>20</v>
      </c>
      <c r="AI1869" s="1">
        <f t="shared" si="1360"/>
        <v>20</v>
      </c>
      <c r="AJ1869" s="1">
        <f t="shared" si="1361"/>
        <v>24</v>
      </c>
      <c r="AK1869" s="1">
        <f t="shared" si="1362"/>
        <v>24</v>
      </c>
      <c r="AL1869" s="1">
        <f t="shared" si="1363"/>
        <v>24</v>
      </c>
      <c r="AM1869" s="1">
        <f t="shared" si="1364"/>
        <v>24</v>
      </c>
      <c r="AN1869" s="1">
        <f t="shared" si="1365"/>
        <v>24</v>
      </c>
      <c r="AO1869" s="1">
        <f t="shared" si="1366"/>
        <v>24</v>
      </c>
      <c r="AP1869" s="7">
        <f t="shared" si="1336"/>
        <v>24</v>
      </c>
      <c r="AQ1869" s="7">
        <f t="shared" si="1337"/>
        <v>24</v>
      </c>
      <c r="AR1869" s="1">
        <f t="shared" si="1367"/>
        <v>24</v>
      </c>
      <c r="AS1869" s="7">
        <f t="shared" si="1338"/>
        <v>24</v>
      </c>
      <c r="AT1869" s="1">
        <f t="shared" si="1368"/>
        <v>24</v>
      </c>
      <c r="AU1869" s="1">
        <f t="shared" si="1369"/>
        <v>24</v>
      </c>
      <c r="AV1869" s="1">
        <f t="shared" si="1370"/>
        <v>24</v>
      </c>
      <c r="AW1869" s="1">
        <f t="shared" si="1371"/>
        <v>24</v>
      </c>
      <c r="AX1869" s="1">
        <f t="shared" si="1372"/>
        <v>24</v>
      </c>
      <c r="AY1869" s="1">
        <f t="shared" si="1373"/>
        <v>24</v>
      </c>
      <c r="AZ1869" s="1">
        <f t="shared" si="1374"/>
        <v>24</v>
      </c>
      <c r="BA1869" s="1">
        <f t="shared" si="1375"/>
        <v>24</v>
      </c>
      <c r="BB1869" s="1">
        <f t="shared" si="1376"/>
        <v>24</v>
      </c>
      <c r="BC1869" s="1">
        <f t="shared" si="1377"/>
        <v>24</v>
      </c>
      <c r="BD1869" s="1">
        <f t="shared" si="1378"/>
        <v>24</v>
      </c>
      <c r="BE1869" s="1">
        <f t="shared" si="1379"/>
        <v>24</v>
      </c>
      <c r="BF1869" s="1">
        <f t="shared" si="1380"/>
        <v>24</v>
      </c>
      <c r="BG1869" s="1">
        <f>+IF(D1869="male",VLOOKUP(M1869,'Key node cluster'!$A$3:$C$45,3,0),VLOOKUP(M1869,'Key node cluster'!$F$3:$H$27,3,0))</f>
        <v>24</v>
      </c>
    </row>
    <row r="1870" spans="1:59" x14ac:dyDescent="0.25">
      <c r="A1870" t="s">
        <v>254</v>
      </c>
      <c r="B1870">
        <v>9922028631</v>
      </c>
      <c r="C1870" s="7">
        <v>30</v>
      </c>
      <c r="D1870" t="s">
        <v>20</v>
      </c>
      <c r="E1870" t="s">
        <v>10</v>
      </c>
      <c r="G1870" t="str">
        <f t="shared" si="1335"/>
        <v>bachelor or above</v>
      </c>
      <c r="H1870" s="7">
        <f t="shared" si="1339"/>
        <v>10</v>
      </c>
      <c r="I1870" t="s">
        <v>14</v>
      </c>
      <c r="J1870">
        <v>30</v>
      </c>
      <c r="K1870">
        <v>6.0219178082192002</v>
      </c>
      <c r="L1870">
        <v>18</v>
      </c>
      <c r="M1870" s="5">
        <f t="shared" si="1340"/>
        <v>24</v>
      </c>
      <c r="N1870" s="5">
        <f>+IF(D1870="male",VLOOKUP(BG1870,'Key node cluster'!$L$3:$N$24,3,0),VLOOKUP(BG1870,'Key node cluster'!$R$3:$T$15,3,0))</f>
        <v>0</v>
      </c>
      <c r="O1870" s="1">
        <v>0</v>
      </c>
      <c r="P1870" s="1">
        <f t="shared" si="1341"/>
        <v>12</v>
      </c>
      <c r="Q1870" s="1">
        <f t="shared" si="1342"/>
        <v>12</v>
      </c>
      <c r="R1870" s="1">
        <f t="shared" si="1343"/>
        <v>12</v>
      </c>
      <c r="S1870" s="1">
        <f t="shared" si="1344"/>
        <v>12</v>
      </c>
      <c r="T1870" s="1">
        <f t="shared" si="1345"/>
        <v>12</v>
      </c>
      <c r="U1870" s="1">
        <f t="shared" si="1346"/>
        <v>12</v>
      </c>
      <c r="V1870" s="1">
        <f t="shared" si="1347"/>
        <v>12</v>
      </c>
      <c r="W1870" s="1">
        <f t="shared" si="1348"/>
        <v>12</v>
      </c>
      <c r="X1870" s="1">
        <f t="shared" si="1349"/>
        <v>12</v>
      </c>
      <c r="Y1870" s="1">
        <f t="shared" si="1350"/>
        <v>12</v>
      </c>
      <c r="Z1870" s="1">
        <f t="shared" si="1351"/>
        <v>12</v>
      </c>
      <c r="AA1870" s="1">
        <f t="shared" si="1352"/>
        <v>12</v>
      </c>
      <c r="AB1870" s="1">
        <f t="shared" si="1353"/>
        <v>20</v>
      </c>
      <c r="AC1870" s="1">
        <f t="shared" si="1354"/>
        <v>20</v>
      </c>
      <c r="AD1870" s="1">
        <f t="shared" si="1355"/>
        <v>20</v>
      </c>
      <c r="AE1870" s="1">
        <f t="shared" si="1356"/>
        <v>20</v>
      </c>
      <c r="AF1870" s="1">
        <f t="shared" si="1357"/>
        <v>20</v>
      </c>
      <c r="AG1870" s="1">
        <f t="shared" si="1358"/>
        <v>20</v>
      </c>
      <c r="AH1870" s="1">
        <f t="shared" si="1359"/>
        <v>20</v>
      </c>
      <c r="AI1870" s="1">
        <f t="shared" si="1360"/>
        <v>20</v>
      </c>
      <c r="AJ1870" s="1">
        <f t="shared" si="1361"/>
        <v>24</v>
      </c>
      <c r="AK1870" s="1">
        <f t="shared" si="1362"/>
        <v>24</v>
      </c>
      <c r="AL1870" s="1">
        <f t="shared" si="1363"/>
        <v>24</v>
      </c>
      <c r="AM1870" s="1">
        <f t="shared" si="1364"/>
        <v>24</v>
      </c>
      <c r="AN1870" s="1">
        <f t="shared" si="1365"/>
        <v>24</v>
      </c>
      <c r="AO1870" s="1">
        <f t="shared" si="1366"/>
        <v>24</v>
      </c>
      <c r="AP1870" s="7">
        <f t="shared" si="1336"/>
        <v>24</v>
      </c>
      <c r="AQ1870" s="7">
        <f t="shared" si="1337"/>
        <v>24</v>
      </c>
      <c r="AR1870" s="1">
        <f t="shared" si="1367"/>
        <v>24</v>
      </c>
      <c r="AS1870" s="7">
        <f t="shared" si="1338"/>
        <v>24</v>
      </c>
      <c r="AT1870" s="1">
        <f t="shared" si="1368"/>
        <v>24</v>
      </c>
      <c r="AU1870" s="1">
        <f t="shared" si="1369"/>
        <v>24</v>
      </c>
      <c r="AV1870" s="1">
        <f t="shared" si="1370"/>
        <v>24</v>
      </c>
      <c r="AW1870" s="1">
        <f t="shared" si="1371"/>
        <v>24</v>
      </c>
      <c r="AX1870" s="1">
        <f t="shared" si="1372"/>
        <v>24</v>
      </c>
      <c r="AY1870" s="1">
        <f t="shared" si="1373"/>
        <v>24</v>
      </c>
      <c r="AZ1870" s="1">
        <f t="shared" si="1374"/>
        <v>24</v>
      </c>
      <c r="BA1870" s="1">
        <f t="shared" si="1375"/>
        <v>24</v>
      </c>
      <c r="BB1870" s="1">
        <f t="shared" si="1376"/>
        <v>24</v>
      </c>
      <c r="BC1870" s="1">
        <f t="shared" si="1377"/>
        <v>24</v>
      </c>
      <c r="BD1870" s="1">
        <f t="shared" si="1378"/>
        <v>24</v>
      </c>
      <c r="BE1870" s="1">
        <f t="shared" si="1379"/>
        <v>24</v>
      </c>
      <c r="BF1870" s="1">
        <f t="shared" si="1380"/>
        <v>24</v>
      </c>
      <c r="BG1870" s="1">
        <f>+IF(D1870="male",VLOOKUP(M1870,'Key node cluster'!$A$3:$C$45,3,0),VLOOKUP(M1870,'Key node cluster'!$F$3:$H$27,3,0))</f>
        <v>24</v>
      </c>
    </row>
    <row r="1871" spans="1:59" x14ac:dyDescent="0.25">
      <c r="A1871" t="s">
        <v>309</v>
      </c>
      <c r="B1871">
        <v>9882018396</v>
      </c>
      <c r="C1871" s="7">
        <v>30</v>
      </c>
      <c r="D1871" t="s">
        <v>20</v>
      </c>
      <c r="E1871" t="s">
        <v>10</v>
      </c>
      <c r="F1871" t="s">
        <v>11</v>
      </c>
      <c r="G1871" t="str">
        <f t="shared" si="1335"/>
        <v>bachelor or above</v>
      </c>
      <c r="H1871" s="7">
        <f t="shared" si="1339"/>
        <v>5</v>
      </c>
      <c r="I1871" t="s">
        <v>14</v>
      </c>
      <c r="J1871">
        <v>33</v>
      </c>
      <c r="K1871">
        <v>4.2520547945205003</v>
      </c>
      <c r="L1871">
        <v>4</v>
      </c>
      <c r="M1871" s="5">
        <f t="shared" si="1340"/>
        <v>24</v>
      </c>
      <c r="N1871" s="5">
        <f>+IF(D1871="male",VLOOKUP(BG1871,'Key node cluster'!$L$3:$N$24,3,0),VLOOKUP(BG1871,'Key node cluster'!$R$3:$T$15,3,0))</f>
        <v>0</v>
      </c>
      <c r="O1871" s="1">
        <v>0</v>
      </c>
      <c r="P1871" s="1">
        <f t="shared" si="1341"/>
        <v>12</v>
      </c>
      <c r="Q1871" s="1">
        <f t="shared" si="1342"/>
        <v>12</v>
      </c>
      <c r="R1871" s="1">
        <f t="shared" si="1343"/>
        <v>12</v>
      </c>
      <c r="S1871" s="1">
        <f t="shared" si="1344"/>
        <v>12</v>
      </c>
      <c r="T1871" s="1">
        <f t="shared" si="1345"/>
        <v>12</v>
      </c>
      <c r="U1871" s="1">
        <f t="shared" si="1346"/>
        <v>12</v>
      </c>
      <c r="V1871" s="1">
        <f t="shared" si="1347"/>
        <v>12</v>
      </c>
      <c r="W1871" s="1">
        <f t="shared" si="1348"/>
        <v>12</v>
      </c>
      <c r="X1871" s="1">
        <f t="shared" si="1349"/>
        <v>12</v>
      </c>
      <c r="Y1871" s="1">
        <f t="shared" si="1350"/>
        <v>12</v>
      </c>
      <c r="Z1871" s="1">
        <f t="shared" si="1351"/>
        <v>12</v>
      </c>
      <c r="AA1871" s="1">
        <f t="shared" si="1352"/>
        <v>12</v>
      </c>
      <c r="AB1871" s="1">
        <f t="shared" si="1353"/>
        <v>20</v>
      </c>
      <c r="AC1871" s="1">
        <f t="shared" si="1354"/>
        <v>20</v>
      </c>
      <c r="AD1871" s="1">
        <f t="shared" si="1355"/>
        <v>20</v>
      </c>
      <c r="AE1871" s="1">
        <f t="shared" si="1356"/>
        <v>20</v>
      </c>
      <c r="AF1871" s="1">
        <f t="shared" si="1357"/>
        <v>20</v>
      </c>
      <c r="AG1871" s="1">
        <f t="shared" si="1358"/>
        <v>20</v>
      </c>
      <c r="AH1871" s="1">
        <f t="shared" si="1359"/>
        <v>20</v>
      </c>
      <c r="AI1871" s="1">
        <f t="shared" si="1360"/>
        <v>20</v>
      </c>
      <c r="AJ1871" s="1">
        <f t="shared" si="1361"/>
        <v>24</v>
      </c>
      <c r="AK1871" s="1">
        <f t="shared" si="1362"/>
        <v>24</v>
      </c>
      <c r="AL1871" s="1">
        <f t="shared" si="1363"/>
        <v>24</v>
      </c>
      <c r="AM1871" s="1">
        <f t="shared" si="1364"/>
        <v>24</v>
      </c>
      <c r="AN1871" s="1">
        <f t="shared" si="1365"/>
        <v>24</v>
      </c>
      <c r="AO1871" s="1">
        <f t="shared" si="1366"/>
        <v>24</v>
      </c>
      <c r="AP1871" s="7">
        <f t="shared" si="1336"/>
        <v>24</v>
      </c>
      <c r="AQ1871" s="7">
        <f t="shared" si="1337"/>
        <v>24</v>
      </c>
      <c r="AR1871" s="1">
        <f t="shared" si="1367"/>
        <v>24</v>
      </c>
      <c r="AS1871" s="7">
        <f t="shared" si="1338"/>
        <v>24</v>
      </c>
      <c r="AT1871" s="1">
        <f t="shared" si="1368"/>
        <v>24</v>
      </c>
      <c r="AU1871" s="1">
        <f t="shared" si="1369"/>
        <v>24</v>
      </c>
      <c r="AV1871" s="1">
        <f t="shared" si="1370"/>
        <v>24</v>
      </c>
      <c r="AW1871" s="1">
        <f t="shared" si="1371"/>
        <v>24</v>
      </c>
      <c r="AX1871" s="1">
        <f t="shared" si="1372"/>
        <v>24</v>
      </c>
      <c r="AY1871" s="1">
        <f t="shared" si="1373"/>
        <v>24</v>
      </c>
      <c r="AZ1871" s="1">
        <f t="shared" si="1374"/>
        <v>24</v>
      </c>
      <c r="BA1871" s="1">
        <f t="shared" si="1375"/>
        <v>24</v>
      </c>
      <c r="BB1871" s="1">
        <f t="shared" si="1376"/>
        <v>24</v>
      </c>
      <c r="BC1871" s="1">
        <f t="shared" si="1377"/>
        <v>24</v>
      </c>
      <c r="BD1871" s="1">
        <f t="shared" si="1378"/>
        <v>24</v>
      </c>
      <c r="BE1871" s="1">
        <f t="shared" si="1379"/>
        <v>24</v>
      </c>
      <c r="BF1871" s="1">
        <f t="shared" si="1380"/>
        <v>24</v>
      </c>
      <c r="BG1871" s="1">
        <f>+IF(D1871="male",VLOOKUP(M1871,'Key node cluster'!$A$3:$C$45,3,0),VLOOKUP(M1871,'Key node cluster'!$F$3:$H$27,3,0))</f>
        <v>24</v>
      </c>
    </row>
    <row r="1872" spans="1:59" x14ac:dyDescent="0.25">
      <c r="A1872" t="s">
        <v>312</v>
      </c>
      <c r="B1872">
        <v>9932043263</v>
      </c>
      <c r="C1872" s="7">
        <v>30</v>
      </c>
      <c r="D1872" t="s">
        <v>20</v>
      </c>
      <c r="E1872" t="s">
        <v>10</v>
      </c>
      <c r="F1872" t="s">
        <v>25</v>
      </c>
      <c r="G1872" t="str">
        <f t="shared" si="1335"/>
        <v>bachelor or above</v>
      </c>
      <c r="H1872" s="7">
        <f t="shared" si="1339"/>
        <v>5</v>
      </c>
      <c r="I1872" t="s">
        <v>14</v>
      </c>
      <c r="J1872">
        <v>28</v>
      </c>
      <c r="K1872">
        <v>3.8383561643836002</v>
      </c>
      <c r="L1872">
        <v>5</v>
      </c>
      <c r="M1872" s="5">
        <f t="shared" si="1340"/>
        <v>24</v>
      </c>
      <c r="N1872" s="5">
        <f>+IF(D1872="male",VLOOKUP(BG1872,'Key node cluster'!$L$3:$N$24,3,0),VLOOKUP(BG1872,'Key node cluster'!$R$3:$T$15,3,0))</f>
        <v>0</v>
      </c>
      <c r="O1872" s="1">
        <v>0</v>
      </c>
      <c r="P1872" s="1">
        <f t="shared" si="1341"/>
        <v>12</v>
      </c>
      <c r="Q1872" s="1">
        <f t="shared" si="1342"/>
        <v>12</v>
      </c>
      <c r="R1872" s="1">
        <f t="shared" si="1343"/>
        <v>12</v>
      </c>
      <c r="S1872" s="1">
        <f t="shared" si="1344"/>
        <v>12</v>
      </c>
      <c r="T1872" s="1">
        <f t="shared" si="1345"/>
        <v>12</v>
      </c>
      <c r="U1872" s="1">
        <f t="shared" si="1346"/>
        <v>12</v>
      </c>
      <c r="V1872" s="1">
        <f t="shared" si="1347"/>
        <v>12</v>
      </c>
      <c r="W1872" s="1">
        <f t="shared" si="1348"/>
        <v>12</v>
      </c>
      <c r="X1872" s="1">
        <f t="shared" si="1349"/>
        <v>12</v>
      </c>
      <c r="Y1872" s="1">
        <f t="shared" si="1350"/>
        <v>12</v>
      </c>
      <c r="Z1872" s="1">
        <f t="shared" si="1351"/>
        <v>12</v>
      </c>
      <c r="AA1872" s="1">
        <f t="shared" si="1352"/>
        <v>12</v>
      </c>
      <c r="AB1872" s="1">
        <f t="shared" si="1353"/>
        <v>20</v>
      </c>
      <c r="AC1872" s="1">
        <f t="shared" si="1354"/>
        <v>20</v>
      </c>
      <c r="AD1872" s="1">
        <f t="shared" si="1355"/>
        <v>20</v>
      </c>
      <c r="AE1872" s="1">
        <f t="shared" si="1356"/>
        <v>20</v>
      </c>
      <c r="AF1872" s="1">
        <f t="shared" si="1357"/>
        <v>20</v>
      </c>
      <c r="AG1872" s="1">
        <f t="shared" si="1358"/>
        <v>20</v>
      </c>
      <c r="AH1872" s="1">
        <f t="shared" si="1359"/>
        <v>20</v>
      </c>
      <c r="AI1872" s="1">
        <f t="shared" si="1360"/>
        <v>20</v>
      </c>
      <c r="AJ1872" s="1">
        <f t="shared" si="1361"/>
        <v>24</v>
      </c>
      <c r="AK1872" s="1">
        <f t="shared" si="1362"/>
        <v>24</v>
      </c>
      <c r="AL1872" s="1">
        <f t="shared" si="1363"/>
        <v>24</v>
      </c>
      <c r="AM1872" s="1">
        <f t="shared" si="1364"/>
        <v>24</v>
      </c>
      <c r="AN1872" s="1">
        <f t="shared" si="1365"/>
        <v>24</v>
      </c>
      <c r="AO1872" s="1">
        <f t="shared" si="1366"/>
        <v>24</v>
      </c>
      <c r="AP1872" s="7">
        <f t="shared" si="1336"/>
        <v>24</v>
      </c>
      <c r="AQ1872" s="7">
        <f t="shared" si="1337"/>
        <v>24</v>
      </c>
      <c r="AR1872" s="1">
        <f t="shared" si="1367"/>
        <v>24</v>
      </c>
      <c r="AS1872" s="7">
        <f t="shared" si="1338"/>
        <v>24</v>
      </c>
      <c r="AT1872" s="1">
        <f t="shared" si="1368"/>
        <v>24</v>
      </c>
      <c r="AU1872" s="1">
        <f t="shared" si="1369"/>
        <v>24</v>
      </c>
      <c r="AV1872" s="1">
        <f t="shared" si="1370"/>
        <v>24</v>
      </c>
      <c r="AW1872" s="1">
        <f t="shared" si="1371"/>
        <v>24</v>
      </c>
      <c r="AX1872" s="1">
        <f t="shared" si="1372"/>
        <v>24</v>
      </c>
      <c r="AY1872" s="1">
        <f t="shared" si="1373"/>
        <v>24</v>
      </c>
      <c r="AZ1872" s="1">
        <f t="shared" si="1374"/>
        <v>24</v>
      </c>
      <c r="BA1872" s="1">
        <f t="shared" si="1375"/>
        <v>24</v>
      </c>
      <c r="BB1872" s="1">
        <f t="shared" si="1376"/>
        <v>24</v>
      </c>
      <c r="BC1872" s="1">
        <f t="shared" si="1377"/>
        <v>24</v>
      </c>
      <c r="BD1872" s="1">
        <f t="shared" si="1378"/>
        <v>24</v>
      </c>
      <c r="BE1872" s="1">
        <f t="shared" si="1379"/>
        <v>24</v>
      </c>
      <c r="BF1872" s="1">
        <f t="shared" si="1380"/>
        <v>24</v>
      </c>
      <c r="BG1872" s="1">
        <f>+IF(D1872="male",VLOOKUP(M1872,'Key node cluster'!$A$3:$C$45,3,0),VLOOKUP(M1872,'Key node cluster'!$F$3:$H$27,3,0))</f>
        <v>24</v>
      </c>
    </row>
    <row r="1873" spans="1:59" x14ac:dyDescent="0.25">
      <c r="A1873" t="s">
        <v>343</v>
      </c>
      <c r="B1873">
        <v>9962048604</v>
      </c>
      <c r="C1873" s="7">
        <v>20</v>
      </c>
      <c r="D1873" t="s">
        <v>20</v>
      </c>
      <c r="E1873" t="s">
        <v>10</v>
      </c>
      <c r="F1873" t="s">
        <v>266</v>
      </c>
      <c r="G1873" t="str">
        <f t="shared" si="1335"/>
        <v>bachelor or above</v>
      </c>
      <c r="H1873" s="7">
        <f t="shared" si="1339"/>
        <v>5</v>
      </c>
      <c r="I1873" t="s">
        <v>14</v>
      </c>
      <c r="J1873">
        <v>25</v>
      </c>
      <c r="K1873">
        <v>1.2630136986300999</v>
      </c>
      <c r="L1873">
        <v>3</v>
      </c>
      <c r="M1873" s="5">
        <f t="shared" si="1340"/>
        <v>24</v>
      </c>
      <c r="N1873" s="5">
        <f>+IF(D1873="male",VLOOKUP(BG1873,'Key node cluster'!$L$3:$N$24,3,0),VLOOKUP(BG1873,'Key node cluster'!$R$3:$T$15,3,0))</f>
        <v>0</v>
      </c>
      <c r="O1873" s="1">
        <v>0</v>
      </c>
      <c r="P1873" s="1">
        <f t="shared" si="1341"/>
        <v>12</v>
      </c>
      <c r="Q1873" s="1">
        <f t="shared" si="1342"/>
        <v>12</v>
      </c>
      <c r="R1873" s="1">
        <f t="shared" si="1343"/>
        <v>12</v>
      </c>
      <c r="S1873" s="1">
        <f t="shared" si="1344"/>
        <v>12</v>
      </c>
      <c r="T1873" s="1">
        <f t="shared" si="1345"/>
        <v>12</v>
      </c>
      <c r="U1873" s="1">
        <f t="shared" si="1346"/>
        <v>12</v>
      </c>
      <c r="V1873" s="1">
        <f t="shared" si="1347"/>
        <v>12</v>
      </c>
      <c r="W1873" s="1">
        <f t="shared" si="1348"/>
        <v>12</v>
      </c>
      <c r="X1873" s="1">
        <f t="shared" si="1349"/>
        <v>12</v>
      </c>
      <c r="Y1873" s="1">
        <f t="shared" si="1350"/>
        <v>12</v>
      </c>
      <c r="Z1873" s="1">
        <f t="shared" si="1351"/>
        <v>12</v>
      </c>
      <c r="AA1873" s="1">
        <f t="shared" si="1352"/>
        <v>12</v>
      </c>
      <c r="AB1873" s="1">
        <f t="shared" si="1353"/>
        <v>20</v>
      </c>
      <c r="AC1873" s="1">
        <f t="shared" si="1354"/>
        <v>20</v>
      </c>
      <c r="AD1873" s="1">
        <f t="shared" si="1355"/>
        <v>20</v>
      </c>
      <c r="AE1873" s="1">
        <f t="shared" si="1356"/>
        <v>20</v>
      </c>
      <c r="AF1873" s="1">
        <f t="shared" si="1357"/>
        <v>20</v>
      </c>
      <c r="AG1873" s="1">
        <f t="shared" si="1358"/>
        <v>20</v>
      </c>
      <c r="AH1873" s="1">
        <f t="shared" si="1359"/>
        <v>20</v>
      </c>
      <c r="AI1873" s="1">
        <f t="shared" si="1360"/>
        <v>20</v>
      </c>
      <c r="AJ1873" s="1">
        <f t="shared" si="1361"/>
        <v>24</v>
      </c>
      <c r="AK1873" s="1">
        <f t="shared" si="1362"/>
        <v>24</v>
      </c>
      <c r="AL1873" s="1">
        <f t="shared" si="1363"/>
        <v>24</v>
      </c>
      <c r="AM1873" s="1">
        <f t="shared" si="1364"/>
        <v>24</v>
      </c>
      <c r="AN1873" s="1">
        <f t="shared" si="1365"/>
        <v>24</v>
      </c>
      <c r="AO1873" s="1">
        <f t="shared" si="1366"/>
        <v>24</v>
      </c>
      <c r="AP1873" s="7">
        <f t="shared" si="1336"/>
        <v>24</v>
      </c>
      <c r="AQ1873" s="7">
        <f t="shared" si="1337"/>
        <v>24</v>
      </c>
      <c r="AR1873" s="1">
        <f t="shared" si="1367"/>
        <v>24</v>
      </c>
      <c r="AS1873" s="7">
        <f t="shared" si="1338"/>
        <v>24</v>
      </c>
      <c r="AT1873" s="1">
        <f t="shared" si="1368"/>
        <v>24</v>
      </c>
      <c r="AU1873" s="1">
        <f t="shared" si="1369"/>
        <v>24</v>
      </c>
      <c r="AV1873" s="1">
        <f t="shared" si="1370"/>
        <v>24</v>
      </c>
      <c r="AW1873" s="1">
        <f t="shared" si="1371"/>
        <v>24</v>
      </c>
      <c r="AX1873" s="1">
        <f t="shared" si="1372"/>
        <v>24</v>
      </c>
      <c r="AY1873" s="1">
        <f t="shared" si="1373"/>
        <v>24</v>
      </c>
      <c r="AZ1873" s="1">
        <f t="shared" si="1374"/>
        <v>24</v>
      </c>
      <c r="BA1873" s="1">
        <f t="shared" si="1375"/>
        <v>24</v>
      </c>
      <c r="BB1873" s="1">
        <f t="shared" si="1376"/>
        <v>24</v>
      </c>
      <c r="BC1873" s="1">
        <f t="shared" si="1377"/>
        <v>24</v>
      </c>
      <c r="BD1873" s="1">
        <f t="shared" si="1378"/>
        <v>24</v>
      </c>
      <c r="BE1873" s="1">
        <f t="shared" si="1379"/>
        <v>24</v>
      </c>
      <c r="BF1873" s="1">
        <f t="shared" si="1380"/>
        <v>24</v>
      </c>
      <c r="BG1873" s="1">
        <f>+IF(D1873="male",VLOOKUP(M1873,'Key node cluster'!$A$3:$C$45,3,0),VLOOKUP(M1873,'Key node cluster'!$F$3:$H$27,3,0))</f>
        <v>24</v>
      </c>
    </row>
    <row r="1874" spans="1:59" x14ac:dyDescent="0.25">
      <c r="A1874" t="s">
        <v>353</v>
      </c>
      <c r="B1874">
        <v>9842014830</v>
      </c>
      <c r="C1874" s="7">
        <v>40</v>
      </c>
      <c r="D1874" t="s">
        <v>20</v>
      </c>
      <c r="E1874" t="s">
        <v>10</v>
      </c>
      <c r="F1874" t="s">
        <v>273</v>
      </c>
      <c r="G1874" t="str">
        <f t="shared" si="1335"/>
        <v>bachelor or above</v>
      </c>
      <c r="H1874" s="7">
        <f t="shared" si="1339"/>
        <v>10</v>
      </c>
      <c r="I1874" t="s">
        <v>46</v>
      </c>
      <c r="J1874">
        <v>38</v>
      </c>
      <c r="K1874">
        <v>5.6054794520547997</v>
      </c>
      <c r="L1874">
        <v>3</v>
      </c>
      <c r="M1874" s="5">
        <f t="shared" si="1340"/>
        <v>24</v>
      </c>
      <c r="N1874" s="5">
        <f>+IF(D1874="male",VLOOKUP(BG1874,'Key node cluster'!$L$3:$N$24,3,0),VLOOKUP(BG1874,'Key node cluster'!$R$3:$T$15,3,0))</f>
        <v>0</v>
      </c>
      <c r="O1874" s="1">
        <v>0</v>
      </c>
      <c r="P1874" s="1">
        <f t="shared" si="1341"/>
        <v>12</v>
      </c>
      <c r="Q1874" s="1">
        <f t="shared" si="1342"/>
        <v>12</v>
      </c>
      <c r="R1874" s="1">
        <f t="shared" si="1343"/>
        <v>12</v>
      </c>
      <c r="S1874" s="1">
        <f t="shared" si="1344"/>
        <v>12</v>
      </c>
      <c r="T1874" s="1">
        <f t="shared" si="1345"/>
        <v>12</v>
      </c>
      <c r="U1874" s="1">
        <f t="shared" si="1346"/>
        <v>12</v>
      </c>
      <c r="V1874" s="1">
        <f t="shared" si="1347"/>
        <v>12</v>
      </c>
      <c r="W1874" s="1">
        <f t="shared" si="1348"/>
        <v>12</v>
      </c>
      <c r="X1874" s="1">
        <f t="shared" si="1349"/>
        <v>12</v>
      </c>
      <c r="Y1874" s="1">
        <f t="shared" si="1350"/>
        <v>12</v>
      </c>
      <c r="Z1874" s="1">
        <f t="shared" si="1351"/>
        <v>12</v>
      </c>
      <c r="AA1874" s="1">
        <f t="shared" si="1352"/>
        <v>12</v>
      </c>
      <c r="AB1874" s="1">
        <f t="shared" si="1353"/>
        <v>20</v>
      </c>
      <c r="AC1874" s="1">
        <f t="shared" si="1354"/>
        <v>20</v>
      </c>
      <c r="AD1874" s="1">
        <f t="shared" si="1355"/>
        <v>20</v>
      </c>
      <c r="AE1874" s="1">
        <f t="shared" si="1356"/>
        <v>20</v>
      </c>
      <c r="AF1874" s="1">
        <f t="shared" si="1357"/>
        <v>20</v>
      </c>
      <c r="AG1874" s="1">
        <f t="shared" si="1358"/>
        <v>20</v>
      </c>
      <c r="AH1874" s="1">
        <f t="shared" si="1359"/>
        <v>20</v>
      </c>
      <c r="AI1874" s="1">
        <f t="shared" si="1360"/>
        <v>20</v>
      </c>
      <c r="AJ1874" s="1">
        <f t="shared" si="1361"/>
        <v>24</v>
      </c>
      <c r="AK1874" s="1">
        <f t="shared" si="1362"/>
        <v>24</v>
      </c>
      <c r="AL1874" s="1">
        <f t="shared" si="1363"/>
        <v>24</v>
      </c>
      <c r="AM1874" s="1">
        <f t="shared" si="1364"/>
        <v>24</v>
      </c>
      <c r="AN1874" s="1">
        <f t="shared" si="1365"/>
        <v>24</v>
      </c>
      <c r="AO1874" s="1">
        <f t="shared" si="1366"/>
        <v>24</v>
      </c>
      <c r="AP1874" s="7">
        <f t="shared" si="1336"/>
        <v>24</v>
      </c>
      <c r="AQ1874" s="7">
        <f t="shared" si="1337"/>
        <v>24</v>
      </c>
      <c r="AR1874" s="1">
        <f t="shared" si="1367"/>
        <v>24</v>
      </c>
      <c r="AS1874" s="7">
        <f t="shared" si="1338"/>
        <v>24</v>
      </c>
      <c r="AT1874" s="1">
        <f t="shared" si="1368"/>
        <v>24</v>
      </c>
      <c r="AU1874" s="1">
        <f t="shared" si="1369"/>
        <v>24</v>
      </c>
      <c r="AV1874" s="1">
        <f t="shared" si="1370"/>
        <v>24</v>
      </c>
      <c r="AW1874" s="1">
        <f t="shared" si="1371"/>
        <v>24</v>
      </c>
      <c r="AX1874" s="1">
        <f t="shared" si="1372"/>
        <v>24</v>
      </c>
      <c r="AY1874" s="1">
        <f t="shared" si="1373"/>
        <v>24</v>
      </c>
      <c r="AZ1874" s="1">
        <f t="shared" si="1374"/>
        <v>24</v>
      </c>
      <c r="BA1874" s="1">
        <f t="shared" si="1375"/>
        <v>24</v>
      </c>
      <c r="BB1874" s="1">
        <f t="shared" si="1376"/>
        <v>24</v>
      </c>
      <c r="BC1874" s="1">
        <f t="shared" si="1377"/>
        <v>24</v>
      </c>
      <c r="BD1874" s="1">
        <f t="shared" si="1378"/>
        <v>24</v>
      </c>
      <c r="BE1874" s="1">
        <f t="shared" si="1379"/>
        <v>24</v>
      </c>
      <c r="BF1874" s="1">
        <f t="shared" si="1380"/>
        <v>24</v>
      </c>
      <c r="BG1874" s="1">
        <f>+IF(D1874="male",VLOOKUP(M1874,'Key node cluster'!$A$3:$C$45,3,0),VLOOKUP(M1874,'Key node cluster'!$F$3:$H$27,3,0))</f>
        <v>24</v>
      </c>
    </row>
    <row r="1875" spans="1:59" x14ac:dyDescent="0.25">
      <c r="A1875" t="s">
        <v>373</v>
      </c>
      <c r="B1875">
        <v>9962028574</v>
      </c>
      <c r="C1875" s="7">
        <v>20</v>
      </c>
      <c r="D1875" t="s">
        <v>20</v>
      </c>
      <c r="E1875" t="s">
        <v>10</v>
      </c>
      <c r="F1875" t="s">
        <v>28</v>
      </c>
      <c r="G1875" t="str">
        <f t="shared" si="1335"/>
        <v>bachelor or above</v>
      </c>
      <c r="H1875" s="7">
        <f t="shared" si="1339"/>
        <v>1</v>
      </c>
      <c r="I1875" t="s">
        <v>14</v>
      </c>
      <c r="J1875">
        <v>25</v>
      </c>
      <c r="K1875">
        <v>0.50410958904110004</v>
      </c>
      <c r="L1875">
        <v>2</v>
      </c>
      <c r="M1875" s="5">
        <f t="shared" si="1340"/>
        <v>22</v>
      </c>
      <c r="N1875" s="5">
        <f>+IF(D1875="male",VLOOKUP(BG1875,'Key node cluster'!$L$3:$N$24,3,0),VLOOKUP(BG1875,'Key node cluster'!$R$3:$T$15,3,0))</f>
        <v>0</v>
      </c>
      <c r="O1875" s="1">
        <v>0</v>
      </c>
      <c r="P1875" s="1">
        <f t="shared" si="1341"/>
        <v>12</v>
      </c>
      <c r="Q1875" s="1">
        <f t="shared" si="1342"/>
        <v>12</v>
      </c>
      <c r="R1875" s="1">
        <f t="shared" si="1343"/>
        <v>12</v>
      </c>
      <c r="S1875" s="1">
        <f t="shared" si="1344"/>
        <v>12</v>
      </c>
      <c r="T1875" s="1">
        <f t="shared" si="1345"/>
        <v>12</v>
      </c>
      <c r="U1875" s="1">
        <f t="shared" si="1346"/>
        <v>12</v>
      </c>
      <c r="V1875" s="1">
        <f t="shared" si="1347"/>
        <v>12</v>
      </c>
      <c r="W1875" s="1">
        <f t="shared" si="1348"/>
        <v>12</v>
      </c>
      <c r="X1875" s="1">
        <f t="shared" si="1349"/>
        <v>12</v>
      </c>
      <c r="Y1875" s="1">
        <f t="shared" si="1350"/>
        <v>12</v>
      </c>
      <c r="Z1875" s="1">
        <f t="shared" si="1351"/>
        <v>12</v>
      </c>
      <c r="AA1875" s="1">
        <f t="shared" si="1352"/>
        <v>12</v>
      </c>
      <c r="AB1875" s="1">
        <f t="shared" si="1353"/>
        <v>20</v>
      </c>
      <c r="AC1875" s="1">
        <f t="shared" si="1354"/>
        <v>20</v>
      </c>
      <c r="AD1875" s="1">
        <f t="shared" si="1355"/>
        <v>20</v>
      </c>
      <c r="AE1875" s="1">
        <f t="shared" si="1356"/>
        <v>20</v>
      </c>
      <c r="AF1875" s="1">
        <f t="shared" si="1357"/>
        <v>20</v>
      </c>
      <c r="AG1875" s="1">
        <f t="shared" si="1358"/>
        <v>20</v>
      </c>
      <c r="AH1875" s="1">
        <f t="shared" si="1359"/>
        <v>20</v>
      </c>
      <c r="AI1875" s="1">
        <f t="shared" si="1360"/>
        <v>20</v>
      </c>
      <c r="AJ1875" s="1">
        <f t="shared" si="1361"/>
        <v>21</v>
      </c>
      <c r="AK1875" s="1">
        <f t="shared" si="1362"/>
        <v>22</v>
      </c>
      <c r="AL1875" s="1">
        <f t="shared" si="1363"/>
        <v>22</v>
      </c>
      <c r="AM1875" s="1">
        <f t="shared" si="1364"/>
        <v>22</v>
      </c>
      <c r="AN1875" s="1">
        <f t="shared" si="1365"/>
        <v>22</v>
      </c>
      <c r="AO1875" s="1">
        <f t="shared" si="1366"/>
        <v>22</v>
      </c>
      <c r="AP1875" s="7">
        <f t="shared" si="1336"/>
        <v>22</v>
      </c>
      <c r="AQ1875" s="7">
        <f t="shared" si="1337"/>
        <v>22</v>
      </c>
      <c r="AR1875" s="1">
        <f t="shared" si="1367"/>
        <v>22</v>
      </c>
      <c r="AS1875" s="7">
        <f t="shared" si="1338"/>
        <v>22</v>
      </c>
      <c r="AT1875" s="1">
        <f t="shared" si="1368"/>
        <v>22</v>
      </c>
      <c r="AU1875" s="1">
        <f t="shared" si="1369"/>
        <v>22</v>
      </c>
      <c r="AV1875" s="1">
        <f t="shared" si="1370"/>
        <v>22</v>
      </c>
      <c r="AW1875" s="1">
        <f t="shared" si="1371"/>
        <v>22</v>
      </c>
      <c r="AX1875" s="1">
        <f t="shared" si="1372"/>
        <v>22</v>
      </c>
      <c r="AY1875" s="1">
        <f t="shared" si="1373"/>
        <v>22</v>
      </c>
      <c r="AZ1875" s="1">
        <f t="shared" si="1374"/>
        <v>22</v>
      </c>
      <c r="BA1875" s="1">
        <f t="shared" si="1375"/>
        <v>22</v>
      </c>
      <c r="BB1875" s="1">
        <f t="shared" si="1376"/>
        <v>22</v>
      </c>
      <c r="BC1875" s="1">
        <f t="shared" si="1377"/>
        <v>22</v>
      </c>
      <c r="BD1875" s="1">
        <f t="shared" si="1378"/>
        <v>22</v>
      </c>
      <c r="BE1875" s="1">
        <f t="shared" si="1379"/>
        <v>22</v>
      </c>
      <c r="BF1875" s="1">
        <f t="shared" si="1380"/>
        <v>22</v>
      </c>
      <c r="BG1875" s="1">
        <f>+IF(D1875="male",VLOOKUP(M1875,'Key node cluster'!$A$3:$C$45,3,0),VLOOKUP(M1875,'Key node cluster'!$F$3:$H$27,3,0))</f>
        <v>22</v>
      </c>
    </row>
    <row r="1876" spans="1:59" x14ac:dyDescent="0.25">
      <c r="A1876" t="s">
        <v>380</v>
      </c>
      <c r="B1876">
        <v>9872017431</v>
      </c>
      <c r="C1876" s="7">
        <v>30</v>
      </c>
      <c r="D1876" t="s">
        <v>20</v>
      </c>
      <c r="E1876" t="s">
        <v>10</v>
      </c>
      <c r="G1876" t="str">
        <f t="shared" si="1335"/>
        <v>bachelor or above</v>
      </c>
      <c r="H1876" s="7">
        <f t="shared" si="1339"/>
        <v>1</v>
      </c>
      <c r="I1876" t="s">
        <v>14</v>
      </c>
      <c r="J1876">
        <v>34</v>
      </c>
      <c r="K1876">
        <v>0.60821917808218995</v>
      </c>
      <c r="L1876">
        <v>2</v>
      </c>
      <c r="M1876" s="5">
        <f t="shared" si="1340"/>
        <v>23</v>
      </c>
      <c r="N1876" s="5">
        <f>+IF(D1876="male",VLOOKUP(BG1876,'Key node cluster'!$L$3:$N$24,3,0),VLOOKUP(BG1876,'Key node cluster'!$R$3:$T$15,3,0))</f>
        <v>0</v>
      </c>
      <c r="O1876" s="1">
        <v>0</v>
      </c>
      <c r="P1876" s="1">
        <f t="shared" si="1341"/>
        <v>12</v>
      </c>
      <c r="Q1876" s="1">
        <f t="shared" si="1342"/>
        <v>12</v>
      </c>
      <c r="R1876" s="1">
        <f t="shared" si="1343"/>
        <v>12</v>
      </c>
      <c r="S1876" s="1">
        <f t="shared" si="1344"/>
        <v>12</v>
      </c>
      <c r="T1876" s="1">
        <f t="shared" si="1345"/>
        <v>12</v>
      </c>
      <c r="U1876" s="1">
        <f t="shared" si="1346"/>
        <v>12</v>
      </c>
      <c r="V1876" s="1">
        <f t="shared" si="1347"/>
        <v>12</v>
      </c>
      <c r="W1876" s="1">
        <f t="shared" si="1348"/>
        <v>12</v>
      </c>
      <c r="X1876" s="1">
        <f t="shared" si="1349"/>
        <v>12</v>
      </c>
      <c r="Y1876" s="1">
        <f t="shared" si="1350"/>
        <v>12</v>
      </c>
      <c r="Z1876" s="1">
        <f t="shared" si="1351"/>
        <v>12</v>
      </c>
      <c r="AA1876" s="1">
        <f t="shared" si="1352"/>
        <v>12</v>
      </c>
      <c r="AB1876" s="1">
        <f t="shared" si="1353"/>
        <v>20</v>
      </c>
      <c r="AC1876" s="1">
        <f t="shared" si="1354"/>
        <v>20</v>
      </c>
      <c r="AD1876" s="1">
        <f t="shared" si="1355"/>
        <v>20</v>
      </c>
      <c r="AE1876" s="1">
        <f t="shared" si="1356"/>
        <v>20</v>
      </c>
      <c r="AF1876" s="1">
        <f t="shared" si="1357"/>
        <v>20</v>
      </c>
      <c r="AG1876" s="1">
        <f t="shared" si="1358"/>
        <v>20</v>
      </c>
      <c r="AH1876" s="1">
        <f t="shared" si="1359"/>
        <v>20</v>
      </c>
      <c r="AI1876" s="1">
        <f t="shared" si="1360"/>
        <v>20</v>
      </c>
      <c r="AJ1876" s="1">
        <f t="shared" si="1361"/>
        <v>21</v>
      </c>
      <c r="AK1876" s="1">
        <f t="shared" si="1362"/>
        <v>23</v>
      </c>
      <c r="AL1876" s="1">
        <f t="shared" si="1363"/>
        <v>23</v>
      </c>
      <c r="AM1876" s="1">
        <f t="shared" si="1364"/>
        <v>23</v>
      </c>
      <c r="AN1876" s="1">
        <f t="shared" si="1365"/>
        <v>23</v>
      </c>
      <c r="AO1876" s="1">
        <f t="shared" si="1366"/>
        <v>23</v>
      </c>
      <c r="AP1876" s="7">
        <f t="shared" si="1336"/>
        <v>23</v>
      </c>
      <c r="AQ1876" s="7">
        <f t="shared" si="1337"/>
        <v>23</v>
      </c>
      <c r="AR1876" s="1">
        <f t="shared" si="1367"/>
        <v>23</v>
      </c>
      <c r="AS1876" s="7">
        <f t="shared" si="1338"/>
        <v>23</v>
      </c>
      <c r="AT1876" s="1">
        <f t="shared" si="1368"/>
        <v>23</v>
      </c>
      <c r="AU1876" s="1">
        <f t="shared" si="1369"/>
        <v>23</v>
      </c>
      <c r="AV1876" s="1">
        <f t="shared" si="1370"/>
        <v>23</v>
      </c>
      <c r="AW1876" s="1">
        <f t="shared" si="1371"/>
        <v>23</v>
      </c>
      <c r="AX1876" s="1">
        <f t="shared" si="1372"/>
        <v>23</v>
      </c>
      <c r="AY1876" s="1">
        <f t="shared" si="1373"/>
        <v>23</v>
      </c>
      <c r="AZ1876" s="1">
        <f t="shared" si="1374"/>
        <v>23</v>
      </c>
      <c r="BA1876" s="1">
        <f t="shared" si="1375"/>
        <v>23</v>
      </c>
      <c r="BB1876" s="1">
        <f t="shared" si="1376"/>
        <v>23</v>
      </c>
      <c r="BC1876" s="1">
        <f t="shared" si="1377"/>
        <v>23</v>
      </c>
      <c r="BD1876" s="1">
        <f t="shared" si="1378"/>
        <v>23</v>
      </c>
      <c r="BE1876" s="1">
        <f t="shared" si="1379"/>
        <v>23</v>
      </c>
      <c r="BF1876" s="1">
        <f t="shared" si="1380"/>
        <v>23</v>
      </c>
      <c r="BG1876" s="1">
        <f>+IF(D1876="male",VLOOKUP(M1876,'Key node cluster'!$A$3:$C$45,3,0),VLOOKUP(M1876,'Key node cluster'!$F$3:$H$27,3,0))</f>
        <v>23</v>
      </c>
    </row>
    <row r="1877" spans="1:59" x14ac:dyDescent="0.25">
      <c r="A1877" t="s">
        <v>382</v>
      </c>
      <c r="B1877">
        <v>9852008912</v>
      </c>
      <c r="C1877" s="7">
        <v>40</v>
      </c>
      <c r="D1877" t="s">
        <v>20</v>
      </c>
      <c r="E1877" t="s">
        <v>10</v>
      </c>
      <c r="F1877" t="s">
        <v>11</v>
      </c>
      <c r="G1877" t="str">
        <f t="shared" si="1335"/>
        <v>bachelor or above</v>
      </c>
      <c r="H1877" s="7">
        <f t="shared" si="1339"/>
        <v>10</v>
      </c>
      <c r="I1877" t="s">
        <v>14</v>
      </c>
      <c r="J1877">
        <v>36</v>
      </c>
      <c r="K1877">
        <v>9.6958904109588993</v>
      </c>
      <c r="L1877">
        <v>4</v>
      </c>
      <c r="M1877" s="5">
        <f t="shared" si="1340"/>
        <v>24</v>
      </c>
      <c r="N1877" s="5">
        <f>+IF(D1877="male",VLOOKUP(BG1877,'Key node cluster'!$L$3:$N$24,3,0),VLOOKUP(BG1877,'Key node cluster'!$R$3:$T$15,3,0))</f>
        <v>0</v>
      </c>
      <c r="O1877" s="1">
        <v>0</v>
      </c>
      <c r="P1877" s="1">
        <f t="shared" si="1341"/>
        <v>12</v>
      </c>
      <c r="Q1877" s="1">
        <f t="shared" si="1342"/>
        <v>12</v>
      </c>
      <c r="R1877" s="1">
        <f t="shared" si="1343"/>
        <v>12</v>
      </c>
      <c r="S1877" s="1">
        <f t="shared" si="1344"/>
        <v>12</v>
      </c>
      <c r="T1877" s="1">
        <f t="shared" si="1345"/>
        <v>12</v>
      </c>
      <c r="U1877" s="1">
        <f t="shared" si="1346"/>
        <v>12</v>
      </c>
      <c r="V1877" s="1">
        <f t="shared" si="1347"/>
        <v>12</v>
      </c>
      <c r="W1877" s="1">
        <f t="shared" si="1348"/>
        <v>12</v>
      </c>
      <c r="X1877" s="1">
        <f t="shared" si="1349"/>
        <v>12</v>
      </c>
      <c r="Y1877" s="1">
        <f t="shared" si="1350"/>
        <v>12</v>
      </c>
      <c r="Z1877" s="1">
        <f t="shared" si="1351"/>
        <v>12</v>
      </c>
      <c r="AA1877" s="1">
        <f t="shared" si="1352"/>
        <v>12</v>
      </c>
      <c r="AB1877" s="1">
        <f t="shared" si="1353"/>
        <v>20</v>
      </c>
      <c r="AC1877" s="1">
        <f t="shared" si="1354"/>
        <v>20</v>
      </c>
      <c r="AD1877" s="1">
        <f t="shared" si="1355"/>
        <v>20</v>
      </c>
      <c r="AE1877" s="1">
        <f t="shared" si="1356"/>
        <v>20</v>
      </c>
      <c r="AF1877" s="1">
        <f t="shared" si="1357"/>
        <v>20</v>
      </c>
      <c r="AG1877" s="1">
        <f t="shared" si="1358"/>
        <v>20</v>
      </c>
      <c r="AH1877" s="1">
        <f t="shared" si="1359"/>
        <v>20</v>
      </c>
      <c r="AI1877" s="1">
        <f t="shared" si="1360"/>
        <v>20</v>
      </c>
      <c r="AJ1877" s="1">
        <f t="shared" si="1361"/>
        <v>24</v>
      </c>
      <c r="AK1877" s="1">
        <f t="shared" si="1362"/>
        <v>24</v>
      </c>
      <c r="AL1877" s="1">
        <f t="shared" si="1363"/>
        <v>24</v>
      </c>
      <c r="AM1877" s="1">
        <f t="shared" si="1364"/>
        <v>24</v>
      </c>
      <c r="AN1877" s="1">
        <f t="shared" si="1365"/>
        <v>24</v>
      </c>
      <c r="AO1877" s="1">
        <f t="shared" si="1366"/>
        <v>24</v>
      </c>
      <c r="AP1877" s="7">
        <f t="shared" si="1336"/>
        <v>24</v>
      </c>
      <c r="AQ1877" s="7">
        <f t="shared" si="1337"/>
        <v>24</v>
      </c>
      <c r="AR1877" s="1">
        <f t="shared" si="1367"/>
        <v>24</v>
      </c>
      <c r="AS1877" s="7">
        <f t="shared" si="1338"/>
        <v>24</v>
      </c>
      <c r="AT1877" s="1">
        <f t="shared" si="1368"/>
        <v>24</v>
      </c>
      <c r="AU1877" s="1">
        <f t="shared" si="1369"/>
        <v>24</v>
      </c>
      <c r="AV1877" s="1">
        <f t="shared" si="1370"/>
        <v>24</v>
      </c>
      <c r="AW1877" s="1">
        <f t="shared" si="1371"/>
        <v>24</v>
      </c>
      <c r="AX1877" s="1">
        <f t="shared" si="1372"/>
        <v>24</v>
      </c>
      <c r="AY1877" s="1">
        <f t="shared" si="1373"/>
        <v>24</v>
      </c>
      <c r="AZ1877" s="1">
        <f t="shared" si="1374"/>
        <v>24</v>
      </c>
      <c r="BA1877" s="1">
        <f t="shared" si="1375"/>
        <v>24</v>
      </c>
      <c r="BB1877" s="1">
        <f t="shared" si="1376"/>
        <v>24</v>
      </c>
      <c r="BC1877" s="1">
        <f t="shared" si="1377"/>
        <v>24</v>
      </c>
      <c r="BD1877" s="1">
        <f t="shared" si="1378"/>
        <v>24</v>
      </c>
      <c r="BE1877" s="1">
        <f t="shared" si="1379"/>
        <v>24</v>
      </c>
      <c r="BF1877" s="1">
        <f t="shared" si="1380"/>
        <v>24</v>
      </c>
      <c r="BG1877" s="1">
        <f>+IF(D1877="male",VLOOKUP(M1877,'Key node cluster'!$A$3:$C$45,3,0),VLOOKUP(M1877,'Key node cluster'!$F$3:$H$27,3,0))</f>
        <v>24</v>
      </c>
    </row>
    <row r="1878" spans="1:59" x14ac:dyDescent="0.25">
      <c r="A1878" t="s">
        <v>383</v>
      </c>
      <c r="B1878">
        <v>9972031433</v>
      </c>
      <c r="C1878" s="7">
        <v>20</v>
      </c>
      <c r="D1878" t="s">
        <v>20</v>
      </c>
      <c r="E1878" t="s">
        <v>10</v>
      </c>
      <c r="F1878" t="s">
        <v>11</v>
      </c>
      <c r="G1878" t="str">
        <f t="shared" si="1335"/>
        <v>bachelor or above</v>
      </c>
      <c r="H1878" s="7">
        <f t="shared" si="1339"/>
        <v>5</v>
      </c>
      <c r="I1878" t="s">
        <v>14</v>
      </c>
      <c r="J1878">
        <v>24</v>
      </c>
      <c r="K1878">
        <v>3.1150684931506998</v>
      </c>
      <c r="L1878">
        <v>6</v>
      </c>
      <c r="M1878" s="5">
        <f t="shared" si="1340"/>
        <v>24</v>
      </c>
      <c r="N1878" s="5">
        <f>+IF(D1878="male",VLOOKUP(BG1878,'Key node cluster'!$L$3:$N$24,3,0),VLOOKUP(BG1878,'Key node cluster'!$R$3:$T$15,3,0))</f>
        <v>0</v>
      </c>
      <c r="O1878" s="1">
        <v>0</v>
      </c>
      <c r="P1878" s="1">
        <f t="shared" si="1341"/>
        <v>12</v>
      </c>
      <c r="Q1878" s="1">
        <f t="shared" si="1342"/>
        <v>12</v>
      </c>
      <c r="R1878" s="1">
        <f t="shared" si="1343"/>
        <v>12</v>
      </c>
      <c r="S1878" s="1">
        <f t="shared" si="1344"/>
        <v>12</v>
      </c>
      <c r="T1878" s="1">
        <f t="shared" si="1345"/>
        <v>12</v>
      </c>
      <c r="U1878" s="1">
        <f t="shared" si="1346"/>
        <v>12</v>
      </c>
      <c r="V1878" s="1">
        <f t="shared" si="1347"/>
        <v>12</v>
      </c>
      <c r="W1878" s="1">
        <f t="shared" si="1348"/>
        <v>12</v>
      </c>
      <c r="X1878" s="1">
        <f t="shared" si="1349"/>
        <v>12</v>
      </c>
      <c r="Y1878" s="1">
        <f t="shared" si="1350"/>
        <v>12</v>
      </c>
      <c r="Z1878" s="1">
        <f t="shared" si="1351"/>
        <v>12</v>
      </c>
      <c r="AA1878" s="1">
        <f t="shared" si="1352"/>
        <v>12</v>
      </c>
      <c r="AB1878" s="1">
        <f t="shared" si="1353"/>
        <v>20</v>
      </c>
      <c r="AC1878" s="1">
        <f t="shared" si="1354"/>
        <v>20</v>
      </c>
      <c r="AD1878" s="1">
        <f t="shared" si="1355"/>
        <v>20</v>
      </c>
      <c r="AE1878" s="1">
        <f t="shared" si="1356"/>
        <v>20</v>
      </c>
      <c r="AF1878" s="1">
        <f t="shared" si="1357"/>
        <v>20</v>
      </c>
      <c r="AG1878" s="1">
        <f t="shared" si="1358"/>
        <v>20</v>
      </c>
      <c r="AH1878" s="1">
        <f t="shared" si="1359"/>
        <v>20</v>
      </c>
      <c r="AI1878" s="1">
        <f t="shared" si="1360"/>
        <v>20</v>
      </c>
      <c r="AJ1878" s="1">
        <f t="shared" si="1361"/>
        <v>24</v>
      </c>
      <c r="AK1878" s="1">
        <f t="shared" si="1362"/>
        <v>24</v>
      </c>
      <c r="AL1878" s="1">
        <f t="shared" si="1363"/>
        <v>24</v>
      </c>
      <c r="AM1878" s="1">
        <f t="shared" si="1364"/>
        <v>24</v>
      </c>
      <c r="AN1878" s="1">
        <f t="shared" si="1365"/>
        <v>24</v>
      </c>
      <c r="AO1878" s="1">
        <f t="shared" si="1366"/>
        <v>24</v>
      </c>
      <c r="AP1878" s="7">
        <f t="shared" si="1336"/>
        <v>24</v>
      </c>
      <c r="AQ1878" s="7">
        <f t="shared" si="1337"/>
        <v>24</v>
      </c>
      <c r="AR1878" s="1">
        <f t="shared" si="1367"/>
        <v>24</v>
      </c>
      <c r="AS1878" s="7">
        <f t="shared" si="1338"/>
        <v>24</v>
      </c>
      <c r="AT1878" s="1">
        <f t="shared" si="1368"/>
        <v>24</v>
      </c>
      <c r="AU1878" s="1">
        <f t="shared" si="1369"/>
        <v>24</v>
      </c>
      <c r="AV1878" s="1">
        <f t="shared" si="1370"/>
        <v>24</v>
      </c>
      <c r="AW1878" s="1">
        <f t="shared" si="1371"/>
        <v>24</v>
      </c>
      <c r="AX1878" s="1">
        <f t="shared" si="1372"/>
        <v>24</v>
      </c>
      <c r="AY1878" s="1">
        <f t="shared" si="1373"/>
        <v>24</v>
      </c>
      <c r="AZ1878" s="1">
        <f t="shared" si="1374"/>
        <v>24</v>
      </c>
      <c r="BA1878" s="1">
        <f t="shared" si="1375"/>
        <v>24</v>
      </c>
      <c r="BB1878" s="1">
        <f t="shared" si="1376"/>
        <v>24</v>
      </c>
      <c r="BC1878" s="1">
        <f t="shared" si="1377"/>
        <v>24</v>
      </c>
      <c r="BD1878" s="1">
        <f t="shared" si="1378"/>
        <v>24</v>
      </c>
      <c r="BE1878" s="1">
        <f t="shared" si="1379"/>
        <v>24</v>
      </c>
      <c r="BF1878" s="1">
        <f t="shared" si="1380"/>
        <v>24</v>
      </c>
      <c r="BG1878" s="1">
        <f>+IF(D1878="male",VLOOKUP(M1878,'Key node cluster'!$A$3:$C$45,3,0),VLOOKUP(M1878,'Key node cluster'!$F$3:$H$27,3,0))</f>
        <v>24</v>
      </c>
    </row>
    <row r="1879" spans="1:59" x14ac:dyDescent="0.25">
      <c r="A1879" t="s">
        <v>385</v>
      </c>
      <c r="B1879">
        <v>9912037962</v>
      </c>
      <c r="C1879" s="7">
        <v>30</v>
      </c>
      <c r="D1879" t="s">
        <v>20</v>
      </c>
      <c r="E1879" t="s">
        <v>10</v>
      </c>
      <c r="F1879" t="s">
        <v>45</v>
      </c>
      <c r="G1879" t="str">
        <f t="shared" si="1335"/>
        <v>bachelor or above</v>
      </c>
      <c r="H1879" s="7">
        <f t="shared" si="1339"/>
        <v>10</v>
      </c>
      <c r="I1879" t="s">
        <v>14</v>
      </c>
      <c r="J1879">
        <v>30</v>
      </c>
      <c r="K1879">
        <v>7.1890410958904001</v>
      </c>
      <c r="L1879">
        <v>21</v>
      </c>
      <c r="M1879" s="5">
        <f t="shared" si="1340"/>
        <v>24</v>
      </c>
      <c r="N1879" s="5">
        <f>+IF(D1879="male",VLOOKUP(BG1879,'Key node cluster'!$L$3:$N$24,3,0),VLOOKUP(BG1879,'Key node cluster'!$R$3:$T$15,3,0))</f>
        <v>0</v>
      </c>
      <c r="O1879" s="1">
        <v>0</v>
      </c>
      <c r="P1879" s="1">
        <f t="shared" si="1341"/>
        <v>12</v>
      </c>
      <c r="Q1879" s="1">
        <f t="shared" si="1342"/>
        <v>12</v>
      </c>
      <c r="R1879" s="1">
        <f t="shared" si="1343"/>
        <v>12</v>
      </c>
      <c r="S1879" s="1">
        <f t="shared" si="1344"/>
        <v>12</v>
      </c>
      <c r="T1879" s="1">
        <f t="shared" si="1345"/>
        <v>12</v>
      </c>
      <c r="U1879" s="1">
        <f t="shared" si="1346"/>
        <v>12</v>
      </c>
      <c r="V1879" s="1">
        <f t="shared" si="1347"/>
        <v>12</v>
      </c>
      <c r="W1879" s="1">
        <f t="shared" si="1348"/>
        <v>12</v>
      </c>
      <c r="X1879" s="1">
        <f t="shared" si="1349"/>
        <v>12</v>
      </c>
      <c r="Y1879" s="1">
        <f t="shared" si="1350"/>
        <v>12</v>
      </c>
      <c r="Z1879" s="1">
        <f t="shared" si="1351"/>
        <v>12</v>
      </c>
      <c r="AA1879" s="1">
        <f t="shared" si="1352"/>
        <v>12</v>
      </c>
      <c r="AB1879" s="1">
        <f t="shared" si="1353"/>
        <v>20</v>
      </c>
      <c r="AC1879" s="1">
        <f t="shared" si="1354"/>
        <v>20</v>
      </c>
      <c r="AD1879" s="1">
        <f t="shared" si="1355"/>
        <v>20</v>
      </c>
      <c r="AE1879" s="1">
        <f t="shared" si="1356"/>
        <v>20</v>
      </c>
      <c r="AF1879" s="1">
        <f t="shared" si="1357"/>
        <v>20</v>
      </c>
      <c r="AG1879" s="1">
        <f t="shared" si="1358"/>
        <v>20</v>
      </c>
      <c r="AH1879" s="1">
        <f t="shared" si="1359"/>
        <v>20</v>
      </c>
      <c r="AI1879" s="1">
        <f t="shared" si="1360"/>
        <v>20</v>
      </c>
      <c r="AJ1879" s="1">
        <f t="shared" si="1361"/>
        <v>24</v>
      </c>
      <c r="AK1879" s="1">
        <f t="shared" si="1362"/>
        <v>24</v>
      </c>
      <c r="AL1879" s="1">
        <f t="shared" si="1363"/>
        <v>24</v>
      </c>
      <c r="AM1879" s="1">
        <f t="shared" si="1364"/>
        <v>24</v>
      </c>
      <c r="AN1879" s="1">
        <f t="shared" si="1365"/>
        <v>24</v>
      </c>
      <c r="AO1879" s="1">
        <f t="shared" si="1366"/>
        <v>24</v>
      </c>
      <c r="AP1879" s="7">
        <f t="shared" si="1336"/>
        <v>24</v>
      </c>
      <c r="AQ1879" s="7">
        <f t="shared" si="1337"/>
        <v>24</v>
      </c>
      <c r="AR1879" s="1">
        <f t="shared" si="1367"/>
        <v>24</v>
      </c>
      <c r="AS1879" s="7">
        <f t="shared" si="1338"/>
        <v>24</v>
      </c>
      <c r="AT1879" s="1">
        <f t="shared" si="1368"/>
        <v>24</v>
      </c>
      <c r="AU1879" s="1">
        <f t="shared" si="1369"/>
        <v>24</v>
      </c>
      <c r="AV1879" s="1">
        <f t="shared" si="1370"/>
        <v>24</v>
      </c>
      <c r="AW1879" s="1">
        <f t="shared" si="1371"/>
        <v>24</v>
      </c>
      <c r="AX1879" s="1">
        <f t="shared" si="1372"/>
        <v>24</v>
      </c>
      <c r="AY1879" s="1">
        <f t="shared" si="1373"/>
        <v>24</v>
      </c>
      <c r="AZ1879" s="1">
        <f t="shared" si="1374"/>
        <v>24</v>
      </c>
      <c r="BA1879" s="1">
        <f t="shared" si="1375"/>
        <v>24</v>
      </c>
      <c r="BB1879" s="1">
        <f t="shared" si="1376"/>
        <v>24</v>
      </c>
      <c r="BC1879" s="1">
        <f t="shared" si="1377"/>
        <v>24</v>
      </c>
      <c r="BD1879" s="1">
        <f t="shared" si="1378"/>
        <v>24</v>
      </c>
      <c r="BE1879" s="1">
        <f t="shared" si="1379"/>
        <v>24</v>
      </c>
      <c r="BF1879" s="1">
        <f t="shared" si="1380"/>
        <v>24</v>
      </c>
      <c r="BG1879" s="1">
        <f>+IF(D1879="male",VLOOKUP(M1879,'Key node cluster'!$A$3:$C$45,3,0),VLOOKUP(M1879,'Key node cluster'!$F$3:$H$27,3,0))</f>
        <v>24</v>
      </c>
    </row>
    <row r="1880" spans="1:59" x14ac:dyDescent="0.25">
      <c r="A1880" t="s">
        <v>405</v>
      </c>
      <c r="B1880">
        <v>9902061946</v>
      </c>
      <c r="C1880" s="7">
        <v>30</v>
      </c>
      <c r="D1880" t="s">
        <v>20</v>
      </c>
      <c r="E1880" t="s">
        <v>10</v>
      </c>
      <c r="F1880" t="s">
        <v>11</v>
      </c>
      <c r="G1880" t="str">
        <f t="shared" si="1335"/>
        <v>bachelor or above</v>
      </c>
      <c r="H1880" s="7">
        <f t="shared" si="1339"/>
        <v>5</v>
      </c>
      <c r="I1880" t="s">
        <v>46</v>
      </c>
      <c r="J1880">
        <v>31</v>
      </c>
      <c r="K1880">
        <v>2.9178082191781001</v>
      </c>
      <c r="L1880">
        <v>3</v>
      </c>
      <c r="M1880" s="5">
        <f t="shared" si="1340"/>
        <v>24</v>
      </c>
      <c r="N1880" s="5">
        <f>+IF(D1880="male",VLOOKUP(BG1880,'Key node cluster'!$L$3:$N$24,3,0),VLOOKUP(BG1880,'Key node cluster'!$R$3:$T$15,3,0))</f>
        <v>0</v>
      </c>
      <c r="O1880" s="1">
        <v>0</v>
      </c>
      <c r="P1880" s="1">
        <f t="shared" si="1341"/>
        <v>12</v>
      </c>
      <c r="Q1880" s="1">
        <f t="shared" si="1342"/>
        <v>12</v>
      </c>
      <c r="R1880" s="1">
        <f t="shared" si="1343"/>
        <v>12</v>
      </c>
      <c r="S1880" s="1">
        <f t="shared" si="1344"/>
        <v>12</v>
      </c>
      <c r="T1880" s="1">
        <f t="shared" si="1345"/>
        <v>12</v>
      </c>
      <c r="U1880" s="1">
        <f t="shared" si="1346"/>
        <v>12</v>
      </c>
      <c r="V1880" s="1">
        <f t="shared" si="1347"/>
        <v>12</v>
      </c>
      <c r="W1880" s="1">
        <f t="shared" si="1348"/>
        <v>12</v>
      </c>
      <c r="X1880" s="1">
        <f t="shared" si="1349"/>
        <v>12</v>
      </c>
      <c r="Y1880" s="1">
        <f t="shared" si="1350"/>
        <v>12</v>
      </c>
      <c r="Z1880" s="1">
        <f t="shared" si="1351"/>
        <v>12</v>
      </c>
      <c r="AA1880" s="1">
        <f t="shared" si="1352"/>
        <v>12</v>
      </c>
      <c r="AB1880" s="1">
        <f t="shared" si="1353"/>
        <v>20</v>
      </c>
      <c r="AC1880" s="1">
        <f t="shared" si="1354"/>
        <v>20</v>
      </c>
      <c r="AD1880" s="1">
        <f t="shared" si="1355"/>
        <v>20</v>
      </c>
      <c r="AE1880" s="1">
        <f t="shared" si="1356"/>
        <v>20</v>
      </c>
      <c r="AF1880" s="1">
        <f t="shared" si="1357"/>
        <v>20</v>
      </c>
      <c r="AG1880" s="1">
        <f t="shared" si="1358"/>
        <v>20</v>
      </c>
      <c r="AH1880" s="1">
        <f t="shared" si="1359"/>
        <v>20</v>
      </c>
      <c r="AI1880" s="1">
        <f t="shared" si="1360"/>
        <v>20</v>
      </c>
      <c r="AJ1880" s="1">
        <f t="shared" si="1361"/>
        <v>24</v>
      </c>
      <c r="AK1880" s="1">
        <f t="shared" si="1362"/>
        <v>24</v>
      </c>
      <c r="AL1880" s="1">
        <f t="shared" si="1363"/>
        <v>24</v>
      </c>
      <c r="AM1880" s="1">
        <f t="shared" si="1364"/>
        <v>24</v>
      </c>
      <c r="AN1880" s="1">
        <f t="shared" si="1365"/>
        <v>24</v>
      </c>
      <c r="AO1880" s="1">
        <f t="shared" si="1366"/>
        <v>24</v>
      </c>
      <c r="AP1880" s="7">
        <f t="shared" si="1336"/>
        <v>24</v>
      </c>
      <c r="AQ1880" s="7">
        <f t="shared" si="1337"/>
        <v>24</v>
      </c>
      <c r="AR1880" s="1">
        <f t="shared" si="1367"/>
        <v>24</v>
      </c>
      <c r="AS1880" s="7">
        <f t="shared" si="1338"/>
        <v>24</v>
      </c>
      <c r="AT1880" s="1">
        <f t="shared" si="1368"/>
        <v>24</v>
      </c>
      <c r="AU1880" s="1">
        <f t="shared" si="1369"/>
        <v>24</v>
      </c>
      <c r="AV1880" s="1">
        <f t="shared" si="1370"/>
        <v>24</v>
      </c>
      <c r="AW1880" s="1">
        <f t="shared" si="1371"/>
        <v>24</v>
      </c>
      <c r="AX1880" s="1">
        <f t="shared" si="1372"/>
        <v>24</v>
      </c>
      <c r="AY1880" s="1">
        <f t="shared" si="1373"/>
        <v>24</v>
      </c>
      <c r="AZ1880" s="1">
        <f t="shared" si="1374"/>
        <v>24</v>
      </c>
      <c r="BA1880" s="1">
        <f t="shared" si="1375"/>
        <v>24</v>
      </c>
      <c r="BB1880" s="1">
        <f t="shared" si="1376"/>
        <v>24</v>
      </c>
      <c r="BC1880" s="1">
        <f t="shared" si="1377"/>
        <v>24</v>
      </c>
      <c r="BD1880" s="1">
        <f t="shared" si="1378"/>
        <v>24</v>
      </c>
      <c r="BE1880" s="1">
        <f t="shared" si="1379"/>
        <v>24</v>
      </c>
      <c r="BF1880" s="1">
        <f t="shared" si="1380"/>
        <v>24</v>
      </c>
      <c r="BG1880" s="1">
        <f>+IF(D1880="male",VLOOKUP(M1880,'Key node cluster'!$A$3:$C$45,3,0),VLOOKUP(M1880,'Key node cluster'!$F$3:$H$27,3,0))</f>
        <v>24</v>
      </c>
    </row>
    <row r="1881" spans="1:59" x14ac:dyDescent="0.25">
      <c r="A1881" t="s">
        <v>449</v>
      </c>
      <c r="B1881">
        <v>9972061263</v>
      </c>
      <c r="C1881" s="7">
        <v>20</v>
      </c>
      <c r="D1881" t="s">
        <v>20</v>
      </c>
      <c r="E1881" t="s">
        <v>10</v>
      </c>
      <c r="F1881" t="s">
        <v>11</v>
      </c>
      <c r="G1881" t="str">
        <f t="shared" si="1335"/>
        <v>bachelor or above</v>
      </c>
      <c r="H1881" s="7">
        <f t="shared" si="1339"/>
        <v>5</v>
      </c>
      <c r="I1881" t="s">
        <v>14</v>
      </c>
      <c r="J1881">
        <v>24</v>
      </c>
      <c r="K1881">
        <v>1.5205479452055</v>
      </c>
      <c r="L1881">
        <v>2</v>
      </c>
      <c r="M1881" s="5">
        <f t="shared" si="1340"/>
        <v>24</v>
      </c>
      <c r="N1881" s="5">
        <f>+IF(D1881="male",VLOOKUP(BG1881,'Key node cluster'!$L$3:$N$24,3,0),VLOOKUP(BG1881,'Key node cluster'!$R$3:$T$15,3,0))</f>
        <v>0</v>
      </c>
      <c r="O1881" s="1">
        <v>0</v>
      </c>
      <c r="P1881" s="1">
        <f t="shared" si="1341"/>
        <v>12</v>
      </c>
      <c r="Q1881" s="1">
        <f t="shared" si="1342"/>
        <v>12</v>
      </c>
      <c r="R1881" s="1">
        <f t="shared" si="1343"/>
        <v>12</v>
      </c>
      <c r="S1881" s="1">
        <f t="shared" si="1344"/>
        <v>12</v>
      </c>
      <c r="T1881" s="1">
        <f t="shared" si="1345"/>
        <v>12</v>
      </c>
      <c r="U1881" s="1">
        <f t="shared" si="1346"/>
        <v>12</v>
      </c>
      <c r="V1881" s="1">
        <f t="shared" si="1347"/>
        <v>12</v>
      </c>
      <c r="W1881" s="1">
        <f t="shared" si="1348"/>
        <v>12</v>
      </c>
      <c r="X1881" s="1">
        <f t="shared" si="1349"/>
        <v>12</v>
      </c>
      <c r="Y1881" s="1">
        <f t="shared" si="1350"/>
        <v>12</v>
      </c>
      <c r="Z1881" s="1">
        <f t="shared" si="1351"/>
        <v>12</v>
      </c>
      <c r="AA1881" s="1">
        <f t="shared" si="1352"/>
        <v>12</v>
      </c>
      <c r="AB1881" s="1">
        <f t="shared" si="1353"/>
        <v>20</v>
      </c>
      <c r="AC1881" s="1">
        <f t="shared" si="1354"/>
        <v>20</v>
      </c>
      <c r="AD1881" s="1">
        <f t="shared" si="1355"/>
        <v>20</v>
      </c>
      <c r="AE1881" s="1">
        <f t="shared" si="1356"/>
        <v>20</v>
      </c>
      <c r="AF1881" s="1">
        <f t="shared" si="1357"/>
        <v>20</v>
      </c>
      <c r="AG1881" s="1">
        <f t="shared" si="1358"/>
        <v>20</v>
      </c>
      <c r="AH1881" s="1">
        <f t="shared" si="1359"/>
        <v>20</v>
      </c>
      <c r="AI1881" s="1">
        <f t="shared" si="1360"/>
        <v>20</v>
      </c>
      <c r="AJ1881" s="1">
        <f t="shared" si="1361"/>
        <v>24</v>
      </c>
      <c r="AK1881" s="1">
        <f t="shared" si="1362"/>
        <v>24</v>
      </c>
      <c r="AL1881" s="1">
        <f t="shared" si="1363"/>
        <v>24</v>
      </c>
      <c r="AM1881" s="1">
        <f t="shared" si="1364"/>
        <v>24</v>
      </c>
      <c r="AN1881" s="1">
        <f t="shared" si="1365"/>
        <v>24</v>
      </c>
      <c r="AO1881" s="1">
        <f t="shared" si="1366"/>
        <v>24</v>
      </c>
      <c r="AP1881" s="7">
        <f t="shared" si="1336"/>
        <v>24</v>
      </c>
      <c r="AQ1881" s="7">
        <f t="shared" si="1337"/>
        <v>24</v>
      </c>
      <c r="AR1881" s="1">
        <f t="shared" si="1367"/>
        <v>24</v>
      </c>
      <c r="AS1881" s="7">
        <f t="shared" si="1338"/>
        <v>24</v>
      </c>
      <c r="AT1881" s="1">
        <f t="shared" si="1368"/>
        <v>24</v>
      </c>
      <c r="AU1881" s="1">
        <f t="shared" si="1369"/>
        <v>24</v>
      </c>
      <c r="AV1881" s="1">
        <f t="shared" si="1370"/>
        <v>24</v>
      </c>
      <c r="AW1881" s="1">
        <f t="shared" si="1371"/>
        <v>24</v>
      </c>
      <c r="AX1881" s="1">
        <f t="shared" si="1372"/>
        <v>24</v>
      </c>
      <c r="AY1881" s="1">
        <f t="shared" si="1373"/>
        <v>24</v>
      </c>
      <c r="AZ1881" s="1">
        <f t="shared" si="1374"/>
        <v>24</v>
      </c>
      <c r="BA1881" s="1">
        <f t="shared" si="1375"/>
        <v>24</v>
      </c>
      <c r="BB1881" s="1">
        <f t="shared" si="1376"/>
        <v>24</v>
      </c>
      <c r="BC1881" s="1">
        <f t="shared" si="1377"/>
        <v>24</v>
      </c>
      <c r="BD1881" s="1">
        <f t="shared" si="1378"/>
        <v>24</v>
      </c>
      <c r="BE1881" s="1">
        <f t="shared" si="1379"/>
        <v>24</v>
      </c>
      <c r="BF1881" s="1">
        <f t="shared" si="1380"/>
        <v>24</v>
      </c>
      <c r="BG1881" s="1">
        <f>+IF(D1881="male",VLOOKUP(M1881,'Key node cluster'!$A$3:$C$45,3,0),VLOOKUP(M1881,'Key node cluster'!$F$3:$H$27,3,0))</f>
        <v>24</v>
      </c>
    </row>
    <row r="1882" spans="1:59" x14ac:dyDescent="0.25">
      <c r="A1882" t="s">
        <v>505</v>
      </c>
      <c r="B1882">
        <v>9942056092</v>
      </c>
      <c r="C1882" s="7">
        <v>30</v>
      </c>
      <c r="D1882" t="s">
        <v>20</v>
      </c>
      <c r="E1882" t="s">
        <v>10</v>
      </c>
      <c r="F1882" t="s">
        <v>25</v>
      </c>
      <c r="G1882" t="str">
        <f t="shared" si="1335"/>
        <v>bachelor or above</v>
      </c>
      <c r="H1882" s="7">
        <f t="shared" si="1339"/>
        <v>5</v>
      </c>
      <c r="I1882" t="s">
        <v>14</v>
      </c>
      <c r="J1882">
        <v>27</v>
      </c>
      <c r="K1882">
        <v>1.5835616438355999</v>
      </c>
      <c r="L1882">
        <v>13</v>
      </c>
      <c r="M1882" s="5">
        <f t="shared" si="1340"/>
        <v>24</v>
      </c>
      <c r="N1882" s="5">
        <f>+IF(D1882="male",VLOOKUP(BG1882,'Key node cluster'!$L$3:$N$24,3,0),VLOOKUP(BG1882,'Key node cluster'!$R$3:$T$15,3,0))</f>
        <v>0</v>
      </c>
      <c r="O1882" s="1">
        <v>0</v>
      </c>
      <c r="P1882" s="1">
        <f t="shared" si="1341"/>
        <v>12</v>
      </c>
      <c r="Q1882" s="1">
        <f t="shared" si="1342"/>
        <v>12</v>
      </c>
      <c r="R1882" s="1">
        <f t="shared" si="1343"/>
        <v>12</v>
      </c>
      <c r="S1882" s="1">
        <f t="shared" si="1344"/>
        <v>12</v>
      </c>
      <c r="T1882" s="1">
        <f t="shared" si="1345"/>
        <v>12</v>
      </c>
      <c r="U1882" s="1">
        <f t="shared" si="1346"/>
        <v>12</v>
      </c>
      <c r="V1882" s="1">
        <f t="shared" si="1347"/>
        <v>12</v>
      </c>
      <c r="W1882" s="1">
        <f t="shared" si="1348"/>
        <v>12</v>
      </c>
      <c r="X1882" s="1">
        <f t="shared" si="1349"/>
        <v>12</v>
      </c>
      <c r="Y1882" s="1">
        <f t="shared" si="1350"/>
        <v>12</v>
      </c>
      <c r="Z1882" s="1">
        <f t="shared" si="1351"/>
        <v>12</v>
      </c>
      <c r="AA1882" s="1">
        <f t="shared" si="1352"/>
        <v>12</v>
      </c>
      <c r="AB1882" s="1">
        <f t="shared" si="1353"/>
        <v>20</v>
      </c>
      <c r="AC1882" s="1">
        <f t="shared" si="1354"/>
        <v>20</v>
      </c>
      <c r="AD1882" s="1">
        <f t="shared" si="1355"/>
        <v>20</v>
      </c>
      <c r="AE1882" s="1">
        <f t="shared" si="1356"/>
        <v>20</v>
      </c>
      <c r="AF1882" s="1">
        <f t="shared" si="1357"/>
        <v>20</v>
      </c>
      <c r="AG1882" s="1">
        <f t="shared" si="1358"/>
        <v>20</v>
      </c>
      <c r="AH1882" s="1">
        <f t="shared" si="1359"/>
        <v>20</v>
      </c>
      <c r="AI1882" s="1">
        <f t="shared" si="1360"/>
        <v>20</v>
      </c>
      <c r="AJ1882" s="1">
        <f t="shared" si="1361"/>
        <v>24</v>
      </c>
      <c r="AK1882" s="1">
        <f t="shared" si="1362"/>
        <v>24</v>
      </c>
      <c r="AL1882" s="1">
        <f t="shared" si="1363"/>
        <v>24</v>
      </c>
      <c r="AM1882" s="1">
        <f t="shared" si="1364"/>
        <v>24</v>
      </c>
      <c r="AN1882" s="1">
        <f t="shared" si="1365"/>
        <v>24</v>
      </c>
      <c r="AO1882" s="1">
        <f t="shared" si="1366"/>
        <v>24</v>
      </c>
      <c r="AP1882" s="7">
        <f t="shared" si="1336"/>
        <v>24</v>
      </c>
      <c r="AQ1882" s="7">
        <f t="shared" si="1337"/>
        <v>24</v>
      </c>
      <c r="AR1882" s="1">
        <f t="shared" si="1367"/>
        <v>24</v>
      </c>
      <c r="AS1882" s="7">
        <f t="shared" si="1338"/>
        <v>24</v>
      </c>
      <c r="AT1882" s="1">
        <f t="shared" si="1368"/>
        <v>24</v>
      </c>
      <c r="AU1882" s="1">
        <f t="shared" si="1369"/>
        <v>24</v>
      </c>
      <c r="AV1882" s="1">
        <f t="shared" si="1370"/>
        <v>24</v>
      </c>
      <c r="AW1882" s="1">
        <f t="shared" si="1371"/>
        <v>24</v>
      </c>
      <c r="AX1882" s="1">
        <f t="shared" si="1372"/>
        <v>24</v>
      </c>
      <c r="AY1882" s="1">
        <f t="shared" si="1373"/>
        <v>24</v>
      </c>
      <c r="AZ1882" s="1">
        <f t="shared" si="1374"/>
        <v>24</v>
      </c>
      <c r="BA1882" s="1">
        <f t="shared" si="1375"/>
        <v>24</v>
      </c>
      <c r="BB1882" s="1">
        <f t="shared" si="1376"/>
        <v>24</v>
      </c>
      <c r="BC1882" s="1">
        <f t="shared" si="1377"/>
        <v>24</v>
      </c>
      <c r="BD1882" s="1">
        <f t="shared" si="1378"/>
        <v>24</v>
      </c>
      <c r="BE1882" s="1">
        <f t="shared" si="1379"/>
        <v>24</v>
      </c>
      <c r="BF1882" s="1">
        <f t="shared" si="1380"/>
        <v>24</v>
      </c>
      <c r="BG1882" s="1">
        <f>+IF(D1882="male",VLOOKUP(M1882,'Key node cluster'!$A$3:$C$45,3,0),VLOOKUP(M1882,'Key node cluster'!$F$3:$H$27,3,0))</f>
        <v>24</v>
      </c>
    </row>
    <row r="1883" spans="1:59" x14ac:dyDescent="0.25">
      <c r="A1883" t="s">
        <v>510</v>
      </c>
      <c r="B1883">
        <v>9922050063</v>
      </c>
      <c r="C1883" s="7">
        <v>30</v>
      </c>
      <c r="D1883" t="s">
        <v>20</v>
      </c>
      <c r="E1883" t="s">
        <v>10</v>
      </c>
      <c r="F1883" t="s">
        <v>28</v>
      </c>
      <c r="G1883" t="str">
        <f t="shared" si="1335"/>
        <v>bachelor or above</v>
      </c>
      <c r="H1883" s="7">
        <f t="shared" si="1339"/>
        <v>10</v>
      </c>
      <c r="I1883" t="s">
        <v>14</v>
      </c>
      <c r="J1883">
        <v>29</v>
      </c>
      <c r="K1883">
        <v>6.5260273972603002</v>
      </c>
      <c r="L1883">
        <v>7</v>
      </c>
      <c r="M1883" s="5">
        <f t="shared" si="1340"/>
        <v>24</v>
      </c>
      <c r="N1883" s="5">
        <f>+IF(D1883="male",VLOOKUP(BG1883,'Key node cluster'!$L$3:$N$24,3,0),VLOOKUP(BG1883,'Key node cluster'!$R$3:$T$15,3,0))</f>
        <v>0</v>
      </c>
      <c r="O1883" s="1">
        <v>0</v>
      </c>
      <c r="P1883" s="1">
        <f t="shared" si="1341"/>
        <v>12</v>
      </c>
      <c r="Q1883" s="1">
        <f t="shared" si="1342"/>
        <v>12</v>
      </c>
      <c r="R1883" s="1">
        <f t="shared" si="1343"/>
        <v>12</v>
      </c>
      <c r="S1883" s="1">
        <f t="shared" si="1344"/>
        <v>12</v>
      </c>
      <c r="T1883" s="1">
        <f t="shared" si="1345"/>
        <v>12</v>
      </c>
      <c r="U1883" s="1">
        <f t="shared" si="1346"/>
        <v>12</v>
      </c>
      <c r="V1883" s="1">
        <f t="shared" si="1347"/>
        <v>12</v>
      </c>
      <c r="W1883" s="1">
        <f t="shared" si="1348"/>
        <v>12</v>
      </c>
      <c r="X1883" s="1">
        <f t="shared" si="1349"/>
        <v>12</v>
      </c>
      <c r="Y1883" s="1">
        <f t="shared" si="1350"/>
        <v>12</v>
      </c>
      <c r="Z1883" s="1">
        <f t="shared" si="1351"/>
        <v>12</v>
      </c>
      <c r="AA1883" s="1">
        <f t="shared" si="1352"/>
        <v>12</v>
      </c>
      <c r="AB1883" s="1">
        <f t="shared" si="1353"/>
        <v>20</v>
      </c>
      <c r="AC1883" s="1">
        <f t="shared" si="1354"/>
        <v>20</v>
      </c>
      <c r="AD1883" s="1">
        <f t="shared" si="1355"/>
        <v>20</v>
      </c>
      <c r="AE1883" s="1">
        <f t="shared" si="1356"/>
        <v>20</v>
      </c>
      <c r="AF1883" s="1">
        <f t="shared" si="1357"/>
        <v>20</v>
      </c>
      <c r="AG1883" s="1">
        <f t="shared" si="1358"/>
        <v>20</v>
      </c>
      <c r="AH1883" s="1">
        <f t="shared" si="1359"/>
        <v>20</v>
      </c>
      <c r="AI1883" s="1">
        <f t="shared" si="1360"/>
        <v>20</v>
      </c>
      <c r="AJ1883" s="1">
        <f t="shared" si="1361"/>
        <v>24</v>
      </c>
      <c r="AK1883" s="1">
        <f t="shared" si="1362"/>
        <v>24</v>
      </c>
      <c r="AL1883" s="1">
        <f t="shared" si="1363"/>
        <v>24</v>
      </c>
      <c r="AM1883" s="1">
        <f t="shared" si="1364"/>
        <v>24</v>
      </c>
      <c r="AN1883" s="1">
        <f t="shared" si="1365"/>
        <v>24</v>
      </c>
      <c r="AO1883" s="1">
        <f t="shared" si="1366"/>
        <v>24</v>
      </c>
      <c r="AP1883" s="7">
        <f t="shared" si="1336"/>
        <v>24</v>
      </c>
      <c r="AQ1883" s="7">
        <f t="shared" si="1337"/>
        <v>24</v>
      </c>
      <c r="AR1883" s="1">
        <f t="shared" si="1367"/>
        <v>24</v>
      </c>
      <c r="AS1883" s="7">
        <f t="shared" si="1338"/>
        <v>24</v>
      </c>
      <c r="AT1883" s="1">
        <f t="shared" si="1368"/>
        <v>24</v>
      </c>
      <c r="AU1883" s="1">
        <f t="shared" si="1369"/>
        <v>24</v>
      </c>
      <c r="AV1883" s="1">
        <f t="shared" si="1370"/>
        <v>24</v>
      </c>
      <c r="AW1883" s="1">
        <f t="shared" si="1371"/>
        <v>24</v>
      </c>
      <c r="AX1883" s="1">
        <f t="shared" si="1372"/>
        <v>24</v>
      </c>
      <c r="AY1883" s="1">
        <f t="shared" si="1373"/>
        <v>24</v>
      </c>
      <c r="AZ1883" s="1">
        <f t="shared" si="1374"/>
        <v>24</v>
      </c>
      <c r="BA1883" s="1">
        <f t="shared" si="1375"/>
        <v>24</v>
      </c>
      <c r="BB1883" s="1">
        <f t="shared" si="1376"/>
        <v>24</v>
      </c>
      <c r="BC1883" s="1">
        <f t="shared" si="1377"/>
        <v>24</v>
      </c>
      <c r="BD1883" s="1">
        <f t="shared" si="1378"/>
        <v>24</v>
      </c>
      <c r="BE1883" s="1">
        <f t="shared" si="1379"/>
        <v>24</v>
      </c>
      <c r="BF1883" s="1">
        <f t="shared" si="1380"/>
        <v>24</v>
      </c>
      <c r="BG1883" s="1">
        <f>+IF(D1883="male",VLOOKUP(M1883,'Key node cluster'!$A$3:$C$45,3,0),VLOOKUP(M1883,'Key node cluster'!$F$3:$H$27,3,0))</f>
        <v>24</v>
      </c>
    </row>
    <row r="1884" spans="1:59" x14ac:dyDescent="0.25">
      <c r="A1884" t="s">
        <v>551</v>
      </c>
      <c r="B1884">
        <v>9822018442</v>
      </c>
      <c r="C1884" s="7">
        <v>40</v>
      </c>
      <c r="D1884" t="s">
        <v>20</v>
      </c>
      <c r="E1884" t="s">
        <v>10</v>
      </c>
      <c r="F1884" t="s">
        <v>45</v>
      </c>
      <c r="G1884" t="str">
        <f t="shared" si="1335"/>
        <v>bachelor or above</v>
      </c>
      <c r="H1884" s="7">
        <f t="shared" si="1339"/>
        <v>20</v>
      </c>
      <c r="I1884" t="s">
        <v>14</v>
      </c>
      <c r="J1884">
        <v>40</v>
      </c>
      <c r="K1884">
        <v>17.698630136986001</v>
      </c>
      <c r="L1884">
        <v>1</v>
      </c>
      <c r="M1884" s="5">
        <f t="shared" si="1340"/>
        <v>24</v>
      </c>
      <c r="N1884" s="5">
        <f>+IF(D1884="male",VLOOKUP(BG1884,'Key node cluster'!$L$3:$N$24,3,0),VLOOKUP(BG1884,'Key node cluster'!$R$3:$T$15,3,0))</f>
        <v>0</v>
      </c>
      <c r="O1884" s="1">
        <v>0</v>
      </c>
      <c r="P1884" s="1">
        <f t="shared" si="1341"/>
        <v>12</v>
      </c>
      <c r="Q1884" s="1">
        <f t="shared" si="1342"/>
        <v>12</v>
      </c>
      <c r="R1884" s="1">
        <f t="shared" si="1343"/>
        <v>12</v>
      </c>
      <c r="S1884" s="1">
        <f t="shared" si="1344"/>
        <v>12</v>
      </c>
      <c r="T1884" s="1">
        <f t="shared" si="1345"/>
        <v>12</v>
      </c>
      <c r="U1884" s="1">
        <f t="shared" si="1346"/>
        <v>12</v>
      </c>
      <c r="V1884" s="1">
        <f t="shared" si="1347"/>
        <v>12</v>
      </c>
      <c r="W1884" s="1">
        <f t="shared" si="1348"/>
        <v>12</v>
      </c>
      <c r="X1884" s="1">
        <f t="shared" si="1349"/>
        <v>12</v>
      </c>
      <c r="Y1884" s="1">
        <f t="shared" si="1350"/>
        <v>12</v>
      </c>
      <c r="Z1884" s="1">
        <f t="shared" si="1351"/>
        <v>12</v>
      </c>
      <c r="AA1884" s="1">
        <f t="shared" si="1352"/>
        <v>12</v>
      </c>
      <c r="AB1884" s="1">
        <f t="shared" si="1353"/>
        <v>20</v>
      </c>
      <c r="AC1884" s="1">
        <f t="shared" si="1354"/>
        <v>20</v>
      </c>
      <c r="AD1884" s="1">
        <f t="shared" si="1355"/>
        <v>20</v>
      </c>
      <c r="AE1884" s="1">
        <f t="shared" si="1356"/>
        <v>20</v>
      </c>
      <c r="AF1884" s="1">
        <f t="shared" si="1357"/>
        <v>20</v>
      </c>
      <c r="AG1884" s="1">
        <f t="shared" si="1358"/>
        <v>20</v>
      </c>
      <c r="AH1884" s="1">
        <f t="shared" si="1359"/>
        <v>20</v>
      </c>
      <c r="AI1884" s="1">
        <f t="shared" si="1360"/>
        <v>20</v>
      </c>
      <c r="AJ1884" s="1">
        <f t="shared" si="1361"/>
        <v>24</v>
      </c>
      <c r="AK1884" s="1">
        <f t="shared" si="1362"/>
        <v>24</v>
      </c>
      <c r="AL1884" s="1">
        <f t="shared" si="1363"/>
        <v>24</v>
      </c>
      <c r="AM1884" s="1">
        <f t="shared" si="1364"/>
        <v>24</v>
      </c>
      <c r="AN1884" s="1">
        <f t="shared" si="1365"/>
        <v>24</v>
      </c>
      <c r="AO1884" s="1">
        <f t="shared" si="1366"/>
        <v>24</v>
      </c>
      <c r="AP1884" s="7">
        <f t="shared" si="1336"/>
        <v>24</v>
      </c>
      <c r="AQ1884" s="7">
        <f t="shared" si="1337"/>
        <v>24</v>
      </c>
      <c r="AR1884" s="1">
        <f t="shared" si="1367"/>
        <v>24</v>
      </c>
      <c r="AS1884" s="7">
        <f t="shared" si="1338"/>
        <v>24</v>
      </c>
      <c r="AT1884" s="1">
        <f t="shared" si="1368"/>
        <v>24</v>
      </c>
      <c r="AU1884" s="1">
        <f t="shared" si="1369"/>
        <v>24</v>
      </c>
      <c r="AV1884" s="1">
        <f t="shared" si="1370"/>
        <v>24</v>
      </c>
      <c r="AW1884" s="1">
        <f t="shared" si="1371"/>
        <v>24</v>
      </c>
      <c r="AX1884" s="1">
        <f t="shared" si="1372"/>
        <v>24</v>
      </c>
      <c r="AY1884" s="1">
        <f t="shared" si="1373"/>
        <v>24</v>
      </c>
      <c r="AZ1884" s="1">
        <f t="shared" si="1374"/>
        <v>24</v>
      </c>
      <c r="BA1884" s="1">
        <f t="shared" si="1375"/>
        <v>24</v>
      </c>
      <c r="BB1884" s="1">
        <f t="shared" si="1376"/>
        <v>24</v>
      </c>
      <c r="BC1884" s="1">
        <f t="shared" si="1377"/>
        <v>24</v>
      </c>
      <c r="BD1884" s="1">
        <f t="shared" si="1378"/>
        <v>24</v>
      </c>
      <c r="BE1884" s="1">
        <f t="shared" si="1379"/>
        <v>24</v>
      </c>
      <c r="BF1884" s="1">
        <f t="shared" si="1380"/>
        <v>24</v>
      </c>
      <c r="BG1884" s="1">
        <f>+IF(D1884="male",VLOOKUP(M1884,'Key node cluster'!$A$3:$C$45,3,0),VLOOKUP(M1884,'Key node cluster'!$F$3:$H$27,3,0))</f>
        <v>24</v>
      </c>
    </row>
    <row r="1885" spans="1:59" x14ac:dyDescent="0.25">
      <c r="A1885" t="s">
        <v>601</v>
      </c>
      <c r="B1885">
        <v>9962018177</v>
      </c>
      <c r="C1885" s="7">
        <v>30</v>
      </c>
      <c r="D1885" t="s">
        <v>20</v>
      </c>
      <c r="E1885" t="s">
        <v>10</v>
      </c>
      <c r="F1885" t="s">
        <v>266</v>
      </c>
      <c r="G1885" t="str">
        <f t="shared" si="1335"/>
        <v>bachelor or above</v>
      </c>
      <c r="H1885" s="7">
        <f t="shared" si="1339"/>
        <v>1</v>
      </c>
      <c r="I1885" t="s">
        <v>14</v>
      </c>
      <c r="J1885">
        <v>26</v>
      </c>
      <c r="K1885">
        <v>0.68767123287670995</v>
      </c>
      <c r="L1885">
        <v>1</v>
      </c>
      <c r="M1885" s="5">
        <f t="shared" si="1340"/>
        <v>23</v>
      </c>
      <c r="N1885" s="5">
        <f>+IF(D1885="male",VLOOKUP(BG1885,'Key node cluster'!$L$3:$N$24,3,0),VLOOKUP(BG1885,'Key node cluster'!$R$3:$T$15,3,0))</f>
        <v>0</v>
      </c>
      <c r="O1885" s="1">
        <v>0</v>
      </c>
      <c r="P1885" s="1">
        <f t="shared" si="1341"/>
        <v>12</v>
      </c>
      <c r="Q1885" s="1">
        <f t="shared" si="1342"/>
        <v>12</v>
      </c>
      <c r="R1885" s="1">
        <f t="shared" si="1343"/>
        <v>12</v>
      </c>
      <c r="S1885" s="1">
        <f t="shared" si="1344"/>
        <v>12</v>
      </c>
      <c r="T1885" s="1">
        <f t="shared" si="1345"/>
        <v>12</v>
      </c>
      <c r="U1885" s="1">
        <f t="shared" si="1346"/>
        <v>12</v>
      </c>
      <c r="V1885" s="1">
        <f t="shared" si="1347"/>
        <v>12</v>
      </c>
      <c r="W1885" s="1">
        <f t="shared" si="1348"/>
        <v>12</v>
      </c>
      <c r="X1885" s="1">
        <f t="shared" si="1349"/>
        <v>12</v>
      </c>
      <c r="Y1885" s="1">
        <f t="shared" si="1350"/>
        <v>12</v>
      </c>
      <c r="Z1885" s="1">
        <f t="shared" si="1351"/>
        <v>12</v>
      </c>
      <c r="AA1885" s="1">
        <f t="shared" si="1352"/>
        <v>12</v>
      </c>
      <c r="AB1885" s="1">
        <f t="shared" si="1353"/>
        <v>20</v>
      </c>
      <c r="AC1885" s="1">
        <f t="shared" si="1354"/>
        <v>20</v>
      </c>
      <c r="AD1885" s="1">
        <f t="shared" si="1355"/>
        <v>20</v>
      </c>
      <c r="AE1885" s="1">
        <f t="shared" si="1356"/>
        <v>20</v>
      </c>
      <c r="AF1885" s="1">
        <f t="shared" si="1357"/>
        <v>20</v>
      </c>
      <c r="AG1885" s="1">
        <f t="shared" si="1358"/>
        <v>20</v>
      </c>
      <c r="AH1885" s="1">
        <f t="shared" si="1359"/>
        <v>20</v>
      </c>
      <c r="AI1885" s="1">
        <f t="shared" si="1360"/>
        <v>20</v>
      </c>
      <c r="AJ1885" s="1">
        <f t="shared" si="1361"/>
        <v>21</v>
      </c>
      <c r="AK1885" s="1">
        <f t="shared" si="1362"/>
        <v>23</v>
      </c>
      <c r="AL1885" s="1">
        <f t="shared" si="1363"/>
        <v>23</v>
      </c>
      <c r="AM1885" s="1">
        <f t="shared" si="1364"/>
        <v>23</v>
      </c>
      <c r="AN1885" s="1">
        <f t="shared" si="1365"/>
        <v>23</v>
      </c>
      <c r="AO1885" s="1">
        <f t="shared" si="1366"/>
        <v>23</v>
      </c>
      <c r="AP1885" s="7">
        <f t="shared" si="1336"/>
        <v>23</v>
      </c>
      <c r="AQ1885" s="7">
        <f t="shared" si="1337"/>
        <v>23</v>
      </c>
      <c r="AR1885" s="1">
        <f t="shared" si="1367"/>
        <v>23</v>
      </c>
      <c r="AS1885" s="7">
        <f t="shared" si="1338"/>
        <v>23</v>
      </c>
      <c r="AT1885" s="1">
        <f t="shared" si="1368"/>
        <v>23</v>
      </c>
      <c r="AU1885" s="1">
        <f t="shared" si="1369"/>
        <v>23</v>
      </c>
      <c r="AV1885" s="1">
        <f t="shared" si="1370"/>
        <v>23</v>
      </c>
      <c r="AW1885" s="1">
        <f t="shared" si="1371"/>
        <v>23</v>
      </c>
      <c r="AX1885" s="1">
        <f t="shared" si="1372"/>
        <v>23</v>
      </c>
      <c r="AY1885" s="1">
        <f t="shared" si="1373"/>
        <v>23</v>
      </c>
      <c r="AZ1885" s="1">
        <f t="shared" si="1374"/>
        <v>23</v>
      </c>
      <c r="BA1885" s="1">
        <f t="shared" si="1375"/>
        <v>23</v>
      </c>
      <c r="BB1885" s="1">
        <f t="shared" si="1376"/>
        <v>23</v>
      </c>
      <c r="BC1885" s="1">
        <f t="shared" si="1377"/>
        <v>23</v>
      </c>
      <c r="BD1885" s="1">
        <f t="shared" si="1378"/>
        <v>23</v>
      </c>
      <c r="BE1885" s="1">
        <f t="shared" si="1379"/>
        <v>23</v>
      </c>
      <c r="BF1885" s="1">
        <f t="shared" si="1380"/>
        <v>23</v>
      </c>
      <c r="BG1885" s="1">
        <f>+IF(D1885="male",VLOOKUP(M1885,'Key node cluster'!$A$3:$C$45,3,0),VLOOKUP(M1885,'Key node cluster'!$F$3:$H$27,3,0))</f>
        <v>23</v>
      </c>
    </row>
    <row r="1886" spans="1:59" x14ac:dyDescent="0.25">
      <c r="A1886" t="s">
        <v>621</v>
      </c>
      <c r="B1886">
        <v>9892024336</v>
      </c>
      <c r="C1886" s="7">
        <v>30</v>
      </c>
      <c r="D1886" t="s">
        <v>20</v>
      </c>
      <c r="E1886" t="s">
        <v>10</v>
      </c>
      <c r="F1886" t="s">
        <v>360</v>
      </c>
      <c r="G1886" t="str">
        <f t="shared" ref="G1886:G1949" si="1381">IF(I1886="","",IF(OR(I1886="high_school",I1886="secondary_or_below"),"secondary or below",IF(OR(I1886="bachelor",I1886="master",I1886="phd"),"bachelor or above", "tvet")))</f>
        <v>bachelor or above</v>
      </c>
      <c r="H1886" s="7">
        <f t="shared" si="1339"/>
        <v>15</v>
      </c>
      <c r="I1886" t="s">
        <v>14</v>
      </c>
      <c r="J1886">
        <v>32</v>
      </c>
      <c r="K1886">
        <v>11.778082191780999</v>
      </c>
      <c r="L1886">
        <v>4</v>
      </c>
      <c r="M1886" s="5">
        <f t="shared" si="1340"/>
        <v>24</v>
      </c>
      <c r="N1886" s="5">
        <f>+IF(D1886="male",VLOOKUP(BG1886,'Key node cluster'!$L$3:$N$24,3,0),VLOOKUP(BG1886,'Key node cluster'!$R$3:$T$15,3,0))</f>
        <v>0</v>
      </c>
      <c r="O1886" s="1">
        <v>0</v>
      </c>
      <c r="P1886" s="1">
        <f t="shared" si="1341"/>
        <v>12</v>
      </c>
      <c r="Q1886" s="1">
        <f t="shared" si="1342"/>
        <v>12</v>
      </c>
      <c r="R1886" s="1">
        <f t="shared" si="1343"/>
        <v>12</v>
      </c>
      <c r="S1886" s="1">
        <f t="shared" si="1344"/>
        <v>12</v>
      </c>
      <c r="T1886" s="1">
        <f t="shared" si="1345"/>
        <v>12</v>
      </c>
      <c r="U1886" s="1">
        <f t="shared" si="1346"/>
        <v>12</v>
      </c>
      <c r="V1886" s="1">
        <f t="shared" si="1347"/>
        <v>12</v>
      </c>
      <c r="W1886" s="1">
        <f t="shared" si="1348"/>
        <v>12</v>
      </c>
      <c r="X1886" s="1">
        <f t="shared" si="1349"/>
        <v>12</v>
      </c>
      <c r="Y1886" s="1">
        <f t="shared" si="1350"/>
        <v>12</v>
      </c>
      <c r="Z1886" s="1">
        <f t="shared" si="1351"/>
        <v>12</v>
      </c>
      <c r="AA1886" s="1">
        <f t="shared" si="1352"/>
        <v>12</v>
      </c>
      <c r="AB1886" s="1">
        <f t="shared" si="1353"/>
        <v>20</v>
      </c>
      <c r="AC1886" s="1">
        <f t="shared" si="1354"/>
        <v>20</v>
      </c>
      <c r="AD1886" s="1">
        <f t="shared" si="1355"/>
        <v>20</v>
      </c>
      <c r="AE1886" s="1">
        <f t="shared" si="1356"/>
        <v>20</v>
      </c>
      <c r="AF1886" s="1">
        <f t="shared" si="1357"/>
        <v>20</v>
      </c>
      <c r="AG1886" s="1">
        <f t="shared" si="1358"/>
        <v>20</v>
      </c>
      <c r="AH1886" s="1">
        <f t="shared" si="1359"/>
        <v>20</v>
      </c>
      <c r="AI1886" s="1">
        <f t="shared" si="1360"/>
        <v>20</v>
      </c>
      <c r="AJ1886" s="1">
        <f t="shared" si="1361"/>
        <v>24</v>
      </c>
      <c r="AK1886" s="1">
        <f t="shared" si="1362"/>
        <v>24</v>
      </c>
      <c r="AL1886" s="1">
        <f t="shared" si="1363"/>
        <v>24</v>
      </c>
      <c r="AM1886" s="1">
        <f t="shared" si="1364"/>
        <v>24</v>
      </c>
      <c r="AN1886" s="1">
        <f t="shared" si="1365"/>
        <v>24</v>
      </c>
      <c r="AO1886" s="1">
        <f t="shared" si="1366"/>
        <v>24</v>
      </c>
      <c r="AP1886" s="7">
        <f t="shared" si="1336"/>
        <v>24</v>
      </c>
      <c r="AQ1886" s="7">
        <f t="shared" si="1337"/>
        <v>24</v>
      </c>
      <c r="AR1886" s="1">
        <f t="shared" si="1367"/>
        <v>24</v>
      </c>
      <c r="AS1886" s="7">
        <f t="shared" si="1338"/>
        <v>24</v>
      </c>
      <c r="AT1886" s="1">
        <f t="shared" si="1368"/>
        <v>24</v>
      </c>
      <c r="AU1886" s="1">
        <f t="shared" si="1369"/>
        <v>24</v>
      </c>
      <c r="AV1886" s="1">
        <f t="shared" si="1370"/>
        <v>24</v>
      </c>
      <c r="AW1886" s="1">
        <f t="shared" si="1371"/>
        <v>24</v>
      </c>
      <c r="AX1886" s="1">
        <f t="shared" si="1372"/>
        <v>24</v>
      </c>
      <c r="AY1886" s="1">
        <f t="shared" si="1373"/>
        <v>24</v>
      </c>
      <c r="AZ1886" s="1">
        <f t="shared" si="1374"/>
        <v>24</v>
      </c>
      <c r="BA1886" s="1">
        <f t="shared" si="1375"/>
        <v>24</v>
      </c>
      <c r="BB1886" s="1">
        <f t="shared" si="1376"/>
        <v>24</v>
      </c>
      <c r="BC1886" s="1">
        <f t="shared" si="1377"/>
        <v>24</v>
      </c>
      <c r="BD1886" s="1">
        <f t="shared" si="1378"/>
        <v>24</v>
      </c>
      <c r="BE1886" s="1">
        <f t="shared" si="1379"/>
        <v>24</v>
      </c>
      <c r="BF1886" s="1">
        <f t="shared" si="1380"/>
        <v>24</v>
      </c>
      <c r="BG1886" s="1">
        <f>+IF(D1886="male",VLOOKUP(M1886,'Key node cluster'!$A$3:$C$45,3,0),VLOOKUP(M1886,'Key node cluster'!$F$3:$H$27,3,0))</f>
        <v>24</v>
      </c>
    </row>
    <row r="1887" spans="1:59" x14ac:dyDescent="0.25">
      <c r="A1887" t="s">
        <v>633</v>
      </c>
      <c r="B1887">
        <v>9912060469</v>
      </c>
      <c r="C1887" s="7">
        <v>30</v>
      </c>
      <c r="D1887" t="s">
        <v>20</v>
      </c>
      <c r="E1887" t="s">
        <v>10</v>
      </c>
      <c r="F1887" t="s">
        <v>28</v>
      </c>
      <c r="G1887" t="str">
        <f t="shared" si="1381"/>
        <v>bachelor or above</v>
      </c>
      <c r="H1887" s="7">
        <f t="shared" si="1339"/>
        <v>5</v>
      </c>
      <c r="I1887" t="s">
        <v>14</v>
      </c>
      <c r="J1887">
        <v>30</v>
      </c>
      <c r="K1887">
        <v>1.5178082191780999</v>
      </c>
      <c r="L1887">
        <v>5</v>
      </c>
      <c r="M1887" s="5">
        <f t="shared" si="1340"/>
        <v>24</v>
      </c>
      <c r="N1887" s="5">
        <f>+IF(D1887="male",VLOOKUP(BG1887,'Key node cluster'!$L$3:$N$24,3,0),VLOOKUP(BG1887,'Key node cluster'!$R$3:$T$15,3,0))</f>
        <v>0</v>
      </c>
      <c r="O1887" s="1">
        <v>0</v>
      </c>
      <c r="P1887" s="1">
        <f t="shared" si="1341"/>
        <v>12</v>
      </c>
      <c r="Q1887" s="1">
        <f t="shared" si="1342"/>
        <v>12</v>
      </c>
      <c r="R1887" s="1">
        <f t="shared" si="1343"/>
        <v>12</v>
      </c>
      <c r="S1887" s="1">
        <f t="shared" si="1344"/>
        <v>12</v>
      </c>
      <c r="T1887" s="1">
        <f t="shared" si="1345"/>
        <v>12</v>
      </c>
      <c r="U1887" s="1">
        <f t="shared" si="1346"/>
        <v>12</v>
      </c>
      <c r="V1887" s="1">
        <f t="shared" si="1347"/>
        <v>12</v>
      </c>
      <c r="W1887" s="1">
        <f t="shared" si="1348"/>
        <v>12</v>
      </c>
      <c r="X1887" s="1">
        <f t="shared" si="1349"/>
        <v>12</v>
      </c>
      <c r="Y1887" s="1">
        <f t="shared" si="1350"/>
        <v>12</v>
      </c>
      <c r="Z1887" s="1">
        <f t="shared" si="1351"/>
        <v>12</v>
      </c>
      <c r="AA1887" s="1">
        <f t="shared" si="1352"/>
        <v>12</v>
      </c>
      <c r="AB1887" s="1">
        <f t="shared" si="1353"/>
        <v>20</v>
      </c>
      <c r="AC1887" s="1">
        <f t="shared" si="1354"/>
        <v>20</v>
      </c>
      <c r="AD1887" s="1">
        <f t="shared" si="1355"/>
        <v>20</v>
      </c>
      <c r="AE1887" s="1">
        <f t="shared" si="1356"/>
        <v>20</v>
      </c>
      <c r="AF1887" s="1">
        <f t="shared" si="1357"/>
        <v>20</v>
      </c>
      <c r="AG1887" s="1">
        <f t="shared" si="1358"/>
        <v>20</v>
      </c>
      <c r="AH1887" s="1">
        <f t="shared" si="1359"/>
        <v>20</v>
      </c>
      <c r="AI1887" s="1">
        <f t="shared" si="1360"/>
        <v>20</v>
      </c>
      <c r="AJ1887" s="1">
        <f t="shared" si="1361"/>
        <v>24</v>
      </c>
      <c r="AK1887" s="1">
        <f t="shared" si="1362"/>
        <v>24</v>
      </c>
      <c r="AL1887" s="1">
        <f t="shared" si="1363"/>
        <v>24</v>
      </c>
      <c r="AM1887" s="1">
        <f t="shared" si="1364"/>
        <v>24</v>
      </c>
      <c r="AN1887" s="1">
        <f t="shared" si="1365"/>
        <v>24</v>
      </c>
      <c r="AO1887" s="1">
        <f t="shared" si="1366"/>
        <v>24</v>
      </c>
      <c r="AP1887" s="7">
        <f t="shared" si="1336"/>
        <v>24</v>
      </c>
      <c r="AQ1887" s="7">
        <f t="shared" si="1337"/>
        <v>24</v>
      </c>
      <c r="AR1887" s="1">
        <f t="shared" si="1367"/>
        <v>24</v>
      </c>
      <c r="AS1887" s="7">
        <f t="shared" si="1338"/>
        <v>24</v>
      </c>
      <c r="AT1887" s="1">
        <f t="shared" si="1368"/>
        <v>24</v>
      </c>
      <c r="AU1887" s="1">
        <f t="shared" si="1369"/>
        <v>24</v>
      </c>
      <c r="AV1887" s="1">
        <f t="shared" si="1370"/>
        <v>24</v>
      </c>
      <c r="AW1887" s="1">
        <f t="shared" si="1371"/>
        <v>24</v>
      </c>
      <c r="AX1887" s="1">
        <f t="shared" si="1372"/>
        <v>24</v>
      </c>
      <c r="AY1887" s="1">
        <f t="shared" si="1373"/>
        <v>24</v>
      </c>
      <c r="AZ1887" s="1">
        <f t="shared" si="1374"/>
        <v>24</v>
      </c>
      <c r="BA1887" s="1">
        <f t="shared" si="1375"/>
        <v>24</v>
      </c>
      <c r="BB1887" s="1">
        <f t="shared" si="1376"/>
        <v>24</v>
      </c>
      <c r="BC1887" s="1">
        <f t="shared" si="1377"/>
        <v>24</v>
      </c>
      <c r="BD1887" s="1">
        <f t="shared" si="1378"/>
        <v>24</v>
      </c>
      <c r="BE1887" s="1">
        <f t="shared" si="1379"/>
        <v>24</v>
      </c>
      <c r="BF1887" s="1">
        <f t="shared" si="1380"/>
        <v>24</v>
      </c>
      <c r="BG1887" s="1">
        <f>+IF(D1887="male",VLOOKUP(M1887,'Key node cluster'!$A$3:$C$45,3,0),VLOOKUP(M1887,'Key node cluster'!$F$3:$H$27,3,0))</f>
        <v>24</v>
      </c>
    </row>
    <row r="1888" spans="1:59" x14ac:dyDescent="0.25">
      <c r="A1888" t="s">
        <v>660</v>
      </c>
      <c r="B1888">
        <v>9912043657</v>
      </c>
      <c r="C1888" s="7">
        <v>30</v>
      </c>
      <c r="D1888" t="s">
        <v>20</v>
      </c>
      <c r="E1888" t="s">
        <v>10</v>
      </c>
      <c r="F1888" t="s">
        <v>28</v>
      </c>
      <c r="G1888" t="str">
        <f t="shared" si="1381"/>
        <v>bachelor or above</v>
      </c>
      <c r="H1888" s="7">
        <f t="shared" si="1339"/>
        <v>10</v>
      </c>
      <c r="I1888" t="s">
        <v>46</v>
      </c>
      <c r="J1888">
        <v>30</v>
      </c>
      <c r="K1888">
        <v>5.9397260273972998</v>
      </c>
      <c r="L1888">
        <v>2</v>
      </c>
      <c r="M1888" s="5">
        <f t="shared" si="1340"/>
        <v>24</v>
      </c>
      <c r="N1888" s="5">
        <f>+IF(D1888="male",VLOOKUP(BG1888,'Key node cluster'!$L$3:$N$24,3,0),VLOOKUP(BG1888,'Key node cluster'!$R$3:$T$15,3,0))</f>
        <v>0</v>
      </c>
      <c r="O1888" s="1">
        <v>0</v>
      </c>
      <c r="P1888" s="1">
        <f t="shared" si="1341"/>
        <v>12</v>
      </c>
      <c r="Q1888" s="1">
        <f t="shared" si="1342"/>
        <v>12</v>
      </c>
      <c r="R1888" s="1">
        <f t="shared" si="1343"/>
        <v>12</v>
      </c>
      <c r="S1888" s="1">
        <f t="shared" si="1344"/>
        <v>12</v>
      </c>
      <c r="T1888" s="1">
        <f t="shared" si="1345"/>
        <v>12</v>
      </c>
      <c r="U1888" s="1">
        <f t="shared" si="1346"/>
        <v>12</v>
      </c>
      <c r="V1888" s="1">
        <f t="shared" si="1347"/>
        <v>12</v>
      </c>
      <c r="W1888" s="1">
        <f t="shared" si="1348"/>
        <v>12</v>
      </c>
      <c r="X1888" s="1">
        <f t="shared" si="1349"/>
        <v>12</v>
      </c>
      <c r="Y1888" s="1">
        <f t="shared" si="1350"/>
        <v>12</v>
      </c>
      <c r="Z1888" s="1">
        <f t="shared" si="1351"/>
        <v>12</v>
      </c>
      <c r="AA1888" s="1">
        <f t="shared" si="1352"/>
        <v>12</v>
      </c>
      <c r="AB1888" s="1">
        <f t="shared" si="1353"/>
        <v>20</v>
      </c>
      <c r="AC1888" s="1">
        <f t="shared" si="1354"/>
        <v>20</v>
      </c>
      <c r="AD1888" s="1">
        <f t="shared" si="1355"/>
        <v>20</v>
      </c>
      <c r="AE1888" s="1">
        <f t="shared" si="1356"/>
        <v>20</v>
      </c>
      <c r="AF1888" s="1">
        <f t="shared" si="1357"/>
        <v>20</v>
      </c>
      <c r="AG1888" s="1">
        <f t="shared" si="1358"/>
        <v>20</v>
      </c>
      <c r="AH1888" s="1">
        <f t="shared" si="1359"/>
        <v>20</v>
      </c>
      <c r="AI1888" s="1">
        <f t="shared" si="1360"/>
        <v>20</v>
      </c>
      <c r="AJ1888" s="1">
        <f t="shared" si="1361"/>
        <v>24</v>
      </c>
      <c r="AK1888" s="1">
        <f t="shared" si="1362"/>
        <v>24</v>
      </c>
      <c r="AL1888" s="1">
        <f t="shared" si="1363"/>
        <v>24</v>
      </c>
      <c r="AM1888" s="1">
        <f t="shared" si="1364"/>
        <v>24</v>
      </c>
      <c r="AN1888" s="1">
        <f t="shared" si="1365"/>
        <v>24</v>
      </c>
      <c r="AO1888" s="1">
        <f t="shared" si="1366"/>
        <v>24</v>
      </c>
      <c r="AP1888" s="7">
        <f t="shared" si="1336"/>
        <v>24</v>
      </c>
      <c r="AQ1888" s="7">
        <f t="shared" si="1337"/>
        <v>24</v>
      </c>
      <c r="AR1888" s="1">
        <f t="shared" si="1367"/>
        <v>24</v>
      </c>
      <c r="AS1888" s="7">
        <f t="shared" si="1338"/>
        <v>24</v>
      </c>
      <c r="AT1888" s="1">
        <f t="shared" si="1368"/>
        <v>24</v>
      </c>
      <c r="AU1888" s="1">
        <f t="shared" si="1369"/>
        <v>24</v>
      </c>
      <c r="AV1888" s="1">
        <f t="shared" si="1370"/>
        <v>24</v>
      </c>
      <c r="AW1888" s="1">
        <f t="shared" si="1371"/>
        <v>24</v>
      </c>
      <c r="AX1888" s="1">
        <f t="shared" si="1372"/>
        <v>24</v>
      </c>
      <c r="AY1888" s="1">
        <f t="shared" si="1373"/>
        <v>24</v>
      </c>
      <c r="AZ1888" s="1">
        <f t="shared" si="1374"/>
        <v>24</v>
      </c>
      <c r="BA1888" s="1">
        <f t="shared" si="1375"/>
        <v>24</v>
      </c>
      <c r="BB1888" s="1">
        <f t="shared" si="1376"/>
        <v>24</v>
      </c>
      <c r="BC1888" s="1">
        <f t="shared" si="1377"/>
        <v>24</v>
      </c>
      <c r="BD1888" s="1">
        <f t="shared" si="1378"/>
        <v>24</v>
      </c>
      <c r="BE1888" s="1">
        <f t="shared" si="1379"/>
        <v>24</v>
      </c>
      <c r="BF1888" s="1">
        <f t="shared" si="1380"/>
        <v>24</v>
      </c>
      <c r="BG1888" s="1">
        <f>+IF(D1888="male",VLOOKUP(M1888,'Key node cluster'!$A$3:$C$45,3,0),VLOOKUP(M1888,'Key node cluster'!$F$3:$H$27,3,0))</f>
        <v>24</v>
      </c>
    </row>
    <row r="1889" spans="1:59" x14ac:dyDescent="0.25">
      <c r="A1889" t="s">
        <v>803</v>
      </c>
      <c r="B1889">
        <v>9932034030</v>
      </c>
      <c r="C1889" s="7">
        <v>30</v>
      </c>
      <c r="D1889" t="s">
        <v>20</v>
      </c>
      <c r="E1889" t="s">
        <v>10</v>
      </c>
      <c r="F1889" t="s">
        <v>25</v>
      </c>
      <c r="G1889" t="str">
        <f t="shared" si="1381"/>
        <v>bachelor or above</v>
      </c>
      <c r="H1889" s="7">
        <f t="shared" si="1339"/>
        <v>10</v>
      </c>
      <c r="I1889" t="s">
        <v>14</v>
      </c>
      <c r="J1889">
        <v>28</v>
      </c>
      <c r="K1889">
        <v>5.3534246575341999</v>
      </c>
      <c r="L1889">
        <v>11</v>
      </c>
      <c r="M1889" s="5">
        <f t="shared" si="1340"/>
        <v>24</v>
      </c>
      <c r="N1889" s="5">
        <f>+IF(D1889="male",VLOOKUP(BG1889,'Key node cluster'!$L$3:$N$24,3,0),VLOOKUP(BG1889,'Key node cluster'!$R$3:$T$15,3,0))</f>
        <v>0</v>
      </c>
      <c r="O1889" s="1">
        <v>0</v>
      </c>
      <c r="P1889" s="1">
        <f t="shared" si="1341"/>
        <v>12</v>
      </c>
      <c r="Q1889" s="1">
        <f t="shared" si="1342"/>
        <v>12</v>
      </c>
      <c r="R1889" s="1">
        <f t="shared" si="1343"/>
        <v>12</v>
      </c>
      <c r="S1889" s="1">
        <f t="shared" si="1344"/>
        <v>12</v>
      </c>
      <c r="T1889" s="1">
        <f t="shared" si="1345"/>
        <v>12</v>
      </c>
      <c r="U1889" s="1">
        <f t="shared" si="1346"/>
        <v>12</v>
      </c>
      <c r="V1889" s="1">
        <f t="shared" si="1347"/>
        <v>12</v>
      </c>
      <c r="W1889" s="1">
        <f t="shared" si="1348"/>
        <v>12</v>
      </c>
      <c r="X1889" s="1">
        <f t="shared" si="1349"/>
        <v>12</v>
      </c>
      <c r="Y1889" s="1">
        <f t="shared" si="1350"/>
        <v>12</v>
      </c>
      <c r="Z1889" s="1">
        <f t="shared" si="1351"/>
        <v>12</v>
      </c>
      <c r="AA1889" s="1">
        <f t="shared" si="1352"/>
        <v>12</v>
      </c>
      <c r="AB1889" s="1">
        <f t="shared" si="1353"/>
        <v>20</v>
      </c>
      <c r="AC1889" s="1">
        <f t="shared" si="1354"/>
        <v>20</v>
      </c>
      <c r="AD1889" s="1">
        <f t="shared" si="1355"/>
        <v>20</v>
      </c>
      <c r="AE1889" s="1">
        <f t="shared" si="1356"/>
        <v>20</v>
      </c>
      <c r="AF1889" s="1">
        <f t="shared" si="1357"/>
        <v>20</v>
      </c>
      <c r="AG1889" s="1">
        <f t="shared" si="1358"/>
        <v>20</v>
      </c>
      <c r="AH1889" s="1">
        <f t="shared" si="1359"/>
        <v>20</v>
      </c>
      <c r="AI1889" s="1">
        <f t="shared" si="1360"/>
        <v>20</v>
      </c>
      <c r="AJ1889" s="1">
        <f t="shared" si="1361"/>
        <v>24</v>
      </c>
      <c r="AK1889" s="1">
        <f t="shared" si="1362"/>
        <v>24</v>
      </c>
      <c r="AL1889" s="1">
        <f t="shared" si="1363"/>
        <v>24</v>
      </c>
      <c r="AM1889" s="1">
        <f t="shared" si="1364"/>
        <v>24</v>
      </c>
      <c r="AN1889" s="1">
        <f t="shared" si="1365"/>
        <v>24</v>
      </c>
      <c r="AO1889" s="1">
        <f t="shared" si="1366"/>
        <v>24</v>
      </c>
      <c r="AP1889" s="7">
        <f t="shared" si="1336"/>
        <v>24</v>
      </c>
      <c r="AQ1889" s="7">
        <f t="shared" si="1337"/>
        <v>24</v>
      </c>
      <c r="AR1889" s="1">
        <f t="shared" si="1367"/>
        <v>24</v>
      </c>
      <c r="AS1889" s="7">
        <f t="shared" si="1338"/>
        <v>24</v>
      </c>
      <c r="AT1889" s="1">
        <f t="shared" si="1368"/>
        <v>24</v>
      </c>
      <c r="AU1889" s="1">
        <f t="shared" si="1369"/>
        <v>24</v>
      </c>
      <c r="AV1889" s="1">
        <f t="shared" si="1370"/>
        <v>24</v>
      </c>
      <c r="AW1889" s="1">
        <f t="shared" si="1371"/>
        <v>24</v>
      </c>
      <c r="AX1889" s="1">
        <f t="shared" si="1372"/>
        <v>24</v>
      </c>
      <c r="AY1889" s="1">
        <f t="shared" si="1373"/>
        <v>24</v>
      </c>
      <c r="AZ1889" s="1">
        <f t="shared" si="1374"/>
        <v>24</v>
      </c>
      <c r="BA1889" s="1">
        <f t="shared" si="1375"/>
        <v>24</v>
      </c>
      <c r="BB1889" s="1">
        <f t="shared" si="1376"/>
        <v>24</v>
      </c>
      <c r="BC1889" s="1">
        <f t="shared" si="1377"/>
        <v>24</v>
      </c>
      <c r="BD1889" s="1">
        <f t="shared" si="1378"/>
        <v>24</v>
      </c>
      <c r="BE1889" s="1">
        <f t="shared" si="1379"/>
        <v>24</v>
      </c>
      <c r="BF1889" s="1">
        <f t="shared" si="1380"/>
        <v>24</v>
      </c>
      <c r="BG1889" s="1">
        <f>+IF(D1889="male",VLOOKUP(M1889,'Key node cluster'!$A$3:$C$45,3,0),VLOOKUP(M1889,'Key node cluster'!$F$3:$H$27,3,0))</f>
        <v>24</v>
      </c>
    </row>
    <row r="1890" spans="1:59" x14ac:dyDescent="0.25">
      <c r="A1890" t="s">
        <v>809</v>
      </c>
      <c r="B1890">
        <v>9992004406</v>
      </c>
      <c r="C1890" s="7">
        <v>20</v>
      </c>
      <c r="D1890" t="s">
        <v>20</v>
      </c>
      <c r="E1890" t="s">
        <v>10</v>
      </c>
      <c r="G1890" t="str">
        <f t="shared" si="1381"/>
        <v>bachelor or above</v>
      </c>
      <c r="H1890" s="7">
        <f t="shared" si="1339"/>
        <v>1</v>
      </c>
      <c r="I1890" t="s">
        <v>14</v>
      </c>
      <c r="J1890">
        <v>23</v>
      </c>
      <c r="K1890">
        <v>0.6027397260274</v>
      </c>
      <c r="L1890">
        <v>1</v>
      </c>
      <c r="M1890" s="5">
        <f t="shared" si="1340"/>
        <v>22</v>
      </c>
      <c r="N1890" s="5">
        <f>+IF(D1890="male",VLOOKUP(BG1890,'Key node cluster'!$L$3:$N$24,3,0),VLOOKUP(BG1890,'Key node cluster'!$R$3:$T$15,3,0))</f>
        <v>0</v>
      </c>
      <c r="O1890" s="1">
        <v>0</v>
      </c>
      <c r="P1890" s="1">
        <f t="shared" si="1341"/>
        <v>12</v>
      </c>
      <c r="Q1890" s="1">
        <f t="shared" si="1342"/>
        <v>12</v>
      </c>
      <c r="R1890" s="1">
        <f t="shared" si="1343"/>
        <v>12</v>
      </c>
      <c r="S1890" s="1">
        <f t="shared" si="1344"/>
        <v>12</v>
      </c>
      <c r="T1890" s="1">
        <f t="shared" si="1345"/>
        <v>12</v>
      </c>
      <c r="U1890" s="1">
        <f t="shared" si="1346"/>
        <v>12</v>
      </c>
      <c r="V1890" s="1">
        <f t="shared" si="1347"/>
        <v>12</v>
      </c>
      <c r="W1890" s="1">
        <f t="shared" si="1348"/>
        <v>12</v>
      </c>
      <c r="X1890" s="1">
        <f t="shared" si="1349"/>
        <v>12</v>
      </c>
      <c r="Y1890" s="1">
        <f t="shared" si="1350"/>
        <v>12</v>
      </c>
      <c r="Z1890" s="1">
        <f t="shared" si="1351"/>
        <v>12</v>
      </c>
      <c r="AA1890" s="1">
        <f t="shared" si="1352"/>
        <v>12</v>
      </c>
      <c r="AB1890" s="1">
        <f t="shared" si="1353"/>
        <v>20</v>
      </c>
      <c r="AC1890" s="1">
        <f t="shared" si="1354"/>
        <v>20</v>
      </c>
      <c r="AD1890" s="1">
        <f t="shared" si="1355"/>
        <v>20</v>
      </c>
      <c r="AE1890" s="1">
        <f t="shared" si="1356"/>
        <v>20</v>
      </c>
      <c r="AF1890" s="1">
        <f t="shared" si="1357"/>
        <v>20</v>
      </c>
      <c r="AG1890" s="1">
        <f t="shared" si="1358"/>
        <v>20</v>
      </c>
      <c r="AH1890" s="1">
        <f t="shared" si="1359"/>
        <v>20</v>
      </c>
      <c r="AI1890" s="1">
        <f t="shared" si="1360"/>
        <v>20</v>
      </c>
      <c r="AJ1890" s="1">
        <f t="shared" si="1361"/>
        <v>21</v>
      </c>
      <c r="AK1890" s="1">
        <f t="shared" si="1362"/>
        <v>22</v>
      </c>
      <c r="AL1890" s="1">
        <f t="shared" si="1363"/>
        <v>22</v>
      </c>
      <c r="AM1890" s="1">
        <f t="shared" si="1364"/>
        <v>22</v>
      </c>
      <c r="AN1890" s="1">
        <f t="shared" si="1365"/>
        <v>22</v>
      </c>
      <c r="AO1890" s="1">
        <f t="shared" si="1366"/>
        <v>22</v>
      </c>
      <c r="AP1890" s="7">
        <f t="shared" si="1336"/>
        <v>22</v>
      </c>
      <c r="AQ1890" s="7">
        <f t="shared" si="1337"/>
        <v>22</v>
      </c>
      <c r="AR1890" s="1">
        <f t="shared" si="1367"/>
        <v>22</v>
      </c>
      <c r="AS1890" s="7">
        <f t="shared" si="1338"/>
        <v>22</v>
      </c>
      <c r="AT1890" s="1">
        <f t="shared" si="1368"/>
        <v>22</v>
      </c>
      <c r="AU1890" s="1">
        <f t="shared" si="1369"/>
        <v>22</v>
      </c>
      <c r="AV1890" s="1">
        <f t="shared" si="1370"/>
        <v>22</v>
      </c>
      <c r="AW1890" s="1">
        <f t="shared" si="1371"/>
        <v>22</v>
      </c>
      <c r="AX1890" s="1">
        <f t="shared" si="1372"/>
        <v>22</v>
      </c>
      <c r="AY1890" s="1">
        <f t="shared" si="1373"/>
        <v>22</v>
      </c>
      <c r="AZ1890" s="1">
        <f t="shared" si="1374"/>
        <v>22</v>
      </c>
      <c r="BA1890" s="1">
        <f t="shared" si="1375"/>
        <v>22</v>
      </c>
      <c r="BB1890" s="1">
        <f t="shared" si="1376"/>
        <v>22</v>
      </c>
      <c r="BC1890" s="1">
        <f t="shared" si="1377"/>
        <v>22</v>
      </c>
      <c r="BD1890" s="1">
        <f t="shared" si="1378"/>
        <v>22</v>
      </c>
      <c r="BE1890" s="1">
        <f t="shared" si="1379"/>
        <v>22</v>
      </c>
      <c r="BF1890" s="1">
        <f t="shared" si="1380"/>
        <v>22</v>
      </c>
      <c r="BG1890" s="1">
        <f>+IF(D1890="male",VLOOKUP(M1890,'Key node cluster'!$A$3:$C$45,3,0),VLOOKUP(M1890,'Key node cluster'!$F$3:$H$27,3,0))</f>
        <v>22</v>
      </c>
    </row>
    <row r="1891" spans="1:59" x14ac:dyDescent="0.25">
      <c r="A1891" t="s">
        <v>811</v>
      </c>
      <c r="B1891">
        <v>9882020386</v>
      </c>
      <c r="C1891" s="7">
        <v>30</v>
      </c>
      <c r="D1891" t="s">
        <v>20</v>
      </c>
      <c r="E1891" t="s">
        <v>10</v>
      </c>
      <c r="G1891" t="str">
        <f t="shared" si="1381"/>
        <v>bachelor or above</v>
      </c>
      <c r="H1891" s="7">
        <f t="shared" si="1339"/>
        <v>15</v>
      </c>
      <c r="I1891" t="s">
        <v>46</v>
      </c>
      <c r="J1891">
        <v>33</v>
      </c>
      <c r="K1891">
        <v>11.438356164384</v>
      </c>
      <c r="L1891">
        <v>4</v>
      </c>
      <c r="M1891" s="5">
        <f t="shared" si="1340"/>
        <v>24</v>
      </c>
      <c r="N1891" s="5">
        <f>+IF(D1891="male",VLOOKUP(BG1891,'Key node cluster'!$L$3:$N$24,3,0),VLOOKUP(BG1891,'Key node cluster'!$R$3:$T$15,3,0))</f>
        <v>0</v>
      </c>
      <c r="O1891" s="1">
        <v>0</v>
      </c>
      <c r="P1891" s="1">
        <f t="shared" si="1341"/>
        <v>12</v>
      </c>
      <c r="Q1891" s="1">
        <f t="shared" si="1342"/>
        <v>12</v>
      </c>
      <c r="R1891" s="1">
        <f t="shared" si="1343"/>
        <v>12</v>
      </c>
      <c r="S1891" s="1">
        <f t="shared" si="1344"/>
        <v>12</v>
      </c>
      <c r="T1891" s="1">
        <f t="shared" si="1345"/>
        <v>12</v>
      </c>
      <c r="U1891" s="1">
        <f t="shared" si="1346"/>
        <v>12</v>
      </c>
      <c r="V1891" s="1">
        <f t="shared" si="1347"/>
        <v>12</v>
      </c>
      <c r="W1891" s="1">
        <f t="shared" si="1348"/>
        <v>12</v>
      </c>
      <c r="X1891" s="1">
        <f t="shared" si="1349"/>
        <v>12</v>
      </c>
      <c r="Y1891" s="1">
        <f t="shared" si="1350"/>
        <v>12</v>
      </c>
      <c r="Z1891" s="1">
        <f t="shared" si="1351"/>
        <v>12</v>
      </c>
      <c r="AA1891" s="1">
        <f t="shared" si="1352"/>
        <v>12</v>
      </c>
      <c r="AB1891" s="1">
        <f t="shared" si="1353"/>
        <v>20</v>
      </c>
      <c r="AC1891" s="1">
        <f t="shared" si="1354"/>
        <v>20</v>
      </c>
      <c r="AD1891" s="1">
        <f t="shared" si="1355"/>
        <v>20</v>
      </c>
      <c r="AE1891" s="1">
        <f t="shared" si="1356"/>
        <v>20</v>
      </c>
      <c r="AF1891" s="1">
        <f t="shared" si="1357"/>
        <v>20</v>
      </c>
      <c r="AG1891" s="1">
        <f t="shared" si="1358"/>
        <v>20</v>
      </c>
      <c r="AH1891" s="1">
        <f t="shared" si="1359"/>
        <v>20</v>
      </c>
      <c r="AI1891" s="1">
        <f t="shared" si="1360"/>
        <v>20</v>
      </c>
      <c r="AJ1891" s="1">
        <f t="shared" si="1361"/>
        <v>24</v>
      </c>
      <c r="AK1891" s="1">
        <f t="shared" si="1362"/>
        <v>24</v>
      </c>
      <c r="AL1891" s="1">
        <f t="shared" si="1363"/>
        <v>24</v>
      </c>
      <c r="AM1891" s="1">
        <f t="shared" si="1364"/>
        <v>24</v>
      </c>
      <c r="AN1891" s="1">
        <f t="shared" si="1365"/>
        <v>24</v>
      </c>
      <c r="AO1891" s="1">
        <f t="shared" si="1366"/>
        <v>24</v>
      </c>
      <c r="AP1891" s="7">
        <f t="shared" si="1336"/>
        <v>24</v>
      </c>
      <c r="AQ1891" s="7">
        <f t="shared" si="1337"/>
        <v>24</v>
      </c>
      <c r="AR1891" s="1">
        <f t="shared" si="1367"/>
        <v>24</v>
      </c>
      <c r="AS1891" s="7">
        <f t="shared" si="1338"/>
        <v>24</v>
      </c>
      <c r="AT1891" s="1">
        <f t="shared" si="1368"/>
        <v>24</v>
      </c>
      <c r="AU1891" s="1">
        <f t="shared" si="1369"/>
        <v>24</v>
      </c>
      <c r="AV1891" s="1">
        <f t="shared" si="1370"/>
        <v>24</v>
      </c>
      <c r="AW1891" s="1">
        <f t="shared" si="1371"/>
        <v>24</v>
      </c>
      <c r="AX1891" s="1">
        <f t="shared" si="1372"/>
        <v>24</v>
      </c>
      <c r="AY1891" s="1">
        <f t="shared" si="1373"/>
        <v>24</v>
      </c>
      <c r="AZ1891" s="1">
        <f t="shared" si="1374"/>
        <v>24</v>
      </c>
      <c r="BA1891" s="1">
        <f t="shared" si="1375"/>
        <v>24</v>
      </c>
      <c r="BB1891" s="1">
        <f t="shared" si="1376"/>
        <v>24</v>
      </c>
      <c r="BC1891" s="1">
        <f t="shared" si="1377"/>
        <v>24</v>
      </c>
      <c r="BD1891" s="1">
        <f t="shared" si="1378"/>
        <v>24</v>
      </c>
      <c r="BE1891" s="1">
        <f t="shared" si="1379"/>
        <v>24</v>
      </c>
      <c r="BF1891" s="1">
        <f t="shared" si="1380"/>
        <v>24</v>
      </c>
      <c r="BG1891" s="1">
        <f>+IF(D1891="male",VLOOKUP(M1891,'Key node cluster'!$A$3:$C$45,3,0),VLOOKUP(M1891,'Key node cluster'!$F$3:$H$27,3,0))</f>
        <v>24</v>
      </c>
    </row>
    <row r="1892" spans="1:59" x14ac:dyDescent="0.25">
      <c r="A1892" t="s">
        <v>828</v>
      </c>
      <c r="B1892">
        <v>9882022546</v>
      </c>
      <c r="C1892" s="7">
        <v>30</v>
      </c>
      <c r="D1892" t="s">
        <v>20</v>
      </c>
      <c r="E1892" t="s">
        <v>10</v>
      </c>
      <c r="G1892" t="str">
        <f t="shared" si="1381"/>
        <v>bachelor or above</v>
      </c>
      <c r="H1892" s="7">
        <f t="shared" si="1339"/>
        <v>15</v>
      </c>
      <c r="I1892" t="s">
        <v>14</v>
      </c>
      <c r="J1892">
        <v>34</v>
      </c>
      <c r="K1892">
        <v>12.024657534247</v>
      </c>
      <c r="L1892">
        <v>2</v>
      </c>
      <c r="M1892" s="5">
        <f t="shared" si="1340"/>
        <v>24</v>
      </c>
      <c r="N1892" s="5">
        <f>+IF(D1892="male",VLOOKUP(BG1892,'Key node cluster'!$L$3:$N$24,3,0),VLOOKUP(BG1892,'Key node cluster'!$R$3:$T$15,3,0))</f>
        <v>0</v>
      </c>
      <c r="O1892" s="1">
        <v>0</v>
      </c>
      <c r="P1892" s="1">
        <f t="shared" si="1341"/>
        <v>12</v>
      </c>
      <c r="Q1892" s="1">
        <f t="shared" si="1342"/>
        <v>12</v>
      </c>
      <c r="R1892" s="1">
        <f t="shared" si="1343"/>
        <v>12</v>
      </c>
      <c r="S1892" s="1">
        <f t="shared" si="1344"/>
        <v>12</v>
      </c>
      <c r="T1892" s="1">
        <f t="shared" si="1345"/>
        <v>12</v>
      </c>
      <c r="U1892" s="1">
        <f t="shared" si="1346"/>
        <v>12</v>
      </c>
      <c r="V1892" s="1">
        <f t="shared" si="1347"/>
        <v>12</v>
      </c>
      <c r="W1892" s="1">
        <f t="shared" si="1348"/>
        <v>12</v>
      </c>
      <c r="X1892" s="1">
        <f t="shared" si="1349"/>
        <v>12</v>
      </c>
      <c r="Y1892" s="1">
        <f t="shared" si="1350"/>
        <v>12</v>
      </c>
      <c r="Z1892" s="1">
        <f t="shared" si="1351"/>
        <v>12</v>
      </c>
      <c r="AA1892" s="1">
        <f t="shared" si="1352"/>
        <v>12</v>
      </c>
      <c r="AB1892" s="1">
        <f t="shared" si="1353"/>
        <v>20</v>
      </c>
      <c r="AC1892" s="1">
        <f t="shared" si="1354"/>
        <v>20</v>
      </c>
      <c r="AD1892" s="1">
        <f t="shared" si="1355"/>
        <v>20</v>
      </c>
      <c r="AE1892" s="1">
        <f t="shared" si="1356"/>
        <v>20</v>
      </c>
      <c r="AF1892" s="1">
        <f t="shared" si="1357"/>
        <v>20</v>
      </c>
      <c r="AG1892" s="1">
        <f t="shared" si="1358"/>
        <v>20</v>
      </c>
      <c r="AH1892" s="1">
        <f t="shared" si="1359"/>
        <v>20</v>
      </c>
      <c r="AI1892" s="1">
        <f t="shared" si="1360"/>
        <v>20</v>
      </c>
      <c r="AJ1892" s="1">
        <f t="shared" si="1361"/>
        <v>24</v>
      </c>
      <c r="AK1892" s="1">
        <f t="shared" si="1362"/>
        <v>24</v>
      </c>
      <c r="AL1892" s="1">
        <f t="shared" si="1363"/>
        <v>24</v>
      </c>
      <c r="AM1892" s="1">
        <f t="shared" si="1364"/>
        <v>24</v>
      </c>
      <c r="AN1892" s="1">
        <f t="shared" si="1365"/>
        <v>24</v>
      </c>
      <c r="AO1892" s="1">
        <f t="shared" si="1366"/>
        <v>24</v>
      </c>
      <c r="AP1892" s="7">
        <f t="shared" ref="AP1892:AP1955" si="1382">IF($D1892="male",IF(P1892&lt;&gt;26,AO1892,IF(F1892="",AO1892,IF(F1892&lt;&gt;"amman",27,38))),AO1892)</f>
        <v>24</v>
      </c>
      <c r="AQ1892" s="7">
        <f t="shared" ref="AQ1892:AQ1955" si="1383">IF($D1892="male",IF(AP1892&lt;&gt;27,AP1892,IF(F1892="",AP1892,IF(F1892&lt;&gt;"zarqa",28,33))),AP1892)</f>
        <v>24</v>
      </c>
      <c r="AR1892" s="1">
        <f t="shared" si="1367"/>
        <v>24</v>
      </c>
      <c r="AS1892" s="7">
        <f t="shared" ref="AS1892:AS1955" si="1384">IF($D1892="male",IF(AR1892&lt;&gt;29,AR1892,IF(C1892&lt;=25,30,31)),AR1892)</f>
        <v>24</v>
      </c>
      <c r="AT1892" s="1">
        <f t="shared" si="1368"/>
        <v>24</v>
      </c>
      <c r="AU1892" s="1">
        <f t="shared" si="1369"/>
        <v>24</v>
      </c>
      <c r="AV1892" s="1">
        <f t="shared" si="1370"/>
        <v>24</v>
      </c>
      <c r="AW1892" s="1">
        <f t="shared" si="1371"/>
        <v>24</v>
      </c>
      <c r="AX1892" s="1">
        <f t="shared" si="1372"/>
        <v>24</v>
      </c>
      <c r="AY1892" s="1">
        <f t="shared" si="1373"/>
        <v>24</v>
      </c>
      <c r="AZ1892" s="1">
        <f t="shared" si="1374"/>
        <v>24</v>
      </c>
      <c r="BA1892" s="1">
        <f t="shared" si="1375"/>
        <v>24</v>
      </c>
      <c r="BB1892" s="1">
        <f t="shared" si="1376"/>
        <v>24</v>
      </c>
      <c r="BC1892" s="1">
        <f t="shared" si="1377"/>
        <v>24</v>
      </c>
      <c r="BD1892" s="1">
        <f t="shared" si="1378"/>
        <v>24</v>
      </c>
      <c r="BE1892" s="1">
        <f t="shared" si="1379"/>
        <v>24</v>
      </c>
      <c r="BF1892" s="1">
        <f t="shared" si="1380"/>
        <v>24</v>
      </c>
      <c r="BG1892" s="1">
        <f>+IF(D1892="male",VLOOKUP(M1892,'Key node cluster'!$A$3:$C$45,3,0),VLOOKUP(M1892,'Key node cluster'!$F$3:$H$27,3,0))</f>
        <v>24</v>
      </c>
    </row>
    <row r="1893" spans="1:59" x14ac:dyDescent="0.25">
      <c r="A1893" t="s">
        <v>829</v>
      </c>
      <c r="B1893">
        <v>9772049873</v>
      </c>
      <c r="C1893" s="7">
        <v>40</v>
      </c>
      <c r="D1893" t="s">
        <v>20</v>
      </c>
      <c r="E1893" t="s">
        <v>10</v>
      </c>
      <c r="G1893" t="str">
        <f t="shared" si="1381"/>
        <v>bachelor or above</v>
      </c>
      <c r="H1893" s="7">
        <f t="shared" si="1339"/>
        <v>15</v>
      </c>
      <c r="I1893" t="s">
        <v>14</v>
      </c>
      <c r="J1893">
        <v>45</v>
      </c>
      <c r="K1893">
        <v>11.112328767123</v>
      </c>
      <c r="L1893">
        <v>2</v>
      </c>
      <c r="M1893" s="5">
        <f t="shared" si="1340"/>
        <v>24</v>
      </c>
      <c r="N1893" s="5">
        <f>+IF(D1893="male",VLOOKUP(BG1893,'Key node cluster'!$L$3:$N$24,3,0),VLOOKUP(BG1893,'Key node cluster'!$R$3:$T$15,3,0))</f>
        <v>0</v>
      </c>
      <c r="O1893" s="1">
        <v>0</v>
      </c>
      <c r="P1893" s="1">
        <f t="shared" si="1341"/>
        <v>12</v>
      </c>
      <c r="Q1893" s="1">
        <f t="shared" si="1342"/>
        <v>12</v>
      </c>
      <c r="R1893" s="1">
        <f t="shared" si="1343"/>
        <v>12</v>
      </c>
      <c r="S1893" s="1">
        <f t="shared" si="1344"/>
        <v>12</v>
      </c>
      <c r="T1893" s="1">
        <f t="shared" si="1345"/>
        <v>12</v>
      </c>
      <c r="U1893" s="1">
        <f t="shared" si="1346"/>
        <v>12</v>
      </c>
      <c r="V1893" s="1">
        <f t="shared" si="1347"/>
        <v>12</v>
      </c>
      <c r="W1893" s="1">
        <f t="shared" si="1348"/>
        <v>12</v>
      </c>
      <c r="X1893" s="1">
        <f t="shared" si="1349"/>
        <v>12</v>
      </c>
      <c r="Y1893" s="1">
        <f t="shared" si="1350"/>
        <v>12</v>
      </c>
      <c r="Z1893" s="1">
        <f t="shared" si="1351"/>
        <v>12</v>
      </c>
      <c r="AA1893" s="1">
        <f t="shared" si="1352"/>
        <v>12</v>
      </c>
      <c r="AB1893" s="1">
        <f t="shared" si="1353"/>
        <v>20</v>
      </c>
      <c r="AC1893" s="1">
        <f t="shared" si="1354"/>
        <v>20</v>
      </c>
      <c r="AD1893" s="1">
        <f t="shared" si="1355"/>
        <v>20</v>
      </c>
      <c r="AE1893" s="1">
        <f t="shared" si="1356"/>
        <v>20</v>
      </c>
      <c r="AF1893" s="1">
        <f t="shared" si="1357"/>
        <v>20</v>
      </c>
      <c r="AG1893" s="1">
        <f t="shared" si="1358"/>
        <v>20</v>
      </c>
      <c r="AH1893" s="1">
        <f t="shared" si="1359"/>
        <v>20</v>
      </c>
      <c r="AI1893" s="1">
        <f t="shared" si="1360"/>
        <v>20</v>
      </c>
      <c r="AJ1893" s="1">
        <f t="shared" si="1361"/>
        <v>24</v>
      </c>
      <c r="AK1893" s="1">
        <f t="shared" si="1362"/>
        <v>24</v>
      </c>
      <c r="AL1893" s="1">
        <f t="shared" si="1363"/>
        <v>24</v>
      </c>
      <c r="AM1893" s="1">
        <f t="shared" si="1364"/>
        <v>24</v>
      </c>
      <c r="AN1893" s="1">
        <f t="shared" si="1365"/>
        <v>24</v>
      </c>
      <c r="AO1893" s="1">
        <f t="shared" si="1366"/>
        <v>24</v>
      </c>
      <c r="AP1893" s="7">
        <f t="shared" si="1382"/>
        <v>24</v>
      </c>
      <c r="AQ1893" s="7">
        <f t="shared" si="1383"/>
        <v>24</v>
      </c>
      <c r="AR1893" s="1">
        <f t="shared" si="1367"/>
        <v>24</v>
      </c>
      <c r="AS1893" s="7">
        <f t="shared" si="1384"/>
        <v>24</v>
      </c>
      <c r="AT1893" s="1">
        <f t="shared" si="1368"/>
        <v>24</v>
      </c>
      <c r="AU1893" s="1">
        <f t="shared" si="1369"/>
        <v>24</v>
      </c>
      <c r="AV1893" s="1">
        <f t="shared" si="1370"/>
        <v>24</v>
      </c>
      <c r="AW1893" s="1">
        <f t="shared" si="1371"/>
        <v>24</v>
      </c>
      <c r="AX1893" s="1">
        <f t="shared" si="1372"/>
        <v>24</v>
      </c>
      <c r="AY1893" s="1">
        <f t="shared" si="1373"/>
        <v>24</v>
      </c>
      <c r="AZ1893" s="1">
        <f t="shared" si="1374"/>
        <v>24</v>
      </c>
      <c r="BA1893" s="1">
        <f t="shared" si="1375"/>
        <v>24</v>
      </c>
      <c r="BB1893" s="1">
        <f t="shared" si="1376"/>
        <v>24</v>
      </c>
      <c r="BC1893" s="1">
        <f t="shared" si="1377"/>
        <v>24</v>
      </c>
      <c r="BD1893" s="1">
        <f t="shared" si="1378"/>
        <v>24</v>
      </c>
      <c r="BE1893" s="1">
        <f t="shared" si="1379"/>
        <v>24</v>
      </c>
      <c r="BF1893" s="1">
        <f t="shared" si="1380"/>
        <v>24</v>
      </c>
      <c r="BG1893" s="1">
        <f>+IF(D1893="male",VLOOKUP(M1893,'Key node cluster'!$A$3:$C$45,3,0),VLOOKUP(M1893,'Key node cluster'!$F$3:$H$27,3,0))</f>
        <v>24</v>
      </c>
    </row>
    <row r="1894" spans="1:59" x14ac:dyDescent="0.25">
      <c r="A1894" t="s">
        <v>844</v>
      </c>
      <c r="B1894">
        <v>9982000736</v>
      </c>
      <c r="C1894" s="7">
        <v>20</v>
      </c>
      <c r="D1894" t="s">
        <v>20</v>
      </c>
      <c r="E1894" t="s">
        <v>10</v>
      </c>
      <c r="F1894" t="s">
        <v>11</v>
      </c>
      <c r="G1894" t="str">
        <f t="shared" si="1381"/>
        <v>bachelor or above</v>
      </c>
      <c r="H1894" s="7">
        <f t="shared" si="1339"/>
        <v>5</v>
      </c>
      <c r="I1894" t="s">
        <v>14</v>
      </c>
      <c r="J1894">
        <v>24</v>
      </c>
      <c r="K1894">
        <v>2.8575342465753</v>
      </c>
      <c r="L1894">
        <v>7</v>
      </c>
      <c r="M1894" s="5">
        <f t="shared" si="1340"/>
        <v>24</v>
      </c>
      <c r="N1894" s="5">
        <f>+IF(D1894="male",VLOOKUP(BG1894,'Key node cluster'!$L$3:$N$24,3,0),VLOOKUP(BG1894,'Key node cluster'!$R$3:$T$15,3,0))</f>
        <v>0</v>
      </c>
      <c r="O1894" s="1">
        <v>0</v>
      </c>
      <c r="P1894" s="1">
        <f t="shared" si="1341"/>
        <v>12</v>
      </c>
      <c r="Q1894" s="1">
        <f t="shared" si="1342"/>
        <v>12</v>
      </c>
      <c r="R1894" s="1">
        <f t="shared" si="1343"/>
        <v>12</v>
      </c>
      <c r="S1894" s="1">
        <f t="shared" si="1344"/>
        <v>12</v>
      </c>
      <c r="T1894" s="1">
        <f t="shared" si="1345"/>
        <v>12</v>
      </c>
      <c r="U1894" s="1">
        <f t="shared" si="1346"/>
        <v>12</v>
      </c>
      <c r="V1894" s="1">
        <f t="shared" si="1347"/>
        <v>12</v>
      </c>
      <c r="W1894" s="1">
        <f t="shared" si="1348"/>
        <v>12</v>
      </c>
      <c r="X1894" s="1">
        <f t="shared" si="1349"/>
        <v>12</v>
      </c>
      <c r="Y1894" s="1">
        <f t="shared" si="1350"/>
        <v>12</v>
      </c>
      <c r="Z1894" s="1">
        <f t="shared" si="1351"/>
        <v>12</v>
      </c>
      <c r="AA1894" s="1">
        <f t="shared" si="1352"/>
        <v>12</v>
      </c>
      <c r="AB1894" s="1">
        <f t="shared" si="1353"/>
        <v>20</v>
      </c>
      <c r="AC1894" s="1">
        <f t="shared" si="1354"/>
        <v>20</v>
      </c>
      <c r="AD1894" s="1">
        <f t="shared" si="1355"/>
        <v>20</v>
      </c>
      <c r="AE1894" s="1">
        <f t="shared" si="1356"/>
        <v>20</v>
      </c>
      <c r="AF1894" s="1">
        <f t="shared" si="1357"/>
        <v>20</v>
      </c>
      <c r="AG1894" s="1">
        <f t="shared" si="1358"/>
        <v>20</v>
      </c>
      <c r="AH1894" s="1">
        <f t="shared" si="1359"/>
        <v>20</v>
      </c>
      <c r="AI1894" s="1">
        <f t="shared" si="1360"/>
        <v>20</v>
      </c>
      <c r="AJ1894" s="1">
        <f t="shared" si="1361"/>
        <v>24</v>
      </c>
      <c r="AK1894" s="1">
        <f t="shared" si="1362"/>
        <v>24</v>
      </c>
      <c r="AL1894" s="1">
        <f t="shared" si="1363"/>
        <v>24</v>
      </c>
      <c r="AM1894" s="1">
        <f t="shared" si="1364"/>
        <v>24</v>
      </c>
      <c r="AN1894" s="1">
        <f t="shared" si="1365"/>
        <v>24</v>
      </c>
      <c r="AO1894" s="1">
        <f t="shared" si="1366"/>
        <v>24</v>
      </c>
      <c r="AP1894" s="7">
        <f t="shared" si="1382"/>
        <v>24</v>
      </c>
      <c r="AQ1894" s="7">
        <f t="shared" si="1383"/>
        <v>24</v>
      </c>
      <c r="AR1894" s="1">
        <f t="shared" si="1367"/>
        <v>24</v>
      </c>
      <c r="AS1894" s="7">
        <f t="shared" si="1384"/>
        <v>24</v>
      </c>
      <c r="AT1894" s="1">
        <f t="shared" si="1368"/>
        <v>24</v>
      </c>
      <c r="AU1894" s="1">
        <f t="shared" si="1369"/>
        <v>24</v>
      </c>
      <c r="AV1894" s="1">
        <f t="shared" si="1370"/>
        <v>24</v>
      </c>
      <c r="AW1894" s="1">
        <f t="shared" si="1371"/>
        <v>24</v>
      </c>
      <c r="AX1894" s="1">
        <f t="shared" si="1372"/>
        <v>24</v>
      </c>
      <c r="AY1894" s="1">
        <f t="shared" si="1373"/>
        <v>24</v>
      </c>
      <c r="AZ1894" s="1">
        <f t="shared" si="1374"/>
        <v>24</v>
      </c>
      <c r="BA1894" s="1">
        <f t="shared" si="1375"/>
        <v>24</v>
      </c>
      <c r="BB1894" s="1">
        <f t="shared" si="1376"/>
        <v>24</v>
      </c>
      <c r="BC1894" s="1">
        <f t="shared" si="1377"/>
        <v>24</v>
      </c>
      <c r="BD1894" s="1">
        <f t="shared" si="1378"/>
        <v>24</v>
      </c>
      <c r="BE1894" s="1">
        <f t="shared" si="1379"/>
        <v>24</v>
      </c>
      <c r="BF1894" s="1">
        <f t="shared" si="1380"/>
        <v>24</v>
      </c>
      <c r="BG1894" s="1">
        <f>+IF(D1894="male",VLOOKUP(M1894,'Key node cluster'!$A$3:$C$45,3,0),VLOOKUP(M1894,'Key node cluster'!$F$3:$H$27,3,0))</f>
        <v>24</v>
      </c>
    </row>
    <row r="1895" spans="1:59" x14ac:dyDescent="0.25">
      <c r="A1895" t="s">
        <v>847</v>
      </c>
      <c r="B1895">
        <v>9952061847</v>
      </c>
      <c r="C1895" s="7">
        <v>30</v>
      </c>
      <c r="D1895" t="s">
        <v>20</v>
      </c>
      <c r="E1895" t="s">
        <v>10</v>
      </c>
      <c r="F1895" t="s">
        <v>25</v>
      </c>
      <c r="G1895" t="str">
        <f t="shared" si="1381"/>
        <v>bachelor or above</v>
      </c>
      <c r="H1895" s="7">
        <f t="shared" si="1339"/>
        <v>5</v>
      </c>
      <c r="I1895" t="s">
        <v>46</v>
      </c>
      <c r="J1895">
        <v>26</v>
      </c>
      <c r="K1895">
        <v>4.6027397260273997</v>
      </c>
      <c r="L1895">
        <v>17</v>
      </c>
      <c r="M1895" s="5">
        <f t="shared" si="1340"/>
        <v>24</v>
      </c>
      <c r="N1895" s="5">
        <f>+IF(D1895="male",VLOOKUP(BG1895,'Key node cluster'!$L$3:$N$24,3,0),VLOOKUP(BG1895,'Key node cluster'!$R$3:$T$15,3,0))</f>
        <v>0</v>
      </c>
      <c r="O1895" s="1">
        <v>0</v>
      </c>
      <c r="P1895" s="1">
        <f t="shared" si="1341"/>
        <v>12</v>
      </c>
      <c r="Q1895" s="1">
        <f t="shared" si="1342"/>
        <v>12</v>
      </c>
      <c r="R1895" s="1">
        <f t="shared" si="1343"/>
        <v>12</v>
      </c>
      <c r="S1895" s="1">
        <f t="shared" si="1344"/>
        <v>12</v>
      </c>
      <c r="T1895" s="1">
        <f t="shared" si="1345"/>
        <v>12</v>
      </c>
      <c r="U1895" s="1">
        <f t="shared" si="1346"/>
        <v>12</v>
      </c>
      <c r="V1895" s="1">
        <f t="shared" si="1347"/>
        <v>12</v>
      </c>
      <c r="W1895" s="1">
        <f t="shared" si="1348"/>
        <v>12</v>
      </c>
      <c r="X1895" s="1">
        <f t="shared" si="1349"/>
        <v>12</v>
      </c>
      <c r="Y1895" s="1">
        <f t="shared" si="1350"/>
        <v>12</v>
      </c>
      <c r="Z1895" s="1">
        <f t="shared" si="1351"/>
        <v>12</v>
      </c>
      <c r="AA1895" s="1">
        <f t="shared" si="1352"/>
        <v>12</v>
      </c>
      <c r="AB1895" s="1">
        <f t="shared" si="1353"/>
        <v>20</v>
      </c>
      <c r="AC1895" s="1">
        <f t="shared" si="1354"/>
        <v>20</v>
      </c>
      <c r="AD1895" s="1">
        <f t="shared" si="1355"/>
        <v>20</v>
      </c>
      <c r="AE1895" s="1">
        <f t="shared" si="1356"/>
        <v>20</v>
      </c>
      <c r="AF1895" s="1">
        <f t="shared" si="1357"/>
        <v>20</v>
      </c>
      <c r="AG1895" s="1">
        <f t="shared" si="1358"/>
        <v>20</v>
      </c>
      <c r="AH1895" s="1">
        <f t="shared" si="1359"/>
        <v>20</v>
      </c>
      <c r="AI1895" s="1">
        <f t="shared" si="1360"/>
        <v>20</v>
      </c>
      <c r="AJ1895" s="1">
        <f t="shared" si="1361"/>
        <v>24</v>
      </c>
      <c r="AK1895" s="1">
        <f t="shared" si="1362"/>
        <v>24</v>
      </c>
      <c r="AL1895" s="1">
        <f t="shared" si="1363"/>
        <v>24</v>
      </c>
      <c r="AM1895" s="1">
        <f t="shared" si="1364"/>
        <v>24</v>
      </c>
      <c r="AN1895" s="1">
        <f t="shared" si="1365"/>
        <v>24</v>
      </c>
      <c r="AO1895" s="1">
        <f t="shared" si="1366"/>
        <v>24</v>
      </c>
      <c r="AP1895" s="7">
        <f t="shared" si="1382"/>
        <v>24</v>
      </c>
      <c r="AQ1895" s="7">
        <f t="shared" si="1383"/>
        <v>24</v>
      </c>
      <c r="AR1895" s="1">
        <f t="shared" si="1367"/>
        <v>24</v>
      </c>
      <c r="AS1895" s="7">
        <f t="shared" si="1384"/>
        <v>24</v>
      </c>
      <c r="AT1895" s="1">
        <f t="shared" si="1368"/>
        <v>24</v>
      </c>
      <c r="AU1895" s="1">
        <f t="shared" si="1369"/>
        <v>24</v>
      </c>
      <c r="AV1895" s="1">
        <f t="shared" si="1370"/>
        <v>24</v>
      </c>
      <c r="AW1895" s="1">
        <f t="shared" si="1371"/>
        <v>24</v>
      </c>
      <c r="AX1895" s="1">
        <f t="shared" si="1372"/>
        <v>24</v>
      </c>
      <c r="AY1895" s="1">
        <f t="shared" si="1373"/>
        <v>24</v>
      </c>
      <c r="AZ1895" s="1">
        <f t="shared" si="1374"/>
        <v>24</v>
      </c>
      <c r="BA1895" s="1">
        <f t="shared" si="1375"/>
        <v>24</v>
      </c>
      <c r="BB1895" s="1">
        <f t="shared" si="1376"/>
        <v>24</v>
      </c>
      <c r="BC1895" s="1">
        <f t="shared" si="1377"/>
        <v>24</v>
      </c>
      <c r="BD1895" s="1">
        <f t="shared" si="1378"/>
        <v>24</v>
      </c>
      <c r="BE1895" s="1">
        <f t="shared" si="1379"/>
        <v>24</v>
      </c>
      <c r="BF1895" s="1">
        <f t="shared" si="1380"/>
        <v>24</v>
      </c>
      <c r="BG1895" s="1">
        <f>+IF(D1895="male",VLOOKUP(M1895,'Key node cluster'!$A$3:$C$45,3,0),VLOOKUP(M1895,'Key node cluster'!$F$3:$H$27,3,0))</f>
        <v>24</v>
      </c>
    </row>
    <row r="1896" spans="1:59" x14ac:dyDescent="0.25">
      <c r="A1896" t="s">
        <v>852</v>
      </c>
      <c r="B1896">
        <v>9942068310</v>
      </c>
      <c r="C1896" s="7">
        <v>30</v>
      </c>
      <c r="D1896" t="s">
        <v>20</v>
      </c>
      <c r="E1896" t="s">
        <v>10</v>
      </c>
      <c r="G1896" t="str">
        <f t="shared" si="1381"/>
        <v>bachelor or above</v>
      </c>
      <c r="H1896" s="7">
        <f t="shared" si="1339"/>
        <v>5</v>
      </c>
      <c r="I1896" t="s">
        <v>14</v>
      </c>
      <c r="J1896">
        <v>27</v>
      </c>
      <c r="K1896">
        <v>4.9424657534246998</v>
      </c>
      <c r="L1896">
        <v>17</v>
      </c>
      <c r="M1896" s="5">
        <f t="shared" si="1340"/>
        <v>24</v>
      </c>
      <c r="N1896" s="5">
        <f>+IF(D1896="male",VLOOKUP(BG1896,'Key node cluster'!$L$3:$N$24,3,0),VLOOKUP(BG1896,'Key node cluster'!$R$3:$T$15,3,0))</f>
        <v>0</v>
      </c>
      <c r="O1896" s="1">
        <v>0</v>
      </c>
      <c r="P1896" s="1">
        <f t="shared" si="1341"/>
        <v>12</v>
      </c>
      <c r="Q1896" s="1">
        <f t="shared" si="1342"/>
        <v>12</v>
      </c>
      <c r="R1896" s="1">
        <f t="shared" si="1343"/>
        <v>12</v>
      </c>
      <c r="S1896" s="1">
        <f t="shared" si="1344"/>
        <v>12</v>
      </c>
      <c r="T1896" s="1">
        <f t="shared" si="1345"/>
        <v>12</v>
      </c>
      <c r="U1896" s="1">
        <f t="shared" si="1346"/>
        <v>12</v>
      </c>
      <c r="V1896" s="1">
        <f t="shared" si="1347"/>
        <v>12</v>
      </c>
      <c r="W1896" s="1">
        <f t="shared" si="1348"/>
        <v>12</v>
      </c>
      <c r="X1896" s="1">
        <f t="shared" si="1349"/>
        <v>12</v>
      </c>
      <c r="Y1896" s="1">
        <f t="shared" si="1350"/>
        <v>12</v>
      </c>
      <c r="Z1896" s="1">
        <f t="shared" si="1351"/>
        <v>12</v>
      </c>
      <c r="AA1896" s="1">
        <f t="shared" si="1352"/>
        <v>12</v>
      </c>
      <c r="AB1896" s="1">
        <f t="shared" si="1353"/>
        <v>20</v>
      </c>
      <c r="AC1896" s="1">
        <f t="shared" si="1354"/>
        <v>20</v>
      </c>
      <c r="AD1896" s="1">
        <f t="shared" si="1355"/>
        <v>20</v>
      </c>
      <c r="AE1896" s="1">
        <f t="shared" si="1356"/>
        <v>20</v>
      </c>
      <c r="AF1896" s="1">
        <f t="shared" si="1357"/>
        <v>20</v>
      </c>
      <c r="AG1896" s="1">
        <f t="shared" si="1358"/>
        <v>20</v>
      </c>
      <c r="AH1896" s="1">
        <f t="shared" si="1359"/>
        <v>20</v>
      </c>
      <c r="AI1896" s="1">
        <f t="shared" si="1360"/>
        <v>20</v>
      </c>
      <c r="AJ1896" s="1">
        <f t="shared" si="1361"/>
        <v>24</v>
      </c>
      <c r="AK1896" s="1">
        <f t="shared" si="1362"/>
        <v>24</v>
      </c>
      <c r="AL1896" s="1">
        <f t="shared" si="1363"/>
        <v>24</v>
      </c>
      <c r="AM1896" s="1">
        <f t="shared" si="1364"/>
        <v>24</v>
      </c>
      <c r="AN1896" s="1">
        <f t="shared" si="1365"/>
        <v>24</v>
      </c>
      <c r="AO1896" s="1">
        <f t="shared" si="1366"/>
        <v>24</v>
      </c>
      <c r="AP1896" s="7">
        <f t="shared" si="1382"/>
        <v>24</v>
      </c>
      <c r="AQ1896" s="7">
        <f t="shared" si="1383"/>
        <v>24</v>
      </c>
      <c r="AR1896" s="1">
        <f t="shared" si="1367"/>
        <v>24</v>
      </c>
      <c r="AS1896" s="7">
        <f t="shared" si="1384"/>
        <v>24</v>
      </c>
      <c r="AT1896" s="1">
        <f t="shared" si="1368"/>
        <v>24</v>
      </c>
      <c r="AU1896" s="1">
        <f t="shared" si="1369"/>
        <v>24</v>
      </c>
      <c r="AV1896" s="1">
        <f t="shared" si="1370"/>
        <v>24</v>
      </c>
      <c r="AW1896" s="1">
        <f t="shared" si="1371"/>
        <v>24</v>
      </c>
      <c r="AX1896" s="1">
        <f t="shared" si="1372"/>
        <v>24</v>
      </c>
      <c r="AY1896" s="1">
        <f t="shared" si="1373"/>
        <v>24</v>
      </c>
      <c r="AZ1896" s="1">
        <f t="shared" si="1374"/>
        <v>24</v>
      </c>
      <c r="BA1896" s="1">
        <f t="shared" si="1375"/>
        <v>24</v>
      </c>
      <c r="BB1896" s="1">
        <f t="shared" si="1376"/>
        <v>24</v>
      </c>
      <c r="BC1896" s="1">
        <f t="shared" si="1377"/>
        <v>24</v>
      </c>
      <c r="BD1896" s="1">
        <f t="shared" si="1378"/>
        <v>24</v>
      </c>
      <c r="BE1896" s="1">
        <f t="shared" si="1379"/>
        <v>24</v>
      </c>
      <c r="BF1896" s="1">
        <f t="shared" si="1380"/>
        <v>24</v>
      </c>
      <c r="BG1896" s="1">
        <f>+IF(D1896="male",VLOOKUP(M1896,'Key node cluster'!$A$3:$C$45,3,0),VLOOKUP(M1896,'Key node cluster'!$F$3:$H$27,3,0))</f>
        <v>24</v>
      </c>
    </row>
    <row r="1897" spans="1:59" x14ac:dyDescent="0.25">
      <c r="A1897" t="s">
        <v>854</v>
      </c>
      <c r="B1897">
        <v>9962010735</v>
      </c>
      <c r="C1897" s="7">
        <v>30</v>
      </c>
      <c r="D1897" t="s">
        <v>20</v>
      </c>
      <c r="E1897" t="s">
        <v>10</v>
      </c>
      <c r="F1897" t="s">
        <v>11</v>
      </c>
      <c r="G1897" t="str">
        <f t="shared" si="1381"/>
        <v>bachelor or above</v>
      </c>
      <c r="H1897" s="7">
        <f t="shared" si="1339"/>
        <v>5</v>
      </c>
      <c r="I1897" t="s">
        <v>14</v>
      </c>
      <c r="J1897">
        <v>26</v>
      </c>
      <c r="K1897">
        <v>1.0219178082192</v>
      </c>
      <c r="L1897">
        <v>5</v>
      </c>
      <c r="M1897" s="5">
        <f t="shared" si="1340"/>
        <v>24</v>
      </c>
      <c r="N1897" s="5">
        <f>+IF(D1897="male",VLOOKUP(BG1897,'Key node cluster'!$L$3:$N$24,3,0),VLOOKUP(BG1897,'Key node cluster'!$R$3:$T$15,3,0))</f>
        <v>0</v>
      </c>
      <c r="O1897" s="1">
        <v>0</v>
      </c>
      <c r="P1897" s="1">
        <f t="shared" si="1341"/>
        <v>12</v>
      </c>
      <c r="Q1897" s="1">
        <f t="shared" si="1342"/>
        <v>12</v>
      </c>
      <c r="R1897" s="1">
        <f t="shared" si="1343"/>
        <v>12</v>
      </c>
      <c r="S1897" s="1">
        <f t="shared" si="1344"/>
        <v>12</v>
      </c>
      <c r="T1897" s="1">
        <f t="shared" si="1345"/>
        <v>12</v>
      </c>
      <c r="U1897" s="1">
        <f t="shared" si="1346"/>
        <v>12</v>
      </c>
      <c r="V1897" s="1">
        <f t="shared" si="1347"/>
        <v>12</v>
      </c>
      <c r="W1897" s="1">
        <f t="shared" si="1348"/>
        <v>12</v>
      </c>
      <c r="X1897" s="1">
        <f t="shared" si="1349"/>
        <v>12</v>
      </c>
      <c r="Y1897" s="1">
        <f t="shared" si="1350"/>
        <v>12</v>
      </c>
      <c r="Z1897" s="1">
        <f t="shared" si="1351"/>
        <v>12</v>
      </c>
      <c r="AA1897" s="1">
        <f t="shared" si="1352"/>
        <v>12</v>
      </c>
      <c r="AB1897" s="1">
        <f t="shared" si="1353"/>
        <v>20</v>
      </c>
      <c r="AC1897" s="1">
        <f t="shared" si="1354"/>
        <v>20</v>
      </c>
      <c r="AD1897" s="1">
        <f t="shared" si="1355"/>
        <v>20</v>
      </c>
      <c r="AE1897" s="1">
        <f t="shared" si="1356"/>
        <v>20</v>
      </c>
      <c r="AF1897" s="1">
        <f t="shared" si="1357"/>
        <v>20</v>
      </c>
      <c r="AG1897" s="1">
        <f t="shared" si="1358"/>
        <v>20</v>
      </c>
      <c r="AH1897" s="1">
        <f t="shared" si="1359"/>
        <v>20</v>
      </c>
      <c r="AI1897" s="1">
        <f t="shared" si="1360"/>
        <v>20</v>
      </c>
      <c r="AJ1897" s="1">
        <f t="shared" si="1361"/>
        <v>24</v>
      </c>
      <c r="AK1897" s="1">
        <f t="shared" si="1362"/>
        <v>24</v>
      </c>
      <c r="AL1897" s="1">
        <f t="shared" si="1363"/>
        <v>24</v>
      </c>
      <c r="AM1897" s="1">
        <f t="shared" si="1364"/>
        <v>24</v>
      </c>
      <c r="AN1897" s="1">
        <f t="shared" si="1365"/>
        <v>24</v>
      </c>
      <c r="AO1897" s="1">
        <f t="shared" si="1366"/>
        <v>24</v>
      </c>
      <c r="AP1897" s="7">
        <f t="shared" si="1382"/>
        <v>24</v>
      </c>
      <c r="AQ1897" s="7">
        <f t="shared" si="1383"/>
        <v>24</v>
      </c>
      <c r="AR1897" s="1">
        <f t="shared" si="1367"/>
        <v>24</v>
      </c>
      <c r="AS1897" s="7">
        <f t="shared" si="1384"/>
        <v>24</v>
      </c>
      <c r="AT1897" s="1">
        <f t="shared" si="1368"/>
        <v>24</v>
      </c>
      <c r="AU1897" s="1">
        <f t="shared" si="1369"/>
        <v>24</v>
      </c>
      <c r="AV1897" s="1">
        <f t="shared" si="1370"/>
        <v>24</v>
      </c>
      <c r="AW1897" s="1">
        <f t="shared" si="1371"/>
        <v>24</v>
      </c>
      <c r="AX1897" s="1">
        <f t="shared" si="1372"/>
        <v>24</v>
      </c>
      <c r="AY1897" s="1">
        <f t="shared" si="1373"/>
        <v>24</v>
      </c>
      <c r="AZ1897" s="1">
        <f t="shared" si="1374"/>
        <v>24</v>
      </c>
      <c r="BA1897" s="1">
        <f t="shared" si="1375"/>
        <v>24</v>
      </c>
      <c r="BB1897" s="1">
        <f t="shared" si="1376"/>
        <v>24</v>
      </c>
      <c r="BC1897" s="1">
        <f t="shared" si="1377"/>
        <v>24</v>
      </c>
      <c r="BD1897" s="1">
        <f t="shared" si="1378"/>
        <v>24</v>
      </c>
      <c r="BE1897" s="1">
        <f t="shared" si="1379"/>
        <v>24</v>
      </c>
      <c r="BF1897" s="1">
        <f t="shared" si="1380"/>
        <v>24</v>
      </c>
      <c r="BG1897" s="1">
        <f>+IF(D1897="male",VLOOKUP(M1897,'Key node cluster'!$A$3:$C$45,3,0),VLOOKUP(M1897,'Key node cluster'!$F$3:$H$27,3,0))</f>
        <v>24</v>
      </c>
    </row>
    <row r="1898" spans="1:59" x14ac:dyDescent="0.25">
      <c r="A1898" t="s">
        <v>860</v>
      </c>
      <c r="B1898">
        <v>9792012802</v>
      </c>
      <c r="C1898" s="7">
        <v>40</v>
      </c>
      <c r="D1898" t="s">
        <v>20</v>
      </c>
      <c r="E1898" t="s">
        <v>10</v>
      </c>
      <c r="F1898" t="s">
        <v>352</v>
      </c>
      <c r="G1898" t="str">
        <f t="shared" si="1381"/>
        <v>bachelor or above</v>
      </c>
      <c r="H1898" s="7">
        <f t="shared" si="1339"/>
        <v>20</v>
      </c>
      <c r="I1898" t="s">
        <v>14</v>
      </c>
      <c r="J1898">
        <v>43</v>
      </c>
      <c r="K1898">
        <v>19.783561643835998</v>
      </c>
      <c r="L1898">
        <v>1</v>
      </c>
      <c r="M1898" s="5">
        <f t="shared" si="1340"/>
        <v>24</v>
      </c>
      <c r="N1898" s="5">
        <f>+IF(D1898="male",VLOOKUP(BG1898,'Key node cluster'!$L$3:$N$24,3,0),VLOOKUP(BG1898,'Key node cluster'!$R$3:$T$15,3,0))</f>
        <v>0</v>
      </c>
      <c r="O1898" s="1">
        <v>0</v>
      </c>
      <c r="P1898" s="1">
        <f t="shared" si="1341"/>
        <v>12</v>
      </c>
      <c r="Q1898" s="1">
        <f t="shared" si="1342"/>
        <v>12</v>
      </c>
      <c r="R1898" s="1">
        <f t="shared" si="1343"/>
        <v>12</v>
      </c>
      <c r="S1898" s="1">
        <f t="shared" si="1344"/>
        <v>12</v>
      </c>
      <c r="T1898" s="1">
        <f t="shared" si="1345"/>
        <v>12</v>
      </c>
      <c r="U1898" s="1">
        <f t="shared" si="1346"/>
        <v>12</v>
      </c>
      <c r="V1898" s="1">
        <f t="shared" si="1347"/>
        <v>12</v>
      </c>
      <c r="W1898" s="1">
        <f t="shared" si="1348"/>
        <v>12</v>
      </c>
      <c r="X1898" s="1">
        <f t="shared" si="1349"/>
        <v>12</v>
      </c>
      <c r="Y1898" s="1">
        <f t="shared" si="1350"/>
        <v>12</v>
      </c>
      <c r="Z1898" s="1">
        <f t="shared" si="1351"/>
        <v>12</v>
      </c>
      <c r="AA1898" s="1">
        <f t="shared" si="1352"/>
        <v>12</v>
      </c>
      <c r="AB1898" s="1">
        <f t="shared" si="1353"/>
        <v>20</v>
      </c>
      <c r="AC1898" s="1">
        <f t="shared" si="1354"/>
        <v>20</v>
      </c>
      <c r="AD1898" s="1">
        <f t="shared" si="1355"/>
        <v>20</v>
      </c>
      <c r="AE1898" s="1">
        <f t="shared" si="1356"/>
        <v>20</v>
      </c>
      <c r="AF1898" s="1">
        <f t="shared" si="1357"/>
        <v>20</v>
      </c>
      <c r="AG1898" s="1">
        <f t="shared" si="1358"/>
        <v>20</v>
      </c>
      <c r="AH1898" s="1">
        <f t="shared" si="1359"/>
        <v>20</v>
      </c>
      <c r="AI1898" s="1">
        <f t="shared" si="1360"/>
        <v>20</v>
      </c>
      <c r="AJ1898" s="1">
        <f t="shared" si="1361"/>
        <v>24</v>
      </c>
      <c r="AK1898" s="1">
        <f t="shared" si="1362"/>
        <v>24</v>
      </c>
      <c r="AL1898" s="1">
        <f t="shared" si="1363"/>
        <v>24</v>
      </c>
      <c r="AM1898" s="1">
        <f t="shared" si="1364"/>
        <v>24</v>
      </c>
      <c r="AN1898" s="1">
        <f t="shared" si="1365"/>
        <v>24</v>
      </c>
      <c r="AO1898" s="1">
        <f t="shared" si="1366"/>
        <v>24</v>
      </c>
      <c r="AP1898" s="7">
        <f t="shared" si="1382"/>
        <v>24</v>
      </c>
      <c r="AQ1898" s="7">
        <f t="shared" si="1383"/>
        <v>24</v>
      </c>
      <c r="AR1898" s="1">
        <f t="shared" si="1367"/>
        <v>24</v>
      </c>
      <c r="AS1898" s="7">
        <f t="shared" si="1384"/>
        <v>24</v>
      </c>
      <c r="AT1898" s="1">
        <f t="shared" si="1368"/>
        <v>24</v>
      </c>
      <c r="AU1898" s="1">
        <f t="shared" si="1369"/>
        <v>24</v>
      </c>
      <c r="AV1898" s="1">
        <f t="shared" si="1370"/>
        <v>24</v>
      </c>
      <c r="AW1898" s="1">
        <f t="shared" si="1371"/>
        <v>24</v>
      </c>
      <c r="AX1898" s="1">
        <f t="shared" si="1372"/>
        <v>24</v>
      </c>
      <c r="AY1898" s="1">
        <f t="shared" si="1373"/>
        <v>24</v>
      </c>
      <c r="AZ1898" s="1">
        <f t="shared" si="1374"/>
        <v>24</v>
      </c>
      <c r="BA1898" s="1">
        <f t="shared" si="1375"/>
        <v>24</v>
      </c>
      <c r="BB1898" s="1">
        <f t="shared" si="1376"/>
        <v>24</v>
      </c>
      <c r="BC1898" s="1">
        <f t="shared" si="1377"/>
        <v>24</v>
      </c>
      <c r="BD1898" s="1">
        <f t="shared" si="1378"/>
        <v>24</v>
      </c>
      <c r="BE1898" s="1">
        <f t="shared" si="1379"/>
        <v>24</v>
      </c>
      <c r="BF1898" s="1">
        <f t="shared" si="1380"/>
        <v>24</v>
      </c>
      <c r="BG1898" s="1">
        <f>+IF(D1898="male",VLOOKUP(M1898,'Key node cluster'!$A$3:$C$45,3,0),VLOOKUP(M1898,'Key node cluster'!$F$3:$H$27,3,0))</f>
        <v>24</v>
      </c>
    </row>
    <row r="1899" spans="1:59" x14ac:dyDescent="0.25">
      <c r="A1899" t="s">
        <v>864</v>
      </c>
      <c r="B1899">
        <v>9922001919</v>
      </c>
      <c r="C1899" s="7">
        <v>30</v>
      </c>
      <c r="D1899" t="s">
        <v>20</v>
      </c>
      <c r="E1899" t="s">
        <v>10</v>
      </c>
      <c r="F1899" t="s">
        <v>11</v>
      </c>
      <c r="G1899" t="str">
        <f t="shared" si="1381"/>
        <v>bachelor or above</v>
      </c>
      <c r="H1899" s="7">
        <f t="shared" si="1339"/>
        <v>10</v>
      </c>
      <c r="I1899" t="s">
        <v>127</v>
      </c>
      <c r="J1899">
        <v>29</v>
      </c>
      <c r="K1899">
        <v>5.4356164383561998</v>
      </c>
      <c r="L1899">
        <v>13</v>
      </c>
      <c r="M1899" s="5">
        <f t="shared" si="1340"/>
        <v>24</v>
      </c>
      <c r="N1899" s="5">
        <f>+IF(D1899="male",VLOOKUP(BG1899,'Key node cluster'!$L$3:$N$24,3,0),VLOOKUP(BG1899,'Key node cluster'!$R$3:$T$15,3,0))</f>
        <v>0</v>
      </c>
      <c r="O1899" s="1">
        <v>0</v>
      </c>
      <c r="P1899" s="1">
        <f t="shared" si="1341"/>
        <v>12</v>
      </c>
      <c r="Q1899" s="1">
        <f t="shared" si="1342"/>
        <v>12</v>
      </c>
      <c r="R1899" s="1">
        <f t="shared" si="1343"/>
        <v>12</v>
      </c>
      <c r="S1899" s="1">
        <f t="shared" si="1344"/>
        <v>12</v>
      </c>
      <c r="T1899" s="1">
        <f t="shared" si="1345"/>
        <v>12</v>
      </c>
      <c r="U1899" s="1">
        <f t="shared" si="1346"/>
        <v>12</v>
      </c>
      <c r="V1899" s="1">
        <f t="shared" si="1347"/>
        <v>12</v>
      </c>
      <c r="W1899" s="1">
        <f t="shared" si="1348"/>
        <v>12</v>
      </c>
      <c r="X1899" s="1">
        <f t="shared" si="1349"/>
        <v>12</v>
      </c>
      <c r="Y1899" s="1">
        <f t="shared" si="1350"/>
        <v>12</v>
      </c>
      <c r="Z1899" s="1">
        <f t="shared" si="1351"/>
        <v>12</v>
      </c>
      <c r="AA1899" s="1">
        <f t="shared" si="1352"/>
        <v>12</v>
      </c>
      <c r="AB1899" s="1">
        <f t="shared" si="1353"/>
        <v>20</v>
      </c>
      <c r="AC1899" s="1">
        <f t="shared" si="1354"/>
        <v>20</v>
      </c>
      <c r="AD1899" s="1">
        <f t="shared" si="1355"/>
        <v>20</v>
      </c>
      <c r="AE1899" s="1">
        <f t="shared" si="1356"/>
        <v>20</v>
      </c>
      <c r="AF1899" s="1">
        <f t="shared" si="1357"/>
        <v>20</v>
      </c>
      <c r="AG1899" s="1">
        <f t="shared" si="1358"/>
        <v>20</v>
      </c>
      <c r="AH1899" s="1">
        <f t="shared" si="1359"/>
        <v>20</v>
      </c>
      <c r="AI1899" s="1">
        <f t="shared" si="1360"/>
        <v>20</v>
      </c>
      <c r="AJ1899" s="1">
        <f t="shared" si="1361"/>
        <v>24</v>
      </c>
      <c r="AK1899" s="1">
        <f t="shared" si="1362"/>
        <v>24</v>
      </c>
      <c r="AL1899" s="1">
        <f t="shared" si="1363"/>
        <v>24</v>
      </c>
      <c r="AM1899" s="1">
        <f t="shared" si="1364"/>
        <v>24</v>
      </c>
      <c r="AN1899" s="1">
        <f t="shared" si="1365"/>
        <v>24</v>
      </c>
      <c r="AO1899" s="1">
        <f t="shared" si="1366"/>
        <v>24</v>
      </c>
      <c r="AP1899" s="7">
        <f t="shared" si="1382"/>
        <v>24</v>
      </c>
      <c r="AQ1899" s="7">
        <f t="shared" si="1383"/>
        <v>24</v>
      </c>
      <c r="AR1899" s="1">
        <f t="shared" si="1367"/>
        <v>24</v>
      </c>
      <c r="AS1899" s="7">
        <f t="shared" si="1384"/>
        <v>24</v>
      </c>
      <c r="AT1899" s="1">
        <f t="shared" si="1368"/>
        <v>24</v>
      </c>
      <c r="AU1899" s="1">
        <f t="shared" si="1369"/>
        <v>24</v>
      </c>
      <c r="AV1899" s="1">
        <f t="shared" si="1370"/>
        <v>24</v>
      </c>
      <c r="AW1899" s="1">
        <f t="shared" si="1371"/>
        <v>24</v>
      </c>
      <c r="AX1899" s="1">
        <f t="shared" si="1372"/>
        <v>24</v>
      </c>
      <c r="AY1899" s="1">
        <f t="shared" si="1373"/>
        <v>24</v>
      </c>
      <c r="AZ1899" s="1">
        <f t="shared" si="1374"/>
        <v>24</v>
      </c>
      <c r="BA1899" s="1">
        <f t="shared" si="1375"/>
        <v>24</v>
      </c>
      <c r="BB1899" s="1">
        <f t="shared" si="1376"/>
        <v>24</v>
      </c>
      <c r="BC1899" s="1">
        <f t="shared" si="1377"/>
        <v>24</v>
      </c>
      <c r="BD1899" s="1">
        <f t="shared" si="1378"/>
        <v>24</v>
      </c>
      <c r="BE1899" s="1">
        <f t="shared" si="1379"/>
        <v>24</v>
      </c>
      <c r="BF1899" s="1">
        <f t="shared" si="1380"/>
        <v>24</v>
      </c>
      <c r="BG1899" s="1">
        <f>+IF(D1899="male",VLOOKUP(M1899,'Key node cluster'!$A$3:$C$45,3,0),VLOOKUP(M1899,'Key node cluster'!$F$3:$H$27,3,0))</f>
        <v>24</v>
      </c>
    </row>
    <row r="1900" spans="1:59" x14ac:dyDescent="0.25">
      <c r="A1900" t="s">
        <v>888</v>
      </c>
      <c r="B1900">
        <v>9942003029</v>
      </c>
      <c r="C1900" s="7">
        <v>30</v>
      </c>
      <c r="D1900" t="s">
        <v>20</v>
      </c>
      <c r="E1900" t="s">
        <v>10</v>
      </c>
      <c r="F1900" t="s">
        <v>25</v>
      </c>
      <c r="G1900" t="str">
        <f t="shared" si="1381"/>
        <v>bachelor or above</v>
      </c>
      <c r="H1900" s="7">
        <f t="shared" si="1339"/>
        <v>5</v>
      </c>
      <c r="I1900" t="s">
        <v>14</v>
      </c>
      <c r="J1900">
        <v>28</v>
      </c>
      <c r="K1900">
        <v>3.6684931506848999</v>
      </c>
      <c r="L1900">
        <v>15</v>
      </c>
      <c r="M1900" s="5">
        <f t="shared" si="1340"/>
        <v>24</v>
      </c>
      <c r="N1900" s="5">
        <f>+IF(D1900="male",VLOOKUP(BG1900,'Key node cluster'!$L$3:$N$24,3,0),VLOOKUP(BG1900,'Key node cluster'!$R$3:$T$15,3,0))</f>
        <v>0</v>
      </c>
      <c r="O1900" s="1">
        <v>0</v>
      </c>
      <c r="P1900" s="1">
        <f t="shared" si="1341"/>
        <v>12</v>
      </c>
      <c r="Q1900" s="1">
        <f t="shared" si="1342"/>
        <v>12</v>
      </c>
      <c r="R1900" s="1">
        <f t="shared" si="1343"/>
        <v>12</v>
      </c>
      <c r="S1900" s="1">
        <f t="shared" si="1344"/>
        <v>12</v>
      </c>
      <c r="T1900" s="1">
        <f t="shared" si="1345"/>
        <v>12</v>
      </c>
      <c r="U1900" s="1">
        <f t="shared" si="1346"/>
        <v>12</v>
      </c>
      <c r="V1900" s="1">
        <f t="shared" si="1347"/>
        <v>12</v>
      </c>
      <c r="W1900" s="1">
        <f t="shared" si="1348"/>
        <v>12</v>
      </c>
      <c r="X1900" s="1">
        <f t="shared" si="1349"/>
        <v>12</v>
      </c>
      <c r="Y1900" s="1">
        <f t="shared" si="1350"/>
        <v>12</v>
      </c>
      <c r="Z1900" s="1">
        <f t="shared" si="1351"/>
        <v>12</v>
      </c>
      <c r="AA1900" s="1">
        <f t="shared" si="1352"/>
        <v>12</v>
      </c>
      <c r="AB1900" s="1">
        <f t="shared" si="1353"/>
        <v>20</v>
      </c>
      <c r="AC1900" s="1">
        <f t="shared" si="1354"/>
        <v>20</v>
      </c>
      <c r="AD1900" s="1">
        <f t="shared" si="1355"/>
        <v>20</v>
      </c>
      <c r="AE1900" s="1">
        <f t="shared" si="1356"/>
        <v>20</v>
      </c>
      <c r="AF1900" s="1">
        <f t="shared" si="1357"/>
        <v>20</v>
      </c>
      <c r="AG1900" s="1">
        <f t="shared" si="1358"/>
        <v>20</v>
      </c>
      <c r="AH1900" s="1">
        <f t="shared" si="1359"/>
        <v>20</v>
      </c>
      <c r="AI1900" s="1">
        <f t="shared" si="1360"/>
        <v>20</v>
      </c>
      <c r="AJ1900" s="1">
        <f t="shared" si="1361"/>
        <v>24</v>
      </c>
      <c r="AK1900" s="1">
        <f t="shared" si="1362"/>
        <v>24</v>
      </c>
      <c r="AL1900" s="1">
        <f t="shared" si="1363"/>
        <v>24</v>
      </c>
      <c r="AM1900" s="1">
        <f t="shared" si="1364"/>
        <v>24</v>
      </c>
      <c r="AN1900" s="1">
        <f t="shared" si="1365"/>
        <v>24</v>
      </c>
      <c r="AO1900" s="1">
        <f t="shared" si="1366"/>
        <v>24</v>
      </c>
      <c r="AP1900" s="7">
        <f t="shared" si="1382"/>
        <v>24</v>
      </c>
      <c r="AQ1900" s="7">
        <f t="shared" si="1383"/>
        <v>24</v>
      </c>
      <c r="AR1900" s="1">
        <f t="shared" si="1367"/>
        <v>24</v>
      </c>
      <c r="AS1900" s="7">
        <f t="shared" si="1384"/>
        <v>24</v>
      </c>
      <c r="AT1900" s="1">
        <f t="shared" si="1368"/>
        <v>24</v>
      </c>
      <c r="AU1900" s="1">
        <f t="shared" si="1369"/>
        <v>24</v>
      </c>
      <c r="AV1900" s="1">
        <f t="shared" si="1370"/>
        <v>24</v>
      </c>
      <c r="AW1900" s="1">
        <f t="shared" si="1371"/>
        <v>24</v>
      </c>
      <c r="AX1900" s="1">
        <f t="shared" si="1372"/>
        <v>24</v>
      </c>
      <c r="AY1900" s="1">
        <f t="shared" si="1373"/>
        <v>24</v>
      </c>
      <c r="AZ1900" s="1">
        <f t="shared" si="1374"/>
        <v>24</v>
      </c>
      <c r="BA1900" s="1">
        <f t="shared" si="1375"/>
        <v>24</v>
      </c>
      <c r="BB1900" s="1">
        <f t="shared" si="1376"/>
        <v>24</v>
      </c>
      <c r="BC1900" s="1">
        <f t="shared" si="1377"/>
        <v>24</v>
      </c>
      <c r="BD1900" s="1">
        <f t="shared" si="1378"/>
        <v>24</v>
      </c>
      <c r="BE1900" s="1">
        <f t="shared" si="1379"/>
        <v>24</v>
      </c>
      <c r="BF1900" s="1">
        <f t="shared" si="1380"/>
        <v>24</v>
      </c>
      <c r="BG1900" s="1">
        <f>+IF(D1900="male",VLOOKUP(M1900,'Key node cluster'!$A$3:$C$45,3,0),VLOOKUP(M1900,'Key node cluster'!$F$3:$H$27,3,0))</f>
        <v>24</v>
      </c>
    </row>
    <row r="1901" spans="1:59" x14ac:dyDescent="0.25">
      <c r="A1901" t="s">
        <v>930</v>
      </c>
      <c r="B1901">
        <v>9892016669</v>
      </c>
      <c r="C1901" s="7">
        <v>30</v>
      </c>
      <c r="D1901" t="s">
        <v>20</v>
      </c>
      <c r="E1901" t="s">
        <v>10</v>
      </c>
      <c r="F1901" t="s">
        <v>25</v>
      </c>
      <c r="G1901" t="str">
        <f t="shared" si="1381"/>
        <v>bachelor or above</v>
      </c>
      <c r="H1901" s="7">
        <f t="shared" si="1339"/>
        <v>1</v>
      </c>
      <c r="I1901" t="s">
        <v>14</v>
      </c>
      <c r="J1901">
        <v>32</v>
      </c>
      <c r="K1901">
        <v>0.66575342465752996</v>
      </c>
      <c r="L1901">
        <v>2</v>
      </c>
      <c r="M1901" s="5">
        <f t="shared" si="1340"/>
        <v>23</v>
      </c>
      <c r="N1901" s="5">
        <f>+IF(D1901="male",VLOOKUP(BG1901,'Key node cluster'!$L$3:$N$24,3,0),VLOOKUP(BG1901,'Key node cluster'!$R$3:$T$15,3,0))</f>
        <v>0</v>
      </c>
      <c r="O1901" s="1">
        <v>0</v>
      </c>
      <c r="P1901" s="1">
        <f t="shared" si="1341"/>
        <v>12</v>
      </c>
      <c r="Q1901" s="1">
        <f t="shared" si="1342"/>
        <v>12</v>
      </c>
      <c r="R1901" s="1">
        <f t="shared" si="1343"/>
        <v>12</v>
      </c>
      <c r="S1901" s="1">
        <f t="shared" si="1344"/>
        <v>12</v>
      </c>
      <c r="T1901" s="1">
        <f t="shared" si="1345"/>
        <v>12</v>
      </c>
      <c r="U1901" s="1">
        <f t="shared" si="1346"/>
        <v>12</v>
      </c>
      <c r="V1901" s="1">
        <f t="shared" si="1347"/>
        <v>12</v>
      </c>
      <c r="W1901" s="1">
        <f t="shared" si="1348"/>
        <v>12</v>
      </c>
      <c r="X1901" s="1">
        <f t="shared" si="1349"/>
        <v>12</v>
      </c>
      <c r="Y1901" s="1">
        <f t="shared" si="1350"/>
        <v>12</v>
      </c>
      <c r="Z1901" s="1">
        <f t="shared" si="1351"/>
        <v>12</v>
      </c>
      <c r="AA1901" s="1">
        <f t="shared" si="1352"/>
        <v>12</v>
      </c>
      <c r="AB1901" s="1">
        <f t="shared" si="1353"/>
        <v>20</v>
      </c>
      <c r="AC1901" s="1">
        <f t="shared" si="1354"/>
        <v>20</v>
      </c>
      <c r="AD1901" s="1">
        <f t="shared" si="1355"/>
        <v>20</v>
      </c>
      <c r="AE1901" s="1">
        <f t="shared" si="1356"/>
        <v>20</v>
      </c>
      <c r="AF1901" s="1">
        <f t="shared" si="1357"/>
        <v>20</v>
      </c>
      <c r="AG1901" s="1">
        <f t="shared" si="1358"/>
        <v>20</v>
      </c>
      <c r="AH1901" s="1">
        <f t="shared" si="1359"/>
        <v>20</v>
      </c>
      <c r="AI1901" s="1">
        <f t="shared" si="1360"/>
        <v>20</v>
      </c>
      <c r="AJ1901" s="1">
        <f t="shared" si="1361"/>
        <v>21</v>
      </c>
      <c r="AK1901" s="1">
        <f t="shared" si="1362"/>
        <v>23</v>
      </c>
      <c r="AL1901" s="1">
        <f t="shared" si="1363"/>
        <v>23</v>
      </c>
      <c r="AM1901" s="1">
        <f t="shared" si="1364"/>
        <v>23</v>
      </c>
      <c r="AN1901" s="1">
        <f t="shared" si="1365"/>
        <v>23</v>
      </c>
      <c r="AO1901" s="1">
        <f t="shared" si="1366"/>
        <v>23</v>
      </c>
      <c r="AP1901" s="7">
        <f t="shared" si="1382"/>
        <v>23</v>
      </c>
      <c r="AQ1901" s="7">
        <f t="shared" si="1383"/>
        <v>23</v>
      </c>
      <c r="AR1901" s="1">
        <f t="shared" si="1367"/>
        <v>23</v>
      </c>
      <c r="AS1901" s="7">
        <f t="shared" si="1384"/>
        <v>23</v>
      </c>
      <c r="AT1901" s="1">
        <f t="shared" si="1368"/>
        <v>23</v>
      </c>
      <c r="AU1901" s="1">
        <f t="shared" si="1369"/>
        <v>23</v>
      </c>
      <c r="AV1901" s="1">
        <f t="shared" si="1370"/>
        <v>23</v>
      </c>
      <c r="AW1901" s="1">
        <f t="shared" si="1371"/>
        <v>23</v>
      </c>
      <c r="AX1901" s="1">
        <f t="shared" si="1372"/>
        <v>23</v>
      </c>
      <c r="AY1901" s="1">
        <f t="shared" si="1373"/>
        <v>23</v>
      </c>
      <c r="AZ1901" s="1">
        <f t="shared" si="1374"/>
        <v>23</v>
      </c>
      <c r="BA1901" s="1">
        <f t="shared" si="1375"/>
        <v>23</v>
      </c>
      <c r="BB1901" s="1">
        <f t="shared" si="1376"/>
        <v>23</v>
      </c>
      <c r="BC1901" s="1">
        <f t="shared" si="1377"/>
        <v>23</v>
      </c>
      <c r="BD1901" s="1">
        <f t="shared" si="1378"/>
        <v>23</v>
      </c>
      <c r="BE1901" s="1">
        <f t="shared" si="1379"/>
        <v>23</v>
      </c>
      <c r="BF1901" s="1">
        <f t="shared" si="1380"/>
        <v>23</v>
      </c>
      <c r="BG1901" s="1">
        <f>+IF(D1901="male",VLOOKUP(M1901,'Key node cluster'!$A$3:$C$45,3,0),VLOOKUP(M1901,'Key node cluster'!$F$3:$H$27,3,0))</f>
        <v>23</v>
      </c>
    </row>
    <row r="1902" spans="1:59" x14ac:dyDescent="0.25">
      <c r="A1902" t="s">
        <v>943</v>
      </c>
      <c r="B1902">
        <v>9922028008</v>
      </c>
      <c r="C1902" s="7">
        <v>30</v>
      </c>
      <c r="D1902" t="s">
        <v>20</v>
      </c>
      <c r="E1902" t="s">
        <v>10</v>
      </c>
      <c r="F1902" t="s">
        <v>25</v>
      </c>
      <c r="G1902" t="str">
        <f t="shared" si="1381"/>
        <v>bachelor or above</v>
      </c>
      <c r="H1902" s="7">
        <f t="shared" si="1339"/>
        <v>5</v>
      </c>
      <c r="I1902" t="s">
        <v>14</v>
      </c>
      <c r="J1902">
        <v>29</v>
      </c>
      <c r="K1902">
        <v>4.4383561643835998</v>
      </c>
      <c r="L1902">
        <v>1</v>
      </c>
      <c r="M1902" s="5">
        <f t="shared" si="1340"/>
        <v>24</v>
      </c>
      <c r="N1902" s="5">
        <f>+IF(D1902="male",VLOOKUP(BG1902,'Key node cluster'!$L$3:$N$24,3,0),VLOOKUP(BG1902,'Key node cluster'!$R$3:$T$15,3,0))</f>
        <v>0</v>
      </c>
      <c r="O1902" s="1">
        <v>0</v>
      </c>
      <c r="P1902" s="1">
        <f t="shared" si="1341"/>
        <v>12</v>
      </c>
      <c r="Q1902" s="1">
        <f t="shared" si="1342"/>
        <v>12</v>
      </c>
      <c r="R1902" s="1">
        <f t="shared" si="1343"/>
        <v>12</v>
      </c>
      <c r="S1902" s="1">
        <f t="shared" si="1344"/>
        <v>12</v>
      </c>
      <c r="T1902" s="1">
        <f t="shared" si="1345"/>
        <v>12</v>
      </c>
      <c r="U1902" s="1">
        <f t="shared" si="1346"/>
        <v>12</v>
      </c>
      <c r="V1902" s="1">
        <f t="shared" si="1347"/>
        <v>12</v>
      </c>
      <c r="W1902" s="1">
        <f t="shared" si="1348"/>
        <v>12</v>
      </c>
      <c r="X1902" s="1">
        <f t="shared" si="1349"/>
        <v>12</v>
      </c>
      <c r="Y1902" s="1">
        <f t="shared" si="1350"/>
        <v>12</v>
      </c>
      <c r="Z1902" s="1">
        <f t="shared" si="1351"/>
        <v>12</v>
      </c>
      <c r="AA1902" s="1">
        <f t="shared" si="1352"/>
        <v>12</v>
      </c>
      <c r="AB1902" s="1">
        <f t="shared" si="1353"/>
        <v>20</v>
      </c>
      <c r="AC1902" s="1">
        <f t="shared" si="1354"/>
        <v>20</v>
      </c>
      <c r="AD1902" s="1">
        <f t="shared" si="1355"/>
        <v>20</v>
      </c>
      <c r="AE1902" s="1">
        <f t="shared" si="1356"/>
        <v>20</v>
      </c>
      <c r="AF1902" s="1">
        <f t="shared" si="1357"/>
        <v>20</v>
      </c>
      <c r="AG1902" s="1">
        <f t="shared" si="1358"/>
        <v>20</v>
      </c>
      <c r="AH1902" s="1">
        <f t="shared" si="1359"/>
        <v>20</v>
      </c>
      <c r="AI1902" s="1">
        <f t="shared" si="1360"/>
        <v>20</v>
      </c>
      <c r="AJ1902" s="1">
        <f t="shared" si="1361"/>
        <v>24</v>
      </c>
      <c r="AK1902" s="1">
        <f t="shared" si="1362"/>
        <v>24</v>
      </c>
      <c r="AL1902" s="1">
        <f t="shared" si="1363"/>
        <v>24</v>
      </c>
      <c r="AM1902" s="1">
        <f t="shared" si="1364"/>
        <v>24</v>
      </c>
      <c r="AN1902" s="1">
        <f t="shared" si="1365"/>
        <v>24</v>
      </c>
      <c r="AO1902" s="1">
        <f t="shared" si="1366"/>
        <v>24</v>
      </c>
      <c r="AP1902" s="7">
        <f t="shared" si="1382"/>
        <v>24</v>
      </c>
      <c r="AQ1902" s="7">
        <f t="shared" si="1383"/>
        <v>24</v>
      </c>
      <c r="AR1902" s="1">
        <f t="shared" si="1367"/>
        <v>24</v>
      </c>
      <c r="AS1902" s="7">
        <f t="shared" si="1384"/>
        <v>24</v>
      </c>
      <c r="AT1902" s="1">
        <f t="shared" si="1368"/>
        <v>24</v>
      </c>
      <c r="AU1902" s="1">
        <f t="shared" si="1369"/>
        <v>24</v>
      </c>
      <c r="AV1902" s="1">
        <f t="shared" si="1370"/>
        <v>24</v>
      </c>
      <c r="AW1902" s="1">
        <f t="shared" si="1371"/>
        <v>24</v>
      </c>
      <c r="AX1902" s="1">
        <f t="shared" si="1372"/>
        <v>24</v>
      </c>
      <c r="AY1902" s="1">
        <f t="shared" si="1373"/>
        <v>24</v>
      </c>
      <c r="AZ1902" s="1">
        <f t="shared" si="1374"/>
        <v>24</v>
      </c>
      <c r="BA1902" s="1">
        <f t="shared" si="1375"/>
        <v>24</v>
      </c>
      <c r="BB1902" s="1">
        <f t="shared" si="1376"/>
        <v>24</v>
      </c>
      <c r="BC1902" s="1">
        <f t="shared" si="1377"/>
        <v>24</v>
      </c>
      <c r="BD1902" s="1">
        <f t="shared" si="1378"/>
        <v>24</v>
      </c>
      <c r="BE1902" s="1">
        <f t="shared" si="1379"/>
        <v>24</v>
      </c>
      <c r="BF1902" s="1">
        <f t="shared" si="1380"/>
        <v>24</v>
      </c>
      <c r="BG1902" s="1">
        <f>+IF(D1902="male",VLOOKUP(M1902,'Key node cluster'!$A$3:$C$45,3,0),VLOOKUP(M1902,'Key node cluster'!$F$3:$H$27,3,0))</f>
        <v>24</v>
      </c>
    </row>
    <row r="1903" spans="1:59" x14ac:dyDescent="0.25">
      <c r="A1903" t="s">
        <v>947</v>
      </c>
      <c r="B1903">
        <v>9882034904</v>
      </c>
      <c r="C1903" s="7">
        <v>30</v>
      </c>
      <c r="D1903" t="s">
        <v>20</v>
      </c>
      <c r="E1903" t="s">
        <v>10</v>
      </c>
      <c r="F1903" t="s">
        <v>45</v>
      </c>
      <c r="G1903" t="str">
        <f t="shared" si="1381"/>
        <v>bachelor or above</v>
      </c>
      <c r="H1903" s="7">
        <f t="shared" si="1339"/>
        <v>10</v>
      </c>
      <c r="I1903" t="s">
        <v>14</v>
      </c>
      <c r="J1903">
        <v>33</v>
      </c>
      <c r="K1903">
        <v>5.4301369863013997</v>
      </c>
      <c r="L1903">
        <v>4</v>
      </c>
      <c r="M1903" s="5">
        <f t="shared" si="1340"/>
        <v>24</v>
      </c>
      <c r="N1903" s="5">
        <f>+IF(D1903="male",VLOOKUP(BG1903,'Key node cluster'!$L$3:$N$24,3,0),VLOOKUP(BG1903,'Key node cluster'!$R$3:$T$15,3,0))</f>
        <v>0</v>
      </c>
      <c r="O1903" s="1">
        <v>0</v>
      </c>
      <c r="P1903" s="1">
        <f t="shared" si="1341"/>
        <v>12</v>
      </c>
      <c r="Q1903" s="1">
        <f t="shared" si="1342"/>
        <v>12</v>
      </c>
      <c r="R1903" s="1">
        <f t="shared" si="1343"/>
        <v>12</v>
      </c>
      <c r="S1903" s="1">
        <f t="shared" si="1344"/>
        <v>12</v>
      </c>
      <c r="T1903" s="1">
        <f t="shared" si="1345"/>
        <v>12</v>
      </c>
      <c r="U1903" s="1">
        <f t="shared" si="1346"/>
        <v>12</v>
      </c>
      <c r="V1903" s="1">
        <f t="shared" si="1347"/>
        <v>12</v>
      </c>
      <c r="W1903" s="1">
        <f t="shared" si="1348"/>
        <v>12</v>
      </c>
      <c r="X1903" s="1">
        <f t="shared" si="1349"/>
        <v>12</v>
      </c>
      <c r="Y1903" s="1">
        <f t="shared" si="1350"/>
        <v>12</v>
      </c>
      <c r="Z1903" s="1">
        <f t="shared" si="1351"/>
        <v>12</v>
      </c>
      <c r="AA1903" s="1">
        <f t="shared" si="1352"/>
        <v>12</v>
      </c>
      <c r="AB1903" s="1">
        <f t="shared" si="1353"/>
        <v>20</v>
      </c>
      <c r="AC1903" s="1">
        <f t="shared" si="1354"/>
        <v>20</v>
      </c>
      <c r="AD1903" s="1">
        <f t="shared" si="1355"/>
        <v>20</v>
      </c>
      <c r="AE1903" s="1">
        <f t="shared" si="1356"/>
        <v>20</v>
      </c>
      <c r="AF1903" s="1">
        <f t="shared" si="1357"/>
        <v>20</v>
      </c>
      <c r="AG1903" s="1">
        <f t="shared" si="1358"/>
        <v>20</v>
      </c>
      <c r="AH1903" s="1">
        <f t="shared" si="1359"/>
        <v>20</v>
      </c>
      <c r="AI1903" s="1">
        <f t="shared" si="1360"/>
        <v>20</v>
      </c>
      <c r="AJ1903" s="1">
        <f t="shared" si="1361"/>
        <v>24</v>
      </c>
      <c r="AK1903" s="1">
        <f t="shared" si="1362"/>
        <v>24</v>
      </c>
      <c r="AL1903" s="1">
        <f t="shared" si="1363"/>
        <v>24</v>
      </c>
      <c r="AM1903" s="1">
        <f t="shared" si="1364"/>
        <v>24</v>
      </c>
      <c r="AN1903" s="1">
        <f t="shared" si="1365"/>
        <v>24</v>
      </c>
      <c r="AO1903" s="1">
        <f t="shared" si="1366"/>
        <v>24</v>
      </c>
      <c r="AP1903" s="7">
        <f t="shared" si="1382"/>
        <v>24</v>
      </c>
      <c r="AQ1903" s="7">
        <f t="shared" si="1383"/>
        <v>24</v>
      </c>
      <c r="AR1903" s="1">
        <f t="shared" si="1367"/>
        <v>24</v>
      </c>
      <c r="AS1903" s="7">
        <f t="shared" si="1384"/>
        <v>24</v>
      </c>
      <c r="AT1903" s="1">
        <f t="shared" si="1368"/>
        <v>24</v>
      </c>
      <c r="AU1903" s="1">
        <f t="shared" si="1369"/>
        <v>24</v>
      </c>
      <c r="AV1903" s="1">
        <f t="shared" si="1370"/>
        <v>24</v>
      </c>
      <c r="AW1903" s="1">
        <f t="shared" si="1371"/>
        <v>24</v>
      </c>
      <c r="AX1903" s="1">
        <f t="shared" si="1372"/>
        <v>24</v>
      </c>
      <c r="AY1903" s="1">
        <f t="shared" si="1373"/>
        <v>24</v>
      </c>
      <c r="AZ1903" s="1">
        <f t="shared" si="1374"/>
        <v>24</v>
      </c>
      <c r="BA1903" s="1">
        <f t="shared" si="1375"/>
        <v>24</v>
      </c>
      <c r="BB1903" s="1">
        <f t="shared" si="1376"/>
        <v>24</v>
      </c>
      <c r="BC1903" s="1">
        <f t="shared" si="1377"/>
        <v>24</v>
      </c>
      <c r="BD1903" s="1">
        <f t="shared" si="1378"/>
        <v>24</v>
      </c>
      <c r="BE1903" s="1">
        <f t="shared" si="1379"/>
        <v>24</v>
      </c>
      <c r="BF1903" s="1">
        <f t="shared" si="1380"/>
        <v>24</v>
      </c>
      <c r="BG1903" s="1">
        <f>+IF(D1903="male",VLOOKUP(M1903,'Key node cluster'!$A$3:$C$45,3,0),VLOOKUP(M1903,'Key node cluster'!$F$3:$H$27,3,0))</f>
        <v>24</v>
      </c>
    </row>
    <row r="1904" spans="1:59" x14ac:dyDescent="0.25">
      <c r="A1904" t="s">
        <v>952</v>
      </c>
      <c r="B1904">
        <v>9932060475</v>
      </c>
      <c r="C1904" s="7">
        <v>30</v>
      </c>
      <c r="D1904" t="s">
        <v>20</v>
      </c>
      <c r="E1904" t="s">
        <v>10</v>
      </c>
      <c r="F1904" t="s">
        <v>352</v>
      </c>
      <c r="G1904" t="str">
        <f t="shared" si="1381"/>
        <v>bachelor or above</v>
      </c>
      <c r="H1904" s="7">
        <f t="shared" si="1339"/>
        <v>5</v>
      </c>
      <c r="I1904" t="s">
        <v>14</v>
      </c>
      <c r="J1904">
        <v>28</v>
      </c>
      <c r="K1904">
        <v>1.8383561643835999</v>
      </c>
      <c r="L1904">
        <v>10</v>
      </c>
      <c r="M1904" s="5">
        <f t="shared" si="1340"/>
        <v>24</v>
      </c>
      <c r="N1904" s="5">
        <f>+IF(D1904="male",VLOOKUP(BG1904,'Key node cluster'!$L$3:$N$24,3,0),VLOOKUP(BG1904,'Key node cluster'!$R$3:$T$15,3,0))</f>
        <v>0</v>
      </c>
      <c r="O1904" s="1">
        <v>0</v>
      </c>
      <c r="P1904" s="1">
        <f t="shared" si="1341"/>
        <v>12</v>
      </c>
      <c r="Q1904" s="1">
        <f t="shared" si="1342"/>
        <v>12</v>
      </c>
      <c r="R1904" s="1">
        <f t="shared" si="1343"/>
        <v>12</v>
      </c>
      <c r="S1904" s="1">
        <f t="shared" si="1344"/>
        <v>12</v>
      </c>
      <c r="T1904" s="1">
        <f t="shared" si="1345"/>
        <v>12</v>
      </c>
      <c r="U1904" s="1">
        <f t="shared" si="1346"/>
        <v>12</v>
      </c>
      <c r="V1904" s="1">
        <f t="shared" si="1347"/>
        <v>12</v>
      </c>
      <c r="W1904" s="1">
        <f t="shared" si="1348"/>
        <v>12</v>
      </c>
      <c r="X1904" s="1">
        <f t="shared" si="1349"/>
        <v>12</v>
      </c>
      <c r="Y1904" s="1">
        <f t="shared" si="1350"/>
        <v>12</v>
      </c>
      <c r="Z1904" s="1">
        <f t="shared" si="1351"/>
        <v>12</v>
      </c>
      <c r="AA1904" s="1">
        <f t="shared" si="1352"/>
        <v>12</v>
      </c>
      <c r="AB1904" s="1">
        <f t="shared" si="1353"/>
        <v>20</v>
      </c>
      <c r="AC1904" s="1">
        <f t="shared" si="1354"/>
        <v>20</v>
      </c>
      <c r="AD1904" s="1">
        <f t="shared" si="1355"/>
        <v>20</v>
      </c>
      <c r="AE1904" s="1">
        <f t="shared" si="1356"/>
        <v>20</v>
      </c>
      <c r="AF1904" s="1">
        <f t="shared" si="1357"/>
        <v>20</v>
      </c>
      <c r="AG1904" s="1">
        <f t="shared" si="1358"/>
        <v>20</v>
      </c>
      <c r="AH1904" s="1">
        <f t="shared" si="1359"/>
        <v>20</v>
      </c>
      <c r="AI1904" s="1">
        <f t="shared" si="1360"/>
        <v>20</v>
      </c>
      <c r="AJ1904" s="1">
        <f t="shared" si="1361"/>
        <v>24</v>
      </c>
      <c r="AK1904" s="1">
        <f t="shared" si="1362"/>
        <v>24</v>
      </c>
      <c r="AL1904" s="1">
        <f t="shared" si="1363"/>
        <v>24</v>
      </c>
      <c r="AM1904" s="1">
        <f t="shared" si="1364"/>
        <v>24</v>
      </c>
      <c r="AN1904" s="1">
        <f t="shared" si="1365"/>
        <v>24</v>
      </c>
      <c r="AO1904" s="1">
        <f t="shared" si="1366"/>
        <v>24</v>
      </c>
      <c r="AP1904" s="7">
        <f t="shared" si="1382"/>
        <v>24</v>
      </c>
      <c r="AQ1904" s="7">
        <f t="shared" si="1383"/>
        <v>24</v>
      </c>
      <c r="AR1904" s="1">
        <f t="shared" si="1367"/>
        <v>24</v>
      </c>
      <c r="AS1904" s="7">
        <f t="shared" si="1384"/>
        <v>24</v>
      </c>
      <c r="AT1904" s="1">
        <f t="shared" si="1368"/>
        <v>24</v>
      </c>
      <c r="AU1904" s="1">
        <f t="shared" si="1369"/>
        <v>24</v>
      </c>
      <c r="AV1904" s="1">
        <f t="shared" si="1370"/>
        <v>24</v>
      </c>
      <c r="AW1904" s="1">
        <f t="shared" si="1371"/>
        <v>24</v>
      </c>
      <c r="AX1904" s="1">
        <f t="shared" si="1372"/>
        <v>24</v>
      </c>
      <c r="AY1904" s="1">
        <f t="shared" si="1373"/>
        <v>24</v>
      </c>
      <c r="AZ1904" s="1">
        <f t="shared" si="1374"/>
        <v>24</v>
      </c>
      <c r="BA1904" s="1">
        <f t="shared" si="1375"/>
        <v>24</v>
      </c>
      <c r="BB1904" s="1">
        <f t="shared" si="1376"/>
        <v>24</v>
      </c>
      <c r="BC1904" s="1">
        <f t="shared" si="1377"/>
        <v>24</v>
      </c>
      <c r="BD1904" s="1">
        <f t="shared" si="1378"/>
        <v>24</v>
      </c>
      <c r="BE1904" s="1">
        <f t="shared" si="1379"/>
        <v>24</v>
      </c>
      <c r="BF1904" s="1">
        <f t="shared" si="1380"/>
        <v>24</v>
      </c>
      <c r="BG1904" s="1">
        <f>+IF(D1904="male",VLOOKUP(M1904,'Key node cluster'!$A$3:$C$45,3,0),VLOOKUP(M1904,'Key node cluster'!$F$3:$H$27,3,0))</f>
        <v>24</v>
      </c>
    </row>
    <row r="1905" spans="1:59" x14ac:dyDescent="0.25">
      <c r="A1905" t="s">
        <v>958</v>
      </c>
      <c r="B1905">
        <v>9932036025</v>
      </c>
      <c r="C1905" s="7">
        <v>30</v>
      </c>
      <c r="D1905" t="s">
        <v>20</v>
      </c>
      <c r="E1905" t="s">
        <v>10</v>
      </c>
      <c r="F1905" t="s">
        <v>11</v>
      </c>
      <c r="G1905" t="str">
        <f t="shared" si="1381"/>
        <v>bachelor or above</v>
      </c>
      <c r="H1905" s="7">
        <f t="shared" si="1339"/>
        <v>5</v>
      </c>
      <c r="I1905" t="s">
        <v>14</v>
      </c>
      <c r="J1905">
        <v>28</v>
      </c>
      <c r="K1905">
        <v>3.2767123287671001</v>
      </c>
      <c r="L1905">
        <v>5</v>
      </c>
      <c r="M1905" s="5">
        <f t="shared" si="1340"/>
        <v>24</v>
      </c>
      <c r="N1905" s="5">
        <f>+IF(D1905="male",VLOOKUP(BG1905,'Key node cluster'!$L$3:$N$24,3,0),VLOOKUP(BG1905,'Key node cluster'!$R$3:$T$15,3,0))</f>
        <v>0</v>
      </c>
      <c r="O1905" s="1">
        <v>0</v>
      </c>
      <c r="P1905" s="1">
        <f t="shared" si="1341"/>
        <v>12</v>
      </c>
      <c r="Q1905" s="1">
        <f t="shared" si="1342"/>
        <v>12</v>
      </c>
      <c r="R1905" s="1">
        <f t="shared" si="1343"/>
        <v>12</v>
      </c>
      <c r="S1905" s="1">
        <f t="shared" si="1344"/>
        <v>12</v>
      </c>
      <c r="T1905" s="1">
        <f t="shared" si="1345"/>
        <v>12</v>
      </c>
      <c r="U1905" s="1">
        <f t="shared" si="1346"/>
        <v>12</v>
      </c>
      <c r="V1905" s="1">
        <f t="shared" si="1347"/>
        <v>12</v>
      </c>
      <c r="W1905" s="1">
        <f t="shared" si="1348"/>
        <v>12</v>
      </c>
      <c r="X1905" s="1">
        <f t="shared" si="1349"/>
        <v>12</v>
      </c>
      <c r="Y1905" s="1">
        <f t="shared" si="1350"/>
        <v>12</v>
      </c>
      <c r="Z1905" s="1">
        <f t="shared" si="1351"/>
        <v>12</v>
      </c>
      <c r="AA1905" s="1">
        <f t="shared" si="1352"/>
        <v>12</v>
      </c>
      <c r="AB1905" s="1">
        <f t="shared" si="1353"/>
        <v>20</v>
      </c>
      <c r="AC1905" s="1">
        <f t="shared" si="1354"/>
        <v>20</v>
      </c>
      <c r="AD1905" s="1">
        <f t="shared" si="1355"/>
        <v>20</v>
      </c>
      <c r="AE1905" s="1">
        <f t="shared" si="1356"/>
        <v>20</v>
      </c>
      <c r="AF1905" s="1">
        <f t="shared" si="1357"/>
        <v>20</v>
      </c>
      <c r="AG1905" s="1">
        <f t="shared" si="1358"/>
        <v>20</v>
      </c>
      <c r="AH1905" s="1">
        <f t="shared" si="1359"/>
        <v>20</v>
      </c>
      <c r="AI1905" s="1">
        <f t="shared" si="1360"/>
        <v>20</v>
      </c>
      <c r="AJ1905" s="1">
        <f t="shared" si="1361"/>
        <v>24</v>
      </c>
      <c r="AK1905" s="1">
        <f t="shared" si="1362"/>
        <v>24</v>
      </c>
      <c r="AL1905" s="1">
        <f t="shared" si="1363"/>
        <v>24</v>
      </c>
      <c r="AM1905" s="1">
        <f t="shared" si="1364"/>
        <v>24</v>
      </c>
      <c r="AN1905" s="1">
        <f t="shared" si="1365"/>
        <v>24</v>
      </c>
      <c r="AO1905" s="1">
        <f t="shared" si="1366"/>
        <v>24</v>
      </c>
      <c r="AP1905" s="7">
        <f t="shared" si="1382"/>
        <v>24</v>
      </c>
      <c r="AQ1905" s="7">
        <f t="shared" si="1383"/>
        <v>24</v>
      </c>
      <c r="AR1905" s="1">
        <f t="shared" si="1367"/>
        <v>24</v>
      </c>
      <c r="AS1905" s="7">
        <f t="shared" si="1384"/>
        <v>24</v>
      </c>
      <c r="AT1905" s="1">
        <f t="shared" si="1368"/>
        <v>24</v>
      </c>
      <c r="AU1905" s="1">
        <f t="shared" si="1369"/>
        <v>24</v>
      </c>
      <c r="AV1905" s="1">
        <f t="shared" si="1370"/>
        <v>24</v>
      </c>
      <c r="AW1905" s="1">
        <f t="shared" si="1371"/>
        <v>24</v>
      </c>
      <c r="AX1905" s="1">
        <f t="shared" si="1372"/>
        <v>24</v>
      </c>
      <c r="AY1905" s="1">
        <f t="shared" si="1373"/>
        <v>24</v>
      </c>
      <c r="AZ1905" s="1">
        <f t="shared" si="1374"/>
        <v>24</v>
      </c>
      <c r="BA1905" s="1">
        <f t="shared" si="1375"/>
        <v>24</v>
      </c>
      <c r="BB1905" s="1">
        <f t="shared" si="1376"/>
        <v>24</v>
      </c>
      <c r="BC1905" s="1">
        <f t="shared" si="1377"/>
        <v>24</v>
      </c>
      <c r="BD1905" s="1">
        <f t="shared" si="1378"/>
        <v>24</v>
      </c>
      <c r="BE1905" s="1">
        <f t="shared" si="1379"/>
        <v>24</v>
      </c>
      <c r="BF1905" s="1">
        <f t="shared" si="1380"/>
        <v>24</v>
      </c>
      <c r="BG1905" s="1">
        <f>+IF(D1905="male",VLOOKUP(M1905,'Key node cluster'!$A$3:$C$45,3,0),VLOOKUP(M1905,'Key node cluster'!$F$3:$H$27,3,0))</f>
        <v>24</v>
      </c>
    </row>
    <row r="1906" spans="1:59" x14ac:dyDescent="0.25">
      <c r="A1906" t="s">
        <v>965</v>
      </c>
      <c r="B1906">
        <v>9952047080</v>
      </c>
      <c r="C1906" s="7">
        <v>30</v>
      </c>
      <c r="D1906" t="s">
        <v>20</v>
      </c>
      <c r="E1906" t="s">
        <v>10</v>
      </c>
      <c r="F1906" t="s">
        <v>11</v>
      </c>
      <c r="G1906" t="str">
        <f t="shared" si="1381"/>
        <v>bachelor or above</v>
      </c>
      <c r="H1906" s="7">
        <f t="shared" si="1339"/>
        <v>5</v>
      </c>
      <c r="I1906" t="s">
        <v>14</v>
      </c>
      <c r="J1906">
        <v>26</v>
      </c>
      <c r="K1906">
        <v>3.6904109589041001</v>
      </c>
      <c r="L1906">
        <v>1</v>
      </c>
      <c r="M1906" s="5">
        <f t="shared" si="1340"/>
        <v>24</v>
      </c>
      <c r="N1906" s="5">
        <f>+IF(D1906="male",VLOOKUP(BG1906,'Key node cluster'!$L$3:$N$24,3,0),VLOOKUP(BG1906,'Key node cluster'!$R$3:$T$15,3,0))</f>
        <v>0</v>
      </c>
      <c r="O1906" s="1">
        <v>0</v>
      </c>
      <c r="P1906" s="1">
        <f t="shared" si="1341"/>
        <v>12</v>
      </c>
      <c r="Q1906" s="1">
        <f t="shared" si="1342"/>
        <v>12</v>
      </c>
      <c r="R1906" s="1">
        <f t="shared" si="1343"/>
        <v>12</v>
      </c>
      <c r="S1906" s="1">
        <f t="shared" si="1344"/>
        <v>12</v>
      </c>
      <c r="T1906" s="1">
        <f t="shared" si="1345"/>
        <v>12</v>
      </c>
      <c r="U1906" s="1">
        <f t="shared" si="1346"/>
        <v>12</v>
      </c>
      <c r="V1906" s="1">
        <f t="shared" si="1347"/>
        <v>12</v>
      </c>
      <c r="W1906" s="1">
        <f t="shared" si="1348"/>
        <v>12</v>
      </c>
      <c r="X1906" s="1">
        <f t="shared" si="1349"/>
        <v>12</v>
      </c>
      <c r="Y1906" s="1">
        <f t="shared" si="1350"/>
        <v>12</v>
      </c>
      <c r="Z1906" s="1">
        <f t="shared" si="1351"/>
        <v>12</v>
      </c>
      <c r="AA1906" s="1">
        <f t="shared" si="1352"/>
        <v>12</v>
      </c>
      <c r="AB1906" s="1">
        <f t="shared" si="1353"/>
        <v>20</v>
      </c>
      <c r="AC1906" s="1">
        <f t="shared" si="1354"/>
        <v>20</v>
      </c>
      <c r="AD1906" s="1">
        <f t="shared" si="1355"/>
        <v>20</v>
      </c>
      <c r="AE1906" s="1">
        <f t="shared" si="1356"/>
        <v>20</v>
      </c>
      <c r="AF1906" s="1">
        <f t="shared" si="1357"/>
        <v>20</v>
      </c>
      <c r="AG1906" s="1">
        <f t="shared" si="1358"/>
        <v>20</v>
      </c>
      <c r="AH1906" s="1">
        <f t="shared" si="1359"/>
        <v>20</v>
      </c>
      <c r="AI1906" s="1">
        <f t="shared" si="1360"/>
        <v>20</v>
      </c>
      <c r="AJ1906" s="1">
        <f t="shared" si="1361"/>
        <v>24</v>
      </c>
      <c r="AK1906" s="1">
        <f t="shared" si="1362"/>
        <v>24</v>
      </c>
      <c r="AL1906" s="1">
        <f t="shared" si="1363"/>
        <v>24</v>
      </c>
      <c r="AM1906" s="1">
        <f t="shared" si="1364"/>
        <v>24</v>
      </c>
      <c r="AN1906" s="1">
        <f t="shared" si="1365"/>
        <v>24</v>
      </c>
      <c r="AO1906" s="1">
        <f t="shared" si="1366"/>
        <v>24</v>
      </c>
      <c r="AP1906" s="7">
        <f t="shared" si="1382"/>
        <v>24</v>
      </c>
      <c r="AQ1906" s="7">
        <f t="shared" si="1383"/>
        <v>24</v>
      </c>
      <c r="AR1906" s="1">
        <f t="shared" si="1367"/>
        <v>24</v>
      </c>
      <c r="AS1906" s="7">
        <f t="shared" si="1384"/>
        <v>24</v>
      </c>
      <c r="AT1906" s="1">
        <f t="shared" si="1368"/>
        <v>24</v>
      </c>
      <c r="AU1906" s="1">
        <f t="shared" si="1369"/>
        <v>24</v>
      </c>
      <c r="AV1906" s="1">
        <f t="shared" si="1370"/>
        <v>24</v>
      </c>
      <c r="AW1906" s="1">
        <f t="shared" si="1371"/>
        <v>24</v>
      </c>
      <c r="AX1906" s="1">
        <f t="shared" si="1372"/>
        <v>24</v>
      </c>
      <c r="AY1906" s="1">
        <f t="shared" si="1373"/>
        <v>24</v>
      </c>
      <c r="AZ1906" s="1">
        <f t="shared" si="1374"/>
        <v>24</v>
      </c>
      <c r="BA1906" s="1">
        <f t="shared" si="1375"/>
        <v>24</v>
      </c>
      <c r="BB1906" s="1">
        <f t="shared" si="1376"/>
        <v>24</v>
      </c>
      <c r="BC1906" s="1">
        <f t="shared" si="1377"/>
        <v>24</v>
      </c>
      <c r="BD1906" s="1">
        <f t="shared" si="1378"/>
        <v>24</v>
      </c>
      <c r="BE1906" s="1">
        <f t="shared" si="1379"/>
        <v>24</v>
      </c>
      <c r="BF1906" s="1">
        <f t="shared" si="1380"/>
        <v>24</v>
      </c>
      <c r="BG1906" s="1">
        <f>+IF(D1906="male",VLOOKUP(M1906,'Key node cluster'!$A$3:$C$45,3,0),VLOOKUP(M1906,'Key node cluster'!$F$3:$H$27,3,0))</f>
        <v>24</v>
      </c>
    </row>
    <row r="1907" spans="1:59" x14ac:dyDescent="0.25">
      <c r="A1907" t="s">
        <v>986</v>
      </c>
      <c r="B1907">
        <v>9902022767</v>
      </c>
      <c r="C1907" s="7">
        <v>30</v>
      </c>
      <c r="D1907" t="s">
        <v>20</v>
      </c>
      <c r="E1907" t="s">
        <v>10</v>
      </c>
      <c r="F1907" t="s">
        <v>11</v>
      </c>
      <c r="G1907" t="str">
        <f t="shared" si="1381"/>
        <v>bachelor or above</v>
      </c>
      <c r="H1907" s="7">
        <f t="shared" si="1339"/>
        <v>10</v>
      </c>
      <c r="I1907" t="s">
        <v>14</v>
      </c>
      <c r="J1907">
        <v>31</v>
      </c>
      <c r="K1907">
        <v>7.9287671232876997</v>
      </c>
      <c r="L1907">
        <v>9</v>
      </c>
      <c r="M1907" s="5">
        <f t="shared" si="1340"/>
        <v>24</v>
      </c>
      <c r="N1907" s="5">
        <f>+IF(D1907="male",VLOOKUP(BG1907,'Key node cluster'!$L$3:$N$24,3,0),VLOOKUP(BG1907,'Key node cluster'!$R$3:$T$15,3,0))</f>
        <v>0</v>
      </c>
      <c r="O1907" s="1">
        <v>0</v>
      </c>
      <c r="P1907" s="1">
        <f t="shared" si="1341"/>
        <v>12</v>
      </c>
      <c r="Q1907" s="1">
        <f t="shared" si="1342"/>
        <v>12</v>
      </c>
      <c r="R1907" s="1">
        <f t="shared" si="1343"/>
        <v>12</v>
      </c>
      <c r="S1907" s="1">
        <f t="shared" si="1344"/>
        <v>12</v>
      </c>
      <c r="T1907" s="1">
        <f t="shared" si="1345"/>
        <v>12</v>
      </c>
      <c r="U1907" s="1">
        <f t="shared" si="1346"/>
        <v>12</v>
      </c>
      <c r="V1907" s="1">
        <f t="shared" si="1347"/>
        <v>12</v>
      </c>
      <c r="W1907" s="1">
        <f t="shared" si="1348"/>
        <v>12</v>
      </c>
      <c r="X1907" s="1">
        <f t="shared" si="1349"/>
        <v>12</v>
      </c>
      <c r="Y1907" s="1">
        <f t="shared" si="1350"/>
        <v>12</v>
      </c>
      <c r="Z1907" s="1">
        <f t="shared" si="1351"/>
        <v>12</v>
      </c>
      <c r="AA1907" s="1">
        <f t="shared" si="1352"/>
        <v>12</v>
      </c>
      <c r="AB1907" s="1">
        <f t="shared" si="1353"/>
        <v>20</v>
      </c>
      <c r="AC1907" s="1">
        <f t="shared" si="1354"/>
        <v>20</v>
      </c>
      <c r="AD1907" s="1">
        <f t="shared" si="1355"/>
        <v>20</v>
      </c>
      <c r="AE1907" s="1">
        <f t="shared" si="1356"/>
        <v>20</v>
      </c>
      <c r="AF1907" s="1">
        <f t="shared" si="1357"/>
        <v>20</v>
      </c>
      <c r="AG1907" s="1">
        <f t="shared" si="1358"/>
        <v>20</v>
      </c>
      <c r="AH1907" s="1">
        <f t="shared" si="1359"/>
        <v>20</v>
      </c>
      <c r="AI1907" s="1">
        <f t="shared" si="1360"/>
        <v>20</v>
      </c>
      <c r="AJ1907" s="1">
        <f t="shared" si="1361"/>
        <v>24</v>
      </c>
      <c r="AK1907" s="1">
        <f t="shared" si="1362"/>
        <v>24</v>
      </c>
      <c r="AL1907" s="1">
        <f t="shared" si="1363"/>
        <v>24</v>
      </c>
      <c r="AM1907" s="1">
        <f t="shared" si="1364"/>
        <v>24</v>
      </c>
      <c r="AN1907" s="1">
        <f t="shared" si="1365"/>
        <v>24</v>
      </c>
      <c r="AO1907" s="1">
        <f t="shared" si="1366"/>
        <v>24</v>
      </c>
      <c r="AP1907" s="7">
        <f t="shared" si="1382"/>
        <v>24</v>
      </c>
      <c r="AQ1907" s="7">
        <f t="shared" si="1383"/>
        <v>24</v>
      </c>
      <c r="AR1907" s="1">
        <f t="shared" si="1367"/>
        <v>24</v>
      </c>
      <c r="AS1907" s="7">
        <f t="shared" si="1384"/>
        <v>24</v>
      </c>
      <c r="AT1907" s="1">
        <f t="shared" si="1368"/>
        <v>24</v>
      </c>
      <c r="AU1907" s="1">
        <f t="shared" si="1369"/>
        <v>24</v>
      </c>
      <c r="AV1907" s="1">
        <f t="shared" si="1370"/>
        <v>24</v>
      </c>
      <c r="AW1907" s="1">
        <f t="shared" si="1371"/>
        <v>24</v>
      </c>
      <c r="AX1907" s="1">
        <f t="shared" si="1372"/>
        <v>24</v>
      </c>
      <c r="AY1907" s="1">
        <f t="shared" si="1373"/>
        <v>24</v>
      </c>
      <c r="AZ1907" s="1">
        <f t="shared" si="1374"/>
        <v>24</v>
      </c>
      <c r="BA1907" s="1">
        <f t="shared" si="1375"/>
        <v>24</v>
      </c>
      <c r="BB1907" s="1">
        <f t="shared" si="1376"/>
        <v>24</v>
      </c>
      <c r="BC1907" s="1">
        <f t="shared" si="1377"/>
        <v>24</v>
      </c>
      <c r="BD1907" s="1">
        <f t="shared" si="1378"/>
        <v>24</v>
      </c>
      <c r="BE1907" s="1">
        <f t="shared" si="1379"/>
        <v>24</v>
      </c>
      <c r="BF1907" s="1">
        <f t="shared" si="1380"/>
        <v>24</v>
      </c>
      <c r="BG1907" s="1">
        <f>+IF(D1907="male",VLOOKUP(M1907,'Key node cluster'!$A$3:$C$45,3,0),VLOOKUP(M1907,'Key node cluster'!$F$3:$H$27,3,0))</f>
        <v>24</v>
      </c>
    </row>
    <row r="1908" spans="1:59" x14ac:dyDescent="0.25">
      <c r="A1908" t="s">
        <v>997</v>
      </c>
      <c r="B1908">
        <v>9922033596</v>
      </c>
      <c r="C1908" s="7">
        <v>30</v>
      </c>
      <c r="D1908" t="s">
        <v>20</v>
      </c>
      <c r="E1908" t="s">
        <v>10</v>
      </c>
      <c r="F1908" t="s">
        <v>11</v>
      </c>
      <c r="G1908" t="str">
        <f t="shared" si="1381"/>
        <v>bachelor or above</v>
      </c>
      <c r="H1908" s="7">
        <f t="shared" si="1339"/>
        <v>10</v>
      </c>
      <c r="I1908" t="s">
        <v>14</v>
      </c>
      <c r="J1908">
        <v>29</v>
      </c>
      <c r="K1908">
        <v>6.0849315068493004</v>
      </c>
      <c r="L1908">
        <v>10</v>
      </c>
      <c r="M1908" s="5">
        <f t="shared" si="1340"/>
        <v>24</v>
      </c>
      <c r="N1908" s="5">
        <f>+IF(D1908="male",VLOOKUP(BG1908,'Key node cluster'!$L$3:$N$24,3,0),VLOOKUP(BG1908,'Key node cluster'!$R$3:$T$15,3,0))</f>
        <v>0</v>
      </c>
      <c r="O1908" s="1">
        <v>0</v>
      </c>
      <c r="P1908" s="1">
        <f t="shared" si="1341"/>
        <v>12</v>
      </c>
      <c r="Q1908" s="1">
        <f t="shared" si="1342"/>
        <v>12</v>
      </c>
      <c r="R1908" s="1">
        <f t="shared" si="1343"/>
        <v>12</v>
      </c>
      <c r="S1908" s="1">
        <f t="shared" si="1344"/>
        <v>12</v>
      </c>
      <c r="T1908" s="1">
        <f t="shared" si="1345"/>
        <v>12</v>
      </c>
      <c r="U1908" s="1">
        <f t="shared" si="1346"/>
        <v>12</v>
      </c>
      <c r="V1908" s="1">
        <f t="shared" si="1347"/>
        <v>12</v>
      </c>
      <c r="W1908" s="1">
        <f t="shared" si="1348"/>
        <v>12</v>
      </c>
      <c r="X1908" s="1">
        <f t="shared" si="1349"/>
        <v>12</v>
      </c>
      <c r="Y1908" s="1">
        <f t="shared" si="1350"/>
        <v>12</v>
      </c>
      <c r="Z1908" s="1">
        <f t="shared" si="1351"/>
        <v>12</v>
      </c>
      <c r="AA1908" s="1">
        <f t="shared" si="1352"/>
        <v>12</v>
      </c>
      <c r="AB1908" s="1">
        <f t="shared" si="1353"/>
        <v>20</v>
      </c>
      <c r="AC1908" s="1">
        <f t="shared" si="1354"/>
        <v>20</v>
      </c>
      <c r="AD1908" s="1">
        <f t="shared" si="1355"/>
        <v>20</v>
      </c>
      <c r="AE1908" s="1">
        <f t="shared" si="1356"/>
        <v>20</v>
      </c>
      <c r="AF1908" s="1">
        <f t="shared" si="1357"/>
        <v>20</v>
      </c>
      <c r="AG1908" s="1">
        <f t="shared" si="1358"/>
        <v>20</v>
      </c>
      <c r="AH1908" s="1">
        <f t="shared" si="1359"/>
        <v>20</v>
      </c>
      <c r="AI1908" s="1">
        <f t="shared" si="1360"/>
        <v>20</v>
      </c>
      <c r="AJ1908" s="1">
        <f t="shared" si="1361"/>
        <v>24</v>
      </c>
      <c r="AK1908" s="1">
        <f t="shared" si="1362"/>
        <v>24</v>
      </c>
      <c r="AL1908" s="1">
        <f t="shared" si="1363"/>
        <v>24</v>
      </c>
      <c r="AM1908" s="1">
        <f t="shared" si="1364"/>
        <v>24</v>
      </c>
      <c r="AN1908" s="1">
        <f t="shared" si="1365"/>
        <v>24</v>
      </c>
      <c r="AO1908" s="1">
        <f t="shared" si="1366"/>
        <v>24</v>
      </c>
      <c r="AP1908" s="7">
        <f t="shared" si="1382"/>
        <v>24</v>
      </c>
      <c r="AQ1908" s="7">
        <f t="shared" si="1383"/>
        <v>24</v>
      </c>
      <c r="AR1908" s="1">
        <f t="shared" si="1367"/>
        <v>24</v>
      </c>
      <c r="AS1908" s="7">
        <f t="shared" si="1384"/>
        <v>24</v>
      </c>
      <c r="AT1908" s="1">
        <f t="shared" si="1368"/>
        <v>24</v>
      </c>
      <c r="AU1908" s="1">
        <f t="shared" si="1369"/>
        <v>24</v>
      </c>
      <c r="AV1908" s="1">
        <f t="shared" si="1370"/>
        <v>24</v>
      </c>
      <c r="AW1908" s="1">
        <f t="shared" si="1371"/>
        <v>24</v>
      </c>
      <c r="AX1908" s="1">
        <f t="shared" si="1372"/>
        <v>24</v>
      </c>
      <c r="AY1908" s="1">
        <f t="shared" si="1373"/>
        <v>24</v>
      </c>
      <c r="AZ1908" s="1">
        <f t="shared" si="1374"/>
        <v>24</v>
      </c>
      <c r="BA1908" s="1">
        <f t="shared" si="1375"/>
        <v>24</v>
      </c>
      <c r="BB1908" s="1">
        <f t="shared" si="1376"/>
        <v>24</v>
      </c>
      <c r="BC1908" s="1">
        <f t="shared" si="1377"/>
        <v>24</v>
      </c>
      <c r="BD1908" s="1">
        <f t="shared" si="1378"/>
        <v>24</v>
      </c>
      <c r="BE1908" s="1">
        <f t="shared" si="1379"/>
        <v>24</v>
      </c>
      <c r="BF1908" s="1">
        <f t="shared" si="1380"/>
        <v>24</v>
      </c>
      <c r="BG1908" s="1">
        <f>+IF(D1908="male",VLOOKUP(M1908,'Key node cluster'!$A$3:$C$45,3,0),VLOOKUP(M1908,'Key node cluster'!$F$3:$H$27,3,0))</f>
        <v>24</v>
      </c>
    </row>
    <row r="1909" spans="1:59" x14ac:dyDescent="0.25">
      <c r="A1909" t="s">
        <v>1011</v>
      </c>
      <c r="B1909">
        <v>9922009705</v>
      </c>
      <c r="C1909" s="7">
        <v>30</v>
      </c>
      <c r="D1909" t="s">
        <v>20</v>
      </c>
      <c r="E1909" t="s">
        <v>10</v>
      </c>
      <c r="F1909" t="s">
        <v>28</v>
      </c>
      <c r="G1909" t="str">
        <f t="shared" si="1381"/>
        <v>bachelor or above</v>
      </c>
      <c r="H1909" s="7">
        <f t="shared" si="1339"/>
        <v>5</v>
      </c>
      <c r="I1909" t="s">
        <v>14</v>
      </c>
      <c r="J1909">
        <v>30</v>
      </c>
      <c r="K1909">
        <v>3.8219178082192</v>
      </c>
      <c r="L1909">
        <v>9</v>
      </c>
      <c r="M1909" s="5">
        <f t="shared" si="1340"/>
        <v>24</v>
      </c>
      <c r="N1909" s="5">
        <f>+IF(D1909="male",VLOOKUP(BG1909,'Key node cluster'!$L$3:$N$24,3,0),VLOOKUP(BG1909,'Key node cluster'!$R$3:$T$15,3,0))</f>
        <v>0</v>
      </c>
      <c r="O1909" s="1">
        <v>0</v>
      </c>
      <c r="P1909" s="1">
        <f t="shared" si="1341"/>
        <v>12</v>
      </c>
      <c r="Q1909" s="1">
        <f t="shared" si="1342"/>
        <v>12</v>
      </c>
      <c r="R1909" s="1">
        <f t="shared" si="1343"/>
        <v>12</v>
      </c>
      <c r="S1909" s="1">
        <f t="shared" si="1344"/>
        <v>12</v>
      </c>
      <c r="T1909" s="1">
        <f t="shared" si="1345"/>
        <v>12</v>
      </c>
      <c r="U1909" s="1">
        <f t="shared" si="1346"/>
        <v>12</v>
      </c>
      <c r="V1909" s="1">
        <f t="shared" si="1347"/>
        <v>12</v>
      </c>
      <c r="W1909" s="1">
        <f t="shared" si="1348"/>
        <v>12</v>
      </c>
      <c r="X1909" s="1">
        <f t="shared" si="1349"/>
        <v>12</v>
      </c>
      <c r="Y1909" s="1">
        <f t="shared" si="1350"/>
        <v>12</v>
      </c>
      <c r="Z1909" s="1">
        <f t="shared" si="1351"/>
        <v>12</v>
      </c>
      <c r="AA1909" s="1">
        <f t="shared" si="1352"/>
        <v>12</v>
      </c>
      <c r="AB1909" s="1">
        <f t="shared" si="1353"/>
        <v>20</v>
      </c>
      <c r="AC1909" s="1">
        <f t="shared" si="1354"/>
        <v>20</v>
      </c>
      <c r="AD1909" s="1">
        <f t="shared" si="1355"/>
        <v>20</v>
      </c>
      <c r="AE1909" s="1">
        <f t="shared" si="1356"/>
        <v>20</v>
      </c>
      <c r="AF1909" s="1">
        <f t="shared" si="1357"/>
        <v>20</v>
      </c>
      <c r="AG1909" s="1">
        <f t="shared" si="1358"/>
        <v>20</v>
      </c>
      <c r="AH1909" s="1">
        <f t="shared" si="1359"/>
        <v>20</v>
      </c>
      <c r="AI1909" s="1">
        <f t="shared" si="1360"/>
        <v>20</v>
      </c>
      <c r="AJ1909" s="1">
        <f t="shared" si="1361"/>
        <v>24</v>
      </c>
      <c r="AK1909" s="1">
        <f t="shared" si="1362"/>
        <v>24</v>
      </c>
      <c r="AL1909" s="1">
        <f t="shared" si="1363"/>
        <v>24</v>
      </c>
      <c r="AM1909" s="1">
        <f t="shared" si="1364"/>
        <v>24</v>
      </c>
      <c r="AN1909" s="1">
        <f t="shared" si="1365"/>
        <v>24</v>
      </c>
      <c r="AO1909" s="1">
        <f t="shared" si="1366"/>
        <v>24</v>
      </c>
      <c r="AP1909" s="7">
        <f t="shared" si="1382"/>
        <v>24</v>
      </c>
      <c r="AQ1909" s="7">
        <f t="shared" si="1383"/>
        <v>24</v>
      </c>
      <c r="AR1909" s="1">
        <f t="shared" si="1367"/>
        <v>24</v>
      </c>
      <c r="AS1909" s="7">
        <f t="shared" si="1384"/>
        <v>24</v>
      </c>
      <c r="AT1909" s="1">
        <f t="shared" si="1368"/>
        <v>24</v>
      </c>
      <c r="AU1909" s="1">
        <f t="shared" si="1369"/>
        <v>24</v>
      </c>
      <c r="AV1909" s="1">
        <f t="shared" si="1370"/>
        <v>24</v>
      </c>
      <c r="AW1909" s="1">
        <f t="shared" si="1371"/>
        <v>24</v>
      </c>
      <c r="AX1909" s="1">
        <f t="shared" si="1372"/>
        <v>24</v>
      </c>
      <c r="AY1909" s="1">
        <f t="shared" si="1373"/>
        <v>24</v>
      </c>
      <c r="AZ1909" s="1">
        <f t="shared" si="1374"/>
        <v>24</v>
      </c>
      <c r="BA1909" s="1">
        <f t="shared" si="1375"/>
        <v>24</v>
      </c>
      <c r="BB1909" s="1">
        <f t="shared" si="1376"/>
        <v>24</v>
      </c>
      <c r="BC1909" s="1">
        <f t="shared" si="1377"/>
        <v>24</v>
      </c>
      <c r="BD1909" s="1">
        <f t="shared" si="1378"/>
        <v>24</v>
      </c>
      <c r="BE1909" s="1">
        <f t="shared" si="1379"/>
        <v>24</v>
      </c>
      <c r="BF1909" s="1">
        <f t="shared" si="1380"/>
        <v>24</v>
      </c>
      <c r="BG1909" s="1">
        <f>+IF(D1909="male",VLOOKUP(M1909,'Key node cluster'!$A$3:$C$45,3,0),VLOOKUP(M1909,'Key node cluster'!$F$3:$H$27,3,0))</f>
        <v>24</v>
      </c>
    </row>
    <row r="1910" spans="1:59" x14ac:dyDescent="0.25">
      <c r="A1910" t="s">
        <v>1020</v>
      </c>
      <c r="B1910">
        <v>9962007088</v>
      </c>
      <c r="C1910" s="7">
        <v>30</v>
      </c>
      <c r="D1910" t="s">
        <v>20</v>
      </c>
      <c r="E1910" t="s">
        <v>10</v>
      </c>
      <c r="F1910" t="s">
        <v>11</v>
      </c>
      <c r="G1910" t="str">
        <f t="shared" si="1381"/>
        <v>bachelor or above</v>
      </c>
      <c r="H1910" s="7">
        <f t="shared" si="1339"/>
        <v>1</v>
      </c>
      <c r="I1910" t="s">
        <v>14</v>
      </c>
      <c r="J1910">
        <v>26</v>
      </c>
      <c r="K1910">
        <v>0.68767123287670995</v>
      </c>
      <c r="L1910">
        <v>1</v>
      </c>
      <c r="M1910" s="5">
        <f t="shared" si="1340"/>
        <v>23</v>
      </c>
      <c r="N1910" s="5">
        <f>+IF(D1910="male",VLOOKUP(BG1910,'Key node cluster'!$L$3:$N$24,3,0),VLOOKUP(BG1910,'Key node cluster'!$R$3:$T$15,3,0))</f>
        <v>0</v>
      </c>
      <c r="O1910" s="1">
        <v>0</v>
      </c>
      <c r="P1910" s="1">
        <f t="shared" si="1341"/>
        <v>12</v>
      </c>
      <c r="Q1910" s="1">
        <f t="shared" si="1342"/>
        <v>12</v>
      </c>
      <c r="R1910" s="1">
        <f t="shared" si="1343"/>
        <v>12</v>
      </c>
      <c r="S1910" s="1">
        <f t="shared" si="1344"/>
        <v>12</v>
      </c>
      <c r="T1910" s="1">
        <f t="shared" si="1345"/>
        <v>12</v>
      </c>
      <c r="U1910" s="1">
        <f t="shared" si="1346"/>
        <v>12</v>
      </c>
      <c r="V1910" s="1">
        <f t="shared" si="1347"/>
        <v>12</v>
      </c>
      <c r="W1910" s="1">
        <f t="shared" si="1348"/>
        <v>12</v>
      </c>
      <c r="X1910" s="1">
        <f t="shared" si="1349"/>
        <v>12</v>
      </c>
      <c r="Y1910" s="1">
        <f t="shared" si="1350"/>
        <v>12</v>
      </c>
      <c r="Z1910" s="1">
        <f t="shared" si="1351"/>
        <v>12</v>
      </c>
      <c r="AA1910" s="1">
        <f t="shared" si="1352"/>
        <v>12</v>
      </c>
      <c r="AB1910" s="1">
        <f t="shared" si="1353"/>
        <v>20</v>
      </c>
      <c r="AC1910" s="1">
        <f t="shared" si="1354"/>
        <v>20</v>
      </c>
      <c r="AD1910" s="1">
        <f t="shared" si="1355"/>
        <v>20</v>
      </c>
      <c r="AE1910" s="1">
        <f t="shared" si="1356"/>
        <v>20</v>
      </c>
      <c r="AF1910" s="1">
        <f t="shared" si="1357"/>
        <v>20</v>
      </c>
      <c r="AG1910" s="1">
        <f t="shared" si="1358"/>
        <v>20</v>
      </c>
      <c r="AH1910" s="1">
        <f t="shared" si="1359"/>
        <v>20</v>
      </c>
      <c r="AI1910" s="1">
        <f t="shared" si="1360"/>
        <v>20</v>
      </c>
      <c r="AJ1910" s="1">
        <f t="shared" si="1361"/>
        <v>21</v>
      </c>
      <c r="AK1910" s="1">
        <f t="shared" si="1362"/>
        <v>23</v>
      </c>
      <c r="AL1910" s="1">
        <f t="shared" si="1363"/>
        <v>23</v>
      </c>
      <c r="AM1910" s="1">
        <f t="shared" si="1364"/>
        <v>23</v>
      </c>
      <c r="AN1910" s="1">
        <f t="shared" si="1365"/>
        <v>23</v>
      </c>
      <c r="AO1910" s="1">
        <f t="shared" si="1366"/>
        <v>23</v>
      </c>
      <c r="AP1910" s="7">
        <f t="shared" si="1382"/>
        <v>23</v>
      </c>
      <c r="AQ1910" s="7">
        <f t="shared" si="1383"/>
        <v>23</v>
      </c>
      <c r="AR1910" s="1">
        <f t="shared" si="1367"/>
        <v>23</v>
      </c>
      <c r="AS1910" s="7">
        <f t="shared" si="1384"/>
        <v>23</v>
      </c>
      <c r="AT1910" s="1">
        <f t="shared" si="1368"/>
        <v>23</v>
      </c>
      <c r="AU1910" s="1">
        <f t="shared" si="1369"/>
        <v>23</v>
      </c>
      <c r="AV1910" s="1">
        <f t="shared" si="1370"/>
        <v>23</v>
      </c>
      <c r="AW1910" s="1">
        <f t="shared" si="1371"/>
        <v>23</v>
      </c>
      <c r="AX1910" s="1">
        <f t="shared" si="1372"/>
        <v>23</v>
      </c>
      <c r="AY1910" s="1">
        <f t="shared" si="1373"/>
        <v>23</v>
      </c>
      <c r="AZ1910" s="1">
        <f t="shared" si="1374"/>
        <v>23</v>
      </c>
      <c r="BA1910" s="1">
        <f t="shared" si="1375"/>
        <v>23</v>
      </c>
      <c r="BB1910" s="1">
        <f t="shared" si="1376"/>
        <v>23</v>
      </c>
      <c r="BC1910" s="1">
        <f t="shared" si="1377"/>
        <v>23</v>
      </c>
      <c r="BD1910" s="1">
        <f t="shared" si="1378"/>
        <v>23</v>
      </c>
      <c r="BE1910" s="1">
        <f t="shared" si="1379"/>
        <v>23</v>
      </c>
      <c r="BF1910" s="1">
        <f t="shared" si="1380"/>
        <v>23</v>
      </c>
      <c r="BG1910" s="1">
        <f>+IF(D1910="male",VLOOKUP(M1910,'Key node cluster'!$A$3:$C$45,3,0),VLOOKUP(M1910,'Key node cluster'!$F$3:$H$27,3,0))</f>
        <v>23</v>
      </c>
    </row>
    <row r="1911" spans="1:59" x14ac:dyDescent="0.25">
      <c r="A1911" t="s">
        <v>1021</v>
      </c>
      <c r="B1911">
        <v>9822034131</v>
      </c>
      <c r="C1911" s="7">
        <v>40</v>
      </c>
      <c r="D1911" t="s">
        <v>20</v>
      </c>
      <c r="E1911" t="s">
        <v>10</v>
      </c>
      <c r="F1911" t="s">
        <v>360</v>
      </c>
      <c r="G1911" t="str">
        <f t="shared" si="1381"/>
        <v>bachelor or above</v>
      </c>
      <c r="H1911" s="7">
        <f t="shared" si="1339"/>
        <v>15</v>
      </c>
      <c r="I1911" t="s">
        <v>14</v>
      </c>
      <c r="J1911">
        <v>39</v>
      </c>
      <c r="K1911">
        <v>11.778082191780999</v>
      </c>
      <c r="L1911">
        <v>5</v>
      </c>
      <c r="M1911" s="5">
        <f t="shared" si="1340"/>
        <v>24</v>
      </c>
      <c r="N1911" s="5">
        <f>+IF(D1911="male",VLOOKUP(BG1911,'Key node cluster'!$L$3:$N$24,3,0),VLOOKUP(BG1911,'Key node cluster'!$R$3:$T$15,3,0))</f>
        <v>0</v>
      </c>
      <c r="O1911" s="1">
        <v>0</v>
      </c>
      <c r="P1911" s="1">
        <f t="shared" si="1341"/>
        <v>12</v>
      </c>
      <c r="Q1911" s="1">
        <f t="shared" si="1342"/>
        <v>12</v>
      </c>
      <c r="R1911" s="1">
        <f t="shared" si="1343"/>
        <v>12</v>
      </c>
      <c r="S1911" s="1">
        <f t="shared" si="1344"/>
        <v>12</v>
      </c>
      <c r="T1911" s="1">
        <f t="shared" si="1345"/>
        <v>12</v>
      </c>
      <c r="U1911" s="1">
        <f t="shared" si="1346"/>
        <v>12</v>
      </c>
      <c r="V1911" s="1">
        <f t="shared" si="1347"/>
        <v>12</v>
      </c>
      <c r="W1911" s="1">
        <f t="shared" si="1348"/>
        <v>12</v>
      </c>
      <c r="X1911" s="1">
        <f t="shared" si="1349"/>
        <v>12</v>
      </c>
      <c r="Y1911" s="1">
        <f t="shared" si="1350"/>
        <v>12</v>
      </c>
      <c r="Z1911" s="1">
        <f t="shared" si="1351"/>
        <v>12</v>
      </c>
      <c r="AA1911" s="1">
        <f t="shared" si="1352"/>
        <v>12</v>
      </c>
      <c r="AB1911" s="1">
        <f t="shared" si="1353"/>
        <v>20</v>
      </c>
      <c r="AC1911" s="1">
        <f t="shared" si="1354"/>
        <v>20</v>
      </c>
      <c r="AD1911" s="1">
        <f t="shared" si="1355"/>
        <v>20</v>
      </c>
      <c r="AE1911" s="1">
        <f t="shared" si="1356"/>
        <v>20</v>
      </c>
      <c r="AF1911" s="1">
        <f t="shared" si="1357"/>
        <v>20</v>
      </c>
      <c r="AG1911" s="1">
        <f t="shared" si="1358"/>
        <v>20</v>
      </c>
      <c r="AH1911" s="1">
        <f t="shared" si="1359"/>
        <v>20</v>
      </c>
      <c r="AI1911" s="1">
        <f t="shared" si="1360"/>
        <v>20</v>
      </c>
      <c r="AJ1911" s="1">
        <f t="shared" si="1361"/>
        <v>24</v>
      </c>
      <c r="AK1911" s="1">
        <f t="shared" si="1362"/>
        <v>24</v>
      </c>
      <c r="AL1911" s="1">
        <f t="shared" si="1363"/>
        <v>24</v>
      </c>
      <c r="AM1911" s="1">
        <f t="shared" si="1364"/>
        <v>24</v>
      </c>
      <c r="AN1911" s="1">
        <f t="shared" si="1365"/>
        <v>24</v>
      </c>
      <c r="AO1911" s="1">
        <f t="shared" si="1366"/>
        <v>24</v>
      </c>
      <c r="AP1911" s="7">
        <f t="shared" si="1382"/>
        <v>24</v>
      </c>
      <c r="AQ1911" s="7">
        <f t="shared" si="1383"/>
        <v>24</v>
      </c>
      <c r="AR1911" s="1">
        <f t="shared" si="1367"/>
        <v>24</v>
      </c>
      <c r="AS1911" s="7">
        <f t="shared" si="1384"/>
        <v>24</v>
      </c>
      <c r="AT1911" s="1">
        <f t="shared" si="1368"/>
        <v>24</v>
      </c>
      <c r="AU1911" s="1">
        <f t="shared" si="1369"/>
        <v>24</v>
      </c>
      <c r="AV1911" s="1">
        <f t="shared" si="1370"/>
        <v>24</v>
      </c>
      <c r="AW1911" s="1">
        <f t="shared" si="1371"/>
        <v>24</v>
      </c>
      <c r="AX1911" s="1">
        <f t="shared" si="1372"/>
        <v>24</v>
      </c>
      <c r="AY1911" s="1">
        <f t="shared" si="1373"/>
        <v>24</v>
      </c>
      <c r="AZ1911" s="1">
        <f t="shared" si="1374"/>
        <v>24</v>
      </c>
      <c r="BA1911" s="1">
        <f t="shared" si="1375"/>
        <v>24</v>
      </c>
      <c r="BB1911" s="1">
        <f t="shared" si="1376"/>
        <v>24</v>
      </c>
      <c r="BC1911" s="1">
        <f t="shared" si="1377"/>
        <v>24</v>
      </c>
      <c r="BD1911" s="1">
        <f t="shared" si="1378"/>
        <v>24</v>
      </c>
      <c r="BE1911" s="1">
        <f t="shared" si="1379"/>
        <v>24</v>
      </c>
      <c r="BF1911" s="1">
        <f t="shared" si="1380"/>
        <v>24</v>
      </c>
      <c r="BG1911" s="1">
        <f>+IF(D1911="male",VLOOKUP(M1911,'Key node cluster'!$A$3:$C$45,3,0),VLOOKUP(M1911,'Key node cluster'!$F$3:$H$27,3,0))</f>
        <v>24</v>
      </c>
    </row>
    <row r="1912" spans="1:59" x14ac:dyDescent="0.25">
      <c r="A1912" t="s">
        <v>1025</v>
      </c>
      <c r="B1912">
        <v>9942058753</v>
      </c>
      <c r="C1912" s="7">
        <v>30</v>
      </c>
      <c r="D1912" t="s">
        <v>20</v>
      </c>
      <c r="E1912" t="s">
        <v>10</v>
      </c>
      <c r="F1912" t="s">
        <v>11</v>
      </c>
      <c r="G1912" t="str">
        <f t="shared" si="1381"/>
        <v>bachelor or above</v>
      </c>
      <c r="H1912" s="7">
        <f t="shared" si="1339"/>
        <v>5</v>
      </c>
      <c r="I1912" t="s">
        <v>14</v>
      </c>
      <c r="J1912">
        <v>28</v>
      </c>
      <c r="K1912">
        <v>3.1890410958904001</v>
      </c>
      <c r="L1912">
        <v>17</v>
      </c>
      <c r="M1912" s="5">
        <f t="shared" si="1340"/>
        <v>24</v>
      </c>
      <c r="N1912" s="5">
        <f>+IF(D1912="male",VLOOKUP(BG1912,'Key node cluster'!$L$3:$N$24,3,0),VLOOKUP(BG1912,'Key node cluster'!$R$3:$T$15,3,0))</f>
        <v>0</v>
      </c>
      <c r="O1912" s="1">
        <v>0</v>
      </c>
      <c r="P1912" s="1">
        <f t="shared" si="1341"/>
        <v>12</v>
      </c>
      <c r="Q1912" s="1">
        <f t="shared" si="1342"/>
        <v>12</v>
      </c>
      <c r="R1912" s="1">
        <f t="shared" si="1343"/>
        <v>12</v>
      </c>
      <c r="S1912" s="1">
        <f t="shared" si="1344"/>
        <v>12</v>
      </c>
      <c r="T1912" s="1">
        <f t="shared" si="1345"/>
        <v>12</v>
      </c>
      <c r="U1912" s="1">
        <f t="shared" si="1346"/>
        <v>12</v>
      </c>
      <c r="V1912" s="1">
        <f t="shared" si="1347"/>
        <v>12</v>
      </c>
      <c r="W1912" s="1">
        <f t="shared" si="1348"/>
        <v>12</v>
      </c>
      <c r="X1912" s="1">
        <f t="shared" si="1349"/>
        <v>12</v>
      </c>
      <c r="Y1912" s="1">
        <f t="shared" si="1350"/>
        <v>12</v>
      </c>
      <c r="Z1912" s="1">
        <f t="shared" si="1351"/>
        <v>12</v>
      </c>
      <c r="AA1912" s="1">
        <f t="shared" si="1352"/>
        <v>12</v>
      </c>
      <c r="AB1912" s="1">
        <f t="shared" si="1353"/>
        <v>20</v>
      </c>
      <c r="AC1912" s="1">
        <f t="shared" si="1354"/>
        <v>20</v>
      </c>
      <c r="AD1912" s="1">
        <f t="shared" si="1355"/>
        <v>20</v>
      </c>
      <c r="AE1912" s="1">
        <f t="shared" si="1356"/>
        <v>20</v>
      </c>
      <c r="AF1912" s="1">
        <f t="shared" si="1357"/>
        <v>20</v>
      </c>
      <c r="AG1912" s="1">
        <f t="shared" si="1358"/>
        <v>20</v>
      </c>
      <c r="AH1912" s="1">
        <f t="shared" si="1359"/>
        <v>20</v>
      </c>
      <c r="AI1912" s="1">
        <f t="shared" si="1360"/>
        <v>20</v>
      </c>
      <c r="AJ1912" s="1">
        <f t="shared" si="1361"/>
        <v>24</v>
      </c>
      <c r="AK1912" s="1">
        <f t="shared" si="1362"/>
        <v>24</v>
      </c>
      <c r="AL1912" s="1">
        <f t="shared" si="1363"/>
        <v>24</v>
      </c>
      <c r="AM1912" s="1">
        <f t="shared" si="1364"/>
        <v>24</v>
      </c>
      <c r="AN1912" s="1">
        <f t="shared" si="1365"/>
        <v>24</v>
      </c>
      <c r="AO1912" s="1">
        <f t="shared" si="1366"/>
        <v>24</v>
      </c>
      <c r="AP1912" s="7">
        <f t="shared" si="1382"/>
        <v>24</v>
      </c>
      <c r="AQ1912" s="7">
        <f t="shared" si="1383"/>
        <v>24</v>
      </c>
      <c r="AR1912" s="1">
        <f t="shared" si="1367"/>
        <v>24</v>
      </c>
      <c r="AS1912" s="7">
        <f t="shared" si="1384"/>
        <v>24</v>
      </c>
      <c r="AT1912" s="1">
        <f t="shared" si="1368"/>
        <v>24</v>
      </c>
      <c r="AU1912" s="1">
        <f t="shared" si="1369"/>
        <v>24</v>
      </c>
      <c r="AV1912" s="1">
        <f t="shared" si="1370"/>
        <v>24</v>
      </c>
      <c r="AW1912" s="1">
        <f t="shared" si="1371"/>
        <v>24</v>
      </c>
      <c r="AX1912" s="1">
        <f t="shared" si="1372"/>
        <v>24</v>
      </c>
      <c r="AY1912" s="1">
        <f t="shared" si="1373"/>
        <v>24</v>
      </c>
      <c r="AZ1912" s="1">
        <f t="shared" si="1374"/>
        <v>24</v>
      </c>
      <c r="BA1912" s="1">
        <f t="shared" si="1375"/>
        <v>24</v>
      </c>
      <c r="BB1912" s="1">
        <f t="shared" si="1376"/>
        <v>24</v>
      </c>
      <c r="BC1912" s="1">
        <f t="shared" si="1377"/>
        <v>24</v>
      </c>
      <c r="BD1912" s="1">
        <f t="shared" si="1378"/>
        <v>24</v>
      </c>
      <c r="BE1912" s="1">
        <f t="shared" si="1379"/>
        <v>24</v>
      </c>
      <c r="BF1912" s="1">
        <f t="shared" si="1380"/>
        <v>24</v>
      </c>
      <c r="BG1912" s="1">
        <f>+IF(D1912="male",VLOOKUP(M1912,'Key node cluster'!$A$3:$C$45,3,0),VLOOKUP(M1912,'Key node cluster'!$F$3:$H$27,3,0))</f>
        <v>24</v>
      </c>
    </row>
    <row r="1913" spans="1:59" x14ac:dyDescent="0.25">
      <c r="A1913" t="s">
        <v>1033</v>
      </c>
      <c r="B1913">
        <v>9982055820</v>
      </c>
      <c r="C1913" s="7">
        <v>20</v>
      </c>
      <c r="D1913" t="s">
        <v>20</v>
      </c>
      <c r="E1913" t="s">
        <v>10</v>
      </c>
      <c r="F1913" t="s">
        <v>11</v>
      </c>
      <c r="G1913" t="str">
        <f t="shared" si="1381"/>
        <v>bachelor or above</v>
      </c>
      <c r="H1913" s="7">
        <f t="shared" si="1339"/>
        <v>5</v>
      </c>
      <c r="I1913" t="s">
        <v>14</v>
      </c>
      <c r="J1913">
        <v>23</v>
      </c>
      <c r="K1913">
        <v>1.7698630136986</v>
      </c>
      <c r="L1913">
        <v>7</v>
      </c>
      <c r="M1913" s="5">
        <f t="shared" si="1340"/>
        <v>24</v>
      </c>
      <c r="N1913" s="5">
        <f>+IF(D1913="male",VLOOKUP(BG1913,'Key node cluster'!$L$3:$N$24,3,0),VLOOKUP(BG1913,'Key node cluster'!$R$3:$T$15,3,0))</f>
        <v>0</v>
      </c>
      <c r="O1913" s="1">
        <v>0</v>
      </c>
      <c r="P1913" s="1">
        <f t="shared" si="1341"/>
        <v>12</v>
      </c>
      <c r="Q1913" s="1">
        <f t="shared" si="1342"/>
        <v>12</v>
      </c>
      <c r="R1913" s="1">
        <f t="shared" si="1343"/>
        <v>12</v>
      </c>
      <c r="S1913" s="1">
        <f t="shared" si="1344"/>
        <v>12</v>
      </c>
      <c r="T1913" s="1">
        <f t="shared" si="1345"/>
        <v>12</v>
      </c>
      <c r="U1913" s="1">
        <f t="shared" si="1346"/>
        <v>12</v>
      </c>
      <c r="V1913" s="1">
        <f t="shared" si="1347"/>
        <v>12</v>
      </c>
      <c r="W1913" s="1">
        <f t="shared" si="1348"/>
        <v>12</v>
      </c>
      <c r="X1913" s="1">
        <f t="shared" si="1349"/>
        <v>12</v>
      </c>
      <c r="Y1913" s="1">
        <f t="shared" si="1350"/>
        <v>12</v>
      </c>
      <c r="Z1913" s="1">
        <f t="shared" si="1351"/>
        <v>12</v>
      </c>
      <c r="AA1913" s="1">
        <f t="shared" si="1352"/>
        <v>12</v>
      </c>
      <c r="AB1913" s="1">
        <f t="shared" si="1353"/>
        <v>20</v>
      </c>
      <c r="AC1913" s="1">
        <f t="shared" si="1354"/>
        <v>20</v>
      </c>
      <c r="AD1913" s="1">
        <f t="shared" si="1355"/>
        <v>20</v>
      </c>
      <c r="AE1913" s="1">
        <f t="shared" si="1356"/>
        <v>20</v>
      </c>
      <c r="AF1913" s="1">
        <f t="shared" si="1357"/>
        <v>20</v>
      </c>
      <c r="AG1913" s="1">
        <f t="shared" si="1358"/>
        <v>20</v>
      </c>
      <c r="AH1913" s="1">
        <f t="shared" si="1359"/>
        <v>20</v>
      </c>
      <c r="AI1913" s="1">
        <f t="shared" si="1360"/>
        <v>20</v>
      </c>
      <c r="AJ1913" s="1">
        <f t="shared" si="1361"/>
        <v>24</v>
      </c>
      <c r="AK1913" s="1">
        <f t="shared" si="1362"/>
        <v>24</v>
      </c>
      <c r="AL1913" s="1">
        <f t="shared" si="1363"/>
        <v>24</v>
      </c>
      <c r="AM1913" s="1">
        <f t="shared" si="1364"/>
        <v>24</v>
      </c>
      <c r="AN1913" s="1">
        <f t="shared" si="1365"/>
        <v>24</v>
      </c>
      <c r="AO1913" s="1">
        <f t="shared" si="1366"/>
        <v>24</v>
      </c>
      <c r="AP1913" s="7">
        <f t="shared" si="1382"/>
        <v>24</v>
      </c>
      <c r="AQ1913" s="7">
        <f t="shared" si="1383"/>
        <v>24</v>
      </c>
      <c r="AR1913" s="1">
        <f t="shared" si="1367"/>
        <v>24</v>
      </c>
      <c r="AS1913" s="7">
        <f t="shared" si="1384"/>
        <v>24</v>
      </c>
      <c r="AT1913" s="1">
        <f t="shared" si="1368"/>
        <v>24</v>
      </c>
      <c r="AU1913" s="1">
        <f t="shared" si="1369"/>
        <v>24</v>
      </c>
      <c r="AV1913" s="1">
        <f t="shared" si="1370"/>
        <v>24</v>
      </c>
      <c r="AW1913" s="1">
        <f t="shared" si="1371"/>
        <v>24</v>
      </c>
      <c r="AX1913" s="1">
        <f t="shared" si="1372"/>
        <v>24</v>
      </c>
      <c r="AY1913" s="1">
        <f t="shared" si="1373"/>
        <v>24</v>
      </c>
      <c r="AZ1913" s="1">
        <f t="shared" si="1374"/>
        <v>24</v>
      </c>
      <c r="BA1913" s="1">
        <f t="shared" si="1375"/>
        <v>24</v>
      </c>
      <c r="BB1913" s="1">
        <f t="shared" si="1376"/>
        <v>24</v>
      </c>
      <c r="BC1913" s="1">
        <f t="shared" si="1377"/>
        <v>24</v>
      </c>
      <c r="BD1913" s="1">
        <f t="shared" si="1378"/>
        <v>24</v>
      </c>
      <c r="BE1913" s="1">
        <f t="shared" si="1379"/>
        <v>24</v>
      </c>
      <c r="BF1913" s="1">
        <f t="shared" si="1380"/>
        <v>24</v>
      </c>
      <c r="BG1913" s="1">
        <f>+IF(D1913="male",VLOOKUP(M1913,'Key node cluster'!$A$3:$C$45,3,0),VLOOKUP(M1913,'Key node cluster'!$F$3:$H$27,3,0))</f>
        <v>24</v>
      </c>
    </row>
    <row r="1914" spans="1:59" x14ac:dyDescent="0.25">
      <c r="A1914" t="s">
        <v>1041</v>
      </c>
      <c r="B1914">
        <v>9932035346</v>
      </c>
      <c r="C1914" s="7">
        <v>30</v>
      </c>
      <c r="D1914" t="s">
        <v>20</v>
      </c>
      <c r="E1914" t="s">
        <v>10</v>
      </c>
      <c r="G1914" t="str">
        <f t="shared" si="1381"/>
        <v>bachelor or above</v>
      </c>
      <c r="H1914" s="7">
        <f t="shared" si="1339"/>
        <v>10</v>
      </c>
      <c r="I1914" t="s">
        <v>14</v>
      </c>
      <c r="J1914">
        <v>28</v>
      </c>
      <c r="K1914">
        <v>6.6904109589041001</v>
      </c>
      <c r="L1914">
        <v>2</v>
      </c>
      <c r="M1914" s="5">
        <f t="shared" si="1340"/>
        <v>24</v>
      </c>
      <c r="N1914" s="5">
        <f>+IF(D1914="male",VLOOKUP(BG1914,'Key node cluster'!$L$3:$N$24,3,0),VLOOKUP(BG1914,'Key node cluster'!$R$3:$T$15,3,0))</f>
        <v>0</v>
      </c>
      <c r="O1914" s="1">
        <v>0</v>
      </c>
      <c r="P1914" s="1">
        <f t="shared" si="1341"/>
        <v>12</v>
      </c>
      <c r="Q1914" s="1">
        <f t="shared" si="1342"/>
        <v>12</v>
      </c>
      <c r="R1914" s="1">
        <f t="shared" si="1343"/>
        <v>12</v>
      </c>
      <c r="S1914" s="1">
        <f t="shared" si="1344"/>
        <v>12</v>
      </c>
      <c r="T1914" s="1">
        <f t="shared" si="1345"/>
        <v>12</v>
      </c>
      <c r="U1914" s="1">
        <f t="shared" si="1346"/>
        <v>12</v>
      </c>
      <c r="V1914" s="1">
        <f t="shared" si="1347"/>
        <v>12</v>
      </c>
      <c r="W1914" s="1">
        <f t="shared" si="1348"/>
        <v>12</v>
      </c>
      <c r="X1914" s="1">
        <f t="shared" si="1349"/>
        <v>12</v>
      </c>
      <c r="Y1914" s="1">
        <f t="shared" si="1350"/>
        <v>12</v>
      </c>
      <c r="Z1914" s="1">
        <f t="shared" si="1351"/>
        <v>12</v>
      </c>
      <c r="AA1914" s="1">
        <f t="shared" si="1352"/>
        <v>12</v>
      </c>
      <c r="AB1914" s="1">
        <f t="shared" si="1353"/>
        <v>20</v>
      </c>
      <c r="AC1914" s="1">
        <f t="shared" si="1354"/>
        <v>20</v>
      </c>
      <c r="AD1914" s="1">
        <f t="shared" si="1355"/>
        <v>20</v>
      </c>
      <c r="AE1914" s="1">
        <f t="shared" si="1356"/>
        <v>20</v>
      </c>
      <c r="AF1914" s="1">
        <f t="shared" si="1357"/>
        <v>20</v>
      </c>
      <c r="AG1914" s="1">
        <f t="shared" si="1358"/>
        <v>20</v>
      </c>
      <c r="AH1914" s="1">
        <f t="shared" si="1359"/>
        <v>20</v>
      </c>
      <c r="AI1914" s="1">
        <f t="shared" si="1360"/>
        <v>20</v>
      </c>
      <c r="AJ1914" s="1">
        <f t="shared" si="1361"/>
        <v>24</v>
      </c>
      <c r="AK1914" s="1">
        <f t="shared" si="1362"/>
        <v>24</v>
      </c>
      <c r="AL1914" s="1">
        <f t="shared" si="1363"/>
        <v>24</v>
      </c>
      <c r="AM1914" s="1">
        <f t="shared" si="1364"/>
        <v>24</v>
      </c>
      <c r="AN1914" s="1">
        <f t="shared" si="1365"/>
        <v>24</v>
      </c>
      <c r="AO1914" s="1">
        <f t="shared" si="1366"/>
        <v>24</v>
      </c>
      <c r="AP1914" s="7">
        <f t="shared" si="1382"/>
        <v>24</v>
      </c>
      <c r="AQ1914" s="7">
        <f t="shared" si="1383"/>
        <v>24</v>
      </c>
      <c r="AR1914" s="1">
        <f t="shared" si="1367"/>
        <v>24</v>
      </c>
      <c r="AS1914" s="7">
        <f t="shared" si="1384"/>
        <v>24</v>
      </c>
      <c r="AT1914" s="1">
        <f t="shared" si="1368"/>
        <v>24</v>
      </c>
      <c r="AU1914" s="1">
        <f t="shared" si="1369"/>
        <v>24</v>
      </c>
      <c r="AV1914" s="1">
        <f t="shared" si="1370"/>
        <v>24</v>
      </c>
      <c r="AW1914" s="1">
        <f t="shared" si="1371"/>
        <v>24</v>
      </c>
      <c r="AX1914" s="1">
        <f t="shared" si="1372"/>
        <v>24</v>
      </c>
      <c r="AY1914" s="1">
        <f t="shared" si="1373"/>
        <v>24</v>
      </c>
      <c r="AZ1914" s="1">
        <f t="shared" si="1374"/>
        <v>24</v>
      </c>
      <c r="BA1914" s="1">
        <f t="shared" si="1375"/>
        <v>24</v>
      </c>
      <c r="BB1914" s="1">
        <f t="shared" si="1376"/>
        <v>24</v>
      </c>
      <c r="BC1914" s="1">
        <f t="shared" si="1377"/>
        <v>24</v>
      </c>
      <c r="BD1914" s="1">
        <f t="shared" si="1378"/>
        <v>24</v>
      </c>
      <c r="BE1914" s="1">
        <f t="shared" si="1379"/>
        <v>24</v>
      </c>
      <c r="BF1914" s="1">
        <f t="shared" si="1380"/>
        <v>24</v>
      </c>
      <c r="BG1914" s="1">
        <f>+IF(D1914="male",VLOOKUP(M1914,'Key node cluster'!$A$3:$C$45,3,0),VLOOKUP(M1914,'Key node cluster'!$F$3:$H$27,3,0))</f>
        <v>24</v>
      </c>
    </row>
    <row r="1915" spans="1:59" x14ac:dyDescent="0.25">
      <c r="A1915" t="s">
        <v>1043</v>
      </c>
      <c r="B1915">
        <v>9892051203</v>
      </c>
      <c r="C1915" s="7">
        <v>30</v>
      </c>
      <c r="D1915" t="s">
        <v>20</v>
      </c>
      <c r="E1915" t="s">
        <v>10</v>
      </c>
      <c r="F1915" t="s">
        <v>11</v>
      </c>
      <c r="G1915" t="str">
        <f t="shared" si="1381"/>
        <v>bachelor or above</v>
      </c>
      <c r="H1915" s="7">
        <f t="shared" si="1339"/>
        <v>5</v>
      </c>
      <c r="I1915" t="s">
        <v>127</v>
      </c>
      <c r="J1915">
        <v>33</v>
      </c>
      <c r="K1915">
        <v>3.6054794520548001</v>
      </c>
      <c r="L1915">
        <v>1</v>
      </c>
      <c r="M1915" s="5">
        <f t="shared" si="1340"/>
        <v>24</v>
      </c>
      <c r="N1915" s="5">
        <f>+IF(D1915="male",VLOOKUP(BG1915,'Key node cluster'!$L$3:$N$24,3,0),VLOOKUP(BG1915,'Key node cluster'!$R$3:$T$15,3,0))</f>
        <v>0</v>
      </c>
      <c r="O1915" s="1">
        <v>0</v>
      </c>
      <c r="P1915" s="1">
        <f t="shared" si="1341"/>
        <v>12</v>
      </c>
      <c r="Q1915" s="1">
        <f t="shared" si="1342"/>
        <v>12</v>
      </c>
      <c r="R1915" s="1">
        <f t="shared" si="1343"/>
        <v>12</v>
      </c>
      <c r="S1915" s="1">
        <f t="shared" si="1344"/>
        <v>12</v>
      </c>
      <c r="T1915" s="1">
        <f t="shared" si="1345"/>
        <v>12</v>
      </c>
      <c r="U1915" s="1">
        <f t="shared" si="1346"/>
        <v>12</v>
      </c>
      <c r="V1915" s="1">
        <f t="shared" si="1347"/>
        <v>12</v>
      </c>
      <c r="W1915" s="1">
        <f t="shared" si="1348"/>
        <v>12</v>
      </c>
      <c r="X1915" s="1">
        <f t="shared" si="1349"/>
        <v>12</v>
      </c>
      <c r="Y1915" s="1">
        <f t="shared" si="1350"/>
        <v>12</v>
      </c>
      <c r="Z1915" s="1">
        <f t="shared" si="1351"/>
        <v>12</v>
      </c>
      <c r="AA1915" s="1">
        <f t="shared" si="1352"/>
        <v>12</v>
      </c>
      <c r="AB1915" s="1">
        <f t="shared" si="1353"/>
        <v>20</v>
      </c>
      <c r="AC1915" s="1">
        <f t="shared" si="1354"/>
        <v>20</v>
      </c>
      <c r="AD1915" s="1">
        <f t="shared" si="1355"/>
        <v>20</v>
      </c>
      <c r="AE1915" s="1">
        <f t="shared" si="1356"/>
        <v>20</v>
      </c>
      <c r="AF1915" s="1">
        <f t="shared" si="1357"/>
        <v>20</v>
      </c>
      <c r="AG1915" s="1">
        <f t="shared" si="1358"/>
        <v>20</v>
      </c>
      <c r="AH1915" s="1">
        <f t="shared" si="1359"/>
        <v>20</v>
      </c>
      <c r="AI1915" s="1">
        <f t="shared" si="1360"/>
        <v>20</v>
      </c>
      <c r="AJ1915" s="1">
        <f t="shared" si="1361"/>
        <v>24</v>
      </c>
      <c r="AK1915" s="1">
        <f t="shared" si="1362"/>
        <v>24</v>
      </c>
      <c r="AL1915" s="1">
        <f t="shared" si="1363"/>
        <v>24</v>
      </c>
      <c r="AM1915" s="1">
        <f t="shared" si="1364"/>
        <v>24</v>
      </c>
      <c r="AN1915" s="1">
        <f t="shared" si="1365"/>
        <v>24</v>
      </c>
      <c r="AO1915" s="1">
        <f t="shared" si="1366"/>
        <v>24</v>
      </c>
      <c r="AP1915" s="7">
        <f t="shared" si="1382"/>
        <v>24</v>
      </c>
      <c r="AQ1915" s="7">
        <f t="shared" si="1383"/>
        <v>24</v>
      </c>
      <c r="AR1915" s="1">
        <f t="shared" si="1367"/>
        <v>24</v>
      </c>
      <c r="AS1915" s="7">
        <f t="shared" si="1384"/>
        <v>24</v>
      </c>
      <c r="AT1915" s="1">
        <f t="shared" si="1368"/>
        <v>24</v>
      </c>
      <c r="AU1915" s="1">
        <f t="shared" si="1369"/>
        <v>24</v>
      </c>
      <c r="AV1915" s="1">
        <f t="shared" si="1370"/>
        <v>24</v>
      </c>
      <c r="AW1915" s="1">
        <f t="shared" si="1371"/>
        <v>24</v>
      </c>
      <c r="AX1915" s="1">
        <f t="shared" si="1372"/>
        <v>24</v>
      </c>
      <c r="AY1915" s="1">
        <f t="shared" si="1373"/>
        <v>24</v>
      </c>
      <c r="AZ1915" s="1">
        <f t="shared" si="1374"/>
        <v>24</v>
      </c>
      <c r="BA1915" s="1">
        <f t="shared" si="1375"/>
        <v>24</v>
      </c>
      <c r="BB1915" s="1">
        <f t="shared" si="1376"/>
        <v>24</v>
      </c>
      <c r="BC1915" s="1">
        <f t="shared" si="1377"/>
        <v>24</v>
      </c>
      <c r="BD1915" s="1">
        <f t="shared" si="1378"/>
        <v>24</v>
      </c>
      <c r="BE1915" s="1">
        <f t="shared" si="1379"/>
        <v>24</v>
      </c>
      <c r="BF1915" s="1">
        <f t="shared" si="1380"/>
        <v>24</v>
      </c>
      <c r="BG1915" s="1">
        <f>+IF(D1915="male",VLOOKUP(M1915,'Key node cluster'!$A$3:$C$45,3,0),VLOOKUP(M1915,'Key node cluster'!$F$3:$H$27,3,0))</f>
        <v>24</v>
      </c>
    </row>
    <row r="1916" spans="1:59" x14ac:dyDescent="0.25">
      <c r="A1916" t="s">
        <v>1050</v>
      </c>
      <c r="B1916">
        <v>9972012317</v>
      </c>
      <c r="C1916" s="7">
        <v>20</v>
      </c>
      <c r="D1916" t="s">
        <v>20</v>
      </c>
      <c r="E1916" t="s">
        <v>10</v>
      </c>
      <c r="F1916" t="s">
        <v>11</v>
      </c>
      <c r="G1916" t="str">
        <f t="shared" si="1381"/>
        <v>bachelor or above</v>
      </c>
      <c r="H1916" s="7">
        <f t="shared" si="1339"/>
        <v>1</v>
      </c>
      <c r="I1916" t="s">
        <v>14</v>
      </c>
      <c r="J1916">
        <v>25</v>
      </c>
      <c r="K1916">
        <v>0.75068493150685001</v>
      </c>
      <c r="L1916">
        <v>4</v>
      </c>
      <c r="M1916" s="5">
        <f t="shared" si="1340"/>
        <v>22</v>
      </c>
      <c r="N1916" s="5">
        <f>+IF(D1916="male",VLOOKUP(BG1916,'Key node cluster'!$L$3:$N$24,3,0),VLOOKUP(BG1916,'Key node cluster'!$R$3:$T$15,3,0))</f>
        <v>0</v>
      </c>
      <c r="O1916" s="1">
        <v>0</v>
      </c>
      <c r="P1916" s="1">
        <f t="shared" si="1341"/>
        <v>12</v>
      </c>
      <c r="Q1916" s="1">
        <f t="shared" si="1342"/>
        <v>12</v>
      </c>
      <c r="R1916" s="1">
        <f t="shared" si="1343"/>
        <v>12</v>
      </c>
      <c r="S1916" s="1">
        <f t="shared" si="1344"/>
        <v>12</v>
      </c>
      <c r="T1916" s="1">
        <f t="shared" si="1345"/>
        <v>12</v>
      </c>
      <c r="U1916" s="1">
        <f t="shared" si="1346"/>
        <v>12</v>
      </c>
      <c r="V1916" s="1">
        <f t="shared" si="1347"/>
        <v>12</v>
      </c>
      <c r="W1916" s="1">
        <f t="shared" si="1348"/>
        <v>12</v>
      </c>
      <c r="X1916" s="1">
        <f t="shared" si="1349"/>
        <v>12</v>
      </c>
      <c r="Y1916" s="1">
        <f t="shared" si="1350"/>
        <v>12</v>
      </c>
      <c r="Z1916" s="1">
        <f t="shared" si="1351"/>
        <v>12</v>
      </c>
      <c r="AA1916" s="1">
        <f t="shared" si="1352"/>
        <v>12</v>
      </c>
      <c r="AB1916" s="1">
        <f t="shared" si="1353"/>
        <v>20</v>
      </c>
      <c r="AC1916" s="1">
        <f t="shared" si="1354"/>
        <v>20</v>
      </c>
      <c r="AD1916" s="1">
        <f t="shared" si="1355"/>
        <v>20</v>
      </c>
      <c r="AE1916" s="1">
        <f t="shared" si="1356"/>
        <v>20</v>
      </c>
      <c r="AF1916" s="1">
        <f t="shared" si="1357"/>
        <v>20</v>
      </c>
      <c r="AG1916" s="1">
        <f t="shared" si="1358"/>
        <v>20</v>
      </c>
      <c r="AH1916" s="1">
        <f t="shared" si="1359"/>
        <v>20</v>
      </c>
      <c r="AI1916" s="1">
        <f t="shared" si="1360"/>
        <v>20</v>
      </c>
      <c r="AJ1916" s="1">
        <f t="shared" si="1361"/>
        <v>21</v>
      </c>
      <c r="AK1916" s="1">
        <f t="shared" si="1362"/>
        <v>22</v>
      </c>
      <c r="AL1916" s="1">
        <f t="shared" si="1363"/>
        <v>22</v>
      </c>
      <c r="AM1916" s="1">
        <f t="shared" si="1364"/>
        <v>22</v>
      </c>
      <c r="AN1916" s="1">
        <f t="shared" si="1365"/>
        <v>22</v>
      </c>
      <c r="AO1916" s="1">
        <f t="shared" si="1366"/>
        <v>22</v>
      </c>
      <c r="AP1916" s="7">
        <f t="shared" si="1382"/>
        <v>22</v>
      </c>
      <c r="AQ1916" s="7">
        <f t="shared" si="1383"/>
        <v>22</v>
      </c>
      <c r="AR1916" s="1">
        <f t="shared" si="1367"/>
        <v>22</v>
      </c>
      <c r="AS1916" s="7">
        <f t="shared" si="1384"/>
        <v>22</v>
      </c>
      <c r="AT1916" s="1">
        <f t="shared" si="1368"/>
        <v>22</v>
      </c>
      <c r="AU1916" s="1">
        <f t="shared" si="1369"/>
        <v>22</v>
      </c>
      <c r="AV1916" s="1">
        <f t="shared" si="1370"/>
        <v>22</v>
      </c>
      <c r="AW1916" s="1">
        <f t="shared" si="1371"/>
        <v>22</v>
      </c>
      <c r="AX1916" s="1">
        <f t="shared" si="1372"/>
        <v>22</v>
      </c>
      <c r="AY1916" s="1">
        <f t="shared" si="1373"/>
        <v>22</v>
      </c>
      <c r="AZ1916" s="1">
        <f t="shared" si="1374"/>
        <v>22</v>
      </c>
      <c r="BA1916" s="1">
        <f t="shared" si="1375"/>
        <v>22</v>
      </c>
      <c r="BB1916" s="1">
        <f t="shared" si="1376"/>
        <v>22</v>
      </c>
      <c r="BC1916" s="1">
        <f t="shared" si="1377"/>
        <v>22</v>
      </c>
      <c r="BD1916" s="1">
        <f t="shared" si="1378"/>
        <v>22</v>
      </c>
      <c r="BE1916" s="1">
        <f t="shared" si="1379"/>
        <v>22</v>
      </c>
      <c r="BF1916" s="1">
        <f t="shared" si="1380"/>
        <v>22</v>
      </c>
      <c r="BG1916" s="1">
        <f>+IF(D1916="male",VLOOKUP(M1916,'Key node cluster'!$A$3:$C$45,3,0),VLOOKUP(M1916,'Key node cluster'!$F$3:$H$27,3,0))</f>
        <v>22</v>
      </c>
    </row>
    <row r="1917" spans="1:59" x14ac:dyDescent="0.25">
      <c r="A1917" t="s">
        <v>1052</v>
      </c>
      <c r="B1917">
        <v>9972031973</v>
      </c>
      <c r="C1917" s="7">
        <v>20</v>
      </c>
      <c r="D1917" t="s">
        <v>20</v>
      </c>
      <c r="E1917" t="s">
        <v>10</v>
      </c>
      <c r="F1917" t="s">
        <v>45</v>
      </c>
      <c r="G1917" t="str">
        <f t="shared" si="1381"/>
        <v>bachelor or above</v>
      </c>
      <c r="H1917" s="7">
        <f t="shared" si="1339"/>
        <v>5</v>
      </c>
      <c r="I1917" t="s">
        <v>14</v>
      </c>
      <c r="J1917">
        <v>24</v>
      </c>
      <c r="K1917">
        <v>1.8356164383561999</v>
      </c>
      <c r="L1917">
        <v>16</v>
      </c>
      <c r="M1917" s="5">
        <f t="shared" si="1340"/>
        <v>24</v>
      </c>
      <c r="N1917" s="5">
        <f>+IF(D1917="male",VLOOKUP(BG1917,'Key node cluster'!$L$3:$N$24,3,0),VLOOKUP(BG1917,'Key node cluster'!$R$3:$T$15,3,0))</f>
        <v>0</v>
      </c>
      <c r="O1917" s="1">
        <v>0</v>
      </c>
      <c r="P1917" s="1">
        <f t="shared" si="1341"/>
        <v>12</v>
      </c>
      <c r="Q1917" s="1">
        <f t="shared" si="1342"/>
        <v>12</v>
      </c>
      <c r="R1917" s="1">
        <f t="shared" si="1343"/>
        <v>12</v>
      </c>
      <c r="S1917" s="1">
        <f t="shared" si="1344"/>
        <v>12</v>
      </c>
      <c r="T1917" s="1">
        <f t="shared" si="1345"/>
        <v>12</v>
      </c>
      <c r="U1917" s="1">
        <f t="shared" si="1346"/>
        <v>12</v>
      </c>
      <c r="V1917" s="1">
        <f t="shared" si="1347"/>
        <v>12</v>
      </c>
      <c r="W1917" s="1">
        <f t="shared" si="1348"/>
        <v>12</v>
      </c>
      <c r="X1917" s="1">
        <f t="shared" si="1349"/>
        <v>12</v>
      </c>
      <c r="Y1917" s="1">
        <f t="shared" si="1350"/>
        <v>12</v>
      </c>
      <c r="Z1917" s="1">
        <f t="shared" si="1351"/>
        <v>12</v>
      </c>
      <c r="AA1917" s="1">
        <f t="shared" si="1352"/>
        <v>12</v>
      </c>
      <c r="AB1917" s="1">
        <f t="shared" si="1353"/>
        <v>20</v>
      </c>
      <c r="AC1917" s="1">
        <f t="shared" si="1354"/>
        <v>20</v>
      </c>
      <c r="AD1917" s="1">
        <f t="shared" si="1355"/>
        <v>20</v>
      </c>
      <c r="AE1917" s="1">
        <f t="shared" si="1356"/>
        <v>20</v>
      </c>
      <c r="AF1917" s="1">
        <f t="shared" si="1357"/>
        <v>20</v>
      </c>
      <c r="AG1917" s="1">
        <f t="shared" si="1358"/>
        <v>20</v>
      </c>
      <c r="AH1917" s="1">
        <f t="shared" si="1359"/>
        <v>20</v>
      </c>
      <c r="AI1917" s="1">
        <f t="shared" si="1360"/>
        <v>20</v>
      </c>
      <c r="AJ1917" s="1">
        <f t="shared" si="1361"/>
        <v>24</v>
      </c>
      <c r="AK1917" s="1">
        <f t="shared" si="1362"/>
        <v>24</v>
      </c>
      <c r="AL1917" s="1">
        <f t="shared" si="1363"/>
        <v>24</v>
      </c>
      <c r="AM1917" s="1">
        <f t="shared" si="1364"/>
        <v>24</v>
      </c>
      <c r="AN1917" s="1">
        <f t="shared" si="1365"/>
        <v>24</v>
      </c>
      <c r="AO1917" s="1">
        <f t="shared" si="1366"/>
        <v>24</v>
      </c>
      <c r="AP1917" s="7">
        <f t="shared" si="1382"/>
        <v>24</v>
      </c>
      <c r="AQ1917" s="7">
        <f t="shared" si="1383"/>
        <v>24</v>
      </c>
      <c r="AR1917" s="1">
        <f t="shared" si="1367"/>
        <v>24</v>
      </c>
      <c r="AS1917" s="7">
        <f t="shared" si="1384"/>
        <v>24</v>
      </c>
      <c r="AT1917" s="1">
        <f t="shared" si="1368"/>
        <v>24</v>
      </c>
      <c r="AU1917" s="1">
        <f t="shared" si="1369"/>
        <v>24</v>
      </c>
      <c r="AV1917" s="1">
        <f t="shared" si="1370"/>
        <v>24</v>
      </c>
      <c r="AW1917" s="1">
        <f t="shared" si="1371"/>
        <v>24</v>
      </c>
      <c r="AX1917" s="1">
        <f t="shared" si="1372"/>
        <v>24</v>
      </c>
      <c r="AY1917" s="1">
        <f t="shared" si="1373"/>
        <v>24</v>
      </c>
      <c r="AZ1917" s="1">
        <f t="shared" si="1374"/>
        <v>24</v>
      </c>
      <c r="BA1917" s="1">
        <f t="shared" si="1375"/>
        <v>24</v>
      </c>
      <c r="BB1917" s="1">
        <f t="shared" si="1376"/>
        <v>24</v>
      </c>
      <c r="BC1917" s="1">
        <f t="shared" si="1377"/>
        <v>24</v>
      </c>
      <c r="BD1917" s="1">
        <f t="shared" si="1378"/>
        <v>24</v>
      </c>
      <c r="BE1917" s="1">
        <f t="shared" si="1379"/>
        <v>24</v>
      </c>
      <c r="BF1917" s="1">
        <f t="shared" si="1380"/>
        <v>24</v>
      </c>
      <c r="BG1917" s="1">
        <f>+IF(D1917="male",VLOOKUP(M1917,'Key node cluster'!$A$3:$C$45,3,0),VLOOKUP(M1917,'Key node cluster'!$F$3:$H$27,3,0))</f>
        <v>24</v>
      </c>
    </row>
    <row r="1918" spans="1:59" x14ac:dyDescent="0.25">
      <c r="A1918" t="s">
        <v>1075</v>
      </c>
      <c r="B1918">
        <v>9842014135</v>
      </c>
      <c r="C1918" s="7">
        <v>40</v>
      </c>
      <c r="D1918" t="s">
        <v>20</v>
      </c>
      <c r="E1918" t="s">
        <v>10</v>
      </c>
      <c r="G1918" t="str">
        <f t="shared" si="1381"/>
        <v>bachelor or above</v>
      </c>
      <c r="H1918" s="7">
        <f t="shared" si="1339"/>
        <v>10</v>
      </c>
      <c r="I1918" t="s">
        <v>14</v>
      </c>
      <c r="J1918">
        <v>37</v>
      </c>
      <c r="K1918">
        <v>6.4410958904109998</v>
      </c>
      <c r="L1918">
        <v>7</v>
      </c>
      <c r="M1918" s="5">
        <f t="shared" si="1340"/>
        <v>24</v>
      </c>
      <c r="N1918" s="5">
        <f>+IF(D1918="male",VLOOKUP(BG1918,'Key node cluster'!$L$3:$N$24,3,0),VLOOKUP(BG1918,'Key node cluster'!$R$3:$T$15,3,0))</f>
        <v>0</v>
      </c>
      <c r="O1918" s="1">
        <v>0</v>
      </c>
      <c r="P1918" s="1">
        <f t="shared" si="1341"/>
        <v>12</v>
      </c>
      <c r="Q1918" s="1">
        <f t="shared" si="1342"/>
        <v>12</v>
      </c>
      <c r="R1918" s="1">
        <f t="shared" si="1343"/>
        <v>12</v>
      </c>
      <c r="S1918" s="1">
        <f t="shared" si="1344"/>
        <v>12</v>
      </c>
      <c r="T1918" s="1">
        <f t="shared" si="1345"/>
        <v>12</v>
      </c>
      <c r="U1918" s="1">
        <f t="shared" si="1346"/>
        <v>12</v>
      </c>
      <c r="V1918" s="1">
        <f t="shared" si="1347"/>
        <v>12</v>
      </c>
      <c r="W1918" s="1">
        <f t="shared" si="1348"/>
        <v>12</v>
      </c>
      <c r="X1918" s="1">
        <f t="shared" si="1349"/>
        <v>12</v>
      </c>
      <c r="Y1918" s="1">
        <f t="shared" si="1350"/>
        <v>12</v>
      </c>
      <c r="Z1918" s="1">
        <f t="shared" si="1351"/>
        <v>12</v>
      </c>
      <c r="AA1918" s="1">
        <f t="shared" si="1352"/>
        <v>12</v>
      </c>
      <c r="AB1918" s="1">
        <f t="shared" si="1353"/>
        <v>20</v>
      </c>
      <c r="AC1918" s="1">
        <f t="shared" si="1354"/>
        <v>20</v>
      </c>
      <c r="AD1918" s="1">
        <f t="shared" si="1355"/>
        <v>20</v>
      </c>
      <c r="AE1918" s="1">
        <f t="shared" si="1356"/>
        <v>20</v>
      </c>
      <c r="AF1918" s="1">
        <f t="shared" si="1357"/>
        <v>20</v>
      </c>
      <c r="AG1918" s="1">
        <f t="shared" si="1358"/>
        <v>20</v>
      </c>
      <c r="AH1918" s="1">
        <f t="shared" si="1359"/>
        <v>20</v>
      </c>
      <c r="AI1918" s="1">
        <f t="shared" si="1360"/>
        <v>20</v>
      </c>
      <c r="AJ1918" s="1">
        <f t="shared" si="1361"/>
        <v>24</v>
      </c>
      <c r="AK1918" s="1">
        <f t="shared" si="1362"/>
        <v>24</v>
      </c>
      <c r="AL1918" s="1">
        <f t="shared" si="1363"/>
        <v>24</v>
      </c>
      <c r="AM1918" s="1">
        <f t="shared" si="1364"/>
        <v>24</v>
      </c>
      <c r="AN1918" s="1">
        <f t="shared" si="1365"/>
        <v>24</v>
      </c>
      <c r="AO1918" s="1">
        <f t="shared" si="1366"/>
        <v>24</v>
      </c>
      <c r="AP1918" s="7">
        <f t="shared" si="1382"/>
        <v>24</v>
      </c>
      <c r="AQ1918" s="7">
        <f t="shared" si="1383"/>
        <v>24</v>
      </c>
      <c r="AR1918" s="1">
        <f t="shared" si="1367"/>
        <v>24</v>
      </c>
      <c r="AS1918" s="7">
        <f t="shared" si="1384"/>
        <v>24</v>
      </c>
      <c r="AT1918" s="1">
        <f t="shared" si="1368"/>
        <v>24</v>
      </c>
      <c r="AU1918" s="1">
        <f t="shared" si="1369"/>
        <v>24</v>
      </c>
      <c r="AV1918" s="1">
        <f t="shared" si="1370"/>
        <v>24</v>
      </c>
      <c r="AW1918" s="1">
        <f t="shared" si="1371"/>
        <v>24</v>
      </c>
      <c r="AX1918" s="1">
        <f t="shared" si="1372"/>
        <v>24</v>
      </c>
      <c r="AY1918" s="1">
        <f t="shared" si="1373"/>
        <v>24</v>
      </c>
      <c r="AZ1918" s="1">
        <f t="shared" si="1374"/>
        <v>24</v>
      </c>
      <c r="BA1918" s="1">
        <f t="shared" si="1375"/>
        <v>24</v>
      </c>
      <c r="BB1918" s="1">
        <f t="shared" si="1376"/>
        <v>24</v>
      </c>
      <c r="BC1918" s="1">
        <f t="shared" si="1377"/>
        <v>24</v>
      </c>
      <c r="BD1918" s="1">
        <f t="shared" si="1378"/>
        <v>24</v>
      </c>
      <c r="BE1918" s="1">
        <f t="shared" si="1379"/>
        <v>24</v>
      </c>
      <c r="BF1918" s="1">
        <f t="shared" si="1380"/>
        <v>24</v>
      </c>
      <c r="BG1918" s="1">
        <f>+IF(D1918="male",VLOOKUP(M1918,'Key node cluster'!$A$3:$C$45,3,0),VLOOKUP(M1918,'Key node cluster'!$F$3:$H$27,3,0))</f>
        <v>24</v>
      </c>
    </row>
    <row r="1919" spans="1:59" x14ac:dyDescent="0.25">
      <c r="A1919" t="s">
        <v>1077</v>
      </c>
      <c r="B1919">
        <v>9922032727</v>
      </c>
      <c r="C1919" s="7">
        <v>30</v>
      </c>
      <c r="D1919" t="s">
        <v>20</v>
      </c>
      <c r="E1919" t="s">
        <v>10</v>
      </c>
      <c r="F1919" t="s">
        <v>28</v>
      </c>
      <c r="G1919" t="str">
        <f t="shared" si="1381"/>
        <v>bachelor or above</v>
      </c>
      <c r="H1919" s="7">
        <f t="shared" si="1339"/>
        <v>10</v>
      </c>
      <c r="I1919" t="s">
        <v>14</v>
      </c>
      <c r="J1919">
        <v>29</v>
      </c>
      <c r="K1919">
        <v>7.5232876712329002</v>
      </c>
      <c r="L1919">
        <v>13</v>
      </c>
      <c r="M1919" s="5">
        <f t="shared" si="1340"/>
        <v>24</v>
      </c>
      <c r="N1919" s="5">
        <f>+IF(D1919="male",VLOOKUP(BG1919,'Key node cluster'!$L$3:$N$24,3,0),VLOOKUP(BG1919,'Key node cluster'!$R$3:$T$15,3,0))</f>
        <v>0</v>
      </c>
      <c r="O1919" s="1">
        <v>0</v>
      </c>
      <c r="P1919" s="1">
        <f t="shared" si="1341"/>
        <v>12</v>
      </c>
      <c r="Q1919" s="1">
        <f t="shared" si="1342"/>
        <v>12</v>
      </c>
      <c r="R1919" s="1">
        <f t="shared" si="1343"/>
        <v>12</v>
      </c>
      <c r="S1919" s="1">
        <f t="shared" si="1344"/>
        <v>12</v>
      </c>
      <c r="T1919" s="1">
        <f t="shared" si="1345"/>
        <v>12</v>
      </c>
      <c r="U1919" s="1">
        <f t="shared" si="1346"/>
        <v>12</v>
      </c>
      <c r="V1919" s="1">
        <f t="shared" si="1347"/>
        <v>12</v>
      </c>
      <c r="W1919" s="1">
        <f t="shared" si="1348"/>
        <v>12</v>
      </c>
      <c r="X1919" s="1">
        <f t="shared" si="1349"/>
        <v>12</v>
      </c>
      <c r="Y1919" s="1">
        <f t="shared" si="1350"/>
        <v>12</v>
      </c>
      <c r="Z1919" s="1">
        <f t="shared" si="1351"/>
        <v>12</v>
      </c>
      <c r="AA1919" s="1">
        <f t="shared" si="1352"/>
        <v>12</v>
      </c>
      <c r="AB1919" s="1">
        <f t="shared" si="1353"/>
        <v>20</v>
      </c>
      <c r="AC1919" s="1">
        <f t="shared" si="1354"/>
        <v>20</v>
      </c>
      <c r="AD1919" s="1">
        <f t="shared" si="1355"/>
        <v>20</v>
      </c>
      <c r="AE1919" s="1">
        <f t="shared" si="1356"/>
        <v>20</v>
      </c>
      <c r="AF1919" s="1">
        <f t="shared" si="1357"/>
        <v>20</v>
      </c>
      <c r="AG1919" s="1">
        <f t="shared" si="1358"/>
        <v>20</v>
      </c>
      <c r="AH1919" s="1">
        <f t="shared" si="1359"/>
        <v>20</v>
      </c>
      <c r="AI1919" s="1">
        <f t="shared" si="1360"/>
        <v>20</v>
      </c>
      <c r="AJ1919" s="1">
        <f t="shared" si="1361"/>
        <v>24</v>
      </c>
      <c r="AK1919" s="1">
        <f t="shared" si="1362"/>
        <v>24</v>
      </c>
      <c r="AL1919" s="1">
        <f t="shared" si="1363"/>
        <v>24</v>
      </c>
      <c r="AM1919" s="1">
        <f t="shared" si="1364"/>
        <v>24</v>
      </c>
      <c r="AN1919" s="1">
        <f t="shared" si="1365"/>
        <v>24</v>
      </c>
      <c r="AO1919" s="1">
        <f t="shared" si="1366"/>
        <v>24</v>
      </c>
      <c r="AP1919" s="7">
        <f t="shared" si="1382"/>
        <v>24</v>
      </c>
      <c r="AQ1919" s="7">
        <f t="shared" si="1383"/>
        <v>24</v>
      </c>
      <c r="AR1919" s="1">
        <f t="shared" si="1367"/>
        <v>24</v>
      </c>
      <c r="AS1919" s="7">
        <f t="shared" si="1384"/>
        <v>24</v>
      </c>
      <c r="AT1919" s="1">
        <f t="shared" si="1368"/>
        <v>24</v>
      </c>
      <c r="AU1919" s="1">
        <f t="shared" si="1369"/>
        <v>24</v>
      </c>
      <c r="AV1919" s="1">
        <f t="shared" si="1370"/>
        <v>24</v>
      </c>
      <c r="AW1919" s="1">
        <f t="shared" si="1371"/>
        <v>24</v>
      </c>
      <c r="AX1919" s="1">
        <f t="shared" si="1372"/>
        <v>24</v>
      </c>
      <c r="AY1919" s="1">
        <f t="shared" si="1373"/>
        <v>24</v>
      </c>
      <c r="AZ1919" s="1">
        <f t="shared" si="1374"/>
        <v>24</v>
      </c>
      <c r="BA1919" s="1">
        <f t="shared" si="1375"/>
        <v>24</v>
      </c>
      <c r="BB1919" s="1">
        <f t="shared" si="1376"/>
        <v>24</v>
      </c>
      <c r="BC1919" s="1">
        <f t="shared" si="1377"/>
        <v>24</v>
      </c>
      <c r="BD1919" s="1">
        <f t="shared" si="1378"/>
        <v>24</v>
      </c>
      <c r="BE1919" s="1">
        <f t="shared" si="1379"/>
        <v>24</v>
      </c>
      <c r="BF1919" s="1">
        <f t="shared" si="1380"/>
        <v>24</v>
      </c>
      <c r="BG1919" s="1">
        <f>+IF(D1919="male",VLOOKUP(M1919,'Key node cluster'!$A$3:$C$45,3,0),VLOOKUP(M1919,'Key node cluster'!$F$3:$H$27,3,0))</f>
        <v>24</v>
      </c>
    </row>
    <row r="1920" spans="1:59" x14ac:dyDescent="0.25">
      <c r="A1920" t="s">
        <v>1080</v>
      </c>
      <c r="B1920">
        <v>9932011057</v>
      </c>
      <c r="C1920" s="7">
        <v>30</v>
      </c>
      <c r="D1920" t="s">
        <v>20</v>
      </c>
      <c r="E1920" t="s">
        <v>10</v>
      </c>
      <c r="F1920" t="s">
        <v>11</v>
      </c>
      <c r="G1920" t="str">
        <f t="shared" si="1381"/>
        <v>bachelor or above</v>
      </c>
      <c r="H1920" s="7">
        <f t="shared" si="1339"/>
        <v>10</v>
      </c>
      <c r="I1920" t="s">
        <v>14</v>
      </c>
      <c r="J1920">
        <v>28</v>
      </c>
      <c r="K1920">
        <v>5.2767123287670996</v>
      </c>
      <c r="L1920">
        <v>2</v>
      </c>
      <c r="M1920" s="5">
        <f t="shared" si="1340"/>
        <v>24</v>
      </c>
      <c r="N1920" s="5">
        <f>+IF(D1920="male",VLOOKUP(BG1920,'Key node cluster'!$L$3:$N$24,3,0),VLOOKUP(BG1920,'Key node cluster'!$R$3:$T$15,3,0))</f>
        <v>0</v>
      </c>
      <c r="O1920" s="1">
        <v>0</v>
      </c>
      <c r="P1920" s="1">
        <f t="shared" si="1341"/>
        <v>12</v>
      </c>
      <c r="Q1920" s="1">
        <f t="shared" si="1342"/>
        <v>12</v>
      </c>
      <c r="R1920" s="1">
        <f t="shared" si="1343"/>
        <v>12</v>
      </c>
      <c r="S1920" s="1">
        <f t="shared" si="1344"/>
        <v>12</v>
      </c>
      <c r="T1920" s="1">
        <f t="shared" si="1345"/>
        <v>12</v>
      </c>
      <c r="U1920" s="1">
        <f t="shared" si="1346"/>
        <v>12</v>
      </c>
      <c r="V1920" s="1">
        <f t="shared" si="1347"/>
        <v>12</v>
      </c>
      <c r="W1920" s="1">
        <f t="shared" si="1348"/>
        <v>12</v>
      </c>
      <c r="X1920" s="1">
        <f t="shared" si="1349"/>
        <v>12</v>
      </c>
      <c r="Y1920" s="1">
        <f t="shared" si="1350"/>
        <v>12</v>
      </c>
      <c r="Z1920" s="1">
        <f t="shared" si="1351"/>
        <v>12</v>
      </c>
      <c r="AA1920" s="1">
        <f t="shared" si="1352"/>
        <v>12</v>
      </c>
      <c r="AB1920" s="1">
        <f t="shared" si="1353"/>
        <v>20</v>
      </c>
      <c r="AC1920" s="1">
        <f t="shared" si="1354"/>
        <v>20</v>
      </c>
      <c r="AD1920" s="1">
        <f t="shared" si="1355"/>
        <v>20</v>
      </c>
      <c r="AE1920" s="1">
        <f t="shared" si="1356"/>
        <v>20</v>
      </c>
      <c r="AF1920" s="1">
        <f t="shared" si="1357"/>
        <v>20</v>
      </c>
      <c r="AG1920" s="1">
        <f t="shared" si="1358"/>
        <v>20</v>
      </c>
      <c r="AH1920" s="1">
        <f t="shared" si="1359"/>
        <v>20</v>
      </c>
      <c r="AI1920" s="1">
        <f t="shared" si="1360"/>
        <v>20</v>
      </c>
      <c r="AJ1920" s="1">
        <f t="shared" si="1361"/>
        <v>24</v>
      </c>
      <c r="AK1920" s="1">
        <f t="shared" si="1362"/>
        <v>24</v>
      </c>
      <c r="AL1920" s="1">
        <f t="shared" si="1363"/>
        <v>24</v>
      </c>
      <c r="AM1920" s="1">
        <f t="shared" si="1364"/>
        <v>24</v>
      </c>
      <c r="AN1920" s="1">
        <f t="shared" si="1365"/>
        <v>24</v>
      </c>
      <c r="AO1920" s="1">
        <f t="shared" si="1366"/>
        <v>24</v>
      </c>
      <c r="AP1920" s="7">
        <f t="shared" si="1382"/>
        <v>24</v>
      </c>
      <c r="AQ1920" s="7">
        <f t="shared" si="1383"/>
        <v>24</v>
      </c>
      <c r="AR1920" s="1">
        <f t="shared" si="1367"/>
        <v>24</v>
      </c>
      <c r="AS1920" s="7">
        <f t="shared" si="1384"/>
        <v>24</v>
      </c>
      <c r="AT1920" s="1">
        <f t="shared" si="1368"/>
        <v>24</v>
      </c>
      <c r="AU1920" s="1">
        <f t="shared" si="1369"/>
        <v>24</v>
      </c>
      <c r="AV1920" s="1">
        <f t="shared" si="1370"/>
        <v>24</v>
      </c>
      <c r="AW1920" s="1">
        <f t="shared" si="1371"/>
        <v>24</v>
      </c>
      <c r="AX1920" s="1">
        <f t="shared" si="1372"/>
        <v>24</v>
      </c>
      <c r="AY1920" s="1">
        <f t="shared" si="1373"/>
        <v>24</v>
      </c>
      <c r="AZ1920" s="1">
        <f t="shared" si="1374"/>
        <v>24</v>
      </c>
      <c r="BA1920" s="1">
        <f t="shared" si="1375"/>
        <v>24</v>
      </c>
      <c r="BB1920" s="1">
        <f t="shared" si="1376"/>
        <v>24</v>
      </c>
      <c r="BC1920" s="1">
        <f t="shared" si="1377"/>
        <v>24</v>
      </c>
      <c r="BD1920" s="1">
        <f t="shared" si="1378"/>
        <v>24</v>
      </c>
      <c r="BE1920" s="1">
        <f t="shared" si="1379"/>
        <v>24</v>
      </c>
      <c r="BF1920" s="1">
        <f t="shared" si="1380"/>
        <v>24</v>
      </c>
      <c r="BG1920" s="1">
        <f>+IF(D1920="male",VLOOKUP(M1920,'Key node cluster'!$A$3:$C$45,3,0),VLOOKUP(M1920,'Key node cluster'!$F$3:$H$27,3,0))</f>
        <v>24</v>
      </c>
    </row>
    <row r="1921" spans="1:59" x14ac:dyDescent="0.25">
      <c r="A1921" t="s">
        <v>1082</v>
      </c>
      <c r="B1921">
        <v>9802027149</v>
      </c>
      <c r="C1921" s="7">
        <v>40</v>
      </c>
      <c r="D1921" t="s">
        <v>20</v>
      </c>
      <c r="E1921" t="s">
        <v>10</v>
      </c>
      <c r="F1921" t="s">
        <v>11</v>
      </c>
      <c r="G1921" t="str">
        <f t="shared" si="1381"/>
        <v>bachelor or above</v>
      </c>
      <c r="H1921" s="7">
        <f t="shared" si="1339"/>
        <v>20</v>
      </c>
      <c r="I1921" t="s">
        <v>14</v>
      </c>
      <c r="J1921">
        <v>41</v>
      </c>
      <c r="K1921">
        <v>17.698630136986001</v>
      </c>
      <c r="L1921">
        <v>1</v>
      </c>
      <c r="M1921" s="5">
        <f t="shared" si="1340"/>
        <v>24</v>
      </c>
      <c r="N1921" s="5">
        <f>+IF(D1921="male",VLOOKUP(BG1921,'Key node cluster'!$L$3:$N$24,3,0),VLOOKUP(BG1921,'Key node cluster'!$R$3:$T$15,3,0))</f>
        <v>0</v>
      </c>
      <c r="O1921" s="1">
        <v>0</v>
      </c>
      <c r="P1921" s="1">
        <f t="shared" si="1341"/>
        <v>12</v>
      </c>
      <c r="Q1921" s="1">
        <f t="shared" si="1342"/>
        <v>12</v>
      </c>
      <c r="R1921" s="1">
        <f t="shared" si="1343"/>
        <v>12</v>
      </c>
      <c r="S1921" s="1">
        <f t="shared" si="1344"/>
        <v>12</v>
      </c>
      <c r="T1921" s="1">
        <f t="shared" si="1345"/>
        <v>12</v>
      </c>
      <c r="U1921" s="1">
        <f t="shared" si="1346"/>
        <v>12</v>
      </c>
      <c r="V1921" s="1">
        <f t="shared" si="1347"/>
        <v>12</v>
      </c>
      <c r="W1921" s="1">
        <f t="shared" si="1348"/>
        <v>12</v>
      </c>
      <c r="X1921" s="1">
        <f t="shared" si="1349"/>
        <v>12</v>
      </c>
      <c r="Y1921" s="1">
        <f t="shared" si="1350"/>
        <v>12</v>
      </c>
      <c r="Z1921" s="1">
        <f t="shared" si="1351"/>
        <v>12</v>
      </c>
      <c r="AA1921" s="1">
        <f t="shared" si="1352"/>
        <v>12</v>
      </c>
      <c r="AB1921" s="1">
        <f t="shared" si="1353"/>
        <v>20</v>
      </c>
      <c r="AC1921" s="1">
        <f t="shared" si="1354"/>
        <v>20</v>
      </c>
      <c r="AD1921" s="1">
        <f t="shared" si="1355"/>
        <v>20</v>
      </c>
      <c r="AE1921" s="1">
        <f t="shared" si="1356"/>
        <v>20</v>
      </c>
      <c r="AF1921" s="1">
        <f t="shared" si="1357"/>
        <v>20</v>
      </c>
      <c r="AG1921" s="1">
        <f t="shared" si="1358"/>
        <v>20</v>
      </c>
      <c r="AH1921" s="1">
        <f t="shared" si="1359"/>
        <v>20</v>
      </c>
      <c r="AI1921" s="1">
        <f t="shared" si="1360"/>
        <v>20</v>
      </c>
      <c r="AJ1921" s="1">
        <f t="shared" si="1361"/>
        <v>24</v>
      </c>
      <c r="AK1921" s="1">
        <f t="shared" si="1362"/>
        <v>24</v>
      </c>
      <c r="AL1921" s="1">
        <f t="shared" si="1363"/>
        <v>24</v>
      </c>
      <c r="AM1921" s="1">
        <f t="shared" si="1364"/>
        <v>24</v>
      </c>
      <c r="AN1921" s="1">
        <f t="shared" si="1365"/>
        <v>24</v>
      </c>
      <c r="AO1921" s="1">
        <f t="shared" si="1366"/>
        <v>24</v>
      </c>
      <c r="AP1921" s="7">
        <f t="shared" si="1382"/>
        <v>24</v>
      </c>
      <c r="AQ1921" s="7">
        <f t="shared" si="1383"/>
        <v>24</v>
      </c>
      <c r="AR1921" s="1">
        <f t="shared" si="1367"/>
        <v>24</v>
      </c>
      <c r="AS1921" s="7">
        <f t="shared" si="1384"/>
        <v>24</v>
      </c>
      <c r="AT1921" s="1">
        <f t="shared" si="1368"/>
        <v>24</v>
      </c>
      <c r="AU1921" s="1">
        <f t="shared" si="1369"/>
        <v>24</v>
      </c>
      <c r="AV1921" s="1">
        <f t="shared" si="1370"/>
        <v>24</v>
      </c>
      <c r="AW1921" s="1">
        <f t="shared" si="1371"/>
        <v>24</v>
      </c>
      <c r="AX1921" s="1">
        <f t="shared" si="1372"/>
        <v>24</v>
      </c>
      <c r="AY1921" s="1">
        <f t="shared" si="1373"/>
        <v>24</v>
      </c>
      <c r="AZ1921" s="1">
        <f t="shared" si="1374"/>
        <v>24</v>
      </c>
      <c r="BA1921" s="1">
        <f t="shared" si="1375"/>
        <v>24</v>
      </c>
      <c r="BB1921" s="1">
        <f t="shared" si="1376"/>
        <v>24</v>
      </c>
      <c r="BC1921" s="1">
        <f t="shared" si="1377"/>
        <v>24</v>
      </c>
      <c r="BD1921" s="1">
        <f t="shared" si="1378"/>
        <v>24</v>
      </c>
      <c r="BE1921" s="1">
        <f t="shared" si="1379"/>
        <v>24</v>
      </c>
      <c r="BF1921" s="1">
        <f t="shared" si="1380"/>
        <v>24</v>
      </c>
      <c r="BG1921" s="1">
        <f>+IF(D1921="male",VLOOKUP(M1921,'Key node cluster'!$A$3:$C$45,3,0),VLOOKUP(M1921,'Key node cluster'!$F$3:$H$27,3,0))</f>
        <v>24</v>
      </c>
    </row>
    <row r="1922" spans="1:59" x14ac:dyDescent="0.25">
      <c r="A1922" t="s">
        <v>1089</v>
      </c>
      <c r="B1922">
        <v>9932020936</v>
      </c>
      <c r="C1922" s="7">
        <v>30</v>
      </c>
      <c r="D1922" t="s">
        <v>20</v>
      </c>
      <c r="E1922" t="s">
        <v>10</v>
      </c>
      <c r="F1922" t="s">
        <v>11</v>
      </c>
      <c r="G1922" t="str">
        <f t="shared" si="1381"/>
        <v>bachelor or above</v>
      </c>
      <c r="H1922" s="7">
        <f t="shared" ref="H1922:H1985" si="1385">IF(K1922 &gt; 15, 20, IF(K1922 &gt; 10, 15, IF(K1922 &gt; 5, 10, IF(K1922 &gt; 1, 5, IF(K1922 &gt; 0, 1, 0)))))</f>
        <v>5</v>
      </c>
      <c r="I1922" t="s">
        <v>14</v>
      </c>
      <c r="J1922">
        <v>28</v>
      </c>
      <c r="K1922">
        <v>1.4273972602739999</v>
      </c>
      <c r="L1922">
        <v>7</v>
      </c>
      <c r="M1922" s="5">
        <f t="shared" ref="M1922:M1985" si="1386">+BF1922</f>
        <v>24</v>
      </c>
      <c r="N1922" s="5">
        <f>+IF(D1922="male",VLOOKUP(BG1922,'Key node cluster'!$L$3:$N$24,3,0),VLOOKUP(BG1922,'Key node cluster'!$R$3:$T$15,3,0))</f>
        <v>0</v>
      </c>
      <c r="O1922" s="1">
        <v>0</v>
      </c>
      <c r="P1922" s="1">
        <f t="shared" ref="P1922:P1985" si="1387">+IF($D1922="male",IF(H1922="",O1922,IF(H1922&lt;=3,1,26)),IF($D1922="female",IF(H1922="",O1922,IF(H1922&lt;=0.5,1,12)),O1922))</f>
        <v>12</v>
      </c>
      <c r="Q1922" s="1">
        <f t="shared" ref="Q1922:Q1985" si="1388">IF($D1922="male",IF(P1922&lt;&gt;1,P1922,IF(H1922="",P1922,IF(H1922&lt;=0.5,2,17))),IF($D1922="female",IF(P1922&lt;&gt;1,P1922,IF(F1922="",P1922,IF(F1922&lt;&gt;"amman",2,11))),P1922))</f>
        <v>12</v>
      </c>
      <c r="R1922" s="1">
        <f t="shared" ref="R1922:R1985" si="1389">IF($D1922="male",IF(Q1922&lt;&gt;2,Q1922,IF(F1922="",Q1922,IF(F1922&lt;&gt;"irbed",3,14))),IF($D1922="female",IF(Q1922&lt;&gt;2,Q1922,IF(C1922="",Q1922,IF(C1922&lt;=25,3,8))),Q1922))</f>
        <v>12</v>
      </c>
      <c r="S1922" s="1">
        <f t="shared" ref="S1922:S1985" si="1390">IF($D1922="male",IF(R1922&lt;&gt;3,R1922,IF(F1922="",R1922,IF(F1922&lt;&gt;"amman",4,11))),IF($D1922="female",IF(R1922&lt;&gt;3,R1922,IF(F1922="",R1922,IF(F1922&lt;&gt;"irbed",4,7))),R1922))</f>
        <v>12</v>
      </c>
      <c r="T1922" s="1">
        <f t="shared" ref="T1922:T1985" si="1391">IF($D1922="male",IF(S1922&lt;&gt;4,S1922,IF(C1922="",S1922,IF(C1922&lt;=25,5,10))),IF($D1922="female",IF(S1922&lt;&gt;4,S1922,IF(C1922="",S1922,IF(G1922&lt;&gt;"secondary or below",5,6))),R1922))</f>
        <v>12</v>
      </c>
      <c r="U1922" s="1">
        <f t="shared" ref="U1922:U1985" si="1392">IF($D1922="male",IF(T1922&lt;&gt;5,T1922,IF(F1922="",T1922,IF(F1922&lt;&gt;"zarqa",6,9))),IF($D1922="female",IF(T1922&lt;&gt;5,T1922,5),T1922))</f>
        <v>12</v>
      </c>
      <c r="V1922" s="1">
        <f t="shared" ref="V1922:V1985" si="1393">IF($D1922="male",IF(U1922&lt;&gt;6,U1922,IF(G1922="",U1922,IF(G1922&lt;&gt;"secondary or below",7,8))),IF($D1922="female",IF(T1922&lt;&gt;6,U1922,6),U1922))</f>
        <v>12</v>
      </c>
      <c r="W1922" s="1">
        <f t="shared" ref="W1922:W1985" si="1394">IF($D1922="male",IF(V1922&lt;&gt;7,V1922,7),IF($D1922="female",IF(S1922&lt;&gt;7,V1922,7),V1922))</f>
        <v>12</v>
      </c>
      <c r="X1922" s="1">
        <f t="shared" ref="X1922:X1985" si="1395">IF($D1922="male",IF(V1922&lt;&gt;8,W1922,8),IF($D1922="female",IF(R1922&lt;&gt;8,R1922,IF(G1922="",W1922,IF(G1922&lt;&gt;"bachelor or above",9,10)))))</f>
        <v>12</v>
      </c>
      <c r="Y1922" s="1">
        <f t="shared" ref="Y1922:Y1985" si="1396">IF($D1922="male",IF(U1922&lt;&gt;9,X1922,9),IF($D1922="female",IF(X1922&lt;&gt;9,X1922,9),X1922))</f>
        <v>12</v>
      </c>
      <c r="Z1922" s="1">
        <f t="shared" ref="Z1922:Z1985" si="1397">IF($D1922="male",IF(T1922&lt;&gt;10,Y1922,10),IF($D1922="female",IF(X1922&lt;&gt;10,Y1922,10),Y1922))</f>
        <v>12</v>
      </c>
      <c r="AA1922" s="1">
        <f t="shared" ref="AA1922:AA1985" si="1398">IF($D1922="male",IF(S1922&lt;&gt;11,Z1922,IF(G1922="",Z1922,IF(G1922&lt;&gt;"secondary or below",12,13))),IF($D1922="female",IF(Q1922&lt;&gt;11,Z1922,11),Z1922))</f>
        <v>12</v>
      </c>
      <c r="AB1922" s="1">
        <f t="shared" ref="AB1922:AB1985" si="1399">IF($D1922="male",IF(AA1922&lt;&gt;12,AA1922,12),IF($D1922="female",IF(P1922&lt;&gt;12,P1922,IF(G1922="",AA1922,IF(G1922&lt;&gt;"bachelor or above",13,20)))))</f>
        <v>20</v>
      </c>
      <c r="AC1922" s="1">
        <f t="shared" ref="AC1922:AC1985" si="1400">IF($D1922="male",IF(AA1922&lt;&gt;13,AB1922,13),IF($D1922="female",IF(AB1922&lt;&gt;13,AB1922,IF(H1922&lt;=3,14,17))))</f>
        <v>20</v>
      </c>
      <c r="AD1922" s="1">
        <f t="shared" ref="AD1922:AD1985" si="1401">IF($D1922="male",IF(R1922&lt;&gt;14,AC1922,IF(G1922="",AC1922,IF(G1922&lt;&gt;"bachelor or above",15,16))),IF($D1922="female",IF(AC1922&lt;&gt;14,AC1922,IF(C1922="",AC1922,IF(C1922&lt;=25,15,16))),AC1922))</f>
        <v>20</v>
      </c>
      <c r="AE1922" s="1">
        <f t="shared" ref="AE1922:AE1985" si="1402">IF($D1922="male",IF(AD1922&lt;&gt;15,AD1922,15),IF($D1922="female",IF(AD1922&lt;&gt;15,AD1922,15),AD1922))</f>
        <v>20</v>
      </c>
      <c r="AF1922" s="1">
        <f t="shared" ref="AF1922:AF1985" si="1403">IF($D1922="male",IF(AD1922&lt;&gt;16,AE1922,16),IF($D1922="female",IF(AD1922&lt;&gt;16,AE1922,16),AE1922))</f>
        <v>20</v>
      </c>
      <c r="AG1922" s="1">
        <f t="shared" ref="AG1922:AG1985" si="1404">IF($D1922="male",IF(Q1922&lt;&gt;17,AF1922,IF(F1922="",AF1922,IF(F1922&lt;&gt;"amman",18,25))),IF($D1922="female",IF(AC1922&lt;&gt;17,AF1922,IF(F1922="",AF1922,IF(F1922&lt;&gt;"irbed",18,19))),AF1922))</f>
        <v>20</v>
      </c>
      <c r="AH1922" s="1">
        <f t="shared" ref="AH1922:AH1985" si="1405">IF($D1922="male",IF(AG1922&lt;&gt;18,AG1922,IF(G1922="",AG1922,IF(G1922&lt;&gt;"secondary or below",19,20))),IF($D1922="female",IF(AG1922&lt;&gt;18,AG1922,18),AG1922))</f>
        <v>20</v>
      </c>
      <c r="AI1922" s="1">
        <f t="shared" ref="AI1922:AI1985" si="1406">IF($D1922="male",IF(AH1922&lt;&gt;19,AH1922,19),IF($D1922="female",IF(AG1922&lt;&gt;19,AH1922,19),AH1922))</f>
        <v>20</v>
      </c>
      <c r="AJ1922" s="1">
        <f t="shared" ref="AJ1922:AJ1985" si="1407">IF($D1922="male",IF(AH1922&lt;&gt;20,AI1922,IF(F1922="",AI1922,IF(F1922&lt;&gt;"irbed",21,24))),IF($D1922="female",IF(AB1922&lt;&gt;20,AI1922,IF(H1922&lt;=3,21,24))))</f>
        <v>24</v>
      </c>
      <c r="AK1922" s="1">
        <f t="shared" ref="AK1922:AK1985" si="1408">IF($D1922="male",IF(AJ1922&lt;&gt;21,AJ1922,IF(F1922="",AJ1922,IF(F1922&lt;&gt;"zarqa",22,23))),IF($D1922="female",IF(AJ1922&lt;&gt;21,AJ1922,IF(C1922&lt;=25,22,23))))</f>
        <v>24</v>
      </c>
      <c r="AL1922" s="1">
        <f t="shared" ref="AL1922:AL1985" si="1409">IF($D1922="male",IF(AK1922&lt;&gt;22,AK1922,22),IF($D1922="female",IF(AK1922&lt;&gt;22,AK1922,22),AK1922))</f>
        <v>24</v>
      </c>
      <c r="AM1922" s="1">
        <f t="shared" ref="AM1922:AM1985" si="1410">IF($D1922="male",IF(AK1922&lt;&gt;23,AL1922,23),IF($D1922="female",IF(AK1922&lt;&gt;23,AL1922,23),AL1922))</f>
        <v>24</v>
      </c>
      <c r="AN1922" s="1">
        <f t="shared" ref="AN1922:AN1985" si="1411">IF($D1922="male",IF(AJ1922&lt;&gt;24,AM1922,24),IF($D1922="female",IF(AJ1922&lt;&gt;24,AM1922,24),AM1922))</f>
        <v>24</v>
      </c>
      <c r="AO1922" s="1">
        <f t="shared" ref="AO1922:AO1985" si="1412">IF($D1922="male",IF(AG1922&lt;&gt;25,AN1922,25),AN1922)</f>
        <v>24</v>
      </c>
      <c r="AP1922" s="7">
        <f t="shared" si="1382"/>
        <v>24</v>
      </c>
      <c r="AQ1922" s="7">
        <f t="shared" si="1383"/>
        <v>24</v>
      </c>
      <c r="AR1922" s="1">
        <f t="shared" ref="AR1922:AR1985" si="1413">IF($D1922="male",IF(AQ1922&lt;&gt;28,AQ1922,IF(C1922&lt;=35,29,32)),AQ1922)</f>
        <v>24</v>
      </c>
      <c r="AS1922" s="7">
        <f t="shared" si="1384"/>
        <v>24</v>
      </c>
      <c r="AT1922" s="1">
        <f t="shared" ref="AT1922:AT1985" si="1414">IF($D1922="male",IF(AS1922&lt;&gt;30,AS1922,30),AS1922)</f>
        <v>24</v>
      </c>
      <c r="AU1922" s="1">
        <f t="shared" ref="AU1922:AU1985" si="1415">IF($D1922="male",IF(AS1922&lt;&gt;31,AT1922,31),AT1922)</f>
        <v>24</v>
      </c>
      <c r="AV1922" s="1">
        <f t="shared" ref="AV1922:AV1985" si="1416">IF($D1922="male",IF(AR1922&lt;&gt;32,AU1922,32),AU1922)</f>
        <v>24</v>
      </c>
      <c r="AW1922" s="1">
        <f t="shared" ref="AW1922:AW1985" si="1417">IF($D1922="male",IF(AQ1922&lt;&gt;33,AV1922,IF(H1922="",AV1922,IF(H1922&lt;=7.5,34,37))),AV1922)</f>
        <v>24</v>
      </c>
      <c r="AX1922" s="1">
        <f t="shared" ref="AX1922:AX1985" si="1418">IF($D1922="male",IF(AW1922&lt;&gt;34,AW1922,IF(C1922&lt;=25,35,36)),AW1922)</f>
        <v>24</v>
      </c>
      <c r="AY1922" s="1">
        <f t="shared" ref="AY1922:AY1985" si="1419">IF($D1922="male",IF(AX1922&lt;&gt;35,AX1922,35),AX1922)</f>
        <v>24</v>
      </c>
      <c r="AZ1922" s="1">
        <f t="shared" ref="AZ1922:AZ1985" si="1420">IF($D1922="male",IF(AX1922&lt;&gt;36,AY1922,36),AY1922)</f>
        <v>24</v>
      </c>
      <c r="BA1922" s="1">
        <f t="shared" ref="BA1922:BA1985" si="1421">IF($D1922="male",IF(AW1922&lt;&gt;37,AZ1922,37),AZ1922)</f>
        <v>24</v>
      </c>
      <c r="BB1922" s="1">
        <f t="shared" ref="BB1922:BB1985" si="1422">IF($D1922="male",IF(AP1922&lt;&gt;38,BA1922,IF(C1922&lt;=25,39,40)),BA1922)</f>
        <v>24</v>
      </c>
      <c r="BC1922" s="1">
        <f t="shared" ref="BC1922:BC1985" si="1423">IF($D1922="male",IF(BB1922&lt;&gt;39,BB1922,39),BB1922)</f>
        <v>24</v>
      </c>
      <c r="BD1922" s="1">
        <f t="shared" ref="BD1922:BD1985" si="1424">IF($D1922="male",IF(BB1922&lt;&gt;40,BC1922,IF(H1922="",BC1922,IF(H1922&lt;=7.5,41,42))),BC1922)</f>
        <v>24</v>
      </c>
      <c r="BE1922" s="1">
        <f t="shared" ref="BE1922:BE1985" si="1425">IF($D1922="male",IF(BD1922&lt;&gt;41,BD1922,41),BD1922)</f>
        <v>24</v>
      </c>
      <c r="BF1922" s="1">
        <f t="shared" ref="BF1922:BF1985" si="1426">IF($D1922="male",IF(BD1922&lt;&gt;42,BE1922,42),BE1922)</f>
        <v>24</v>
      </c>
      <c r="BG1922" s="1">
        <f>+IF(D1922="male",VLOOKUP(M1922,'Key node cluster'!$A$3:$C$45,3,0),VLOOKUP(M1922,'Key node cluster'!$F$3:$H$27,3,0))</f>
        <v>24</v>
      </c>
    </row>
    <row r="1923" spans="1:59" x14ac:dyDescent="0.25">
      <c r="A1923" t="s">
        <v>1104</v>
      </c>
      <c r="B1923">
        <v>9952020612</v>
      </c>
      <c r="C1923" s="7">
        <v>30</v>
      </c>
      <c r="D1923" t="s">
        <v>20</v>
      </c>
      <c r="E1923" t="s">
        <v>10</v>
      </c>
      <c r="G1923" t="str">
        <f t="shared" si="1381"/>
        <v>bachelor or above</v>
      </c>
      <c r="H1923" s="7">
        <f t="shared" si="1385"/>
        <v>5</v>
      </c>
      <c r="I1923" t="s">
        <v>14</v>
      </c>
      <c r="J1923">
        <v>27</v>
      </c>
      <c r="K1923">
        <v>1.4986301369863</v>
      </c>
      <c r="L1923">
        <v>2</v>
      </c>
      <c r="M1923" s="5">
        <f t="shared" si="1386"/>
        <v>24</v>
      </c>
      <c r="N1923" s="5">
        <f>+IF(D1923="male",VLOOKUP(BG1923,'Key node cluster'!$L$3:$N$24,3,0),VLOOKUP(BG1923,'Key node cluster'!$R$3:$T$15,3,0))</f>
        <v>0</v>
      </c>
      <c r="O1923" s="1">
        <v>0</v>
      </c>
      <c r="P1923" s="1">
        <f t="shared" si="1387"/>
        <v>12</v>
      </c>
      <c r="Q1923" s="1">
        <f t="shared" si="1388"/>
        <v>12</v>
      </c>
      <c r="R1923" s="1">
        <f t="shared" si="1389"/>
        <v>12</v>
      </c>
      <c r="S1923" s="1">
        <f t="shared" si="1390"/>
        <v>12</v>
      </c>
      <c r="T1923" s="1">
        <f t="shared" si="1391"/>
        <v>12</v>
      </c>
      <c r="U1923" s="1">
        <f t="shared" si="1392"/>
        <v>12</v>
      </c>
      <c r="V1923" s="1">
        <f t="shared" si="1393"/>
        <v>12</v>
      </c>
      <c r="W1923" s="1">
        <f t="shared" si="1394"/>
        <v>12</v>
      </c>
      <c r="X1923" s="1">
        <f t="shared" si="1395"/>
        <v>12</v>
      </c>
      <c r="Y1923" s="1">
        <f t="shared" si="1396"/>
        <v>12</v>
      </c>
      <c r="Z1923" s="1">
        <f t="shared" si="1397"/>
        <v>12</v>
      </c>
      <c r="AA1923" s="1">
        <f t="shared" si="1398"/>
        <v>12</v>
      </c>
      <c r="AB1923" s="1">
        <f t="shared" si="1399"/>
        <v>20</v>
      </c>
      <c r="AC1923" s="1">
        <f t="shared" si="1400"/>
        <v>20</v>
      </c>
      <c r="AD1923" s="1">
        <f t="shared" si="1401"/>
        <v>20</v>
      </c>
      <c r="AE1923" s="1">
        <f t="shared" si="1402"/>
        <v>20</v>
      </c>
      <c r="AF1923" s="1">
        <f t="shared" si="1403"/>
        <v>20</v>
      </c>
      <c r="AG1923" s="1">
        <f t="shared" si="1404"/>
        <v>20</v>
      </c>
      <c r="AH1923" s="1">
        <f t="shared" si="1405"/>
        <v>20</v>
      </c>
      <c r="AI1923" s="1">
        <f t="shared" si="1406"/>
        <v>20</v>
      </c>
      <c r="AJ1923" s="1">
        <f t="shared" si="1407"/>
        <v>24</v>
      </c>
      <c r="AK1923" s="1">
        <f t="shared" si="1408"/>
        <v>24</v>
      </c>
      <c r="AL1923" s="1">
        <f t="shared" si="1409"/>
        <v>24</v>
      </c>
      <c r="AM1923" s="1">
        <f t="shared" si="1410"/>
        <v>24</v>
      </c>
      <c r="AN1923" s="1">
        <f t="shared" si="1411"/>
        <v>24</v>
      </c>
      <c r="AO1923" s="1">
        <f t="shared" si="1412"/>
        <v>24</v>
      </c>
      <c r="AP1923" s="7">
        <f t="shared" si="1382"/>
        <v>24</v>
      </c>
      <c r="AQ1923" s="7">
        <f t="shared" si="1383"/>
        <v>24</v>
      </c>
      <c r="AR1923" s="1">
        <f t="shared" si="1413"/>
        <v>24</v>
      </c>
      <c r="AS1923" s="7">
        <f t="shared" si="1384"/>
        <v>24</v>
      </c>
      <c r="AT1923" s="1">
        <f t="shared" si="1414"/>
        <v>24</v>
      </c>
      <c r="AU1923" s="1">
        <f t="shared" si="1415"/>
        <v>24</v>
      </c>
      <c r="AV1923" s="1">
        <f t="shared" si="1416"/>
        <v>24</v>
      </c>
      <c r="AW1923" s="1">
        <f t="shared" si="1417"/>
        <v>24</v>
      </c>
      <c r="AX1923" s="1">
        <f t="shared" si="1418"/>
        <v>24</v>
      </c>
      <c r="AY1923" s="1">
        <f t="shared" si="1419"/>
        <v>24</v>
      </c>
      <c r="AZ1923" s="1">
        <f t="shared" si="1420"/>
        <v>24</v>
      </c>
      <c r="BA1923" s="1">
        <f t="shared" si="1421"/>
        <v>24</v>
      </c>
      <c r="BB1923" s="1">
        <f t="shared" si="1422"/>
        <v>24</v>
      </c>
      <c r="BC1923" s="1">
        <f t="shared" si="1423"/>
        <v>24</v>
      </c>
      <c r="BD1923" s="1">
        <f t="shared" si="1424"/>
        <v>24</v>
      </c>
      <c r="BE1923" s="1">
        <f t="shared" si="1425"/>
        <v>24</v>
      </c>
      <c r="BF1923" s="1">
        <f t="shared" si="1426"/>
        <v>24</v>
      </c>
      <c r="BG1923" s="1">
        <f>+IF(D1923="male",VLOOKUP(M1923,'Key node cluster'!$A$3:$C$45,3,0),VLOOKUP(M1923,'Key node cluster'!$F$3:$H$27,3,0))</f>
        <v>24</v>
      </c>
    </row>
    <row r="1924" spans="1:59" x14ac:dyDescent="0.25">
      <c r="A1924" t="s">
        <v>1125</v>
      </c>
      <c r="B1924">
        <v>9882023928</v>
      </c>
      <c r="C1924" s="7">
        <v>30</v>
      </c>
      <c r="D1924" t="s">
        <v>20</v>
      </c>
      <c r="E1924" t="s">
        <v>10</v>
      </c>
      <c r="F1924" t="s">
        <v>360</v>
      </c>
      <c r="G1924" t="str">
        <f t="shared" si="1381"/>
        <v>bachelor or above</v>
      </c>
      <c r="H1924" s="7">
        <f t="shared" si="1385"/>
        <v>5</v>
      </c>
      <c r="I1924" t="s">
        <v>14</v>
      </c>
      <c r="J1924">
        <v>33</v>
      </c>
      <c r="K1924">
        <v>1.1671232876712001</v>
      </c>
      <c r="L1924">
        <v>3</v>
      </c>
      <c r="M1924" s="5">
        <f t="shared" si="1386"/>
        <v>24</v>
      </c>
      <c r="N1924" s="5">
        <f>+IF(D1924="male",VLOOKUP(BG1924,'Key node cluster'!$L$3:$N$24,3,0),VLOOKUP(BG1924,'Key node cluster'!$R$3:$T$15,3,0))</f>
        <v>0</v>
      </c>
      <c r="O1924" s="1">
        <v>0</v>
      </c>
      <c r="P1924" s="1">
        <f t="shared" si="1387"/>
        <v>12</v>
      </c>
      <c r="Q1924" s="1">
        <f t="shared" si="1388"/>
        <v>12</v>
      </c>
      <c r="R1924" s="1">
        <f t="shared" si="1389"/>
        <v>12</v>
      </c>
      <c r="S1924" s="1">
        <f t="shared" si="1390"/>
        <v>12</v>
      </c>
      <c r="T1924" s="1">
        <f t="shared" si="1391"/>
        <v>12</v>
      </c>
      <c r="U1924" s="1">
        <f t="shared" si="1392"/>
        <v>12</v>
      </c>
      <c r="V1924" s="1">
        <f t="shared" si="1393"/>
        <v>12</v>
      </c>
      <c r="W1924" s="1">
        <f t="shared" si="1394"/>
        <v>12</v>
      </c>
      <c r="X1924" s="1">
        <f t="shared" si="1395"/>
        <v>12</v>
      </c>
      <c r="Y1924" s="1">
        <f t="shared" si="1396"/>
        <v>12</v>
      </c>
      <c r="Z1924" s="1">
        <f t="shared" si="1397"/>
        <v>12</v>
      </c>
      <c r="AA1924" s="1">
        <f t="shared" si="1398"/>
        <v>12</v>
      </c>
      <c r="AB1924" s="1">
        <f t="shared" si="1399"/>
        <v>20</v>
      </c>
      <c r="AC1924" s="1">
        <f t="shared" si="1400"/>
        <v>20</v>
      </c>
      <c r="AD1924" s="1">
        <f t="shared" si="1401"/>
        <v>20</v>
      </c>
      <c r="AE1924" s="1">
        <f t="shared" si="1402"/>
        <v>20</v>
      </c>
      <c r="AF1924" s="1">
        <f t="shared" si="1403"/>
        <v>20</v>
      </c>
      <c r="AG1924" s="1">
        <f t="shared" si="1404"/>
        <v>20</v>
      </c>
      <c r="AH1924" s="1">
        <f t="shared" si="1405"/>
        <v>20</v>
      </c>
      <c r="AI1924" s="1">
        <f t="shared" si="1406"/>
        <v>20</v>
      </c>
      <c r="AJ1924" s="1">
        <f t="shared" si="1407"/>
        <v>24</v>
      </c>
      <c r="AK1924" s="1">
        <f t="shared" si="1408"/>
        <v>24</v>
      </c>
      <c r="AL1924" s="1">
        <f t="shared" si="1409"/>
        <v>24</v>
      </c>
      <c r="AM1924" s="1">
        <f t="shared" si="1410"/>
        <v>24</v>
      </c>
      <c r="AN1924" s="1">
        <f t="shared" si="1411"/>
        <v>24</v>
      </c>
      <c r="AO1924" s="1">
        <f t="shared" si="1412"/>
        <v>24</v>
      </c>
      <c r="AP1924" s="7">
        <f t="shared" si="1382"/>
        <v>24</v>
      </c>
      <c r="AQ1924" s="7">
        <f t="shared" si="1383"/>
        <v>24</v>
      </c>
      <c r="AR1924" s="1">
        <f t="shared" si="1413"/>
        <v>24</v>
      </c>
      <c r="AS1924" s="7">
        <f t="shared" si="1384"/>
        <v>24</v>
      </c>
      <c r="AT1924" s="1">
        <f t="shared" si="1414"/>
        <v>24</v>
      </c>
      <c r="AU1924" s="1">
        <f t="shared" si="1415"/>
        <v>24</v>
      </c>
      <c r="AV1924" s="1">
        <f t="shared" si="1416"/>
        <v>24</v>
      </c>
      <c r="AW1924" s="1">
        <f t="shared" si="1417"/>
        <v>24</v>
      </c>
      <c r="AX1924" s="1">
        <f t="shared" si="1418"/>
        <v>24</v>
      </c>
      <c r="AY1924" s="1">
        <f t="shared" si="1419"/>
        <v>24</v>
      </c>
      <c r="AZ1924" s="1">
        <f t="shared" si="1420"/>
        <v>24</v>
      </c>
      <c r="BA1924" s="1">
        <f t="shared" si="1421"/>
        <v>24</v>
      </c>
      <c r="BB1924" s="1">
        <f t="shared" si="1422"/>
        <v>24</v>
      </c>
      <c r="BC1924" s="1">
        <f t="shared" si="1423"/>
        <v>24</v>
      </c>
      <c r="BD1924" s="1">
        <f t="shared" si="1424"/>
        <v>24</v>
      </c>
      <c r="BE1924" s="1">
        <f t="shared" si="1425"/>
        <v>24</v>
      </c>
      <c r="BF1924" s="1">
        <f t="shared" si="1426"/>
        <v>24</v>
      </c>
      <c r="BG1924" s="1">
        <f>+IF(D1924="male",VLOOKUP(M1924,'Key node cluster'!$A$3:$C$45,3,0),VLOOKUP(M1924,'Key node cluster'!$F$3:$H$27,3,0))</f>
        <v>24</v>
      </c>
    </row>
    <row r="1925" spans="1:59" x14ac:dyDescent="0.25">
      <c r="A1925" t="s">
        <v>1127</v>
      </c>
      <c r="B1925">
        <v>9832050260</v>
      </c>
      <c r="C1925" s="7">
        <v>40</v>
      </c>
      <c r="D1925" t="s">
        <v>20</v>
      </c>
      <c r="E1925" t="s">
        <v>10</v>
      </c>
      <c r="G1925" t="str">
        <f t="shared" si="1381"/>
        <v>bachelor or above</v>
      </c>
      <c r="H1925" s="7">
        <f t="shared" si="1385"/>
        <v>10</v>
      </c>
      <c r="I1925" t="s">
        <v>14</v>
      </c>
      <c r="J1925">
        <v>38</v>
      </c>
      <c r="K1925">
        <v>5.7726027397259996</v>
      </c>
      <c r="L1925">
        <v>1</v>
      </c>
      <c r="M1925" s="5">
        <f t="shared" si="1386"/>
        <v>24</v>
      </c>
      <c r="N1925" s="5">
        <f>+IF(D1925="male",VLOOKUP(BG1925,'Key node cluster'!$L$3:$N$24,3,0),VLOOKUP(BG1925,'Key node cluster'!$R$3:$T$15,3,0))</f>
        <v>0</v>
      </c>
      <c r="O1925" s="1">
        <v>0</v>
      </c>
      <c r="P1925" s="1">
        <f t="shared" si="1387"/>
        <v>12</v>
      </c>
      <c r="Q1925" s="1">
        <f t="shared" si="1388"/>
        <v>12</v>
      </c>
      <c r="R1925" s="1">
        <f t="shared" si="1389"/>
        <v>12</v>
      </c>
      <c r="S1925" s="1">
        <f t="shared" si="1390"/>
        <v>12</v>
      </c>
      <c r="T1925" s="1">
        <f t="shared" si="1391"/>
        <v>12</v>
      </c>
      <c r="U1925" s="1">
        <f t="shared" si="1392"/>
        <v>12</v>
      </c>
      <c r="V1925" s="1">
        <f t="shared" si="1393"/>
        <v>12</v>
      </c>
      <c r="W1925" s="1">
        <f t="shared" si="1394"/>
        <v>12</v>
      </c>
      <c r="X1925" s="1">
        <f t="shared" si="1395"/>
        <v>12</v>
      </c>
      <c r="Y1925" s="1">
        <f t="shared" si="1396"/>
        <v>12</v>
      </c>
      <c r="Z1925" s="1">
        <f t="shared" si="1397"/>
        <v>12</v>
      </c>
      <c r="AA1925" s="1">
        <f t="shared" si="1398"/>
        <v>12</v>
      </c>
      <c r="AB1925" s="1">
        <f t="shared" si="1399"/>
        <v>20</v>
      </c>
      <c r="AC1925" s="1">
        <f t="shared" si="1400"/>
        <v>20</v>
      </c>
      <c r="AD1925" s="1">
        <f t="shared" si="1401"/>
        <v>20</v>
      </c>
      <c r="AE1925" s="1">
        <f t="shared" si="1402"/>
        <v>20</v>
      </c>
      <c r="AF1925" s="1">
        <f t="shared" si="1403"/>
        <v>20</v>
      </c>
      <c r="AG1925" s="1">
        <f t="shared" si="1404"/>
        <v>20</v>
      </c>
      <c r="AH1925" s="1">
        <f t="shared" si="1405"/>
        <v>20</v>
      </c>
      <c r="AI1925" s="1">
        <f t="shared" si="1406"/>
        <v>20</v>
      </c>
      <c r="AJ1925" s="1">
        <f t="shared" si="1407"/>
        <v>24</v>
      </c>
      <c r="AK1925" s="1">
        <f t="shared" si="1408"/>
        <v>24</v>
      </c>
      <c r="AL1925" s="1">
        <f t="shared" si="1409"/>
        <v>24</v>
      </c>
      <c r="AM1925" s="1">
        <f t="shared" si="1410"/>
        <v>24</v>
      </c>
      <c r="AN1925" s="1">
        <f t="shared" si="1411"/>
        <v>24</v>
      </c>
      <c r="AO1925" s="1">
        <f t="shared" si="1412"/>
        <v>24</v>
      </c>
      <c r="AP1925" s="7">
        <f t="shared" si="1382"/>
        <v>24</v>
      </c>
      <c r="AQ1925" s="7">
        <f t="shared" si="1383"/>
        <v>24</v>
      </c>
      <c r="AR1925" s="1">
        <f t="shared" si="1413"/>
        <v>24</v>
      </c>
      <c r="AS1925" s="7">
        <f t="shared" si="1384"/>
        <v>24</v>
      </c>
      <c r="AT1925" s="1">
        <f t="shared" si="1414"/>
        <v>24</v>
      </c>
      <c r="AU1925" s="1">
        <f t="shared" si="1415"/>
        <v>24</v>
      </c>
      <c r="AV1925" s="1">
        <f t="shared" si="1416"/>
        <v>24</v>
      </c>
      <c r="AW1925" s="1">
        <f t="shared" si="1417"/>
        <v>24</v>
      </c>
      <c r="AX1925" s="1">
        <f t="shared" si="1418"/>
        <v>24</v>
      </c>
      <c r="AY1925" s="1">
        <f t="shared" si="1419"/>
        <v>24</v>
      </c>
      <c r="AZ1925" s="1">
        <f t="shared" si="1420"/>
        <v>24</v>
      </c>
      <c r="BA1925" s="1">
        <f t="shared" si="1421"/>
        <v>24</v>
      </c>
      <c r="BB1925" s="1">
        <f t="shared" si="1422"/>
        <v>24</v>
      </c>
      <c r="BC1925" s="1">
        <f t="shared" si="1423"/>
        <v>24</v>
      </c>
      <c r="BD1925" s="1">
        <f t="shared" si="1424"/>
        <v>24</v>
      </c>
      <c r="BE1925" s="1">
        <f t="shared" si="1425"/>
        <v>24</v>
      </c>
      <c r="BF1925" s="1">
        <f t="shared" si="1426"/>
        <v>24</v>
      </c>
      <c r="BG1925" s="1">
        <f>+IF(D1925="male",VLOOKUP(M1925,'Key node cluster'!$A$3:$C$45,3,0),VLOOKUP(M1925,'Key node cluster'!$F$3:$H$27,3,0))</f>
        <v>24</v>
      </c>
    </row>
    <row r="1926" spans="1:59" x14ac:dyDescent="0.25">
      <c r="A1926" t="s">
        <v>1131</v>
      </c>
      <c r="B1926">
        <v>9862029278</v>
      </c>
      <c r="C1926" s="7">
        <v>30</v>
      </c>
      <c r="D1926" t="s">
        <v>20</v>
      </c>
      <c r="E1926" t="s">
        <v>10</v>
      </c>
      <c r="F1926" t="s">
        <v>11</v>
      </c>
      <c r="G1926" t="str">
        <f t="shared" si="1381"/>
        <v>bachelor or above</v>
      </c>
      <c r="H1926" s="7">
        <f t="shared" si="1385"/>
        <v>15</v>
      </c>
      <c r="I1926" t="s">
        <v>14</v>
      </c>
      <c r="J1926">
        <v>35</v>
      </c>
      <c r="K1926">
        <v>13.528767123288</v>
      </c>
      <c r="L1926">
        <v>1</v>
      </c>
      <c r="M1926" s="5">
        <f t="shared" si="1386"/>
        <v>24</v>
      </c>
      <c r="N1926" s="5">
        <f>+IF(D1926="male",VLOOKUP(BG1926,'Key node cluster'!$L$3:$N$24,3,0),VLOOKUP(BG1926,'Key node cluster'!$R$3:$T$15,3,0))</f>
        <v>0</v>
      </c>
      <c r="O1926" s="1">
        <v>0</v>
      </c>
      <c r="P1926" s="1">
        <f t="shared" si="1387"/>
        <v>12</v>
      </c>
      <c r="Q1926" s="1">
        <f t="shared" si="1388"/>
        <v>12</v>
      </c>
      <c r="R1926" s="1">
        <f t="shared" si="1389"/>
        <v>12</v>
      </c>
      <c r="S1926" s="1">
        <f t="shared" si="1390"/>
        <v>12</v>
      </c>
      <c r="T1926" s="1">
        <f t="shared" si="1391"/>
        <v>12</v>
      </c>
      <c r="U1926" s="1">
        <f t="shared" si="1392"/>
        <v>12</v>
      </c>
      <c r="V1926" s="1">
        <f t="shared" si="1393"/>
        <v>12</v>
      </c>
      <c r="W1926" s="1">
        <f t="shared" si="1394"/>
        <v>12</v>
      </c>
      <c r="X1926" s="1">
        <f t="shared" si="1395"/>
        <v>12</v>
      </c>
      <c r="Y1926" s="1">
        <f t="shared" si="1396"/>
        <v>12</v>
      </c>
      <c r="Z1926" s="1">
        <f t="shared" si="1397"/>
        <v>12</v>
      </c>
      <c r="AA1926" s="1">
        <f t="shared" si="1398"/>
        <v>12</v>
      </c>
      <c r="AB1926" s="1">
        <f t="shared" si="1399"/>
        <v>20</v>
      </c>
      <c r="AC1926" s="1">
        <f t="shared" si="1400"/>
        <v>20</v>
      </c>
      <c r="AD1926" s="1">
        <f t="shared" si="1401"/>
        <v>20</v>
      </c>
      <c r="AE1926" s="1">
        <f t="shared" si="1402"/>
        <v>20</v>
      </c>
      <c r="AF1926" s="1">
        <f t="shared" si="1403"/>
        <v>20</v>
      </c>
      <c r="AG1926" s="1">
        <f t="shared" si="1404"/>
        <v>20</v>
      </c>
      <c r="AH1926" s="1">
        <f t="shared" si="1405"/>
        <v>20</v>
      </c>
      <c r="AI1926" s="1">
        <f t="shared" si="1406"/>
        <v>20</v>
      </c>
      <c r="AJ1926" s="1">
        <f t="shared" si="1407"/>
        <v>24</v>
      </c>
      <c r="AK1926" s="1">
        <f t="shared" si="1408"/>
        <v>24</v>
      </c>
      <c r="AL1926" s="1">
        <f t="shared" si="1409"/>
        <v>24</v>
      </c>
      <c r="AM1926" s="1">
        <f t="shared" si="1410"/>
        <v>24</v>
      </c>
      <c r="AN1926" s="1">
        <f t="shared" si="1411"/>
        <v>24</v>
      </c>
      <c r="AO1926" s="1">
        <f t="shared" si="1412"/>
        <v>24</v>
      </c>
      <c r="AP1926" s="7">
        <f t="shared" si="1382"/>
        <v>24</v>
      </c>
      <c r="AQ1926" s="7">
        <f t="shared" si="1383"/>
        <v>24</v>
      </c>
      <c r="AR1926" s="1">
        <f t="shared" si="1413"/>
        <v>24</v>
      </c>
      <c r="AS1926" s="7">
        <f t="shared" si="1384"/>
        <v>24</v>
      </c>
      <c r="AT1926" s="1">
        <f t="shared" si="1414"/>
        <v>24</v>
      </c>
      <c r="AU1926" s="1">
        <f t="shared" si="1415"/>
        <v>24</v>
      </c>
      <c r="AV1926" s="1">
        <f t="shared" si="1416"/>
        <v>24</v>
      </c>
      <c r="AW1926" s="1">
        <f t="shared" si="1417"/>
        <v>24</v>
      </c>
      <c r="AX1926" s="1">
        <f t="shared" si="1418"/>
        <v>24</v>
      </c>
      <c r="AY1926" s="1">
        <f t="shared" si="1419"/>
        <v>24</v>
      </c>
      <c r="AZ1926" s="1">
        <f t="shared" si="1420"/>
        <v>24</v>
      </c>
      <c r="BA1926" s="1">
        <f t="shared" si="1421"/>
        <v>24</v>
      </c>
      <c r="BB1926" s="1">
        <f t="shared" si="1422"/>
        <v>24</v>
      </c>
      <c r="BC1926" s="1">
        <f t="shared" si="1423"/>
        <v>24</v>
      </c>
      <c r="BD1926" s="1">
        <f t="shared" si="1424"/>
        <v>24</v>
      </c>
      <c r="BE1926" s="1">
        <f t="shared" si="1425"/>
        <v>24</v>
      </c>
      <c r="BF1926" s="1">
        <f t="shared" si="1426"/>
        <v>24</v>
      </c>
      <c r="BG1926" s="1">
        <f>+IF(D1926="male",VLOOKUP(M1926,'Key node cluster'!$A$3:$C$45,3,0),VLOOKUP(M1926,'Key node cluster'!$F$3:$H$27,3,0))</f>
        <v>24</v>
      </c>
    </row>
    <row r="1927" spans="1:59" x14ac:dyDescent="0.25">
      <c r="A1927" t="s">
        <v>1142</v>
      </c>
      <c r="B1927">
        <v>2000022132</v>
      </c>
      <c r="C1927" s="7">
        <v>20</v>
      </c>
      <c r="D1927" t="s">
        <v>20</v>
      </c>
      <c r="E1927" t="s">
        <v>10</v>
      </c>
      <c r="F1927" t="s">
        <v>11</v>
      </c>
      <c r="G1927" t="str">
        <f t="shared" si="1381"/>
        <v>bachelor or above</v>
      </c>
      <c r="H1927" s="7">
        <f t="shared" si="1385"/>
        <v>1</v>
      </c>
      <c r="I1927" t="s">
        <v>14</v>
      </c>
      <c r="J1927">
        <v>22</v>
      </c>
      <c r="K1927">
        <v>0.76986301369862997</v>
      </c>
      <c r="L1927">
        <v>2</v>
      </c>
      <c r="M1927" s="5">
        <f t="shared" si="1386"/>
        <v>22</v>
      </c>
      <c r="N1927" s="5">
        <f>+IF(D1927="male",VLOOKUP(BG1927,'Key node cluster'!$L$3:$N$24,3,0),VLOOKUP(BG1927,'Key node cluster'!$R$3:$T$15,3,0))</f>
        <v>0</v>
      </c>
      <c r="O1927" s="1">
        <v>0</v>
      </c>
      <c r="P1927" s="1">
        <f t="shared" si="1387"/>
        <v>12</v>
      </c>
      <c r="Q1927" s="1">
        <f t="shared" si="1388"/>
        <v>12</v>
      </c>
      <c r="R1927" s="1">
        <f t="shared" si="1389"/>
        <v>12</v>
      </c>
      <c r="S1927" s="1">
        <f t="shared" si="1390"/>
        <v>12</v>
      </c>
      <c r="T1927" s="1">
        <f t="shared" si="1391"/>
        <v>12</v>
      </c>
      <c r="U1927" s="1">
        <f t="shared" si="1392"/>
        <v>12</v>
      </c>
      <c r="V1927" s="1">
        <f t="shared" si="1393"/>
        <v>12</v>
      </c>
      <c r="W1927" s="1">
        <f t="shared" si="1394"/>
        <v>12</v>
      </c>
      <c r="X1927" s="1">
        <f t="shared" si="1395"/>
        <v>12</v>
      </c>
      <c r="Y1927" s="1">
        <f t="shared" si="1396"/>
        <v>12</v>
      </c>
      <c r="Z1927" s="1">
        <f t="shared" si="1397"/>
        <v>12</v>
      </c>
      <c r="AA1927" s="1">
        <f t="shared" si="1398"/>
        <v>12</v>
      </c>
      <c r="AB1927" s="1">
        <f t="shared" si="1399"/>
        <v>20</v>
      </c>
      <c r="AC1927" s="1">
        <f t="shared" si="1400"/>
        <v>20</v>
      </c>
      <c r="AD1927" s="1">
        <f t="shared" si="1401"/>
        <v>20</v>
      </c>
      <c r="AE1927" s="1">
        <f t="shared" si="1402"/>
        <v>20</v>
      </c>
      <c r="AF1927" s="1">
        <f t="shared" si="1403"/>
        <v>20</v>
      </c>
      <c r="AG1927" s="1">
        <f t="shared" si="1404"/>
        <v>20</v>
      </c>
      <c r="AH1927" s="1">
        <f t="shared" si="1405"/>
        <v>20</v>
      </c>
      <c r="AI1927" s="1">
        <f t="shared" si="1406"/>
        <v>20</v>
      </c>
      <c r="AJ1927" s="1">
        <f t="shared" si="1407"/>
        <v>21</v>
      </c>
      <c r="AK1927" s="1">
        <f t="shared" si="1408"/>
        <v>22</v>
      </c>
      <c r="AL1927" s="1">
        <f t="shared" si="1409"/>
        <v>22</v>
      </c>
      <c r="AM1927" s="1">
        <f t="shared" si="1410"/>
        <v>22</v>
      </c>
      <c r="AN1927" s="1">
        <f t="shared" si="1411"/>
        <v>22</v>
      </c>
      <c r="AO1927" s="1">
        <f t="shared" si="1412"/>
        <v>22</v>
      </c>
      <c r="AP1927" s="7">
        <f t="shared" si="1382"/>
        <v>22</v>
      </c>
      <c r="AQ1927" s="7">
        <f t="shared" si="1383"/>
        <v>22</v>
      </c>
      <c r="AR1927" s="1">
        <f t="shared" si="1413"/>
        <v>22</v>
      </c>
      <c r="AS1927" s="7">
        <f t="shared" si="1384"/>
        <v>22</v>
      </c>
      <c r="AT1927" s="1">
        <f t="shared" si="1414"/>
        <v>22</v>
      </c>
      <c r="AU1927" s="1">
        <f t="shared" si="1415"/>
        <v>22</v>
      </c>
      <c r="AV1927" s="1">
        <f t="shared" si="1416"/>
        <v>22</v>
      </c>
      <c r="AW1927" s="1">
        <f t="shared" si="1417"/>
        <v>22</v>
      </c>
      <c r="AX1927" s="1">
        <f t="shared" si="1418"/>
        <v>22</v>
      </c>
      <c r="AY1927" s="1">
        <f t="shared" si="1419"/>
        <v>22</v>
      </c>
      <c r="AZ1927" s="1">
        <f t="shared" si="1420"/>
        <v>22</v>
      </c>
      <c r="BA1927" s="1">
        <f t="shared" si="1421"/>
        <v>22</v>
      </c>
      <c r="BB1927" s="1">
        <f t="shared" si="1422"/>
        <v>22</v>
      </c>
      <c r="BC1927" s="1">
        <f t="shared" si="1423"/>
        <v>22</v>
      </c>
      <c r="BD1927" s="1">
        <f t="shared" si="1424"/>
        <v>22</v>
      </c>
      <c r="BE1927" s="1">
        <f t="shared" si="1425"/>
        <v>22</v>
      </c>
      <c r="BF1927" s="1">
        <f t="shared" si="1426"/>
        <v>22</v>
      </c>
      <c r="BG1927" s="1">
        <f>+IF(D1927="male",VLOOKUP(M1927,'Key node cluster'!$A$3:$C$45,3,0),VLOOKUP(M1927,'Key node cluster'!$F$3:$H$27,3,0))</f>
        <v>22</v>
      </c>
    </row>
    <row r="1928" spans="1:59" x14ac:dyDescent="0.25">
      <c r="A1928" t="s">
        <v>1152</v>
      </c>
      <c r="B1928">
        <v>9862048059</v>
      </c>
      <c r="C1928" s="7">
        <v>30</v>
      </c>
      <c r="D1928" t="s">
        <v>20</v>
      </c>
      <c r="E1928" t="s">
        <v>10</v>
      </c>
      <c r="F1928" t="s">
        <v>28</v>
      </c>
      <c r="G1928" t="str">
        <f t="shared" si="1381"/>
        <v>bachelor or above</v>
      </c>
      <c r="H1928" s="7">
        <f t="shared" si="1385"/>
        <v>15</v>
      </c>
      <c r="I1928" t="s">
        <v>14</v>
      </c>
      <c r="J1928">
        <v>35</v>
      </c>
      <c r="K1928">
        <v>11.443835616437999</v>
      </c>
      <c r="L1928">
        <v>2</v>
      </c>
      <c r="M1928" s="5">
        <f t="shared" si="1386"/>
        <v>24</v>
      </c>
      <c r="N1928" s="5">
        <f>+IF(D1928="male",VLOOKUP(BG1928,'Key node cluster'!$L$3:$N$24,3,0),VLOOKUP(BG1928,'Key node cluster'!$R$3:$T$15,3,0))</f>
        <v>0</v>
      </c>
      <c r="O1928" s="1">
        <v>0</v>
      </c>
      <c r="P1928" s="1">
        <f t="shared" si="1387"/>
        <v>12</v>
      </c>
      <c r="Q1928" s="1">
        <f t="shared" si="1388"/>
        <v>12</v>
      </c>
      <c r="R1928" s="1">
        <f t="shared" si="1389"/>
        <v>12</v>
      </c>
      <c r="S1928" s="1">
        <f t="shared" si="1390"/>
        <v>12</v>
      </c>
      <c r="T1928" s="1">
        <f t="shared" si="1391"/>
        <v>12</v>
      </c>
      <c r="U1928" s="1">
        <f t="shared" si="1392"/>
        <v>12</v>
      </c>
      <c r="V1928" s="1">
        <f t="shared" si="1393"/>
        <v>12</v>
      </c>
      <c r="W1928" s="1">
        <f t="shared" si="1394"/>
        <v>12</v>
      </c>
      <c r="X1928" s="1">
        <f t="shared" si="1395"/>
        <v>12</v>
      </c>
      <c r="Y1928" s="1">
        <f t="shared" si="1396"/>
        <v>12</v>
      </c>
      <c r="Z1928" s="1">
        <f t="shared" si="1397"/>
        <v>12</v>
      </c>
      <c r="AA1928" s="1">
        <f t="shared" si="1398"/>
        <v>12</v>
      </c>
      <c r="AB1928" s="1">
        <f t="shared" si="1399"/>
        <v>20</v>
      </c>
      <c r="AC1928" s="1">
        <f t="shared" si="1400"/>
        <v>20</v>
      </c>
      <c r="AD1928" s="1">
        <f t="shared" si="1401"/>
        <v>20</v>
      </c>
      <c r="AE1928" s="1">
        <f t="shared" si="1402"/>
        <v>20</v>
      </c>
      <c r="AF1928" s="1">
        <f t="shared" si="1403"/>
        <v>20</v>
      </c>
      <c r="AG1928" s="1">
        <f t="shared" si="1404"/>
        <v>20</v>
      </c>
      <c r="AH1928" s="1">
        <f t="shared" si="1405"/>
        <v>20</v>
      </c>
      <c r="AI1928" s="1">
        <f t="shared" si="1406"/>
        <v>20</v>
      </c>
      <c r="AJ1928" s="1">
        <f t="shared" si="1407"/>
        <v>24</v>
      </c>
      <c r="AK1928" s="1">
        <f t="shared" si="1408"/>
        <v>24</v>
      </c>
      <c r="AL1928" s="1">
        <f t="shared" si="1409"/>
        <v>24</v>
      </c>
      <c r="AM1928" s="1">
        <f t="shared" si="1410"/>
        <v>24</v>
      </c>
      <c r="AN1928" s="1">
        <f t="shared" si="1411"/>
        <v>24</v>
      </c>
      <c r="AO1928" s="1">
        <f t="shared" si="1412"/>
        <v>24</v>
      </c>
      <c r="AP1928" s="7">
        <f t="shared" si="1382"/>
        <v>24</v>
      </c>
      <c r="AQ1928" s="7">
        <f t="shared" si="1383"/>
        <v>24</v>
      </c>
      <c r="AR1928" s="1">
        <f t="shared" si="1413"/>
        <v>24</v>
      </c>
      <c r="AS1928" s="7">
        <f t="shared" si="1384"/>
        <v>24</v>
      </c>
      <c r="AT1928" s="1">
        <f t="shared" si="1414"/>
        <v>24</v>
      </c>
      <c r="AU1928" s="1">
        <f t="shared" si="1415"/>
        <v>24</v>
      </c>
      <c r="AV1928" s="1">
        <f t="shared" si="1416"/>
        <v>24</v>
      </c>
      <c r="AW1928" s="1">
        <f t="shared" si="1417"/>
        <v>24</v>
      </c>
      <c r="AX1928" s="1">
        <f t="shared" si="1418"/>
        <v>24</v>
      </c>
      <c r="AY1928" s="1">
        <f t="shared" si="1419"/>
        <v>24</v>
      </c>
      <c r="AZ1928" s="1">
        <f t="shared" si="1420"/>
        <v>24</v>
      </c>
      <c r="BA1928" s="1">
        <f t="shared" si="1421"/>
        <v>24</v>
      </c>
      <c r="BB1928" s="1">
        <f t="shared" si="1422"/>
        <v>24</v>
      </c>
      <c r="BC1928" s="1">
        <f t="shared" si="1423"/>
        <v>24</v>
      </c>
      <c r="BD1928" s="1">
        <f t="shared" si="1424"/>
        <v>24</v>
      </c>
      <c r="BE1928" s="1">
        <f t="shared" si="1425"/>
        <v>24</v>
      </c>
      <c r="BF1928" s="1">
        <f t="shared" si="1426"/>
        <v>24</v>
      </c>
      <c r="BG1928" s="1">
        <f>+IF(D1928="male",VLOOKUP(M1928,'Key node cluster'!$A$3:$C$45,3,0),VLOOKUP(M1928,'Key node cluster'!$F$3:$H$27,3,0))</f>
        <v>24</v>
      </c>
    </row>
    <row r="1929" spans="1:59" x14ac:dyDescent="0.25">
      <c r="A1929" t="s">
        <v>1178</v>
      </c>
      <c r="B1929">
        <v>9862041921</v>
      </c>
      <c r="C1929" s="7">
        <v>30</v>
      </c>
      <c r="D1929" t="s">
        <v>20</v>
      </c>
      <c r="E1929" t="s">
        <v>10</v>
      </c>
      <c r="F1929" t="s">
        <v>25</v>
      </c>
      <c r="G1929" t="str">
        <f t="shared" si="1381"/>
        <v>bachelor or above</v>
      </c>
      <c r="H1929" s="7">
        <f t="shared" si="1385"/>
        <v>5</v>
      </c>
      <c r="I1929" t="s">
        <v>46</v>
      </c>
      <c r="J1929">
        <v>35</v>
      </c>
      <c r="K1929">
        <v>2.0794520547944999</v>
      </c>
      <c r="L1929">
        <v>5</v>
      </c>
      <c r="M1929" s="5">
        <f t="shared" si="1386"/>
        <v>24</v>
      </c>
      <c r="N1929" s="5">
        <f>+IF(D1929="male",VLOOKUP(BG1929,'Key node cluster'!$L$3:$N$24,3,0),VLOOKUP(BG1929,'Key node cluster'!$R$3:$T$15,3,0))</f>
        <v>0</v>
      </c>
      <c r="O1929" s="1">
        <v>0</v>
      </c>
      <c r="P1929" s="1">
        <f t="shared" si="1387"/>
        <v>12</v>
      </c>
      <c r="Q1929" s="1">
        <f t="shared" si="1388"/>
        <v>12</v>
      </c>
      <c r="R1929" s="1">
        <f t="shared" si="1389"/>
        <v>12</v>
      </c>
      <c r="S1929" s="1">
        <f t="shared" si="1390"/>
        <v>12</v>
      </c>
      <c r="T1929" s="1">
        <f t="shared" si="1391"/>
        <v>12</v>
      </c>
      <c r="U1929" s="1">
        <f t="shared" si="1392"/>
        <v>12</v>
      </c>
      <c r="V1929" s="1">
        <f t="shared" si="1393"/>
        <v>12</v>
      </c>
      <c r="W1929" s="1">
        <f t="shared" si="1394"/>
        <v>12</v>
      </c>
      <c r="X1929" s="1">
        <f t="shared" si="1395"/>
        <v>12</v>
      </c>
      <c r="Y1929" s="1">
        <f t="shared" si="1396"/>
        <v>12</v>
      </c>
      <c r="Z1929" s="1">
        <f t="shared" si="1397"/>
        <v>12</v>
      </c>
      <c r="AA1929" s="1">
        <f t="shared" si="1398"/>
        <v>12</v>
      </c>
      <c r="AB1929" s="1">
        <f t="shared" si="1399"/>
        <v>20</v>
      </c>
      <c r="AC1929" s="1">
        <f t="shared" si="1400"/>
        <v>20</v>
      </c>
      <c r="AD1929" s="1">
        <f t="shared" si="1401"/>
        <v>20</v>
      </c>
      <c r="AE1929" s="1">
        <f t="shared" si="1402"/>
        <v>20</v>
      </c>
      <c r="AF1929" s="1">
        <f t="shared" si="1403"/>
        <v>20</v>
      </c>
      <c r="AG1929" s="1">
        <f t="shared" si="1404"/>
        <v>20</v>
      </c>
      <c r="AH1929" s="1">
        <f t="shared" si="1405"/>
        <v>20</v>
      </c>
      <c r="AI1929" s="1">
        <f t="shared" si="1406"/>
        <v>20</v>
      </c>
      <c r="AJ1929" s="1">
        <f t="shared" si="1407"/>
        <v>24</v>
      </c>
      <c r="AK1929" s="1">
        <f t="shared" si="1408"/>
        <v>24</v>
      </c>
      <c r="AL1929" s="1">
        <f t="shared" si="1409"/>
        <v>24</v>
      </c>
      <c r="AM1929" s="1">
        <f t="shared" si="1410"/>
        <v>24</v>
      </c>
      <c r="AN1929" s="1">
        <f t="shared" si="1411"/>
        <v>24</v>
      </c>
      <c r="AO1929" s="1">
        <f t="shared" si="1412"/>
        <v>24</v>
      </c>
      <c r="AP1929" s="7">
        <f t="shared" si="1382"/>
        <v>24</v>
      </c>
      <c r="AQ1929" s="7">
        <f t="shared" si="1383"/>
        <v>24</v>
      </c>
      <c r="AR1929" s="1">
        <f t="shared" si="1413"/>
        <v>24</v>
      </c>
      <c r="AS1929" s="7">
        <f t="shared" si="1384"/>
        <v>24</v>
      </c>
      <c r="AT1929" s="1">
        <f t="shared" si="1414"/>
        <v>24</v>
      </c>
      <c r="AU1929" s="1">
        <f t="shared" si="1415"/>
        <v>24</v>
      </c>
      <c r="AV1929" s="1">
        <f t="shared" si="1416"/>
        <v>24</v>
      </c>
      <c r="AW1929" s="1">
        <f t="shared" si="1417"/>
        <v>24</v>
      </c>
      <c r="AX1929" s="1">
        <f t="shared" si="1418"/>
        <v>24</v>
      </c>
      <c r="AY1929" s="1">
        <f t="shared" si="1419"/>
        <v>24</v>
      </c>
      <c r="AZ1929" s="1">
        <f t="shared" si="1420"/>
        <v>24</v>
      </c>
      <c r="BA1929" s="1">
        <f t="shared" si="1421"/>
        <v>24</v>
      </c>
      <c r="BB1929" s="1">
        <f t="shared" si="1422"/>
        <v>24</v>
      </c>
      <c r="BC1929" s="1">
        <f t="shared" si="1423"/>
        <v>24</v>
      </c>
      <c r="BD1929" s="1">
        <f t="shared" si="1424"/>
        <v>24</v>
      </c>
      <c r="BE1929" s="1">
        <f t="shared" si="1425"/>
        <v>24</v>
      </c>
      <c r="BF1929" s="1">
        <f t="shared" si="1426"/>
        <v>24</v>
      </c>
      <c r="BG1929" s="1">
        <f>+IF(D1929="male",VLOOKUP(M1929,'Key node cluster'!$A$3:$C$45,3,0),VLOOKUP(M1929,'Key node cluster'!$F$3:$H$27,3,0))</f>
        <v>24</v>
      </c>
    </row>
    <row r="1930" spans="1:59" x14ac:dyDescent="0.25">
      <c r="A1930" t="s">
        <v>1180</v>
      </c>
      <c r="B1930">
        <v>9832015678</v>
      </c>
      <c r="C1930" s="7">
        <v>40</v>
      </c>
      <c r="D1930" t="s">
        <v>20</v>
      </c>
      <c r="E1930" t="s">
        <v>10</v>
      </c>
      <c r="F1930" t="s">
        <v>45</v>
      </c>
      <c r="G1930" t="str">
        <f t="shared" si="1381"/>
        <v>bachelor or above</v>
      </c>
      <c r="H1930" s="7">
        <f t="shared" si="1385"/>
        <v>15</v>
      </c>
      <c r="I1930" t="s">
        <v>14</v>
      </c>
      <c r="J1930">
        <v>39</v>
      </c>
      <c r="K1930">
        <v>14.191780821918</v>
      </c>
      <c r="L1930">
        <v>14</v>
      </c>
      <c r="M1930" s="5">
        <f t="shared" si="1386"/>
        <v>24</v>
      </c>
      <c r="N1930" s="5">
        <f>+IF(D1930="male",VLOOKUP(BG1930,'Key node cluster'!$L$3:$N$24,3,0),VLOOKUP(BG1930,'Key node cluster'!$R$3:$T$15,3,0))</f>
        <v>0</v>
      </c>
      <c r="O1930" s="1">
        <v>0</v>
      </c>
      <c r="P1930" s="1">
        <f t="shared" si="1387"/>
        <v>12</v>
      </c>
      <c r="Q1930" s="1">
        <f t="shared" si="1388"/>
        <v>12</v>
      </c>
      <c r="R1930" s="1">
        <f t="shared" si="1389"/>
        <v>12</v>
      </c>
      <c r="S1930" s="1">
        <f t="shared" si="1390"/>
        <v>12</v>
      </c>
      <c r="T1930" s="1">
        <f t="shared" si="1391"/>
        <v>12</v>
      </c>
      <c r="U1930" s="1">
        <f t="shared" si="1392"/>
        <v>12</v>
      </c>
      <c r="V1930" s="1">
        <f t="shared" si="1393"/>
        <v>12</v>
      </c>
      <c r="W1930" s="1">
        <f t="shared" si="1394"/>
        <v>12</v>
      </c>
      <c r="X1930" s="1">
        <f t="shared" si="1395"/>
        <v>12</v>
      </c>
      <c r="Y1930" s="1">
        <f t="shared" si="1396"/>
        <v>12</v>
      </c>
      <c r="Z1930" s="1">
        <f t="shared" si="1397"/>
        <v>12</v>
      </c>
      <c r="AA1930" s="1">
        <f t="shared" si="1398"/>
        <v>12</v>
      </c>
      <c r="AB1930" s="1">
        <f t="shared" si="1399"/>
        <v>20</v>
      </c>
      <c r="AC1930" s="1">
        <f t="shared" si="1400"/>
        <v>20</v>
      </c>
      <c r="AD1930" s="1">
        <f t="shared" si="1401"/>
        <v>20</v>
      </c>
      <c r="AE1930" s="1">
        <f t="shared" si="1402"/>
        <v>20</v>
      </c>
      <c r="AF1930" s="1">
        <f t="shared" si="1403"/>
        <v>20</v>
      </c>
      <c r="AG1930" s="1">
        <f t="shared" si="1404"/>
        <v>20</v>
      </c>
      <c r="AH1930" s="1">
        <f t="shared" si="1405"/>
        <v>20</v>
      </c>
      <c r="AI1930" s="1">
        <f t="shared" si="1406"/>
        <v>20</v>
      </c>
      <c r="AJ1930" s="1">
        <f t="shared" si="1407"/>
        <v>24</v>
      </c>
      <c r="AK1930" s="1">
        <f t="shared" si="1408"/>
        <v>24</v>
      </c>
      <c r="AL1930" s="1">
        <f t="shared" si="1409"/>
        <v>24</v>
      </c>
      <c r="AM1930" s="1">
        <f t="shared" si="1410"/>
        <v>24</v>
      </c>
      <c r="AN1930" s="1">
        <f t="shared" si="1411"/>
        <v>24</v>
      </c>
      <c r="AO1930" s="1">
        <f t="shared" si="1412"/>
        <v>24</v>
      </c>
      <c r="AP1930" s="7">
        <f t="shared" si="1382"/>
        <v>24</v>
      </c>
      <c r="AQ1930" s="7">
        <f t="shared" si="1383"/>
        <v>24</v>
      </c>
      <c r="AR1930" s="1">
        <f t="shared" si="1413"/>
        <v>24</v>
      </c>
      <c r="AS1930" s="7">
        <f t="shared" si="1384"/>
        <v>24</v>
      </c>
      <c r="AT1930" s="1">
        <f t="shared" si="1414"/>
        <v>24</v>
      </c>
      <c r="AU1930" s="1">
        <f t="shared" si="1415"/>
        <v>24</v>
      </c>
      <c r="AV1930" s="1">
        <f t="shared" si="1416"/>
        <v>24</v>
      </c>
      <c r="AW1930" s="1">
        <f t="shared" si="1417"/>
        <v>24</v>
      </c>
      <c r="AX1930" s="1">
        <f t="shared" si="1418"/>
        <v>24</v>
      </c>
      <c r="AY1930" s="1">
        <f t="shared" si="1419"/>
        <v>24</v>
      </c>
      <c r="AZ1930" s="1">
        <f t="shared" si="1420"/>
        <v>24</v>
      </c>
      <c r="BA1930" s="1">
        <f t="shared" si="1421"/>
        <v>24</v>
      </c>
      <c r="BB1930" s="1">
        <f t="shared" si="1422"/>
        <v>24</v>
      </c>
      <c r="BC1930" s="1">
        <f t="shared" si="1423"/>
        <v>24</v>
      </c>
      <c r="BD1930" s="1">
        <f t="shared" si="1424"/>
        <v>24</v>
      </c>
      <c r="BE1930" s="1">
        <f t="shared" si="1425"/>
        <v>24</v>
      </c>
      <c r="BF1930" s="1">
        <f t="shared" si="1426"/>
        <v>24</v>
      </c>
      <c r="BG1930" s="1">
        <f>+IF(D1930="male",VLOOKUP(M1930,'Key node cluster'!$A$3:$C$45,3,0),VLOOKUP(M1930,'Key node cluster'!$F$3:$H$27,3,0))</f>
        <v>24</v>
      </c>
    </row>
    <row r="1931" spans="1:59" x14ac:dyDescent="0.25">
      <c r="A1931" t="s">
        <v>1190</v>
      </c>
      <c r="B1931">
        <v>9772009289</v>
      </c>
      <c r="C1931" s="7">
        <v>40</v>
      </c>
      <c r="D1931" t="s">
        <v>20</v>
      </c>
      <c r="E1931" t="s">
        <v>10</v>
      </c>
      <c r="F1931" t="s">
        <v>43</v>
      </c>
      <c r="G1931" t="str">
        <f t="shared" si="1381"/>
        <v>bachelor or above</v>
      </c>
      <c r="H1931" s="7">
        <f t="shared" si="1385"/>
        <v>20</v>
      </c>
      <c r="I1931" t="s">
        <v>14</v>
      </c>
      <c r="J1931">
        <v>45</v>
      </c>
      <c r="K1931">
        <v>18.863013698629999</v>
      </c>
      <c r="L1931">
        <v>3</v>
      </c>
      <c r="M1931" s="5">
        <f t="shared" si="1386"/>
        <v>24</v>
      </c>
      <c r="N1931" s="5">
        <f>+IF(D1931="male",VLOOKUP(BG1931,'Key node cluster'!$L$3:$N$24,3,0),VLOOKUP(BG1931,'Key node cluster'!$R$3:$T$15,3,0))</f>
        <v>0</v>
      </c>
      <c r="O1931" s="1">
        <v>0</v>
      </c>
      <c r="P1931" s="1">
        <f t="shared" si="1387"/>
        <v>12</v>
      </c>
      <c r="Q1931" s="1">
        <f t="shared" si="1388"/>
        <v>12</v>
      </c>
      <c r="R1931" s="1">
        <f t="shared" si="1389"/>
        <v>12</v>
      </c>
      <c r="S1931" s="1">
        <f t="shared" si="1390"/>
        <v>12</v>
      </c>
      <c r="T1931" s="1">
        <f t="shared" si="1391"/>
        <v>12</v>
      </c>
      <c r="U1931" s="1">
        <f t="shared" si="1392"/>
        <v>12</v>
      </c>
      <c r="V1931" s="1">
        <f t="shared" si="1393"/>
        <v>12</v>
      </c>
      <c r="W1931" s="1">
        <f t="shared" si="1394"/>
        <v>12</v>
      </c>
      <c r="X1931" s="1">
        <f t="shared" si="1395"/>
        <v>12</v>
      </c>
      <c r="Y1931" s="1">
        <f t="shared" si="1396"/>
        <v>12</v>
      </c>
      <c r="Z1931" s="1">
        <f t="shared" si="1397"/>
        <v>12</v>
      </c>
      <c r="AA1931" s="1">
        <f t="shared" si="1398"/>
        <v>12</v>
      </c>
      <c r="AB1931" s="1">
        <f t="shared" si="1399"/>
        <v>20</v>
      </c>
      <c r="AC1931" s="1">
        <f t="shared" si="1400"/>
        <v>20</v>
      </c>
      <c r="AD1931" s="1">
        <f t="shared" si="1401"/>
        <v>20</v>
      </c>
      <c r="AE1931" s="1">
        <f t="shared" si="1402"/>
        <v>20</v>
      </c>
      <c r="AF1931" s="1">
        <f t="shared" si="1403"/>
        <v>20</v>
      </c>
      <c r="AG1931" s="1">
        <f t="shared" si="1404"/>
        <v>20</v>
      </c>
      <c r="AH1931" s="1">
        <f t="shared" si="1405"/>
        <v>20</v>
      </c>
      <c r="AI1931" s="1">
        <f t="shared" si="1406"/>
        <v>20</v>
      </c>
      <c r="AJ1931" s="1">
        <f t="shared" si="1407"/>
        <v>24</v>
      </c>
      <c r="AK1931" s="1">
        <f t="shared" si="1408"/>
        <v>24</v>
      </c>
      <c r="AL1931" s="1">
        <f t="shared" si="1409"/>
        <v>24</v>
      </c>
      <c r="AM1931" s="1">
        <f t="shared" si="1410"/>
        <v>24</v>
      </c>
      <c r="AN1931" s="1">
        <f t="shared" si="1411"/>
        <v>24</v>
      </c>
      <c r="AO1931" s="1">
        <f t="shared" si="1412"/>
        <v>24</v>
      </c>
      <c r="AP1931" s="7">
        <f t="shared" si="1382"/>
        <v>24</v>
      </c>
      <c r="AQ1931" s="7">
        <f t="shared" si="1383"/>
        <v>24</v>
      </c>
      <c r="AR1931" s="1">
        <f t="shared" si="1413"/>
        <v>24</v>
      </c>
      <c r="AS1931" s="7">
        <f t="shared" si="1384"/>
        <v>24</v>
      </c>
      <c r="AT1931" s="1">
        <f t="shared" si="1414"/>
        <v>24</v>
      </c>
      <c r="AU1931" s="1">
        <f t="shared" si="1415"/>
        <v>24</v>
      </c>
      <c r="AV1931" s="1">
        <f t="shared" si="1416"/>
        <v>24</v>
      </c>
      <c r="AW1931" s="1">
        <f t="shared" si="1417"/>
        <v>24</v>
      </c>
      <c r="AX1931" s="1">
        <f t="shared" si="1418"/>
        <v>24</v>
      </c>
      <c r="AY1931" s="1">
        <f t="shared" si="1419"/>
        <v>24</v>
      </c>
      <c r="AZ1931" s="1">
        <f t="shared" si="1420"/>
        <v>24</v>
      </c>
      <c r="BA1931" s="1">
        <f t="shared" si="1421"/>
        <v>24</v>
      </c>
      <c r="BB1931" s="1">
        <f t="shared" si="1422"/>
        <v>24</v>
      </c>
      <c r="BC1931" s="1">
        <f t="shared" si="1423"/>
        <v>24</v>
      </c>
      <c r="BD1931" s="1">
        <f t="shared" si="1424"/>
        <v>24</v>
      </c>
      <c r="BE1931" s="1">
        <f t="shared" si="1425"/>
        <v>24</v>
      </c>
      <c r="BF1931" s="1">
        <f t="shared" si="1426"/>
        <v>24</v>
      </c>
      <c r="BG1931" s="1">
        <f>+IF(D1931="male",VLOOKUP(M1931,'Key node cluster'!$A$3:$C$45,3,0),VLOOKUP(M1931,'Key node cluster'!$F$3:$H$27,3,0))</f>
        <v>24</v>
      </c>
    </row>
    <row r="1932" spans="1:59" x14ac:dyDescent="0.25">
      <c r="A1932" t="s">
        <v>1195</v>
      </c>
      <c r="B1932">
        <v>9792054020</v>
      </c>
      <c r="C1932" s="7">
        <v>40</v>
      </c>
      <c r="D1932" t="s">
        <v>20</v>
      </c>
      <c r="E1932" t="s">
        <v>10</v>
      </c>
      <c r="F1932" t="s">
        <v>11</v>
      </c>
      <c r="G1932" t="str">
        <f t="shared" si="1381"/>
        <v>bachelor or above</v>
      </c>
      <c r="H1932" s="7">
        <f t="shared" si="1385"/>
        <v>20</v>
      </c>
      <c r="I1932" t="s">
        <v>14</v>
      </c>
      <c r="J1932">
        <v>42</v>
      </c>
      <c r="K1932">
        <v>21.701369863014001</v>
      </c>
      <c r="L1932">
        <v>1</v>
      </c>
      <c r="M1932" s="5">
        <f t="shared" si="1386"/>
        <v>24</v>
      </c>
      <c r="N1932" s="5">
        <f>+IF(D1932="male",VLOOKUP(BG1932,'Key node cluster'!$L$3:$N$24,3,0),VLOOKUP(BG1932,'Key node cluster'!$R$3:$T$15,3,0))</f>
        <v>0</v>
      </c>
      <c r="O1932" s="1">
        <v>0</v>
      </c>
      <c r="P1932" s="1">
        <f t="shared" si="1387"/>
        <v>12</v>
      </c>
      <c r="Q1932" s="1">
        <f t="shared" si="1388"/>
        <v>12</v>
      </c>
      <c r="R1932" s="1">
        <f t="shared" si="1389"/>
        <v>12</v>
      </c>
      <c r="S1932" s="1">
        <f t="shared" si="1390"/>
        <v>12</v>
      </c>
      <c r="T1932" s="1">
        <f t="shared" si="1391"/>
        <v>12</v>
      </c>
      <c r="U1932" s="1">
        <f t="shared" si="1392"/>
        <v>12</v>
      </c>
      <c r="V1932" s="1">
        <f t="shared" si="1393"/>
        <v>12</v>
      </c>
      <c r="W1932" s="1">
        <f t="shared" si="1394"/>
        <v>12</v>
      </c>
      <c r="X1932" s="1">
        <f t="shared" si="1395"/>
        <v>12</v>
      </c>
      <c r="Y1932" s="1">
        <f t="shared" si="1396"/>
        <v>12</v>
      </c>
      <c r="Z1932" s="1">
        <f t="shared" si="1397"/>
        <v>12</v>
      </c>
      <c r="AA1932" s="1">
        <f t="shared" si="1398"/>
        <v>12</v>
      </c>
      <c r="AB1932" s="1">
        <f t="shared" si="1399"/>
        <v>20</v>
      </c>
      <c r="AC1932" s="1">
        <f t="shared" si="1400"/>
        <v>20</v>
      </c>
      <c r="AD1932" s="1">
        <f t="shared" si="1401"/>
        <v>20</v>
      </c>
      <c r="AE1932" s="1">
        <f t="shared" si="1402"/>
        <v>20</v>
      </c>
      <c r="AF1932" s="1">
        <f t="shared" si="1403"/>
        <v>20</v>
      </c>
      <c r="AG1932" s="1">
        <f t="shared" si="1404"/>
        <v>20</v>
      </c>
      <c r="AH1932" s="1">
        <f t="shared" si="1405"/>
        <v>20</v>
      </c>
      <c r="AI1932" s="1">
        <f t="shared" si="1406"/>
        <v>20</v>
      </c>
      <c r="AJ1932" s="1">
        <f t="shared" si="1407"/>
        <v>24</v>
      </c>
      <c r="AK1932" s="1">
        <f t="shared" si="1408"/>
        <v>24</v>
      </c>
      <c r="AL1932" s="1">
        <f t="shared" si="1409"/>
        <v>24</v>
      </c>
      <c r="AM1932" s="1">
        <f t="shared" si="1410"/>
        <v>24</v>
      </c>
      <c r="AN1932" s="1">
        <f t="shared" si="1411"/>
        <v>24</v>
      </c>
      <c r="AO1932" s="1">
        <f t="shared" si="1412"/>
        <v>24</v>
      </c>
      <c r="AP1932" s="7">
        <f t="shared" si="1382"/>
        <v>24</v>
      </c>
      <c r="AQ1932" s="7">
        <f t="shared" si="1383"/>
        <v>24</v>
      </c>
      <c r="AR1932" s="1">
        <f t="shared" si="1413"/>
        <v>24</v>
      </c>
      <c r="AS1932" s="7">
        <f t="shared" si="1384"/>
        <v>24</v>
      </c>
      <c r="AT1932" s="1">
        <f t="shared" si="1414"/>
        <v>24</v>
      </c>
      <c r="AU1932" s="1">
        <f t="shared" si="1415"/>
        <v>24</v>
      </c>
      <c r="AV1932" s="1">
        <f t="shared" si="1416"/>
        <v>24</v>
      </c>
      <c r="AW1932" s="1">
        <f t="shared" si="1417"/>
        <v>24</v>
      </c>
      <c r="AX1932" s="1">
        <f t="shared" si="1418"/>
        <v>24</v>
      </c>
      <c r="AY1932" s="1">
        <f t="shared" si="1419"/>
        <v>24</v>
      </c>
      <c r="AZ1932" s="1">
        <f t="shared" si="1420"/>
        <v>24</v>
      </c>
      <c r="BA1932" s="1">
        <f t="shared" si="1421"/>
        <v>24</v>
      </c>
      <c r="BB1932" s="1">
        <f t="shared" si="1422"/>
        <v>24</v>
      </c>
      <c r="BC1932" s="1">
        <f t="shared" si="1423"/>
        <v>24</v>
      </c>
      <c r="BD1932" s="1">
        <f t="shared" si="1424"/>
        <v>24</v>
      </c>
      <c r="BE1932" s="1">
        <f t="shared" si="1425"/>
        <v>24</v>
      </c>
      <c r="BF1932" s="1">
        <f t="shared" si="1426"/>
        <v>24</v>
      </c>
      <c r="BG1932" s="1">
        <f>+IF(D1932="male",VLOOKUP(M1932,'Key node cluster'!$A$3:$C$45,3,0),VLOOKUP(M1932,'Key node cluster'!$F$3:$H$27,3,0))</f>
        <v>24</v>
      </c>
    </row>
    <row r="1933" spans="1:59" x14ac:dyDescent="0.25">
      <c r="A1933" t="s">
        <v>1202</v>
      </c>
      <c r="B1933">
        <v>9922050936</v>
      </c>
      <c r="C1933" s="7">
        <v>30</v>
      </c>
      <c r="D1933" t="s">
        <v>20</v>
      </c>
      <c r="E1933" t="s">
        <v>10</v>
      </c>
      <c r="F1933" t="s">
        <v>11</v>
      </c>
      <c r="G1933" t="str">
        <f t="shared" si="1381"/>
        <v>bachelor or above</v>
      </c>
      <c r="H1933" s="7">
        <f t="shared" si="1385"/>
        <v>10</v>
      </c>
      <c r="I1933" t="s">
        <v>14</v>
      </c>
      <c r="J1933">
        <v>29</v>
      </c>
      <c r="K1933">
        <v>5.4164383561643996</v>
      </c>
      <c r="L1933">
        <v>2</v>
      </c>
      <c r="M1933" s="5">
        <f t="shared" si="1386"/>
        <v>24</v>
      </c>
      <c r="N1933" s="5">
        <f>+IF(D1933="male",VLOOKUP(BG1933,'Key node cluster'!$L$3:$N$24,3,0),VLOOKUP(BG1933,'Key node cluster'!$R$3:$T$15,3,0))</f>
        <v>0</v>
      </c>
      <c r="O1933" s="1">
        <v>0</v>
      </c>
      <c r="P1933" s="1">
        <f t="shared" si="1387"/>
        <v>12</v>
      </c>
      <c r="Q1933" s="1">
        <f t="shared" si="1388"/>
        <v>12</v>
      </c>
      <c r="R1933" s="1">
        <f t="shared" si="1389"/>
        <v>12</v>
      </c>
      <c r="S1933" s="1">
        <f t="shared" si="1390"/>
        <v>12</v>
      </c>
      <c r="T1933" s="1">
        <f t="shared" si="1391"/>
        <v>12</v>
      </c>
      <c r="U1933" s="1">
        <f t="shared" si="1392"/>
        <v>12</v>
      </c>
      <c r="V1933" s="1">
        <f t="shared" si="1393"/>
        <v>12</v>
      </c>
      <c r="W1933" s="1">
        <f t="shared" si="1394"/>
        <v>12</v>
      </c>
      <c r="X1933" s="1">
        <f t="shared" si="1395"/>
        <v>12</v>
      </c>
      <c r="Y1933" s="1">
        <f t="shared" si="1396"/>
        <v>12</v>
      </c>
      <c r="Z1933" s="1">
        <f t="shared" si="1397"/>
        <v>12</v>
      </c>
      <c r="AA1933" s="1">
        <f t="shared" si="1398"/>
        <v>12</v>
      </c>
      <c r="AB1933" s="1">
        <f t="shared" si="1399"/>
        <v>20</v>
      </c>
      <c r="AC1933" s="1">
        <f t="shared" si="1400"/>
        <v>20</v>
      </c>
      <c r="AD1933" s="1">
        <f t="shared" si="1401"/>
        <v>20</v>
      </c>
      <c r="AE1933" s="1">
        <f t="shared" si="1402"/>
        <v>20</v>
      </c>
      <c r="AF1933" s="1">
        <f t="shared" si="1403"/>
        <v>20</v>
      </c>
      <c r="AG1933" s="1">
        <f t="shared" si="1404"/>
        <v>20</v>
      </c>
      <c r="AH1933" s="1">
        <f t="shared" si="1405"/>
        <v>20</v>
      </c>
      <c r="AI1933" s="1">
        <f t="shared" si="1406"/>
        <v>20</v>
      </c>
      <c r="AJ1933" s="1">
        <f t="shared" si="1407"/>
        <v>24</v>
      </c>
      <c r="AK1933" s="1">
        <f t="shared" si="1408"/>
        <v>24</v>
      </c>
      <c r="AL1933" s="1">
        <f t="shared" si="1409"/>
        <v>24</v>
      </c>
      <c r="AM1933" s="1">
        <f t="shared" si="1410"/>
        <v>24</v>
      </c>
      <c r="AN1933" s="1">
        <f t="shared" si="1411"/>
        <v>24</v>
      </c>
      <c r="AO1933" s="1">
        <f t="shared" si="1412"/>
        <v>24</v>
      </c>
      <c r="AP1933" s="7">
        <f t="shared" si="1382"/>
        <v>24</v>
      </c>
      <c r="AQ1933" s="7">
        <f t="shared" si="1383"/>
        <v>24</v>
      </c>
      <c r="AR1933" s="1">
        <f t="shared" si="1413"/>
        <v>24</v>
      </c>
      <c r="AS1933" s="7">
        <f t="shared" si="1384"/>
        <v>24</v>
      </c>
      <c r="AT1933" s="1">
        <f t="shared" si="1414"/>
        <v>24</v>
      </c>
      <c r="AU1933" s="1">
        <f t="shared" si="1415"/>
        <v>24</v>
      </c>
      <c r="AV1933" s="1">
        <f t="shared" si="1416"/>
        <v>24</v>
      </c>
      <c r="AW1933" s="1">
        <f t="shared" si="1417"/>
        <v>24</v>
      </c>
      <c r="AX1933" s="1">
        <f t="shared" si="1418"/>
        <v>24</v>
      </c>
      <c r="AY1933" s="1">
        <f t="shared" si="1419"/>
        <v>24</v>
      </c>
      <c r="AZ1933" s="1">
        <f t="shared" si="1420"/>
        <v>24</v>
      </c>
      <c r="BA1933" s="1">
        <f t="shared" si="1421"/>
        <v>24</v>
      </c>
      <c r="BB1933" s="1">
        <f t="shared" si="1422"/>
        <v>24</v>
      </c>
      <c r="BC1933" s="1">
        <f t="shared" si="1423"/>
        <v>24</v>
      </c>
      <c r="BD1933" s="1">
        <f t="shared" si="1424"/>
        <v>24</v>
      </c>
      <c r="BE1933" s="1">
        <f t="shared" si="1425"/>
        <v>24</v>
      </c>
      <c r="BF1933" s="1">
        <f t="shared" si="1426"/>
        <v>24</v>
      </c>
      <c r="BG1933" s="1">
        <f>+IF(D1933="male",VLOOKUP(M1933,'Key node cluster'!$A$3:$C$45,3,0),VLOOKUP(M1933,'Key node cluster'!$F$3:$H$27,3,0))</f>
        <v>24</v>
      </c>
    </row>
    <row r="1934" spans="1:59" x14ac:dyDescent="0.25">
      <c r="A1934" t="s">
        <v>1217</v>
      </c>
      <c r="B1934">
        <v>9942029112</v>
      </c>
      <c r="C1934" s="7">
        <v>30</v>
      </c>
      <c r="D1934" t="s">
        <v>20</v>
      </c>
      <c r="E1934" t="s">
        <v>10</v>
      </c>
      <c r="F1934" t="s">
        <v>45</v>
      </c>
      <c r="G1934" t="str">
        <f t="shared" si="1381"/>
        <v>bachelor or above</v>
      </c>
      <c r="H1934" s="7">
        <f t="shared" si="1385"/>
        <v>5</v>
      </c>
      <c r="I1934" t="s">
        <v>14</v>
      </c>
      <c r="J1934">
        <v>27</v>
      </c>
      <c r="K1934">
        <v>4.0027397260274</v>
      </c>
      <c r="L1934">
        <v>14</v>
      </c>
      <c r="M1934" s="5">
        <f t="shared" si="1386"/>
        <v>24</v>
      </c>
      <c r="N1934" s="5">
        <f>+IF(D1934="male",VLOOKUP(BG1934,'Key node cluster'!$L$3:$N$24,3,0),VLOOKUP(BG1934,'Key node cluster'!$R$3:$T$15,3,0))</f>
        <v>0</v>
      </c>
      <c r="O1934" s="1">
        <v>0</v>
      </c>
      <c r="P1934" s="1">
        <f t="shared" si="1387"/>
        <v>12</v>
      </c>
      <c r="Q1934" s="1">
        <f t="shared" si="1388"/>
        <v>12</v>
      </c>
      <c r="R1934" s="1">
        <f t="shared" si="1389"/>
        <v>12</v>
      </c>
      <c r="S1934" s="1">
        <f t="shared" si="1390"/>
        <v>12</v>
      </c>
      <c r="T1934" s="1">
        <f t="shared" si="1391"/>
        <v>12</v>
      </c>
      <c r="U1934" s="1">
        <f t="shared" si="1392"/>
        <v>12</v>
      </c>
      <c r="V1934" s="1">
        <f t="shared" si="1393"/>
        <v>12</v>
      </c>
      <c r="W1934" s="1">
        <f t="shared" si="1394"/>
        <v>12</v>
      </c>
      <c r="X1934" s="1">
        <f t="shared" si="1395"/>
        <v>12</v>
      </c>
      <c r="Y1934" s="1">
        <f t="shared" si="1396"/>
        <v>12</v>
      </c>
      <c r="Z1934" s="1">
        <f t="shared" si="1397"/>
        <v>12</v>
      </c>
      <c r="AA1934" s="1">
        <f t="shared" si="1398"/>
        <v>12</v>
      </c>
      <c r="AB1934" s="1">
        <f t="shared" si="1399"/>
        <v>20</v>
      </c>
      <c r="AC1934" s="1">
        <f t="shared" si="1400"/>
        <v>20</v>
      </c>
      <c r="AD1934" s="1">
        <f t="shared" si="1401"/>
        <v>20</v>
      </c>
      <c r="AE1934" s="1">
        <f t="shared" si="1402"/>
        <v>20</v>
      </c>
      <c r="AF1934" s="1">
        <f t="shared" si="1403"/>
        <v>20</v>
      </c>
      <c r="AG1934" s="1">
        <f t="shared" si="1404"/>
        <v>20</v>
      </c>
      <c r="AH1934" s="1">
        <f t="shared" si="1405"/>
        <v>20</v>
      </c>
      <c r="AI1934" s="1">
        <f t="shared" si="1406"/>
        <v>20</v>
      </c>
      <c r="AJ1934" s="1">
        <f t="shared" si="1407"/>
        <v>24</v>
      </c>
      <c r="AK1934" s="1">
        <f t="shared" si="1408"/>
        <v>24</v>
      </c>
      <c r="AL1934" s="1">
        <f t="shared" si="1409"/>
        <v>24</v>
      </c>
      <c r="AM1934" s="1">
        <f t="shared" si="1410"/>
        <v>24</v>
      </c>
      <c r="AN1934" s="1">
        <f t="shared" si="1411"/>
        <v>24</v>
      </c>
      <c r="AO1934" s="1">
        <f t="shared" si="1412"/>
        <v>24</v>
      </c>
      <c r="AP1934" s="7">
        <f t="shared" si="1382"/>
        <v>24</v>
      </c>
      <c r="AQ1934" s="7">
        <f t="shared" si="1383"/>
        <v>24</v>
      </c>
      <c r="AR1934" s="1">
        <f t="shared" si="1413"/>
        <v>24</v>
      </c>
      <c r="AS1934" s="7">
        <f t="shared" si="1384"/>
        <v>24</v>
      </c>
      <c r="AT1934" s="1">
        <f t="shared" si="1414"/>
        <v>24</v>
      </c>
      <c r="AU1934" s="1">
        <f t="shared" si="1415"/>
        <v>24</v>
      </c>
      <c r="AV1934" s="1">
        <f t="shared" si="1416"/>
        <v>24</v>
      </c>
      <c r="AW1934" s="1">
        <f t="shared" si="1417"/>
        <v>24</v>
      </c>
      <c r="AX1934" s="1">
        <f t="shared" si="1418"/>
        <v>24</v>
      </c>
      <c r="AY1934" s="1">
        <f t="shared" si="1419"/>
        <v>24</v>
      </c>
      <c r="AZ1934" s="1">
        <f t="shared" si="1420"/>
        <v>24</v>
      </c>
      <c r="BA1934" s="1">
        <f t="shared" si="1421"/>
        <v>24</v>
      </c>
      <c r="BB1934" s="1">
        <f t="shared" si="1422"/>
        <v>24</v>
      </c>
      <c r="BC1934" s="1">
        <f t="shared" si="1423"/>
        <v>24</v>
      </c>
      <c r="BD1934" s="1">
        <f t="shared" si="1424"/>
        <v>24</v>
      </c>
      <c r="BE1934" s="1">
        <f t="shared" si="1425"/>
        <v>24</v>
      </c>
      <c r="BF1934" s="1">
        <f t="shared" si="1426"/>
        <v>24</v>
      </c>
      <c r="BG1934" s="1">
        <f>+IF(D1934="male",VLOOKUP(M1934,'Key node cluster'!$A$3:$C$45,3,0),VLOOKUP(M1934,'Key node cluster'!$F$3:$H$27,3,0))</f>
        <v>24</v>
      </c>
    </row>
    <row r="1935" spans="1:59" x14ac:dyDescent="0.25">
      <c r="A1935" t="s">
        <v>1227</v>
      </c>
      <c r="B1935">
        <v>9772009531</v>
      </c>
      <c r="C1935" s="7">
        <v>40</v>
      </c>
      <c r="D1935" t="s">
        <v>20</v>
      </c>
      <c r="E1935" t="s">
        <v>10</v>
      </c>
      <c r="F1935" t="s">
        <v>11</v>
      </c>
      <c r="G1935" t="str">
        <f t="shared" si="1381"/>
        <v>bachelor or above</v>
      </c>
      <c r="H1935" s="7">
        <f t="shared" si="1385"/>
        <v>5</v>
      </c>
      <c r="I1935" t="s">
        <v>14</v>
      </c>
      <c r="J1935">
        <v>45</v>
      </c>
      <c r="K1935">
        <v>2.0027397260274</v>
      </c>
      <c r="L1935">
        <v>1</v>
      </c>
      <c r="M1935" s="5">
        <f t="shared" si="1386"/>
        <v>24</v>
      </c>
      <c r="N1935" s="5">
        <f>+IF(D1935="male",VLOOKUP(BG1935,'Key node cluster'!$L$3:$N$24,3,0),VLOOKUP(BG1935,'Key node cluster'!$R$3:$T$15,3,0))</f>
        <v>0</v>
      </c>
      <c r="O1935" s="1">
        <v>0</v>
      </c>
      <c r="P1935" s="1">
        <f t="shared" si="1387"/>
        <v>12</v>
      </c>
      <c r="Q1935" s="1">
        <f t="shared" si="1388"/>
        <v>12</v>
      </c>
      <c r="R1935" s="1">
        <f t="shared" si="1389"/>
        <v>12</v>
      </c>
      <c r="S1935" s="1">
        <f t="shared" si="1390"/>
        <v>12</v>
      </c>
      <c r="T1935" s="1">
        <f t="shared" si="1391"/>
        <v>12</v>
      </c>
      <c r="U1935" s="1">
        <f t="shared" si="1392"/>
        <v>12</v>
      </c>
      <c r="V1935" s="1">
        <f t="shared" si="1393"/>
        <v>12</v>
      </c>
      <c r="W1935" s="1">
        <f t="shared" si="1394"/>
        <v>12</v>
      </c>
      <c r="X1935" s="1">
        <f t="shared" si="1395"/>
        <v>12</v>
      </c>
      <c r="Y1935" s="1">
        <f t="shared" si="1396"/>
        <v>12</v>
      </c>
      <c r="Z1935" s="1">
        <f t="shared" si="1397"/>
        <v>12</v>
      </c>
      <c r="AA1935" s="1">
        <f t="shared" si="1398"/>
        <v>12</v>
      </c>
      <c r="AB1935" s="1">
        <f t="shared" si="1399"/>
        <v>20</v>
      </c>
      <c r="AC1935" s="1">
        <f t="shared" si="1400"/>
        <v>20</v>
      </c>
      <c r="AD1935" s="1">
        <f t="shared" si="1401"/>
        <v>20</v>
      </c>
      <c r="AE1935" s="1">
        <f t="shared" si="1402"/>
        <v>20</v>
      </c>
      <c r="AF1935" s="1">
        <f t="shared" si="1403"/>
        <v>20</v>
      </c>
      <c r="AG1935" s="1">
        <f t="shared" si="1404"/>
        <v>20</v>
      </c>
      <c r="AH1935" s="1">
        <f t="shared" si="1405"/>
        <v>20</v>
      </c>
      <c r="AI1935" s="1">
        <f t="shared" si="1406"/>
        <v>20</v>
      </c>
      <c r="AJ1935" s="1">
        <f t="shared" si="1407"/>
        <v>24</v>
      </c>
      <c r="AK1935" s="1">
        <f t="shared" si="1408"/>
        <v>24</v>
      </c>
      <c r="AL1935" s="1">
        <f t="shared" si="1409"/>
        <v>24</v>
      </c>
      <c r="AM1935" s="1">
        <f t="shared" si="1410"/>
        <v>24</v>
      </c>
      <c r="AN1935" s="1">
        <f t="shared" si="1411"/>
        <v>24</v>
      </c>
      <c r="AO1935" s="1">
        <f t="shared" si="1412"/>
        <v>24</v>
      </c>
      <c r="AP1935" s="7">
        <f t="shared" si="1382"/>
        <v>24</v>
      </c>
      <c r="AQ1935" s="7">
        <f t="shared" si="1383"/>
        <v>24</v>
      </c>
      <c r="AR1935" s="1">
        <f t="shared" si="1413"/>
        <v>24</v>
      </c>
      <c r="AS1935" s="7">
        <f t="shared" si="1384"/>
        <v>24</v>
      </c>
      <c r="AT1935" s="1">
        <f t="shared" si="1414"/>
        <v>24</v>
      </c>
      <c r="AU1935" s="1">
        <f t="shared" si="1415"/>
        <v>24</v>
      </c>
      <c r="AV1935" s="1">
        <f t="shared" si="1416"/>
        <v>24</v>
      </c>
      <c r="AW1935" s="1">
        <f t="shared" si="1417"/>
        <v>24</v>
      </c>
      <c r="AX1935" s="1">
        <f t="shared" si="1418"/>
        <v>24</v>
      </c>
      <c r="AY1935" s="1">
        <f t="shared" si="1419"/>
        <v>24</v>
      </c>
      <c r="AZ1935" s="1">
        <f t="shared" si="1420"/>
        <v>24</v>
      </c>
      <c r="BA1935" s="1">
        <f t="shared" si="1421"/>
        <v>24</v>
      </c>
      <c r="BB1935" s="1">
        <f t="shared" si="1422"/>
        <v>24</v>
      </c>
      <c r="BC1935" s="1">
        <f t="shared" si="1423"/>
        <v>24</v>
      </c>
      <c r="BD1935" s="1">
        <f t="shared" si="1424"/>
        <v>24</v>
      </c>
      <c r="BE1935" s="1">
        <f t="shared" si="1425"/>
        <v>24</v>
      </c>
      <c r="BF1935" s="1">
        <f t="shared" si="1426"/>
        <v>24</v>
      </c>
      <c r="BG1935" s="1">
        <f>+IF(D1935="male",VLOOKUP(M1935,'Key node cluster'!$A$3:$C$45,3,0),VLOOKUP(M1935,'Key node cluster'!$F$3:$H$27,3,0))</f>
        <v>24</v>
      </c>
    </row>
    <row r="1936" spans="1:59" x14ac:dyDescent="0.25">
      <c r="A1936" t="s">
        <v>1238</v>
      </c>
      <c r="B1936">
        <v>9872049568</v>
      </c>
      <c r="C1936" s="7">
        <v>30</v>
      </c>
      <c r="D1936" t="s">
        <v>20</v>
      </c>
      <c r="E1936" t="s">
        <v>10</v>
      </c>
      <c r="G1936" t="str">
        <f t="shared" si="1381"/>
        <v>bachelor or above</v>
      </c>
      <c r="H1936" s="7">
        <f t="shared" si="1385"/>
        <v>15</v>
      </c>
      <c r="I1936" t="s">
        <v>46</v>
      </c>
      <c r="J1936">
        <v>34</v>
      </c>
      <c r="K1936">
        <v>10.265753424658</v>
      </c>
      <c r="L1936">
        <v>4</v>
      </c>
      <c r="M1936" s="5">
        <f t="shared" si="1386"/>
        <v>24</v>
      </c>
      <c r="N1936" s="5">
        <f>+IF(D1936="male",VLOOKUP(BG1936,'Key node cluster'!$L$3:$N$24,3,0),VLOOKUP(BG1936,'Key node cluster'!$R$3:$T$15,3,0))</f>
        <v>0</v>
      </c>
      <c r="O1936" s="1">
        <v>0</v>
      </c>
      <c r="P1936" s="1">
        <f t="shared" si="1387"/>
        <v>12</v>
      </c>
      <c r="Q1936" s="1">
        <f t="shared" si="1388"/>
        <v>12</v>
      </c>
      <c r="R1936" s="1">
        <f t="shared" si="1389"/>
        <v>12</v>
      </c>
      <c r="S1936" s="1">
        <f t="shared" si="1390"/>
        <v>12</v>
      </c>
      <c r="T1936" s="1">
        <f t="shared" si="1391"/>
        <v>12</v>
      </c>
      <c r="U1936" s="1">
        <f t="shared" si="1392"/>
        <v>12</v>
      </c>
      <c r="V1936" s="1">
        <f t="shared" si="1393"/>
        <v>12</v>
      </c>
      <c r="W1936" s="1">
        <f t="shared" si="1394"/>
        <v>12</v>
      </c>
      <c r="X1936" s="1">
        <f t="shared" si="1395"/>
        <v>12</v>
      </c>
      <c r="Y1936" s="1">
        <f t="shared" si="1396"/>
        <v>12</v>
      </c>
      <c r="Z1936" s="1">
        <f t="shared" si="1397"/>
        <v>12</v>
      </c>
      <c r="AA1936" s="1">
        <f t="shared" si="1398"/>
        <v>12</v>
      </c>
      <c r="AB1936" s="1">
        <f t="shared" si="1399"/>
        <v>20</v>
      </c>
      <c r="AC1936" s="1">
        <f t="shared" si="1400"/>
        <v>20</v>
      </c>
      <c r="AD1936" s="1">
        <f t="shared" si="1401"/>
        <v>20</v>
      </c>
      <c r="AE1936" s="1">
        <f t="shared" si="1402"/>
        <v>20</v>
      </c>
      <c r="AF1936" s="1">
        <f t="shared" si="1403"/>
        <v>20</v>
      </c>
      <c r="AG1936" s="1">
        <f t="shared" si="1404"/>
        <v>20</v>
      </c>
      <c r="AH1936" s="1">
        <f t="shared" si="1405"/>
        <v>20</v>
      </c>
      <c r="AI1936" s="1">
        <f t="shared" si="1406"/>
        <v>20</v>
      </c>
      <c r="AJ1936" s="1">
        <f t="shared" si="1407"/>
        <v>24</v>
      </c>
      <c r="AK1936" s="1">
        <f t="shared" si="1408"/>
        <v>24</v>
      </c>
      <c r="AL1936" s="1">
        <f t="shared" si="1409"/>
        <v>24</v>
      </c>
      <c r="AM1936" s="1">
        <f t="shared" si="1410"/>
        <v>24</v>
      </c>
      <c r="AN1936" s="1">
        <f t="shared" si="1411"/>
        <v>24</v>
      </c>
      <c r="AO1936" s="1">
        <f t="shared" si="1412"/>
        <v>24</v>
      </c>
      <c r="AP1936" s="7">
        <f t="shared" si="1382"/>
        <v>24</v>
      </c>
      <c r="AQ1936" s="7">
        <f t="shared" si="1383"/>
        <v>24</v>
      </c>
      <c r="AR1936" s="1">
        <f t="shared" si="1413"/>
        <v>24</v>
      </c>
      <c r="AS1936" s="7">
        <f t="shared" si="1384"/>
        <v>24</v>
      </c>
      <c r="AT1936" s="1">
        <f t="shared" si="1414"/>
        <v>24</v>
      </c>
      <c r="AU1936" s="1">
        <f t="shared" si="1415"/>
        <v>24</v>
      </c>
      <c r="AV1936" s="1">
        <f t="shared" si="1416"/>
        <v>24</v>
      </c>
      <c r="AW1936" s="1">
        <f t="shared" si="1417"/>
        <v>24</v>
      </c>
      <c r="AX1936" s="1">
        <f t="shared" si="1418"/>
        <v>24</v>
      </c>
      <c r="AY1936" s="1">
        <f t="shared" si="1419"/>
        <v>24</v>
      </c>
      <c r="AZ1936" s="1">
        <f t="shared" si="1420"/>
        <v>24</v>
      </c>
      <c r="BA1936" s="1">
        <f t="shared" si="1421"/>
        <v>24</v>
      </c>
      <c r="BB1936" s="1">
        <f t="shared" si="1422"/>
        <v>24</v>
      </c>
      <c r="BC1936" s="1">
        <f t="shared" si="1423"/>
        <v>24</v>
      </c>
      <c r="BD1936" s="1">
        <f t="shared" si="1424"/>
        <v>24</v>
      </c>
      <c r="BE1936" s="1">
        <f t="shared" si="1425"/>
        <v>24</v>
      </c>
      <c r="BF1936" s="1">
        <f t="shared" si="1426"/>
        <v>24</v>
      </c>
      <c r="BG1936" s="1">
        <f>+IF(D1936="male",VLOOKUP(M1936,'Key node cluster'!$A$3:$C$45,3,0),VLOOKUP(M1936,'Key node cluster'!$F$3:$H$27,3,0))</f>
        <v>24</v>
      </c>
    </row>
    <row r="1937" spans="1:59" x14ac:dyDescent="0.25">
      <c r="A1937" t="s">
        <v>1241</v>
      </c>
      <c r="B1937">
        <v>9882025938</v>
      </c>
      <c r="C1937" s="7">
        <v>30</v>
      </c>
      <c r="D1937" t="s">
        <v>20</v>
      </c>
      <c r="E1937" t="s">
        <v>10</v>
      </c>
      <c r="F1937" t="s">
        <v>28</v>
      </c>
      <c r="G1937" t="str">
        <f t="shared" si="1381"/>
        <v>bachelor or above</v>
      </c>
      <c r="H1937" s="7">
        <f t="shared" si="1385"/>
        <v>10</v>
      </c>
      <c r="I1937" t="s">
        <v>14</v>
      </c>
      <c r="J1937">
        <v>33</v>
      </c>
      <c r="K1937">
        <v>5.3315068493151001</v>
      </c>
      <c r="L1937">
        <v>9</v>
      </c>
      <c r="M1937" s="5">
        <f t="shared" si="1386"/>
        <v>24</v>
      </c>
      <c r="N1937" s="5">
        <f>+IF(D1937="male",VLOOKUP(BG1937,'Key node cluster'!$L$3:$N$24,3,0),VLOOKUP(BG1937,'Key node cluster'!$R$3:$T$15,3,0))</f>
        <v>0</v>
      </c>
      <c r="O1937" s="1">
        <v>0</v>
      </c>
      <c r="P1937" s="1">
        <f t="shared" si="1387"/>
        <v>12</v>
      </c>
      <c r="Q1937" s="1">
        <f t="shared" si="1388"/>
        <v>12</v>
      </c>
      <c r="R1937" s="1">
        <f t="shared" si="1389"/>
        <v>12</v>
      </c>
      <c r="S1937" s="1">
        <f t="shared" si="1390"/>
        <v>12</v>
      </c>
      <c r="T1937" s="1">
        <f t="shared" si="1391"/>
        <v>12</v>
      </c>
      <c r="U1937" s="1">
        <f t="shared" si="1392"/>
        <v>12</v>
      </c>
      <c r="V1937" s="1">
        <f t="shared" si="1393"/>
        <v>12</v>
      </c>
      <c r="W1937" s="1">
        <f t="shared" si="1394"/>
        <v>12</v>
      </c>
      <c r="X1937" s="1">
        <f t="shared" si="1395"/>
        <v>12</v>
      </c>
      <c r="Y1937" s="1">
        <f t="shared" si="1396"/>
        <v>12</v>
      </c>
      <c r="Z1937" s="1">
        <f t="shared" si="1397"/>
        <v>12</v>
      </c>
      <c r="AA1937" s="1">
        <f t="shared" si="1398"/>
        <v>12</v>
      </c>
      <c r="AB1937" s="1">
        <f t="shared" si="1399"/>
        <v>20</v>
      </c>
      <c r="AC1937" s="1">
        <f t="shared" si="1400"/>
        <v>20</v>
      </c>
      <c r="AD1937" s="1">
        <f t="shared" si="1401"/>
        <v>20</v>
      </c>
      <c r="AE1937" s="1">
        <f t="shared" si="1402"/>
        <v>20</v>
      </c>
      <c r="AF1937" s="1">
        <f t="shared" si="1403"/>
        <v>20</v>
      </c>
      <c r="AG1937" s="1">
        <f t="shared" si="1404"/>
        <v>20</v>
      </c>
      <c r="AH1937" s="1">
        <f t="shared" si="1405"/>
        <v>20</v>
      </c>
      <c r="AI1937" s="1">
        <f t="shared" si="1406"/>
        <v>20</v>
      </c>
      <c r="AJ1937" s="1">
        <f t="shared" si="1407"/>
        <v>24</v>
      </c>
      <c r="AK1937" s="1">
        <f t="shared" si="1408"/>
        <v>24</v>
      </c>
      <c r="AL1937" s="1">
        <f t="shared" si="1409"/>
        <v>24</v>
      </c>
      <c r="AM1937" s="1">
        <f t="shared" si="1410"/>
        <v>24</v>
      </c>
      <c r="AN1937" s="1">
        <f t="shared" si="1411"/>
        <v>24</v>
      </c>
      <c r="AO1937" s="1">
        <f t="shared" si="1412"/>
        <v>24</v>
      </c>
      <c r="AP1937" s="7">
        <f t="shared" si="1382"/>
        <v>24</v>
      </c>
      <c r="AQ1937" s="7">
        <f t="shared" si="1383"/>
        <v>24</v>
      </c>
      <c r="AR1937" s="1">
        <f t="shared" si="1413"/>
        <v>24</v>
      </c>
      <c r="AS1937" s="7">
        <f t="shared" si="1384"/>
        <v>24</v>
      </c>
      <c r="AT1937" s="1">
        <f t="shared" si="1414"/>
        <v>24</v>
      </c>
      <c r="AU1937" s="1">
        <f t="shared" si="1415"/>
        <v>24</v>
      </c>
      <c r="AV1937" s="1">
        <f t="shared" si="1416"/>
        <v>24</v>
      </c>
      <c r="AW1937" s="1">
        <f t="shared" si="1417"/>
        <v>24</v>
      </c>
      <c r="AX1937" s="1">
        <f t="shared" si="1418"/>
        <v>24</v>
      </c>
      <c r="AY1937" s="1">
        <f t="shared" si="1419"/>
        <v>24</v>
      </c>
      <c r="AZ1937" s="1">
        <f t="shared" si="1420"/>
        <v>24</v>
      </c>
      <c r="BA1937" s="1">
        <f t="shared" si="1421"/>
        <v>24</v>
      </c>
      <c r="BB1937" s="1">
        <f t="shared" si="1422"/>
        <v>24</v>
      </c>
      <c r="BC1937" s="1">
        <f t="shared" si="1423"/>
        <v>24</v>
      </c>
      <c r="BD1937" s="1">
        <f t="shared" si="1424"/>
        <v>24</v>
      </c>
      <c r="BE1937" s="1">
        <f t="shared" si="1425"/>
        <v>24</v>
      </c>
      <c r="BF1937" s="1">
        <f t="shared" si="1426"/>
        <v>24</v>
      </c>
      <c r="BG1937" s="1">
        <f>+IF(D1937="male",VLOOKUP(M1937,'Key node cluster'!$A$3:$C$45,3,0),VLOOKUP(M1937,'Key node cluster'!$F$3:$H$27,3,0))</f>
        <v>24</v>
      </c>
    </row>
    <row r="1938" spans="1:59" x14ac:dyDescent="0.25">
      <c r="A1938" t="s">
        <v>1245</v>
      </c>
      <c r="B1938">
        <v>9932011349</v>
      </c>
      <c r="C1938" s="7">
        <v>30</v>
      </c>
      <c r="D1938" t="s">
        <v>20</v>
      </c>
      <c r="E1938" t="s">
        <v>10</v>
      </c>
      <c r="F1938" t="s">
        <v>45</v>
      </c>
      <c r="G1938" t="str">
        <f t="shared" si="1381"/>
        <v>bachelor or above</v>
      </c>
      <c r="H1938" s="7">
        <f t="shared" si="1385"/>
        <v>1</v>
      </c>
      <c r="I1938" t="s">
        <v>14</v>
      </c>
      <c r="J1938">
        <v>28</v>
      </c>
      <c r="K1938">
        <v>1</v>
      </c>
      <c r="L1938">
        <v>1</v>
      </c>
      <c r="M1938" s="5">
        <f t="shared" si="1386"/>
        <v>23</v>
      </c>
      <c r="N1938" s="5">
        <f>+IF(D1938="male",VLOOKUP(BG1938,'Key node cluster'!$L$3:$N$24,3,0),VLOOKUP(BG1938,'Key node cluster'!$R$3:$T$15,3,0))</f>
        <v>0</v>
      </c>
      <c r="O1938" s="1">
        <v>0</v>
      </c>
      <c r="P1938" s="1">
        <f t="shared" si="1387"/>
        <v>12</v>
      </c>
      <c r="Q1938" s="1">
        <f t="shared" si="1388"/>
        <v>12</v>
      </c>
      <c r="R1938" s="1">
        <f t="shared" si="1389"/>
        <v>12</v>
      </c>
      <c r="S1938" s="1">
        <f t="shared" si="1390"/>
        <v>12</v>
      </c>
      <c r="T1938" s="1">
        <f t="shared" si="1391"/>
        <v>12</v>
      </c>
      <c r="U1938" s="1">
        <f t="shared" si="1392"/>
        <v>12</v>
      </c>
      <c r="V1938" s="1">
        <f t="shared" si="1393"/>
        <v>12</v>
      </c>
      <c r="W1938" s="1">
        <f t="shared" si="1394"/>
        <v>12</v>
      </c>
      <c r="X1938" s="1">
        <f t="shared" si="1395"/>
        <v>12</v>
      </c>
      <c r="Y1938" s="1">
        <f t="shared" si="1396"/>
        <v>12</v>
      </c>
      <c r="Z1938" s="1">
        <f t="shared" si="1397"/>
        <v>12</v>
      </c>
      <c r="AA1938" s="1">
        <f t="shared" si="1398"/>
        <v>12</v>
      </c>
      <c r="AB1938" s="1">
        <f t="shared" si="1399"/>
        <v>20</v>
      </c>
      <c r="AC1938" s="1">
        <f t="shared" si="1400"/>
        <v>20</v>
      </c>
      <c r="AD1938" s="1">
        <f t="shared" si="1401"/>
        <v>20</v>
      </c>
      <c r="AE1938" s="1">
        <f t="shared" si="1402"/>
        <v>20</v>
      </c>
      <c r="AF1938" s="1">
        <f t="shared" si="1403"/>
        <v>20</v>
      </c>
      <c r="AG1938" s="1">
        <f t="shared" si="1404"/>
        <v>20</v>
      </c>
      <c r="AH1938" s="1">
        <f t="shared" si="1405"/>
        <v>20</v>
      </c>
      <c r="AI1938" s="1">
        <f t="shared" si="1406"/>
        <v>20</v>
      </c>
      <c r="AJ1938" s="1">
        <f t="shared" si="1407"/>
        <v>21</v>
      </c>
      <c r="AK1938" s="1">
        <f t="shared" si="1408"/>
        <v>23</v>
      </c>
      <c r="AL1938" s="1">
        <f t="shared" si="1409"/>
        <v>23</v>
      </c>
      <c r="AM1938" s="1">
        <f t="shared" si="1410"/>
        <v>23</v>
      </c>
      <c r="AN1938" s="1">
        <f t="shared" si="1411"/>
        <v>23</v>
      </c>
      <c r="AO1938" s="1">
        <f t="shared" si="1412"/>
        <v>23</v>
      </c>
      <c r="AP1938" s="7">
        <f t="shared" si="1382"/>
        <v>23</v>
      </c>
      <c r="AQ1938" s="7">
        <f t="shared" si="1383"/>
        <v>23</v>
      </c>
      <c r="AR1938" s="1">
        <f t="shared" si="1413"/>
        <v>23</v>
      </c>
      <c r="AS1938" s="7">
        <f t="shared" si="1384"/>
        <v>23</v>
      </c>
      <c r="AT1938" s="1">
        <f t="shared" si="1414"/>
        <v>23</v>
      </c>
      <c r="AU1938" s="1">
        <f t="shared" si="1415"/>
        <v>23</v>
      </c>
      <c r="AV1938" s="1">
        <f t="shared" si="1416"/>
        <v>23</v>
      </c>
      <c r="AW1938" s="1">
        <f t="shared" si="1417"/>
        <v>23</v>
      </c>
      <c r="AX1938" s="1">
        <f t="shared" si="1418"/>
        <v>23</v>
      </c>
      <c r="AY1938" s="1">
        <f t="shared" si="1419"/>
        <v>23</v>
      </c>
      <c r="AZ1938" s="1">
        <f t="shared" si="1420"/>
        <v>23</v>
      </c>
      <c r="BA1938" s="1">
        <f t="shared" si="1421"/>
        <v>23</v>
      </c>
      <c r="BB1938" s="1">
        <f t="shared" si="1422"/>
        <v>23</v>
      </c>
      <c r="BC1938" s="1">
        <f t="shared" si="1423"/>
        <v>23</v>
      </c>
      <c r="BD1938" s="1">
        <f t="shared" si="1424"/>
        <v>23</v>
      </c>
      <c r="BE1938" s="1">
        <f t="shared" si="1425"/>
        <v>23</v>
      </c>
      <c r="BF1938" s="1">
        <f t="shared" si="1426"/>
        <v>23</v>
      </c>
      <c r="BG1938" s="1">
        <f>+IF(D1938="male",VLOOKUP(M1938,'Key node cluster'!$A$3:$C$45,3,0),VLOOKUP(M1938,'Key node cluster'!$F$3:$H$27,3,0))</f>
        <v>23</v>
      </c>
    </row>
    <row r="1939" spans="1:59" x14ac:dyDescent="0.25">
      <c r="A1939" t="s">
        <v>1281</v>
      </c>
      <c r="B1939">
        <v>9912000108</v>
      </c>
      <c r="C1939" s="7">
        <v>30</v>
      </c>
      <c r="D1939" t="s">
        <v>20</v>
      </c>
      <c r="E1939" t="s">
        <v>10</v>
      </c>
      <c r="F1939" t="s">
        <v>45</v>
      </c>
      <c r="G1939" t="str">
        <f t="shared" si="1381"/>
        <v>bachelor or above</v>
      </c>
      <c r="H1939" s="7">
        <f t="shared" si="1385"/>
        <v>10</v>
      </c>
      <c r="I1939" t="s">
        <v>14</v>
      </c>
      <c r="J1939">
        <v>31</v>
      </c>
      <c r="K1939">
        <v>8.6109589041095997</v>
      </c>
      <c r="L1939">
        <v>2</v>
      </c>
      <c r="M1939" s="5">
        <f t="shared" si="1386"/>
        <v>24</v>
      </c>
      <c r="N1939" s="5">
        <f>+IF(D1939="male",VLOOKUP(BG1939,'Key node cluster'!$L$3:$N$24,3,0),VLOOKUP(BG1939,'Key node cluster'!$R$3:$T$15,3,0))</f>
        <v>0</v>
      </c>
      <c r="O1939" s="1">
        <v>0</v>
      </c>
      <c r="P1939" s="1">
        <f t="shared" si="1387"/>
        <v>12</v>
      </c>
      <c r="Q1939" s="1">
        <f t="shared" si="1388"/>
        <v>12</v>
      </c>
      <c r="R1939" s="1">
        <f t="shared" si="1389"/>
        <v>12</v>
      </c>
      <c r="S1939" s="1">
        <f t="shared" si="1390"/>
        <v>12</v>
      </c>
      <c r="T1939" s="1">
        <f t="shared" si="1391"/>
        <v>12</v>
      </c>
      <c r="U1939" s="1">
        <f t="shared" si="1392"/>
        <v>12</v>
      </c>
      <c r="V1939" s="1">
        <f t="shared" si="1393"/>
        <v>12</v>
      </c>
      <c r="W1939" s="1">
        <f t="shared" si="1394"/>
        <v>12</v>
      </c>
      <c r="X1939" s="1">
        <f t="shared" si="1395"/>
        <v>12</v>
      </c>
      <c r="Y1939" s="1">
        <f t="shared" si="1396"/>
        <v>12</v>
      </c>
      <c r="Z1939" s="1">
        <f t="shared" si="1397"/>
        <v>12</v>
      </c>
      <c r="AA1939" s="1">
        <f t="shared" si="1398"/>
        <v>12</v>
      </c>
      <c r="AB1939" s="1">
        <f t="shared" si="1399"/>
        <v>20</v>
      </c>
      <c r="AC1939" s="1">
        <f t="shared" si="1400"/>
        <v>20</v>
      </c>
      <c r="AD1939" s="1">
        <f t="shared" si="1401"/>
        <v>20</v>
      </c>
      <c r="AE1939" s="1">
        <f t="shared" si="1402"/>
        <v>20</v>
      </c>
      <c r="AF1939" s="1">
        <f t="shared" si="1403"/>
        <v>20</v>
      </c>
      <c r="AG1939" s="1">
        <f t="shared" si="1404"/>
        <v>20</v>
      </c>
      <c r="AH1939" s="1">
        <f t="shared" si="1405"/>
        <v>20</v>
      </c>
      <c r="AI1939" s="1">
        <f t="shared" si="1406"/>
        <v>20</v>
      </c>
      <c r="AJ1939" s="1">
        <f t="shared" si="1407"/>
        <v>24</v>
      </c>
      <c r="AK1939" s="1">
        <f t="shared" si="1408"/>
        <v>24</v>
      </c>
      <c r="AL1939" s="1">
        <f t="shared" si="1409"/>
        <v>24</v>
      </c>
      <c r="AM1939" s="1">
        <f t="shared" si="1410"/>
        <v>24</v>
      </c>
      <c r="AN1939" s="1">
        <f t="shared" si="1411"/>
        <v>24</v>
      </c>
      <c r="AO1939" s="1">
        <f t="shared" si="1412"/>
        <v>24</v>
      </c>
      <c r="AP1939" s="7">
        <f t="shared" si="1382"/>
        <v>24</v>
      </c>
      <c r="AQ1939" s="7">
        <f t="shared" si="1383"/>
        <v>24</v>
      </c>
      <c r="AR1939" s="1">
        <f t="shared" si="1413"/>
        <v>24</v>
      </c>
      <c r="AS1939" s="7">
        <f t="shared" si="1384"/>
        <v>24</v>
      </c>
      <c r="AT1939" s="1">
        <f t="shared" si="1414"/>
        <v>24</v>
      </c>
      <c r="AU1939" s="1">
        <f t="shared" si="1415"/>
        <v>24</v>
      </c>
      <c r="AV1939" s="1">
        <f t="shared" si="1416"/>
        <v>24</v>
      </c>
      <c r="AW1939" s="1">
        <f t="shared" si="1417"/>
        <v>24</v>
      </c>
      <c r="AX1939" s="1">
        <f t="shared" si="1418"/>
        <v>24</v>
      </c>
      <c r="AY1939" s="1">
        <f t="shared" si="1419"/>
        <v>24</v>
      </c>
      <c r="AZ1939" s="1">
        <f t="shared" si="1420"/>
        <v>24</v>
      </c>
      <c r="BA1939" s="1">
        <f t="shared" si="1421"/>
        <v>24</v>
      </c>
      <c r="BB1939" s="1">
        <f t="shared" si="1422"/>
        <v>24</v>
      </c>
      <c r="BC1939" s="1">
        <f t="shared" si="1423"/>
        <v>24</v>
      </c>
      <c r="BD1939" s="1">
        <f t="shared" si="1424"/>
        <v>24</v>
      </c>
      <c r="BE1939" s="1">
        <f t="shared" si="1425"/>
        <v>24</v>
      </c>
      <c r="BF1939" s="1">
        <f t="shared" si="1426"/>
        <v>24</v>
      </c>
      <c r="BG1939" s="1">
        <f>+IF(D1939="male",VLOOKUP(M1939,'Key node cluster'!$A$3:$C$45,3,0),VLOOKUP(M1939,'Key node cluster'!$F$3:$H$27,3,0))</f>
        <v>24</v>
      </c>
    </row>
    <row r="1940" spans="1:59" x14ac:dyDescent="0.25">
      <c r="A1940" t="s">
        <v>1285</v>
      </c>
      <c r="B1940">
        <v>9912051668</v>
      </c>
      <c r="C1940" s="7">
        <v>30</v>
      </c>
      <c r="D1940" t="s">
        <v>20</v>
      </c>
      <c r="E1940" t="s">
        <v>10</v>
      </c>
      <c r="F1940" t="s">
        <v>11</v>
      </c>
      <c r="G1940" t="str">
        <f t="shared" si="1381"/>
        <v>bachelor or above</v>
      </c>
      <c r="H1940" s="7">
        <f t="shared" si="1385"/>
        <v>10</v>
      </c>
      <c r="I1940" t="s">
        <v>14</v>
      </c>
      <c r="J1940">
        <v>30</v>
      </c>
      <c r="K1940">
        <v>8.0219178082192002</v>
      </c>
      <c r="L1940">
        <v>22</v>
      </c>
      <c r="M1940" s="5">
        <f t="shared" si="1386"/>
        <v>24</v>
      </c>
      <c r="N1940" s="5">
        <f>+IF(D1940="male",VLOOKUP(BG1940,'Key node cluster'!$L$3:$N$24,3,0),VLOOKUP(BG1940,'Key node cluster'!$R$3:$T$15,3,0))</f>
        <v>0</v>
      </c>
      <c r="O1940" s="1">
        <v>0</v>
      </c>
      <c r="P1940" s="1">
        <f t="shared" si="1387"/>
        <v>12</v>
      </c>
      <c r="Q1940" s="1">
        <f t="shared" si="1388"/>
        <v>12</v>
      </c>
      <c r="R1940" s="1">
        <f t="shared" si="1389"/>
        <v>12</v>
      </c>
      <c r="S1940" s="1">
        <f t="shared" si="1390"/>
        <v>12</v>
      </c>
      <c r="T1940" s="1">
        <f t="shared" si="1391"/>
        <v>12</v>
      </c>
      <c r="U1940" s="1">
        <f t="shared" si="1392"/>
        <v>12</v>
      </c>
      <c r="V1940" s="1">
        <f t="shared" si="1393"/>
        <v>12</v>
      </c>
      <c r="W1940" s="1">
        <f t="shared" si="1394"/>
        <v>12</v>
      </c>
      <c r="X1940" s="1">
        <f t="shared" si="1395"/>
        <v>12</v>
      </c>
      <c r="Y1940" s="1">
        <f t="shared" si="1396"/>
        <v>12</v>
      </c>
      <c r="Z1940" s="1">
        <f t="shared" si="1397"/>
        <v>12</v>
      </c>
      <c r="AA1940" s="1">
        <f t="shared" si="1398"/>
        <v>12</v>
      </c>
      <c r="AB1940" s="1">
        <f t="shared" si="1399"/>
        <v>20</v>
      </c>
      <c r="AC1940" s="1">
        <f t="shared" si="1400"/>
        <v>20</v>
      </c>
      <c r="AD1940" s="1">
        <f t="shared" si="1401"/>
        <v>20</v>
      </c>
      <c r="AE1940" s="1">
        <f t="shared" si="1402"/>
        <v>20</v>
      </c>
      <c r="AF1940" s="1">
        <f t="shared" si="1403"/>
        <v>20</v>
      </c>
      <c r="AG1940" s="1">
        <f t="shared" si="1404"/>
        <v>20</v>
      </c>
      <c r="AH1940" s="1">
        <f t="shared" si="1405"/>
        <v>20</v>
      </c>
      <c r="AI1940" s="1">
        <f t="shared" si="1406"/>
        <v>20</v>
      </c>
      <c r="AJ1940" s="1">
        <f t="shared" si="1407"/>
        <v>24</v>
      </c>
      <c r="AK1940" s="1">
        <f t="shared" si="1408"/>
        <v>24</v>
      </c>
      <c r="AL1940" s="1">
        <f t="shared" si="1409"/>
        <v>24</v>
      </c>
      <c r="AM1940" s="1">
        <f t="shared" si="1410"/>
        <v>24</v>
      </c>
      <c r="AN1940" s="1">
        <f t="shared" si="1411"/>
        <v>24</v>
      </c>
      <c r="AO1940" s="1">
        <f t="shared" si="1412"/>
        <v>24</v>
      </c>
      <c r="AP1940" s="7">
        <f t="shared" si="1382"/>
        <v>24</v>
      </c>
      <c r="AQ1940" s="7">
        <f t="shared" si="1383"/>
        <v>24</v>
      </c>
      <c r="AR1940" s="1">
        <f t="shared" si="1413"/>
        <v>24</v>
      </c>
      <c r="AS1940" s="7">
        <f t="shared" si="1384"/>
        <v>24</v>
      </c>
      <c r="AT1940" s="1">
        <f t="shared" si="1414"/>
        <v>24</v>
      </c>
      <c r="AU1940" s="1">
        <f t="shared" si="1415"/>
        <v>24</v>
      </c>
      <c r="AV1940" s="1">
        <f t="shared" si="1416"/>
        <v>24</v>
      </c>
      <c r="AW1940" s="1">
        <f t="shared" si="1417"/>
        <v>24</v>
      </c>
      <c r="AX1940" s="1">
        <f t="shared" si="1418"/>
        <v>24</v>
      </c>
      <c r="AY1940" s="1">
        <f t="shared" si="1419"/>
        <v>24</v>
      </c>
      <c r="AZ1940" s="1">
        <f t="shared" si="1420"/>
        <v>24</v>
      </c>
      <c r="BA1940" s="1">
        <f t="shared" si="1421"/>
        <v>24</v>
      </c>
      <c r="BB1940" s="1">
        <f t="shared" si="1422"/>
        <v>24</v>
      </c>
      <c r="BC1940" s="1">
        <f t="shared" si="1423"/>
        <v>24</v>
      </c>
      <c r="BD1940" s="1">
        <f t="shared" si="1424"/>
        <v>24</v>
      </c>
      <c r="BE1940" s="1">
        <f t="shared" si="1425"/>
        <v>24</v>
      </c>
      <c r="BF1940" s="1">
        <f t="shared" si="1426"/>
        <v>24</v>
      </c>
      <c r="BG1940" s="1">
        <f>+IF(D1940="male",VLOOKUP(M1940,'Key node cluster'!$A$3:$C$45,3,0),VLOOKUP(M1940,'Key node cluster'!$F$3:$H$27,3,0))</f>
        <v>24</v>
      </c>
    </row>
    <row r="1941" spans="1:59" x14ac:dyDescent="0.25">
      <c r="A1941" t="s">
        <v>1340</v>
      </c>
      <c r="B1941">
        <v>9892022108</v>
      </c>
      <c r="C1941" s="7">
        <v>30</v>
      </c>
      <c r="D1941" t="s">
        <v>20</v>
      </c>
      <c r="E1941" t="s">
        <v>10</v>
      </c>
      <c r="F1941" t="s">
        <v>25</v>
      </c>
      <c r="G1941" t="str">
        <f t="shared" si="1381"/>
        <v>bachelor or above</v>
      </c>
      <c r="H1941" s="7">
        <f t="shared" si="1385"/>
        <v>10</v>
      </c>
      <c r="I1941" t="s">
        <v>14</v>
      </c>
      <c r="J1941">
        <v>32</v>
      </c>
      <c r="K1941">
        <v>5.6684931506848999</v>
      </c>
      <c r="L1941">
        <v>6</v>
      </c>
      <c r="M1941" s="5">
        <f t="shared" si="1386"/>
        <v>24</v>
      </c>
      <c r="N1941" s="5">
        <f>+IF(D1941="male",VLOOKUP(BG1941,'Key node cluster'!$L$3:$N$24,3,0),VLOOKUP(BG1941,'Key node cluster'!$R$3:$T$15,3,0))</f>
        <v>0</v>
      </c>
      <c r="O1941" s="1">
        <v>0</v>
      </c>
      <c r="P1941" s="1">
        <f t="shared" si="1387"/>
        <v>12</v>
      </c>
      <c r="Q1941" s="1">
        <f t="shared" si="1388"/>
        <v>12</v>
      </c>
      <c r="R1941" s="1">
        <f t="shared" si="1389"/>
        <v>12</v>
      </c>
      <c r="S1941" s="1">
        <f t="shared" si="1390"/>
        <v>12</v>
      </c>
      <c r="T1941" s="1">
        <f t="shared" si="1391"/>
        <v>12</v>
      </c>
      <c r="U1941" s="1">
        <f t="shared" si="1392"/>
        <v>12</v>
      </c>
      <c r="V1941" s="1">
        <f t="shared" si="1393"/>
        <v>12</v>
      </c>
      <c r="W1941" s="1">
        <f t="shared" si="1394"/>
        <v>12</v>
      </c>
      <c r="X1941" s="1">
        <f t="shared" si="1395"/>
        <v>12</v>
      </c>
      <c r="Y1941" s="1">
        <f t="shared" si="1396"/>
        <v>12</v>
      </c>
      <c r="Z1941" s="1">
        <f t="shared" si="1397"/>
        <v>12</v>
      </c>
      <c r="AA1941" s="1">
        <f t="shared" si="1398"/>
        <v>12</v>
      </c>
      <c r="AB1941" s="1">
        <f t="shared" si="1399"/>
        <v>20</v>
      </c>
      <c r="AC1941" s="1">
        <f t="shared" si="1400"/>
        <v>20</v>
      </c>
      <c r="AD1941" s="1">
        <f t="shared" si="1401"/>
        <v>20</v>
      </c>
      <c r="AE1941" s="1">
        <f t="shared" si="1402"/>
        <v>20</v>
      </c>
      <c r="AF1941" s="1">
        <f t="shared" si="1403"/>
        <v>20</v>
      </c>
      <c r="AG1941" s="1">
        <f t="shared" si="1404"/>
        <v>20</v>
      </c>
      <c r="AH1941" s="1">
        <f t="shared" si="1405"/>
        <v>20</v>
      </c>
      <c r="AI1941" s="1">
        <f t="shared" si="1406"/>
        <v>20</v>
      </c>
      <c r="AJ1941" s="1">
        <f t="shared" si="1407"/>
        <v>24</v>
      </c>
      <c r="AK1941" s="1">
        <f t="shared" si="1408"/>
        <v>24</v>
      </c>
      <c r="AL1941" s="1">
        <f t="shared" si="1409"/>
        <v>24</v>
      </c>
      <c r="AM1941" s="1">
        <f t="shared" si="1410"/>
        <v>24</v>
      </c>
      <c r="AN1941" s="1">
        <f t="shared" si="1411"/>
        <v>24</v>
      </c>
      <c r="AO1941" s="1">
        <f t="shared" si="1412"/>
        <v>24</v>
      </c>
      <c r="AP1941" s="7">
        <f t="shared" si="1382"/>
        <v>24</v>
      </c>
      <c r="AQ1941" s="7">
        <f t="shared" si="1383"/>
        <v>24</v>
      </c>
      <c r="AR1941" s="1">
        <f t="shared" si="1413"/>
        <v>24</v>
      </c>
      <c r="AS1941" s="7">
        <f t="shared" si="1384"/>
        <v>24</v>
      </c>
      <c r="AT1941" s="1">
        <f t="shared" si="1414"/>
        <v>24</v>
      </c>
      <c r="AU1941" s="1">
        <f t="shared" si="1415"/>
        <v>24</v>
      </c>
      <c r="AV1941" s="1">
        <f t="shared" si="1416"/>
        <v>24</v>
      </c>
      <c r="AW1941" s="1">
        <f t="shared" si="1417"/>
        <v>24</v>
      </c>
      <c r="AX1941" s="1">
        <f t="shared" si="1418"/>
        <v>24</v>
      </c>
      <c r="AY1941" s="1">
        <f t="shared" si="1419"/>
        <v>24</v>
      </c>
      <c r="AZ1941" s="1">
        <f t="shared" si="1420"/>
        <v>24</v>
      </c>
      <c r="BA1941" s="1">
        <f t="shared" si="1421"/>
        <v>24</v>
      </c>
      <c r="BB1941" s="1">
        <f t="shared" si="1422"/>
        <v>24</v>
      </c>
      <c r="BC1941" s="1">
        <f t="shared" si="1423"/>
        <v>24</v>
      </c>
      <c r="BD1941" s="1">
        <f t="shared" si="1424"/>
        <v>24</v>
      </c>
      <c r="BE1941" s="1">
        <f t="shared" si="1425"/>
        <v>24</v>
      </c>
      <c r="BF1941" s="1">
        <f t="shared" si="1426"/>
        <v>24</v>
      </c>
      <c r="BG1941" s="1">
        <f>+IF(D1941="male",VLOOKUP(M1941,'Key node cluster'!$A$3:$C$45,3,0),VLOOKUP(M1941,'Key node cluster'!$F$3:$H$27,3,0))</f>
        <v>24</v>
      </c>
    </row>
    <row r="1942" spans="1:59" x14ac:dyDescent="0.25">
      <c r="A1942" t="s">
        <v>1354</v>
      </c>
      <c r="B1942">
        <v>9832023288</v>
      </c>
      <c r="C1942" s="7">
        <v>40</v>
      </c>
      <c r="D1942" t="s">
        <v>20</v>
      </c>
      <c r="E1942" t="s">
        <v>10</v>
      </c>
      <c r="F1942" t="s">
        <v>11</v>
      </c>
      <c r="G1942" t="str">
        <f t="shared" si="1381"/>
        <v>bachelor or above</v>
      </c>
      <c r="H1942" s="7">
        <f t="shared" si="1385"/>
        <v>10</v>
      </c>
      <c r="I1942" t="s">
        <v>14</v>
      </c>
      <c r="J1942">
        <v>38</v>
      </c>
      <c r="K1942">
        <v>6.9260273972602997</v>
      </c>
      <c r="L1942">
        <v>14</v>
      </c>
      <c r="M1942" s="5">
        <f t="shared" si="1386"/>
        <v>24</v>
      </c>
      <c r="N1942" s="5">
        <f>+IF(D1942="male",VLOOKUP(BG1942,'Key node cluster'!$L$3:$N$24,3,0),VLOOKUP(BG1942,'Key node cluster'!$R$3:$T$15,3,0))</f>
        <v>0</v>
      </c>
      <c r="O1942" s="1">
        <v>0</v>
      </c>
      <c r="P1942" s="1">
        <f t="shared" si="1387"/>
        <v>12</v>
      </c>
      <c r="Q1942" s="1">
        <f t="shared" si="1388"/>
        <v>12</v>
      </c>
      <c r="R1942" s="1">
        <f t="shared" si="1389"/>
        <v>12</v>
      </c>
      <c r="S1942" s="1">
        <f t="shared" si="1390"/>
        <v>12</v>
      </c>
      <c r="T1942" s="1">
        <f t="shared" si="1391"/>
        <v>12</v>
      </c>
      <c r="U1942" s="1">
        <f t="shared" si="1392"/>
        <v>12</v>
      </c>
      <c r="V1942" s="1">
        <f t="shared" si="1393"/>
        <v>12</v>
      </c>
      <c r="W1942" s="1">
        <f t="shared" si="1394"/>
        <v>12</v>
      </c>
      <c r="X1942" s="1">
        <f t="shared" si="1395"/>
        <v>12</v>
      </c>
      <c r="Y1942" s="1">
        <f t="shared" si="1396"/>
        <v>12</v>
      </c>
      <c r="Z1942" s="1">
        <f t="shared" si="1397"/>
        <v>12</v>
      </c>
      <c r="AA1942" s="1">
        <f t="shared" si="1398"/>
        <v>12</v>
      </c>
      <c r="AB1942" s="1">
        <f t="shared" si="1399"/>
        <v>20</v>
      </c>
      <c r="AC1942" s="1">
        <f t="shared" si="1400"/>
        <v>20</v>
      </c>
      <c r="AD1942" s="1">
        <f t="shared" si="1401"/>
        <v>20</v>
      </c>
      <c r="AE1942" s="1">
        <f t="shared" si="1402"/>
        <v>20</v>
      </c>
      <c r="AF1942" s="1">
        <f t="shared" si="1403"/>
        <v>20</v>
      </c>
      <c r="AG1942" s="1">
        <f t="shared" si="1404"/>
        <v>20</v>
      </c>
      <c r="AH1942" s="1">
        <f t="shared" si="1405"/>
        <v>20</v>
      </c>
      <c r="AI1942" s="1">
        <f t="shared" si="1406"/>
        <v>20</v>
      </c>
      <c r="AJ1942" s="1">
        <f t="shared" si="1407"/>
        <v>24</v>
      </c>
      <c r="AK1942" s="1">
        <f t="shared" si="1408"/>
        <v>24</v>
      </c>
      <c r="AL1942" s="1">
        <f t="shared" si="1409"/>
        <v>24</v>
      </c>
      <c r="AM1942" s="1">
        <f t="shared" si="1410"/>
        <v>24</v>
      </c>
      <c r="AN1942" s="1">
        <f t="shared" si="1411"/>
        <v>24</v>
      </c>
      <c r="AO1942" s="1">
        <f t="shared" si="1412"/>
        <v>24</v>
      </c>
      <c r="AP1942" s="7">
        <f t="shared" si="1382"/>
        <v>24</v>
      </c>
      <c r="AQ1942" s="7">
        <f t="shared" si="1383"/>
        <v>24</v>
      </c>
      <c r="AR1942" s="1">
        <f t="shared" si="1413"/>
        <v>24</v>
      </c>
      <c r="AS1942" s="7">
        <f t="shared" si="1384"/>
        <v>24</v>
      </c>
      <c r="AT1942" s="1">
        <f t="shared" si="1414"/>
        <v>24</v>
      </c>
      <c r="AU1942" s="1">
        <f t="shared" si="1415"/>
        <v>24</v>
      </c>
      <c r="AV1942" s="1">
        <f t="shared" si="1416"/>
        <v>24</v>
      </c>
      <c r="AW1942" s="1">
        <f t="shared" si="1417"/>
        <v>24</v>
      </c>
      <c r="AX1942" s="1">
        <f t="shared" si="1418"/>
        <v>24</v>
      </c>
      <c r="AY1942" s="1">
        <f t="shared" si="1419"/>
        <v>24</v>
      </c>
      <c r="AZ1942" s="1">
        <f t="shared" si="1420"/>
        <v>24</v>
      </c>
      <c r="BA1942" s="1">
        <f t="shared" si="1421"/>
        <v>24</v>
      </c>
      <c r="BB1942" s="1">
        <f t="shared" si="1422"/>
        <v>24</v>
      </c>
      <c r="BC1942" s="1">
        <f t="shared" si="1423"/>
        <v>24</v>
      </c>
      <c r="BD1942" s="1">
        <f t="shared" si="1424"/>
        <v>24</v>
      </c>
      <c r="BE1942" s="1">
        <f t="shared" si="1425"/>
        <v>24</v>
      </c>
      <c r="BF1942" s="1">
        <f t="shared" si="1426"/>
        <v>24</v>
      </c>
      <c r="BG1942" s="1">
        <f>+IF(D1942="male",VLOOKUP(M1942,'Key node cluster'!$A$3:$C$45,3,0),VLOOKUP(M1942,'Key node cluster'!$F$3:$H$27,3,0))</f>
        <v>24</v>
      </c>
    </row>
    <row r="1943" spans="1:59" x14ac:dyDescent="0.25">
      <c r="A1943" t="s">
        <v>1372</v>
      </c>
      <c r="B1943">
        <v>9922025460</v>
      </c>
      <c r="C1943" s="7">
        <v>30</v>
      </c>
      <c r="D1943" t="s">
        <v>20</v>
      </c>
      <c r="E1943" t="s">
        <v>10</v>
      </c>
      <c r="G1943" t="str">
        <f t="shared" si="1381"/>
        <v>bachelor or above</v>
      </c>
      <c r="H1943" s="7">
        <f t="shared" si="1385"/>
        <v>1</v>
      </c>
      <c r="I1943" t="s">
        <v>14</v>
      </c>
      <c r="J1943">
        <v>30</v>
      </c>
      <c r="K1943">
        <v>0.75068493150685001</v>
      </c>
      <c r="L1943">
        <v>1</v>
      </c>
      <c r="M1943" s="5">
        <f t="shared" si="1386"/>
        <v>23</v>
      </c>
      <c r="N1943" s="5">
        <f>+IF(D1943="male",VLOOKUP(BG1943,'Key node cluster'!$L$3:$N$24,3,0),VLOOKUP(BG1943,'Key node cluster'!$R$3:$T$15,3,0))</f>
        <v>0</v>
      </c>
      <c r="O1943" s="1">
        <v>0</v>
      </c>
      <c r="P1943" s="1">
        <f t="shared" si="1387"/>
        <v>12</v>
      </c>
      <c r="Q1943" s="1">
        <f t="shared" si="1388"/>
        <v>12</v>
      </c>
      <c r="R1943" s="1">
        <f t="shared" si="1389"/>
        <v>12</v>
      </c>
      <c r="S1943" s="1">
        <f t="shared" si="1390"/>
        <v>12</v>
      </c>
      <c r="T1943" s="1">
        <f t="shared" si="1391"/>
        <v>12</v>
      </c>
      <c r="U1943" s="1">
        <f t="shared" si="1392"/>
        <v>12</v>
      </c>
      <c r="V1943" s="1">
        <f t="shared" si="1393"/>
        <v>12</v>
      </c>
      <c r="W1943" s="1">
        <f t="shared" si="1394"/>
        <v>12</v>
      </c>
      <c r="X1943" s="1">
        <f t="shared" si="1395"/>
        <v>12</v>
      </c>
      <c r="Y1943" s="1">
        <f t="shared" si="1396"/>
        <v>12</v>
      </c>
      <c r="Z1943" s="1">
        <f t="shared" si="1397"/>
        <v>12</v>
      </c>
      <c r="AA1943" s="1">
        <f t="shared" si="1398"/>
        <v>12</v>
      </c>
      <c r="AB1943" s="1">
        <f t="shared" si="1399"/>
        <v>20</v>
      </c>
      <c r="AC1943" s="1">
        <f t="shared" si="1400"/>
        <v>20</v>
      </c>
      <c r="AD1943" s="1">
        <f t="shared" si="1401"/>
        <v>20</v>
      </c>
      <c r="AE1943" s="1">
        <f t="shared" si="1402"/>
        <v>20</v>
      </c>
      <c r="AF1943" s="1">
        <f t="shared" si="1403"/>
        <v>20</v>
      </c>
      <c r="AG1943" s="1">
        <f t="shared" si="1404"/>
        <v>20</v>
      </c>
      <c r="AH1943" s="1">
        <f t="shared" si="1405"/>
        <v>20</v>
      </c>
      <c r="AI1943" s="1">
        <f t="shared" si="1406"/>
        <v>20</v>
      </c>
      <c r="AJ1943" s="1">
        <f t="shared" si="1407"/>
        <v>21</v>
      </c>
      <c r="AK1943" s="1">
        <f t="shared" si="1408"/>
        <v>23</v>
      </c>
      <c r="AL1943" s="1">
        <f t="shared" si="1409"/>
        <v>23</v>
      </c>
      <c r="AM1943" s="1">
        <f t="shared" si="1410"/>
        <v>23</v>
      </c>
      <c r="AN1943" s="1">
        <f t="shared" si="1411"/>
        <v>23</v>
      </c>
      <c r="AO1943" s="1">
        <f t="shared" si="1412"/>
        <v>23</v>
      </c>
      <c r="AP1943" s="7">
        <f t="shared" si="1382"/>
        <v>23</v>
      </c>
      <c r="AQ1943" s="7">
        <f t="shared" si="1383"/>
        <v>23</v>
      </c>
      <c r="AR1943" s="1">
        <f t="shared" si="1413"/>
        <v>23</v>
      </c>
      <c r="AS1943" s="7">
        <f t="shared" si="1384"/>
        <v>23</v>
      </c>
      <c r="AT1943" s="1">
        <f t="shared" si="1414"/>
        <v>23</v>
      </c>
      <c r="AU1943" s="1">
        <f t="shared" si="1415"/>
        <v>23</v>
      </c>
      <c r="AV1943" s="1">
        <f t="shared" si="1416"/>
        <v>23</v>
      </c>
      <c r="AW1943" s="1">
        <f t="shared" si="1417"/>
        <v>23</v>
      </c>
      <c r="AX1943" s="1">
        <f t="shared" si="1418"/>
        <v>23</v>
      </c>
      <c r="AY1943" s="1">
        <f t="shared" si="1419"/>
        <v>23</v>
      </c>
      <c r="AZ1943" s="1">
        <f t="shared" si="1420"/>
        <v>23</v>
      </c>
      <c r="BA1943" s="1">
        <f t="shared" si="1421"/>
        <v>23</v>
      </c>
      <c r="BB1943" s="1">
        <f t="shared" si="1422"/>
        <v>23</v>
      </c>
      <c r="BC1943" s="1">
        <f t="shared" si="1423"/>
        <v>23</v>
      </c>
      <c r="BD1943" s="1">
        <f t="shared" si="1424"/>
        <v>23</v>
      </c>
      <c r="BE1943" s="1">
        <f t="shared" si="1425"/>
        <v>23</v>
      </c>
      <c r="BF1943" s="1">
        <f t="shared" si="1426"/>
        <v>23</v>
      </c>
      <c r="BG1943" s="1">
        <f>+IF(D1943="male",VLOOKUP(M1943,'Key node cluster'!$A$3:$C$45,3,0),VLOOKUP(M1943,'Key node cluster'!$F$3:$H$27,3,0))</f>
        <v>23</v>
      </c>
    </row>
    <row r="1944" spans="1:59" x14ac:dyDescent="0.25">
      <c r="A1944" t="s">
        <v>1374</v>
      </c>
      <c r="B1944">
        <v>9812036733</v>
      </c>
      <c r="C1944" s="7">
        <v>40</v>
      </c>
      <c r="D1944" t="s">
        <v>20</v>
      </c>
      <c r="E1944" t="s">
        <v>10</v>
      </c>
      <c r="F1944" t="s">
        <v>11</v>
      </c>
      <c r="G1944" t="str">
        <f t="shared" si="1381"/>
        <v>bachelor or above</v>
      </c>
      <c r="H1944" s="7">
        <f t="shared" si="1385"/>
        <v>10</v>
      </c>
      <c r="I1944" t="s">
        <v>14</v>
      </c>
      <c r="J1944">
        <v>40</v>
      </c>
      <c r="K1944">
        <v>6.5780821917808003</v>
      </c>
      <c r="L1944">
        <v>3</v>
      </c>
      <c r="M1944" s="5">
        <f t="shared" si="1386"/>
        <v>24</v>
      </c>
      <c r="N1944" s="5">
        <f>+IF(D1944="male",VLOOKUP(BG1944,'Key node cluster'!$L$3:$N$24,3,0),VLOOKUP(BG1944,'Key node cluster'!$R$3:$T$15,3,0))</f>
        <v>0</v>
      </c>
      <c r="O1944" s="1">
        <v>0</v>
      </c>
      <c r="P1944" s="1">
        <f t="shared" si="1387"/>
        <v>12</v>
      </c>
      <c r="Q1944" s="1">
        <f t="shared" si="1388"/>
        <v>12</v>
      </c>
      <c r="R1944" s="1">
        <f t="shared" si="1389"/>
        <v>12</v>
      </c>
      <c r="S1944" s="1">
        <f t="shared" si="1390"/>
        <v>12</v>
      </c>
      <c r="T1944" s="1">
        <f t="shared" si="1391"/>
        <v>12</v>
      </c>
      <c r="U1944" s="1">
        <f t="shared" si="1392"/>
        <v>12</v>
      </c>
      <c r="V1944" s="1">
        <f t="shared" si="1393"/>
        <v>12</v>
      </c>
      <c r="W1944" s="1">
        <f t="shared" si="1394"/>
        <v>12</v>
      </c>
      <c r="X1944" s="1">
        <f t="shared" si="1395"/>
        <v>12</v>
      </c>
      <c r="Y1944" s="1">
        <f t="shared" si="1396"/>
        <v>12</v>
      </c>
      <c r="Z1944" s="1">
        <f t="shared" si="1397"/>
        <v>12</v>
      </c>
      <c r="AA1944" s="1">
        <f t="shared" si="1398"/>
        <v>12</v>
      </c>
      <c r="AB1944" s="1">
        <f t="shared" si="1399"/>
        <v>20</v>
      </c>
      <c r="AC1944" s="1">
        <f t="shared" si="1400"/>
        <v>20</v>
      </c>
      <c r="AD1944" s="1">
        <f t="shared" si="1401"/>
        <v>20</v>
      </c>
      <c r="AE1944" s="1">
        <f t="shared" si="1402"/>
        <v>20</v>
      </c>
      <c r="AF1944" s="1">
        <f t="shared" si="1403"/>
        <v>20</v>
      </c>
      <c r="AG1944" s="1">
        <f t="shared" si="1404"/>
        <v>20</v>
      </c>
      <c r="AH1944" s="1">
        <f t="shared" si="1405"/>
        <v>20</v>
      </c>
      <c r="AI1944" s="1">
        <f t="shared" si="1406"/>
        <v>20</v>
      </c>
      <c r="AJ1944" s="1">
        <f t="shared" si="1407"/>
        <v>24</v>
      </c>
      <c r="AK1944" s="1">
        <f t="shared" si="1408"/>
        <v>24</v>
      </c>
      <c r="AL1944" s="1">
        <f t="shared" si="1409"/>
        <v>24</v>
      </c>
      <c r="AM1944" s="1">
        <f t="shared" si="1410"/>
        <v>24</v>
      </c>
      <c r="AN1944" s="1">
        <f t="shared" si="1411"/>
        <v>24</v>
      </c>
      <c r="AO1944" s="1">
        <f t="shared" si="1412"/>
        <v>24</v>
      </c>
      <c r="AP1944" s="7">
        <f t="shared" si="1382"/>
        <v>24</v>
      </c>
      <c r="AQ1944" s="7">
        <f t="shared" si="1383"/>
        <v>24</v>
      </c>
      <c r="AR1944" s="1">
        <f t="shared" si="1413"/>
        <v>24</v>
      </c>
      <c r="AS1944" s="7">
        <f t="shared" si="1384"/>
        <v>24</v>
      </c>
      <c r="AT1944" s="1">
        <f t="shared" si="1414"/>
        <v>24</v>
      </c>
      <c r="AU1944" s="1">
        <f t="shared" si="1415"/>
        <v>24</v>
      </c>
      <c r="AV1944" s="1">
        <f t="shared" si="1416"/>
        <v>24</v>
      </c>
      <c r="AW1944" s="1">
        <f t="shared" si="1417"/>
        <v>24</v>
      </c>
      <c r="AX1944" s="1">
        <f t="shared" si="1418"/>
        <v>24</v>
      </c>
      <c r="AY1944" s="1">
        <f t="shared" si="1419"/>
        <v>24</v>
      </c>
      <c r="AZ1944" s="1">
        <f t="shared" si="1420"/>
        <v>24</v>
      </c>
      <c r="BA1944" s="1">
        <f t="shared" si="1421"/>
        <v>24</v>
      </c>
      <c r="BB1944" s="1">
        <f t="shared" si="1422"/>
        <v>24</v>
      </c>
      <c r="BC1944" s="1">
        <f t="shared" si="1423"/>
        <v>24</v>
      </c>
      <c r="BD1944" s="1">
        <f t="shared" si="1424"/>
        <v>24</v>
      </c>
      <c r="BE1944" s="1">
        <f t="shared" si="1425"/>
        <v>24</v>
      </c>
      <c r="BF1944" s="1">
        <f t="shared" si="1426"/>
        <v>24</v>
      </c>
      <c r="BG1944" s="1">
        <f>+IF(D1944="male",VLOOKUP(M1944,'Key node cluster'!$A$3:$C$45,3,0),VLOOKUP(M1944,'Key node cluster'!$F$3:$H$27,3,0))</f>
        <v>24</v>
      </c>
    </row>
    <row r="1945" spans="1:59" x14ac:dyDescent="0.25">
      <c r="A1945" t="s">
        <v>1389</v>
      </c>
      <c r="B1945">
        <v>9982009904</v>
      </c>
      <c r="C1945" s="7">
        <v>20</v>
      </c>
      <c r="D1945" t="s">
        <v>20</v>
      </c>
      <c r="E1945" t="s">
        <v>10</v>
      </c>
      <c r="F1945" t="s">
        <v>11</v>
      </c>
      <c r="G1945" t="str">
        <f t="shared" si="1381"/>
        <v>bachelor or above</v>
      </c>
      <c r="H1945" s="7">
        <f t="shared" si="1385"/>
        <v>5</v>
      </c>
      <c r="I1945" t="s">
        <v>46</v>
      </c>
      <c r="J1945">
        <v>24</v>
      </c>
      <c r="K1945">
        <v>1.3506849315067999</v>
      </c>
      <c r="L1945">
        <v>5</v>
      </c>
      <c r="M1945" s="5">
        <f t="shared" si="1386"/>
        <v>24</v>
      </c>
      <c r="N1945" s="5">
        <f>+IF(D1945="male",VLOOKUP(BG1945,'Key node cluster'!$L$3:$N$24,3,0),VLOOKUP(BG1945,'Key node cluster'!$R$3:$T$15,3,0))</f>
        <v>0</v>
      </c>
      <c r="O1945" s="1">
        <v>0</v>
      </c>
      <c r="P1945" s="1">
        <f t="shared" si="1387"/>
        <v>12</v>
      </c>
      <c r="Q1945" s="1">
        <f t="shared" si="1388"/>
        <v>12</v>
      </c>
      <c r="R1945" s="1">
        <f t="shared" si="1389"/>
        <v>12</v>
      </c>
      <c r="S1945" s="1">
        <f t="shared" si="1390"/>
        <v>12</v>
      </c>
      <c r="T1945" s="1">
        <f t="shared" si="1391"/>
        <v>12</v>
      </c>
      <c r="U1945" s="1">
        <f t="shared" si="1392"/>
        <v>12</v>
      </c>
      <c r="V1945" s="1">
        <f t="shared" si="1393"/>
        <v>12</v>
      </c>
      <c r="W1945" s="1">
        <f t="shared" si="1394"/>
        <v>12</v>
      </c>
      <c r="X1945" s="1">
        <f t="shared" si="1395"/>
        <v>12</v>
      </c>
      <c r="Y1945" s="1">
        <f t="shared" si="1396"/>
        <v>12</v>
      </c>
      <c r="Z1945" s="1">
        <f t="shared" si="1397"/>
        <v>12</v>
      </c>
      <c r="AA1945" s="1">
        <f t="shared" si="1398"/>
        <v>12</v>
      </c>
      <c r="AB1945" s="1">
        <f t="shared" si="1399"/>
        <v>20</v>
      </c>
      <c r="AC1945" s="1">
        <f t="shared" si="1400"/>
        <v>20</v>
      </c>
      <c r="AD1945" s="1">
        <f t="shared" si="1401"/>
        <v>20</v>
      </c>
      <c r="AE1945" s="1">
        <f t="shared" si="1402"/>
        <v>20</v>
      </c>
      <c r="AF1945" s="1">
        <f t="shared" si="1403"/>
        <v>20</v>
      </c>
      <c r="AG1945" s="1">
        <f t="shared" si="1404"/>
        <v>20</v>
      </c>
      <c r="AH1945" s="1">
        <f t="shared" si="1405"/>
        <v>20</v>
      </c>
      <c r="AI1945" s="1">
        <f t="shared" si="1406"/>
        <v>20</v>
      </c>
      <c r="AJ1945" s="1">
        <f t="shared" si="1407"/>
        <v>24</v>
      </c>
      <c r="AK1945" s="1">
        <f t="shared" si="1408"/>
        <v>24</v>
      </c>
      <c r="AL1945" s="1">
        <f t="shared" si="1409"/>
        <v>24</v>
      </c>
      <c r="AM1945" s="1">
        <f t="shared" si="1410"/>
        <v>24</v>
      </c>
      <c r="AN1945" s="1">
        <f t="shared" si="1411"/>
        <v>24</v>
      </c>
      <c r="AO1945" s="1">
        <f t="shared" si="1412"/>
        <v>24</v>
      </c>
      <c r="AP1945" s="7">
        <f t="shared" si="1382"/>
        <v>24</v>
      </c>
      <c r="AQ1945" s="7">
        <f t="shared" si="1383"/>
        <v>24</v>
      </c>
      <c r="AR1945" s="1">
        <f t="shared" si="1413"/>
        <v>24</v>
      </c>
      <c r="AS1945" s="7">
        <f t="shared" si="1384"/>
        <v>24</v>
      </c>
      <c r="AT1945" s="1">
        <f t="shared" si="1414"/>
        <v>24</v>
      </c>
      <c r="AU1945" s="1">
        <f t="shared" si="1415"/>
        <v>24</v>
      </c>
      <c r="AV1945" s="1">
        <f t="shared" si="1416"/>
        <v>24</v>
      </c>
      <c r="AW1945" s="1">
        <f t="shared" si="1417"/>
        <v>24</v>
      </c>
      <c r="AX1945" s="1">
        <f t="shared" si="1418"/>
        <v>24</v>
      </c>
      <c r="AY1945" s="1">
        <f t="shared" si="1419"/>
        <v>24</v>
      </c>
      <c r="AZ1945" s="1">
        <f t="shared" si="1420"/>
        <v>24</v>
      </c>
      <c r="BA1945" s="1">
        <f t="shared" si="1421"/>
        <v>24</v>
      </c>
      <c r="BB1945" s="1">
        <f t="shared" si="1422"/>
        <v>24</v>
      </c>
      <c r="BC1945" s="1">
        <f t="shared" si="1423"/>
        <v>24</v>
      </c>
      <c r="BD1945" s="1">
        <f t="shared" si="1424"/>
        <v>24</v>
      </c>
      <c r="BE1945" s="1">
        <f t="shared" si="1425"/>
        <v>24</v>
      </c>
      <c r="BF1945" s="1">
        <f t="shared" si="1426"/>
        <v>24</v>
      </c>
      <c r="BG1945" s="1">
        <f>+IF(D1945="male",VLOOKUP(M1945,'Key node cluster'!$A$3:$C$45,3,0),VLOOKUP(M1945,'Key node cluster'!$F$3:$H$27,3,0))</f>
        <v>24</v>
      </c>
    </row>
    <row r="1946" spans="1:59" x14ac:dyDescent="0.25">
      <c r="A1946" t="s">
        <v>1398</v>
      </c>
      <c r="B1946">
        <v>9952072315</v>
      </c>
      <c r="C1946" s="7">
        <v>30</v>
      </c>
      <c r="D1946" t="s">
        <v>20</v>
      </c>
      <c r="E1946" t="s">
        <v>10</v>
      </c>
      <c r="F1946" t="s">
        <v>206</v>
      </c>
      <c r="G1946" t="str">
        <f t="shared" si="1381"/>
        <v>bachelor or above</v>
      </c>
      <c r="H1946" s="7">
        <f t="shared" si="1385"/>
        <v>5</v>
      </c>
      <c r="I1946" t="s">
        <v>14</v>
      </c>
      <c r="J1946">
        <v>26</v>
      </c>
      <c r="K1946">
        <v>3.1095890410959002</v>
      </c>
      <c r="L1946">
        <v>1</v>
      </c>
      <c r="M1946" s="5">
        <f t="shared" si="1386"/>
        <v>24</v>
      </c>
      <c r="N1946" s="5">
        <f>+IF(D1946="male",VLOOKUP(BG1946,'Key node cluster'!$L$3:$N$24,3,0),VLOOKUP(BG1946,'Key node cluster'!$R$3:$T$15,3,0))</f>
        <v>0</v>
      </c>
      <c r="O1946" s="1">
        <v>0</v>
      </c>
      <c r="P1946" s="1">
        <f t="shared" si="1387"/>
        <v>12</v>
      </c>
      <c r="Q1946" s="1">
        <f t="shared" si="1388"/>
        <v>12</v>
      </c>
      <c r="R1946" s="1">
        <f t="shared" si="1389"/>
        <v>12</v>
      </c>
      <c r="S1946" s="1">
        <f t="shared" si="1390"/>
        <v>12</v>
      </c>
      <c r="T1946" s="1">
        <f t="shared" si="1391"/>
        <v>12</v>
      </c>
      <c r="U1946" s="1">
        <f t="shared" si="1392"/>
        <v>12</v>
      </c>
      <c r="V1946" s="1">
        <f t="shared" si="1393"/>
        <v>12</v>
      </c>
      <c r="W1946" s="1">
        <f t="shared" si="1394"/>
        <v>12</v>
      </c>
      <c r="X1946" s="1">
        <f t="shared" si="1395"/>
        <v>12</v>
      </c>
      <c r="Y1946" s="1">
        <f t="shared" si="1396"/>
        <v>12</v>
      </c>
      <c r="Z1946" s="1">
        <f t="shared" si="1397"/>
        <v>12</v>
      </c>
      <c r="AA1946" s="1">
        <f t="shared" si="1398"/>
        <v>12</v>
      </c>
      <c r="AB1946" s="1">
        <f t="shared" si="1399"/>
        <v>20</v>
      </c>
      <c r="AC1946" s="1">
        <f t="shared" si="1400"/>
        <v>20</v>
      </c>
      <c r="AD1946" s="1">
        <f t="shared" si="1401"/>
        <v>20</v>
      </c>
      <c r="AE1946" s="1">
        <f t="shared" si="1402"/>
        <v>20</v>
      </c>
      <c r="AF1946" s="1">
        <f t="shared" si="1403"/>
        <v>20</v>
      </c>
      <c r="AG1946" s="1">
        <f t="shared" si="1404"/>
        <v>20</v>
      </c>
      <c r="AH1946" s="1">
        <f t="shared" si="1405"/>
        <v>20</v>
      </c>
      <c r="AI1946" s="1">
        <f t="shared" si="1406"/>
        <v>20</v>
      </c>
      <c r="AJ1946" s="1">
        <f t="shared" si="1407"/>
        <v>24</v>
      </c>
      <c r="AK1946" s="1">
        <f t="shared" si="1408"/>
        <v>24</v>
      </c>
      <c r="AL1946" s="1">
        <f t="shared" si="1409"/>
        <v>24</v>
      </c>
      <c r="AM1946" s="1">
        <f t="shared" si="1410"/>
        <v>24</v>
      </c>
      <c r="AN1946" s="1">
        <f t="shared" si="1411"/>
        <v>24</v>
      </c>
      <c r="AO1946" s="1">
        <f t="shared" si="1412"/>
        <v>24</v>
      </c>
      <c r="AP1946" s="7">
        <f t="shared" si="1382"/>
        <v>24</v>
      </c>
      <c r="AQ1946" s="7">
        <f t="shared" si="1383"/>
        <v>24</v>
      </c>
      <c r="AR1946" s="1">
        <f t="shared" si="1413"/>
        <v>24</v>
      </c>
      <c r="AS1946" s="7">
        <f t="shared" si="1384"/>
        <v>24</v>
      </c>
      <c r="AT1946" s="1">
        <f t="shared" si="1414"/>
        <v>24</v>
      </c>
      <c r="AU1946" s="1">
        <f t="shared" si="1415"/>
        <v>24</v>
      </c>
      <c r="AV1946" s="1">
        <f t="shared" si="1416"/>
        <v>24</v>
      </c>
      <c r="AW1946" s="1">
        <f t="shared" si="1417"/>
        <v>24</v>
      </c>
      <c r="AX1946" s="1">
        <f t="shared" si="1418"/>
        <v>24</v>
      </c>
      <c r="AY1946" s="1">
        <f t="shared" si="1419"/>
        <v>24</v>
      </c>
      <c r="AZ1946" s="1">
        <f t="shared" si="1420"/>
        <v>24</v>
      </c>
      <c r="BA1946" s="1">
        <f t="shared" si="1421"/>
        <v>24</v>
      </c>
      <c r="BB1946" s="1">
        <f t="shared" si="1422"/>
        <v>24</v>
      </c>
      <c r="BC1946" s="1">
        <f t="shared" si="1423"/>
        <v>24</v>
      </c>
      <c r="BD1946" s="1">
        <f t="shared" si="1424"/>
        <v>24</v>
      </c>
      <c r="BE1946" s="1">
        <f t="shared" si="1425"/>
        <v>24</v>
      </c>
      <c r="BF1946" s="1">
        <f t="shared" si="1426"/>
        <v>24</v>
      </c>
      <c r="BG1946" s="1">
        <f>+IF(D1946="male",VLOOKUP(M1946,'Key node cluster'!$A$3:$C$45,3,0),VLOOKUP(M1946,'Key node cluster'!$F$3:$H$27,3,0))</f>
        <v>24</v>
      </c>
    </row>
    <row r="1947" spans="1:59" x14ac:dyDescent="0.25">
      <c r="A1947" t="s">
        <v>1420</v>
      </c>
      <c r="B1947">
        <v>9822045019</v>
      </c>
      <c r="C1947" s="7">
        <v>40</v>
      </c>
      <c r="D1947" t="s">
        <v>20</v>
      </c>
      <c r="E1947" t="s">
        <v>10</v>
      </c>
      <c r="F1947" t="s">
        <v>206</v>
      </c>
      <c r="G1947" t="str">
        <f t="shared" si="1381"/>
        <v>bachelor or above</v>
      </c>
      <c r="H1947" s="7">
        <f t="shared" si="1385"/>
        <v>20</v>
      </c>
      <c r="I1947" t="s">
        <v>14</v>
      </c>
      <c r="J1947">
        <v>39</v>
      </c>
      <c r="K1947">
        <v>17.780821917808002</v>
      </c>
      <c r="L1947">
        <v>1</v>
      </c>
      <c r="M1947" s="5">
        <f t="shared" si="1386"/>
        <v>24</v>
      </c>
      <c r="N1947" s="5">
        <f>+IF(D1947="male",VLOOKUP(BG1947,'Key node cluster'!$L$3:$N$24,3,0),VLOOKUP(BG1947,'Key node cluster'!$R$3:$T$15,3,0))</f>
        <v>0</v>
      </c>
      <c r="O1947" s="1">
        <v>0</v>
      </c>
      <c r="P1947" s="1">
        <f t="shared" si="1387"/>
        <v>12</v>
      </c>
      <c r="Q1947" s="1">
        <f t="shared" si="1388"/>
        <v>12</v>
      </c>
      <c r="R1947" s="1">
        <f t="shared" si="1389"/>
        <v>12</v>
      </c>
      <c r="S1947" s="1">
        <f t="shared" si="1390"/>
        <v>12</v>
      </c>
      <c r="T1947" s="1">
        <f t="shared" si="1391"/>
        <v>12</v>
      </c>
      <c r="U1947" s="1">
        <f t="shared" si="1392"/>
        <v>12</v>
      </c>
      <c r="V1947" s="1">
        <f t="shared" si="1393"/>
        <v>12</v>
      </c>
      <c r="W1947" s="1">
        <f t="shared" si="1394"/>
        <v>12</v>
      </c>
      <c r="X1947" s="1">
        <f t="shared" si="1395"/>
        <v>12</v>
      </c>
      <c r="Y1947" s="1">
        <f t="shared" si="1396"/>
        <v>12</v>
      </c>
      <c r="Z1947" s="1">
        <f t="shared" si="1397"/>
        <v>12</v>
      </c>
      <c r="AA1947" s="1">
        <f t="shared" si="1398"/>
        <v>12</v>
      </c>
      <c r="AB1947" s="1">
        <f t="shared" si="1399"/>
        <v>20</v>
      </c>
      <c r="AC1947" s="1">
        <f t="shared" si="1400"/>
        <v>20</v>
      </c>
      <c r="AD1947" s="1">
        <f t="shared" si="1401"/>
        <v>20</v>
      </c>
      <c r="AE1947" s="1">
        <f t="shared" si="1402"/>
        <v>20</v>
      </c>
      <c r="AF1947" s="1">
        <f t="shared" si="1403"/>
        <v>20</v>
      </c>
      <c r="AG1947" s="1">
        <f t="shared" si="1404"/>
        <v>20</v>
      </c>
      <c r="AH1947" s="1">
        <f t="shared" si="1405"/>
        <v>20</v>
      </c>
      <c r="AI1947" s="1">
        <f t="shared" si="1406"/>
        <v>20</v>
      </c>
      <c r="AJ1947" s="1">
        <f t="shared" si="1407"/>
        <v>24</v>
      </c>
      <c r="AK1947" s="1">
        <f t="shared" si="1408"/>
        <v>24</v>
      </c>
      <c r="AL1947" s="1">
        <f t="shared" si="1409"/>
        <v>24</v>
      </c>
      <c r="AM1947" s="1">
        <f t="shared" si="1410"/>
        <v>24</v>
      </c>
      <c r="AN1947" s="1">
        <f t="shared" si="1411"/>
        <v>24</v>
      </c>
      <c r="AO1947" s="1">
        <f t="shared" si="1412"/>
        <v>24</v>
      </c>
      <c r="AP1947" s="7">
        <f t="shared" si="1382"/>
        <v>24</v>
      </c>
      <c r="AQ1947" s="7">
        <f t="shared" si="1383"/>
        <v>24</v>
      </c>
      <c r="AR1947" s="1">
        <f t="shared" si="1413"/>
        <v>24</v>
      </c>
      <c r="AS1947" s="7">
        <f t="shared" si="1384"/>
        <v>24</v>
      </c>
      <c r="AT1947" s="1">
        <f t="shared" si="1414"/>
        <v>24</v>
      </c>
      <c r="AU1947" s="1">
        <f t="shared" si="1415"/>
        <v>24</v>
      </c>
      <c r="AV1947" s="1">
        <f t="shared" si="1416"/>
        <v>24</v>
      </c>
      <c r="AW1947" s="1">
        <f t="shared" si="1417"/>
        <v>24</v>
      </c>
      <c r="AX1947" s="1">
        <f t="shared" si="1418"/>
        <v>24</v>
      </c>
      <c r="AY1947" s="1">
        <f t="shared" si="1419"/>
        <v>24</v>
      </c>
      <c r="AZ1947" s="1">
        <f t="shared" si="1420"/>
        <v>24</v>
      </c>
      <c r="BA1947" s="1">
        <f t="shared" si="1421"/>
        <v>24</v>
      </c>
      <c r="BB1947" s="1">
        <f t="shared" si="1422"/>
        <v>24</v>
      </c>
      <c r="BC1947" s="1">
        <f t="shared" si="1423"/>
        <v>24</v>
      </c>
      <c r="BD1947" s="1">
        <f t="shared" si="1424"/>
        <v>24</v>
      </c>
      <c r="BE1947" s="1">
        <f t="shared" si="1425"/>
        <v>24</v>
      </c>
      <c r="BF1947" s="1">
        <f t="shared" si="1426"/>
        <v>24</v>
      </c>
      <c r="BG1947" s="1">
        <f>+IF(D1947="male",VLOOKUP(M1947,'Key node cluster'!$A$3:$C$45,3,0),VLOOKUP(M1947,'Key node cluster'!$F$3:$H$27,3,0))</f>
        <v>24</v>
      </c>
    </row>
    <row r="1948" spans="1:59" x14ac:dyDescent="0.25">
      <c r="A1948" t="s">
        <v>1443</v>
      </c>
      <c r="B1948">
        <v>9852025846</v>
      </c>
      <c r="C1948" s="7">
        <v>40</v>
      </c>
      <c r="D1948" t="s">
        <v>20</v>
      </c>
      <c r="E1948" t="s">
        <v>10</v>
      </c>
      <c r="G1948" t="str">
        <f t="shared" si="1381"/>
        <v>bachelor or above</v>
      </c>
      <c r="H1948" s="7">
        <f t="shared" si="1385"/>
        <v>5</v>
      </c>
      <c r="I1948" t="s">
        <v>14</v>
      </c>
      <c r="J1948">
        <v>36</v>
      </c>
      <c r="K1948">
        <v>2.8191780821918</v>
      </c>
      <c r="L1948">
        <v>7</v>
      </c>
      <c r="M1948" s="5">
        <f t="shared" si="1386"/>
        <v>24</v>
      </c>
      <c r="N1948" s="5">
        <f>+IF(D1948="male",VLOOKUP(BG1948,'Key node cluster'!$L$3:$N$24,3,0),VLOOKUP(BG1948,'Key node cluster'!$R$3:$T$15,3,0))</f>
        <v>0</v>
      </c>
      <c r="O1948" s="1">
        <v>0</v>
      </c>
      <c r="P1948" s="1">
        <f t="shared" si="1387"/>
        <v>12</v>
      </c>
      <c r="Q1948" s="1">
        <f t="shared" si="1388"/>
        <v>12</v>
      </c>
      <c r="R1948" s="1">
        <f t="shared" si="1389"/>
        <v>12</v>
      </c>
      <c r="S1948" s="1">
        <f t="shared" si="1390"/>
        <v>12</v>
      </c>
      <c r="T1948" s="1">
        <f t="shared" si="1391"/>
        <v>12</v>
      </c>
      <c r="U1948" s="1">
        <f t="shared" si="1392"/>
        <v>12</v>
      </c>
      <c r="V1948" s="1">
        <f t="shared" si="1393"/>
        <v>12</v>
      </c>
      <c r="W1948" s="1">
        <f t="shared" si="1394"/>
        <v>12</v>
      </c>
      <c r="X1948" s="1">
        <f t="shared" si="1395"/>
        <v>12</v>
      </c>
      <c r="Y1948" s="1">
        <f t="shared" si="1396"/>
        <v>12</v>
      </c>
      <c r="Z1948" s="1">
        <f t="shared" si="1397"/>
        <v>12</v>
      </c>
      <c r="AA1948" s="1">
        <f t="shared" si="1398"/>
        <v>12</v>
      </c>
      <c r="AB1948" s="1">
        <f t="shared" si="1399"/>
        <v>20</v>
      </c>
      <c r="AC1948" s="1">
        <f t="shared" si="1400"/>
        <v>20</v>
      </c>
      <c r="AD1948" s="1">
        <f t="shared" si="1401"/>
        <v>20</v>
      </c>
      <c r="AE1948" s="1">
        <f t="shared" si="1402"/>
        <v>20</v>
      </c>
      <c r="AF1948" s="1">
        <f t="shared" si="1403"/>
        <v>20</v>
      </c>
      <c r="AG1948" s="1">
        <f t="shared" si="1404"/>
        <v>20</v>
      </c>
      <c r="AH1948" s="1">
        <f t="shared" si="1405"/>
        <v>20</v>
      </c>
      <c r="AI1948" s="1">
        <f t="shared" si="1406"/>
        <v>20</v>
      </c>
      <c r="AJ1948" s="1">
        <f t="shared" si="1407"/>
        <v>24</v>
      </c>
      <c r="AK1948" s="1">
        <f t="shared" si="1408"/>
        <v>24</v>
      </c>
      <c r="AL1948" s="1">
        <f t="shared" si="1409"/>
        <v>24</v>
      </c>
      <c r="AM1948" s="1">
        <f t="shared" si="1410"/>
        <v>24</v>
      </c>
      <c r="AN1948" s="1">
        <f t="shared" si="1411"/>
        <v>24</v>
      </c>
      <c r="AO1948" s="1">
        <f t="shared" si="1412"/>
        <v>24</v>
      </c>
      <c r="AP1948" s="7">
        <f t="shared" si="1382"/>
        <v>24</v>
      </c>
      <c r="AQ1948" s="7">
        <f t="shared" si="1383"/>
        <v>24</v>
      </c>
      <c r="AR1948" s="1">
        <f t="shared" si="1413"/>
        <v>24</v>
      </c>
      <c r="AS1948" s="7">
        <f t="shared" si="1384"/>
        <v>24</v>
      </c>
      <c r="AT1948" s="1">
        <f t="shared" si="1414"/>
        <v>24</v>
      </c>
      <c r="AU1948" s="1">
        <f t="shared" si="1415"/>
        <v>24</v>
      </c>
      <c r="AV1948" s="1">
        <f t="shared" si="1416"/>
        <v>24</v>
      </c>
      <c r="AW1948" s="1">
        <f t="shared" si="1417"/>
        <v>24</v>
      </c>
      <c r="AX1948" s="1">
        <f t="shared" si="1418"/>
        <v>24</v>
      </c>
      <c r="AY1948" s="1">
        <f t="shared" si="1419"/>
        <v>24</v>
      </c>
      <c r="AZ1948" s="1">
        <f t="shared" si="1420"/>
        <v>24</v>
      </c>
      <c r="BA1948" s="1">
        <f t="shared" si="1421"/>
        <v>24</v>
      </c>
      <c r="BB1948" s="1">
        <f t="shared" si="1422"/>
        <v>24</v>
      </c>
      <c r="BC1948" s="1">
        <f t="shared" si="1423"/>
        <v>24</v>
      </c>
      <c r="BD1948" s="1">
        <f t="shared" si="1424"/>
        <v>24</v>
      </c>
      <c r="BE1948" s="1">
        <f t="shared" si="1425"/>
        <v>24</v>
      </c>
      <c r="BF1948" s="1">
        <f t="shared" si="1426"/>
        <v>24</v>
      </c>
      <c r="BG1948" s="1">
        <f>+IF(D1948="male",VLOOKUP(M1948,'Key node cluster'!$A$3:$C$45,3,0),VLOOKUP(M1948,'Key node cluster'!$F$3:$H$27,3,0))</f>
        <v>24</v>
      </c>
    </row>
    <row r="1949" spans="1:59" x14ac:dyDescent="0.25">
      <c r="A1949" t="s">
        <v>1453</v>
      </c>
      <c r="B1949">
        <v>9762021501</v>
      </c>
      <c r="C1949" s="7">
        <v>40</v>
      </c>
      <c r="D1949" t="s">
        <v>20</v>
      </c>
      <c r="E1949" t="s">
        <v>10</v>
      </c>
      <c r="F1949" t="s">
        <v>45</v>
      </c>
      <c r="G1949" t="str">
        <f t="shared" si="1381"/>
        <v>bachelor or above</v>
      </c>
      <c r="H1949" s="7">
        <f t="shared" si="1385"/>
        <v>20</v>
      </c>
      <c r="I1949" t="s">
        <v>14</v>
      </c>
      <c r="J1949">
        <v>45</v>
      </c>
      <c r="K1949">
        <v>19.783561643835998</v>
      </c>
      <c r="L1949">
        <v>1</v>
      </c>
      <c r="M1949" s="5">
        <f t="shared" si="1386"/>
        <v>24</v>
      </c>
      <c r="N1949" s="5">
        <f>+IF(D1949="male",VLOOKUP(BG1949,'Key node cluster'!$L$3:$N$24,3,0),VLOOKUP(BG1949,'Key node cluster'!$R$3:$T$15,3,0))</f>
        <v>0</v>
      </c>
      <c r="O1949" s="1">
        <v>0</v>
      </c>
      <c r="P1949" s="1">
        <f t="shared" si="1387"/>
        <v>12</v>
      </c>
      <c r="Q1949" s="1">
        <f t="shared" si="1388"/>
        <v>12</v>
      </c>
      <c r="R1949" s="1">
        <f t="shared" si="1389"/>
        <v>12</v>
      </c>
      <c r="S1949" s="1">
        <f t="shared" si="1390"/>
        <v>12</v>
      </c>
      <c r="T1949" s="1">
        <f t="shared" si="1391"/>
        <v>12</v>
      </c>
      <c r="U1949" s="1">
        <f t="shared" si="1392"/>
        <v>12</v>
      </c>
      <c r="V1949" s="1">
        <f t="shared" si="1393"/>
        <v>12</v>
      </c>
      <c r="W1949" s="1">
        <f t="shared" si="1394"/>
        <v>12</v>
      </c>
      <c r="X1949" s="1">
        <f t="shared" si="1395"/>
        <v>12</v>
      </c>
      <c r="Y1949" s="1">
        <f t="shared" si="1396"/>
        <v>12</v>
      </c>
      <c r="Z1949" s="1">
        <f t="shared" si="1397"/>
        <v>12</v>
      </c>
      <c r="AA1949" s="1">
        <f t="shared" si="1398"/>
        <v>12</v>
      </c>
      <c r="AB1949" s="1">
        <f t="shared" si="1399"/>
        <v>20</v>
      </c>
      <c r="AC1949" s="1">
        <f t="shared" si="1400"/>
        <v>20</v>
      </c>
      <c r="AD1949" s="1">
        <f t="shared" si="1401"/>
        <v>20</v>
      </c>
      <c r="AE1949" s="1">
        <f t="shared" si="1402"/>
        <v>20</v>
      </c>
      <c r="AF1949" s="1">
        <f t="shared" si="1403"/>
        <v>20</v>
      </c>
      <c r="AG1949" s="1">
        <f t="shared" si="1404"/>
        <v>20</v>
      </c>
      <c r="AH1949" s="1">
        <f t="shared" si="1405"/>
        <v>20</v>
      </c>
      <c r="AI1949" s="1">
        <f t="shared" si="1406"/>
        <v>20</v>
      </c>
      <c r="AJ1949" s="1">
        <f t="shared" si="1407"/>
        <v>24</v>
      </c>
      <c r="AK1949" s="1">
        <f t="shared" si="1408"/>
        <v>24</v>
      </c>
      <c r="AL1949" s="1">
        <f t="shared" si="1409"/>
        <v>24</v>
      </c>
      <c r="AM1949" s="1">
        <f t="shared" si="1410"/>
        <v>24</v>
      </c>
      <c r="AN1949" s="1">
        <f t="shared" si="1411"/>
        <v>24</v>
      </c>
      <c r="AO1949" s="1">
        <f t="shared" si="1412"/>
        <v>24</v>
      </c>
      <c r="AP1949" s="7">
        <f t="shared" si="1382"/>
        <v>24</v>
      </c>
      <c r="AQ1949" s="7">
        <f t="shared" si="1383"/>
        <v>24</v>
      </c>
      <c r="AR1949" s="1">
        <f t="shared" si="1413"/>
        <v>24</v>
      </c>
      <c r="AS1949" s="7">
        <f t="shared" si="1384"/>
        <v>24</v>
      </c>
      <c r="AT1949" s="1">
        <f t="shared" si="1414"/>
        <v>24</v>
      </c>
      <c r="AU1949" s="1">
        <f t="shared" si="1415"/>
        <v>24</v>
      </c>
      <c r="AV1949" s="1">
        <f t="shared" si="1416"/>
        <v>24</v>
      </c>
      <c r="AW1949" s="1">
        <f t="shared" si="1417"/>
        <v>24</v>
      </c>
      <c r="AX1949" s="1">
        <f t="shared" si="1418"/>
        <v>24</v>
      </c>
      <c r="AY1949" s="1">
        <f t="shared" si="1419"/>
        <v>24</v>
      </c>
      <c r="AZ1949" s="1">
        <f t="shared" si="1420"/>
        <v>24</v>
      </c>
      <c r="BA1949" s="1">
        <f t="shared" si="1421"/>
        <v>24</v>
      </c>
      <c r="BB1949" s="1">
        <f t="shared" si="1422"/>
        <v>24</v>
      </c>
      <c r="BC1949" s="1">
        <f t="shared" si="1423"/>
        <v>24</v>
      </c>
      <c r="BD1949" s="1">
        <f t="shared" si="1424"/>
        <v>24</v>
      </c>
      <c r="BE1949" s="1">
        <f t="shared" si="1425"/>
        <v>24</v>
      </c>
      <c r="BF1949" s="1">
        <f t="shared" si="1426"/>
        <v>24</v>
      </c>
      <c r="BG1949" s="1">
        <f>+IF(D1949="male",VLOOKUP(M1949,'Key node cluster'!$A$3:$C$45,3,0),VLOOKUP(M1949,'Key node cluster'!$F$3:$H$27,3,0))</f>
        <v>24</v>
      </c>
    </row>
    <row r="1950" spans="1:59" x14ac:dyDescent="0.25">
      <c r="A1950" t="s">
        <v>1454</v>
      </c>
      <c r="B1950">
        <v>9942061913</v>
      </c>
      <c r="C1950" s="7">
        <v>30</v>
      </c>
      <c r="D1950" t="s">
        <v>20</v>
      </c>
      <c r="E1950" t="s">
        <v>10</v>
      </c>
      <c r="F1950" t="s">
        <v>11</v>
      </c>
      <c r="G1950" t="str">
        <f t="shared" ref="G1950:G2001" si="1427">IF(I1950="","",IF(OR(I1950="high_school",I1950="secondary_or_below"),"secondary or below",IF(OR(I1950="bachelor",I1950="master",I1950="phd"),"bachelor or above", "tvet")))</f>
        <v>bachelor or above</v>
      </c>
      <c r="H1950" s="7">
        <f t="shared" si="1385"/>
        <v>5</v>
      </c>
      <c r="I1950" t="s">
        <v>14</v>
      </c>
      <c r="J1950">
        <v>27</v>
      </c>
      <c r="K1950">
        <v>2.6657534246574999</v>
      </c>
      <c r="L1950">
        <v>5</v>
      </c>
      <c r="M1950" s="5">
        <f t="shared" si="1386"/>
        <v>24</v>
      </c>
      <c r="N1950" s="5">
        <f>+IF(D1950="male",VLOOKUP(BG1950,'Key node cluster'!$L$3:$N$24,3,0),VLOOKUP(BG1950,'Key node cluster'!$R$3:$T$15,3,0))</f>
        <v>0</v>
      </c>
      <c r="O1950" s="1">
        <v>0</v>
      </c>
      <c r="P1950" s="1">
        <f t="shared" si="1387"/>
        <v>12</v>
      </c>
      <c r="Q1950" s="1">
        <f t="shared" si="1388"/>
        <v>12</v>
      </c>
      <c r="R1950" s="1">
        <f t="shared" si="1389"/>
        <v>12</v>
      </c>
      <c r="S1950" s="1">
        <f t="shared" si="1390"/>
        <v>12</v>
      </c>
      <c r="T1950" s="1">
        <f t="shared" si="1391"/>
        <v>12</v>
      </c>
      <c r="U1950" s="1">
        <f t="shared" si="1392"/>
        <v>12</v>
      </c>
      <c r="V1950" s="1">
        <f t="shared" si="1393"/>
        <v>12</v>
      </c>
      <c r="W1950" s="1">
        <f t="shared" si="1394"/>
        <v>12</v>
      </c>
      <c r="X1950" s="1">
        <f t="shared" si="1395"/>
        <v>12</v>
      </c>
      <c r="Y1950" s="1">
        <f t="shared" si="1396"/>
        <v>12</v>
      </c>
      <c r="Z1950" s="1">
        <f t="shared" si="1397"/>
        <v>12</v>
      </c>
      <c r="AA1950" s="1">
        <f t="shared" si="1398"/>
        <v>12</v>
      </c>
      <c r="AB1950" s="1">
        <f t="shared" si="1399"/>
        <v>20</v>
      </c>
      <c r="AC1950" s="1">
        <f t="shared" si="1400"/>
        <v>20</v>
      </c>
      <c r="AD1950" s="1">
        <f t="shared" si="1401"/>
        <v>20</v>
      </c>
      <c r="AE1950" s="1">
        <f t="shared" si="1402"/>
        <v>20</v>
      </c>
      <c r="AF1950" s="1">
        <f t="shared" si="1403"/>
        <v>20</v>
      </c>
      <c r="AG1950" s="1">
        <f t="shared" si="1404"/>
        <v>20</v>
      </c>
      <c r="AH1950" s="1">
        <f t="shared" si="1405"/>
        <v>20</v>
      </c>
      <c r="AI1950" s="1">
        <f t="shared" si="1406"/>
        <v>20</v>
      </c>
      <c r="AJ1950" s="1">
        <f t="shared" si="1407"/>
        <v>24</v>
      </c>
      <c r="AK1950" s="1">
        <f t="shared" si="1408"/>
        <v>24</v>
      </c>
      <c r="AL1950" s="1">
        <f t="shared" si="1409"/>
        <v>24</v>
      </c>
      <c r="AM1950" s="1">
        <f t="shared" si="1410"/>
        <v>24</v>
      </c>
      <c r="AN1950" s="1">
        <f t="shared" si="1411"/>
        <v>24</v>
      </c>
      <c r="AO1950" s="1">
        <f t="shared" si="1412"/>
        <v>24</v>
      </c>
      <c r="AP1950" s="7">
        <f t="shared" si="1382"/>
        <v>24</v>
      </c>
      <c r="AQ1950" s="7">
        <f t="shared" si="1383"/>
        <v>24</v>
      </c>
      <c r="AR1950" s="1">
        <f t="shared" si="1413"/>
        <v>24</v>
      </c>
      <c r="AS1950" s="7">
        <f t="shared" si="1384"/>
        <v>24</v>
      </c>
      <c r="AT1950" s="1">
        <f t="shared" si="1414"/>
        <v>24</v>
      </c>
      <c r="AU1950" s="1">
        <f t="shared" si="1415"/>
        <v>24</v>
      </c>
      <c r="AV1950" s="1">
        <f t="shared" si="1416"/>
        <v>24</v>
      </c>
      <c r="AW1950" s="1">
        <f t="shared" si="1417"/>
        <v>24</v>
      </c>
      <c r="AX1950" s="1">
        <f t="shared" si="1418"/>
        <v>24</v>
      </c>
      <c r="AY1950" s="1">
        <f t="shared" si="1419"/>
        <v>24</v>
      </c>
      <c r="AZ1950" s="1">
        <f t="shared" si="1420"/>
        <v>24</v>
      </c>
      <c r="BA1950" s="1">
        <f t="shared" si="1421"/>
        <v>24</v>
      </c>
      <c r="BB1950" s="1">
        <f t="shared" si="1422"/>
        <v>24</v>
      </c>
      <c r="BC1950" s="1">
        <f t="shared" si="1423"/>
        <v>24</v>
      </c>
      <c r="BD1950" s="1">
        <f t="shared" si="1424"/>
        <v>24</v>
      </c>
      <c r="BE1950" s="1">
        <f t="shared" si="1425"/>
        <v>24</v>
      </c>
      <c r="BF1950" s="1">
        <f t="shared" si="1426"/>
        <v>24</v>
      </c>
      <c r="BG1950" s="1">
        <f>+IF(D1950="male",VLOOKUP(M1950,'Key node cluster'!$A$3:$C$45,3,0),VLOOKUP(M1950,'Key node cluster'!$F$3:$H$27,3,0))</f>
        <v>24</v>
      </c>
    </row>
    <row r="1951" spans="1:59" x14ac:dyDescent="0.25">
      <c r="A1951" t="s">
        <v>1472</v>
      </c>
      <c r="B1951">
        <v>9782027732</v>
      </c>
      <c r="C1951" s="7">
        <v>40</v>
      </c>
      <c r="D1951" t="s">
        <v>20</v>
      </c>
      <c r="E1951" t="s">
        <v>10</v>
      </c>
      <c r="F1951" t="s">
        <v>11</v>
      </c>
      <c r="G1951" t="str">
        <f t="shared" si="1427"/>
        <v>bachelor or above</v>
      </c>
      <c r="H1951" s="7">
        <f t="shared" si="1385"/>
        <v>15</v>
      </c>
      <c r="I1951" t="s">
        <v>14</v>
      </c>
      <c r="J1951">
        <v>44</v>
      </c>
      <c r="K1951">
        <v>12.947945205479</v>
      </c>
      <c r="L1951">
        <v>3</v>
      </c>
      <c r="M1951" s="5">
        <f t="shared" si="1386"/>
        <v>24</v>
      </c>
      <c r="N1951" s="5">
        <f>+IF(D1951="male",VLOOKUP(BG1951,'Key node cluster'!$L$3:$N$24,3,0),VLOOKUP(BG1951,'Key node cluster'!$R$3:$T$15,3,0))</f>
        <v>0</v>
      </c>
      <c r="O1951" s="1">
        <v>0</v>
      </c>
      <c r="P1951" s="1">
        <f t="shared" si="1387"/>
        <v>12</v>
      </c>
      <c r="Q1951" s="1">
        <f t="shared" si="1388"/>
        <v>12</v>
      </c>
      <c r="R1951" s="1">
        <f t="shared" si="1389"/>
        <v>12</v>
      </c>
      <c r="S1951" s="1">
        <f t="shared" si="1390"/>
        <v>12</v>
      </c>
      <c r="T1951" s="1">
        <f t="shared" si="1391"/>
        <v>12</v>
      </c>
      <c r="U1951" s="1">
        <f t="shared" si="1392"/>
        <v>12</v>
      </c>
      <c r="V1951" s="1">
        <f t="shared" si="1393"/>
        <v>12</v>
      </c>
      <c r="W1951" s="1">
        <f t="shared" si="1394"/>
        <v>12</v>
      </c>
      <c r="X1951" s="1">
        <f t="shared" si="1395"/>
        <v>12</v>
      </c>
      <c r="Y1951" s="1">
        <f t="shared" si="1396"/>
        <v>12</v>
      </c>
      <c r="Z1951" s="1">
        <f t="shared" si="1397"/>
        <v>12</v>
      </c>
      <c r="AA1951" s="1">
        <f t="shared" si="1398"/>
        <v>12</v>
      </c>
      <c r="AB1951" s="1">
        <f t="shared" si="1399"/>
        <v>20</v>
      </c>
      <c r="AC1951" s="1">
        <f t="shared" si="1400"/>
        <v>20</v>
      </c>
      <c r="AD1951" s="1">
        <f t="shared" si="1401"/>
        <v>20</v>
      </c>
      <c r="AE1951" s="1">
        <f t="shared" si="1402"/>
        <v>20</v>
      </c>
      <c r="AF1951" s="1">
        <f t="shared" si="1403"/>
        <v>20</v>
      </c>
      <c r="AG1951" s="1">
        <f t="shared" si="1404"/>
        <v>20</v>
      </c>
      <c r="AH1951" s="1">
        <f t="shared" si="1405"/>
        <v>20</v>
      </c>
      <c r="AI1951" s="1">
        <f t="shared" si="1406"/>
        <v>20</v>
      </c>
      <c r="AJ1951" s="1">
        <f t="shared" si="1407"/>
        <v>24</v>
      </c>
      <c r="AK1951" s="1">
        <f t="shared" si="1408"/>
        <v>24</v>
      </c>
      <c r="AL1951" s="1">
        <f t="shared" si="1409"/>
        <v>24</v>
      </c>
      <c r="AM1951" s="1">
        <f t="shared" si="1410"/>
        <v>24</v>
      </c>
      <c r="AN1951" s="1">
        <f t="shared" si="1411"/>
        <v>24</v>
      </c>
      <c r="AO1951" s="1">
        <f t="shared" si="1412"/>
        <v>24</v>
      </c>
      <c r="AP1951" s="7">
        <f t="shared" si="1382"/>
        <v>24</v>
      </c>
      <c r="AQ1951" s="7">
        <f t="shared" si="1383"/>
        <v>24</v>
      </c>
      <c r="AR1951" s="1">
        <f t="shared" si="1413"/>
        <v>24</v>
      </c>
      <c r="AS1951" s="7">
        <f t="shared" si="1384"/>
        <v>24</v>
      </c>
      <c r="AT1951" s="1">
        <f t="shared" si="1414"/>
        <v>24</v>
      </c>
      <c r="AU1951" s="1">
        <f t="shared" si="1415"/>
        <v>24</v>
      </c>
      <c r="AV1951" s="1">
        <f t="shared" si="1416"/>
        <v>24</v>
      </c>
      <c r="AW1951" s="1">
        <f t="shared" si="1417"/>
        <v>24</v>
      </c>
      <c r="AX1951" s="1">
        <f t="shared" si="1418"/>
        <v>24</v>
      </c>
      <c r="AY1951" s="1">
        <f t="shared" si="1419"/>
        <v>24</v>
      </c>
      <c r="AZ1951" s="1">
        <f t="shared" si="1420"/>
        <v>24</v>
      </c>
      <c r="BA1951" s="1">
        <f t="shared" si="1421"/>
        <v>24</v>
      </c>
      <c r="BB1951" s="1">
        <f t="shared" si="1422"/>
        <v>24</v>
      </c>
      <c r="BC1951" s="1">
        <f t="shared" si="1423"/>
        <v>24</v>
      </c>
      <c r="BD1951" s="1">
        <f t="shared" si="1424"/>
        <v>24</v>
      </c>
      <c r="BE1951" s="1">
        <f t="shared" si="1425"/>
        <v>24</v>
      </c>
      <c r="BF1951" s="1">
        <f t="shared" si="1426"/>
        <v>24</v>
      </c>
      <c r="BG1951" s="1">
        <f>+IF(D1951="male",VLOOKUP(M1951,'Key node cluster'!$A$3:$C$45,3,0),VLOOKUP(M1951,'Key node cluster'!$F$3:$H$27,3,0))</f>
        <v>24</v>
      </c>
    </row>
    <row r="1952" spans="1:59" x14ac:dyDescent="0.25">
      <c r="A1952" t="s">
        <v>1483</v>
      </c>
      <c r="B1952">
        <v>9972029322</v>
      </c>
      <c r="C1952" s="7">
        <v>20</v>
      </c>
      <c r="D1952" t="s">
        <v>20</v>
      </c>
      <c r="E1952" t="s">
        <v>10</v>
      </c>
      <c r="G1952" t="str">
        <f t="shared" si="1427"/>
        <v>bachelor or above</v>
      </c>
      <c r="H1952" s="7">
        <f t="shared" si="1385"/>
        <v>5</v>
      </c>
      <c r="I1952" t="s">
        <v>14</v>
      </c>
      <c r="J1952">
        <v>24</v>
      </c>
      <c r="K1952">
        <v>2.2712328767123</v>
      </c>
      <c r="L1952">
        <v>15</v>
      </c>
      <c r="M1952" s="5">
        <f t="shared" si="1386"/>
        <v>24</v>
      </c>
      <c r="N1952" s="5">
        <f>+IF(D1952="male",VLOOKUP(BG1952,'Key node cluster'!$L$3:$N$24,3,0),VLOOKUP(BG1952,'Key node cluster'!$R$3:$T$15,3,0))</f>
        <v>0</v>
      </c>
      <c r="O1952" s="1">
        <v>0</v>
      </c>
      <c r="P1952" s="1">
        <f t="shared" si="1387"/>
        <v>12</v>
      </c>
      <c r="Q1952" s="1">
        <f t="shared" si="1388"/>
        <v>12</v>
      </c>
      <c r="R1952" s="1">
        <f t="shared" si="1389"/>
        <v>12</v>
      </c>
      <c r="S1952" s="1">
        <f t="shared" si="1390"/>
        <v>12</v>
      </c>
      <c r="T1952" s="1">
        <f t="shared" si="1391"/>
        <v>12</v>
      </c>
      <c r="U1952" s="1">
        <f t="shared" si="1392"/>
        <v>12</v>
      </c>
      <c r="V1952" s="1">
        <f t="shared" si="1393"/>
        <v>12</v>
      </c>
      <c r="W1952" s="1">
        <f t="shared" si="1394"/>
        <v>12</v>
      </c>
      <c r="X1952" s="1">
        <f t="shared" si="1395"/>
        <v>12</v>
      </c>
      <c r="Y1952" s="1">
        <f t="shared" si="1396"/>
        <v>12</v>
      </c>
      <c r="Z1952" s="1">
        <f t="shared" si="1397"/>
        <v>12</v>
      </c>
      <c r="AA1952" s="1">
        <f t="shared" si="1398"/>
        <v>12</v>
      </c>
      <c r="AB1952" s="1">
        <f t="shared" si="1399"/>
        <v>20</v>
      </c>
      <c r="AC1952" s="1">
        <f t="shared" si="1400"/>
        <v>20</v>
      </c>
      <c r="AD1952" s="1">
        <f t="shared" si="1401"/>
        <v>20</v>
      </c>
      <c r="AE1952" s="1">
        <f t="shared" si="1402"/>
        <v>20</v>
      </c>
      <c r="AF1952" s="1">
        <f t="shared" si="1403"/>
        <v>20</v>
      </c>
      <c r="AG1952" s="1">
        <f t="shared" si="1404"/>
        <v>20</v>
      </c>
      <c r="AH1952" s="1">
        <f t="shared" si="1405"/>
        <v>20</v>
      </c>
      <c r="AI1952" s="1">
        <f t="shared" si="1406"/>
        <v>20</v>
      </c>
      <c r="AJ1952" s="1">
        <f t="shared" si="1407"/>
        <v>24</v>
      </c>
      <c r="AK1952" s="1">
        <f t="shared" si="1408"/>
        <v>24</v>
      </c>
      <c r="AL1952" s="1">
        <f t="shared" si="1409"/>
        <v>24</v>
      </c>
      <c r="AM1952" s="1">
        <f t="shared" si="1410"/>
        <v>24</v>
      </c>
      <c r="AN1952" s="1">
        <f t="shared" si="1411"/>
        <v>24</v>
      </c>
      <c r="AO1952" s="1">
        <f t="shared" si="1412"/>
        <v>24</v>
      </c>
      <c r="AP1952" s="7">
        <f t="shared" si="1382"/>
        <v>24</v>
      </c>
      <c r="AQ1952" s="7">
        <f t="shared" si="1383"/>
        <v>24</v>
      </c>
      <c r="AR1952" s="1">
        <f t="shared" si="1413"/>
        <v>24</v>
      </c>
      <c r="AS1952" s="7">
        <f t="shared" si="1384"/>
        <v>24</v>
      </c>
      <c r="AT1952" s="1">
        <f t="shared" si="1414"/>
        <v>24</v>
      </c>
      <c r="AU1952" s="1">
        <f t="shared" si="1415"/>
        <v>24</v>
      </c>
      <c r="AV1952" s="1">
        <f t="shared" si="1416"/>
        <v>24</v>
      </c>
      <c r="AW1952" s="1">
        <f t="shared" si="1417"/>
        <v>24</v>
      </c>
      <c r="AX1952" s="1">
        <f t="shared" si="1418"/>
        <v>24</v>
      </c>
      <c r="AY1952" s="1">
        <f t="shared" si="1419"/>
        <v>24</v>
      </c>
      <c r="AZ1952" s="1">
        <f t="shared" si="1420"/>
        <v>24</v>
      </c>
      <c r="BA1952" s="1">
        <f t="shared" si="1421"/>
        <v>24</v>
      </c>
      <c r="BB1952" s="1">
        <f t="shared" si="1422"/>
        <v>24</v>
      </c>
      <c r="BC1952" s="1">
        <f t="shared" si="1423"/>
        <v>24</v>
      </c>
      <c r="BD1952" s="1">
        <f t="shared" si="1424"/>
        <v>24</v>
      </c>
      <c r="BE1952" s="1">
        <f t="shared" si="1425"/>
        <v>24</v>
      </c>
      <c r="BF1952" s="1">
        <f t="shared" si="1426"/>
        <v>24</v>
      </c>
      <c r="BG1952" s="1">
        <f>+IF(D1952="male",VLOOKUP(M1952,'Key node cluster'!$A$3:$C$45,3,0),VLOOKUP(M1952,'Key node cluster'!$F$3:$H$27,3,0))</f>
        <v>24</v>
      </c>
    </row>
    <row r="1953" spans="1:59" x14ac:dyDescent="0.25">
      <c r="A1953" t="s">
        <v>1484</v>
      </c>
      <c r="B1953">
        <v>9972022603</v>
      </c>
      <c r="C1953" s="7">
        <v>20</v>
      </c>
      <c r="D1953" t="s">
        <v>20</v>
      </c>
      <c r="E1953" t="s">
        <v>10</v>
      </c>
      <c r="G1953" t="str">
        <f t="shared" si="1427"/>
        <v>bachelor or above</v>
      </c>
      <c r="H1953" s="7">
        <f t="shared" si="1385"/>
        <v>1</v>
      </c>
      <c r="I1953" t="s">
        <v>14</v>
      </c>
      <c r="J1953">
        <v>25</v>
      </c>
      <c r="K1953">
        <v>0.68767123287670995</v>
      </c>
      <c r="L1953">
        <v>3</v>
      </c>
      <c r="M1953" s="5">
        <f t="shared" si="1386"/>
        <v>22</v>
      </c>
      <c r="N1953" s="5">
        <f>+IF(D1953="male",VLOOKUP(BG1953,'Key node cluster'!$L$3:$N$24,3,0),VLOOKUP(BG1953,'Key node cluster'!$R$3:$T$15,3,0))</f>
        <v>0</v>
      </c>
      <c r="O1953" s="1">
        <v>0</v>
      </c>
      <c r="P1953" s="1">
        <f t="shared" si="1387"/>
        <v>12</v>
      </c>
      <c r="Q1953" s="1">
        <f t="shared" si="1388"/>
        <v>12</v>
      </c>
      <c r="R1953" s="1">
        <f t="shared" si="1389"/>
        <v>12</v>
      </c>
      <c r="S1953" s="1">
        <f t="shared" si="1390"/>
        <v>12</v>
      </c>
      <c r="T1953" s="1">
        <f t="shared" si="1391"/>
        <v>12</v>
      </c>
      <c r="U1953" s="1">
        <f t="shared" si="1392"/>
        <v>12</v>
      </c>
      <c r="V1953" s="1">
        <f t="shared" si="1393"/>
        <v>12</v>
      </c>
      <c r="W1953" s="1">
        <f t="shared" si="1394"/>
        <v>12</v>
      </c>
      <c r="X1953" s="1">
        <f t="shared" si="1395"/>
        <v>12</v>
      </c>
      <c r="Y1953" s="1">
        <f t="shared" si="1396"/>
        <v>12</v>
      </c>
      <c r="Z1953" s="1">
        <f t="shared" si="1397"/>
        <v>12</v>
      </c>
      <c r="AA1953" s="1">
        <f t="shared" si="1398"/>
        <v>12</v>
      </c>
      <c r="AB1953" s="1">
        <f t="shared" si="1399"/>
        <v>20</v>
      </c>
      <c r="AC1953" s="1">
        <f t="shared" si="1400"/>
        <v>20</v>
      </c>
      <c r="AD1953" s="1">
        <f t="shared" si="1401"/>
        <v>20</v>
      </c>
      <c r="AE1953" s="1">
        <f t="shared" si="1402"/>
        <v>20</v>
      </c>
      <c r="AF1953" s="1">
        <f t="shared" si="1403"/>
        <v>20</v>
      </c>
      <c r="AG1953" s="1">
        <f t="shared" si="1404"/>
        <v>20</v>
      </c>
      <c r="AH1953" s="1">
        <f t="shared" si="1405"/>
        <v>20</v>
      </c>
      <c r="AI1953" s="1">
        <f t="shared" si="1406"/>
        <v>20</v>
      </c>
      <c r="AJ1953" s="1">
        <f t="shared" si="1407"/>
        <v>21</v>
      </c>
      <c r="AK1953" s="1">
        <f t="shared" si="1408"/>
        <v>22</v>
      </c>
      <c r="AL1953" s="1">
        <f t="shared" si="1409"/>
        <v>22</v>
      </c>
      <c r="AM1953" s="1">
        <f t="shared" si="1410"/>
        <v>22</v>
      </c>
      <c r="AN1953" s="1">
        <f t="shared" si="1411"/>
        <v>22</v>
      </c>
      <c r="AO1953" s="1">
        <f t="shared" si="1412"/>
        <v>22</v>
      </c>
      <c r="AP1953" s="7">
        <f t="shared" si="1382"/>
        <v>22</v>
      </c>
      <c r="AQ1953" s="7">
        <f t="shared" si="1383"/>
        <v>22</v>
      </c>
      <c r="AR1953" s="1">
        <f t="shared" si="1413"/>
        <v>22</v>
      </c>
      <c r="AS1953" s="7">
        <f t="shared" si="1384"/>
        <v>22</v>
      </c>
      <c r="AT1953" s="1">
        <f t="shared" si="1414"/>
        <v>22</v>
      </c>
      <c r="AU1953" s="1">
        <f t="shared" si="1415"/>
        <v>22</v>
      </c>
      <c r="AV1953" s="1">
        <f t="shared" si="1416"/>
        <v>22</v>
      </c>
      <c r="AW1953" s="1">
        <f t="shared" si="1417"/>
        <v>22</v>
      </c>
      <c r="AX1953" s="1">
        <f t="shared" si="1418"/>
        <v>22</v>
      </c>
      <c r="AY1953" s="1">
        <f t="shared" si="1419"/>
        <v>22</v>
      </c>
      <c r="AZ1953" s="1">
        <f t="shared" si="1420"/>
        <v>22</v>
      </c>
      <c r="BA1953" s="1">
        <f t="shared" si="1421"/>
        <v>22</v>
      </c>
      <c r="BB1953" s="1">
        <f t="shared" si="1422"/>
        <v>22</v>
      </c>
      <c r="BC1953" s="1">
        <f t="shared" si="1423"/>
        <v>22</v>
      </c>
      <c r="BD1953" s="1">
        <f t="shared" si="1424"/>
        <v>22</v>
      </c>
      <c r="BE1953" s="1">
        <f t="shared" si="1425"/>
        <v>22</v>
      </c>
      <c r="BF1953" s="1">
        <f t="shared" si="1426"/>
        <v>22</v>
      </c>
      <c r="BG1953" s="1">
        <f>+IF(D1953="male",VLOOKUP(M1953,'Key node cluster'!$A$3:$C$45,3,0),VLOOKUP(M1953,'Key node cluster'!$F$3:$H$27,3,0))</f>
        <v>22</v>
      </c>
    </row>
    <row r="1954" spans="1:59" x14ac:dyDescent="0.25">
      <c r="A1954" t="s">
        <v>1489</v>
      </c>
      <c r="B1954">
        <v>9962028244</v>
      </c>
      <c r="C1954" s="7">
        <v>20</v>
      </c>
      <c r="D1954" t="s">
        <v>20</v>
      </c>
      <c r="E1954" t="s">
        <v>10</v>
      </c>
      <c r="F1954" t="s">
        <v>25</v>
      </c>
      <c r="G1954" t="str">
        <f t="shared" si="1427"/>
        <v>bachelor or above</v>
      </c>
      <c r="H1954" s="7">
        <f t="shared" si="1385"/>
        <v>5</v>
      </c>
      <c r="I1954" t="s">
        <v>14</v>
      </c>
      <c r="J1954">
        <v>25</v>
      </c>
      <c r="K1954">
        <v>1.5013698630137</v>
      </c>
      <c r="L1954">
        <v>5</v>
      </c>
      <c r="M1954" s="5">
        <f t="shared" si="1386"/>
        <v>24</v>
      </c>
      <c r="N1954" s="5">
        <f>+IF(D1954="male",VLOOKUP(BG1954,'Key node cluster'!$L$3:$N$24,3,0),VLOOKUP(BG1954,'Key node cluster'!$R$3:$T$15,3,0))</f>
        <v>0</v>
      </c>
      <c r="O1954" s="1">
        <v>0</v>
      </c>
      <c r="P1954" s="1">
        <f t="shared" si="1387"/>
        <v>12</v>
      </c>
      <c r="Q1954" s="1">
        <f t="shared" si="1388"/>
        <v>12</v>
      </c>
      <c r="R1954" s="1">
        <f t="shared" si="1389"/>
        <v>12</v>
      </c>
      <c r="S1954" s="1">
        <f t="shared" si="1390"/>
        <v>12</v>
      </c>
      <c r="T1954" s="1">
        <f t="shared" si="1391"/>
        <v>12</v>
      </c>
      <c r="U1954" s="1">
        <f t="shared" si="1392"/>
        <v>12</v>
      </c>
      <c r="V1954" s="1">
        <f t="shared" si="1393"/>
        <v>12</v>
      </c>
      <c r="W1954" s="1">
        <f t="shared" si="1394"/>
        <v>12</v>
      </c>
      <c r="X1954" s="1">
        <f t="shared" si="1395"/>
        <v>12</v>
      </c>
      <c r="Y1954" s="1">
        <f t="shared" si="1396"/>
        <v>12</v>
      </c>
      <c r="Z1954" s="1">
        <f t="shared" si="1397"/>
        <v>12</v>
      </c>
      <c r="AA1954" s="1">
        <f t="shared" si="1398"/>
        <v>12</v>
      </c>
      <c r="AB1954" s="1">
        <f t="shared" si="1399"/>
        <v>20</v>
      </c>
      <c r="AC1954" s="1">
        <f t="shared" si="1400"/>
        <v>20</v>
      </c>
      <c r="AD1954" s="1">
        <f t="shared" si="1401"/>
        <v>20</v>
      </c>
      <c r="AE1954" s="1">
        <f t="shared" si="1402"/>
        <v>20</v>
      </c>
      <c r="AF1954" s="1">
        <f t="shared" si="1403"/>
        <v>20</v>
      </c>
      <c r="AG1954" s="1">
        <f t="shared" si="1404"/>
        <v>20</v>
      </c>
      <c r="AH1954" s="1">
        <f t="shared" si="1405"/>
        <v>20</v>
      </c>
      <c r="AI1954" s="1">
        <f t="shared" si="1406"/>
        <v>20</v>
      </c>
      <c r="AJ1954" s="1">
        <f t="shared" si="1407"/>
        <v>24</v>
      </c>
      <c r="AK1954" s="1">
        <f t="shared" si="1408"/>
        <v>24</v>
      </c>
      <c r="AL1954" s="1">
        <f t="shared" si="1409"/>
        <v>24</v>
      </c>
      <c r="AM1954" s="1">
        <f t="shared" si="1410"/>
        <v>24</v>
      </c>
      <c r="AN1954" s="1">
        <f t="shared" si="1411"/>
        <v>24</v>
      </c>
      <c r="AO1954" s="1">
        <f t="shared" si="1412"/>
        <v>24</v>
      </c>
      <c r="AP1954" s="7">
        <f t="shared" si="1382"/>
        <v>24</v>
      </c>
      <c r="AQ1954" s="7">
        <f t="shared" si="1383"/>
        <v>24</v>
      </c>
      <c r="AR1954" s="1">
        <f t="shared" si="1413"/>
        <v>24</v>
      </c>
      <c r="AS1954" s="7">
        <f t="shared" si="1384"/>
        <v>24</v>
      </c>
      <c r="AT1954" s="1">
        <f t="shared" si="1414"/>
        <v>24</v>
      </c>
      <c r="AU1954" s="1">
        <f t="shared" si="1415"/>
        <v>24</v>
      </c>
      <c r="AV1954" s="1">
        <f t="shared" si="1416"/>
        <v>24</v>
      </c>
      <c r="AW1954" s="1">
        <f t="shared" si="1417"/>
        <v>24</v>
      </c>
      <c r="AX1954" s="1">
        <f t="shared" si="1418"/>
        <v>24</v>
      </c>
      <c r="AY1954" s="1">
        <f t="shared" si="1419"/>
        <v>24</v>
      </c>
      <c r="AZ1954" s="1">
        <f t="shared" si="1420"/>
        <v>24</v>
      </c>
      <c r="BA1954" s="1">
        <f t="shared" si="1421"/>
        <v>24</v>
      </c>
      <c r="BB1954" s="1">
        <f t="shared" si="1422"/>
        <v>24</v>
      </c>
      <c r="BC1954" s="1">
        <f t="shared" si="1423"/>
        <v>24</v>
      </c>
      <c r="BD1954" s="1">
        <f t="shared" si="1424"/>
        <v>24</v>
      </c>
      <c r="BE1954" s="1">
        <f t="shared" si="1425"/>
        <v>24</v>
      </c>
      <c r="BF1954" s="1">
        <f t="shared" si="1426"/>
        <v>24</v>
      </c>
      <c r="BG1954" s="1">
        <f>+IF(D1954="male",VLOOKUP(M1954,'Key node cluster'!$A$3:$C$45,3,0),VLOOKUP(M1954,'Key node cluster'!$F$3:$H$27,3,0))</f>
        <v>24</v>
      </c>
    </row>
    <row r="1955" spans="1:59" x14ac:dyDescent="0.25">
      <c r="A1955" t="s">
        <v>1495</v>
      </c>
      <c r="B1955">
        <v>9832056625</v>
      </c>
      <c r="C1955" s="7">
        <v>40</v>
      </c>
      <c r="D1955" t="s">
        <v>20</v>
      </c>
      <c r="E1955" t="s">
        <v>10</v>
      </c>
      <c r="G1955" t="str">
        <f t="shared" si="1427"/>
        <v>bachelor or above</v>
      </c>
      <c r="H1955" s="7">
        <f t="shared" si="1385"/>
        <v>1</v>
      </c>
      <c r="I1955" t="s">
        <v>46</v>
      </c>
      <c r="J1955">
        <v>38</v>
      </c>
      <c r="K1955">
        <v>0.83835616438355998</v>
      </c>
      <c r="L1955">
        <v>2</v>
      </c>
      <c r="M1955" s="5">
        <f t="shared" si="1386"/>
        <v>23</v>
      </c>
      <c r="N1955" s="5">
        <f>+IF(D1955="male",VLOOKUP(BG1955,'Key node cluster'!$L$3:$N$24,3,0),VLOOKUP(BG1955,'Key node cluster'!$R$3:$T$15,3,0))</f>
        <v>0</v>
      </c>
      <c r="O1955" s="1">
        <v>0</v>
      </c>
      <c r="P1955" s="1">
        <f t="shared" si="1387"/>
        <v>12</v>
      </c>
      <c r="Q1955" s="1">
        <f t="shared" si="1388"/>
        <v>12</v>
      </c>
      <c r="R1955" s="1">
        <f t="shared" si="1389"/>
        <v>12</v>
      </c>
      <c r="S1955" s="1">
        <f t="shared" si="1390"/>
        <v>12</v>
      </c>
      <c r="T1955" s="1">
        <f t="shared" si="1391"/>
        <v>12</v>
      </c>
      <c r="U1955" s="1">
        <f t="shared" si="1392"/>
        <v>12</v>
      </c>
      <c r="V1955" s="1">
        <f t="shared" si="1393"/>
        <v>12</v>
      </c>
      <c r="W1955" s="1">
        <f t="shared" si="1394"/>
        <v>12</v>
      </c>
      <c r="X1955" s="1">
        <f t="shared" si="1395"/>
        <v>12</v>
      </c>
      <c r="Y1955" s="1">
        <f t="shared" si="1396"/>
        <v>12</v>
      </c>
      <c r="Z1955" s="1">
        <f t="shared" si="1397"/>
        <v>12</v>
      </c>
      <c r="AA1955" s="1">
        <f t="shared" si="1398"/>
        <v>12</v>
      </c>
      <c r="AB1955" s="1">
        <f t="shared" si="1399"/>
        <v>20</v>
      </c>
      <c r="AC1955" s="1">
        <f t="shared" si="1400"/>
        <v>20</v>
      </c>
      <c r="AD1955" s="1">
        <f t="shared" si="1401"/>
        <v>20</v>
      </c>
      <c r="AE1955" s="1">
        <f t="shared" si="1402"/>
        <v>20</v>
      </c>
      <c r="AF1955" s="1">
        <f t="shared" si="1403"/>
        <v>20</v>
      </c>
      <c r="AG1955" s="1">
        <f t="shared" si="1404"/>
        <v>20</v>
      </c>
      <c r="AH1955" s="1">
        <f t="shared" si="1405"/>
        <v>20</v>
      </c>
      <c r="AI1955" s="1">
        <f t="shared" si="1406"/>
        <v>20</v>
      </c>
      <c r="AJ1955" s="1">
        <f t="shared" si="1407"/>
        <v>21</v>
      </c>
      <c r="AK1955" s="1">
        <f t="shared" si="1408"/>
        <v>23</v>
      </c>
      <c r="AL1955" s="1">
        <f t="shared" si="1409"/>
        <v>23</v>
      </c>
      <c r="AM1955" s="1">
        <f t="shared" si="1410"/>
        <v>23</v>
      </c>
      <c r="AN1955" s="1">
        <f t="shared" si="1411"/>
        <v>23</v>
      </c>
      <c r="AO1955" s="1">
        <f t="shared" si="1412"/>
        <v>23</v>
      </c>
      <c r="AP1955" s="7">
        <f t="shared" si="1382"/>
        <v>23</v>
      </c>
      <c r="AQ1955" s="7">
        <f t="shared" si="1383"/>
        <v>23</v>
      </c>
      <c r="AR1955" s="1">
        <f t="shared" si="1413"/>
        <v>23</v>
      </c>
      <c r="AS1955" s="7">
        <f t="shared" si="1384"/>
        <v>23</v>
      </c>
      <c r="AT1955" s="1">
        <f t="shared" si="1414"/>
        <v>23</v>
      </c>
      <c r="AU1955" s="1">
        <f t="shared" si="1415"/>
        <v>23</v>
      </c>
      <c r="AV1955" s="1">
        <f t="shared" si="1416"/>
        <v>23</v>
      </c>
      <c r="AW1955" s="1">
        <f t="shared" si="1417"/>
        <v>23</v>
      </c>
      <c r="AX1955" s="1">
        <f t="shared" si="1418"/>
        <v>23</v>
      </c>
      <c r="AY1955" s="1">
        <f t="shared" si="1419"/>
        <v>23</v>
      </c>
      <c r="AZ1955" s="1">
        <f t="shared" si="1420"/>
        <v>23</v>
      </c>
      <c r="BA1955" s="1">
        <f t="shared" si="1421"/>
        <v>23</v>
      </c>
      <c r="BB1955" s="1">
        <f t="shared" si="1422"/>
        <v>23</v>
      </c>
      <c r="BC1955" s="1">
        <f t="shared" si="1423"/>
        <v>23</v>
      </c>
      <c r="BD1955" s="1">
        <f t="shared" si="1424"/>
        <v>23</v>
      </c>
      <c r="BE1955" s="1">
        <f t="shared" si="1425"/>
        <v>23</v>
      </c>
      <c r="BF1955" s="1">
        <f t="shared" si="1426"/>
        <v>23</v>
      </c>
      <c r="BG1955" s="1">
        <f>+IF(D1955="male",VLOOKUP(M1955,'Key node cluster'!$A$3:$C$45,3,0),VLOOKUP(M1955,'Key node cluster'!$F$3:$H$27,3,0))</f>
        <v>23</v>
      </c>
    </row>
    <row r="1956" spans="1:59" x14ac:dyDescent="0.25">
      <c r="A1956" t="s">
        <v>1496</v>
      </c>
      <c r="B1956">
        <v>9842051580</v>
      </c>
      <c r="C1956" s="7">
        <v>40</v>
      </c>
      <c r="D1956" t="s">
        <v>20</v>
      </c>
      <c r="E1956" t="s">
        <v>10</v>
      </c>
      <c r="F1956" t="s">
        <v>11</v>
      </c>
      <c r="G1956" t="str">
        <f t="shared" si="1427"/>
        <v>bachelor or above</v>
      </c>
      <c r="H1956" s="7">
        <f t="shared" si="1385"/>
        <v>10</v>
      </c>
      <c r="I1956" t="s">
        <v>14</v>
      </c>
      <c r="J1956">
        <v>37</v>
      </c>
      <c r="K1956">
        <v>7.6904109589041001</v>
      </c>
      <c r="L1956">
        <v>6</v>
      </c>
      <c r="M1956" s="5">
        <f t="shared" si="1386"/>
        <v>24</v>
      </c>
      <c r="N1956" s="5">
        <f>+IF(D1956="male",VLOOKUP(BG1956,'Key node cluster'!$L$3:$N$24,3,0),VLOOKUP(BG1956,'Key node cluster'!$R$3:$T$15,3,0))</f>
        <v>0</v>
      </c>
      <c r="O1956" s="1">
        <v>0</v>
      </c>
      <c r="P1956" s="1">
        <f t="shared" si="1387"/>
        <v>12</v>
      </c>
      <c r="Q1956" s="1">
        <f t="shared" si="1388"/>
        <v>12</v>
      </c>
      <c r="R1956" s="1">
        <f t="shared" si="1389"/>
        <v>12</v>
      </c>
      <c r="S1956" s="1">
        <f t="shared" si="1390"/>
        <v>12</v>
      </c>
      <c r="T1956" s="1">
        <f t="shared" si="1391"/>
        <v>12</v>
      </c>
      <c r="U1956" s="1">
        <f t="shared" si="1392"/>
        <v>12</v>
      </c>
      <c r="V1956" s="1">
        <f t="shared" si="1393"/>
        <v>12</v>
      </c>
      <c r="W1956" s="1">
        <f t="shared" si="1394"/>
        <v>12</v>
      </c>
      <c r="X1956" s="1">
        <f t="shared" si="1395"/>
        <v>12</v>
      </c>
      <c r="Y1956" s="1">
        <f t="shared" si="1396"/>
        <v>12</v>
      </c>
      <c r="Z1956" s="1">
        <f t="shared" si="1397"/>
        <v>12</v>
      </c>
      <c r="AA1956" s="1">
        <f t="shared" si="1398"/>
        <v>12</v>
      </c>
      <c r="AB1956" s="1">
        <f t="shared" si="1399"/>
        <v>20</v>
      </c>
      <c r="AC1956" s="1">
        <f t="shared" si="1400"/>
        <v>20</v>
      </c>
      <c r="AD1956" s="1">
        <f t="shared" si="1401"/>
        <v>20</v>
      </c>
      <c r="AE1956" s="1">
        <f t="shared" si="1402"/>
        <v>20</v>
      </c>
      <c r="AF1956" s="1">
        <f t="shared" si="1403"/>
        <v>20</v>
      </c>
      <c r="AG1956" s="1">
        <f t="shared" si="1404"/>
        <v>20</v>
      </c>
      <c r="AH1956" s="1">
        <f t="shared" si="1405"/>
        <v>20</v>
      </c>
      <c r="AI1956" s="1">
        <f t="shared" si="1406"/>
        <v>20</v>
      </c>
      <c r="AJ1956" s="1">
        <f t="shared" si="1407"/>
        <v>24</v>
      </c>
      <c r="AK1956" s="1">
        <f t="shared" si="1408"/>
        <v>24</v>
      </c>
      <c r="AL1956" s="1">
        <f t="shared" si="1409"/>
        <v>24</v>
      </c>
      <c r="AM1956" s="1">
        <f t="shared" si="1410"/>
        <v>24</v>
      </c>
      <c r="AN1956" s="1">
        <f t="shared" si="1411"/>
        <v>24</v>
      </c>
      <c r="AO1956" s="1">
        <f t="shared" si="1412"/>
        <v>24</v>
      </c>
      <c r="AP1956" s="7">
        <f t="shared" ref="AP1956:AP2001" si="1428">IF($D1956="male",IF(P1956&lt;&gt;26,AO1956,IF(F1956="",AO1956,IF(F1956&lt;&gt;"amman",27,38))),AO1956)</f>
        <v>24</v>
      </c>
      <c r="AQ1956" s="7">
        <f t="shared" ref="AQ1956:AQ2001" si="1429">IF($D1956="male",IF(AP1956&lt;&gt;27,AP1956,IF(F1956="",AP1956,IF(F1956&lt;&gt;"zarqa",28,33))),AP1956)</f>
        <v>24</v>
      </c>
      <c r="AR1956" s="1">
        <f t="shared" si="1413"/>
        <v>24</v>
      </c>
      <c r="AS1956" s="7">
        <f t="shared" ref="AS1956:AS2001" si="1430">IF($D1956="male",IF(AR1956&lt;&gt;29,AR1956,IF(C1956&lt;=25,30,31)),AR1956)</f>
        <v>24</v>
      </c>
      <c r="AT1956" s="1">
        <f t="shared" si="1414"/>
        <v>24</v>
      </c>
      <c r="AU1956" s="1">
        <f t="shared" si="1415"/>
        <v>24</v>
      </c>
      <c r="AV1956" s="1">
        <f t="shared" si="1416"/>
        <v>24</v>
      </c>
      <c r="AW1956" s="1">
        <f t="shared" si="1417"/>
        <v>24</v>
      </c>
      <c r="AX1956" s="1">
        <f t="shared" si="1418"/>
        <v>24</v>
      </c>
      <c r="AY1956" s="1">
        <f t="shared" si="1419"/>
        <v>24</v>
      </c>
      <c r="AZ1956" s="1">
        <f t="shared" si="1420"/>
        <v>24</v>
      </c>
      <c r="BA1956" s="1">
        <f t="shared" si="1421"/>
        <v>24</v>
      </c>
      <c r="BB1956" s="1">
        <f t="shared" si="1422"/>
        <v>24</v>
      </c>
      <c r="BC1956" s="1">
        <f t="shared" si="1423"/>
        <v>24</v>
      </c>
      <c r="BD1956" s="1">
        <f t="shared" si="1424"/>
        <v>24</v>
      </c>
      <c r="BE1956" s="1">
        <f t="shared" si="1425"/>
        <v>24</v>
      </c>
      <c r="BF1956" s="1">
        <f t="shared" si="1426"/>
        <v>24</v>
      </c>
      <c r="BG1956" s="1">
        <f>+IF(D1956="male",VLOOKUP(M1956,'Key node cluster'!$A$3:$C$45,3,0),VLOOKUP(M1956,'Key node cluster'!$F$3:$H$27,3,0))</f>
        <v>24</v>
      </c>
    </row>
    <row r="1957" spans="1:59" x14ac:dyDescent="0.25">
      <c r="A1957" t="s">
        <v>1498</v>
      </c>
      <c r="B1957">
        <v>9792015550</v>
      </c>
      <c r="C1957" s="7">
        <v>40</v>
      </c>
      <c r="D1957" t="s">
        <v>20</v>
      </c>
      <c r="E1957" t="s">
        <v>10</v>
      </c>
      <c r="G1957" t="str">
        <f t="shared" si="1427"/>
        <v>bachelor or above</v>
      </c>
      <c r="H1957" s="7">
        <f t="shared" si="1385"/>
        <v>15</v>
      </c>
      <c r="I1957" t="s">
        <v>46</v>
      </c>
      <c r="J1957">
        <v>42</v>
      </c>
      <c r="K1957">
        <v>14.865753424657999</v>
      </c>
      <c r="L1957">
        <v>1</v>
      </c>
      <c r="M1957" s="5">
        <f t="shared" si="1386"/>
        <v>24</v>
      </c>
      <c r="N1957" s="5">
        <f>+IF(D1957="male",VLOOKUP(BG1957,'Key node cluster'!$L$3:$N$24,3,0),VLOOKUP(BG1957,'Key node cluster'!$R$3:$T$15,3,0))</f>
        <v>0</v>
      </c>
      <c r="O1957" s="1">
        <v>0</v>
      </c>
      <c r="P1957" s="1">
        <f t="shared" si="1387"/>
        <v>12</v>
      </c>
      <c r="Q1957" s="1">
        <f t="shared" si="1388"/>
        <v>12</v>
      </c>
      <c r="R1957" s="1">
        <f t="shared" si="1389"/>
        <v>12</v>
      </c>
      <c r="S1957" s="1">
        <f t="shared" si="1390"/>
        <v>12</v>
      </c>
      <c r="T1957" s="1">
        <f t="shared" si="1391"/>
        <v>12</v>
      </c>
      <c r="U1957" s="1">
        <f t="shared" si="1392"/>
        <v>12</v>
      </c>
      <c r="V1957" s="1">
        <f t="shared" si="1393"/>
        <v>12</v>
      </c>
      <c r="W1957" s="1">
        <f t="shared" si="1394"/>
        <v>12</v>
      </c>
      <c r="X1957" s="1">
        <f t="shared" si="1395"/>
        <v>12</v>
      </c>
      <c r="Y1957" s="1">
        <f t="shared" si="1396"/>
        <v>12</v>
      </c>
      <c r="Z1957" s="1">
        <f t="shared" si="1397"/>
        <v>12</v>
      </c>
      <c r="AA1957" s="1">
        <f t="shared" si="1398"/>
        <v>12</v>
      </c>
      <c r="AB1957" s="1">
        <f t="shared" si="1399"/>
        <v>20</v>
      </c>
      <c r="AC1957" s="1">
        <f t="shared" si="1400"/>
        <v>20</v>
      </c>
      <c r="AD1957" s="1">
        <f t="shared" si="1401"/>
        <v>20</v>
      </c>
      <c r="AE1957" s="1">
        <f t="shared" si="1402"/>
        <v>20</v>
      </c>
      <c r="AF1957" s="1">
        <f t="shared" si="1403"/>
        <v>20</v>
      </c>
      <c r="AG1957" s="1">
        <f t="shared" si="1404"/>
        <v>20</v>
      </c>
      <c r="AH1957" s="1">
        <f t="shared" si="1405"/>
        <v>20</v>
      </c>
      <c r="AI1957" s="1">
        <f t="shared" si="1406"/>
        <v>20</v>
      </c>
      <c r="AJ1957" s="1">
        <f t="shared" si="1407"/>
        <v>24</v>
      </c>
      <c r="AK1957" s="1">
        <f t="shared" si="1408"/>
        <v>24</v>
      </c>
      <c r="AL1957" s="1">
        <f t="shared" si="1409"/>
        <v>24</v>
      </c>
      <c r="AM1957" s="1">
        <f t="shared" si="1410"/>
        <v>24</v>
      </c>
      <c r="AN1957" s="1">
        <f t="shared" si="1411"/>
        <v>24</v>
      </c>
      <c r="AO1957" s="1">
        <f t="shared" si="1412"/>
        <v>24</v>
      </c>
      <c r="AP1957" s="7">
        <f t="shared" si="1428"/>
        <v>24</v>
      </c>
      <c r="AQ1957" s="7">
        <f t="shared" si="1429"/>
        <v>24</v>
      </c>
      <c r="AR1957" s="1">
        <f t="shared" si="1413"/>
        <v>24</v>
      </c>
      <c r="AS1957" s="7">
        <f t="shared" si="1430"/>
        <v>24</v>
      </c>
      <c r="AT1957" s="1">
        <f t="shared" si="1414"/>
        <v>24</v>
      </c>
      <c r="AU1957" s="1">
        <f t="shared" si="1415"/>
        <v>24</v>
      </c>
      <c r="AV1957" s="1">
        <f t="shared" si="1416"/>
        <v>24</v>
      </c>
      <c r="AW1957" s="1">
        <f t="shared" si="1417"/>
        <v>24</v>
      </c>
      <c r="AX1957" s="1">
        <f t="shared" si="1418"/>
        <v>24</v>
      </c>
      <c r="AY1957" s="1">
        <f t="shared" si="1419"/>
        <v>24</v>
      </c>
      <c r="AZ1957" s="1">
        <f t="shared" si="1420"/>
        <v>24</v>
      </c>
      <c r="BA1957" s="1">
        <f t="shared" si="1421"/>
        <v>24</v>
      </c>
      <c r="BB1957" s="1">
        <f t="shared" si="1422"/>
        <v>24</v>
      </c>
      <c r="BC1957" s="1">
        <f t="shared" si="1423"/>
        <v>24</v>
      </c>
      <c r="BD1957" s="1">
        <f t="shared" si="1424"/>
        <v>24</v>
      </c>
      <c r="BE1957" s="1">
        <f t="shared" si="1425"/>
        <v>24</v>
      </c>
      <c r="BF1957" s="1">
        <f t="shared" si="1426"/>
        <v>24</v>
      </c>
      <c r="BG1957" s="1">
        <f>+IF(D1957="male",VLOOKUP(M1957,'Key node cluster'!$A$3:$C$45,3,0),VLOOKUP(M1957,'Key node cluster'!$F$3:$H$27,3,0))</f>
        <v>24</v>
      </c>
    </row>
    <row r="1958" spans="1:59" x14ac:dyDescent="0.25">
      <c r="A1958" t="s">
        <v>1499</v>
      </c>
      <c r="B1958">
        <v>9922013431</v>
      </c>
      <c r="C1958" s="7">
        <v>30</v>
      </c>
      <c r="D1958" t="s">
        <v>20</v>
      </c>
      <c r="E1958" t="s">
        <v>10</v>
      </c>
      <c r="F1958" t="s">
        <v>11</v>
      </c>
      <c r="G1958" t="str">
        <f t="shared" si="1427"/>
        <v>bachelor or above</v>
      </c>
      <c r="H1958" s="7">
        <f t="shared" si="1385"/>
        <v>10</v>
      </c>
      <c r="I1958" t="s">
        <v>14</v>
      </c>
      <c r="J1958">
        <v>30</v>
      </c>
      <c r="K1958">
        <v>6.7726027397259996</v>
      </c>
      <c r="L1958">
        <v>8</v>
      </c>
      <c r="M1958" s="5">
        <f t="shared" si="1386"/>
        <v>24</v>
      </c>
      <c r="N1958" s="5">
        <f>+IF(D1958="male",VLOOKUP(BG1958,'Key node cluster'!$L$3:$N$24,3,0),VLOOKUP(BG1958,'Key node cluster'!$R$3:$T$15,3,0))</f>
        <v>0</v>
      </c>
      <c r="O1958" s="1">
        <v>0</v>
      </c>
      <c r="P1958" s="1">
        <f t="shared" si="1387"/>
        <v>12</v>
      </c>
      <c r="Q1958" s="1">
        <f t="shared" si="1388"/>
        <v>12</v>
      </c>
      <c r="R1958" s="1">
        <f t="shared" si="1389"/>
        <v>12</v>
      </c>
      <c r="S1958" s="1">
        <f t="shared" si="1390"/>
        <v>12</v>
      </c>
      <c r="T1958" s="1">
        <f t="shared" si="1391"/>
        <v>12</v>
      </c>
      <c r="U1958" s="1">
        <f t="shared" si="1392"/>
        <v>12</v>
      </c>
      <c r="V1958" s="1">
        <f t="shared" si="1393"/>
        <v>12</v>
      </c>
      <c r="W1958" s="1">
        <f t="shared" si="1394"/>
        <v>12</v>
      </c>
      <c r="X1958" s="1">
        <f t="shared" si="1395"/>
        <v>12</v>
      </c>
      <c r="Y1958" s="1">
        <f t="shared" si="1396"/>
        <v>12</v>
      </c>
      <c r="Z1958" s="1">
        <f t="shared" si="1397"/>
        <v>12</v>
      </c>
      <c r="AA1958" s="1">
        <f t="shared" si="1398"/>
        <v>12</v>
      </c>
      <c r="AB1958" s="1">
        <f t="shared" si="1399"/>
        <v>20</v>
      </c>
      <c r="AC1958" s="1">
        <f t="shared" si="1400"/>
        <v>20</v>
      </c>
      <c r="AD1958" s="1">
        <f t="shared" si="1401"/>
        <v>20</v>
      </c>
      <c r="AE1958" s="1">
        <f t="shared" si="1402"/>
        <v>20</v>
      </c>
      <c r="AF1958" s="1">
        <f t="shared" si="1403"/>
        <v>20</v>
      </c>
      <c r="AG1958" s="1">
        <f t="shared" si="1404"/>
        <v>20</v>
      </c>
      <c r="AH1958" s="1">
        <f t="shared" si="1405"/>
        <v>20</v>
      </c>
      <c r="AI1958" s="1">
        <f t="shared" si="1406"/>
        <v>20</v>
      </c>
      <c r="AJ1958" s="1">
        <f t="shared" si="1407"/>
        <v>24</v>
      </c>
      <c r="AK1958" s="1">
        <f t="shared" si="1408"/>
        <v>24</v>
      </c>
      <c r="AL1958" s="1">
        <f t="shared" si="1409"/>
        <v>24</v>
      </c>
      <c r="AM1958" s="1">
        <f t="shared" si="1410"/>
        <v>24</v>
      </c>
      <c r="AN1958" s="1">
        <f t="shared" si="1411"/>
        <v>24</v>
      </c>
      <c r="AO1958" s="1">
        <f t="shared" si="1412"/>
        <v>24</v>
      </c>
      <c r="AP1958" s="7">
        <f t="shared" si="1428"/>
        <v>24</v>
      </c>
      <c r="AQ1958" s="7">
        <f t="shared" si="1429"/>
        <v>24</v>
      </c>
      <c r="AR1958" s="1">
        <f t="shared" si="1413"/>
        <v>24</v>
      </c>
      <c r="AS1958" s="7">
        <f t="shared" si="1430"/>
        <v>24</v>
      </c>
      <c r="AT1958" s="1">
        <f t="shared" si="1414"/>
        <v>24</v>
      </c>
      <c r="AU1958" s="1">
        <f t="shared" si="1415"/>
        <v>24</v>
      </c>
      <c r="AV1958" s="1">
        <f t="shared" si="1416"/>
        <v>24</v>
      </c>
      <c r="AW1958" s="1">
        <f t="shared" si="1417"/>
        <v>24</v>
      </c>
      <c r="AX1958" s="1">
        <f t="shared" si="1418"/>
        <v>24</v>
      </c>
      <c r="AY1958" s="1">
        <f t="shared" si="1419"/>
        <v>24</v>
      </c>
      <c r="AZ1958" s="1">
        <f t="shared" si="1420"/>
        <v>24</v>
      </c>
      <c r="BA1958" s="1">
        <f t="shared" si="1421"/>
        <v>24</v>
      </c>
      <c r="BB1958" s="1">
        <f t="shared" si="1422"/>
        <v>24</v>
      </c>
      <c r="BC1958" s="1">
        <f t="shared" si="1423"/>
        <v>24</v>
      </c>
      <c r="BD1958" s="1">
        <f t="shared" si="1424"/>
        <v>24</v>
      </c>
      <c r="BE1958" s="1">
        <f t="shared" si="1425"/>
        <v>24</v>
      </c>
      <c r="BF1958" s="1">
        <f t="shared" si="1426"/>
        <v>24</v>
      </c>
      <c r="BG1958" s="1">
        <f>+IF(D1958="male",VLOOKUP(M1958,'Key node cluster'!$A$3:$C$45,3,0),VLOOKUP(M1958,'Key node cluster'!$F$3:$H$27,3,0))</f>
        <v>24</v>
      </c>
    </row>
    <row r="1959" spans="1:59" x14ac:dyDescent="0.25">
      <c r="A1959" t="s">
        <v>1503</v>
      </c>
      <c r="B1959">
        <v>2000323393</v>
      </c>
      <c r="C1959" s="7">
        <v>30</v>
      </c>
      <c r="D1959" t="s">
        <v>20</v>
      </c>
      <c r="E1959" t="s">
        <v>10</v>
      </c>
      <c r="F1959" t="s">
        <v>11</v>
      </c>
      <c r="G1959" t="str">
        <f t="shared" si="1427"/>
        <v>bachelor or above</v>
      </c>
      <c r="H1959" s="7">
        <f t="shared" si="1385"/>
        <v>5</v>
      </c>
      <c r="I1959" t="s">
        <v>14</v>
      </c>
      <c r="J1959">
        <v>35</v>
      </c>
      <c r="K1959">
        <v>2.6904109589041001</v>
      </c>
      <c r="L1959">
        <v>1</v>
      </c>
      <c r="M1959" s="5">
        <f t="shared" si="1386"/>
        <v>24</v>
      </c>
      <c r="N1959" s="5">
        <f>+IF(D1959="male",VLOOKUP(BG1959,'Key node cluster'!$L$3:$N$24,3,0),VLOOKUP(BG1959,'Key node cluster'!$R$3:$T$15,3,0))</f>
        <v>0</v>
      </c>
      <c r="O1959" s="1">
        <v>0</v>
      </c>
      <c r="P1959" s="1">
        <f t="shared" si="1387"/>
        <v>12</v>
      </c>
      <c r="Q1959" s="1">
        <f t="shared" si="1388"/>
        <v>12</v>
      </c>
      <c r="R1959" s="1">
        <f t="shared" si="1389"/>
        <v>12</v>
      </c>
      <c r="S1959" s="1">
        <f t="shared" si="1390"/>
        <v>12</v>
      </c>
      <c r="T1959" s="1">
        <f t="shared" si="1391"/>
        <v>12</v>
      </c>
      <c r="U1959" s="1">
        <f t="shared" si="1392"/>
        <v>12</v>
      </c>
      <c r="V1959" s="1">
        <f t="shared" si="1393"/>
        <v>12</v>
      </c>
      <c r="W1959" s="1">
        <f t="shared" si="1394"/>
        <v>12</v>
      </c>
      <c r="X1959" s="1">
        <f t="shared" si="1395"/>
        <v>12</v>
      </c>
      <c r="Y1959" s="1">
        <f t="shared" si="1396"/>
        <v>12</v>
      </c>
      <c r="Z1959" s="1">
        <f t="shared" si="1397"/>
        <v>12</v>
      </c>
      <c r="AA1959" s="1">
        <f t="shared" si="1398"/>
        <v>12</v>
      </c>
      <c r="AB1959" s="1">
        <f t="shared" si="1399"/>
        <v>20</v>
      </c>
      <c r="AC1959" s="1">
        <f t="shared" si="1400"/>
        <v>20</v>
      </c>
      <c r="AD1959" s="1">
        <f t="shared" si="1401"/>
        <v>20</v>
      </c>
      <c r="AE1959" s="1">
        <f t="shared" si="1402"/>
        <v>20</v>
      </c>
      <c r="AF1959" s="1">
        <f t="shared" si="1403"/>
        <v>20</v>
      </c>
      <c r="AG1959" s="1">
        <f t="shared" si="1404"/>
        <v>20</v>
      </c>
      <c r="AH1959" s="1">
        <f t="shared" si="1405"/>
        <v>20</v>
      </c>
      <c r="AI1959" s="1">
        <f t="shared" si="1406"/>
        <v>20</v>
      </c>
      <c r="AJ1959" s="1">
        <f t="shared" si="1407"/>
        <v>24</v>
      </c>
      <c r="AK1959" s="1">
        <f t="shared" si="1408"/>
        <v>24</v>
      </c>
      <c r="AL1959" s="1">
        <f t="shared" si="1409"/>
        <v>24</v>
      </c>
      <c r="AM1959" s="1">
        <f t="shared" si="1410"/>
        <v>24</v>
      </c>
      <c r="AN1959" s="1">
        <f t="shared" si="1411"/>
        <v>24</v>
      </c>
      <c r="AO1959" s="1">
        <f t="shared" si="1412"/>
        <v>24</v>
      </c>
      <c r="AP1959" s="7">
        <f t="shared" si="1428"/>
        <v>24</v>
      </c>
      <c r="AQ1959" s="7">
        <f t="shared" si="1429"/>
        <v>24</v>
      </c>
      <c r="AR1959" s="1">
        <f t="shared" si="1413"/>
        <v>24</v>
      </c>
      <c r="AS1959" s="7">
        <f t="shared" si="1430"/>
        <v>24</v>
      </c>
      <c r="AT1959" s="1">
        <f t="shared" si="1414"/>
        <v>24</v>
      </c>
      <c r="AU1959" s="1">
        <f t="shared" si="1415"/>
        <v>24</v>
      </c>
      <c r="AV1959" s="1">
        <f t="shared" si="1416"/>
        <v>24</v>
      </c>
      <c r="AW1959" s="1">
        <f t="shared" si="1417"/>
        <v>24</v>
      </c>
      <c r="AX1959" s="1">
        <f t="shared" si="1418"/>
        <v>24</v>
      </c>
      <c r="AY1959" s="1">
        <f t="shared" si="1419"/>
        <v>24</v>
      </c>
      <c r="AZ1959" s="1">
        <f t="shared" si="1420"/>
        <v>24</v>
      </c>
      <c r="BA1959" s="1">
        <f t="shared" si="1421"/>
        <v>24</v>
      </c>
      <c r="BB1959" s="1">
        <f t="shared" si="1422"/>
        <v>24</v>
      </c>
      <c r="BC1959" s="1">
        <f t="shared" si="1423"/>
        <v>24</v>
      </c>
      <c r="BD1959" s="1">
        <f t="shared" si="1424"/>
        <v>24</v>
      </c>
      <c r="BE1959" s="1">
        <f t="shared" si="1425"/>
        <v>24</v>
      </c>
      <c r="BF1959" s="1">
        <f t="shared" si="1426"/>
        <v>24</v>
      </c>
      <c r="BG1959" s="1">
        <f>+IF(D1959="male",VLOOKUP(M1959,'Key node cluster'!$A$3:$C$45,3,0),VLOOKUP(M1959,'Key node cluster'!$F$3:$H$27,3,0))</f>
        <v>24</v>
      </c>
    </row>
    <row r="1960" spans="1:59" x14ac:dyDescent="0.25">
      <c r="A1960" t="s">
        <v>1507</v>
      </c>
      <c r="B1960">
        <v>9852038286</v>
      </c>
      <c r="C1960" s="7">
        <v>40</v>
      </c>
      <c r="D1960" t="s">
        <v>20</v>
      </c>
      <c r="E1960" t="s">
        <v>10</v>
      </c>
      <c r="F1960" t="s">
        <v>25</v>
      </c>
      <c r="G1960" t="str">
        <f t="shared" si="1427"/>
        <v>bachelor or above</v>
      </c>
      <c r="H1960" s="7">
        <f t="shared" si="1385"/>
        <v>15</v>
      </c>
      <c r="I1960" t="s">
        <v>14</v>
      </c>
      <c r="J1960">
        <v>36</v>
      </c>
      <c r="K1960">
        <v>10.767123287671</v>
      </c>
      <c r="L1960">
        <v>16</v>
      </c>
      <c r="M1960" s="5">
        <f t="shared" si="1386"/>
        <v>24</v>
      </c>
      <c r="N1960" s="5">
        <f>+IF(D1960="male",VLOOKUP(BG1960,'Key node cluster'!$L$3:$N$24,3,0),VLOOKUP(BG1960,'Key node cluster'!$R$3:$T$15,3,0))</f>
        <v>0</v>
      </c>
      <c r="O1960" s="1">
        <v>0</v>
      </c>
      <c r="P1960" s="1">
        <f t="shared" si="1387"/>
        <v>12</v>
      </c>
      <c r="Q1960" s="1">
        <f t="shared" si="1388"/>
        <v>12</v>
      </c>
      <c r="R1960" s="1">
        <f t="shared" si="1389"/>
        <v>12</v>
      </c>
      <c r="S1960" s="1">
        <f t="shared" si="1390"/>
        <v>12</v>
      </c>
      <c r="T1960" s="1">
        <f t="shared" si="1391"/>
        <v>12</v>
      </c>
      <c r="U1960" s="1">
        <f t="shared" si="1392"/>
        <v>12</v>
      </c>
      <c r="V1960" s="1">
        <f t="shared" si="1393"/>
        <v>12</v>
      </c>
      <c r="W1960" s="1">
        <f t="shared" si="1394"/>
        <v>12</v>
      </c>
      <c r="X1960" s="1">
        <f t="shared" si="1395"/>
        <v>12</v>
      </c>
      <c r="Y1960" s="1">
        <f t="shared" si="1396"/>
        <v>12</v>
      </c>
      <c r="Z1960" s="1">
        <f t="shared" si="1397"/>
        <v>12</v>
      </c>
      <c r="AA1960" s="1">
        <f t="shared" si="1398"/>
        <v>12</v>
      </c>
      <c r="AB1960" s="1">
        <f t="shared" si="1399"/>
        <v>20</v>
      </c>
      <c r="AC1960" s="1">
        <f t="shared" si="1400"/>
        <v>20</v>
      </c>
      <c r="AD1960" s="1">
        <f t="shared" si="1401"/>
        <v>20</v>
      </c>
      <c r="AE1960" s="1">
        <f t="shared" si="1402"/>
        <v>20</v>
      </c>
      <c r="AF1960" s="1">
        <f t="shared" si="1403"/>
        <v>20</v>
      </c>
      <c r="AG1960" s="1">
        <f t="shared" si="1404"/>
        <v>20</v>
      </c>
      <c r="AH1960" s="1">
        <f t="shared" si="1405"/>
        <v>20</v>
      </c>
      <c r="AI1960" s="1">
        <f t="shared" si="1406"/>
        <v>20</v>
      </c>
      <c r="AJ1960" s="1">
        <f t="shared" si="1407"/>
        <v>24</v>
      </c>
      <c r="AK1960" s="1">
        <f t="shared" si="1408"/>
        <v>24</v>
      </c>
      <c r="AL1960" s="1">
        <f t="shared" si="1409"/>
        <v>24</v>
      </c>
      <c r="AM1960" s="1">
        <f t="shared" si="1410"/>
        <v>24</v>
      </c>
      <c r="AN1960" s="1">
        <f t="shared" si="1411"/>
        <v>24</v>
      </c>
      <c r="AO1960" s="1">
        <f t="shared" si="1412"/>
        <v>24</v>
      </c>
      <c r="AP1960" s="7">
        <f t="shared" si="1428"/>
        <v>24</v>
      </c>
      <c r="AQ1960" s="7">
        <f t="shared" si="1429"/>
        <v>24</v>
      </c>
      <c r="AR1960" s="1">
        <f t="shared" si="1413"/>
        <v>24</v>
      </c>
      <c r="AS1960" s="7">
        <f t="shared" si="1430"/>
        <v>24</v>
      </c>
      <c r="AT1960" s="1">
        <f t="shared" si="1414"/>
        <v>24</v>
      </c>
      <c r="AU1960" s="1">
        <f t="shared" si="1415"/>
        <v>24</v>
      </c>
      <c r="AV1960" s="1">
        <f t="shared" si="1416"/>
        <v>24</v>
      </c>
      <c r="AW1960" s="1">
        <f t="shared" si="1417"/>
        <v>24</v>
      </c>
      <c r="AX1960" s="1">
        <f t="shared" si="1418"/>
        <v>24</v>
      </c>
      <c r="AY1960" s="1">
        <f t="shared" si="1419"/>
        <v>24</v>
      </c>
      <c r="AZ1960" s="1">
        <f t="shared" si="1420"/>
        <v>24</v>
      </c>
      <c r="BA1960" s="1">
        <f t="shared" si="1421"/>
        <v>24</v>
      </c>
      <c r="BB1960" s="1">
        <f t="shared" si="1422"/>
        <v>24</v>
      </c>
      <c r="BC1960" s="1">
        <f t="shared" si="1423"/>
        <v>24</v>
      </c>
      <c r="BD1960" s="1">
        <f t="shared" si="1424"/>
        <v>24</v>
      </c>
      <c r="BE1960" s="1">
        <f t="shared" si="1425"/>
        <v>24</v>
      </c>
      <c r="BF1960" s="1">
        <f t="shared" si="1426"/>
        <v>24</v>
      </c>
      <c r="BG1960" s="1">
        <f>+IF(D1960="male",VLOOKUP(M1960,'Key node cluster'!$A$3:$C$45,3,0),VLOOKUP(M1960,'Key node cluster'!$F$3:$H$27,3,0))</f>
        <v>24</v>
      </c>
    </row>
    <row r="1961" spans="1:59" x14ac:dyDescent="0.25">
      <c r="A1961" t="s">
        <v>1509</v>
      </c>
      <c r="B1961">
        <v>2000172136</v>
      </c>
      <c r="C1961" s="7">
        <v>40</v>
      </c>
      <c r="D1961" t="s">
        <v>20</v>
      </c>
      <c r="E1961" t="s">
        <v>10</v>
      </c>
      <c r="F1961" t="s">
        <v>11</v>
      </c>
      <c r="G1961" t="str">
        <f t="shared" si="1427"/>
        <v>bachelor or above</v>
      </c>
      <c r="H1961" s="7">
        <f t="shared" si="1385"/>
        <v>10</v>
      </c>
      <c r="I1961" t="s">
        <v>14</v>
      </c>
      <c r="J1961">
        <v>36</v>
      </c>
      <c r="K1961">
        <v>5.6520547945204997</v>
      </c>
      <c r="L1961">
        <v>8</v>
      </c>
      <c r="M1961" s="5">
        <f t="shared" si="1386"/>
        <v>24</v>
      </c>
      <c r="N1961" s="5">
        <f>+IF(D1961="male",VLOOKUP(BG1961,'Key node cluster'!$L$3:$N$24,3,0),VLOOKUP(BG1961,'Key node cluster'!$R$3:$T$15,3,0))</f>
        <v>0</v>
      </c>
      <c r="O1961" s="1">
        <v>0</v>
      </c>
      <c r="P1961" s="1">
        <f t="shared" si="1387"/>
        <v>12</v>
      </c>
      <c r="Q1961" s="1">
        <f t="shared" si="1388"/>
        <v>12</v>
      </c>
      <c r="R1961" s="1">
        <f t="shared" si="1389"/>
        <v>12</v>
      </c>
      <c r="S1961" s="1">
        <f t="shared" si="1390"/>
        <v>12</v>
      </c>
      <c r="T1961" s="1">
        <f t="shared" si="1391"/>
        <v>12</v>
      </c>
      <c r="U1961" s="1">
        <f t="shared" si="1392"/>
        <v>12</v>
      </c>
      <c r="V1961" s="1">
        <f t="shared" si="1393"/>
        <v>12</v>
      </c>
      <c r="W1961" s="1">
        <f t="shared" si="1394"/>
        <v>12</v>
      </c>
      <c r="X1961" s="1">
        <f t="shared" si="1395"/>
        <v>12</v>
      </c>
      <c r="Y1961" s="1">
        <f t="shared" si="1396"/>
        <v>12</v>
      </c>
      <c r="Z1961" s="1">
        <f t="shared" si="1397"/>
        <v>12</v>
      </c>
      <c r="AA1961" s="1">
        <f t="shared" si="1398"/>
        <v>12</v>
      </c>
      <c r="AB1961" s="1">
        <f t="shared" si="1399"/>
        <v>20</v>
      </c>
      <c r="AC1961" s="1">
        <f t="shared" si="1400"/>
        <v>20</v>
      </c>
      <c r="AD1961" s="1">
        <f t="shared" si="1401"/>
        <v>20</v>
      </c>
      <c r="AE1961" s="1">
        <f t="shared" si="1402"/>
        <v>20</v>
      </c>
      <c r="AF1961" s="1">
        <f t="shared" si="1403"/>
        <v>20</v>
      </c>
      <c r="AG1961" s="1">
        <f t="shared" si="1404"/>
        <v>20</v>
      </c>
      <c r="AH1961" s="1">
        <f t="shared" si="1405"/>
        <v>20</v>
      </c>
      <c r="AI1961" s="1">
        <f t="shared" si="1406"/>
        <v>20</v>
      </c>
      <c r="AJ1961" s="1">
        <f t="shared" si="1407"/>
        <v>24</v>
      </c>
      <c r="AK1961" s="1">
        <f t="shared" si="1408"/>
        <v>24</v>
      </c>
      <c r="AL1961" s="1">
        <f t="shared" si="1409"/>
        <v>24</v>
      </c>
      <c r="AM1961" s="1">
        <f t="shared" si="1410"/>
        <v>24</v>
      </c>
      <c r="AN1961" s="1">
        <f t="shared" si="1411"/>
        <v>24</v>
      </c>
      <c r="AO1961" s="1">
        <f t="shared" si="1412"/>
        <v>24</v>
      </c>
      <c r="AP1961" s="7">
        <f t="shared" si="1428"/>
        <v>24</v>
      </c>
      <c r="AQ1961" s="7">
        <f t="shared" si="1429"/>
        <v>24</v>
      </c>
      <c r="AR1961" s="1">
        <f t="shared" si="1413"/>
        <v>24</v>
      </c>
      <c r="AS1961" s="7">
        <f t="shared" si="1430"/>
        <v>24</v>
      </c>
      <c r="AT1961" s="1">
        <f t="shared" si="1414"/>
        <v>24</v>
      </c>
      <c r="AU1961" s="1">
        <f t="shared" si="1415"/>
        <v>24</v>
      </c>
      <c r="AV1961" s="1">
        <f t="shared" si="1416"/>
        <v>24</v>
      </c>
      <c r="AW1961" s="1">
        <f t="shared" si="1417"/>
        <v>24</v>
      </c>
      <c r="AX1961" s="1">
        <f t="shared" si="1418"/>
        <v>24</v>
      </c>
      <c r="AY1961" s="1">
        <f t="shared" si="1419"/>
        <v>24</v>
      </c>
      <c r="AZ1961" s="1">
        <f t="shared" si="1420"/>
        <v>24</v>
      </c>
      <c r="BA1961" s="1">
        <f t="shared" si="1421"/>
        <v>24</v>
      </c>
      <c r="BB1961" s="1">
        <f t="shared" si="1422"/>
        <v>24</v>
      </c>
      <c r="BC1961" s="1">
        <f t="shared" si="1423"/>
        <v>24</v>
      </c>
      <c r="BD1961" s="1">
        <f t="shared" si="1424"/>
        <v>24</v>
      </c>
      <c r="BE1961" s="1">
        <f t="shared" si="1425"/>
        <v>24</v>
      </c>
      <c r="BF1961" s="1">
        <f t="shared" si="1426"/>
        <v>24</v>
      </c>
      <c r="BG1961" s="1">
        <f>+IF(D1961="male",VLOOKUP(M1961,'Key node cluster'!$A$3:$C$45,3,0),VLOOKUP(M1961,'Key node cluster'!$F$3:$H$27,3,0))</f>
        <v>24</v>
      </c>
    </row>
    <row r="1962" spans="1:59" x14ac:dyDescent="0.25">
      <c r="A1962" t="s">
        <v>1520</v>
      </c>
      <c r="B1962">
        <v>9962001796</v>
      </c>
      <c r="C1962" s="7">
        <v>30</v>
      </c>
      <c r="D1962" t="s">
        <v>20</v>
      </c>
      <c r="E1962" t="s">
        <v>10</v>
      </c>
      <c r="F1962" t="s">
        <v>11</v>
      </c>
      <c r="G1962" t="str">
        <f t="shared" si="1427"/>
        <v>bachelor or above</v>
      </c>
      <c r="H1962" s="7">
        <f t="shared" si="1385"/>
        <v>5</v>
      </c>
      <c r="I1962" t="s">
        <v>14</v>
      </c>
      <c r="J1962">
        <v>26</v>
      </c>
      <c r="K1962">
        <v>1.5287671232877</v>
      </c>
      <c r="L1962">
        <v>6</v>
      </c>
      <c r="M1962" s="5">
        <f t="shared" si="1386"/>
        <v>24</v>
      </c>
      <c r="N1962" s="5">
        <f>+IF(D1962="male",VLOOKUP(BG1962,'Key node cluster'!$L$3:$N$24,3,0),VLOOKUP(BG1962,'Key node cluster'!$R$3:$T$15,3,0))</f>
        <v>0</v>
      </c>
      <c r="O1962" s="1">
        <v>0</v>
      </c>
      <c r="P1962" s="1">
        <f t="shared" si="1387"/>
        <v>12</v>
      </c>
      <c r="Q1962" s="1">
        <f t="shared" si="1388"/>
        <v>12</v>
      </c>
      <c r="R1962" s="1">
        <f t="shared" si="1389"/>
        <v>12</v>
      </c>
      <c r="S1962" s="1">
        <f t="shared" si="1390"/>
        <v>12</v>
      </c>
      <c r="T1962" s="1">
        <f t="shared" si="1391"/>
        <v>12</v>
      </c>
      <c r="U1962" s="1">
        <f t="shared" si="1392"/>
        <v>12</v>
      </c>
      <c r="V1962" s="1">
        <f t="shared" si="1393"/>
        <v>12</v>
      </c>
      <c r="W1962" s="1">
        <f t="shared" si="1394"/>
        <v>12</v>
      </c>
      <c r="X1962" s="1">
        <f t="shared" si="1395"/>
        <v>12</v>
      </c>
      <c r="Y1962" s="1">
        <f t="shared" si="1396"/>
        <v>12</v>
      </c>
      <c r="Z1962" s="1">
        <f t="shared" si="1397"/>
        <v>12</v>
      </c>
      <c r="AA1962" s="1">
        <f t="shared" si="1398"/>
        <v>12</v>
      </c>
      <c r="AB1962" s="1">
        <f t="shared" si="1399"/>
        <v>20</v>
      </c>
      <c r="AC1962" s="1">
        <f t="shared" si="1400"/>
        <v>20</v>
      </c>
      <c r="AD1962" s="1">
        <f t="shared" si="1401"/>
        <v>20</v>
      </c>
      <c r="AE1962" s="1">
        <f t="shared" si="1402"/>
        <v>20</v>
      </c>
      <c r="AF1962" s="1">
        <f t="shared" si="1403"/>
        <v>20</v>
      </c>
      <c r="AG1962" s="1">
        <f t="shared" si="1404"/>
        <v>20</v>
      </c>
      <c r="AH1962" s="1">
        <f t="shared" si="1405"/>
        <v>20</v>
      </c>
      <c r="AI1962" s="1">
        <f t="shared" si="1406"/>
        <v>20</v>
      </c>
      <c r="AJ1962" s="1">
        <f t="shared" si="1407"/>
        <v>24</v>
      </c>
      <c r="AK1962" s="1">
        <f t="shared" si="1408"/>
        <v>24</v>
      </c>
      <c r="AL1962" s="1">
        <f t="shared" si="1409"/>
        <v>24</v>
      </c>
      <c r="AM1962" s="1">
        <f t="shared" si="1410"/>
        <v>24</v>
      </c>
      <c r="AN1962" s="1">
        <f t="shared" si="1411"/>
        <v>24</v>
      </c>
      <c r="AO1962" s="1">
        <f t="shared" si="1412"/>
        <v>24</v>
      </c>
      <c r="AP1962" s="7">
        <f t="shared" si="1428"/>
        <v>24</v>
      </c>
      <c r="AQ1962" s="7">
        <f t="shared" si="1429"/>
        <v>24</v>
      </c>
      <c r="AR1962" s="1">
        <f t="shared" si="1413"/>
        <v>24</v>
      </c>
      <c r="AS1962" s="7">
        <f t="shared" si="1430"/>
        <v>24</v>
      </c>
      <c r="AT1962" s="1">
        <f t="shared" si="1414"/>
        <v>24</v>
      </c>
      <c r="AU1962" s="1">
        <f t="shared" si="1415"/>
        <v>24</v>
      </c>
      <c r="AV1962" s="1">
        <f t="shared" si="1416"/>
        <v>24</v>
      </c>
      <c r="AW1962" s="1">
        <f t="shared" si="1417"/>
        <v>24</v>
      </c>
      <c r="AX1962" s="1">
        <f t="shared" si="1418"/>
        <v>24</v>
      </c>
      <c r="AY1962" s="1">
        <f t="shared" si="1419"/>
        <v>24</v>
      </c>
      <c r="AZ1962" s="1">
        <f t="shared" si="1420"/>
        <v>24</v>
      </c>
      <c r="BA1962" s="1">
        <f t="shared" si="1421"/>
        <v>24</v>
      </c>
      <c r="BB1962" s="1">
        <f t="shared" si="1422"/>
        <v>24</v>
      </c>
      <c r="BC1962" s="1">
        <f t="shared" si="1423"/>
        <v>24</v>
      </c>
      <c r="BD1962" s="1">
        <f t="shared" si="1424"/>
        <v>24</v>
      </c>
      <c r="BE1962" s="1">
        <f t="shared" si="1425"/>
        <v>24</v>
      </c>
      <c r="BF1962" s="1">
        <f t="shared" si="1426"/>
        <v>24</v>
      </c>
      <c r="BG1962" s="1">
        <f>+IF(D1962="male",VLOOKUP(M1962,'Key node cluster'!$A$3:$C$45,3,0),VLOOKUP(M1962,'Key node cluster'!$F$3:$H$27,3,0))</f>
        <v>24</v>
      </c>
    </row>
    <row r="1963" spans="1:59" x14ac:dyDescent="0.25">
      <c r="A1963" t="s">
        <v>1541</v>
      </c>
      <c r="B1963">
        <v>9892044775</v>
      </c>
      <c r="C1963" s="7">
        <v>30</v>
      </c>
      <c r="D1963" t="s">
        <v>20</v>
      </c>
      <c r="E1963" t="s">
        <v>10</v>
      </c>
      <c r="F1963" t="s">
        <v>11</v>
      </c>
      <c r="G1963" t="str">
        <f t="shared" si="1427"/>
        <v>bachelor or above</v>
      </c>
      <c r="H1963" s="7">
        <f t="shared" si="1385"/>
        <v>10</v>
      </c>
      <c r="I1963" t="s">
        <v>14</v>
      </c>
      <c r="J1963">
        <v>32</v>
      </c>
      <c r="K1963">
        <v>8.2739726027397005</v>
      </c>
      <c r="L1963">
        <v>8</v>
      </c>
      <c r="M1963" s="5">
        <f t="shared" si="1386"/>
        <v>24</v>
      </c>
      <c r="N1963" s="5">
        <f>+IF(D1963="male",VLOOKUP(BG1963,'Key node cluster'!$L$3:$N$24,3,0),VLOOKUP(BG1963,'Key node cluster'!$R$3:$T$15,3,0))</f>
        <v>0</v>
      </c>
      <c r="O1963" s="1">
        <v>0</v>
      </c>
      <c r="P1963" s="1">
        <f t="shared" si="1387"/>
        <v>12</v>
      </c>
      <c r="Q1963" s="1">
        <f t="shared" si="1388"/>
        <v>12</v>
      </c>
      <c r="R1963" s="1">
        <f t="shared" si="1389"/>
        <v>12</v>
      </c>
      <c r="S1963" s="1">
        <f t="shared" si="1390"/>
        <v>12</v>
      </c>
      <c r="T1963" s="1">
        <f t="shared" si="1391"/>
        <v>12</v>
      </c>
      <c r="U1963" s="1">
        <f t="shared" si="1392"/>
        <v>12</v>
      </c>
      <c r="V1963" s="1">
        <f t="shared" si="1393"/>
        <v>12</v>
      </c>
      <c r="W1963" s="1">
        <f t="shared" si="1394"/>
        <v>12</v>
      </c>
      <c r="X1963" s="1">
        <f t="shared" si="1395"/>
        <v>12</v>
      </c>
      <c r="Y1963" s="1">
        <f t="shared" si="1396"/>
        <v>12</v>
      </c>
      <c r="Z1963" s="1">
        <f t="shared" si="1397"/>
        <v>12</v>
      </c>
      <c r="AA1963" s="1">
        <f t="shared" si="1398"/>
        <v>12</v>
      </c>
      <c r="AB1963" s="1">
        <f t="shared" si="1399"/>
        <v>20</v>
      </c>
      <c r="AC1963" s="1">
        <f t="shared" si="1400"/>
        <v>20</v>
      </c>
      <c r="AD1963" s="1">
        <f t="shared" si="1401"/>
        <v>20</v>
      </c>
      <c r="AE1963" s="1">
        <f t="shared" si="1402"/>
        <v>20</v>
      </c>
      <c r="AF1963" s="1">
        <f t="shared" si="1403"/>
        <v>20</v>
      </c>
      <c r="AG1963" s="1">
        <f t="shared" si="1404"/>
        <v>20</v>
      </c>
      <c r="AH1963" s="1">
        <f t="shared" si="1405"/>
        <v>20</v>
      </c>
      <c r="AI1963" s="1">
        <f t="shared" si="1406"/>
        <v>20</v>
      </c>
      <c r="AJ1963" s="1">
        <f t="shared" si="1407"/>
        <v>24</v>
      </c>
      <c r="AK1963" s="1">
        <f t="shared" si="1408"/>
        <v>24</v>
      </c>
      <c r="AL1963" s="1">
        <f t="shared" si="1409"/>
        <v>24</v>
      </c>
      <c r="AM1963" s="1">
        <f t="shared" si="1410"/>
        <v>24</v>
      </c>
      <c r="AN1963" s="1">
        <f t="shared" si="1411"/>
        <v>24</v>
      </c>
      <c r="AO1963" s="1">
        <f t="shared" si="1412"/>
        <v>24</v>
      </c>
      <c r="AP1963" s="7">
        <f t="shared" si="1428"/>
        <v>24</v>
      </c>
      <c r="AQ1963" s="7">
        <f t="shared" si="1429"/>
        <v>24</v>
      </c>
      <c r="AR1963" s="1">
        <f t="shared" si="1413"/>
        <v>24</v>
      </c>
      <c r="AS1963" s="7">
        <f t="shared" si="1430"/>
        <v>24</v>
      </c>
      <c r="AT1963" s="1">
        <f t="shared" si="1414"/>
        <v>24</v>
      </c>
      <c r="AU1963" s="1">
        <f t="shared" si="1415"/>
        <v>24</v>
      </c>
      <c r="AV1963" s="1">
        <f t="shared" si="1416"/>
        <v>24</v>
      </c>
      <c r="AW1963" s="1">
        <f t="shared" si="1417"/>
        <v>24</v>
      </c>
      <c r="AX1963" s="1">
        <f t="shared" si="1418"/>
        <v>24</v>
      </c>
      <c r="AY1963" s="1">
        <f t="shared" si="1419"/>
        <v>24</v>
      </c>
      <c r="AZ1963" s="1">
        <f t="shared" si="1420"/>
        <v>24</v>
      </c>
      <c r="BA1963" s="1">
        <f t="shared" si="1421"/>
        <v>24</v>
      </c>
      <c r="BB1963" s="1">
        <f t="shared" si="1422"/>
        <v>24</v>
      </c>
      <c r="BC1963" s="1">
        <f t="shared" si="1423"/>
        <v>24</v>
      </c>
      <c r="BD1963" s="1">
        <f t="shared" si="1424"/>
        <v>24</v>
      </c>
      <c r="BE1963" s="1">
        <f t="shared" si="1425"/>
        <v>24</v>
      </c>
      <c r="BF1963" s="1">
        <f t="shared" si="1426"/>
        <v>24</v>
      </c>
      <c r="BG1963" s="1">
        <f>+IF(D1963="male",VLOOKUP(M1963,'Key node cluster'!$A$3:$C$45,3,0),VLOOKUP(M1963,'Key node cluster'!$F$3:$H$27,3,0))</f>
        <v>24</v>
      </c>
    </row>
    <row r="1964" spans="1:59" x14ac:dyDescent="0.25">
      <c r="A1964" t="s">
        <v>1548</v>
      </c>
      <c r="B1964">
        <v>9802000260</v>
      </c>
      <c r="C1964" s="7">
        <v>40</v>
      </c>
      <c r="D1964" t="s">
        <v>20</v>
      </c>
      <c r="E1964" t="s">
        <v>10</v>
      </c>
      <c r="F1964" t="s">
        <v>28</v>
      </c>
      <c r="G1964" t="str">
        <f t="shared" si="1427"/>
        <v>bachelor or above</v>
      </c>
      <c r="H1964" s="7">
        <f t="shared" si="1385"/>
        <v>15</v>
      </c>
      <c r="I1964" t="s">
        <v>14</v>
      </c>
      <c r="J1964">
        <v>41</v>
      </c>
      <c r="K1964">
        <v>14.698630136986001</v>
      </c>
      <c r="L1964">
        <v>2</v>
      </c>
      <c r="M1964" s="5">
        <f t="shared" si="1386"/>
        <v>24</v>
      </c>
      <c r="N1964" s="5">
        <f>+IF(D1964="male",VLOOKUP(BG1964,'Key node cluster'!$L$3:$N$24,3,0),VLOOKUP(BG1964,'Key node cluster'!$R$3:$T$15,3,0))</f>
        <v>0</v>
      </c>
      <c r="O1964" s="1">
        <v>0</v>
      </c>
      <c r="P1964" s="1">
        <f t="shared" si="1387"/>
        <v>12</v>
      </c>
      <c r="Q1964" s="1">
        <f t="shared" si="1388"/>
        <v>12</v>
      </c>
      <c r="R1964" s="1">
        <f t="shared" si="1389"/>
        <v>12</v>
      </c>
      <c r="S1964" s="1">
        <f t="shared" si="1390"/>
        <v>12</v>
      </c>
      <c r="T1964" s="1">
        <f t="shared" si="1391"/>
        <v>12</v>
      </c>
      <c r="U1964" s="1">
        <f t="shared" si="1392"/>
        <v>12</v>
      </c>
      <c r="V1964" s="1">
        <f t="shared" si="1393"/>
        <v>12</v>
      </c>
      <c r="W1964" s="1">
        <f t="shared" si="1394"/>
        <v>12</v>
      </c>
      <c r="X1964" s="1">
        <f t="shared" si="1395"/>
        <v>12</v>
      </c>
      <c r="Y1964" s="1">
        <f t="shared" si="1396"/>
        <v>12</v>
      </c>
      <c r="Z1964" s="1">
        <f t="shared" si="1397"/>
        <v>12</v>
      </c>
      <c r="AA1964" s="1">
        <f t="shared" si="1398"/>
        <v>12</v>
      </c>
      <c r="AB1964" s="1">
        <f t="shared" si="1399"/>
        <v>20</v>
      </c>
      <c r="AC1964" s="1">
        <f t="shared" si="1400"/>
        <v>20</v>
      </c>
      <c r="AD1964" s="1">
        <f t="shared" si="1401"/>
        <v>20</v>
      </c>
      <c r="AE1964" s="1">
        <f t="shared" si="1402"/>
        <v>20</v>
      </c>
      <c r="AF1964" s="1">
        <f t="shared" si="1403"/>
        <v>20</v>
      </c>
      <c r="AG1964" s="1">
        <f t="shared" si="1404"/>
        <v>20</v>
      </c>
      <c r="AH1964" s="1">
        <f t="shared" si="1405"/>
        <v>20</v>
      </c>
      <c r="AI1964" s="1">
        <f t="shared" si="1406"/>
        <v>20</v>
      </c>
      <c r="AJ1964" s="1">
        <f t="shared" si="1407"/>
        <v>24</v>
      </c>
      <c r="AK1964" s="1">
        <f t="shared" si="1408"/>
        <v>24</v>
      </c>
      <c r="AL1964" s="1">
        <f t="shared" si="1409"/>
        <v>24</v>
      </c>
      <c r="AM1964" s="1">
        <f t="shared" si="1410"/>
        <v>24</v>
      </c>
      <c r="AN1964" s="1">
        <f t="shared" si="1411"/>
        <v>24</v>
      </c>
      <c r="AO1964" s="1">
        <f t="shared" si="1412"/>
        <v>24</v>
      </c>
      <c r="AP1964" s="7">
        <f t="shared" si="1428"/>
        <v>24</v>
      </c>
      <c r="AQ1964" s="7">
        <f t="shared" si="1429"/>
        <v>24</v>
      </c>
      <c r="AR1964" s="1">
        <f t="shared" si="1413"/>
        <v>24</v>
      </c>
      <c r="AS1964" s="7">
        <f t="shared" si="1430"/>
        <v>24</v>
      </c>
      <c r="AT1964" s="1">
        <f t="shared" si="1414"/>
        <v>24</v>
      </c>
      <c r="AU1964" s="1">
        <f t="shared" si="1415"/>
        <v>24</v>
      </c>
      <c r="AV1964" s="1">
        <f t="shared" si="1416"/>
        <v>24</v>
      </c>
      <c r="AW1964" s="1">
        <f t="shared" si="1417"/>
        <v>24</v>
      </c>
      <c r="AX1964" s="1">
        <f t="shared" si="1418"/>
        <v>24</v>
      </c>
      <c r="AY1964" s="1">
        <f t="shared" si="1419"/>
        <v>24</v>
      </c>
      <c r="AZ1964" s="1">
        <f t="shared" si="1420"/>
        <v>24</v>
      </c>
      <c r="BA1964" s="1">
        <f t="shared" si="1421"/>
        <v>24</v>
      </c>
      <c r="BB1964" s="1">
        <f t="shared" si="1422"/>
        <v>24</v>
      </c>
      <c r="BC1964" s="1">
        <f t="shared" si="1423"/>
        <v>24</v>
      </c>
      <c r="BD1964" s="1">
        <f t="shared" si="1424"/>
        <v>24</v>
      </c>
      <c r="BE1964" s="1">
        <f t="shared" si="1425"/>
        <v>24</v>
      </c>
      <c r="BF1964" s="1">
        <f t="shared" si="1426"/>
        <v>24</v>
      </c>
      <c r="BG1964" s="1">
        <f>+IF(D1964="male",VLOOKUP(M1964,'Key node cluster'!$A$3:$C$45,3,0),VLOOKUP(M1964,'Key node cluster'!$F$3:$H$27,3,0))</f>
        <v>24</v>
      </c>
    </row>
    <row r="1965" spans="1:59" x14ac:dyDescent="0.25">
      <c r="A1965" t="s">
        <v>1559</v>
      </c>
      <c r="B1965">
        <v>9942026942</v>
      </c>
      <c r="C1965" s="7">
        <v>30</v>
      </c>
      <c r="D1965" t="s">
        <v>20</v>
      </c>
      <c r="E1965" t="s">
        <v>10</v>
      </c>
      <c r="F1965" t="s">
        <v>11</v>
      </c>
      <c r="G1965" t="str">
        <f t="shared" si="1427"/>
        <v>bachelor or above</v>
      </c>
      <c r="H1965" s="7">
        <f t="shared" si="1385"/>
        <v>1</v>
      </c>
      <c r="I1965" t="s">
        <v>14</v>
      </c>
      <c r="J1965">
        <v>27</v>
      </c>
      <c r="K1965">
        <v>0.85479452054795002</v>
      </c>
      <c r="L1965">
        <v>1</v>
      </c>
      <c r="M1965" s="5">
        <f t="shared" si="1386"/>
        <v>23</v>
      </c>
      <c r="N1965" s="5">
        <f>+IF(D1965="male",VLOOKUP(BG1965,'Key node cluster'!$L$3:$N$24,3,0),VLOOKUP(BG1965,'Key node cluster'!$R$3:$T$15,3,0))</f>
        <v>0</v>
      </c>
      <c r="O1965" s="1">
        <v>0</v>
      </c>
      <c r="P1965" s="1">
        <f t="shared" si="1387"/>
        <v>12</v>
      </c>
      <c r="Q1965" s="1">
        <f t="shared" si="1388"/>
        <v>12</v>
      </c>
      <c r="R1965" s="1">
        <f t="shared" si="1389"/>
        <v>12</v>
      </c>
      <c r="S1965" s="1">
        <f t="shared" si="1390"/>
        <v>12</v>
      </c>
      <c r="T1965" s="1">
        <f t="shared" si="1391"/>
        <v>12</v>
      </c>
      <c r="U1965" s="1">
        <f t="shared" si="1392"/>
        <v>12</v>
      </c>
      <c r="V1965" s="1">
        <f t="shared" si="1393"/>
        <v>12</v>
      </c>
      <c r="W1965" s="1">
        <f t="shared" si="1394"/>
        <v>12</v>
      </c>
      <c r="X1965" s="1">
        <f t="shared" si="1395"/>
        <v>12</v>
      </c>
      <c r="Y1965" s="1">
        <f t="shared" si="1396"/>
        <v>12</v>
      </c>
      <c r="Z1965" s="1">
        <f t="shared" si="1397"/>
        <v>12</v>
      </c>
      <c r="AA1965" s="1">
        <f t="shared" si="1398"/>
        <v>12</v>
      </c>
      <c r="AB1965" s="1">
        <f t="shared" si="1399"/>
        <v>20</v>
      </c>
      <c r="AC1965" s="1">
        <f t="shared" si="1400"/>
        <v>20</v>
      </c>
      <c r="AD1965" s="1">
        <f t="shared" si="1401"/>
        <v>20</v>
      </c>
      <c r="AE1965" s="1">
        <f t="shared" si="1402"/>
        <v>20</v>
      </c>
      <c r="AF1965" s="1">
        <f t="shared" si="1403"/>
        <v>20</v>
      </c>
      <c r="AG1965" s="1">
        <f t="shared" si="1404"/>
        <v>20</v>
      </c>
      <c r="AH1965" s="1">
        <f t="shared" si="1405"/>
        <v>20</v>
      </c>
      <c r="AI1965" s="1">
        <f t="shared" si="1406"/>
        <v>20</v>
      </c>
      <c r="AJ1965" s="1">
        <f t="shared" si="1407"/>
        <v>21</v>
      </c>
      <c r="AK1965" s="1">
        <f t="shared" si="1408"/>
        <v>23</v>
      </c>
      <c r="AL1965" s="1">
        <f t="shared" si="1409"/>
        <v>23</v>
      </c>
      <c r="AM1965" s="1">
        <f t="shared" si="1410"/>
        <v>23</v>
      </c>
      <c r="AN1965" s="1">
        <f t="shared" si="1411"/>
        <v>23</v>
      </c>
      <c r="AO1965" s="1">
        <f t="shared" si="1412"/>
        <v>23</v>
      </c>
      <c r="AP1965" s="7">
        <f t="shared" si="1428"/>
        <v>23</v>
      </c>
      <c r="AQ1965" s="7">
        <f t="shared" si="1429"/>
        <v>23</v>
      </c>
      <c r="AR1965" s="1">
        <f t="shared" si="1413"/>
        <v>23</v>
      </c>
      <c r="AS1965" s="7">
        <f t="shared" si="1430"/>
        <v>23</v>
      </c>
      <c r="AT1965" s="1">
        <f t="shared" si="1414"/>
        <v>23</v>
      </c>
      <c r="AU1965" s="1">
        <f t="shared" si="1415"/>
        <v>23</v>
      </c>
      <c r="AV1965" s="1">
        <f t="shared" si="1416"/>
        <v>23</v>
      </c>
      <c r="AW1965" s="1">
        <f t="shared" si="1417"/>
        <v>23</v>
      </c>
      <c r="AX1965" s="1">
        <f t="shared" si="1418"/>
        <v>23</v>
      </c>
      <c r="AY1965" s="1">
        <f t="shared" si="1419"/>
        <v>23</v>
      </c>
      <c r="AZ1965" s="1">
        <f t="shared" si="1420"/>
        <v>23</v>
      </c>
      <c r="BA1965" s="1">
        <f t="shared" si="1421"/>
        <v>23</v>
      </c>
      <c r="BB1965" s="1">
        <f t="shared" si="1422"/>
        <v>23</v>
      </c>
      <c r="BC1965" s="1">
        <f t="shared" si="1423"/>
        <v>23</v>
      </c>
      <c r="BD1965" s="1">
        <f t="shared" si="1424"/>
        <v>23</v>
      </c>
      <c r="BE1965" s="1">
        <f t="shared" si="1425"/>
        <v>23</v>
      </c>
      <c r="BF1965" s="1">
        <f t="shared" si="1426"/>
        <v>23</v>
      </c>
      <c r="BG1965" s="1">
        <f>+IF(D1965="male",VLOOKUP(M1965,'Key node cluster'!$A$3:$C$45,3,0),VLOOKUP(M1965,'Key node cluster'!$F$3:$H$27,3,0))</f>
        <v>23</v>
      </c>
    </row>
    <row r="1966" spans="1:59" x14ac:dyDescent="0.25">
      <c r="A1966" t="s">
        <v>1563</v>
      </c>
      <c r="B1966">
        <v>9922012570</v>
      </c>
      <c r="C1966" s="7">
        <v>30</v>
      </c>
      <c r="D1966" t="s">
        <v>20</v>
      </c>
      <c r="E1966" t="s">
        <v>10</v>
      </c>
      <c r="G1966" t="str">
        <f t="shared" si="1427"/>
        <v>bachelor or above</v>
      </c>
      <c r="H1966" s="7">
        <f t="shared" si="1385"/>
        <v>1</v>
      </c>
      <c r="I1966" t="s">
        <v>14</v>
      </c>
      <c r="J1966">
        <v>30</v>
      </c>
      <c r="K1966">
        <v>0.91506849315067995</v>
      </c>
      <c r="L1966">
        <v>2</v>
      </c>
      <c r="M1966" s="5">
        <f t="shared" si="1386"/>
        <v>23</v>
      </c>
      <c r="N1966" s="5">
        <f>+IF(D1966="male",VLOOKUP(BG1966,'Key node cluster'!$L$3:$N$24,3,0),VLOOKUP(BG1966,'Key node cluster'!$R$3:$T$15,3,0))</f>
        <v>0</v>
      </c>
      <c r="O1966" s="1">
        <v>0</v>
      </c>
      <c r="P1966" s="1">
        <f t="shared" si="1387"/>
        <v>12</v>
      </c>
      <c r="Q1966" s="1">
        <f t="shared" si="1388"/>
        <v>12</v>
      </c>
      <c r="R1966" s="1">
        <f t="shared" si="1389"/>
        <v>12</v>
      </c>
      <c r="S1966" s="1">
        <f t="shared" si="1390"/>
        <v>12</v>
      </c>
      <c r="T1966" s="1">
        <f t="shared" si="1391"/>
        <v>12</v>
      </c>
      <c r="U1966" s="1">
        <f t="shared" si="1392"/>
        <v>12</v>
      </c>
      <c r="V1966" s="1">
        <f t="shared" si="1393"/>
        <v>12</v>
      </c>
      <c r="W1966" s="1">
        <f t="shared" si="1394"/>
        <v>12</v>
      </c>
      <c r="X1966" s="1">
        <f t="shared" si="1395"/>
        <v>12</v>
      </c>
      <c r="Y1966" s="1">
        <f t="shared" si="1396"/>
        <v>12</v>
      </c>
      <c r="Z1966" s="1">
        <f t="shared" si="1397"/>
        <v>12</v>
      </c>
      <c r="AA1966" s="1">
        <f t="shared" si="1398"/>
        <v>12</v>
      </c>
      <c r="AB1966" s="1">
        <f t="shared" si="1399"/>
        <v>20</v>
      </c>
      <c r="AC1966" s="1">
        <f t="shared" si="1400"/>
        <v>20</v>
      </c>
      <c r="AD1966" s="1">
        <f t="shared" si="1401"/>
        <v>20</v>
      </c>
      <c r="AE1966" s="1">
        <f t="shared" si="1402"/>
        <v>20</v>
      </c>
      <c r="AF1966" s="1">
        <f t="shared" si="1403"/>
        <v>20</v>
      </c>
      <c r="AG1966" s="1">
        <f t="shared" si="1404"/>
        <v>20</v>
      </c>
      <c r="AH1966" s="1">
        <f t="shared" si="1405"/>
        <v>20</v>
      </c>
      <c r="AI1966" s="1">
        <f t="shared" si="1406"/>
        <v>20</v>
      </c>
      <c r="AJ1966" s="1">
        <f t="shared" si="1407"/>
        <v>21</v>
      </c>
      <c r="AK1966" s="1">
        <f t="shared" si="1408"/>
        <v>23</v>
      </c>
      <c r="AL1966" s="1">
        <f t="shared" si="1409"/>
        <v>23</v>
      </c>
      <c r="AM1966" s="1">
        <f t="shared" si="1410"/>
        <v>23</v>
      </c>
      <c r="AN1966" s="1">
        <f t="shared" si="1411"/>
        <v>23</v>
      </c>
      <c r="AO1966" s="1">
        <f t="shared" si="1412"/>
        <v>23</v>
      </c>
      <c r="AP1966" s="7">
        <f t="shared" si="1428"/>
        <v>23</v>
      </c>
      <c r="AQ1966" s="7">
        <f t="shared" si="1429"/>
        <v>23</v>
      </c>
      <c r="AR1966" s="1">
        <f t="shared" si="1413"/>
        <v>23</v>
      </c>
      <c r="AS1966" s="7">
        <f t="shared" si="1430"/>
        <v>23</v>
      </c>
      <c r="AT1966" s="1">
        <f t="shared" si="1414"/>
        <v>23</v>
      </c>
      <c r="AU1966" s="1">
        <f t="shared" si="1415"/>
        <v>23</v>
      </c>
      <c r="AV1966" s="1">
        <f t="shared" si="1416"/>
        <v>23</v>
      </c>
      <c r="AW1966" s="1">
        <f t="shared" si="1417"/>
        <v>23</v>
      </c>
      <c r="AX1966" s="1">
        <f t="shared" si="1418"/>
        <v>23</v>
      </c>
      <c r="AY1966" s="1">
        <f t="shared" si="1419"/>
        <v>23</v>
      </c>
      <c r="AZ1966" s="1">
        <f t="shared" si="1420"/>
        <v>23</v>
      </c>
      <c r="BA1966" s="1">
        <f t="shared" si="1421"/>
        <v>23</v>
      </c>
      <c r="BB1966" s="1">
        <f t="shared" si="1422"/>
        <v>23</v>
      </c>
      <c r="BC1966" s="1">
        <f t="shared" si="1423"/>
        <v>23</v>
      </c>
      <c r="BD1966" s="1">
        <f t="shared" si="1424"/>
        <v>23</v>
      </c>
      <c r="BE1966" s="1">
        <f t="shared" si="1425"/>
        <v>23</v>
      </c>
      <c r="BF1966" s="1">
        <f t="shared" si="1426"/>
        <v>23</v>
      </c>
      <c r="BG1966" s="1">
        <f>+IF(D1966="male",VLOOKUP(M1966,'Key node cluster'!$A$3:$C$45,3,0),VLOOKUP(M1966,'Key node cluster'!$F$3:$H$27,3,0))</f>
        <v>23</v>
      </c>
    </row>
    <row r="1967" spans="1:59" x14ac:dyDescent="0.25">
      <c r="A1967" t="s">
        <v>1574</v>
      </c>
      <c r="B1967">
        <v>9972052273</v>
      </c>
      <c r="C1967" s="7">
        <v>20</v>
      </c>
      <c r="D1967" t="s">
        <v>20</v>
      </c>
      <c r="E1967" t="s">
        <v>10</v>
      </c>
      <c r="G1967" t="str">
        <f t="shared" si="1427"/>
        <v>bachelor or above</v>
      </c>
      <c r="H1967" s="7">
        <f t="shared" si="1385"/>
        <v>5</v>
      </c>
      <c r="I1967" t="s">
        <v>14</v>
      </c>
      <c r="J1967">
        <v>24</v>
      </c>
      <c r="K1967">
        <v>1.8465753424658</v>
      </c>
      <c r="L1967">
        <v>13</v>
      </c>
      <c r="M1967" s="5">
        <f t="shared" si="1386"/>
        <v>24</v>
      </c>
      <c r="N1967" s="5">
        <f>+IF(D1967="male",VLOOKUP(BG1967,'Key node cluster'!$L$3:$N$24,3,0),VLOOKUP(BG1967,'Key node cluster'!$R$3:$T$15,3,0))</f>
        <v>0</v>
      </c>
      <c r="O1967" s="1">
        <v>0</v>
      </c>
      <c r="P1967" s="1">
        <f t="shared" si="1387"/>
        <v>12</v>
      </c>
      <c r="Q1967" s="1">
        <f t="shared" si="1388"/>
        <v>12</v>
      </c>
      <c r="R1967" s="1">
        <f t="shared" si="1389"/>
        <v>12</v>
      </c>
      <c r="S1967" s="1">
        <f t="shared" si="1390"/>
        <v>12</v>
      </c>
      <c r="T1967" s="1">
        <f t="shared" si="1391"/>
        <v>12</v>
      </c>
      <c r="U1967" s="1">
        <f t="shared" si="1392"/>
        <v>12</v>
      </c>
      <c r="V1967" s="1">
        <f t="shared" si="1393"/>
        <v>12</v>
      </c>
      <c r="W1967" s="1">
        <f t="shared" si="1394"/>
        <v>12</v>
      </c>
      <c r="X1967" s="1">
        <f t="shared" si="1395"/>
        <v>12</v>
      </c>
      <c r="Y1967" s="1">
        <f t="shared" si="1396"/>
        <v>12</v>
      </c>
      <c r="Z1967" s="1">
        <f t="shared" si="1397"/>
        <v>12</v>
      </c>
      <c r="AA1967" s="1">
        <f t="shared" si="1398"/>
        <v>12</v>
      </c>
      <c r="AB1967" s="1">
        <f t="shared" si="1399"/>
        <v>20</v>
      </c>
      <c r="AC1967" s="1">
        <f t="shared" si="1400"/>
        <v>20</v>
      </c>
      <c r="AD1967" s="1">
        <f t="shared" si="1401"/>
        <v>20</v>
      </c>
      <c r="AE1967" s="1">
        <f t="shared" si="1402"/>
        <v>20</v>
      </c>
      <c r="AF1967" s="1">
        <f t="shared" si="1403"/>
        <v>20</v>
      </c>
      <c r="AG1967" s="1">
        <f t="shared" si="1404"/>
        <v>20</v>
      </c>
      <c r="AH1967" s="1">
        <f t="shared" si="1405"/>
        <v>20</v>
      </c>
      <c r="AI1967" s="1">
        <f t="shared" si="1406"/>
        <v>20</v>
      </c>
      <c r="AJ1967" s="1">
        <f t="shared" si="1407"/>
        <v>24</v>
      </c>
      <c r="AK1967" s="1">
        <f t="shared" si="1408"/>
        <v>24</v>
      </c>
      <c r="AL1967" s="1">
        <f t="shared" si="1409"/>
        <v>24</v>
      </c>
      <c r="AM1967" s="1">
        <f t="shared" si="1410"/>
        <v>24</v>
      </c>
      <c r="AN1967" s="1">
        <f t="shared" si="1411"/>
        <v>24</v>
      </c>
      <c r="AO1967" s="1">
        <f t="shared" si="1412"/>
        <v>24</v>
      </c>
      <c r="AP1967" s="7">
        <f t="shared" si="1428"/>
        <v>24</v>
      </c>
      <c r="AQ1967" s="7">
        <f t="shared" si="1429"/>
        <v>24</v>
      </c>
      <c r="AR1967" s="1">
        <f t="shared" si="1413"/>
        <v>24</v>
      </c>
      <c r="AS1967" s="7">
        <f t="shared" si="1430"/>
        <v>24</v>
      </c>
      <c r="AT1967" s="1">
        <f t="shared" si="1414"/>
        <v>24</v>
      </c>
      <c r="AU1967" s="1">
        <f t="shared" si="1415"/>
        <v>24</v>
      </c>
      <c r="AV1967" s="1">
        <f t="shared" si="1416"/>
        <v>24</v>
      </c>
      <c r="AW1967" s="1">
        <f t="shared" si="1417"/>
        <v>24</v>
      </c>
      <c r="AX1967" s="1">
        <f t="shared" si="1418"/>
        <v>24</v>
      </c>
      <c r="AY1967" s="1">
        <f t="shared" si="1419"/>
        <v>24</v>
      </c>
      <c r="AZ1967" s="1">
        <f t="shared" si="1420"/>
        <v>24</v>
      </c>
      <c r="BA1967" s="1">
        <f t="shared" si="1421"/>
        <v>24</v>
      </c>
      <c r="BB1967" s="1">
        <f t="shared" si="1422"/>
        <v>24</v>
      </c>
      <c r="BC1967" s="1">
        <f t="shared" si="1423"/>
        <v>24</v>
      </c>
      <c r="BD1967" s="1">
        <f t="shared" si="1424"/>
        <v>24</v>
      </c>
      <c r="BE1967" s="1">
        <f t="shared" si="1425"/>
        <v>24</v>
      </c>
      <c r="BF1967" s="1">
        <f t="shared" si="1426"/>
        <v>24</v>
      </c>
      <c r="BG1967" s="1">
        <f>+IF(D1967="male",VLOOKUP(M1967,'Key node cluster'!$A$3:$C$45,3,0),VLOOKUP(M1967,'Key node cluster'!$F$3:$H$27,3,0))</f>
        <v>24</v>
      </c>
    </row>
    <row r="1968" spans="1:59" x14ac:dyDescent="0.25">
      <c r="A1968" t="s">
        <v>1579</v>
      </c>
      <c r="B1968">
        <v>9862037371</v>
      </c>
      <c r="C1968" s="7">
        <v>40</v>
      </c>
      <c r="D1968" t="s">
        <v>20</v>
      </c>
      <c r="E1968" t="s">
        <v>10</v>
      </c>
      <c r="F1968" t="s">
        <v>360</v>
      </c>
      <c r="G1968" t="str">
        <f t="shared" si="1427"/>
        <v>bachelor or above</v>
      </c>
      <c r="H1968" s="7">
        <f t="shared" si="1385"/>
        <v>10</v>
      </c>
      <c r="I1968" t="s">
        <v>14</v>
      </c>
      <c r="J1968">
        <v>36</v>
      </c>
      <c r="K1968">
        <v>9.9945205479452</v>
      </c>
      <c r="L1968">
        <v>10</v>
      </c>
      <c r="M1968" s="5">
        <f t="shared" si="1386"/>
        <v>24</v>
      </c>
      <c r="N1968" s="5">
        <f>+IF(D1968="male",VLOOKUP(BG1968,'Key node cluster'!$L$3:$N$24,3,0),VLOOKUP(BG1968,'Key node cluster'!$R$3:$T$15,3,0))</f>
        <v>0</v>
      </c>
      <c r="O1968" s="1">
        <v>0</v>
      </c>
      <c r="P1968" s="1">
        <f t="shared" si="1387"/>
        <v>12</v>
      </c>
      <c r="Q1968" s="1">
        <f t="shared" si="1388"/>
        <v>12</v>
      </c>
      <c r="R1968" s="1">
        <f t="shared" si="1389"/>
        <v>12</v>
      </c>
      <c r="S1968" s="1">
        <f t="shared" si="1390"/>
        <v>12</v>
      </c>
      <c r="T1968" s="1">
        <f t="shared" si="1391"/>
        <v>12</v>
      </c>
      <c r="U1968" s="1">
        <f t="shared" si="1392"/>
        <v>12</v>
      </c>
      <c r="V1968" s="1">
        <f t="shared" si="1393"/>
        <v>12</v>
      </c>
      <c r="W1968" s="1">
        <f t="shared" si="1394"/>
        <v>12</v>
      </c>
      <c r="X1968" s="1">
        <f t="shared" si="1395"/>
        <v>12</v>
      </c>
      <c r="Y1968" s="1">
        <f t="shared" si="1396"/>
        <v>12</v>
      </c>
      <c r="Z1968" s="1">
        <f t="shared" si="1397"/>
        <v>12</v>
      </c>
      <c r="AA1968" s="1">
        <f t="shared" si="1398"/>
        <v>12</v>
      </c>
      <c r="AB1968" s="1">
        <f t="shared" si="1399"/>
        <v>20</v>
      </c>
      <c r="AC1968" s="1">
        <f t="shared" si="1400"/>
        <v>20</v>
      </c>
      <c r="AD1968" s="1">
        <f t="shared" si="1401"/>
        <v>20</v>
      </c>
      <c r="AE1968" s="1">
        <f t="shared" si="1402"/>
        <v>20</v>
      </c>
      <c r="AF1968" s="1">
        <f t="shared" si="1403"/>
        <v>20</v>
      </c>
      <c r="AG1968" s="1">
        <f t="shared" si="1404"/>
        <v>20</v>
      </c>
      <c r="AH1968" s="1">
        <f t="shared" si="1405"/>
        <v>20</v>
      </c>
      <c r="AI1968" s="1">
        <f t="shared" si="1406"/>
        <v>20</v>
      </c>
      <c r="AJ1968" s="1">
        <f t="shared" si="1407"/>
        <v>24</v>
      </c>
      <c r="AK1968" s="1">
        <f t="shared" si="1408"/>
        <v>24</v>
      </c>
      <c r="AL1968" s="1">
        <f t="shared" si="1409"/>
        <v>24</v>
      </c>
      <c r="AM1968" s="1">
        <f t="shared" si="1410"/>
        <v>24</v>
      </c>
      <c r="AN1968" s="1">
        <f t="shared" si="1411"/>
        <v>24</v>
      </c>
      <c r="AO1968" s="1">
        <f t="shared" si="1412"/>
        <v>24</v>
      </c>
      <c r="AP1968" s="7">
        <f t="shared" si="1428"/>
        <v>24</v>
      </c>
      <c r="AQ1968" s="7">
        <f t="shared" si="1429"/>
        <v>24</v>
      </c>
      <c r="AR1968" s="1">
        <f t="shared" si="1413"/>
        <v>24</v>
      </c>
      <c r="AS1968" s="7">
        <f t="shared" si="1430"/>
        <v>24</v>
      </c>
      <c r="AT1968" s="1">
        <f t="shared" si="1414"/>
        <v>24</v>
      </c>
      <c r="AU1968" s="1">
        <f t="shared" si="1415"/>
        <v>24</v>
      </c>
      <c r="AV1968" s="1">
        <f t="shared" si="1416"/>
        <v>24</v>
      </c>
      <c r="AW1968" s="1">
        <f t="shared" si="1417"/>
        <v>24</v>
      </c>
      <c r="AX1968" s="1">
        <f t="shared" si="1418"/>
        <v>24</v>
      </c>
      <c r="AY1968" s="1">
        <f t="shared" si="1419"/>
        <v>24</v>
      </c>
      <c r="AZ1968" s="1">
        <f t="shared" si="1420"/>
        <v>24</v>
      </c>
      <c r="BA1968" s="1">
        <f t="shared" si="1421"/>
        <v>24</v>
      </c>
      <c r="BB1968" s="1">
        <f t="shared" si="1422"/>
        <v>24</v>
      </c>
      <c r="BC1968" s="1">
        <f t="shared" si="1423"/>
        <v>24</v>
      </c>
      <c r="BD1968" s="1">
        <f t="shared" si="1424"/>
        <v>24</v>
      </c>
      <c r="BE1968" s="1">
        <f t="shared" si="1425"/>
        <v>24</v>
      </c>
      <c r="BF1968" s="1">
        <f t="shared" si="1426"/>
        <v>24</v>
      </c>
      <c r="BG1968" s="1">
        <f>+IF(D1968="male",VLOOKUP(M1968,'Key node cluster'!$A$3:$C$45,3,0),VLOOKUP(M1968,'Key node cluster'!$F$3:$H$27,3,0))</f>
        <v>24</v>
      </c>
    </row>
    <row r="1969" spans="1:59" x14ac:dyDescent="0.25">
      <c r="A1969" t="s">
        <v>1582</v>
      </c>
      <c r="B1969">
        <v>9902031361</v>
      </c>
      <c r="C1969" s="7">
        <v>30</v>
      </c>
      <c r="D1969" t="s">
        <v>20</v>
      </c>
      <c r="E1969" t="s">
        <v>10</v>
      </c>
      <c r="F1969" t="s">
        <v>43</v>
      </c>
      <c r="G1969" t="str">
        <f t="shared" si="1427"/>
        <v>bachelor or above</v>
      </c>
      <c r="H1969" s="7">
        <f t="shared" si="1385"/>
        <v>1</v>
      </c>
      <c r="I1969" t="s">
        <v>14</v>
      </c>
      <c r="J1969">
        <v>31</v>
      </c>
      <c r="K1969">
        <v>0.65753424657533999</v>
      </c>
      <c r="L1969">
        <v>3</v>
      </c>
      <c r="M1969" s="5">
        <f t="shared" si="1386"/>
        <v>23</v>
      </c>
      <c r="N1969" s="5">
        <f>+IF(D1969="male",VLOOKUP(BG1969,'Key node cluster'!$L$3:$N$24,3,0),VLOOKUP(BG1969,'Key node cluster'!$R$3:$T$15,3,0))</f>
        <v>0</v>
      </c>
      <c r="O1969" s="1">
        <v>0</v>
      </c>
      <c r="P1969" s="1">
        <f t="shared" si="1387"/>
        <v>12</v>
      </c>
      <c r="Q1969" s="1">
        <f t="shared" si="1388"/>
        <v>12</v>
      </c>
      <c r="R1969" s="1">
        <f t="shared" si="1389"/>
        <v>12</v>
      </c>
      <c r="S1969" s="1">
        <f t="shared" si="1390"/>
        <v>12</v>
      </c>
      <c r="T1969" s="1">
        <f t="shared" si="1391"/>
        <v>12</v>
      </c>
      <c r="U1969" s="1">
        <f t="shared" si="1392"/>
        <v>12</v>
      </c>
      <c r="V1969" s="1">
        <f t="shared" si="1393"/>
        <v>12</v>
      </c>
      <c r="W1969" s="1">
        <f t="shared" si="1394"/>
        <v>12</v>
      </c>
      <c r="X1969" s="1">
        <f t="shared" si="1395"/>
        <v>12</v>
      </c>
      <c r="Y1969" s="1">
        <f t="shared" si="1396"/>
        <v>12</v>
      </c>
      <c r="Z1969" s="1">
        <f t="shared" si="1397"/>
        <v>12</v>
      </c>
      <c r="AA1969" s="1">
        <f t="shared" si="1398"/>
        <v>12</v>
      </c>
      <c r="AB1969" s="1">
        <f t="shared" si="1399"/>
        <v>20</v>
      </c>
      <c r="AC1969" s="1">
        <f t="shared" si="1400"/>
        <v>20</v>
      </c>
      <c r="AD1969" s="1">
        <f t="shared" si="1401"/>
        <v>20</v>
      </c>
      <c r="AE1969" s="1">
        <f t="shared" si="1402"/>
        <v>20</v>
      </c>
      <c r="AF1969" s="1">
        <f t="shared" si="1403"/>
        <v>20</v>
      </c>
      <c r="AG1969" s="1">
        <f t="shared" si="1404"/>
        <v>20</v>
      </c>
      <c r="AH1969" s="1">
        <f t="shared" si="1405"/>
        <v>20</v>
      </c>
      <c r="AI1969" s="1">
        <f t="shared" si="1406"/>
        <v>20</v>
      </c>
      <c r="AJ1969" s="1">
        <f t="shared" si="1407"/>
        <v>21</v>
      </c>
      <c r="AK1969" s="1">
        <f t="shared" si="1408"/>
        <v>23</v>
      </c>
      <c r="AL1969" s="1">
        <f t="shared" si="1409"/>
        <v>23</v>
      </c>
      <c r="AM1969" s="1">
        <f t="shared" si="1410"/>
        <v>23</v>
      </c>
      <c r="AN1969" s="1">
        <f t="shared" si="1411"/>
        <v>23</v>
      </c>
      <c r="AO1969" s="1">
        <f t="shared" si="1412"/>
        <v>23</v>
      </c>
      <c r="AP1969" s="7">
        <f t="shared" si="1428"/>
        <v>23</v>
      </c>
      <c r="AQ1969" s="7">
        <f t="shared" si="1429"/>
        <v>23</v>
      </c>
      <c r="AR1969" s="1">
        <f t="shared" si="1413"/>
        <v>23</v>
      </c>
      <c r="AS1969" s="7">
        <f t="shared" si="1430"/>
        <v>23</v>
      </c>
      <c r="AT1969" s="1">
        <f t="shared" si="1414"/>
        <v>23</v>
      </c>
      <c r="AU1969" s="1">
        <f t="shared" si="1415"/>
        <v>23</v>
      </c>
      <c r="AV1969" s="1">
        <f t="shared" si="1416"/>
        <v>23</v>
      </c>
      <c r="AW1969" s="1">
        <f t="shared" si="1417"/>
        <v>23</v>
      </c>
      <c r="AX1969" s="1">
        <f t="shared" si="1418"/>
        <v>23</v>
      </c>
      <c r="AY1969" s="1">
        <f t="shared" si="1419"/>
        <v>23</v>
      </c>
      <c r="AZ1969" s="1">
        <f t="shared" si="1420"/>
        <v>23</v>
      </c>
      <c r="BA1969" s="1">
        <f t="shared" si="1421"/>
        <v>23</v>
      </c>
      <c r="BB1969" s="1">
        <f t="shared" si="1422"/>
        <v>23</v>
      </c>
      <c r="BC1969" s="1">
        <f t="shared" si="1423"/>
        <v>23</v>
      </c>
      <c r="BD1969" s="1">
        <f t="shared" si="1424"/>
        <v>23</v>
      </c>
      <c r="BE1969" s="1">
        <f t="shared" si="1425"/>
        <v>23</v>
      </c>
      <c r="BF1969" s="1">
        <f t="shared" si="1426"/>
        <v>23</v>
      </c>
      <c r="BG1969" s="1">
        <f>+IF(D1969="male",VLOOKUP(M1969,'Key node cluster'!$A$3:$C$45,3,0),VLOOKUP(M1969,'Key node cluster'!$F$3:$H$27,3,0))</f>
        <v>23</v>
      </c>
    </row>
    <row r="1970" spans="1:59" x14ac:dyDescent="0.25">
      <c r="A1970" t="s">
        <v>1588</v>
      </c>
      <c r="B1970">
        <v>9792013908</v>
      </c>
      <c r="C1970" s="7">
        <v>40</v>
      </c>
      <c r="D1970" t="s">
        <v>20</v>
      </c>
      <c r="E1970" t="s">
        <v>10</v>
      </c>
      <c r="F1970" t="s">
        <v>11</v>
      </c>
      <c r="G1970" t="str">
        <f t="shared" si="1427"/>
        <v>bachelor or above</v>
      </c>
      <c r="H1970" s="7">
        <f t="shared" si="1385"/>
        <v>10</v>
      </c>
      <c r="I1970" t="s">
        <v>14</v>
      </c>
      <c r="J1970">
        <v>42</v>
      </c>
      <c r="K1970">
        <v>6.0246575342466002</v>
      </c>
      <c r="L1970">
        <v>17</v>
      </c>
      <c r="M1970" s="5">
        <f t="shared" si="1386"/>
        <v>24</v>
      </c>
      <c r="N1970" s="5">
        <f>+IF(D1970="male",VLOOKUP(BG1970,'Key node cluster'!$L$3:$N$24,3,0),VLOOKUP(BG1970,'Key node cluster'!$R$3:$T$15,3,0))</f>
        <v>0</v>
      </c>
      <c r="O1970" s="1">
        <v>0</v>
      </c>
      <c r="P1970" s="1">
        <f t="shared" si="1387"/>
        <v>12</v>
      </c>
      <c r="Q1970" s="1">
        <f t="shared" si="1388"/>
        <v>12</v>
      </c>
      <c r="R1970" s="1">
        <f t="shared" si="1389"/>
        <v>12</v>
      </c>
      <c r="S1970" s="1">
        <f t="shared" si="1390"/>
        <v>12</v>
      </c>
      <c r="T1970" s="1">
        <f t="shared" si="1391"/>
        <v>12</v>
      </c>
      <c r="U1970" s="1">
        <f t="shared" si="1392"/>
        <v>12</v>
      </c>
      <c r="V1970" s="1">
        <f t="shared" si="1393"/>
        <v>12</v>
      </c>
      <c r="W1970" s="1">
        <f t="shared" si="1394"/>
        <v>12</v>
      </c>
      <c r="X1970" s="1">
        <f t="shared" si="1395"/>
        <v>12</v>
      </c>
      <c r="Y1970" s="1">
        <f t="shared" si="1396"/>
        <v>12</v>
      </c>
      <c r="Z1970" s="1">
        <f t="shared" si="1397"/>
        <v>12</v>
      </c>
      <c r="AA1970" s="1">
        <f t="shared" si="1398"/>
        <v>12</v>
      </c>
      <c r="AB1970" s="1">
        <f t="shared" si="1399"/>
        <v>20</v>
      </c>
      <c r="AC1970" s="1">
        <f t="shared" si="1400"/>
        <v>20</v>
      </c>
      <c r="AD1970" s="1">
        <f t="shared" si="1401"/>
        <v>20</v>
      </c>
      <c r="AE1970" s="1">
        <f t="shared" si="1402"/>
        <v>20</v>
      </c>
      <c r="AF1970" s="1">
        <f t="shared" si="1403"/>
        <v>20</v>
      </c>
      <c r="AG1970" s="1">
        <f t="shared" si="1404"/>
        <v>20</v>
      </c>
      <c r="AH1970" s="1">
        <f t="shared" si="1405"/>
        <v>20</v>
      </c>
      <c r="AI1970" s="1">
        <f t="shared" si="1406"/>
        <v>20</v>
      </c>
      <c r="AJ1970" s="1">
        <f t="shared" si="1407"/>
        <v>24</v>
      </c>
      <c r="AK1970" s="1">
        <f t="shared" si="1408"/>
        <v>24</v>
      </c>
      <c r="AL1970" s="1">
        <f t="shared" si="1409"/>
        <v>24</v>
      </c>
      <c r="AM1970" s="1">
        <f t="shared" si="1410"/>
        <v>24</v>
      </c>
      <c r="AN1970" s="1">
        <f t="shared" si="1411"/>
        <v>24</v>
      </c>
      <c r="AO1970" s="1">
        <f t="shared" si="1412"/>
        <v>24</v>
      </c>
      <c r="AP1970" s="7">
        <f t="shared" si="1428"/>
        <v>24</v>
      </c>
      <c r="AQ1970" s="7">
        <f t="shared" si="1429"/>
        <v>24</v>
      </c>
      <c r="AR1970" s="1">
        <f t="shared" si="1413"/>
        <v>24</v>
      </c>
      <c r="AS1970" s="7">
        <f t="shared" si="1430"/>
        <v>24</v>
      </c>
      <c r="AT1970" s="1">
        <f t="shared" si="1414"/>
        <v>24</v>
      </c>
      <c r="AU1970" s="1">
        <f t="shared" si="1415"/>
        <v>24</v>
      </c>
      <c r="AV1970" s="1">
        <f t="shared" si="1416"/>
        <v>24</v>
      </c>
      <c r="AW1970" s="1">
        <f t="shared" si="1417"/>
        <v>24</v>
      </c>
      <c r="AX1970" s="1">
        <f t="shared" si="1418"/>
        <v>24</v>
      </c>
      <c r="AY1970" s="1">
        <f t="shared" si="1419"/>
        <v>24</v>
      </c>
      <c r="AZ1970" s="1">
        <f t="shared" si="1420"/>
        <v>24</v>
      </c>
      <c r="BA1970" s="1">
        <f t="shared" si="1421"/>
        <v>24</v>
      </c>
      <c r="BB1970" s="1">
        <f t="shared" si="1422"/>
        <v>24</v>
      </c>
      <c r="BC1970" s="1">
        <f t="shared" si="1423"/>
        <v>24</v>
      </c>
      <c r="BD1970" s="1">
        <f t="shared" si="1424"/>
        <v>24</v>
      </c>
      <c r="BE1970" s="1">
        <f t="shared" si="1425"/>
        <v>24</v>
      </c>
      <c r="BF1970" s="1">
        <f t="shared" si="1426"/>
        <v>24</v>
      </c>
      <c r="BG1970" s="1">
        <f>+IF(D1970="male",VLOOKUP(M1970,'Key node cluster'!$A$3:$C$45,3,0),VLOOKUP(M1970,'Key node cluster'!$F$3:$H$27,3,0))</f>
        <v>24</v>
      </c>
    </row>
    <row r="1971" spans="1:59" x14ac:dyDescent="0.25">
      <c r="A1971" t="s">
        <v>1599</v>
      </c>
      <c r="B1971">
        <v>9912023247</v>
      </c>
      <c r="C1971" s="7">
        <v>30</v>
      </c>
      <c r="D1971" t="s">
        <v>20</v>
      </c>
      <c r="E1971" t="s">
        <v>10</v>
      </c>
      <c r="F1971" t="s">
        <v>11</v>
      </c>
      <c r="G1971" t="str">
        <f t="shared" si="1427"/>
        <v>bachelor or above</v>
      </c>
      <c r="H1971" s="7">
        <f t="shared" si="1385"/>
        <v>1</v>
      </c>
      <c r="I1971" t="s">
        <v>14</v>
      </c>
      <c r="J1971">
        <v>30</v>
      </c>
      <c r="K1971">
        <v>0.83287671232877003</v>
      </c>
      <c r="L1971">
        <v>2</v>
      </c>
      <c r="M1971" s="5">
        <f t="shared" si="1386"/>
        <v>23</v>
      </c>
      <c r="N1971" s="5">
        <f>+IF(D1971="male",VLOOKUP(BG1971,'Key node cluster'!$L$3:$N$24,3,0),VLOOKUP(BG1971,'Key node cluster'!$R$3:$T$15,3,0))</f>
        <v>0</v>
      </c>
      <c r="O1971" s="1">
        <v>0</v>
      </c>
      <c r="P1971" s="1">
        <f t="shared" si="1387"/>
        <v>12</v>
      </c>
      <c r="Q1971" s="1">
        <f t="shared" si="1388"/>
        <v>12</v>
      </c>
      <c r="R1971" s="1">
        <f t="shared" si="1389"/>
        <v>12</v>
      </c>
      <c r="S1971" s="1">
        <f t="shared" si="1390"/>
        <v>12</v>
      </c>
      <c r="T1971" s="1">
        <f t="shared" si="1391"/>
        <v>12</v>
      </c>
      <c r="U1971" s="1">
        <f t="shared" si="1392"/>
        <v>12</v>
      </c>
      <c r="V1971" s="1">
        <f t="shared" si="1393"/>
        <v>12</v>
      </c>
      <c r="W1971" s="1">
        <f t="shared" si="1394"/>
        <v>12</v>
      </c>
      <c r="X1971" s="1">
        <f t="shared" si="1395"/>
        <v>12</v>
      </c>
      <c r="Y1971" s="1">
        <f t="shared" si="1396"/>
        <v>12</v>
      </c>
      <c r="Z1971" s="1">
        <f t="shared" si="1397"/>
        <v>12</v>
      </c>
      <c r="AA1971" s="1">
        <f t="shared" si="1398"/>
        <v>12</v>
      </c>
      <c r="AB1971" s="1">
        <f t="shared" si="1399"/>
        <v>20</v>
      </c>
      <c r="AC1971" s="1">
        <f t="shared" si="1400"/>
        <v>20</v>
      </c>
      <c r="AD1971" s="1">
        <f t="shared" si="1401"/>
        <v>20</v>
      </c>
      <c r="AE1971" s="1">
        <f t="shared" si="1402"/>
        <v>20</v>
      </c>
      <c r="AF1971" s="1">
        <f t="shared" si="1403"/>
        <v>20</v>
      </c>
      <c r="AG1971" s="1">
        <f t="shared" si="1404"/>
        <v>20</v>
      </c>
      <c r="AH1971" s="1">
        <f t="shared" si="1405"/>
        <v>20</v>
      </c>
      <c r="AI1971" s="1">
        <f t="shared" si="1406"/>
        <v>20</v>
      </c>
      <c r="AJ1971" s="1">
        <f t="shared" si="1407"/>
        <v>21</v>
      </c>
      <c r="AK1971" s="1">
        <f t="shared" si="1408"/>
        <v>23</v>
      </c>
      <c r="AL1971" s="1">
        <f t="shared" si="1409"/>
        <v>23</v>
      </c>
      <c r="AM1971" s="1">
        <f t="shared" si="1410"/>
        <v>23</v>
      </c>
      <c r="AN1971" s="1">
        <f t="shared" si="1411"/>
        <v>23</v>
      </c>
      <c r="AO1971" s="1">
        <f t="shared" si="1412"/>
        <v>23</v>
      </c>
      <c r="AP1971" s="7">
        <f t="shared" si="1428"/>
        <v>23</v>
      </c>
      <c r="AQ1971" s="7">
        <f t="shared" si="1429"/>
        <v>23</v>
      </c>
      <c r="AR1971" s="1">
        <f t="shared" si="1413"/>
        <v>23</v>
      </c>
      <c r="AS1971" s="7">
        <f t="shared" si="1430"/>
        <v>23</v>
      </c>
      <c r="AT1971" s="1">
        <f t="shared" si="1414"/>
        <v>23</v>
      </c>
      <c r="AU1971" s="1">
        <f t="shared" si="1415"/>
        <v>23</v>
      </c>
      <c r="AV1971" s="1">
        <f t="shared" si="1416"/>
        <v>23</v>
      </c>
      <c r="AW1971" s="1">
        <f t="shared" si="1417"/>
        <v>23</v>
      </c>
      <c r="AX1971" s="1">
        <f t="shared" si="1418"/>
        <v>23</v>
      </c>
      <c r="AY1971" s="1">
        <f t="shared" si="1419"/>
        <v>23</v>
      </c>
      <c r="AZ1971" s="1">
        <f t="shared" si="1420"/>
        <v>23</v>
      </c>
      <c r="BA1971" s="1">
        <f t="shared" si="1421"/>
        <v>23</v>
      </c>
      <c r="BB1971" s="1">
        <f t="shared" si="1422"/>
        <v>23</v>
      </c>
      <c r="BC1971" s="1">
        <f t="shared" si="1423"/>
        <v>23</v>
      </c>
      <c r="BD1971" s="1">
        <f t="shared" si="1424"/>
        <v>23</v>
      </c>
      <c r="BE1971" s="1">
        <f t="shared" si="1425"/>
        <v>23</v>
      </c>
      <c r="BF1971" s="1">
        <f t="shared" si="1426"/>
        <v>23</v>
      </c>
      <c r="BG1971" s="1">
        <f>+IF(D1971="male",VLOOKUP(M1971,'Key node cluster'!$A$3:$C$45,3,0),VLOOKUP(M1971,'Key node cluster'!$F$3:$H$27,3,0))</f>
        <v>23</v>
      </c>
    </row>
    <row r="1972" spans="1:59" x14ac:dyDescent="0.25">
      <c r="A1972" t="s">
        <v>1608</v>
      </c>
      <c r="B1972">
        <v>9852020735</v>
      </c>
      <c r="C1972" s="7">
        <v>40</v>
      </c>
      <c r="D1972" t="s">
        <v>20</v>
      </c>
      <c r="E1972" t="s">
        <v>10</v>
      </c>
      <c r="F1972" t="s">
        <v>11</v>
      </c>
      <c r="G1972" t="str">
        <f t="shared" si="1427"/>
        <v>bachelor or above</v>
      </c>
      <c r="H1972" s="7">
        <f t="shared" si="1385"/>
        <v>20</v>
      </c>
      <c r="I1972" t="s">
        <v>14</v>
      </c>
      <c r="J1972">
        <v>37</v>
      </c>
      <c r="K1972">
        <v>15.361643835616</v>
      </c>
      <c r="L1972">
        <v>2</v>
      </c>
      <c r="M1972" s="5">
        <f t="shared" si="1386"/>
        <v>24</v>
      </c>
      <c r="N1972" s="5">
        <f>+IF(D1972="male",VLOOKUP(BG1972,'Key node cluster'!$L$3:$N$24,3,0),VLOOKUP(BG1972,'Key node cluster'!$R$3:$T$15,3,0))</f>
        <v>0</v>
      </c>
      <c r="O1972" s="1">
        <v>0</v>
      </c>
      <c r="P1972" s="1">
        <f t="shared" si="1387"/>
        <v>12</v>
      </c>
      <c r="Q1972" s="1">
        <f t="shared" si="1388"/>
        <v>12</v>
      </c>
      <c r="R1972" s="1">
        <f t="shared" si="1389"/>
        <v>12</v>
      </c>
      <c r="S1972" s="1">
        <f t="shared" si="1390"/>
        <v>12</v>
      </c>
      <c r="T1972" s="1">
        <f t="shared" si="1391"/>
        <v>12</v>
      </c>
      <c r="U1972" s="1">
        <f t="shared" si="1392"/>
        <v>12</v>
      </c>
      <c r="V1972" s="1">
        <f t="shared" si="1393"/>
        <v>12</v>
      </c>
      <c r="W1972" s="1">
        <f t="shared" si="1394"/>
        <v>12</v>
      </c>
      <c r="X1972" s="1">
        <f t="shared" si="1395"/>
        <v>12</v>
      </c>
      <c r="Y1972" s="1">
        <f t="shared" si="1396"/>
        <v>12</v>
      </c>
      <c r="Z1972" s="1">
        <f t="shared" si="1397"/>
        <v>12</v>
      </c>
      <c r="AA1972" s="1">
        <f t="shared" si="1398"/>
        <v>12</v>
      </c>
      <c r="AB1972" s="1">
        <f t="shared" si="1399"/>
        <v>20</v>
      </c>
      <c r="AC1972" s="1">
        <f t="shared" si="1400"/>
        <v>20</v>
      </c>
      <c r="AD1972" s="1">
        <f t="shared" si="1401"/>
        <v>20</v>
      </c>
      <c r="AE1972" s="1">
        <f t="shared" si="1402"/>
        <v>20</v>
      </c>
      <c r="AF1972" s="1">
        <f t="shared" si="1403"/>
        <v>20</v>
      </c>
      <c r="AG1972" s="1">
        <f t="shared" si="1404"/>
        <v>20</v>
      </c>
      <c r="AH1972" s="1">
        <f t="shared" si="1405"/>
        <v>20</v>
      </c>
      <c r="AI1972" s="1">
        <f t="shared" si="1406"/>
        <v>20</v>
      </c>
      <c r="AJ1972" s="1">
        <f t="shared" si="1407"/>
        <v>24</v>
      </c>
      <c r="AK1972" s="1">
        <f t="shared" si="1408"/>
        <v>24</v>
      </c>
      <c r="AL1972" s="1">
        <f t="shared" si="1409"/>
        <v>24</v>
      </c>
      <c r="AM1972" s="1">
        <f t="shared" si="1410"/>
        <v>24</v>
      </c>
      <c r="AN1972" s="1">
        <f t="shared" si="1411"/>
        <v>24</v>
      </c>
      <c r="AO1972" s="1">
        <f t="shared" si="1412"/>
        <v>24</v>
      </c>
      <c r="AP1972" s="7">
        <f t="shared" si="1428"/>
        <v>24</v>
      </c>
      <c r="AQ1972" s="7">
        <f t="shared" si="1429"/>
        <v>24</v>
      </c>
      <c r="AR1972" s="1">
        <f t="shared" si="1413"/>
        <v>24</v>
      </c>
      <c r="AS1972" s="7">
        <f t="shared" si="1430"/>
        <v>24</v>
      </c>
      <c r="AT1972" s="1">
        <f t="shared" si="1414"/>
        <v>24</v>
      </c>
      <c r="AU1972" s="1">
        <f t="shared" si="1415"/>
        <v>24</v>
      </c>
      <c r="AV1972" s="1">
        <f t="shared" si="1416"/>
        <v>24</v>
      </c>
      <c r="AW1972" s="1">
        <f t="shared" si="1417"/>
        <v>24</v>
      </c>
      <c r="AX1972" s="1">
        <f t="shared" si="1418"/>
        <v>24</v>
      </c>
      <c r="AY1972" s="1">
        <f t="shared" si="1419"/>
        <v>24</v>
      </c>
      <c r="AZ1972" s="1">
        <f t="shared" si="1420"/>
        <v>24</v>
      </c>
      <c r="BA1972" s="1">
        <f t="shared" si="1421"/>
        <v>24</v>
      </c>
      <c r="BB1972" s="1">
        <f t="shared" si="1422"/>
        <v>24</v>
      </c>
      <c r="BC1972" s="1">
        <f t="shared" si="1423"/>
        <v>24</v>
      </c>
      <c r="BD1972" s="1">
        <f t="shared" si="1424"/>
        <v>24</v>
      </c>
      <c r="BE1972" s="1">
        <f t="shared" si="1425"/>
        <v>24</v>
      </c>
      <c r="BF1972" s="1">
        <f t="shared" si="1426"/>
        <v>24</v>
      </c>
      <c r="BG1972" s="1">
        <f>+IF(D1972="male",VLOOKUP(M1972,'Key node cluster'!$A$3:$C$45,3,0),VLOOKUP(M1972,'Key node cluster'!$F$3:$H$27,3,0))</f>
        <v>24</v>
      </c>
    </row>
    <row r="1973" spans="1:59" x14ac:dyDescent="0.25">
      <c r="A1973" t="s">
        <v>1641</v>
      </c>
      <c r="B1973">
        <v>9952046358</v>
      </c>
      <c r="C1973" s="7">
        <v>30</v>
      </c>
      <c r="D1973" t="s">
        <v>20</v>
      </c>
      <c r="E1973" t="s">
        <v>10</v>
      </c>
      <c r="F1973" t="s">
        <v>25</v>
      </c>
      <c r="G1973" t="str">
        <f t="shared" si="1427"/>
        <v>bachelor or above</v>
      </c>
      <c r="H1973" s="7">
        <f t="shared" si="1385"/>
        <v>5</v>
      </c>
      <c r="I1973" t="s">
        <v>14</v>
      </c>
      <c r="J1973">
        <v>26</v>
      </c>
      <c r="K1973">
        <v>2.2520547945204998</v>
      </c>
      <c r="L1973">
        <v>8</v>
      </c>
      <c r="M1973" s="5">
        <f t="shared" si="1386"/>
        <v>24</v>
      </c>
      <c r="N1973" s="5">
        <f>+IF(D1973="male",VLOOKUP(BG1973,'Key node cluster'!$L$3:$N$24,3,0),VLOOKUP(BG1973,'Key node cluster'!$R$3:$T$15,3,0))</f>
        <v>0</v>
      </c>
      <c r="O1973" s="1">
        <v>0</v>
      </c>
      <c r="P1973" s="1">
        <f t="shared" si="1387"/>
        <v>12</v>
      </c>
      <c r="Q1973" s="1">
        <f t="shared" si="1388"/>
        <v>12</v>
      </c>
      <c r="R1973" s="1">
        <f t="shared" si="1389"/>
        <v>12</v>
      </c>
      <c r="S1973" s="1">
        <f t="shared" si="1390"/>
        <v>12</v>
      </c>
      <c r="T1973" s="1">
        <f t="shared" si="1391"/>
        <v>12</v>
      </c>
      <c r="U1973" s="1">
        <f t="shared" si="1392"/>
        <v>12</v>
      </c>
      <c r="V1973" s="1">
        <f t="shared" si="1393"/>
        <v>12</v>
      </c>
      <c r="W1973" s="1">
        <f t="shared" si="1394"/>
        <v>12</v>
      </c>
      <c r="X1973" s="1">
        <f t="shared" si="1395"/>
        <v>12</v>
      </c>
      <c r="Y1973" s="1">
        <f t="shared" si="1396"/>
        <v>12</v>
      </c>
      <c r="Z1973" s="1">
        <f t="shared" si="1397"/>
        <v>12</v>
      </c>
      <c r="AA1973" s="1">
        <f t="shared" si="1398"/>
        <v>12</v>
      </c>
      <c r="AB1973" s="1">
        <f t="shared" si="1399"/>
        <v>20</v>
      </c>
      <c r="AC1973" s="1">
        <f t="shared" si="1400"/>
        <v>20</v>
      </c>
      <c r="AD1973" s="1">
        <f t="shared" si="1401"/>
        <v>20</v>
      </c>
      <c r="AE1973" s="1">
        <f t="shared" si="1402"/>
        <v>20</v>
      </c>
      <c r="AF1973" s="1">
        <f t="shared" si="1403"/>
        <v>20</v>
      </c>
      <c r="AG1973" s="1">
        <f t="shared" si="1404"/>
        <v>20</v>
      </c>
      <c r="AH1973" s="1">
        <f t="shared" si="1405"/>
        <v>20</v>
      </c>
      <c r="AI1973" s="1">
        <f t="shared" si="1406"/>
        <v>20</v>
      </c>
      <c r="AJ1973" s="1">
        <f t="shared" si="1407"/>
        <v>24</v>
      </c>
      <c r="AK1973" s="1">
        <f t="shared" si="1408"/>
        <v>24</v>
      </c>
      <c r="AL1973" s="1">
        <f t="shared" si="1409"/>
        <v>24</v>
      </c>
      <c r="AM1973" s="1">
        <f t="shared" si="1410"/>
        <v>24</v>
      </c>
      <c r="AN1973" s="1">
        <f t="shared" si="1411"/>
        <v>24</v>
      </c>
      <c r="AO1973" s="1">
        <f t="shared" si="1412"/>
        <v>24</v>
      </c>
      <c r="AP1973" s="7">
        <f t="shared" si="1428"/>
        <v>24</v>
      </c>
      <c r="AQ1973" s="7">
        <f t="shared" si="1429"/>
        <v>24</v>
      </c>
      <c r="AR1973" s="1">
        <f t="shared" si="1413"/>
        <v>24</v>
      </c>
      <c r="AS1973" s="7">
        <f t="shared" si="1430"/>
        <v>24</v>
      </c>
      <c r="AT1973" s="1">
        <f t="shared" si="1414"/>
        <v>24</v>
      </c>
      <c r="AU1973" s="1">
        <f t="shared" si="1415"/>
        <v>24</v>
      </c>
      <c r="AV1973" s="1">
        <f t="shared" si="1416"/>
        <v>24</v>
      </c>
      <c r="AW1973" s="1">
        <f t="shared" si="1417"/>
        <v>24</v>
      </c>
      <c r="AX1973" s="1">
        <f t="shared" si="1418"/>
        <v>24</v>
      </c>
      <c r="AY1973" s="1">
        <f t="shared" si="1419"/>
        <v>24</v>
      </c>
      <c r="AZ1973" s="1">
        <f t="shared" si="1420"/>
        <v>24</v>
      </c>
      <c r="BA1973" s="1">
        <f t="shared" si="1421"/>
        <v>24</v>
      </c>
      <c r="BB1973" s="1">
        <f t="shared" si="1422"/>
        <v>24</v>
      </c>
      <c r="BC1973" s="1">
        <f t="shared" si="1423"/>
        <v>24</v>
      </c>
      <c r="BD1973" s="1">
        <f t="shared" si="1424"/>
        <v>24</v>
      </c>
      <c r="BE1973" s="1">
        <f t="shared" si="1425"/>
        <v>24</v>
      </c>
      <c r="BF1973" s="1">
        <f t="shared" si="1426"/>
        <v>24</v>
      </c>
      <c r="BG1973" s="1">
        <f>+IF(D1973="male",VLOOKUP(M1973,'Key node cluster'!$A$3:$C$45,3,0),VLOOKUP(M1973,'Key node cluster'!$F$3:$H$27,3,0))</f>
        <v>24</v>
      </c>
    </row>
    <row r="1974" spans="1:59" x14ac:dyDescent="0.25">
      <c r="A1974" t="s">
        <v>1658</v>
      </c>
      <c r="B1974">
        <v>9762033718</v>
      </c>
      <c r="C1974" s="7">
        <v>50</v>
      </c>
      <c r="D1974" t="s">
        <v>20</v>
      </c>
      <c r="E1974" t="s">
        <v>10</v>
      </c>
      <c r="F1974" t="s">
        <v>360</v>
      </c>
      <c r="G1974" t="str">
        <f t="shared" si="1427"/>
        <v>bachelor or above</v>
      </c>
      <c r="H1974" s="7">
        <f t="shared" si="1385"/>
        <v>20</v>
      </c>
      <c r="I1974" t="s">
        <v>14</v>
      </c>
      <c r="J1974">
        <v>46</v>
      </c>
      <c r="K1974">
        <v>16.865753424657999</v>
      </c>
      <c r="L1974">
        <v>3</v>
      </c>
      <c r="M1974" s="5">
        <f t="shared" si="1386"/>
        <v>24</v>
      </c>
      <c r="N1974" s="5">
        <f>+IF(D1974="male",VLOOKUP(BG1974,'Key node cluster'!$L$3:$N$24,3,0),VLOOKUP(BG1974,'Key node cluster'!$R$3:$T$15,3,0))</f>
        <v>0</v>
      </c>
      <c r="O1974" s="1">
        <v>0</v>
      </c>
      <c r="P1974" s="1">
        <f t="shared" si="1387"/>
        <v>12</v>
      </c>
      <c r="Q1974" s="1">
        <f t="shared" si="1388"/>
        <v>12</v>
      </c>
      <c r="R1974" s="1">
        <f t="shared" si="1389"/>
        <v>12</v>
      </c>
      <c r="S1974" s="1">
        <f t="shared" si="1390"/>
        <v>12</v>
      </c>
      <c r="T1974" s="1">
        <f t="shared" si="1391"/>
        <v>12</v>
      </c>
      <c r="U1974" s="1">
        <f t="shared" si="1392"/>
        <v>12</v>
      </c>
      <c r="V1974" s="1">
        <f t="shared" si="1393"/>
        <v>12</v>
      </c>
      <c r="W1974" s="1">
        <f t="shared" si="1394"/>
        <v>12</v>
      </c>
      <c r="X1974" s="1">
        <f t="shared" si="1395"/>
        <v>12</v>
      </c>
      <c r="Y1974" s="1">
        <f t="shared" si="1396"/>
        <v>12</v>
      </c>
      <c r="Z1974" s="1">
        <f t="shared" si="1397"/>
        <v>12</v>
      </c>
      <c r="AA1974" s="1">
        <f t="shared" si="1398"/>
        <v>12</v>
      </c>
      <c r="AB1974" s="1">
        <f t="shared" si="1399"/>
        <v>20</v>
      </c>
      <c r="AC1974" s="1">
        <f t="shared" si="1400"/>
        <v>20</v>
      </c>
      <c r="AD1974" s="1">
        <f t="shared" si="1401"/>
        <v>20</v>
      </c>
      <c r="AE1974" s="1">
        <f t="shared" si="1402"/>
        <v>20</v>
      </c>
      <c r="AF1974" s="1">
        <f t="shared" si="1403"/>
        <v>20</v>
      </c>
      <c r="AG1974" s="1">
        <f t="shared" si="1404"/>
        <v>20</v>
      </c>
      <c r="AH1974" s="1">
        <f t="shared" si="1405"/>
        <v>20</v>
      </c>
      <c r="AI1974" s="1">
        <f t="shared" si="1406"/>
        <v>20</v>
      </c>
      <c r="AJ1974" s="1">
        <f t="shared" si="1407"/>
        <v>24</v>
      </c>
      <c r="AK1974" s="1">
        <f t="shared" si="1408"/>
        <v>24</v>
      </c>
      <c r="AL1974" s="1">
        <f t="shared" si="1409"/>
        <v>24</v>
      </c>
      <c r="AM1974" s="1">
        <f t="shared" si="1410"/>
        <v>24</v>
      </c>
      <c r="AN1974" s="1">
        <f t="shared" si="1411"/>
        <v>24</v>
      </c>
      <c r="AO1974" s="1">
        <f t="shared" si="1412"/>
        <v>24</v>
      </c>
      <c r="AP1974" s="7">
        <f t="shared" si="1428"/>
        <v>24</v>
      </c>
      <c r="AQ1974" s="7">
        <f t="shared" si="1429"/>
        <v>24</v>
      </c>
      <c r="AR1974" s="1">
        <f t="shared" si="1413"/>
        <v>24</v>
      </c>
      <c r="AS1974" s="7">
        <f t="shared" si="1430"/>
        <v>24</v>
      </c>
      <c r="AT1974" s="1">
        <f t="shared" si="1414"/>
        <v>24</v>
      </c>
      <c r="AU1974" s="1">
        <f t="shared" si="1415"/>
        <v>24</v>
      </c>
      <c r="AV1974" s="1">
        <f t="shared" si="1416"/>
        <v>24</v>
      </c>
      <c r="AW1974" s="1">
        <f t="shared" si="1417"/>
        <v>24</v>
      </c>
      <c r="AX1974" s="1">
        <f t="shared" si="1418"/>
        <v>24</v>
      </c>
      <c r="AY1974" s="1">
        <f t="shared" si="1419"/>
        <v>24</v>
      </c>
      <c r="AZ1974" s="1">
        <f t="shared" si="1420"/>
        <v>24</v>
      </c>
      <c r="BA1974" s="1">
        <f t="shared" si="1421"/>
        <v>24</v>
      </c>
      <c r="BB1974" s="1">
        <f t="shared" si="1422"/>
        <v>24</v>
      </c>
      <c r="BC1974" s="1">
        <f t="shared" si="1423"/>
        <v>24</v>
      </c>
      <c r="BD1974" s="1">
        <f t="shared" si="1424"/>
        <v>24</v>
      </c>
      <c r="BE1974" s="1">
        <f t="shared" si="1425"/>
        <v>24</v>
      </c>
      <c r="BF1974" s="1">
        <f t="shared" si="1426"/>
        <v>24</v>
      </c>
      <c r="BG1974" s="1">
        <f>+IF(D1974="male",VLOOKUP(M1974,'Key node cluster'!$A$3:$C$45,3,0),VLOOKUP(M1974,'Key node cluster'!$F$3:$H$27,3,0))</f>
        <v>24</v>
      </c>
    </row>
    <row r="1975" spans="1:59" x14ac:dyDescent="0.25">
      <c r="A1975" t="s">
        <v>1661</v>
      </c>
      <c r="B1975">
        <v>9952003396</v>
      </c>
      <c r="C1975" s="7">
        <v>30</v>
      </c>
      <c r="D1975" t="s">
        <v>20</v>
      </c>
      <c r="E1975" t="s">
        <v>10</v>
      </c>
      <c r="F1975" t="s">
        <v>273</v>
      </c>
      <c r="G1975" t="str">
        <f t="shared" si="1427"/>
        <v>bachelor or above</v>
      </c>
      <c r="H1975" s="7">
        <f t="shared" si="1385"/>
        <v>1</v>
      </c>
      <c r="I1975" t="s">
        <v>14</v>
      </c>
      <c r="J1975">
        <v>27</v>
      </c>
      <c r="K1975">
        <v>0.6027397260274</v>
      </c>
      <c r="L1975">
        <v>1</v>
      </c>
      <c r="M1975" s="5">
        <f t="shared" si="1386"/>
        <v>23</v>
      </c>
      <c r="N1975" s="5">
        <f>+IF(D1975="male",VLOOKUP(BG1975,'Key node cluster'!$L$3:$N$24,3,0),VLOOKUP(BG1975,'Key node cluster'!$R$3:$T$15,3,0))</f>
        <v>0</v>
      </c>
      <c r="O1975" s="1">
        <v>0</v>
      </c>
      <c r="P1975" s="1">
        <f t="shared" si="1387"/>
        <v>12</v>
      </c>
      <c r="Q1975" s="1">
        <f t="shared" si="1388"/>
        <v>12</v>
      </c>
      <c r="R1975" s="1">
        <f t="shared" si="1389"/>
        <v>12</v>
      </c>
      <c r="S1975" s="1">
        <f t="shared" si="1390"/>
        <v>12</v>
      </c>
      <c r="T1975" s="1">
        <f t="shared" si="1391"/>
        <v>12</v>
      </c>
      <c r="U1975" s="1">
        <f t="shared" si="1392"/>
        <v>12</v>
      </c>
      <c r="V1975" s="1">
        <f t="shared" si="1393"/>
        <v>12</v>
      </c>
      <c r="W1975" s="1">
        <f t="shared" si="1394"/>
        <v>12</v>
      </c>
      <c r="X1975" s="1">
        <f t="shared" si="1395"/>
        <v>12</v>
      </c>
      <c r="Y1975" s="1">
        <f t="shared" si="1396"/>
        <v>12</v>
      </c>
      <c r="Z1975" s="1">
        <f t="shared" si="1397"/>
        <v>12</v>
      </c>
      <c r="AA1975" s="1">
        <f t="shared" si="1398"/>
        <v>12</v>
      </c>
      <c r="AB1975" s="1">
        <f t="shared" si="1399"/>
        <v>20</v>
      </c>
      <c r="AC1975" s="1">
        <f t="shared" si="1400"/>
        <v>20</v>
      </c>
      <c r="AD1975" s="1">
        <f t="shared" si="1401"/>
        <v>20</v>
      </c>
      <c r="AE1975" s="1">
        <f t="shared" si="1402"/>
        <v>20</v>
      </c>
      <c r="AF1975" s="1">
        <f t="shared" si="1403"/>
        <v>20</v>
      </c>
      <c r="AG1975" s="1">
        <f t="shared" si="1404"/>
        <v>20</v>
      </c>
      <c r="AH1975" s="1">
        <f t="shared" si="1405"/>
        <v>20</v>
      </c>
      <c r="AI1975" s="1">
        <f t="shared" si="1406"/>
        <v>20</v>
      </c>
      <c r="AJ1975" s="1">
        <f t="shared" si="1407"/>
        <v>21</v>
      </c>
      <c r="AK1975" s="1">
        <f t="shared" si="1408"/>
        <v>23</v>
      </c>
      <c r="AL1975" s="1">
        <f t="shared" si="1409"/>
        <v>23</v>
      </c>
      <c r="AM1975" s="1">
        <f t="shared" si="1410"/>
        <v>23</v>
      </c>
      <c r="AN1975" s="1">
        <f t="shared" si="1411"/>
        <v>23</v>
      </c>
      <c r="AO1975" s="1">
        <f t="shared" si="1412"/>
        <v>23</v>
      </c>
      <c r="AP1975" s="7">
        <f t="shared" si="1428"/>
        <v>23</v>
      </c>
      <c r="AQ1975" s="7">
        <f t="shared" si="1429"/>
        <v>23</v>
      </c>
      <c r="AR1975" s="1">
        <f t="shared" si="1413"/>
        <v>23</v>
      </c>
      <c r="AS1975" s="7">
        <f t="shared" si="1430"/>
        <v>23</v>
      </c>
      <c r="AT1975" s="1">
        <f t="shared" si="1414"/>
        <v>23</v>
      </c>
      <c r="AU1975" s="1">
        <f t="shared" si="1415"/>
        <v>23</v>
      </c>
      <c r="AV1975" s="1">
        <f t="shared" si="1416"/>
        <v>23</v>
      </c>
      <c r="AW1975" s="1">
        <f t="shared" si="1417"/>
        <v>23</v>
      </c>
      <c r="AX1975" s="1">
        <f t="shared" si="1418"/>
        <v>23</v>
      </c>
      <c r="AY1975" s="1">
        <f t="shared" si="1419"/>
        <v>23</v>
      </c>
      <c r="AZ1975" s="1">
        <f t="shared" si="1420"/>
        <v>23</v>
      </c>
      <c r="BA1975" s="1">
        <f t="shared" si="1421"/>
        <v>23</v>
      </c>
      <c r="BB1975" s="1">
        <f t="shared" si="1422"/>
        <v>23</v>
      </c>
      <c r="BC1975" s="1">
        <f t="shared" si="1423"/>
        <v>23</v>
      </c>
      <c r="BD1975" s="1">
        <f t="shared" si="1424"/>
        <v>23</v>
      </c>
      <c r="BE1975" s="1">
        <f t="shared" si="1425"/>
        <v>23</v>
      </c>
      <c r="BF1975" s="1">
        <f t="shared" si="1426"/>
        <v>23</v>
      </c>
      <c r="BG1975" s="1">
        <f>+IF(D1975="male",VLOOKUP(M1975,'Key node cluster'!$A$3:$C$45,3,0),VLOOKUP(M1975,'Key node cluster'!$F$3:$H$27,3,0))</f>
        <v>23</v>
      </c>
    </row>
    <row r="1976" spans="1:59" x14ac:dyDescent="0.25">
      <c r="A1976" t="s">
        <v>1663</v>
      </c>
      <c r="B1976">
        <v>9802025128</v>
      </c>
      <c r="C1976" s="7">
        <v>40</v>
      </c>
      <c r="D1976" t="s">
        <v>20</v>
      </c>
      <c r="E1976" t="s">
        <v>10</v>
      </c>
      <c r="F1976" t="s">
        <v>11</v>
      </c>
      <c r="G1976" t="str">
        <f t="shared" si="1427"/>
        <v>bachelor or above</v>
      </c>
      <c r="H1976" s="7">
        <f t="shared" si="1385"/>
        <v>1</v>
      </c>
      <c r="I1976" t="s">
        <v>14</v>
      </c>
      <c r="J1976">
        <v>41</v>
      </c>
      <c r="K1976">
        <v>1</v>
      </c>
      <c r="L1976">
        <v>1</v>
      </c>
      <c r="M1976" s="5">
        <f t="shared" si="1386"/>
        <v>23</v>
      </c>
      <c r="N1976" s="5">
        <f>+IF(D1976="male",VLOOKUP(BG1976,'Key node cluster'!$L$3:$N$24,3,0),VLOOKUP(BG1976,'Key node cluster'!$R$3:$T$15,3,0))</f>
        <v>0</v>
      </c>
      <c r="O1976" s="1">
        <v>0</v>
      </c>
      <c r="P1976" s="1">
        <f t="shared" si="1387"/>
        <v>12</v>
      </c>
      <c r="Q1976" s="1">
        <f t="shared" si="1388"/>
        <v>12</v>
      </c>
      <c r="R1976" s="1">
        <f t="shared" si="1389"/>
        <v>12</v>
      </c>
      <c r="S1976" s="1">
        <f t="shared" si="1390"/>
        <v>12</v>
      </c>
      <c r="T1976" s="1">
        <f t="shared" si="1391"/>
        <v>12</v>
      </c>
      <c r="U1976" s="1">
        <f t="shared" si="1392"/>
        <v>12</v>
      </c>
      <c r="V1976" s="1">
        <f t="shared" si="1393"/>
        <v>12</v>
      </c>
      <c r="W1976" s="1">
        <f t="shared" si="1394"/>
        <v>12</v>
      </c>
      <c r="X1976" s="1">
        <f t="shared" si="1395"/>
        <v>12</v>
      </c>
      <c r="Y1976" s="1">
        <f t="shared" si="1396"/>
        <v>12</v>
      </c>
      <c r="Z1976" s="1">
        <f t="shared" si="1397"/>
        <v>12</v>
      </c>
      <c r="AA1976" s="1">
        <f t="shared" si="1398"/>
        <v>12</v>
      </c>
      <c r="AB1976" s="1">
        <f t="shared" si="1399"/>
        <v>20</v>
      </c>
      <c r="AC1976" s="1">
        <f t="shared" si="1400"/>
        <v>20</v>
      </c>
      <c r="AD1976" s="1">
        <f t="shared" si="1401"/>
        <v>20</v>
      </c>
      <c r="AE1976" s="1">
        <f t="shared" si="1402"/>
        <v>20</v>
      </c>
      <c r="AF1976" s="1">
        <f t="shared" si="1403"/>
        <v>20</v>
      </c>
      <c r="AG1976" s="1">
        <f t="shared" si="1404"/>
        <v>20</v>
      </c>
      <c r="AH1976" s="1">
        <f t="shared" si="1405"/>
        <v>20</v>
      </c>
      <c r="AI1976" s="1">
        <f t="shared" si="1406"/>
        <v>20</v>
      </c>
      <c r="AJ1976" s="1">
        <f t="shared" si="1407"/>
        <v>21</v>
      </c>
      <c r="AK1976" s="1">
        <f t="shared" si="1408"/>
        <v>23</v>
      </c>
      <c r="AL1976" s="1">
        <f t="shared" si="1409"/>
        <v>23</v>
      </c>
      <c r="AM1976" s="1">
        <f t="shared" si="1410"/>
        <v>23</v>
      </c>
      <c r="AN1976" s="1">
        <f t="shared" si="1411"/>
        <v>23</v>
      </c>
      <c r="AO1976" s="1">
        <f t="shared" si="1412"/>
        <v>23</v>
      </c>
      <c r="AP1976" s="7">
        <f t="shared" si="1428"/>
        <v>23</v>
      </c>
      <c r="AQ1976" s="7">
        <f t="shared" si="1429"/>
        <v>23</v>
      </c>
      <c r="AR1976" s="1">
        <f t="shared" si="1413"/>
        <v>23</v>
      </c>
      <c r="AS1976" s="7">
        <f t="shared" si="1430"/>
        <v>23</v>
      </c>
      <c r="AT1976" s="1">
        <f t="shared" si="1414"/>
        <v>23</v>
      </c>
      <c r="AU1976" s="1">
        <f t="shared" si="1415"/>
        <v>23</v>
      </c>
      <c r="AV1976" s="1">
        <f t="shared" si="1416"/>
        <v>23</v>
      </c>
      <c r="AW1976" s="1">
        <f t="shared" si="1417"/>
        <v>23</v>
      </c>
      <c r="AX1976" s="1">
        <f t="shared" si="1418"/>
        <v>23</v>
      </c>
      <c r="AY1976" s="1">
        <f t="shared" si="1419"/>
        <v>23</v>
      </c>
      <c r="AZ1976" s="1">
        <f t="shared" si="1420"/>
        <v>23</v>
      </c>
      <c r="BA1976" s="1">
        <f t="shared" si="1421"/>
        <v>23</v>
      </c>
      <c r="BB1976" s="1">
        <f t="shared" si="1422"/>
        <v>23</v>
      </c>
      <c r="BC1976" s="1">
        <f t="shared" si="1423"/>
        <v>23</v>
      </c>
      <c r="BD1976" s="1">
        <f t="shared" si="1424"/>
        <v>23</v>
      </c>
      <c r="BE1976" s="1">
        <f t="shared" si="1425"/>
        <v>23</v>
      </c>
      <c r="BF1976" s="1">
        <f t="shared" si="1426"/>
        <v>23</v>
      </c>
      <c r="BG1976" s="1">
        <f>+IF(D1976="male",VLOOKUP(M1976,'Key node cluster'!$A$3:$C$45,3,0),VLOOKUP(M1976,'Key node cluster'!$F$3:$H$27,3,0))</f>
        <v>23</v>
      </c>
    </row>
    <row r="1977" spans="1:59" x14ac:dyDescent="0.25">
      <c r="A1977" t="s">
        <v>1727</v>
      </c>
      <c r="B1977">
        <v>9842012295</v>
      </c>
      <c r="C1977" s="7">
        <v>40</v>
      </c>
      <c r="D1977" t="s">
        <v>20</v>
      </c>
      <c r="E1977" t="s">
        <v>10</v>
      </c>
      <c r="F1977" t="s">
        <v>11</v>
      </c>
      <c r="G1977" t="str">
        <f t="shared" si="1427"/>
        <v>bachelor or above</v>
      </c>
      <c r="H1977" s="7">
        <f t="shared" si="1385"/>
        <v>15</v>
      </c>
      <c r="I1977" t="s">
        <v>14</v>
      </c>
      <c r="J1977">
        <v>38</v>
      </c>
      <c r="K1977">
        <v>12.695890410959001</v>
      </c>
      <c r="L1977">
        <v>1</v>
      </c>
      <c r="M1977" s="5">
        <f t="shared" si="1386"/>
        <v>24</v>
      </c>
      <c r="N1977" s="5">
        <f>+IF(D1977="male",VLOOKUP(BG1977,'Key node cluster'!$L$3:$N$24,3,0),VLOOKUP(BG1977,'Key node cluster'!$R$3:$T$15,3,0))</f>
        <v>0</v>
      </c>
      <c r="O1977" s="1">
        <v>0</v>
      </c>
      <c r="P1977" s="1">
        <f t="shared" si="1387"/>
        <v>12</v>
      </c>
      <c r="Q1977" s="1">
        <f t="shared" si="1388"/>
        <v>12</v>
      </c>
      <c r="R1977" s="1">
        <f t="shared" si="1389"/>
        <v>12</v>
      </c>
      <c r="S1977" s="1">
        <f t="shared" si="1390"/>
        <v>12</v>
      </c>
      <c r="T1977" s="1">
        <f t="shared" si="1391"/>
        <v>12</v>
      </c>
      <c r="U1977" s="1">
        <f t="shared" si="1392"/>
        <v>12</v>
      </c>
      <c r="V1977" s="1">
        <f t="shared" si="1393"/>
        <v>12</v>
      </c>
      <c r="W1977" s="1">
        <f t="shared" si="1394"/>
        <v>12</v>
      </c>
      <c r="X1977" s="1">
        <f t="shared" si="1395"/>
        <v>12</v>
      </c>
      <c r="Y1977" s="1">
        <f t="shared" si="1396"/>
        <v>12</v>
      </c>
      <c r="Z1977" s="1">
        <f t="shared" si="1397"/>
        <v>12</v>
      </c>
      <c r="AA1977" s="1">
        <f t="shared" si="1398"/>
        <v>12</v>
      </c>
      <c r="AB1977" s="1">
        <f t="shared" si="1399"/>
        <v>20</v>
      </c>
      <c r="AC1977" s="1">
        <f t="shared" si="1400"/>
        <v>20</v>
      </c>
      <c r="AD1977" s="1">
        <f t="shared" si="1401"/>
        <v>20</v>
      </c>
      <c r="AE1977" s="1">
        <f t="shared" si="1402"/>
        <v>20</v>
      </c>
      <c r="AF1977" s="1">
        <f t="shared" si="1403"/>
        <v>20</v>
      </c>
      <c r="AG1977" s="1">
        <f t="shared" si="1404"/>
        <v>20</v>
      </c>
      <c r="AH1977" s="1">
        <f t="shared" si="1405"/>
        <v>20</v>
      </c>
      <c r="AI1977" s="1">
        <f t="shared" si="1406"/>
        <v>20</v>
      </c>
      <c r="AJ1977" s="1">
        <f t="shared" si="1407"/>
        <v>24</v>
      </c>
      <c r="AK1977" s="1">
        <f t="shared" si="1408"/>
        <v>24</v>
      </c>
      <c r="AL1977" s="1">
        <f t="shared" si="1409"/>
        <v>24</v>
      </c>
      <c r="AM1977" s="1">
        <f t="shared" si="1410"/>
        <v>24</v>
      </c>
      <c r="AN1977" s="1">
        <f t="shared" si="1411"/>
        <v>24</v>
      </c>
      <c r="AO1977" s="1">
        <f t="shared" si="1412"/>
        <v>24</v>
      </c>
      <c r="AP1977" s="7">
        <f t="shared" si="1428"/>
        <v>24</v>
      </c>
      <c r="AQ1977" s="7">
        <f t="shared" si="1429"/>
        <v>24</v>
      </c>
      <c r="AR1977" s="1">
        <f t="shared" si="1413"/>
        <v>24</v>
      </c>
      <c r="AS1977" s="7">
        <f t="shared" si="1430"/>
        <v>24</v>
      </c>
      <c r="AT1977" s="1">
        <f t="shared" si="1414"/>
        <v>24</v>
      </c>
      <c r="AU1977" s="1">
        <f t="shared" si="1415"/>
        <v>24</v>
      </c>
      <c r="AV1977" s="1">
        <f t="shared" si="1416"/>
        <v>24</v>
      </c>
      <c r="AW1977" s="1">
        <f t="shared" si="1417"/>
        <v>24</v>
      </c>
      <c r="AX1977" s="1">
        <f t="shared" si="1418"/>
        <v>24</v>
      </c>
      <c r="AY1977" s="1">
        <f t="shared" si="1419"/>
        <v>24</v>
      </c>
      <c r="AZ1977" s="1">
        <f t="shared" si="1420"/>
        <v>24</v>
      </c>
      <c r="BA1977" s="1">
        <f t="shared" si="1421"/>
        <v>24</v>
      </c>
      <c r="BB1977" s="1">
        <f t="shared" si="1422"/>
        <v>24</v>
      </c>
      <c r="BC1977" s="1">
        <f t="shared" si="1423"/>
        <v>24</v>
      </c>
      <c r="BD1977" s="1">
        <f t="shared" si="1424"/>
        <v>24</v>
      </c>
      <c r="BE1977" s="1">
        <f t="shared" si="1425"/>
        <v>24</v>
      </c>
      <c r="BF1977" s="1">
        <f t="shared" si="1426"/>
        <v>24</v>
      </c>
      <c r="BG1977" s="1">
        <f>+IF(D1977="male",VLOOKUP(M1977,'Key node cluster'!$A$3:$C$45,3,0),VLOOKUP(M1977,'Key node cluster'!$F$3:$H$27,3,0))</f>
        <v>24</v>
      </c>
    </row>
    <row r="1978" spans="1:59" x14ac:dyDescent="0.25">
      <c r="A1978" t="s">
        <v>1744</v>
      </c>
      <c r="B1978">
        <v>9922013973</v>
      </c>
      <c r="C1978" s="7">
        <v>30</v>
      </c>
      <c r="D1978" t="s">
        <v>20</v>
      </c>
      <c r="E1978" t="s">
        <v>10</v>
      </c>
      <c r="F1978" t="s">
        <v>31</v>
      </c>
      <c r="G1978" t="str">
        <f t="shared" si="1427"/>
        <v>bachelor or above</v>
      </c>
      <c r="H1978" s="7">
        <f t="shared" si="1385"/>
        <v>5</v>
      </c>
      <c r="I1978" t="s">
        <v>14</v>
      </c>
      <c r="J1978">
        <v>30</v>
      </c>
      <c r="K1978">
        <v>3.6054794520548001</v>
      </c>
      <c r="L1978">
        <v>26</v>
      </c>
      <c r="M1978" s="5">
        <f t="shared" si="1386"/>
        <v>24</v>
      </c>
      <c r="N1978" s="5">
        <f>+IF(D1978="male",VLOOKUP(BG1978,'Key node cluster'!$L$3:$N$24,3,0),VLOOKUP(BG1978,'Key node cluster'!$R$3:$T$15,3,0))</f>
        <v>0</v>
      </c>
      <c r="O1978" s="1">
        <v>0</v>
      </c>
      <c r="P1978" s="1">
        <f t="shared" si="1387"/>
        <v>12</v>
      </c>
      <c r="Q1978" s="1">
        <f t="shared" si="1388"/>
        <v>12</v>
      </c>
      <c r="R1978" s="1">
        <f t="shared" si="1389"/>
        <v>12</v>
      </c>
      <c r="S1978" s="1">
        <f t="shared" si="1390"/>
        <v>12</v>
      </c>
      <c r="T1978" s="1">
        <f t="shared" si="1391"/>
        <v>12</v>
      </c>
      <c r="U1978" s="1">
        <f t="shared" si="1392"/>
        <v>12</v>
      </c>
      <c r="V1978" s="1">
        <f t="shared" si="1393"/>
        <v>12</v>
      </c>
      <c r="W1978" s="1">
        <f t="shared" si="1394"/>
        <v>12</v>
      </c>
      <c r="X1978" s="1">
        <f t="shared" si="1395"/>
        <v>12</v>
      </c>
      <c r="Y1978" s="1">
        <f t="shared" si="1396"/>
        <v>12</v>
      </c>
      <c r="Z1978" s="1">
        <f t="shared" si="1397"/>
        <v>12</v>
      </c>
      <c r="AA1978" s="1">
        <f t="shared" si="1398"/>
        <v>12</v>
      </c>
      <c r="AB1978" s="1">
        <f t="shared" si="1399"/>
        <v>20</v>
      </c>
      <c r="AC1978" s="1">
        <f t="shared" si="1400"/>
        <v>20</v>
      </c>
      <c r="AD1978" s="1">
        <f t="shared" si="1401"/>
        <v>20</v>
      </c>
      <c r="AE1978" s="1">
        <f t="shared" si="1402"/>
        <v>20</v>
      </c>
      <c r="AF1978" s="1">
        <f t="shared" si="1403"/>
        <v>20</v>
      </c>
      <c r="AG1978" s="1">
        <f t="shared" si="1404"/>
        <v>20</v>
      </c>
      <c r="AH1978" s="1">
        <f t="shared" si="1405"/>
        <v>20</v>
      </c>
      <c r="AI1978" s="1">
        <f t="shared" si="1406"/>
        <v>20</v>
      </c>
      <c r="AJ1978" s="1">
        <f t="shared" si="1407"/>
        <v>24</v>
      </c>
      <c r="AK1978" s="1">
        <f t="shared" si="1408"/>
        <v>24</v>
      </c>
      <c r="AL1978" s="1">
        <f t="shared" si="1409"/>
        <v>24</v>
      </c>
      <c r="AM1978" s="1">
        <f t="shared" si="1410"/>
        <v>24</v>
      </c>
      <c r="AN1978" s="1">
        <f t="shared" si="1411"/>
        <v>24</v>
      </c>
      <c r="AO1978" s="1">
        <f t="shared" si="1412"/>
        <v>24</v>
      </c>
      <c r="AP1978" s="7">
        <f t="shared" si="1428"/>
        <v>24</v>
      </c>
      <c r="AQ1978" s="7">
        <f t="shared" si="1429"/>
        <v>24</v>
      </c>
      <c r="AR1978" s="1">
        <f t="shared" si="1413"/>
        <v>24</v>
      </c>
      <c r="AS1978" s="7">
        <f t="shared" si="1430"/>
        <v>24</v>
      </c>
      <c r="AT1978" s="1">
        <f t="shared" si="1414"/>
        <v>24</v>
      </c>
      <c r="AU1978" s="1">
        <f t="shared" si="1415"/>
        <v>24</v>
      </c>
      <c r="AV1978" s="1">
        <f t="shared" si="1416"/>
        <v>24</v>
      </c>
      <c r="AW1978" s="1">
        <f t="shared" si="1417"/>
        <v>24</v>
      </c>
      <c r="AX1978" s="1">
        <f t="shared" si="1418"/>
        <v>24</v>
      </c>
      <c r="AY1978" s="1">
        <f t="shared" si="1419"/>
        <v>24</v>
      </c>
      <c r="AZ1978" s="1">
        <f t="shared" si="1420"/>
        <v>24</v>
      </c>
      <c r="BA1978" s="1">
        <f t="shared" si="1421"/>
        <v>24</v>
      </c>
      <c r="BB1978" s="1">
        <f t="shared" si="1422"/>
        <v>24</v>
      </c>
      <c r="BC1978" s="1">
        <f t="shared" si="1423"/>
        <v>24</v>
      </c>
      <c r="BD1978" s="1">
        <f t="shared" si="1424"/>
        <v>24</v>
      </c>
      <c r="BE1978" s="1">
        <f t="shared" si="1425"/>
        <v>24</v>
      </c>
      <c r="BF1978" s="1">
        <f t="shared" si="1426"/>
        <v>24</v>
      </c>
      <c r="BG1978" s="1">
        <f>+IF(D1978="male",VLOOKUP(M1978,'Key node cluster'!$A$3:$C$45,3,0),VLOOKUP(M1978,'Key node cluster'!$F$3:$H$27,3,0))</f>
        <v>24</v>
      </c>
    </row>
    <row r="1979" spans="1:59" x14ac:dyDescent="0.25">
      <c r="A1979" t="s">
        <v>1746</v>
      </c>
      <c r="B1979">
        <v>9932042846</v>
      </c>
      <c r="C1979" s="7">
        <v>30</v>
      </c>
      <c r="D1979" t="s">
        <v>20</v>
      </c>
      <c r="E1979" t="s">
        <v>10</v>
      </c>
      <c r="F1979" t="s">
        <v>28</v>
      </c>
      <c r="G1979" t="str">
        <f t="shared" si="1427"/>
        <v>bachelor or above</v>
      </c>
      <c r="H1979" s="7">
        <f t="shared" si="1385"/>
        <v>5</v>
      </c>
      <c r="I1979" t="s">
        <v>14</v>
      </c>
      <c r="J1979">
        <v>28</v>
      </c>
      <c r="K1979">
        <v>1.5150684931506999</v>
      </c>
      <c r="L1979">
        <v>7</v>
      </c>
      <c r="M1979" s="5">
        <f t="shared" si="1386"/>
        <v>24</v>
      </c>
      <c r="N1979" s="5">
        <f>+IF(D1979="male",VLOOKUP(BG1979,'Key node cluster'!$L$3:$N$24,3,0),VLOOKUP(BG1979,'Key node cluster'!$R$3:$T$15,3,0))</f>
        <v>0</v>
      </c>
      <c r="O1979" s="1">
        <v>0</v>
      </c>
      <c r="P1979" s="1">
        <f t="shared" si="1387"/>
        <v>12</v>
      </c>
      <c r="Q1979" s="1">
        <f t="shared" si="1388"/>
        <v>12</v>
      </c>
      <c r="R1979" s="1">
        <f t="shared" si="1389"/>
        <v>12</v>
      </c>
      <c r="S1979" s="1">
        <f t="shared" si="1390"/>
        <v>12</v>
      </c>
      <c r="T1979" s="1">
        <f t="shared" si="1391"/>
        <v>12</v>
      </c>
      <c r="U1979" s="1">
        <f t="shared" si="1392"/>
        <v>12</v>
      </c>
      <c r="V1979" s="1">
        <f t="shared" si="1393"/>
        <v>12</v>
      </c>
      <c r="W1979" s="1">
        <f t="shared" si="1394"/>
        <v>12</v>
      </c>
      <c r="X1979" s="1">
        <f t="shared" si="1395"/>
        <v>12</v>
      </c>
      <c r="Y1979" s="1">
        <f t="shared" si="1396"/>
        <v>12</v>
      </c>
      <c r="Z1979" s="1">
        <f t="shared" si="1397"/>
        <v>12</v>
      </c>
      <c r="AA1979" s="1">
        <f t="shared" si="1398"/>
        <v>12</v>
      </c>
      <c r="AB1979" s="1">
        <f t="shared" si="1399"/>
        <v>20</v>
      </c>
      <c r="AC1979" s="1">
        <f t="shared" si="1400"/>
        <v>20</v>
      </c>
      <c r="AD1979" s="1">
        <f t="shared" si="1401"/>
        <v>20</v>
      </c>
      <c r="AE1979" s="1">
        <f t="shared" si="1402"/>
        <v>20</v>
      </c>
      <c r="AF1979" s="1">
        <f t="shared" si="1403"/>
        <v>20</v>
      </c>
      <c r="AG1979" s="1">
        <f t="shared" si="1404"/>
        <v>20</v>
      </c>
      <c r="AH1979" s="1">
        <f t="shared" si="1405"/>
        <v>20</v>
      </c>
      <c r="AI1979" s="1">
        <f t="shared" si="1406"/>
        <v>20</v>
      </c>
      <c r="AJ1979" s="1">
        <f t="shared" si="1407"/>
        <v>24</v>
      </c>
      <c r="AK1979" s="1">
        <f t="shared" si="1408"/>
        <v>24</v>
      </c>
      <c r="AL1979" s="1">
        <f t="shared" si="1409"/>
        <v>24</v>
      </c>
      <c r="AM1979" s="1">
        <f t="shared" si="1410"/>
        <v>24</v>
      </c>
      <c r="AN1979" s="1">
        <f t="shared" si="1411"/>
        <v>24</v>
      </c>
      <c r="AO1979" s="1">
        <f t="shared" si="1412"/>
        <v>24</v>
      </c>
      <c r="AP1979" s="7">
        <f t="shared" si="1428"/>
        <v>24</v>
      </c>
      <c r="AQ1979" s="7">
        <f t="shared" si="1429"/>
        <v>24</v>
      </c>
      <c r="AR1979" s="1">
        <f t="shared" si="1413"/>
        <v>24</v>
      </c>
      <c r="AS1979" s="7">
        <f t="shared" si="1430"/>
        <v>24</v>
      </c>
      <c r="AT1979" s="1">
        <f t="shared" si="1414"/>
        <v>24</v>
      </c>
      <c r="AU1979" s="1">
        <f t="shared" si="1415"/>
        <v>24</v>
      </c>
      <c r="AV1979" s="1">
        <f t="shared" si="1416"/>
        <v>24</v>
      </c>
      <c r="AW1979" s="1">
        <f t="shared" si="1417"/>
        <v>24</v>
      </c>
      <c r="AX1979" s="1">
        <f t="shared" si="1418"/>
        <v>24</v>
      </c>
      <c r="AY1979" s="1">
        <f t="shared" si="1419"/>
        <v>24</v>
      </c>
      <c r="AZ1979" s="1">
        <f t="shared" si="1420"/>
        <v>24</v>
      </c>
      <c r="BA1979" s="1">
        <f t="shared" si="1421"/>
        <v>24</v>
      </c>
      <c r="BB1979" s="1">
        <f t="shared" si="1422"/>
        <v>24</v>
      </c>
      <c r="BC1979" s="1">
        <f t="shared" si="1423"/>
        <v>24</v>
      </c>
      <c r="BD1979" s="1">
        <f t="shared" si="1424"/>
        <v>24</v>
      </c>
      <c r="BE1979" s="1">
        <f t="shared" si="1425"/>
        <v>24</v>
      </c>
      <c r="BF1979" s="1">
        <f t="shared" si="1426"/>
        <v>24</v>
      </c>
      <c r="BG1979" s="1">
        <f>+IF(D1979="male",VLOOKUP(M1979,'Key node cluster'!$A$3:$C$45,3,0),VLOOKUP(M1979,'Key node cluster'!$F$3:$H$27,3,0))</f>
        <v>24</v>
      </c>
    </row>
    <row r="1980" spans="1:59" x14ac:dyDescent="0.25">
      <c r="A1980" t="s">
        <v>1753</v>
      </c>
      <c r="B1980">
        <v>9842008500</v>
      </c>
      <c r="C1980" s="7">
        <v>40</v>
      </c>
      <c r="D1980" t="s">
        <v>20</v>
      </c>
      <c r="E1980" t="s">
        <v>10</v>
      </c>
      <c r="F1980" t="s">
        <v>11</v>
      </c>
      <c r="G1980" t="str">
        <f t="shared" si="1427"/>
        <v>bachelor or above</v>
      </c>
      <c r="H1980" s="7">
        <f t="shared" si="1385"/>
        <v>10</v>
      </c>
      <c r="I1980" t="s">
        <v>14</v>
      </c>
      <c r="J1980">
        <v>37</v>
      </c>
      <c r="K1980">
        <v>9.5890410958903995</v>
      </c>
      <c r="L1980">
        <v>21</v>
      </c>
      <c r="M1980" s="5">
        <f t="shared" si="1386"/>
        <v>24</v>
      </c>
      <c r="N1980" s="5">
        <f>+IF(D1980="male",VLOOKUP(BG1980,'Key node cluster'!$L$3:$N$24,3,0),VLOOKUP(BG1980,'Key node cluster'!$R$3:$T$15,3,0))</f>
        <v>0</v>
      </c>
      <c r="O1980" s="1">
        <v>0</v>
      </c>
      <c r="P1980" s="1">
        <f t="shared" si="1387"/>
        <v>12</v>
      </c>
      <c r="Q1980" s="1">
        <f t="shared" si="1388"/>
        <v>12</v>
      </c>
      <c r="R1980" s="1">
        <f t="shared" si="1389"/>
        <v>12</v>
      </c>
      <c r="S1980" s="1">
        <f t="shared" si="1390"/>
        <v>12</v>
      </c>
      <c r="T1980" s="1">
        <f t="shared" si="1391"/>
        <v>12</v>
      </c>
      <c r="U1980" s="1">
        <f t="shared" si="1392"/>
        <v>12</v>
      </c>
      <c r="V1980" s="1">
        <f t="shared" si="1393"/>
        <v>12</v>
      </c>
      <c r="W1980" s="1">
        <f t="shared" si="1394"/>
        <v>12</v>
      </c>
      <c r="X1980" s="1">
        <f t="shared" si="1395"/>
        <v>12</v>
      </c>
      <c r="Y1980" s="1">
        <f t="shared" si="1396"/>
        <v>12</v>
      </c>
      <c r="Z1980" s="1">
        <f t="shared" si="1397"/>
        <v>12</v>
      </c>
      <c r="AA1980" s="1">
        <f t="shared" si="1398"/>
        <v>12</v>
      </c>
      <c r="AB1980" s="1">
        <f t="shared" si="1399"/>
        <v>20</v>
      </c>
      <c r="AC1980" s="1">
        <f t="shared" si="1400"/>
        <v>20</v>
      </c>
      <c r="AD1980" s="1">
        <f t="shared" si="1401"/>
        <v>20</v>
      </c>
      <c r="AE1980" s="1">
        <f t="shared" si="1402"/>
        <v>20</v>
      </c>
      <c r="AF1980" s="1">
        <f t="shared" si="1403"/>
        <v>20</v>
      </c>
      <c r="AG1980" s="1">
        <f t="shared" si="1404"/>
        <v>20</v>
      </c>
      <c r="AH1980" s="1">
        <f t="shared" si="1405"/>
        <v>20</v>
      </c>
      <c r="AI1980" s="1">
        <f t="shared" si="1406"/>
        <v>20</v>
      </c>
      <c r="AJ1980" s="1">
        <f t="shared" si="1407"/>
        <v>24</v>
      </c>
      <c r="AK1980" s="1">
        <f t="shared" si="1408"/>
        <v>24</v>
      </c>
      <c r="AL1980" s="1">
        <f t="shared" si="1409"/>
        <v>24</v>
      </c>
      <c r="AM1980" s="1">
        <f t="shared" si="1410"/>
        <v>24</v>
      </c>
      <c r="AN1980" s="1">
        <f t="shared" si="1411"/>
        <v>24</v>
      </c>
      <c r="AO1980" s="1">
        <f t="shared" si="1412"/>
        <v>24</v>
      </c>
      <c r="AP1980" s="7">
        <f t="shared" si="1428"/>
        <v>24</v>
      </c>
      <c r="AQ1980" s="7">
        <f t="shared" si="1429"/>
        <v>24</v>
      </c>
      <c r="AR1980" s="1">
        <f t="shared" si="1413"/>
        <v>24</v>
      </c>
      <c r="AS1980" s="7">
        <f t="shared" si="1430"/>
        <v>24</v>
      </c>
      <c r="AT1980" s="1">
        <f t="shared" si="1414"/>
        <v>24</v>
      </c>
      <c r="AU1980" s="1">
        <f t="shared" si="1415"/>
        <v>24</v>
      </c>
      <c r="AV1980" s="1">
        <f t="shared" si="1416"/>
        <v>24</v>
      </c>
      <c r="AW1980" s="1">
        <f t="shared" si="1417"/>
        <v>24</v>
      </c>
      <c r="AX1980" s="1">
        <f t="shared" si="1418"/>
        <v>24</v>
      </c>
      <c r="AY1980" s="1">
        <f t="shared" si="1419"/>
        <v>24</v>
      </c>
      <c r="AZ1980" s="1">
        <f t="shared" si="1420"/>
        <v>24</v>
      </c>
      <c r="BA1980" s="1">
        <f t="shared" si="1421"/>
        <v>24</v>
      </c>
      <c r="BB1980" s="1">
        <f t="shared" si="1422"/>
        <v>24</v>
      </c>
      <c r="BC1980" s="1">
        <f t="shared" si="1423"/>
        <v>24</v>
      </c>
      <c r="BD1980" s="1">
        <f t="shared" si="1424"/>
        <v>24</v>
      </c>
      <c r="BE1980" s="1">
        <f t="shared" si="1425"/>
        <v>24</v>
      </c>
      <c r="BF1980" s="1">
        <f t="shared" si="1426"/>
        <v>24</v>
      </c>
      <c r="BG1980" s="1">
        <f>+IF(D1980="male",VLOOKUP(M1980,'Key node cluster'!$A$3:$C$45,3,0),VLOOKUP(M1980,'Key node cluster'!$F$3:$H$27,3,0))</f>
        <v>24</v>
      </c>
    </row>
    <row r="1981" spans="1:59" x14ac:dyDescent="0.25">
      <c r="A1981" t="s">
        <v>1763</v>
      </c>
      <c r="B1981">
        <v>9922028340</v>
      </c>
      <c r="C1981" s="7">
        <v>30</v>
      </c>
      <c r="D1981" t="s">
        <v>20</v>
      </c>
      <c r="E1981" t="s">
        <v>10</v>
      </c>
      <c r="F1981" t="s">
        <v>45</v>
      </c>
      <c r="G1981" t="str">
        <f t="shared" si="1427"/>
        <v>bachelor or above</v>
      </c>
      <c r="H1981" s="7">
        <f t="shared" si="1385"/>
        <v>10</v>
      </c>
      <c r="I1981" t="s">
        <v>14</v>
      </c>
      <c r="J1981">
        <v>30</v>
      </c>
      <c r="K1981">
        <v>6.3643835616438</v>
      </c>
      <c r="L1981">
        <v>19</v>
      </c>
      <c r="M1981" s="5">
        <f t="shared" si="1386"/>
        <v>24</v>
      </c>
      <c r="N1981" s="5">
        <f>+IF(D1981="male",VLOOKUP(BG1981,'Key node cluster'!$L$3:$N$24,3,0),VLOOKUP(BG1981,'Key node cluster'!$R$3:$T$15,3,0))</f>
        <v>0</v>
      </c>
      <c r="O1981" s="1">
        <v>0</v>
      </c>
      <c r="P1981" s="1">
        <f t="shared" si="1387"/>
        <v>12</v>
      </c>
      <c r="Q1981" s="1">
        <f t="shared" si="1388"/>
        <v>12</v>
      </c>
      <c r="R1981" s="1">
        <f t="shared" si="1389"/>
        <v>12</v>
      </c>
      <c r="S1981" s="1">
        <f t="shared" si="1390"/>
        <v>12</v>
      </c>
      <c r="T1981" s="1">
        <f t="shared" si="1391"/>
        <v>12</v>
      </c>
      <c r="U1981" s="1">
        <f t="shared" si="1392"/>
        <v>12</v>
      </c>
      <c r="V1981" s="1">
        <f t="shared" si="1393"/>
        <v>12</v>
      </c>
      <c r="W1981" s="1">
        <f t="shared" si="1394"/>
        <v>12</v>
      </c>
      <c r="X1981" s="1">
        <f t="shared" si="1395"/>
        <v>12</v>
      </c>
      <c r="Y1981" s="1">
        <f t="shared" si="1396"/>
        <v>12</v>
      </c>
      <c r="Z1981" s="1">
        <f t="shared" si="1397"/>
        <v>12</v>
      </c>
      <c r="AA1981" s="1">
        <f t="shared" si="1398"/>
        <v>12</v>
      </c>
      <c r="AB1981" s="1">
        <f t="shared" si="1399"/>
        <v>20</v>
      </c>
      <c r="AC1981" s="1">
        <f t="shared" si="1400"/>
        <v>20</v>
      </c>
      <c r="AD1981" s="1">
        <f t="shared" si="1401"/>
        <v>20</v>
      </c>
      <c r="AE1981" s="1">
        <f t="shared" si="1402"/>
        <v>20</v>
      </c>
      <c r="AF1981" s="1">
        <f t="shared" si="1403"/>
        <v>20</v>
      </c>
      <c r="AG1981" s="1">
        <f t="shared" si="1404"/>
        <v>20</v>
      </c>
      <c r="AH1981" s="1">
        <f t="shared" si="1405"/>
        <v>20</v>
      </c>
      <c r="AI1981" s="1">
        <f t="shared" si="1406"/>
        <v>20</v>
      </c>
      <c r="AJ1981" s="1">
        <f t="shared" si="1407"/>
        <v>24</v>
      </c>
      <c r="AK1981" s="1">
        <f t="shared" si="1408"/>
        <v>24</v>
      </c>
      <c r="AL1981" s="1">
        <f t="shared" si="1409"/>
        <v>24</v>
      </c>
      <c r="AM1981" s="1">
        <f t="shared" si="1410"/>
        <v>24</v>
      </c>
      <c r="AN1981" s="1">
        <f t="shared" si="1411"/>
        <v>24</v>
      </c>
      <c r="AO1981" s="1">
        <f t="shared" si="1412"/>
        <v>24</v>
      </c>
      <c r="AP1981" s="7">
        <f t="shared" si="1428"/>
        <v>24</v>
      </c>
      <c r="AQ1981" s="7">
        <f t="shared" si="1429"/>
        <v>24</v>
      </c>
      <c r="AR1981" s="1">
        <f t="shared" si="1413"/>
        <v>24</v>
      </c>
      <c r="AS1981" s="7">
        <f t="shared" si="1430"/>
        <v>24</v>
      </c>
      <c r="AT1981" s="1">
        <f t="shared" si="1414"/>
        <v>24</v>
      </c>
      <c r="AU1981" s="1">
        <f t="shared" si="1415"/>
        <v>24</v>
      </c>
      <c r="AV1981" s="1">
        <f t="shared" si="1416"/>
        <v>24</v>
      </c>
      <c r="AW1981" s="1">
        <f t="shared" si="1417"/>
        <v>24</v>
      </c>
      <c r="AX1981" s="1">
        <f t="shared" si="1418"/>
        <v>24</v>
      </c>
      <c r="AY1981" s="1">
        <f t="shared" si="1419"/>
        <v>24</v>
      </c>
      <c r="AZ1981" s="1">
        <f t="shared" si="1420"/>
        <v>24</v>
      </c>
      <c r="BA1981" s="1">
        <f t="shared" si="1421"/>
        <v>24</v>
      </c>
      <c r="BB1981" s="1">
        <f t="shared" si="1422"/>
        <v>24</v>
      </c>
      <c r="BC1981" s="1">
        <f t="shared" si="1423"/>
        <v>24</v>
      </c>
      <c r="BD1981" s="1">
        <f t="shared" si="1424"/>
        <v>24</v>
      </c>
      <c r="BE1981" s="1">
        <f t="shared" si="1425"/>
        <v>24</v>
      </c>
      <c r="BF1981" s="1">
        <f t="shared" si="1426"/>
        <v>24</v>
      </c>
      <c r="BG1981" s="1">
        <f>+IF(D1981="male",VLOOKUP(M1981,'Key node cluster'!$A$3:$C$45,3,0),VLOOKUP(M1981,'Key node cluster'!$F$3:$H$27,3,0))</f>
        <v>24</v>
      </c>
    </row>
    <row r="1982" spans="1:59" x14ac:dyDescent="0.25">
      <c r="A1982" t="s">
        <v>1780</v>
      </c>
      <c r="B1982">
        <v>9952062329</v>
      </c>
      <c r="C1982" s="7">
        <v>30</v>
      </c>
      <c r="D1982" t="s">
        <v>20</v>
      </c>
      <c r="E1982" t="s">
        <v>10</v>
      </c>
      <c r="F1982" t="s">
        <v>11</v>
      </c>
      <c r="G1982" t="str">
        <f t="shared" si="1427"/>
        <v>bachelor or above</v>
      </c>
      <c r="H1982" s="7">
        <f t="shared" si="1385"/>
        <v>10</v>
      </c>
      <c r="I1982" t="s">
        <v>14</v>
      </c>
      <c r="J1982">
        <v>26</v>
      </c>
      <c r="K1982">
        <v>8.5397260273973004</v>
      </c>
      <c r="L1982">
        <v>37</v>
      </c>
      <c r="M1982" s="5">
        <f t="shared" si="1386"/>
        <v>24</v>
      </c>
      <c r="N1982" s="5">
        <f>+IF(D1982="male",VLOOKUP(BG1982,'Key node cluster'!$L$3:$N$24,3,0),VLOOKUP(BG1982,'Key node cluster'!$R$3:$T$15,3,0))</f>
        <v>0</v>
      </c>
      <c r="O1982" s="1">
        <v>0</v>
      </c>
      <c r="P1982" s="1">
        <f t="shared" si="1387"/>
        <v>12</v>
      </c>
      <c r="Q1982" s="1">
        <f t="shared" si="1388"/>
        <v>12</v>
      </c>
      <c r="R1982" s="1">
        <f t="shared" si="1389"/>
        <v>12</v>
      </c>
      <c r="S1982" s="1">
        <f t="shared" si="1390"/>
        <v>12</v>
      </c>
      <c r="T1982" s="1">
        <f t="shared" si="1391"/>
        <v>12</v>
      </c>
      <c r="U1982" s="1">
        <f t="shared" si="1392"/>
        <v>12</v>
      </c>
      <c r="V1982" s="1">
        <f t="shared" si="1393"/>
        <v>12</v>
      </c>
      <c r="W1982" s="1">
        <f t="shared" si="1394"/>
        <v>12</v>
      </c>
      <c r="X1982" s="1">
        <f t="shared" si="1395"/>
        <v>12</v>
      </c>
      <c r="Y1982" s="1">
        <f t="shared" si="1396"/>
        <v>12</v>
      </c>
      <c r="Z1982" s="1">
        <f t="shared" si="1397"/>
        <v>12</v>
      </c>
      <c r="AA1982" s="1">
        <f t="shared" si="1398"/>
        <v>12</v>
      </c>
      <c r="AB1982" s="1">
        <f t="shared" si="1399"/>
        <v>20</v>
      </c>
      <c r="AC1982" s="1">
        <f t="shared" si="1400"/>
        <v>20</v>
      </c>
      <c r="AD1982" s="1">
        <f t="shared" si="1401"/>
        <v>20</v>
      </c>
      <c r="AE1982" s="1">
        <f t="shared" si="1402"/>
        <v>20</v>
      </c>
      <c r="AF1982" s="1">
        <f t="shared" si="1403"/>
        <v>20</v>
      </c>
      <c r="AG1982" s="1">
        <f t="shared" si="1404"/>
        <v>20</v>
      </c>
      <c r="AH1982" s="1">
        <f t="shared" si="1405"/>
        <v>20</v>
      </c>
      <c r="AI1982" s="1">
        <f t="shared" si="1406"/>
        <v>20</v>
      </c>
      <c r="AJ1982" s="1">
        <f t="shared" si="1407"/>
        <v>24</v>
      </c>
      <c r="AK1982" s="1">
        <f t="shared" si="1408"/>
        <v>24</v>
      </c>
      <c r="AL1982" s="1">
        <f t="shared" si="1409"/>
        <v>24</v>
      </c>
      <c r="AM1982" s="1">
        <f t="shared" si="1410"/>
        <v>24</v>
      </c>
      <c r="AN1982" s="1">
        <f t="shared" si="1411"/>
        <v>24</v>
      </c>
      <c r="AO1982" s="1">
        <f t="shared" si="1412"/>
        <v>24</v>
      </c>
      <c r="AP1982" s="7">
        <f t="shared" si="1428"/>
        <v>24</v>
      </c>
      <c r="AQ1982" s="7">
        <f t="shared" si="1429"/>
        <v>24</v>
      </c>
      <c r="AR1982" s="1">
        <f t="shared" si="1413"/>
        <v>24</v>
      </c>
      <c r="AS1982" s="7">
        <f t="shared" si="1430"/>
        <v>24</v>
      </c>
      <c r="AT1982" s="1">
        <f t="shared" si="1414"/>
        <v>24</v>
      </c>
      <c r="AU1982" s="1">
        <f t="shared" si="1415"/>
        <v>24</v>
      </c>
      <c r="AV1982" s="1">
        <f t="shared" si="1416"/>
        <v>24</v>
      </c>
      <c r="AW1982" s="1">
        <f t="shared" si="1417"/>
        <v>24</v>
      </c>
      <c r="AX1982" s="1">
        <f t="shared" si="1418"/>
        <v>24</v>
      </c>
      <c r="AY1982" s="1">
        <f t="shared" si="1419"/>
        <v>24</v>
      </c>
      <c r="AZ1982" s="1">
        <f t="shared" si="1420"/>
        <v>24</v>
      </c>
      <c r="BA1982" s="1">
        <f t="shared" si="1421"/>
        <v>24</v>
      </c>
      <c r="BB1982" s="1">
        <f t="shared" si="1422"/>
        <v>24</v>
      </c>
      <c r="BC1982" s="1">
        <f t="shared" si="1423"/>
        <v>24</v>
      </c>
      <c r="BD1982" s="1">
        <f t="shared" si="1424"/>
        <v>24</v>
      </c>
      <c r="BE1982" s="1">
        <f t="shared" si="1425"/>
        <v>24</v>
      </c>
      <c r="BF1982" s="1">
        <f t="shared" si="1426"/>
        <v>24</v>
      </c>
      <c r="BG1982" s="1">
        <f>+IF(D1982="male",VLOOKUP(M1982,'Key node cluster'!$A$3:$C$45,3,0),VLOOKUP(M1982,'Key node cluster'!$F$3:$H$27,3,0))</f>
        <v>24</v>
      </c>
    </row>
    <row r="1983" spans="1:59" x14ac:dyDescent="0.25">
      <c r="A1983" t="s">
        <v>1801</v>
      </c>
      <c r="B1983">
        <v>9912034207</v>
      </c>
      <c r="C1983" s="7">
        <v>30</v>
      </c>
      <c r="D1983" t="s">
        <v>20</v>
      </c>
      <c r="E1983" t="s">
        <v>10</v>
      </c>
      <c r="F1983" t="s">
        <v>11</v>
      </c>
      <c r="G1983" t="str">
        <f t="shared" si="1427"/>
        <v>bachelor or above</v>
      </c>
      <c r="H1983" s="7">
        <f t="shared" si="1385"/>
        <v>5</v>
      </c>
      <c r="I1983" t="s">
        <v>14</v>
      </c>
      <c r="J1983">
        <v>30</v>
      </c>
      <c r="K1983">
        <v>4.7589041095890003</v>
      </c>
      <c r="L1983">
        <v>6</v>
      </c>
      <c r="M1983" s="5">
        <f t="shared" si="1386"/>
        <v>24</v>
      </c>
      <c r="N1983" s="5">
        <f>+IF(D1983="male",VLOOKUP(BG1983,'Key node cluster'!$L$3:$N$24,3,0),VLOOKUP(BG1983,'Key node cluster'!$R$3:$T$15,3,0))</f>
        <v>0</v>
      </c>
      <c r="O1983" s="1">
        <v>0</v>
      </c>
      <c r="P1983" s="1">
        <f t="shared" si="1387"/>
        <v>12</v>
      </c>
      <c r="Q1983" s="1">
        <f t="shared" si="1388"/>
        <v>12</v>
      </c>
      <c r="R1983" s="1">
        <f t="shared" si="1389"/>
        <v>12</v>
      </c>
      <c r="S1983" s="1">
        <f t="shared" si="1390"/>
        <v>12</v>
      </c>
      <c r="T1983" s="1">
        <f t="shared" si="1391"/>
        <v>12</v>
      </c>
      <c r="U1983" s="1">
        <f t="shared" si="1392"/>
        <v>12</v>
      </c>
      <c r="V1983" s="1">
        <f t="shared" si="1393"/>
        <v>12</v>
      </c>
      <c r="W1983" s="1">
        <f t="shared" si="1394"/>
        <v>12</v>
      </c>
      <c r="X1983" s="1">
        <f t="shared" si="1395"/>
        <v>12</v>
      </c>
      <c r="Y1983" s="1">
        <f t="shared" si="1396"/>
        <v>12</v>
      </c>
      <c r="Z1983" s="1">
        <f t="shared" si="1397"/>
        <v>12</v>
      </c>
      <c r="AA1983" s="1">
        <f t="shared" si="1398"/>
        <v>12</v>
      </c>
      <c r="AB1983" s="1">
        <f t="shared" si="1399"/>
        <v>20</v>
      </c>
      <c r="AC1983" s="1">
        <f t="shared" si="1400"/>
        <v>20</v>
      </c>
      <c r="AD1983" s="1">
        <f t="shared" si="1401"/>
        <v>20</v>
      </c>
      <c r="AE1983" s="1">
        <f t="shared" si="1402"/>
        <v>20</v>
      </c>
      <c r="AF1983" s="1">
        <f t="shared" si="1403"/>
        <v>20</v>
      </c>
      <c r="AG1983" s="1">
        <f t="shared" si="1404"/>
        <v>20</v>
      </c>
      <c r="AH1983" s="1">
        <f t="shared" si="1405"/>
        <v>20</v>
      </c>
      <c r="AI1983" s="1">
        <f t="shared" si="1406"/>
        <v>20</v>
      </c>
      <c r="AJ1983" s="1">
        <f t="shared" si="1407"/>
        <v>24</v>
      </c>
      <c r="AK1983" s="1">
        <f t="shared" si="1408"/>
        <v>24</v>
      </c>
      <c r="AL1983" s="1">
        <f t="shared" si="1409"/>
        <v>24</v>
      </c>
      <c r="AM1983" s="1">
        <f t="shared" si="1410"/>
        <v>24</v>
      </c>
      <c r="AN1983" s="1">
        <f t="shared" si="1411"/>
        <v>24</v>
      </c>
      <c r="AO1983" s="1">
        <f t="shared" si="1412"/>
        <v>24</v>
      </c>
      <c r="AP1983" s="7">
        <f t="shared" si="1428"/>
        <v>24</v>
      </c>
      <c r="AQ1983" s="7">
        <f t="shared" si="1429"/>
        <v>24</v>
      </c>
      <c r="AR1983" s="1">
        <f t="shared" si="1413"/>
        <v>24</v>
      </c>
      <c r="AS1983" s="7">
        <f t="shared" si="1430"/>
        <v>24</v>
      </c>
      <c r="AT1983" s="1">
        <f t="shared" si="1414"/>
        <v>24</v>
      </c>
      <c r="AU1983" s="1">
        <f t="shared" si="1415"/>
        <v>24</v>
      </c>
      <c r="AV1983" s="1">
        <f t="shared" si="1416"/>
        <v>24</v>
      </c>
      <c r="AW1983" s="1">
        <f t="shared" si="1417"/>
        <v>24</v>
      </c>
      <c r="AX1983" s="1">
        <f t="shared" si="1418"/>
        <v>24</v>
      </c>
      <c r="AY1983" s="1">
        <f t="shared" si="1419"/>
        <v>24</v>
      </c>
      <c r="AZ1983" s="1">
        <f t="shared" si="1420"/>
        <v>24</v>
      </c>
      <c r="BA1983" s="1">
        <f t="shared" si="1421"/>
        <v>24</v>
      </c>
      <c r="BB1983" s="1">
        <f t="shared" si="1422"/>
        <v>24</v>
      </c>
      <c r="BC1983" s="1">
        <f t="shared" si="1423"/>
        <v>24</v>
      </c>
      <c r="BD1983" s="1">
        <f t="shared" si="1424"/>
        <v>24</v>
      </c>
      <c r="BE1983" s="1">
        <f t="shared" si="1425"/>
        <v>24</v>
      </c>
      <c r="BF1983" s="1">
        <f t="shared" si="1426"/>
        <v>24</v>
      </c>
      <c r="BG1983" s="1">
        <f>+IF(D1983="male",VLOOKUP(M1983,'Key node cluster'!$A$3:$C$45,3,0),VLOOKUP(M1983,'Key node cluster'!$F$3:$H$27,3,0))</f>
        <v>24</v>
      </c>
    </row>
    <row r="1984" spans="1:59" x14ac:dyDescent="0.25">
      <c r="A1984" t="s">
        <v>1807</v>
      </c>
      <c r="B1984">
        <v>9862007959</v>
      </c>
      <c r="C1984" s="7">
        <v>40</v>
      </c>
      <c r="D1984" t="s">
        <v>20</v>
      </c>
      <c r="E1984" t="s">
        <v>10</v>
      </c>
      <c r="F1984" t="s">
        <v>11</v>
      </c>
      <c r="G1984" t="str">
        <f t="shared" si="1427"/>
        <v>bachelor or above</v>
      </c>
      <c r="H1984" s="7">
        <f t="shared" si="1385"/>
        <v>5</v>
      </c>
      <c r="I1984" t="s">
        <v>127</v>
      </c>
      <c r="J1984">
        <v>36</v>
      </c>
      <c r="K1984">
        <v>3.6602739726026998</v>
      </c>
      <c r="L1984">
        <v>6</v>
      </c>
      <c r="M1984" s="5">
        <f t="shared" si="1386"/>
        <v>24</v>
      </c>
      <c r="N1984" s="5">
        <f>+IF(D1984="male",VLOOKUP(BG1984,'Key node cluster'!$L$3:$N$24,3,0),VLOOKUP(BG1984,'Key node cluster'!$R$3:$T$15,3,0))</f>
        <v>0</v>
      </c>
      <c r="O1984" s="1">
        <v>0</v>
      </c>
      <c r="P1984" s="1">
        <f t="shared" si="1387"/>
        <v>12</v>
      </c>
      <c r="Q1984" s="1">
        <f t="shared" si="1388"/>
        <v>12</v>
      </c>
      <c r="R1984" s="1">
        <f t="shared" si="1389"/>
        <v>12</v>
      </c>
      <c r="S1984" s="1">
        <f t="shared" si="1390"/>
        <v>12</v>
      </c>
      <c r="T1984" s="1">
        <f t="shared" si="1391"/>
        <v>12</v>
      </c>
      <c r="U1984" s="1">
        <f t="shared" si="1392"/>
        <v>12</v>
      </c>
      <c r="V1984" s="1">
        <f t="shared" si="1393"/>
        <v>12</v>
      </c>
      <c r="W1984" s="1">
        <f t="shared" si="1394"/>
        <v>12</v>
      </c>
      <c r="X1984" s="1">
        <f t="shared" si="1395"/>
        <v>12</v>
      </c>
      <c r="Y1984" s="1">
        <f t="shared" si="1396"/>
        <v>12</v>
      </c>
      <c r="Z1984" s="1">
        <f t="shared" si="1397"/>
        <v>12</v>
      </c>
      <c r="AA1984" s="1">
        <f t="shared" si="1398"/>
        <v>12</v>
      </c>
      <c r="AB1984" s="1">
        <f t="shared" si="1399"/>
        <v>20</v>
      </c>
      <c r="AC1984" s="1">
        <f t="shared" si="1400"/>
        <v>20</v>
      </c>
      <c r="AD1984" s="1">
        <f t="shared" si="1401"/>
        <v>20</v>
      </c>
      <c r="AE1984" s="1">
        <f t="shared" si="1402"/>
        <v>20</v>
      </c>
      <c r="AF1984" s="1">
        <f t="shared" si="1403"/>
        <v>20</v>
      </c>
      <c r="AG1984" s="1">
        <f t="shared" si="1404"/>
        <v>20</v>
      </c>
      <c r="AH1984" s="1">
        <f t="shared" si="1405"/>
        <v>20</v>
      </c>
      <c r="AI1984" s="1">
        <f t="shared" si="1406"/>
        <v>20</v>
      </c>
      <c r="AJ1984" s="1">
        <f t="shared" si="1407"/>
        <v>24</v>
      </c>
      <c r="AK1984" s="1">
        <f t="shared" si="1408"/>
        <v>24</v>
      </c>
      <c r="AL1984" s="1">
        <f t="shared" si="1409"/>
        <v>24</v>
      </c>
      <c r="AM1984" s="1">
        <f t="shared" si="1410"/>
        <v>24</v>
      </c>
      <c r="AN1984" s="1">
        <f t="shared" si="1411"/>
        <v>24</v>
      </c>
      <c r="AO1984" s="1">
        <f t="shared" si="1412"/>
        <v>24</v>
      </c>
      <c r="AP1984" s="7">
        <f t="shared" si="1428"/>
        <v>24</v>
      </c>
      <c r="AQ1984" s="7">
        <f t="shared" si="1429"/>
        <v>24</v>
      </c>
      <c r="AR1984" s="1">
        <f t="shared" si="1413"/>
        <v>24</v>
      </c>
      <c r="AS1984" s="7">
        <f t="shared" si="1430"/>
        <v>24</v>
      </c>
      <c r="AT1984" s="1">
        <f t="shared" si="1414"/>
        <v>24</v>
      </c>
      <c r="AU1984" s="1">
        <f t="shared" si="1415"/>
        <v>24</v>
      </c>
      <c r="AV1984" s="1">
        <f t="shared" si="1416"/>
        <v>24</v>
      </c>
      <c r="AW1984" s="1">
        <f t="shared" si="1417"/>
        <v>24</v>
      </c>
      <c r="AX1984" s="1">
        <f t="shared" si="1418"/>
        <v>24</v>
      </c>
      <c r="AY1984" s="1">
        <f t="shared" si="1419"/>
        <v>24</v>
      </c>
      <c r="AZ1984" s="1">
        <f t="shared" si="1420"/>
        <v>24</v>
      </c>
      <c r="BA1984" s="1">
        <f t="shared" si="1421"/>
        <v>24</v>
      </c>
      <c r="BB1984" s="1">
        <f t="shared" si="1422"/>
        <v>24</v>
      </c>
      <c r="BC1984" s="1">
        <f t="shared" si="1423"/>
        <v>24</v>
      </c>
      <c r="BD1984" s="1">
        <f t="shared" si="1424"/>
        <v>24</v>
      </c>
      <c r="BE1984" s="1">
        <f t="shared" si="1425"/>
        <v>24</v>
      </c>
      <c r="BF1984" s="1">
        <f t="shared" si="1426"/>
        <v>24</v>
      </c>
      <c r="BG1984" s="1">
        <f>+IF(D1984="male",VLOOKUP(M1984,'Key node cluster'!$A$3:$C$45,3,0),VLOOKUP(M1984,'Key node cluster'!$F$3:$H$27,3,0))</f>
        <v>24</v>
      </c>
    </row>
    <row r="1985" spans="1:59" x14ac:dyDescent="0.25">
      <c r="A1985" t="s">
        <v>1818</v>
      </c>
      <c r="B1985">
        <v>9912020029</v>
      </c>
      <c r="C1985" s="7">
        <v>30</v>
      </c>
      <c r="D1985" t="s">
        <v>20</v>
      </c>
      <c r="E1985" t="s">
        <v>10</v>
      </c>
      <c r="G1985" t="str">
        <f t="shared" si="1427"/>
        <v>bachelor or above</v>
      </c>
      <c r="H1985" s="7">
        <f t="shared" si="1385"/>
        <v>5</v>
      </c>
      <c r="I1985" t="s">
        <v>14</v>
      </c>
      <c r="J1985">
        <v>31</v>
      </c>
      <c r="K1985">
        <v>1.9178082191781001</v>
      </c>
      <c r="L1985">
        <v>1</v>
      </c>
      <c r="M1985" s="5">
        <f t="shared" si="1386"/>
        <v>24</v>
      </c>
      <c r="N1985" s="5">
        <f>+IF(D1985="male",VLOOKUP(BG1985,'Key node cluster'!$L$3:$N$24,3,0),VLOOKUP(BG1985,'Key node cluster'!$R$3:$T$15,3,0))</f>
        <v>0</v>
      </c>
      <c r="O1985" s="1">
        <v>0</v>
      </c>
      <c r="P1985" s="1">
        <f t="shared" si="1387"/>
        <v>12</v>
      </c>
      <c r="Q1985" s="1">
        <f t="shared" si="1388"/>
        <v>12</v>
      </c>
      <c r="R1985" s="1">
        <f t="shared" si="1389"/>
        <v>12</v>
      </c>
      <c r="S1985" s="1">
        <f t="shared" si="1390"/>
        <v>12</v>
      </c>
      <c r="T1985" s="1">
        <f t="shared" si="1391"/>
        <v>12</v>
      </c>
      <c r="U1985" s="1">
        <f t="shared" si="1392"/>
        <v>12</v>
      </c>
      <c r="V1985" s="1">
        <f t="shared" si="1393"/>
        <v>12</v>
      </c>
      <c r="W1985" s="1">
        <f t="shared" si="1394"/>
        <v>12</v>
      </c>
      <c r="X1985" s="1">
        <f t="shared" si="1395"/>
        <v>12</v>
      </c>
      <c r="Y1985" s="1">
        <f t="shared" si="1396"/>
        <v>12</v>
      </c>
      <c r="Z1985" s="1">
        <f t="shared" si="1397"/>
        <v>12</v>
      </c>
      <c r="AA1985" s="1">
        <f t="shared" si="1398"/>
        <v>12</v>
      </c>
      <c r="AB1985" s="1">
        <f t="shared" si="1399"/>
        <v>20</v>
      </c>
      <c r="AC1985" s="1">
        <f t="shared" si="1400"/>
        <v>20</v>
      </c>
      <c r="AD1985" s="1">
        <f t="shared" si="1401"/>
        <v>20</v>
      </c>
      <c r="AE1985" s="1">
        <f t="shared" si="1402"/>
        <v>20</v>
      </c>
      <c r="AF1985" s="1">
        <f t="shared" si="1403"/>
        <v>20</v>
      </c>
      <c r="AG1985" s="1">
        <f t="shared" si="1404"/>
        <v>20</v>
      </c>
      <c r="AH1985" s="1">
        <f t="shared" si="1405"/>
        <v>20</v>
      </c>
      <c r="AI1985" s="1">
        <f t="shared" si="1406"/>
        <v>20</v>
      </c>
      <c r="AJ1985" s="1">
        <f t="shared" si="1407"/>
        <v>24</v>
      </c>
      <c r="AK1985" s="1">
        <f t="shared" si="1408"/>
        <v>24</v>
      </c>
      <c r="AL1985" s="1">
        <f t="shared" si="1409"/>
        <v>24</v>
      </c>
      <c r="AM1985" s="1">
        <f t="shared" si="1410"/>
        <v>24</v>
      </c>
      <c r="AN1985" s="1">
        <f t="shared" si="1411"/>
        <v>24</v>
      </c>
      <c r="AO1985" s="1">
        <f t="shared" si="1412"/>
        <v>24</v>
      </c>
      <c r="AP1985" s="7">
        <f t="shared" si="1428"/>
        <v>24</v>
      </c>
      <c r="AQ1985" s="7">
        <f t="shared" si="1429"/>
        <v>24</v>
      </c>
      <c r="AR1985" s="1">
        <f t="shared" si="1413"/>
        <v>24</v>
      </c>
      <c r="AS1985" s="7">
        <f t="shared" si="1430"/>
        <v>24</v>
      </c>
      <c r="AT1985" s="1">
        <f t="shared" si="1414"/>
        <v>24</v>
      </c>
      <c r="AU1985" s="1">
        <f t="shared" si="1415"/>
        <v>24</v>
      </c>
      <c r="AV1985" s="1">
        <f t="shared" si="1416"/>
        <v>24</v>
      </c>
      <c r="AW1985" s="1">
        <f t="shared" si="1417"/>
        <v>24</v>
      </c>
      <c r="AX1985" s="1">
        <f t="shared" si="1418"/>
        <v>24</v>
      </c>
      <c r="AY1985" s="1">
        <f t="shared" si="1419"/>
        <v>24</v>
      </c>
      <c r="AZ1985" s="1">
        <f t="shared" si="1420"/>
        <v>24</v>
      </c>
      <c r="BA1985" s="1">
        <f t="shared" si="1421"/>
        <v>24</v>
      </c>
      <c r="BB1985" s="1">
        <f t="shared" si="1422"/>
        <v>24</v>
      </c>
      <c r="BC1985" s="1">
        <f t="shared" si="1423"/>
        <v>24</v>
      </c>
      <c r="BD1985" s="1">
        <f t="shared" si="1424"/>
        <v>24</v>
      </c>
      <c r="BE1985" s="1">
        <f t="shared" si="1425"/>
        <v>24</v>
      </c>
      <c r="BF1985" s="1">
        <f t="shared" si="1426"/>
        <v>24</v>
      </c>
      <c r="BG1985" s="1">
        <f>+IF(D1985="male",VLOOKUP(M1985,'Key node cluster'!$A$3:$C$45,3,0),VLOOKUP(M1985,'Key node cluster'!$F$3:$H$27,3,0))</f>
        <v>24</v>
      </c>
    </row>
    <row r="1986" spans="1:59" x14ac:dyDescent="0.25">
      <c r="A1986" t="s">
        <v>1823</v>
      </c>
      <c r="B1986">
        <v>2000158423</v>
      </c>
      <c r="C1986" s="7">
        <v>30</v>
      </c>
      <c r="D1986" t="s">
        <v>20</v>
      </c>
      <c r="E1986" t="s">
        <v>10</v>
      </c>
      <c r="F1986" t="s">
        <v>360</v>
      </c>
      <c r="G1986" t="str">
        <f t="shared" si="1427"/>
        <v>bachelor or above</v>
      </c>
      <c r="H1986" s="7">
        <f t="shared" ref="H1986:H2001" si="1431">IF(K1986 &gt; 15, 20, IF(K1986 &gt; 10, 15, IF(K1986 &gt; 5, 10, IF(K1986 &gt; 1, 5, IF(K1986 &gt; 0, 1, 0)))))</f>
        <v>5</v>
      </c>
      <c r="I1986" t="s">
        <v>14</v>
      </c>
      <c r="J1986">
        <v>28</v>
      </c>
      <c r="K1986">
        <v>1.4958904109589</v>
      </c>
      <c r="L1986">
        <v>1</v>
      </c>
      <c r="M1986" s="5">
        <f t="shared" ref="M1986:M2001" si="1432">+BF1986</f>
        <v>24</v>
      </c>
      <c r="N1986" s="5">
        <f>+IF(D1986="male",VLOOKUP(BG1986,'Key node cluster'!$L$3:$N$24,3,0),VLOOKUP(BG1986,'Key node cluster'!$R$3:$T$15,3,0))</f>
        <v>0</v>
      </c>
      <c r="O1986" s="1">
        <v>0</v>
      </c>
      <c r="P1986" s="1">
        <f t="shared" ref="P1986:P2001" si="1433">+IF($D1986="male",IF(H1986="",O1986,IF(H1986&lt;=3,1,26)),IF($D1986="female",IF(H1986="",O1986,IF(H1986&lt;=0.5,1,12)),O1986))</f>
        <v>12</v>
      </c>
      <c r="Q1986" s="1">
        <f t="shared" ref="Q1986:Q2001" si="1434">IF($D1986="male",IF(P1986&lt;&gt;1,P1986,IF(H1986="",P1986,IF(H1986&lt;=0.5,2,17))),IF($D1986="female",IF(P1986&lt;&gt;1,P1986,IF(F1986="",P1986,IF(F1986&lt;&gt;"amman",2,11))),P1986))</f>
        <v>12</v>
      </c>
      <c r="R1986" s="1">
        <f t="shared" ref="R1986:R2001" si="1435">IF($D1986="male",IF(Q1986&lt;&gt;2,Q1986,IF(F1986="",Q1986,IF(F1986&lt;&gt;"irbed",3,14))),IF($D1986="female",IF(Q1986&lt;&gt;2,Q1986,IF(C1986="",Q1986,IF(C1986&lt;=25,3,8))),Q1986))</f>
        <v>12</v>
      </c>
      <c r="S1986" s="1">
        <f t="shared" ref="S1986:S2001" si="1436">IF($D1986="male",IF(R1986&lt;&gt;3,R1986,IF(F1986="",R1986,IF(F1986&lt;&gt;"amman",4,11))),IF($D1986="female",IF(R1986&lt;&gt;3,R1986,IF(F1986="",R1986,IF(F1986&lt;&gt;"irbed",4,7))),R1986))</f>
        <v>12</v>
      </c>
      <c r="T1986" s="1">
        <f t="shared" ref="T1986:T2001" si="1437">IF($D1986="male",IF(S1986&lt;&gt;4,S1986,IF(C1986="",S1986,IF(C1986&lt;=25,5,10))),IF($D1986="female",IF(S1986&lt;&gt;4,S1986,IF(C1986="",S1986,IF(G1986&lt;&gt;"secondary or below",5,6))),R1986))</f>
        <v>12</v>
      </c>
      <c r="U1986" s="1">
        <f t="shared" ref="U1986:U2001" si="1438">IF($D1986="male",IF(T1986&lt;&gt;5,T1986,IF(F1986="",T1986,IF(F1986&lt;&gt;"zarqa",6,9))),IF($D1986="female",IF(T1986&lt;&gt;5,T1986,5),T1986))</f>
        <v>12</v>
      </c>
      <c r="V1986" s="1">
        <f t="shared" ref="V1986:V2001" si="1439">IF($D1986="male",IF(U1986&lt;&gt;6,U1986,IF(G1986="",U1986,IF(G1986&lt;&gt;"secondary or below",7,8))),IF($D1986="female",IF(T1986&lt;&gt;6,U1986,6),U1986))</f>
        <v>12</v>
      </c>
      <c r="W1986" s="1">
        <f t="shared" ref="W1986:W2001" si="1440">IF($D1986="male",IF(V1986&lt;&gt;7,V1986,7),IF($D1986="female",IF(S1986&lt;&gt;7,V1986,7),V1986))</f>
        <v>12</v>
      </c>
      <c r="X1986" s="1">
        <f t="shared" ref="X1986:X2001" si="1441">IF($D1986="male",IF(V1986&lt;&gt;8,W1986,8),IF($D1986="female",IF(R1986&lt;&gt;8,R1986,IF(G1986="",W1986,IF(G1986&lt;&gt;"bachelor or above",9,10)))))</f>
        <v>12</v>
      </c>
      <c r="Y1986" s="1">
        <f t="shared" ref="Y1986:Y2001" si="1442">IF($D1986="male",IF(U1986&lt;&gt;9,X1986,9),IF($D1986="female",IF(X1986&lt;&gt;9,X1986,9),X1986))</f>
        <v>12</v>
      </c>
      <c r="Z1986" s="1">
        <f t="shared" ref="Z1986:Z2001" si="1443">IF($D1986="male",IF(T1986&lt;&gt;10,Y1986,10),IF($D1986="female",IF(X1986&lt;&gt;10,Y1986,10),Y1986))</f>
        <v>12</v>
      </c>
      <c r="AA1986" s="1">
        <f t="shared" ref="AA1986:AA2001" si="1444">IF($D1986="male",IF(S1986&lt;&gt;11,Z1986,IF(G1986="",Z1986,IF(G1986&lt;&gt;"secondary or below",12,13))),IF($D1986="female",IF(Q1986&lt;&gt;11,Z1986,11),Z1986))</f>
        <v>12</v>
      </c>
      <c r="AB1986" s="1">
        <f t="shared" ref="AB1986:AB2001" si="1445">IF($D1986="male",IF(AA1986&lt;&gt;12,AA1986,12),IF($D1986="female",IF(P1986&lt;&gt;12,P1986,IF(G1986="",AA1986,IF(G1986&lt;&gt;"bachelor or above",13,20)))))</f>
        <v>20</v>
      </c>
      <c r="AC1986" s="1">
        <f t="shared" ref="AC1986:AC2001" si="1446">IF($D1986="male",IF(AA1986&lt;&gt;13,AB1986,13),IF($D1986="female",IF(AB1986&lt;&gt;13,AB1986,IF(H1986&lt;=3,14,17))))</f>
        <v>20</v>
      </c>
      <c r="AD1986" s="1">
        <f t="shared" ref="AD1986:AD2001" si="1447">IF($D1986="male",IF(R1986&lt;&gt;14,AC1986,IF(G1986="",AC1986,IF(G1986&lt;&gt;"bachelor or above",15,16))),IF($D1986="female",IF(AC1986&lt;&gt;14,AC1986,IF(C1986="",AC1986,IF(C1986&lt;=25,15,16))),AC1986))</f>
        <v>20</v>
      </c>
      <c r="AE1986" s="1">
        <f t="shared" ref="AE1986:AE2001" si="1448">IF($D1986="male",IF(AD1986&lt;&gt;15,AD1986,15),IF($D1986="female",IF(AD1986&lt;&gt;15,AD1986,15),AD1986))</f>
        <v>20</v>
      </c>
      <c r="AF1986" s="1">
        <f t="shared" ref="AF1986:AF2001" si="1449">IF($D1986="male",IF(AD1986&lt;&gt;16,AE1986,16),IF($D1986="female",IF(AD1986&lt;&gt;16,AE1986,16),AE1986))</f>
        <v>20</v>
      </c>
      <c r="AG1986" s="1">
        <f t="shared" ref="AG1986:AG2001" si="1450">IF($D1986="male",IF(Q1986&lt;&gt;17,AF1986,IF(F1986="",AF1986,IF(F1986&lt;&gt;"amman",18,25))),IF($D1986="female",IF(AC1986&lt;&gt;17,AF1986,IF(F1986="",AF1986,IF(F1986&lt;&gt;"irbed",18,19))),AF1986))</f>
        <v>20</v>
      </c>
      <c r="AH1986" s="1">
        <f t="shared" ref="AH1986:AH2001" si="1451">IF($D1986="male",IF(AG1986&lt;&gt;18,AG1986,IF(G1986="",AG1986,IF(G1986&lt;&gt;"secondary or below",19,20))),IF($D1986="female",IF(AG1986&lt;&gt;18,AG1986,18),AG1986))</f>
        <v>20</v>
      </c>
      <c r="AI1986" s="1">
        <f t="shared" ref="AI1986:AI2001" si="1452">IF($D1986="male",IF(AH1986&lt;&gt;19,AH1986,19),IF($D1986="female",IF(AG1986&lt;&gt;19,AH1986,19),AH1986))</f>
        <v>20</v>
      </c>
      <c r="AJ1986" s="1">
        <f t="shared" ref="AJ1986:AJ2001" si="1453">IF($D1986="male",IF(AH1986&lt;&gt;20,AI1986,IF(F1986="",AI1986,IF(F1986&lt;&gt;"irbed",21,24))),IF($D1986="female",IF(AB1986&lt;&gt;20,AI1986,IF(H1986&lt;=3,21,24))))</f>
        <v>24</v>
      </c>
      <c r="AK1986" s="1">
        <f t="shared" ref="AK1986:AK2001" si="1454">IF($D1986="male",IF(AJ1986&lt;&gt;21,AJ1986,IF(F1986="",AJ1986,IF(F1986&lt;&gt;"zarqa",22,23))),IF($D1986="female",IF(AJ1986&lt;&gt;21,AJ1986,IF(C1986&lt;=25,22,23))))</f>
        <v>24</v>
      </c>
      <c r="AL1986" s="1">
        <f t="shared" ref="AL1986:AL2001" si="1455">IF($D1986="male",IF(AK1986&lt;&gt;22,AK1986,22),IF($D1986="female",IF(AK1986&lt;&gt;22,AK1986,22),AK1986))</f>
        <v>24</v>
      </c>
      <c r="AM1986" s="1">
        <f t="shared" ref="AM1986:AM2001" si="1456">IF($D1986="male",IF(AK1986&lt;&gt;23,AL1986,23),IF($D1986="female",IF(AK1986&lt;&gt;23,AL1986,23),AL1986))</f>
        <v>24</v>
      </c>
      <c r="AN1986" s="1">
        <f t="shared" ref="AN1986:AN2001" si="1457">IF($D1986="male",IF(AJ1986&lt;&gt;24,AM1986,24),IF($D1986="female",IF(AJ1986&lt;&gt;24,AM1986,24),AM1986))</f>
        <v>24</v>
      </c>
      <c r="AO1986" s="1">
        <f t="shared" ref="AO1986:AO2001" si="1458">IF($D1986="male",IF(AG1986&lt;&gt;25,AN1986,25),AN1986)</f>
        <v>24</v>
      </c>
      <c r="AP1986" s="7">
        <f t="shared" si="1428"/>
        <v>24</v>
      </c>
      <c r="AQ1986" s="7">
        <f t="shared" si="1429"/>
        <v>24</v>
      </c>
      <c r="AR1986" s="1">
        <f t="shared" ref="AR1986:AR2001" si="1459">IF($D1986="male",IF(AQ1986&lt;&gt;28,AQ1986,IF(C1986&lt;=35,29,32)),AQ1986)</f>
        <v>24</v>
      </c>
      <c r="AS1986" s="7">
        <f t="shared" si="1430"/>
        <v>24</v>
      </c>
      <c r="AT1986" s="1">
        <f t="shared" ref="AT1986:AT2001" si="1460">IF($D1986="male",IF(AS1986&lt;&gt;30,AS1986,30),AS1986)</f>
        <v>24</v>
      </c>
      <c r="AU1986" s="1">
        <f t="shared" ref="AU1986:AU2001" si="1461">IF($D1986="male",IF(AS1986&lt;&gt;31,AT1986,31),AT1986)</f>
        <v>24</v>
      </c>
      <c r="AV1986" s="1">
        <f t="shared" ref="AV1986:AV2001" si="1462">IF($D1986="male",IF(AR1986&lt;&gt;32,AU1986,32),AU1986)</f>
        <v>24</v>
      </c>
      <c r="AW1986" s="1">
        <f t="shared" ref="AW1986:AW2001" si="1463">IF($D1986="male",IF(AQ1986&lt;&gt;33,AV1986,IF(H1986="",AV1986,IF(H1986&lt;=7.5,34,37))),AV1986)</f>
        <v>24</v>
      </c>
      <c r="AX1986" s="1">
        <f t="shared" ref="AX1986:AX2001" si="1464">IF($D1986="male",IF(AW1986&lt;&gt;34,AW1986,IF(C1986&lt;=25,35,36)),AW1986)</f>
        <v>24</v>
      </c>
      <c r="AY1986" s="1">
        <f t="shared" ref="AY1986:AY2001" si="1465">IF($D1986="male",IF(AX1986&lt;&gt;35,AX1986,35),AX1986)</f>
        <v>24</v>
      </c>
      <c r="AZ1986" s="1">
        <f t="shared" ref="AZ1986:AZ2001" si="1466">IF($D1986="male",IF(AX1986&lt;&gt;36,AY1986,36),AY1986)</f>
        <v>24</v>
      </c>
      <c r="BA1986" s="1">
        <f t="shared" ref="BA1986:BA2001" si="1467">IF($D1986="male",IF(AW1986&lt;&gt;37,AZ1986,37),AZ1986)</f>
        <v>24</v>
      </c>
      <c r="BB1986" s="1">
        <f t="shared" ref="BB1986:BB2001" si="1468">IF($D1986="male",IF(AP1986&lt;&gt;38,BA1986,IF(C1986&lt;=25,39,40)),BA1986)</f>
        <v>24</v>
      </c>
      <c r="BC1986" s="1">
        <f t="shared" ref="BC1986:BC2001" si="1469">IF($D1986="male",IF(BB1986&lt;&gt;39,BB1986,39),BB1986)</f>
        <v>24</v>
      </c>
      <c r="BD1986" s="1">
        <f t="shared" ref="BD1986:BD2001" si="1470">IF($D1986="male",IF(BB1986&lt;&gt;40,BC1986,IF(H1986="",BC1986,IF(H1986&lt;=7.5,41,42))),BC1986)</f>
        <v>24</v>
      </c>
      <c r="BE1986" s="1">
        <f t="shared" ref="BE1986:BE2001" si="1471">IF($D1986="male",IF(BD1986&lt;&gt;41,BD1986,41),BD1986)</f>
        <v>24</v>
      </c>
      <c r="BF1986" s="1">
        <f t="shared" ref="BF1986:BF2001" si="1472">IF($D1986="male",IF(BD1986&lt;&gt;42,BE1986,42),BE1986)</f>
        <v>24</v>
      </c>
      <c r="BG1986" s="1">
        <f>+IF(D1986="male",VLOOKUP(M1986,'Key node cluster'!$A$3:$C$45,3,0),VLOOKUP(M1986,'Key node cluster'!$F$3:$H$27,3,0))</f>
        <v>24</v>
      </c>
    </row>
    <row r="1987" spans="1:59" x14ac:dyDescent="0.25">
      <c r="A1987" t="s">
        <v>1826</v>
      </c>
      <c r="B1987">
        <v>9972016821</v>
      </c>
      <c r="C1987" s="7">
        <v>20</v>
      </c>
      <c r="D1987" t="s">
        <v>20</v>
      </c>
      <c r="E1987" t="s">
        <v>10</v>
      </c>
      <c r="F1987" t="s">
        <v>11</v>
      </c>
      <c r="G1987" t="str">
        <f t="shared" si="1427"/>
        <v>bachelor or above</v>
      </c>
      <c r="H1987" s="7">
        <f t="shared" si="1431"/>
        <v>5</v>
      </c>
      <c r="I1987" t="s">
        <v>14</v>
      </c>
      <c r="J1987">
        <v>25</v>
      </c>
      <c r="K1987">
        <v>2.6904109589041001</v>
      </c>
      <c r="L1987">
        <v>14</v>
      </c>
      <c r="M1987" s="5">
        <f t="shared" si="1432"/>
        <v>24</v>
      </c>
      <c r="N1987" s="5">
        <f>+IF(D1987="male",VLOOKUP(BG1987,'Key node cluster'!$L$3:$N$24,3,0),VLOOKUP(BG1987,'Key node cluster'!$R$3:$T$15,3,0))</f>
        <v>0</v>
      </c>
      <c r="O1987" s="1">
        <v>0</v>
      </c>
      <c r="P1987" s="1">
        <f t="shared" si="1433"/>
        <v>12</v>
      </c>
      <c r="Q1987" s="1">
        <f t="shared" si="1434"/>
        <v>12</v>
      </c>
      <c r="R1987" s="1">
        <f t="shared" si="1435"/>
        <v>12</v>
      </c>
      <c r="S1987" s="1">
        <f t="shared" si="1436"/>
        <v>12</v>
      </c>
      <c r="T1987" s="1">
        <f t="shared" si="1437"/>
        <v>12</v>
      </c>
      <c r="U1987" s="1">
        <f t="shared" si="1438"/>
        <v>12</v>
      </c>
      <c r="V1987" s="1">
        <f t="shared" si="1439"/>
        <v>12</v>
      </c>
      <c r="W1987" s="1">
        <f t="shared" si="1440"/>
        <v>12</v>
      </c>
      <c r="X1987" s="1">
        <f t="shared" si="1441"/>
        <v>12</v>
      </c>
      <c r="Y1987" s="1">
        <f t="shared" si="1442"/>
        <v>12</v>
      </c>
      <c r="Z1987" s="1">
        <f t="shared" si="1443"/>
        <v>12</v>
      </c>
      <c r="AA1987" s="1">
        <f t="shared" si="1444"/>
        <v>12</v>
      </c>
      <c r="AB1987" s="1">
        <f t="shared" si="1445"/>
        <v>20</v>
      </c>
      <c r="AC1987" s="1">
        <f t="shared" si="1446"/>
        <v>20</v>
      </c>
      <c r="AD1987" s="1">
        <f t="shared" si="1447"/>
        <v>20</v>
      </c>
      <c r="AE1987" s="1">
        <f t="shared" si="1448"/>
        <v>20</v>
      </c>
      <c r="AF1987" s="1">
        <f t="shared" si="1449"/>
        <v>20</v>
      </c>
      <c r="AG1987" s="1">
        <f t="shared" si="1450"/>
        <v>20</v>
      </c>
      <c r="AH1987" s="1">
        <f t="shared" si="1451"/>
        <v>20</v>
      </c>
      <c r="AI1987" s="1">
        <f t="shared" si="1452"/>
        <v>20</v>
      </c>
      <c r="AJ1987" s="1">
        <f t="shared" si="1453"/>
        <v>24</v>
      </c>
      <c r="AK1987" s="1">
        <f t="shared" si="1454"/>
        <v>24</v>
      </c>
      <c r="AL1987" s="1">
        <f t="shared" si="1455"/>
        <v>24</v>
      </c>
      <c r="AM1987" s="1">
        <f t="shared" si="1456"/>
        <v>24</v>
      </c>
      <c r="AN1987" s="1">
        <f t="shared" si="1457"/>
        <v>24</v>
      </c>
      <c r="AO1987" s="1">
        <f t="shared" si="1458"/>
        <v>24</v>
      </c>
      <c r="AP1987" s="7">
        <f t="shared" si="1428"/>
        <v>24</v>
      </c>
      <c r="AQ1987" s="7">
        <f t="shared" si="1429"/>
        <v>24</v>
      </c>
      <c r="AR1987" s="1">
        <f t="shared" si="1459"/>
        <v>24</v>
      </c>
      <c r="AS1987" s="7">
        <f t="shared" si="1430"/>
        <v>24</v>
      </c>
      <c r="AT1987" s="1">
        <f t="shared" si="1460"/>
        <v>24</v>
      </c>
      <c r="AU1987" s="1">
        <f t="shared" si="1461"/>
        <v>24</v>
      </c>
      <c r="AV1987" s="1">
        <f t="shared" si="1462"/>
        <v>24</v>
      </c>
      <c r="AW1987" s="1">
        <f t="shared" si="1463"/>
        <v>24</v>
      </c>
      <c r="AX1987" s="1">
        <f t="shared" si="1464"/>
        <v>24</v>
      </c>
      <c r="AY1987" s="1">
        <f t="shared" si="1465"/>
        <v>24</v>
      </c>
      <c r="AZ1987" s="1">
        <f t="shared" si="1466"/>
        <v>24</v>
      </c>
      <c r="BA1987" s="1">
        <f t="shared" si="1467"/>
        <v>24</v>
      </c>
      <c r="BB1987" s="1">
        <f t="shared" si="1468"/>
        <v>24</v>
      </c>
      <c r="BC1987" s="1">
        <f t="shared" si="1469"/>
        <v>24</v>
      </c>
      <c r="BD1987" s="1">
        <f t="shared" si="1470"/>
        <v>24</v>
      </c>
      <c r="BE1987" s="1">
        <f t="shared" si="1471"/>
        <v>24</v>
      </c>
      <c r="BF1987" s="1">
        <f t="shared" si="1472"/>
        <v>24</v>
      </c>
      <c r="BG1987" s="1">
        <f>+IF(D1987="male",VLOOKUP(M1987,'Key node cluster'!$A$3:$C$45,3,0),VLOOKUP(M1987,'Key node cluster'!$F$3:$H$27,3,0))</f>
        <v>24</v>
      </c>
    </row>
    <row r="1988" spans="1:59" x14ac:dyDescent="0.25">
      <c r="A1988" t="s">
        <v>1827</v>
      </c>
      <c r="B1988">
        <v>9942031441</v>
      </c>
      <c r="C1988" s="7">
        <v>30</v>
      </c>
      <c r="D1988" t="s">
        <v>20</v>
      </c>
      <c r="E1988" t="s">
        <v>10</v>
      </c>
      <c r="F1988" t="s">
        <v>11</v>
      </c>
      <c r="G1988" t="str">
        <f t="shared" si="1427"/>
        <v>bachelor or above</v>
      </c>
      <c r="H1988" s="7">
        <f t="shared" si="1431"/>
        <v>10</v>
      </c>
      <c r="I1988" t="s">
        <v>14</v>
      </c>
      <c r="J1988">
        <v>28</v>
      </c>
      <c r="K1988">
        <v>5.0246575342466002</v>
      </c>
      <c r="L1988">
        <v>17</v>
      </c>
      <c r="M1988" s="5">
        <f t="shared" si="1432"/>
        <v>24</v>
      </c>
      <c r="N1988" s="5">
        <f>+IF(D1988="male",VLOOKUP(BG1988,'Key node cluster'!$L$3:$N$24,3,0),VLOOKUP(BG1988,'Key node cluster'!$R$3:$T$15,3,0))</f>
        <v>0</v>
      </c>
      <c r="O1988" s="1">
        <v>0</v>
      </c>
      <c r="P1988" s="1">
        <f t="shared" si="1433"/>
        <v>12</v>
      </c>
      <c r="Q1988" s="1">
        <f t="shared" si="1434"/>
        <v>12</v>
      </c>
      <c r="R1988" s="1">
        <f t="shared" si="1435"/>
        <v>12</v>
      </c>
      <c r="S1988" s="1">
        <f t="shared" si="1436"/>
        <v>12</v>
      </c>
      <c r="T1988" s="1">
        <f t="shared" si="1437"/>
        <v>12</v>
      </c>
      <c r="U1988" s="1">
        <f t="shared" si="1438"/>
        <v>12</v>
      </c>
      <c r="V1988" s="1">
        <f t="shared" si="1439"/>
        <v>12</v>
      </c>
      <c r="W1988" s="1">
        <f t="shared" si="1440"/>
        <v>12</v>
      </c>
      <c r="X1988" s="1">
        <f t="shared" si="1441"/>
        <v>12</v>
      </c>
      <c r="Y1988" s="1">
        <f t="shared" si="1442"/>
        <v>12</v>
      </c>
      <c r="Z1988" s="1">
        <f t="shared" si="1443"/>
        <v>12</v>
      </c>
      <c r="AA1988" s="1">
        <f t="shared" si="1444"/>
        <v>12</v>
      </c>
      <c r="AB1988" s="1">
        <f t="shared" si="1445"/>
        <v>20</v>
      </c>
      <c r="AC1988" s="1">
        <f t="shared" si="1446"/>
        <v>20</v>
      </c>
      <c r="AD1988" s="1">
        <f t="shared" si="1447"/>
        <v>20</v>
      </c>
      <c r="AE1988" s="1">
        <f t="shared" si="1448"/>
        <v>20</v>
      </c>
      <c r="AF1988" s="1">
        <f t="shared" si="1449"/>
        <v>20</v>
      </c>
      <c r="AG1988" s="1">
        <f t="shared" si="1450"/>
        <v>20</v>
      </c>
      <c r="AH1988" s="1">
        <f t="shared" si="1451"/>
        <v>20</v>
      </c>
      <c r="AI1988" s="1">
        <f t="shared" si="1452"/>
        <v>20</v>
      </c>
      <c r="AJ1988" s="1">
        <f t="shared" si="1453"/>
        <v>24</v>
      </c>
      <c r="AK1988" s="1">
        <f t="shared" si="1454"/>
        <v>24</v>
      </c>
      <c r="AL1988" s="1">
        <f t="shared" si="1455"/>
        <v>24</v>
      </c>
      <c r="AM1988" s="1">
        <f t="shared" si="1456"/>
        <v>24</v>
      </c>
      <c r="AN1988" s="1">
        <f t="shared" si="1457"/>
        <v>24</v>
      </c>
      <c r="AO1988" s="1">
        <f t="shared" si="1458"/>
        <v>24</v>
      </c>
      <c r="AP1988" s="7">
        <f t="shared" si="1428"/>
        <v>24</v>
      </c>
      <c r="AQ1988" s="7">
        <f t="shared" si="1429"/>
        <v>24</v>
      </c>
      <c r="AR1988" s="1">
        <f t="shared" si="1459"/>
        <v>24</v>
      </c>
      <c r="AS1988" s="7">
        <f t="shared" si="1430"/>
        <v>24</v>
      </c>
      <c r="AT1988" s="1">
        <f t="shared" si="1460"/>
        <v>24</v>
      </c>
      <c r="AU1988" s="1">
        <f t="shared" si="1461"/>
        <v>24</v>
      </c>
      <c r="AV1988" s="1">
        <f t="shared" si="1462"/>
        <v>24</v>
      </c>
      <c r="AW1988" s="1">
        <f t="shared" si="1463"/>
        <v>24</v>
      </c>
      <c r="AX1988" s="1">
        <f t="shared" si="1464"/>
        <v>24</v>
      </c>
      <c r="AY1988" s="1">
        <f t="shared" si="1465"/>
        <v>24</v>
      </c>
      <c r="AZ1988" s="1">
        <f t="shared" si="1466"/>
        <v>24</v>
      </c>
      <c r="BA1988" s="1">
        <f t="shared" si="1467"/>
        <v>24</v>
      </c>
      <c r="BB1988" s="1">
        <f t="shared" si="1468"/>
        <v>24</v>
      </c>
      <c r="BC1988" s="1">
        <f t="shared" si="1469"/>
        <v>24</v>
      </c>
      <c r="BD1988" s="1">
        <f t="shared" si="1470"/>
        <v>24</v>
      </c>
      <c r="BE1988" s="1">
        <f t="shared" si="1471"/>
        <v>24</v>
      </c>
      <c r="BF1988" s="1">
        <f t="shared" si="1472"/>
        <v>24</v>
      </c>
      <c r="BG1988" s="1">
        <f>+IF(D1988="male",VLOOKUP(M1988,'Key node cluster'!$A$3:$C$45,3,0),VLOOKUP(M1988,'Key node cluster'!$F$3:$H$27,3,0))</f>
        <v>24</v>
      </c>
    </row>
    <row r="1989" spans="1:59" x14ac:dyDescent="0.25">
      <c r="A1989" t="s">
        <v>1835</v>
      </c>
      <c r="B1989">
        <v>9812050031</v>
      </c>
      <c r="C1989" s="7">
        <v>40</v>
      </c>
      <c r="D1989" t="s">
        <v>20</v>
      </c>
      <c r="E1989" t="s">
        <v>10</v>
      </c>
      <c r="G1989" t="str">
        <f t="shared" si="1427"/>
        <v>bachelor or above</v>
      </c>
      <c r="H1989" s="7">
        <f t="shared" si="1431"/>
        <v>15</v>
      </c>
      <c r="I1989" t="s">
        <v>14</v>
      </c>
      <c r="J1989">
        <v>40</v>
      </c>
      <c r="K1989">
        <v>13.849315068493</v>
      </c>
      <c r="L1989">
        <v>3</v>
      </c>
      <c r="M1989" s="5">
        <f t="shared" si="1432"/>
        <v>24</v>
      </c>
      <c r="N1989" s="5">
        <f>+IF(D1989="male",VLOOKUP(BG1989,'Key node cluster'!$L$3:$N$24,3,0),VLOOKUP(BG1989,'Key node cluster'!$R$3:$T$15,3,0))</f>
        <v>0</v>
      </c>
      <c r="O1989" s="1">
        <v>0</v>
      </c>
      <c r="P1989" s="1">
        <f t="shared" si="1433"/>
        <v>12</v>
      </c>
      <c r="Q1989" s="1">
        <f t="shared" si="1434"/>
        <v>12</v>
      </c>
      <c r="R1989" s="1">
        <f t="shared" si="1435"/>
        <v>12</v>
      </c>
      <c r="S1989" s="1">
        <f t="shared" si="1436"/>
        <v>12</v>
      </c>
      <c r="T1989" s="1">
        <f t="shared" si="1437"/>
        <v>12</v>
      </c>
      <c r="U1989" s="1">
        <f t="shared" si="1438"/>
        <v>12</v>
      </c>
      <c r="V1989" s="1">
        <f t="shared" si="1439"/>
        <v>12</v>
      </c>
      <c r="W1989" s="1">
        <f t="shared" si="1440"/>
        <v>12</v>
      </c>
      <c r="X1989" s="1">
        <f t="shared" si="1441"/>
        <v>12</v>
      </c>
      <c r="Y1989" s="1">
        <f t="shared" si="1442"/>
        <v>12</v>
      </c>
      <c r="Z1989" s="1">
        <f t="shared" si="1443"/>
        <v>12</v>
      </c>
      <c r="AA1989" s="1">
        <f t="shared" si="1444"/>
        <v>12</v>
      </c>
      <c r="AB1989" s="1">
        <f t="shared" si="1445"/>
        <v>20</v>
      </c>
      <c r="AC1989" s="1">
        <f t="shared" si="1446"/>
        <v>20</v>
      </c>
      <c r="AD1989" s="1">
        <f t="shared" si="1447"/>
        <v>20</v>
      </c>
      <c r="AE1989" s="1">
        <f t="shared" si="1448"/>
        <v>20</v>
      </c>
      <c r="AF1989" s="1">
        <f t="shared" si="1449"/>
        <v>20</v>
      </c>
      <c r="AG1989" s="1">
        <f t="shared" si="1450"/>
        <v>20</v>
      </c>
      <c r="AH1989" s="1">
        <f t="shared" si="1451"/>
        <v>20</v>
      </c>
      <c r="AI1989" s="1">
        <f t="shared" si="1452"/>
        <v>20</v>
      </c>
      <c r="AJ1989" s="1">
        <f t="shared" si="1453"/>
        <v>24</v>
      </c>
      <c r="AK1989" s="1">
        <f t="shared" si="1454"/>
        <v>24</v>
      </c>
      <c r="AL1989" s="1">
        <f t="shared" si="1455"/>
        <v>24</v>
      </c>
      <c r="AM1989" s="1">
        <f t="shared" si="1456"/>
        <v>24</v>
      </c>
      <c r="AN1989" s="1">
        <f t="shared" si="1457"/>
        <v>24</v>
      </c>
      <c r="AO1989" s="1">
        <f t="shared" si="1458"/>
        <v>24</v>
      </c>
      <c r="AP1989" s="7">
        <f t="shared" si="1428"/>
        <v>24</v>
      </c>
      <c r="AQ1989" s="7">
        <f t="shared" si="1429"/>
        <v>24</v>
      </c>
      <c r="AR1989" s="1">
        <f t="shared" si="1459"/>
        <v>24</v>
      </c>
      <c r="AS1989" s="7">
        <f t="shared" si="1430"/>
        <v>24</v>
      </c>
      <c r="AT1989" s="1">
        <f t="shared" si="1460"/>
        <v>24</v>
      </c>
      <c r="AU1989" s="1">
        <f t="shared" si="1461"/>
        <v>24</v>
      </c>
      <c r="AV1989" s="1">
        <f t="shared" si="1462"/>
        <v>24</v>
      </c>
      <c r="AW1989" s="1">
        <f t="shared" si="1463"/>
        <v>24</v>
      </c>
      <c r="AX1989" s="1">
        <f t="shared" si="1464"/>
        <v>24</v>
      </c>
      <c r="AY1989" s="1">
        <f t="shared" si="1465"/>
        <v>24</v>
      </c>
      <c r="AZ1989" s="1">
        <f t="shared" si="1466"/>
        <v>24</v>
      </c>
      <c r="BA1989" s="1">
        <f t="shared" si="1467"/>
        <v>24</v>
      </c>
      <c r="BB1989" s="1">
        <f t="shared" si="1468"/>
        <v>24</v>
      </c>
      <c r="BC1989" s="1">
        <f t="shared" si="1469"/>
        <v>24</v>
      </c>
      <c r="BD1989" s="1">
        <f t="shared" si="1470"/>
        <v>24</v>
      </c>
      <c r="BE1989" s="1">
        <f t="shared" si="1471"/>
        <v>24</v>
      </c>
      <c r="BF1989" s="1">
        <f t="shared" si="1472"/>
        <v>24</v>
      </c>
      <c r="BG1989" s="1">
        <f>+IF(D1989="male",VLOOKUP(M1989,'Key node cluster'!$A$3:$C$45,3,0),VLOOKUP(M1989,'Key node cluster'!$F$3:$H$27,3,0))</f>
        <v>24</v>
      </c>
    </row>
    <row r="1990" spans="1:59" x14ac:dyDescent="0.25">
      <c r="A1990" t="s">
        <v>1844</v>
      </c>
      <c r="B1990">
        <v>9922065352</v>
      </c>
      <c r="C1990" s="7">
        <v>30</v>
      </c>
      <c r="D1990" t="s">
        <v>20</v>
      </c>
      <c r="E1990" t="s">
        <v>10</v>
      </c>
      <c r="G1990" t="str">
        <f t="shared" si="1427"/>
        <v>bachelor or above</v>
      </c>
      <c r="H1990" s="7">
        <f t="shared" si="1431"/>
        <v>5</v>
      </c>
      <c r="I1990" t="s">
        <v>14</v>
      </c>
      <c r="J1990">
        <v>29</v>
      </c>
      <c r="K1990">
        <v>3.6054794520548001</v>
      </c>
      <c r="L1990">
        <v>1</v>
      </c>
      <c r="M1990" s="5">
        <f t="shared" si="1432"/>
        <v>24</v>
      </c>
      <c r="N1990" s="5">
        <f>+IF(D1990="male",VLOOKUP(BG1990,'Key node cluster'!$L$3:$N$24,3,0),VLOOKUP(BG1990,'Key node cluster'!$R$3:$T$15,3,0))</f>
        <v>0</v>
      </c>
      <c r="O1990" s="1">
        <v>0</v>
      </c>
      <c r="P1990" s="1">
        <f t="shared" si="1433"/>
        <v>12</v>
      </c>
      <c r="Q1990" s="1">
        <f t="shared" si="1434"/>
        <v>12</v>
      </c>
      <c r="R1990" s="1">
        <f t="shared" si="1435"/>
        <v>12</v>
      </c>
      <c r="S1990" s="1">
        <f t="shared" si="1436"/>
        <v>12</v>
      </c>
      <c r="T1990" s="1">
        <f t="shared" si="1437"/>
        <v>12</v>
      </c>
      <c r="U1990" s="1">
        <f t="shared" si="1438"/>
        <v>12</v>
      </c>
      <c r="V1990" s="1">
        <f t="shared" si="1439"/>
        <v>12</v>
      </c>
      <c r="W1990" s="1">
        <f t="shared" si="1440"/>
        <v>12</v>
      </c>
      <c r="X1990" s="1">
        <f t="shared" si="1441"/>
        <v>12</v>
      </c>
      <c r="Y1990" s="1">
        <f t="shared" si="1442"/>
        <v>12</v>
      </c>
      <c r="Z1990" s="1">
        <f t="shared" si="1443"/>
        <v>12</v>
      </c>
      <c r="AA1990" s="1">
        <f t="shared" si="1444"/>
        <v>12</v>
      </c>
      <c r="AB1990" s="1">
        <f t="shared" si="1445"/>
        <v>20</v>
      </c>
      <c r="AC1990" s="1">
        <f t="shared" si="1446"/>
        <v>20</v>
      </c>
      <c r="AD1990" s="1">
        <f t="shared" si="1447"/>
        <v>20</v>
      </c>
      <c r="AE1990" s="1">
        <f t="shared" si="1448"/>
        <v>20</v>
      </c>
      <c r="AF1990" s="1">
        <f t="shared" si="1449"/>
        <v>20</v>
      </c>
      <c r="AG1990" s="1">
        <f t="shared" si="1450"/>
        <v>20</v>
      </c>
      <c r="AH1990" s="1">
        <f t="shared" si="1451"/>
        <v>20</v>
      </c>
      <c r="AI1990" s="1">
        <f t="shared" si="1452"/>
        <v>20</v>
      </c>
      <c r="AJ1990" s="1">
        <f t="shared" si="1453"/>
        <v>24</v>
      </c>
      <c r="AK1990" s="1">
        <f t="shared" si="1454"/>
        <v>24</v>
      </c>
      <c r="AL1990" s="1">
        <f t="shared" si="1455"/>
        <v>24</v>
      </c>
      <c r="AM1990" s="1">
        <f t="shared" si="1456"/>
        <v>24</v>
      </c>
      <c r="AN1990" s="1">
        <f t="shared" si="1457"/>
        <v>24</v>
      </c>
      <c r="AO1990" s="1">
        <f t="shared" si="1458"/>
        <v>24</v>
      </c>
      <c r="AP1990" s="7">
        <f t="shared" si="1428"/>
        <v>24</v>
      </c>
      <c r="AQ1990" s="7">
        <f t="shared" si="1429"/>
        <v>24</v>
      </c>
      <c r="AR1990" s="1">
        <f t="shared" si="1459"/>
        <v>24</v>
      </c>
      <c r="AS1990" s="7">
        <f t="shared" si="1430"/>
        <v>24</v>
      </c>
      <c r="AT1990" s="1">
        <f t="shared" si="1460"/>
        <v>24</v>
      </c>
      <c r="AU1990" s="1">
        <f t="shared" si="1461"/>
        <v>24</v>
      </c>
      <c r="AV1990" s="1">
        <f t="shared" si="1462"/>
        <v>24</v>
      </c>
      <c r="AW1990" s="1">
        <f t="shared" si="1463"/>
        <v>24</v>
      </c>
      <c r="AX1990" s="1">
        <f t="shared" si="1464"/>
        <v>24</v>
      </c>
      <c r="AY1990" s="1">
        <f t="shared" si="1465"/>
        <v>24</v>
      </c>
      <c r="AZ1990" s="1">
        <f t="shared" si="1466"/>
        <v>24</v>
      </c>
      <c r="BA1990" s="1">
        <f t="shared" si="1467"/>
        <v>24</v>
      </c>
      <c r="BB1990" s="1">
        <f t="shared" si="1468"/>
        <v>24</v>
      </c>
      <c r="BC1990" s="1">
        <f t="shared" si="1469"/>
        <v>24</v>
      </c>
      <c r="BD1990" s="1">
        <f t="shared" si="1470"/>
        <v>24</v>
      </c>
      <c r="BE1990" s="1">
        <f t="shared" si="1471"/>
        <v>24</v>
      </c>
      <c r="BF1990" s="1">
        <f t="shared" si="1472"/>
        <v>24</v>
      </c>
      <c r="BG1990" s="1">
        <f>+IF(D1990="male",VLOOKUP(M1990,'Key node cluster'!$A$3:$C$45,3,0),VLOOKUP(M1990,'Key node cluster'!$F$3:$H$27,3,0))</f>
        <v>24</v>
      </c>
    </row>
    <row r="1991" spans="1:59" x14ac:dyDescent="0.25">
      <c r="A1991" t="s">
        <v>1845</v>
      </c>
      <c r="B1991">
        <v>9882013451</v>
      </c>
      <c r="C1991" s="7">
        <v>30</v>
      </c>
      <c r="D1991" t="s">
        <v>20</v>
      </c>
      <c r="E1991" t="s">
        <v>10</v>
      </c>
      <c r="G1991" t="str">
        <f t="shared" si="1427"/>
        <v>bachelor or above</v>
      </c>
      <c r="H1991" s="7">
        <f t="shared" si="1431"/>
        <v>10</v>
      </c>
      <c r="I1991" t="s">
        <v>14</v>
      </c>
      <c r="J1991">
        <v>34</v>
      </c>
      <c r="K1991">
        <v>5.9123287671232996</v>
      </c>
      <c r="L1991">
        <v>12</v>
      </c>
      <c r="M1991" s="5">
        <f t="shared" si="1432"/>
        <v>24</v>
      </c>
      <c r="N1991" s="5">
        <f>+IF(D1991="male",VLOOKUP(BG1991,'Key node cluster'!$L$3:$N$24,3,0),VLOOKUP(BG1991,'Key node cluster'!$R$3:$T$15,3,0))</f>
        <v>0</v>
      </c>
      <c r="O1991" s="1">
        <v>0</v>
      </c>
      <c r="P1991" s="1">
        <f t="shared" si="1433"/>
        <v>12</v>
      </c>
      <c r="Q1991" s="1">
        <f t="shared" si="1434"/>
        <v>12</v>
      </c>
      <c r="R1991" s="1">
        <f t="shared" si="1435"/>
        <v>12</v>
      </c>
      <c r="S1991" s="1">
        <f t="shared" si="1436"/>
        <v>12</v>
      </c>
      <c r="T1991" s="1">
        <f t="shared" si="1437"/>
        <v>12</v>
      </c>
      <c r="U1991" s="1">
        <f t="shared" si="1438"/>
        <v>12</v>
      </c>
      <c r="V1991" s="1">
        <f t="shared" si="1439"/>
        <v>12</v>
      </c>
      <c r="W1991" s="1">
        <f t="shared" si="1440"/>
        <v>12</v>
      </c>
      <c r="X1991" s="1">
        <f t="shared" si="1441"/>
        <v>12</v>
      </c>
      <c r="Y1991" s="1">
        <f t="shared" si="1442"/>
        <v>12</v>
      </c>
      <c r="Z1991" s="1">
        <f t="shared" si="1443"/>
        <v>12</v>
      </c>
      <c r="AA1991" s="1">
        <f t="shared" si="1444"/>
        <v>12</v>
      </c>
      <c r="AB1991" s="1">
        <f t="shared" si="1445"/>
        <v>20</v>
      </c>
      <c r="AC1991" s="1">
        <f t="shared" si="1446"/>
        <v>20</v>
      </c>
      <c r="AD1991" s="1">
        <f t="shared" si="1447"/>
        <v>20</v>
      </c>
      <c r="AE1991" s="1">
        <f t="shared" si="1448"/>
        <v>20</v>
      </c>
      <c r="AF1991" s="1">
        <f t="shared" si="1449"/>
        <v>20</v>
      </c>
      <c r="AG1991" s="1">
        <f t="shared" si="1450"/>
        <v>20</v>
      </c>
      <c r="AH1991" s="1">
        <f t="shared" si="1451"/>
        <v>20</v>
      </c>
      <c r="AI1991" s="1">
        <f t="shared" si="1452"/>
        <v>20</v>
      </c>
      <c r="AJ1991" s="1">
        <f t="shared" si="1453"/>
        <v>24</v>
      </c>
      <c r="AK1991" s="1">
        <f t="shared" si="1454"/>
        <v>24</v>
      </c>
      <c r="AL1991" s="1">
        <f t="shared" si="1455"/>
        <v>24</v>
      </c>
      <c r="AM1991" s="1">
        <f t="shared" si="1456"/>
        <v>24</v>
      </c>
      <c r="AN1991" s="1">
        <f t="shared" si="1457"/>
        <v>24</v>
      </c>
      <c r="AO1991" s="1">
        <f t="shared" si="1458"/>
        <v>24</v>
      </c>
      <c r="AP1991" s="7">
        <f t="shared" si="1428"/>
        <v>24</v>
      </c>
      <c r="AQ1991" s="7">
        <f t="shared" si="1429"/>
        <v>24</v>
      </c>
      <c r="AR1991" s="1">
        <f t="shared" si="1459"/>
        <v>24</v>
      </c>
      <c r="AS1991" s="7">
        <f t="shared" si="1430"/>
        <v>24</v>
      </c>
      <c r="AT1991" s="1">
        <f t="shared" si="1460"/>
        <v>24</v>
      </c>
      <c r="AU1991" s="1">
        <f t="shared" si="1461"/>
        <v>24</v>
      </c>
      <c r="AV1991" s="1">
        <f t="shared" si="1462"/>
        <v>24</v>
      </c>
      <c r="AW1991" s="1">
        <f t="shared" si="1463"/>
        <v>24</v>
      </c>
      <c r="AX1991" s="1">
        <f t="shared" si="1464"/>
        <v>24</v>
      </c>
      <c r="AY1991" s="1">
        <f t="shared" si="1465"/>
        <v>24</v>
      </c>
      <c r="AZ1991" s="1">
        <f t="shared" si="1466"/>
        <v>24</v>
      </c>
      <c r="BA1991" s="1">
        <f t="shared" si="1467"/>
        <v>24</v>
      </c>
      <c r="BB1991" s="1">
        <f t="shared" si="1468"/>
        <v>24</v>
      </c>
      <c r="BC1991" s="1">
        <f t="shared" si="1469"/>
        <v>24</v>
      </c>
      <c r="BD1991" s="1">
        <f t="shared" si="1470"/>
        <v>24</v>
      </c>
      <c r="BE1991" s="1">
        <f t="shared" si="1471"/>
        <v>24</v>
      </c>
      <c r="BF1991" s="1">
        <f t="shared" si="1472"/>
        <v>24</v>
      </c>
      <c r="BG1991" s="1">
        <f>+IF(D1991="male",VLOOKUP(M1991,'Key node cluster'!$A$3:$C$45,3,0),VLOOKUP(M1991,'Key node cluster'!$F$3:$H$27,3,0))</f>
        <v>24</v>
      </c>
    </row>
    <row r="1992" spans="1:59" x14ac:dyDescent="0.25">
      <c r="A1992" t="s">
        <v>1881</v>
      </c>
      <c r="B1992">
        <v>9842004617</v>
      </c>
      <c r="C1992" s="7">
        <v>40</v>
      </c>
      <c r="D1992" t="s">
        <v>20</v>
      </c>
      <c r="E1992" t="s">
        <v>10</v>
      </c>
      <c r="F1992" t="s">
        <v>11</v>
      </c>
      <c r="G1992" t="str">
        <f t="shared" si="1427"/>
        <v>bachelor or above</v>
      </c>
      <c r="H1992" s="7">
        <f t="shared" si="1431"/>
        <v>10</v>
      </c>
      <c r="I1992" t="s">
        <v>14</v>
      </c>
      <c r="J1992">
        <v>38</v>
      </c>
      <c r="K1992">
        <v>8.1671232876712008</v>
      </c>
      <c r="L1992">
        <v>7</v>
      </c>
      <c r="M1992" s="5">
        <f t="shared" si="1432"/>
        <v>24</v>
      </c>
      <c r="N1992" s="5">
        <f>+IF(D1992="male",VLOOKUP(BG1992,'Key node cluster'!$L$3:$N$24,3,0),VLOOKUP(BG1992,'Key node cluster'!$R$3:$T$15,3,0))</f>
        <v>0</v>
      </c>
      <c r="O1992" s="1">
        <v>0</v>
      </c>
      <c r="P1992" s="1">
        <f t="shared" si="1433"/>
        <v>12</v>
      </c>
      <c r="Q1992" s="1">
        <f t="shared" si="1434"/>
        <v>12</v>
      </c>
      <c r="R1992" s="1">
        <f t="shared" si="1435"/>
        <v>12</v>
      </c>
      <c r="S1992" s="1">
        <f t="shared" si="1436"/>
        <v>12</v>
      </c>
      <c r="T1992" s="1">
        <f t="shared" si="1437"/>
        <v>12</v>
      </c>
      <c r="U1992" s="1">
        <f t="shared" si="1438"/>
        <v>12</v>
      </c>
      <c r="V1992" s="1">
        <f t="shared" si="1439"/>
        <v>12</v>
      </c>
      <c r="W1992" s="1">
        <f t="shared" si="1440"/>
        <v>12</v>
      </c>
      <c r="X1992" s="1">
        <f t="shared" si="1441"/>
        <v>12</v>
      </c>
      <c r="Y1992" s="1">
        <f t="shared" si="1442"/>
        <v>12</v>
      </c>
      <c r="Z1992" s="1">
        <f t="shared" si="1443"/>
        <v>12</v>
      </c>
      <c r="AA1992" s="1">
        <f t="shared" si="1444"/>
        <v>12</v>
      </c>
      <c r="AB1992" s="1">
        <f t="shared" si="1445"/>
        <v>20</v>
      </c>
      <c r="AC1992" s="1">
        <f t="shared" si="1446"/>
        <v>20</v>
      </c>
      <c r="AD1992" s="1">
        <f t="shared" si="1447"/>
        <v>20</v>
      </c>
      <c r="AE1992" s="1">
        <f t="shared" si="1448"/>
        <v>20</v>
      </c>
      <c r="AF1992" s="1">
        <f t="shared" si="1449"/>
        <v>20</v>
      </c>
      <c r="AG1992" s="1">
        <f t="shared" si="1450"/>
        <v>20</v>
      </c>
      <c r="AH1992" s="1">
        <f t="shared" si="1451"/>
        <v>20</v>
      </c>
      <c r="AI1992" s="1">
        <f t="shared" si="1452"/>
        <v>20</v>
      </c>
      <c r="AJ1992" s="1">
        <f t="shared" si="1453"/>
        <v>24</v>
      </c>
      <c r="AK1992" s="1">
        <f t="shared" si="1454"/>
        <v>24</v>
      </c>
      <c r="AL1992" s="1">
        <f t="shared" si="1455"/>
        <v>24</v>
      </c>
      <c r="AM1992" s="1">
        <f t="shared" si="1456"/>
        <v>24</v>
      </c>
      <c r="AN1992" s="1">
        <f t="shared" si="1457"/>
        <v>24</v>
      </c>
      <c r="AO1992" s="1">
        <f t="shared" si="1458"/>
        <v>24</v>
      </c>
      <c r="AP1992" s="7">
        <f t="shared" si="1428"/>
        <v>24</v>
      </c>
      <c r="AQ1992" s="7">
        <f t="shared" si="1429"/>
        <v>24</v>
      </c>
      <c r="AR1992" s="1">
        <f t="shared" si="1459"/>
        <v>24</v>
      </c>
      <c r="AS1992" s="7">
        <f t="shared" si="1430"/>
        <v>24</v>
      </c>
      <c r="AT1992" s="1">
        <f t="shared" si="1460"/>
        <v>24</v>
      </c>
      <c r="AU1992" s="1">
        <f t="shared" si="1461"/>
        <v>24</v>
      </c>
      <c r="AV1992" s="1">
        <f t="shared" si="1462"/>
        <v>24</v>
      </c>
      <c r="AW1992" s="1">
        <f t="shared" si="1463"/>
        <v>24</v>
      </c>
      <c r="AX1992" s="1">
        <f t="shared" si="1464"/>
        <v>24</v>
      </c>
      <c r="AY1992" s="1">
        <f t="shared" si="1465"/>
        <v>24</v>
      </c>
      <c r="AZ1992" s="1">
        <f t="shared" si="1466"/>
        <v>24</v>
      </c>
      <c r="BA1992" s="1">
        <f t="shared" si="1467"/>
        <v>24</v>
      </c>
      <c r="BB1992" s="1">
        <f t="shared" si="1468"/>
        <v>24</v>
      </c>
      <c r="BC1992" s="1">
        <f t="shared" si="1469"/>
        <v>24</v>
      </c>
      <c r="BD1992" s="1">
        <f t="shared" si="1470"/>
        <v>24</v>
      </c>
      <c r="BE1992" s="1">
        <f t="shared" si="1471"/>
        <v>24</v>
      </c>
      <c r="BF1992" s="1">
        <f t="shared" si="1472"/>
        <v>24</v>
      </c>
      <c r="BG1992" s="1">
        <f>+IF(D1992="male",VLOOKUP(M1992,'Key node cluster'!$A$3:$C$45,3,0),VLOOKUP(M1992,'Key node cluster'!$F$3:$H$27,3,0))</f>
        <v>24</v>
      </c>
    </row>
    <row r="1993" spans="1:59" x14ac:dyDescent="0.25">
      <c r="A1993" t="s">
        <v>1882</v>
      </c>
      <c r="B1993">
        <v>9792003957</v>
      </c>
      <c r="C1993" s="7">
        <v>40</v>
      </c>
      <c r="D1993" t="s">
        <v>20</v>
      </c>
      <c r="E1993" t="s">
        <v>10</v>
      </c>
      <c r="F1993" t="s">
        <v>11</v>
      </c>
      <c r="G1993" t="str">
        <f t="shared" si="1427"/>
        <v>bachelor or above</v>
      </c>
      <c r="H1993" s="7">
        <f t="shared" si="1431"/>
        <v>1</v>
      </c>
      <c r="I1993" t="s">
        <v>46</v>
      </c>
      <c r="J1993">
        <v>43</v>
      </c>
      <c r="K1993">
        <v>0.91506849315067995</v>
      </c>
      <c r="L1993">
        <v>2</v>
      </c>
      <c r="M1993" s="5">
        <f t="shared" si="1432"/>
        <v>23</v>
      </c>
      <c r="N1993" s="5">
        <f>+IF(D1993="male",VLOOKUP(BG1993,'Key node cluster'!$L$3:$N$24,3,0),VLOOKUP(BG1993,'Key node cluster'!$R$3:$T$15,3,0))</f>
        <v>0</v>
      </c>
      <c r="O1993" s="1">
        <v>0</v>
      </c>
      <c r="P1993" s="1">
        <f t="shared" si="1433"/>
        <v>12</v>
      </c>
      <c r="Q1993" s="1">
        <f t="shared" si="1434"/>
        <v>12</v>
      </c>
      <c r="R1993" s="1">
        <f t="shared" si="1435"/>
        <v>12</v>
      </c>
      <c r="S1993" s="1">
        <f t="shared" si="1436"/>
        <v>12</v>
      </c>
      <c r="T1993" s="1">
        <f t="shared" si="1437"/>
        <v>12</v>
      </c>
      <c r="U1993" s="1">
        <f t="shared" si="1438"/>
        <v>12</v>
      </c>
      <c r="V1993" s="1">
        <f t="shared" si="1439"/>
        <v>12</v>
      </c>
      <c r="W1993" s="1">
        <f t="shared" si="1440"/>
        <v>12</v>
      </c>
      <c r="X1993" s="1">
        <f t="shared" si="1441"/>
        <v>12</v>
      </c>
      <c r="Y1993" s="1">
        <f t="shared" si="1442"/>
        <v>12</v>
      </c>
      <c r="Z1993" s="1">
        <f t="shared" si="1443"/>
        <v>12</v>
      </c>
      <c r="AA1993" s="1">
        <f t="shared" si="1444"/>
        <v>12</v>
      </c>
      <c r="AB1993" s="1">
        <f t="shared" si="1445"/>
        <v>20</v>
      </c>
      <c r="AC1993" s="1">
        <f t="shared" si="1446"/>
        <v>20</v>
      </c>
      <c r="AD1993" s="1">
        <f t="shared" si="1447"/>
        <v>20</v>
      </c>
      <c r="AE1993" s="1">
        <f t="shared" si="1448"/>
        <v>20</v>
      </c>
      <c r="AF1993" s="1">
        <f t="shared" si="1449"/>
        <v>20</v>
      </c>
      <c r="AG1993" s="1">
        <f t="shared" si="1450"/>
        <v>20</v>
      </c>
      <c r="AH1993" s="1">
        <f t="shared" si="1451"/>
        <v>20</v>
      </c>
      <c r="AI1993" s="1">
        <f t="shared" si="1452"/>
        <v>20</v>
      </c>
      <c r="AJ1993" s="1">
        <f t="shared" si="1453"/>
        <v>21</v>
      </c>
      <c r="AK1993" s="1">
        <f t="shared" si="1454"/>
        <v>23</v>
      </c>
      <c r="AL1993" s="1">
        <f t="shared" si="1455"/>
        <v>23</v>
      </c>
      <c r="AM1993" s="1">
        <f t="shared" si="1456"/>
        <v>23</v>
      </c>
      <c r="AN1993" s="1">
        <f t="shared" si="1457"/>
        <v>23</v>
      </c>
      <c r="AO1993" s="1">
        <f t="shared" si="1458"/>
        <v>23</v>
      </c>
      <c r="AP1993" s="7">
        <f t="shared" si="1428"/>
        <v>23</v>
      </c>
      <c r="AQ1993" s="7">
        <f t="shared" si="1429"/>
        <v>23</v>
      </c>
      <c r="AR1993" s="1">
        <f t="shared" si="1459"/>
        <v>23</v>
      </c>
      <c r="AS1993" s="7">
        <f t="shared" si="1430"/>
        <v>23</v>
      </c>
      <c r="AT1993" s="1">
        <f t="shared" si="1460"/>
        <v>23</v>
      </c>
      <c r="AU1993" s="1">
        <f t="shared" si="1461"/>
        <v>23</v>
      </c>
      <c r="AV1993" s="1">
        <f t="shared" si="1462"/>
        <v>23</v>
      </c>
      <c r="AW1993" s="1">
        <f t="shared" si="1463"/>
        <v>23</v>
      </c>
      <c r="AX1993" s="1">
        <f t="shared" si="1464"/>
        <v>23</v>
      </c>
      <c r="AY1993" s="1">
        <f t="shared" si="1465"/>
        <v>23</v>
      </c>
      <c r="AZ1993" s="1">
        <f t="shared" si="1466"/>
        <v>23</v>
      </c>
      <c r="BA1993" s="1">
        <f t="shared" si="1467"/>
        <v>23</v>
      </c>
      <c r="BB1993" s="1">
        <f t="shared" si="1468"/>
        <v>23</v>
      </c>
      <c r="BC1993" s="1">
        <f t="shared" si="1469"/>
        <v>23</v>
      </c>
      <c r="BD1993" s="1">
        <f t="shared" si="1470"/>
        <v>23</v>
      </c>
      <c r="BE1993" s="1">
        <f t="shared" si="1471"/>
        <v>23</v>
      </c>
      <c r="BF1993" s="1">
        <f t="shared" si="1472"/>
        <v>23</v>
      </c>
      <c r="BG1993" s="1">
        <f>+IF(D1993="male",VLOOKUP(M1993,'Key node cluster'!$A$3:$C$45,3,0),VLOOKUP(M1993,'Key node cluster'!$F$3:$H$27,3,0))</f>
        <v>23</v>
      </c>
    </row>
    <row r="1994" spans="1:59" x14ac:dyDescent="0.25">
      <c r="A1994" t="s">
        <v>1885</v>
      </c>
      <c r="B1994">
        <v>9882060148</v>
      </c>
      <c r="C1994" s="7">
        <v>30</v>
      </c>
      <c r="D1994" t="s">
        <v>20</v>
      </c>
      <c r="E1994" t="s">
        <v>10</v>
      </c>
      <c r="F1994" t="s">
        <v>11</v>
      </c>
      <c r="G1994" t="str">
        <f t="shared" si="1427"/>
        <v>bachelor or above</v>
      </c>
      <c r="H1994" s="7">
        <f t="shared" si="1431"/>
        <v>15</v>
      </c>
      <c r="I1994" t="s">
        <v>14</v>
      </c>
      <c r="J1994">
        <v>33</v>
      </c>
      <c r="K1994">
        <v>12.030136986301001</v>
      </c>
      <c r="L1994">
        <v>2</v>
      </c>
      <c r="M1994" s="5">
        <f t="shared" si="1432"/>
        <v>24</v>
      </c>
      <c r="N1994" s="5">
        <f>+IF(D1994="male",VLOOKUP(BG1994,'Key node cluster'!$L$3:$N$24,3,0),VLOOKUP(BG1994,'Key node cluster'!$R$3:$T$15,3,0))</f>
        <v>0</v>
      </c>
      <c r="O1994" s="1">
        <v>0</v>
      </c>
      <c r="P1994" s="1">
        <f t="shared" si="1433"/>
        <v>12</v>
      </c>
      <c r="Q1994" s="1">
        <f t="shared" si="1434"/>
        <v>12</v>
      </c>
      <c r="R1994" s="1">
        <f t="shared" si="1435"/>
        <v>12</v>
      </c>
      <c r="S1994" s="1">
        <f t="shared" si="1436"/>
        <v>12</v>
      </c>
      <c r="T1994" s="1">
        <f t="shared" si="1437"/>
        <v>12</v>
      </c>
      <c r="U1994" s="1">
        <f t="shared" si="1438"/>
        <v>12</v>
      </c>
      <c r="V1994" s="1">
        <f t="shared" si="1439"/>
        <v>12</v>
      </c>
      <c r="W1994" s="1">
        <f t="shared" si="1440"/>
        <v>12</v>
      </c>
      <c r="X1994" s="1">
        <f t="shared" si="1441"/>
        <v>12</v>
      </c>
      <c r="Y1994" s="1">
        <f t="shared" si="1442"/>
        <v>12</v>
      </c>
      <c r="Z1994" s="1">
        <f t="shared" si="1443"/>
        <v>12</v>
      </c>
      <c r="AA1994" s="1">
        <f t="shared" si="1444"/>
        <v>12</v>
      </c>
      <c r="AB1994" s="1">
        <f t="shared" si="1445"/>
        <v>20</v>
      </c>
      <c r="AC1994" s="1">
        <f t="shared" si="1446"/>
        <v>20</v>
      </c>
      <c r="AD1994" s="1">
        <f t="shared" si="1447"/>
        <v>20</v>
      </c>
      <c r="AE1994" s="1">
        <f t="shared" si="1448"/>
        <v>20</v>
      </c>
      <c r="AF1994" s="1">
        <f t="shared" si="1449"/>
        <v>20</v>
      </c>
      <c r="AG1994" s="1">
        <f t="shared" si="1450"/>
        <v>20</v>
      </c>
      <c r="AH1994" s="1">
        <f t="shared" si="1451"/>
        <v>20</v>
      </c>
      <c r="AI1994" s="1">
        <f t="shared" si="1452"/>
        <v>20</v>
      </c>
      <c r="AJ1994" s="1">
        <f t="shared" si="1453"/>
        <v>24</v>
      </c>
      <c r="AK1994" s="1">
        <f t="shared" si="1454"/>
        <v>24</v>
      </c>
      <c r="AL1994" s="1">
        <f t="shared" si="1455"/>
        <v>24</v>
      </c>
      <c r="AM1994" s="1">
        <f t="shared" si="1456"/>
        <v>24</v>
      </c>
      <c r="AN1994" s="1">
        <f t="shared" si="1457"/>
        <v>24</v>
      </c>
      <c r="AO1994" s="1">
        <f t="shared" si="1458"/>
        <v>24</v>
      </c>
      <c r="AP1994" s="7">
        <f t="shared" si="1428"/>
        <v>24</v>
      </c>
      <c r="AQ1994" s="7">
        <f t="shared" si="1429"/>
        <v>24</v>
      </c>
      <c r="AR1994" s="1">
        <f t="shared" si="1459"/>
        <v>24</v>
      </c>
      <c r="AS1994" s="7">
        <f t="shared" si="1430"/>
        <v>24</v>
      </c>
      <c r="AT1994" s="1">
        <f t="shared" si="1460"/>
        <v>24</v>
      </c>
      <c r="AU1994" s="1">
        <f t="shared" si="1461"/>
        <v>24</v>
      </c>
      <c r="AV1994" s="1">
        <f t="shared" si="1462"/>
        <v>24</v>
      </c>
      <c r="AW1994" s="1">
        <f t="shared" si="1463"/>
        <v>24</v>
      </c>
      <c r="AX1994" s="1">
        <f t="shared" si="1464"/>
        <v>24</v>
      </c>
      <c r="AY1994" s="1">
        <f t="shared" si="1465"/>
        <v>24</v>
      </c>
      <c r="AZ1994" s="1">
        <f t="shared" si="1466"/>
        <v>24</v>
      </c>
      <c r="BA1994" s="1">
        <f t="shared" si="1467"/>
        <v>24</v>
      </c>
      <c r="BB1994" s="1">
        <f t="shared" si="1468"/>
        <v>24</v>
      </c>
      <c r="BC1994" s="1">
        <f t="shared" si="1469"/>
        <v>24</v>
      </c>
      <c r="BD1994" s="1">
        <f t="shared" si="1470"/>
        <v>24</v>
      </c>
      <c r="BE1994" s="1">
        <f t="shared" si="1471"/>
        <v>24</v>
      </c>
      <c r="BF1994" s="1">
        <f t="shared" si="1472"/>
        <v>24</v>
      </c>
      <c r="BG1994" s="1">
        <f>+IF(D1994="male",VLOOKUP(M1994,'Key node cluster'!$A$3:$C$45,3,0),VLOOKUP(M1994,'Key node cluster'!$F$3:$H$27,3,0))</f>
        <v>24</v>
      </c>
    </row>
    <row r="1995" spans="1:59" x14ac:dyDescent="0.25">
      <c r="A1995" t="s">
        <v>1899</v>
      </c>
      <c r="B1995">
        <v>9952038907</v>
      </c>
      <c r="C1995" s="7">
        <v>30</v>
      </c>
      <c r="D1995" t="s">
        <v>20</v>
      </c>
      <c r="E1995" t="s">
        <v>10</v>
      </c>
      <c r="F1995" t="s">
        <v>28</v>
      </c>
      <c r="G1995" t="str">
        <f t="shared" si="1427"/>
        <v>bachelor or above</v>
      </c>
      <c r="H1995" s="7">
        <f t="shared" si="1431"/>
        <v>5</v>
      </c>
      <c r="I1995" t="s">
        <v>14</v>
      </c>
      <c r="J1995">
        <v>26</v>
      </c>
      <c r="K1995">
        <v>3.0273972602739998</v>
      </c>
      <c r="L1995">
        <v>3</v>
      </c>
      <c r="M1995" s="5">
        <f t="shared" si="1432"/>
        <v>24</v>
      </c>
      <c r="N1995" s="5">
        <f>+IF(D1995="male",VLOOKUP(BG1995,'Key node cluster'!$L$3:$N$24,3,0),VLOOKUP(BG1995,'Key node cluster'!$R$3:$T$15,3,0))</f>
        <v>0</v>
      </c>
      <c r="O1995" s="1">
        <v>0</v>
      </c>
      <c r="P1995" s="1">
        <f t="shared" si="1433"/>
        <v>12</v>
      </c>
      <c r="Q1995" s="1">
        <f t="shared" si="1434"/>
        <v>12</v>
      </c>
      <c r="R1995" s="1">
        <f t="shared" si="1435"/>
        <v>12</v>
      </c>
      <c r="S1995" s="1">
        <f t="shared" si="1436"/>
        <v>12</v>
      </c>
      <c r="T1995" s="1">
        <f t="shared" si="1437"/>
        <v>12</v>
      </c>
      <c r="U1995" s="1">
        <f t="shared" si="1438"/>
        <v>12</v>
      </c>
      <c r="V1995" s="1">
        <f t="shared" si="1439"/>
        <v>12</v>
      </c>
      <c r="W1995" s="1">
        <f t="shared" si="1440"/>
        <v>12</v>
      </c>
      <c r="X1995" s="1">
        <f t="shared" si="1441"/>
        <v>12</v>
      </c>
      <c r="Y1995" s="1">
        <f t="shared" si="1442"/>
        <v>12</v>
      </c>
      <c r="Z1995" s="1">
        <f t="shared" si="1443"/>
        <v>12</v>
      </c>
      <c r="AA1995" s="1">
        <f t="shared" si="1444"/>
        <v>12</v>
      </c>
      <c r="AB1995" s="1">
        <f t="shared" si="1445"/>
        <v>20</v>
      </c>
      <c r="AC1995" s="1">
        <f t="shared" si="1446"/>
        <v>20</v>
      </c>
      <c r="AD1995" s="1">
        <f t="shared" si="1447"/>
        <v>20</v>
      </c>
      <c r="AE1995" s="1">
        <f t="shared" si="1448"/>
        <v>20</v>
      </c>
      <c r="AF1995" s="1">
        <f t="shared" si="1449"/>
        <v>20</v>
      </c>
      <c r="AG1995" s="1">
        <f t="shared" si="1450"/>
        <v>20</v>
      </c>
      <c r="AH1995" s="1">
        <f t="shared" si="1451"/>
        <v>20</v>
      </c>
      <c r="AI1995" s="1">
        <f t="shared" si="1452"/>
        <v>20</v>
      </c>
      <c r="AJ1995" s="1">
        <f t="shared" si="1453"/>
        <v>24</v>
      </c>
      <c r="AK1995" s="1">
        <f t="shared" si="1454"/>
        <v>24</v>
      </c>
      <c r="AL1995" s="1">
        <f t="shared" si="1455"/>
        <v>24</v>
      </c>
      <c r="AM1995" s="1">
        <f t="shared" si="1456"/>
        <v>24</v>
      </c>
      <c r="AN1995" s="1">
        <f t="shared" si="1457"/>
        <v>24</v>
      </c>
      <c r="AO1995" s="1">
        <f t="shared" si="1458"/>
        <v>24</v>
      </c>
      <c r="AP1995" s="7">
        <f t="shared" si="1428"/>
        <v>24</v>
      </c>
      <c r="AQ1995" s="7">
        <f t="shared" si="1429"/>
        <v>24</v>
      </c>
      <c r="AR1995" s="1">
        <f t="shared" si="1459"/>
        <v>24</v>
      </c>
      <c r="AS1995" s="7">
        <f t="shared" si="1430"/>
        <v>24</v>
      </c>
      <c r="AT1995" s="1">
        <f t="shared" si="1460"/>
        <v>24</v>
      </c>
      <c r="AU1995" s="1">
        <f t="shared" si="1461"/>
        <v>24</v>
      </c>
      <c r="AV1995" s="1">
        <f t="shared" si="1462"/>
        <v>24</v>
      </c>
      <c r="AW1995" s="1">
        <f t="shared" si="1463"/>
        <v>24</v>
      </c>
      <c r="AX1995" s="1">
        <f t="shared" si="1464"/>
        <v>24</v>
      </c>
      <c r="AY1995" s="1">
        <f t="shared" si="1465"/>
        <v>24</v>
      </c>
      <c r="AZ1995" s="1">
        <f t="shared" si="1466"/>
        <v>24</v>
      </c>
      <c r="BA1995" s="1">
        <f t="shared" si="1467"/>
        <v>24</v>
      </c>
      <c r="BB1995" s="1">
        <f t="shared" si="1468"/>
        <v>24</v>
      </c>
      <c r="BC1995" s="1">
        <f t="shared" si="1469"/>
        <v>24</v>
      </c>
      <c r="BD1995" s="1">
        <f t="shared" si="1470"/>
        <v>24</v>
      </c>
      <c r="BE1995" s="1">
        <f t="shared" si="1471"/>
        <v>24</v>
      </c>
      <c r="BF1995" s="1">
        <f t="shared" si="1472"/>
        <v>24</v>
      </c>
      <c r="BG1995" s="1">
        <f>+IF(D1995="male",VLOOKUP(M1995,'Key node cluster'!$A$3:$C$45,3,0),VLOOKUP(M1995,'Key node cluster'!$F$3:$H$27,3,0))</f>
        <v>24</v>
      </c>
    </row>
    <row r="1996" spans="1:59" x14ac:dyDescent="0.25">
      <c r="A1996" t="s">
        <v>1917</v>
      </c>
      <c r="B1996">
        <v>9912017938</v>
      </c>
      <c r="C1996" s="7">
        <v>30</v>
      </c>
      <c r="D1996" t="s">
        <v>20</v>
      </c>
      <c r="E1996" t="s">
        <v>10</v>
      </c>
      <c r="F1996" t="s">
        <v>45</v>
      </c>
      <c r="G1996" t="str">
        <f t="shared" si="1427"/>
        <v>bachelor or above</v>
      </c>
      <c r="H1996" s="7">
        <f t="shared" si="1431"/>
        <v>10</v>
      </c>
      <c r="I1996" t="s">
        <v>46</v>
      </c>
      <c r="J1996">
        <v>30</v>
      </c>
      <c r="K1996">
        <v>5.0246575342466002</v>
      </c>
      <c r="L1996">
        <v>14</v>
      </c>
      <c r="M1996" s="5">
        <f t="shared" si="1432"/>
        <v>24</v>
      </c>
      <c r="N1996" s="5">
        <f>+IF(D1996="male",VLOOKUP(BG1996,'Key node cluster'!$L$3:$N$24,3,0),VLOOKUP(BG1996,'Key node cluster'!$R$3:$T$15,3,0))</f>
        <v>0</v>
      </c>
      <c r="O1996" s="1">
        <v>0</v>
      </c>
      <c r="P1996" s="1">
        <f t="shared" si="1433"/>
        <v>12</v>
      </c>
      <c r="Q1996" s="1">
        <f t="shared" si="1434"/>
        <v>12</v>
      </c>
      <c r="R1996" s="1">
        <f t="shared" si="1435"/>
        <v>12</v>
      </c>
      <c r="S1996" s="1">
        <f t="shared" si="1436"/>
        <v>12</v>
      </c>
      <c r="T1996" s="1">
        <f t="shared" si="1437"/>
        <v>12</v>
      </c>
      <c r="U1996" s="1">
        <f t="shared" si="1438"/>
        <v>12</v>
      </c>
      <c r="V1996" s="1">
        <f t="shared" si="1439"/>
        <v>12</v>
      </c>
      <c r="W1996" s="1">
        <f t="shared" si="1440"/>
        <v>12</v>
      </c>
      <c r="X1996" s="1">
        <f t="shared" si="1441"/>
        <v>12</v>
      </c>
      <c r="Y1996" s="1">
        <f t="shared" si="1442"/>
        <v>12</v>
      </c>
      <c r="Z1996" s="1">
        <f t="shared" si="1443"/>
        <v>12</v>
      </c>
      <c r="AA1996" s="1">
        <f t="shared" si="1444"/>
        <v>12</v>
      </c>
      <c r="AB1996" s="1">
        <f t="shared" si="1445"/>
        <v>20</v>
      </c>
      <c r="AC1996" s="1">
        <f t="shared" si="1446"/>
        <v>20</v>
      </c>
      <c r="AD1996" s="1">
        <f t="shared" si="1447"/>
        <v>20</v>
      </c>
      <c r="AE1996" s="1">
        <f t="shared" si="1448"/>
        <v>20</v>
      </c>
      <c r="AF1996" s="1">
        <f t="shared" si="1449"/>
        <v>20</v>
      </c>
      <c r="AG1996" s="1">
        <f t="shared" si="1450"/>
        <v>20</v>
      </c>
      <c r="AH1996" s="1">
        <f t="shared" si="1451"/>
        <v>20</v>
      </c>
      <c r="AI1996" s="1">
        <f t="shared" si="1452"/>
        <v>20</v>
      </c>
      <c r="AJ1996" s="1">
        <f t="shared" si="1453"/>
        <v>24</v>
      </c>
      <c r="AK1996" s="1">
        <f t="shared" si="1454"/>
        <v>24</v>
      </c>
      <c r="AL1996" s="1">
        <f t="shared" si="1455"/>
        <v>24</v>
      </c>
      <c r="AM1996" s="1">
        <f t="shared" si="1456"/>
        <v>24</v>
      </c>
      <c r="AN1996" s="1">
        <f t="shared" si="1457"/>
        <v>24</v>
      </c>
      <c r="AO1996" s="1">
        <f t="shared" si="1458"/>
        <v>24</v>
      </c>
      <c r="AP1996" s="7">
        <f t="shared" si="1428"/>
        <v>24</v>
      </c>
      <c r="AQ1996" s="7">
        <f t="shared" si="1429"/>
        <v>24</v>
      </c>
      <c r="AR1996" s="1">
        <f t="shared" si="1459"/>
        <v>24</v>
      </c>
      <c r="AS1996" s="7">
        <f t="shared" si="1430"/>
        <v>24</v>
      </c>
      <c r="AT1996" s="1">
        <f t="shared" si="1460"/>
        <v>24</v>
      </c>
      <c r="AU1996" s="1">
        <f t="shared" si="1461"/>
        <v>24</v>
      </c>
      <c r="AV1996" s="1">
        <f t="shared" si="1462"/>
        <v>24</v>
      </c>
      <c r="AW1996" s="1">
        <f t="shared" si="1463"/>
        <v>24</v>
      </c>
      <c r="AX1996" s="1">
        <f t="shared" si="1464"/>
        <v>24</v>
      </c>
      <c r="AY1996" s="1">
        <f t="shared" si="1465"/>
        <v>24</v>
      </c>
      <c r="AZ1996" s="1">
        <f t="shared" si="1466"/>
        <v>24</v>
      </c>
      <c r="BA1996" s="1">
        <f t="shared" si="1467"/>
        <v>24</v>
      </c>
      <c r="BB1996" s="1">
        <f t="shared" si="1468"/>
        <v>24</v>
      </c>
      <c r="BC1996" s="1">
        <f t="shared" si="1469"/>
        <v>24</v>
      </c>
      <c r="BD1996" s="1">
        <f t="shared" si="1470"/>
        <v>24</v>
      </c>
      <c r="BE1996" s="1">
        <f t="shared" si="1471"/>
        <v>24</v>
      </c>
      <c r="BF1996" s="1">
        <f t="shared" si="1472"/>
        <v>24</v>
      </c>
      <c r="BG1996" s="1">
        <f>+IF(D1996="male",VLOOKUP(M1996,'Key node cluster'!$A$3:$C$45,3,0),VLOOKUP(M1996,'Key node cluster'!$F$3:$H$27,3,0))</f>
        <v>24</v>
      </c>
    </row>
    <row r="1997" spans="1:59" x14ac:dyDescent="0.25">
      <c r="A1997" t="s">
        <v>1918</v>
      </c>
      <c r="B1997">
        <v>9962057863</v>
      </c>
      <c r="C1997" s="7">
        <v>20</v>
      </c>
      <c r="D1997" t="s">
        <v>20</v>
      </c>
      <c r="E1997" t="s">
        <v>10</v>
      </c>
      <c r="F1997" t="s">
        <v>360</v>
      </c>
      <c r="G1997" t="str">
        <f t="shared" si="1427"/>
        <v>bachelor or above</v>
      </c>
      <c r="H1997" s="7">
        <f t="shared" si="1431"/>
        <v>5</v>
      </c>
      <c r="I1997" t="s">
        <v>14</v>
      </c>
      <c r="J1997">
        <v>25</v>
      </c>
      <c r="K1997">
        <v>1.7698630136986</v>
      </c>
      <c r="L1997">
        <v>1</v>
      </c>
      <c r="M1997" s="5">
        <f t="shared" si="1432"/>
        <v>24</v>
      </c>
      <c r="N1997" s="5">
        <f>+IF(D1997="male",VLOOKUP(BG1997,'Key node cluster'!$L$3:$N$24,3,0),VLOOKUP(BG1997,'Key node cluster'!$R$3:$T$15,3,0))</f>
        <v>0</v>
      </c>
      <c r="O1997" s="1">
        <v>0</v>
      </c>
      <c r="P1997" s="1">
        <f t="shared" si="1433"/>
        <v>12</v>
      </c>
      <c r="Q1997" s="1">
        <f t="shared" si="1434"/>
        <v>12</v>
      </c>
      <c r="R1997" s="1">
        <f t="shared" si="1435"/>
        <v>12</v>
      </c>
      <c r="S1997" s="1">
        <f t="shared" si="1436"/>
        <v>12</v>
      </c>
      <c r="T1997" s="1">
        <f t="shared" si="1437"/>
        <v>12</v>
      </c>
      <c r="U1997" s="1">
        <f t="shared" si="1438"/>
        <v>12</v>
      </c>
      <c r="V1997" s="1">
        <f t="shared" si="1439"/>
        <v>12</v>
      </c>
      <c r="W1997" s="1">
        <f t="shared" si="1440"/>
        <v>12</v>
      </c>
      <c r="X1997" s="1">
        <f t="shared" si="1441"/>
        <v>12</v>
      </c>
      <c r="Y1997" s="1">
        <f t="shared" si="1442"/>
        <v>12</v>
      </c>
      <c r="Z1997" s="1">
        <f t="shared" si="1443"/>
        <v>12</v>
      </c>
      <c r="AA1997" s="1">
        <f t="shared" si="1444"/>
        <v>12</v>
      </c>
      <c r="AB1997" s="1">
        <f t="shared" si="1445"/>
        <v>20</v>
      </c>
      <c r="AC1997" s="1">
        <f t="shared" si="1446"/>
        <v>20</v>
      </c>
      <c r="AD1997" s="1">
        <f t="shared" si="1447"/>
        <v>20</v>
      </c>
      <c r="AE1997" s="1">
        <f t="shared" si="1448"/>
        <v>20</v>
      </c>
      <c r="AF1997" s="1">
        <f t="shared" si="1449"/>
        <v>20</v>
      </c>
      <c r="AG1997" s="1">
        <f t="shared" si="1450"/>
        <v>20</v>
      </c>
      <c r="AH1997" s="1">
        <f t="shared" si="1451"/>
        <v>20</v>
      </c>
      <c r="AI1997" s="1">
        <f t="shared" si="1452"/>
        <v>20</v>
      </c>
      <c r="AJ1997" s="1">
        <f t="shared" si="1453"/>
        <v>24</v>
      </c>
      <c r="AK1997" s="1">
        <f t="shared" si="1454"/>
        <v>24</v>
      </c>
      <c r="AL1997" s="1">
        <f t="shared" si="1455"/>
        <v>24</v>
      </c>
      <c r="AM1997" s="1">
        <f t="shared" si="1456"/>
        <v>24</v>
      </c>
      <c r="AN1997" s="1">
        <f t="shared" si="1457"/>
        <v>24</v>
      </c>
      <c r="AO1997" s="1">
        <f t="shared" si="1458"/>
        <v>24</v>
      </c>
      <c r="AP1997" s="7">
        <f t="shared" si="1428"/>
        <v>24</v>
      </c>
      <c r="AQ1997" s="7">
        <f t="shared" si="1429"/>
        <v>24</v>
      </c>
      <c r="AR1997" s="1">
        <f t="shared" si="1459"/>
        <v>24</v>
      </c>
      <c r="AS1997" s="7">
        <f t="shared" si="1430"/>
        <v>24</v>
      </c>
      <c r="AT1997" s="1">
        <f t="shared" si="1460"/>
        <v>24</v>
      </c>
      <c r="AU1997" s="1">
        <f t="shared" si="1461"/>
        <v>24</v>
      </c>
      <c r="AV1997" s="1">
        <f t="shared" si="1462"/>
        <v>24</v>
      </c>
      <c r="AW1997" s="1">
        <f t="shared" si="1463"/>
        <v>24</v>
      </c>
      <c r="AX1997" s="1">
        <f t="shared" si="1464"/>
        <v>24</v>
      </c>
      <c r="AY1997" s="1">
        <f t="shared" si="1465"/>
        <v>24</v>
      </c>
      <c r="AZ1997" s="1">
        <f t="shared" si="1466"/>
        <v>24</v>
      </c>
      <c r="BA1997" s="1">
        <f t="shared" si="1467"/>
        <v>24</v>
      </c>
      <c r="BB1997" s="1">
        <f t="shared" si="1468"/>
        <v>24</v>
      </c>
      <c r="BC1997" s="1">
        <f t="shared" si="1469"/>
        <v>24</v>
      </c>
      <c r="BD1997" s="1">
        <f t="shared" si="1470"/>
        <v>24</v>
      </c>
      <c r="BE1997" s="1">
        <f t="shared" si="1471"/>
        <v>24</v>
      </c>
      <c r="BF1997" s="1">
        <f t="shared" si="1472"/>
        <v>24</v>
      </c>
      <c r="BG1997" s="1">
        <f>+IF(D1997="male",VLOOKUP(M1997,'Key node cluster'!$A$3:$C$45,3,0),VLOOKUP(M1997,'Key node cluster'!$F$3:$H$27,3,0))</f>
        <v>24</v>
      </c>
    </row>
    <row r="1998" spans="1:59" x14ac:dyDescent="0.25">
      <c r="A1998" t="s">
        <v>1923</v>
      </c>
      <c r="B1998">
        <v>9822036573</v>
      </c>
      <c r="C1998" s="7">
        <v>40</v>
      </c>
      <c r="D1998" t="s">
        <v>20</v>
      </c>
      <c r="E1998" t="s">
        <v>10</v>
      </c>
      <c r="G1998" t="str">
        <f t="shared" si="1427"/>
        <v>bachelor or above</v>
      </c>
      <c r="H1998" s="7">
        <f t="shared" si="1431"/>
        <v>10</v>
      </c>
      <c r="I1998" t="s">
        <v>14</v>
      </c>
      <c r="J1998">
        <v>39</v>
      </c>
      <c r="K1998">
        <v>5.5890410958904004</v>
      </c>
      <c r="L1998">
        <v>6</v>
      </c>
      <c r="M1998" s="5">
        <f t="shared" si="1432"/>
        <v>24</v>
      </c>
      <c r="N1998" s="5">
        <f>+IF(D1998="male",VLOOKUP(BG1998,'Key node cluster'!$L$3:$N$24,3,0),VLOOKUP(BG1998,'Key node cluster'!$R$3:$T$15,3,0))</f>
        <v>0</v>
      </c>
      <c r="O1998" s="1">
        <v>0</v>
      </c>
      <c r="P1998" s="1">
        <f t="shared" si="1433"/>
        <v>12</v>
      </c>
      <c r="Q1998" s="1">
        <f t="shared" si="1434"/>
        <v>12</v>
      </c>
      <c r="R1998" s="1">
        <f t="shared" si="1435"/>
        <v>12</v>
      </c>
      <c r="S1998" s="1">
        <f t="shared" si="1436"/>
        <v>12</v>
      </c>
      <c r="T1998" s="1">
        <f t="shared" si="1437"/>
        <v>12</v>
      </c>
      <c r="U1998" s="1">
        <f t="shared" si="1438"/>
        <v>12</v>
      </c>
      <c r="V1998" s="1">
        <f t="shared" si="1439"/>
        <v>12</v>
      </c>
      <c r="W1998" s="1">
        <f t="shared" si="1440"/>
        <v>12</v>
      </c>
      <c r="X1998" s="1">
        <f t="shared" si="1441"/>
        <v>12</v>
      </c>
      <c r="Y1998" s="1">
        <f t="shared" si="1442"/>
        <v>12</v>
      </c>
      <c r="Z1998" s="1">
        <f t="shared" si="1443"/>
        <v>12</v>
      </c>
      <c r="AA1998" s="1">
        <f t="shared" si="1444"/>
        <v>12</v>
      </c>
      <c r="AB1998" s="1">
        <f t="shared" si="1445"/>
        <v>20</v>
      </c>
      <c r="AC1998" s="1">
        <f t="shared" si="1446"/>
        <v>20</v>
      </c>
      <c r="AD1998" s="1">
        <f t="shared" si="1447"/>
        <v>20</v>
      </c>
      <c r="AE1998" s="1">
        <f t="shared" si="1448"/>
        <v>20</v>
      </c>
      <c r="AF1998" s="1">
        <f t="shared" si="1449"/>
        <v>20</v>
      </c>
      <c r="AG1998" s="1">
        <f t="shared" si="1450"/>
        <v>20</v>
      </c>
      <c r="AH1998" s="1">
        <f t="shared" si="1451"/>
        <v>20</v>
      </c>
      <c r="AI1998" s="1">
        <f t="shared" si="1452"/>
        <v>20</v>
      </c>
      <c r="AJ1998" s="1">
        <f t="shared" si="1453"/>
        <v>24</v>
      </c>
      <c r="AK1998" s="1">
        <f t="shared" si="1454"/>
        <v>24</v>
      </c>
      <c r="AL1998" s="1">
        <f t="shared" si="1455"/>
        <v>24</v>
      </c>
      <c r="AM1998" s="1">
        <f t="shared" si="1456"/>
        <v>24</v>
      </c>
      <c r="AN1998" s="1">
        <f t="shared" si="1457"/>
        <v>24</v>
      </c>
      <c r="AO1998" s="1">
        <f t="shared" si="1458"/>
        <v>24</v>
      </c>
      <c r="AP1998" s="7">
        <f t="shared" si="1428"/>
        <v>24</v>
      </c>
      <c r="AQ1998" s="7">
        <f t="shared" si="1429"/>
        <v>24</v>
      </c>
      <c r="AR1998" s="1">
        <f t="shared" si="1459"/>
        <v>24</v>
      </c>
      <c r="AS1998" s="7">
        <f t="shared" si="1430"/>
        <v>24</v>
      </c>
      <c r="AT1998" s="1">
        <f t="shared" si="1460"/>
        <v>24</v>
      </c>
      <c r="AU1998" s="1">
        <f t="shared" si="1461"/>
        <v>24</v>
      </c>
      <c r="AV1998" s="1">
        <f t="shared" si="1462"/>
        <v>24</v>
      </c>
      <c r="AW1998" s="1">
        <f t="shared" si="1463"/>
        <v>24</v>
      </c>
      <c r="AX1998" s="1">
        <f t="shared" si="1464"/>
        <v>24</v>
      </c>
      <c r="AY1998" s="1">
        <f t="shared" si="1465"/>
        <v>24</v>
      </c>
      <c r="AZ1998" s="1">
        <f t="shared" si="1466"/>
        <v>24</v>
      </c>
      <c r="BA1998" s="1">
        <f t="shared" si="1467"/>
        <v>24</v>
      </c>
      <c r="BB1998" s="1">
        <f t="shared" si="1468"/>
        <v>24</v>
      </c>
      <c r="BC1998" s="1">
        <f t="shared" si="1469"/>
        <v>24</v>
      </c>
      <c r="BD1998" s="1">
        <f t="shared" si="1470"/>
        <v>24</v>
      </c>
      <c r="BE1998" s="1">
        <f t="shared" si="1471"/>
        <v>24</v>
      </c>
      <c r="BF1998" s="1">
        <f t="shared" si="1472"/>
        <v>24</v>
      </c>
      <c r="BG1998" s="1">
        <f>+IF(D1998="male",VLOOKUP(M1998,'Key node cluster'!$A$3:$C$45,3,0),VLOOKUP(M1998,'Key node cluster'!$F$3:$H$27,3,0))</f>
        <v>24</v>
      </c>
    </row>
    <row r="1999" spans="1:59" x14ac:dyDescent="0.25">
      <c r="A1999" t="s">
        <v>1932</v>
      </c>
      <c r="B1999">
        <v>9942044926</v>
      </c>
      <c r="C1999" s="7">
        <v>30</v>
      </c>
      <c r="D1999" t="s">
        <v>20</v>
      </c>
      <c r="E1999" t="s">
        <v>10</v>
      </c>
      <c r="F1999" t="s">
        <v>11</v>
      </c>
      <c r="G1999" t="str">
        <f t="shared" si="1427"/>
        <v>bachelor or above</v>
      </c>
      <c r="H1999" s="7">
        <f t="shared" si="1431"/>
        <v>5</v>
      </c>
      <c r="I1999" t="s">
        <v>14</v>
      </c>
      <c r="J1999">
        <v>28</v>
      </c>
      <c r="K1999">
        <v>4.3534246575341999</v>
      </c>
      <c r="L1999">
        <v>13</v>
      </c>
      <c r="M1999" s="5">
        <f t="shared" si="1432"/>
        <v>24</v>
      </c>
      <c r="N1999" s="5">
        <f>+IF(D1999="male",VLOOKUP(BG1999,'Key node cluster'!$L$3:$N$24,3,0),VLOOKUP(BG1999,'Key node cluster'!$R$3:$T$15,3,0))</f>
        <v>0</v>
      </c>
      <c r="O1999" s="1">
        <v>0</v>
      </c>
      <c r="P1999" s="1">
        <f t="shared" si="1433"/>
        <v>12</v>
      </c>
      <c r="Q1999" s="1">
        <f t="shared" si="1434"/>
        <v>12</v>
      </c>
      <c r="R1999" s="1">
        <f t="shared" si="1435"/>
        <v>12</v>
      </c>
      <c r="S1999" s="1">
        <f t="shared" si="1436"/>
        <v>12</v>
      </c>
      <c r="T1999" s="1">
        <f t="shared" si="1437"/>
        <v>12</v>
      </c>
      <c r="U1999" s="1">
        <f t="shared" si="1438"/>
        <v>12</v>
      </c>
      <c r="V1999" s="1">
        <f t="shared" si="1439"/>
        <v>12</v>
      </c>
      <c r="W1999" s="1">
        <f t="shared" si="1440"/>
        <v>12</v>
      </c>
      <c r="X1999" s="1">
        <f t="shared" si="1441"/>
        <v>12</v>
      </c>
      <c r="Y1999" s="1">
        <f t="shared" si="1442"/>
        <v>12</v>
      </c>
      <c r="Z1999" s="1">
        <f t="shared" si="1443"/>
        <v>12</v>
      </c>
      <c r="AA1999" s="1">
        <f t="shared" si="1444"/>
        <v>12</v>
      </c>
      <c r="AB1999" s="1">
        <f t="shared" si="1445"/>
        <v>20</v>
      </c>
      <c r="AC1999" s="1">
        <f t="shared" si="1446"/>
        <v>20</v>
      </c>
      <c r="AD1999" s="1">
        <f t="shared" si="1447"/>
        <v>20</v>
      </c>
      <c r="AE1999" s="1">
        <f t="shared" si="1448"/>
        <v>20</v>
      </c>
      <c r="AF1999" s="1">
        <f t="shared" si="1449"/>
        <v>20</v>
      </c>
      <c r="AG1999" s="1">
        <f t="shared" si="1450"/>
        <v>20</v>
      </c>
      <c r="AH1999" s="1">
        <f t="shared" si="1451"/>
        <v>20</v>
      </c>
      <c r="AI1999" s="1">
        <f t="shared" si="1452"/>
        <v>20</v>
      </c>
      <c r="AJ1999" s="1">
        <f t="shared" si="1453"/>
        <v>24</v>
      </c>
      <c r="AK1999" s="1">
        <f t="shared" si="1454"/>
        <v>24</v>
      </c>
      <c r="AL1999" s="1">
        <f t="shared" si="1455"/>
        <v>24</v>
      </c>
      <c r="AM1999" s="1">
        <f t="shared" si="1456"/>
        <v>24</v>
      </c>
      <c r="AN1999" s="1">
        <f t="shared" si="1457"/>
        <v>24</v>
      </c>
      <c r="AO1999" s="1">
        <f t="shared" si="1458"/>
        <v>24</v>
      </c>
      <c r="AP1999" s="7">
        <f t="shared" si="1428"/>
        <v>24</v>
      </c>
      <c r="AQ1999" s="7">
        <f t="shared" si="1429"/>
        <v>24</v>
      </c>
      <c r="AR1999" s="1">
        <f t="shared" si="1459"/>
        <v>24</v>
      </c>
      <c r="AS1999" s="7">
        <f t="shared" si="1430"/>
        <v>24</v>
      </c>
      <c r="AT1999" s="1">
        <f t="shared" si="1460"/>
        <v>24</v>
      </c>
      <c r="AU1999" s="1">
        <f t="shared" si="1461"/>
        <v>24</v>
      </c>
      <c r="AV1999" s="1">
        <f t="shared" si="1462"/>
        <v>24</v>
      </c>
      <c r="AW1999" s="1">
        <f t="shared" si="1463"/>
        <v>24</v>
      </c>
      <c r="AX1999" s="1">
        <f t="shared" si="1464"/>
        <v>24</v>
      </c>
      <c r="AY1999" s="1">
        <f t="shared" si="1465"/>
        <v>24</v>
      </c>
      <c r="AZ1999" s="1">
        <f t="shared" si="1466"/>
        <v>24</v>
      </c>
      <c r="BA1999" s="1">
        <f t="shared" si="1467"/>
        <v>24</v>
      </c>
      <c r="BB1999" s="1">
        <f t="shared" si="1468"/>
        <v>24</v>
      </c>
      <c r="BC1999" s="1">
        <f t="shared" si="1469"/>
        <v>24</v>
      </c>
      <c r="BD1999" s="1">
        <f t="shared" si="1470"/>
        <v>24</v>
      </c>
      <c r="BE1999" s="1">
        <f t="shared" si="1471"/>
        <v>24</v>
      </c>
      <c r="BF1999" s="1">
        <f t="shared" si="1472"/>
        <v>24</v>
      </c>
      <c r="BG1999" s="1">
        <f>+IF(D1999="male",VLOOKUP(M1999,'Key node cluster'!$A$3:$C$45,3,0),VLOOKUP(M1999,'Key node cluster'!$F$3:$H$27,3,0))</f>
        <v>24</v>
      </c>
    </row>
    <row r="2000" spans="1:59" x14ac:dyDescent="0.25">
      <c r="A2000" t="s">
        <v>1937</v>
      </c>
      <c r="B2000">
        <v>9942018126</v>
      </c>
      <c r="C2000" s="7">
        <v>30</v>
      </c>
      <c r="D2000" t="s">
        <v>20</v>
      </c>
      <c r="E2000" t="s">
        <v>10</v>
      </c>
      <c r="G2000" t="str">
        <f t="shared" si="1427"/>
        <v>bachelor or above</v>
      </c>
      <c r="H2000" s="7">
        <f t="shared" si="1431"/>
        <v>5</v>
      </c>
      <c r="I2000" t="s">
        <v>14</v>
      </c>
      <c r="J2000">
        <v>28</v>
      </c>
      <c r="K2000">
        <v>1.4164383561644001</v>
      </c>
      <c r="L2000">
        <v>2</v>
      </c>
      <c r="M2000" s="5">
        <f t="shared" si="1432"/>
        <v>24</v>
      </c>
      <c r="N2000" s="5">
        <f>+IF(D2000="male",VLOOKUP(BG2000,'Key node cluster'!$L$3:$N$24,3,0),VLOOKUP(BG2000,'Key node cluster'!$R$3:$T$15,3,0))</f>
        <v>0</v>
      </c>
      <c r="O2000" s="1">
        <v>0</v>
      </c>
      <c r="P2000" s="1">
        <f t="shared" si="1433"/>
        <v>12</v>
      </c>
      <c r="Q2000" s="1">
        <f t="shared" si="1434"/>
        <v>12</v>
      </c>
      <c r="R2000" s="1">
        <f t="shared" si="1435"/>
        <v>12</v>
      </c>
      <c r="S2000" s="1">
        <f t="shared" si="1436"/>
        <v>12</v>
      </c>
      <c r="T2000" s="1">
        <f t="shared" si="1437"/>
        <v>12</v>
      </c>
      <c r="U2000" s="1">
        <f t="shared" si="1438"/>
        <v>12</v>
      </c>
      <c r="V2000" s="1">
        <f t="shared" si="1439"/>
        <v>12</v>
      </c>
      <c r="W2000" s="1">
        <f t="shared" si="1440"/>
        <v>12</v>
      </c>
      <c r="X2000" s="1">
        <f t="shared" si="1441"/>
        <v>12</v>
      </c>
      <c r="Y2000" s="1">
        <f t="shared" si="1442"/>
        <v>12</v>
      </c>
      <c r="Z2000" s="1">
        <f t="shared" si="1443"/>
        <v>12</v>
      </c>
      <c r="AA2000" s="1">
        <f t="shared" si="1444"/>
        <v>12</v>
      </c>
      <c r="AB2000" s="1">
        <f t="shared" si="1445"/>
        <v>20</v>
      </c>
      <c r="AC2000" s="1">
        <f t="shared" si="1446"/>
        <v>20</v>
      </c>
      <c r="AD2000" s="1">
        <f t="shared" si="1447"/>
        <v>20</v>
      </c>
      <c r="AE2000" s="1">
        <f t="shared" si="1448"/>
        <v>20</v>
      </c>
      <c r="AF2000" s="1">
        <f t="shared" si="1449"/>
        <v>20</v>
      </c>
      <c r="AG2000" s="1">
        <f t="shared" si="1450"/>
        <v>20</v>
      </c>
      <c r="AH2000" s="1">
        <f t="shared" si="1451"/>
        <v>20</v>
      </c>
      <c r="AI2000" s="1">
        <f t="shared" si="1452"/>
        <v>20</v>
      </c>
      <c r="AJ2000" s="1">
        <f t="shared" si="1453"/>
        <v>24</v>
      </c>
      <c r="AK2000" s="1">
        <f t="shared" si="1454"/>
        <v>24</v>
      </c>
      <c r="AL2000" s="1">
        <f t="shared" si="1455"/>
        <v>24</v>
      </c>
      <c r="AM2000" s="1">
        <f t="shared" si="1456"/>
        <v>24</v>
      </c>
      <c r="AN2000" s="1">
        <f t="shared" si="1457"/>
        <v>24</v>
      </c>
      <c r="AO2000" s="1">
        <f t="shared" si="1458"/>
        <v>24</v>
      </c>
      <c r="AP2000" s="7">
        <f t="shared" si="1428"/>
        <v>24</v>
      </c>
      <c r="AQ2000" s="7">
        <f t="shared" si="1429"/>
        <v>24</v>
      </c>
      <c r="AR2000" s="1">
        <f t="shared" si="1459"/>
        <v>24</v>
      </c>
      <c r="AS2000" s="7">
        <f t="shared" si="1430"/>
        <v>24</v>
      </c>
      <c r="AT2000" s="1">
        <f t="shared" si="1460"/>
        <v>24</v>
      </c>
      <c r="AU2000" s="1">
        <f t="shared" si="1461"/>
        <v>24</v>
      </c>
      <c r="AV2000" s="1">
        <f t="shared" si="1462"/>
        <v>24</v>
      </c>
      <c r="AW2000" s="1">
        <f t="shared" si="1463"/>
        <v>24</v>
      </c>
      <c r="AX2000" s="1">
        <f t="shared" si="1464"/>
        <v>24</v>
      </c>
      <c r="AY2000" s="1">
        <f t="shared" si="1465"/>
        <v>24</v>
      </c>
      <c r="AZ2000" s="1">
        <f t="shared" si="1466"/>
        <v>24</v>
      </c>
      <c r="BA2000" s="1">
        <f t="shared" si="1467"/>
        <v>24</v>
      </c>
      <c r="BB2000" s="1">
        <f t="shared" si="1468"/>
        <v>24</v>
      </c>
      <c r="BC2000" s="1">
        <f t="shared" si="1469"/>
        <v>24</v>
      </c>
      <c r="BD2000" s="1">
        <f t="shared" si="1470"/>
        <v>24</v>
      </c>
      <c r="BE2000" s="1">
        <f t="shared" si="1471"/>
        <v>24</v>
      </c>
      <c r="BF2000" s="1">
        <f t="shared" si="1472"/>
        <v>24</v>
      </c>
      <c r="BG2000" s="1">
        <f>+IF(D2000="male",VLOOKUP(M2000,'Key node cluster'!$A$3:$C$45,3,0),VLOOKUP(M2000,'Key node cluster'!$F$3:$H$27,3,0))</f>
        <v>24</v>
      </c>
    </row>
    <row r="2001" spans="1:59" x14ac:dyDescent="0.25">
      <c r="A2001" t="s">
        <v>1939</v>
      </c>
      <c r="B2001">
        <v>9962069399</v>
      </c>
      <c r="C2001" s="7">
        <v>20</v>
      </c>
      <c r="D2001" t="s">
        <v>20</v>
      </c>
      <c r="E2001" t="s">
        <v>10</v>
      </c>
      <c r="F2001" t="s">
        <v>11</v>
      </c>
      <c r="G2001" t="str">
        <f t="shared" si="1427"/>
        <v>bachelor or above</v>
      </c>
      <c r="H2001" s="7">
        <f t="shared" si="1431"/>
        <v>5</v>
      </c>
      <c r="I2001" t="s">
        <v>14</v>
      </c>
      <c r="J2001">
        <v>25</v>
      </c>
      <c r="K2001">
        <v>2.9424657534246998</v>
      </c>
      <c r="L2001">
        <v>17</v>
      </c>
      <c r="M2001" s="5">
        <f t="shared" si="1432"/>
        <v>24</v>
      </c>
      <c r="N2001" s="5">
        <f>+IF(D2001="male",VLOOKUP(BG2001,'Key node cluster'!$L$3:$N$24,3,0),VLOOKUP(BG2001,'Key node cluster'!$R$3:$T$15,3,0))</f>
        <v>0</v>
      </c>
      <c r="O2001" s="1">
        <v>0</v>
      </c>
      <c r="P2001" s="1">
        <f t="shared" si="1433"/>
        <v>12</v>
      </c>
      <c r="Q2001" s="1">
        <f t="shared" si="1434"/>
        <v>12</v>
      </c>
      <c r="R2001" s="1">
        <f t="shared" si="1435"/>
        <v>12</v>
      </c>
      <c r="S2001" s="1">
        <f t="shared" si="1436"/>
        <v>12</v>
      </c>
      <c r="T2001" s="1">
        <f t="shared" si="1437"/>
        <v>12</v>
      </c>
      <c r="U2001" s="1">
        <f t="shared" si="1438"/>
        <v>12</v>
      </c>
      <c r="V2001" s="1">
        <f t="shared" si="1439"/>
        <v>12</v>
      </c>
      <c r="W2001" s="1">
        <f t="shared" si="1440"/>
        <v>12</v>
      </c>
      <c r="X2001" s="1">
        <f t="shared" si="1441"/>
        <v>12</v>
      </c>
      <c r="Y2001" s="1">
        <f t="shared" si="1442"/>
        <v>12</v>
      </c>
      <c r="Z2001" s="1">
        <f t="shared" si="1443"/>
        <v>12</v>
      </c>
      <c r="AA2001" s="1">
        <f t="shared" si="1444"/>
        <v>12</v>
      </c>
      <c r="AB2001" s="1">
        <f t="shared" si="1445"/>
        <v>20</v>
      </c>
      <c r="AC2001" s="1">
        <f t="shared" si="1446"/>
        <v>20</v>
      </c>
      <c r="AD2001" s="1">
        <f t="shared" si="1447"/>
        <v>20</v>
      </c>
      <c r="AE2001" s="1">
        <f t="shared" si="1448"/>
        <v>20</v>
      </c>
      <c r="AF2001" s="1">
        <f t="shared" si="1449"/>
        <v>20</v>
      </c>
      <c r="AG2001" s="1">
        <f t="shared" si="1450"/>
        <v>20</v>
      </c>
      <c r="AH2001" s="1">
        <f t="shared" si="1451"/>
        <v>20</v>
      </c>
      <c r="AI2001" s="1">
        <f t="shared" si="1452"/>
        <v>20</v>
      </c>
      <c r="AJ2001" s="1">
        <f t="shared" si="1453"/>
        <v>24</v>
      </c>
      <c r="AK2001" s="1">
        <f t="shared" si="1454"/>
        <v>24</v>
      </c>
      <c r="AL2001" s="1">
        <f t="shared" si="1455"/>
        <v>24</v>
      </c>
      <c r="AM2001" s="1">
        <f t="shared" si="1456"/>
        <v>24</v>
      </c>
      <c r="AN2001" s="1">
        <f t="shared" si="1457"/>
        <v>24</v>
      </c>
      <c r="AO2001" s="1">
        <f t="shared" si="1458"/>
        <v>24</v>
      </c>
      <c r="AP2001" s="7">
        <f t="shared" si="1428"/>
        <v>24</v>
      </c>
      <c r="AQ2001" s="7">
        <f t="shared" si="1429"/>
        <v>24</v>
      </c>
      <c r="AR2001" s="1">
        <f t="shared" si="1459"/>
        <v>24</v>
      </c>
      <c r="AS2001" s="7">
        <f t="shared" si="1430"/>
        <v>24</v>
      </c>
      <c r="AT2001" s="1">
        <f t="shared" si="1460"/>
        <v>24</v>
      </c>
      <c r="AU2001" s="1">
        <f t="shared" si="1461"/>
        <v>24</v>
      </c>
      <c r="AV2001" s="1">
        <f t="shared" si="1462"/>
        <v>24</v>
      </c>
      <c r="AW2001" s="1">
        <f t="shared" si="1463"/>
        <v>24</v>
      </c>
      <c r="AX2001" s="1">
        <f t="shared" si="1464"/>
        <v>24</v>
      </c>
      <c r="AY2001" s="1">
        <f t="shared" si="1465"/>
        <v>24</v>
      </c>
      <c r="AZ2001" s="1">
        <f t="shared" si="1466"/>
        <v>24</v>
      </c>
      <c r="BA2001" s="1">
        <f t="shared" si="1467"/>
        <v>24</v>
      </c>
      <c r="BB2001" s="1">
        <f t="shared" si="1468"/>
        <v>24</v>
      </c>
      <c r="BC2001" s="1">
        <f t="shared" si="1469"/>
        <v>24</v>
      </c>
      <c r="BD2001" s="1">
        <f t="shared" si="1470"/>
        <v>24</v>
      </c>
      <c r="BE2001" s="1">
        <f t="shared" si="1471"/>
        <v>24</v>
      </c>
      <c r="BF2001" s="1">
        <f t="shared" si="1472"/>
        <v>24</v>
      </c>
      <c r="BG2001" s="1">
        <f>+IF(D2001="male",VLOOKUP(M2001,'Key node cluster'!$A$3:$C$45,3,0),VLOOKUP(M2001,'Key node cluster'!$F$3:$H$27,3,0))</f>
        <v>24</v>
      </c>
    </row>
  </sheetData>
  <sheetProtection formatCells="0" formatColumns="0" formatRows="0" insertColumns="0" insertRows="0" insertHyperlinks="0" deleteColumns="0" deleteRows="0" sort="0" autoFilter="0" pivotTables="0"/>
  <autoFilter ref="M1:M2001" xr:uid="{00000000-0001-0000-0000-000000000000}"/>
  <sortState xmlns:xlrd2="http://schemas.microsoft.com/office/spreadsheetml/2017/richdata2" ref="A2:BG2001">
    <sortCondition ref="N1:N2001"/>
  </sortState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60546-71F4-493C-B71D-D771BB56841D}">
  <dimension ref="A1:AC45"/>
  <sheetViews>
    <sheetView tabSelected="1" topLeftCell="E1" zoomScaleNormal="100" workbookViewId="0">
      <selection activeCell="J23" sqref="J23"/>
    </sheetView>
  </sheetViews>
  <sheetFormatPr defaultRowHeight="15" x14ac:dyDescent="0.25"/>
  <cols>
    <col min="1" max="1" width="30" customWidth="1"/>
    <col min="2" max="2" width="46.42578125" customWidth="1"/>
  </cols>
  <sheetData>
    <row r="1" spans="1:21" x14ac:dyDescent="0.25">
      <c r="A1" s="2" t="s">
        <v>2073</v>
      </c>
      <c r="F1" s="2" t="s">
        <v>2076</v>
      </c>
      <c r="L1" s="6" t="s">
        <v>2078</v>
      </c>
      <c r="M1" s="7"/>
      <c r="N1" s="7"/>
      <c r="O1" s="7"/>
      <c r="P1" s="7"/>
      <c r="Q1" s="7"/>
      <c r="R1" s="6" t="s">
        <v>2079</v>
      </c>
      <c r="S1" s="7"/>
      <c r="T1" s="7"/>
      <c r="U1" s="7"/>
    </row>
    <row r="2" spans="1:21" x14ac:dyDescent="0.25">
      <c r="A2" s="2" t="s">
        <v>2072</v>
      </c>
      <c r="B2" s="2" t="s">
        <v>2074</v>
      </c>
      <c r="C2" s="2" t="s">
        <v>2075</v>
      </c>
      <c r="F2" s="2" t="s">
        <v>2072</v>
      </c>
      <c r="G2" s="2" t="s">
        <v>2074</v>
      </c>
      <c r="H2" s="2" t="s">
        <v>2075</v>
      </c>
      <c r="L2" s="6" t="s">
        <v>2080</v>
      </c>
      <c r="M2" s="6" t="s">
        <v>2081</v>
      </c>
      <c r="N2" s="6" t="s">
        <v>2082</v>
      </c>
      <c r="O2" s="6"/>
      <c r="P2" s="6"/>
      <c r="Q2" s="7"/>
      <c r="R2" s="6" t="s">
        <v>2080</v>
      </c>
      <c r="S2" s="6" t="s">
        <v>2081</v>
      </c>
      <c r="T2" s="6" t="s">
        <v>2082</v>
      </c>
      <c r="U2" s="7"/>
    </row>
    <row r="3" spans="1:21" x14ac:dyDescent="0.25">
      <c r="A3">
        <v>0</v>
      </c>
      <c r="B3">
        <v>1</v>
      </c>
      <c r="C3">
        <f>VLOOKUP(VLOOKUP(VLOOKUP(VLOOKUP(VLOOKUP(VLOOKUP(VLOOKUP(VLOOKUP(VLOOKUP(VLOOKUP(A3,$A$3:$B$45,2,0),$A$3:$B$45,2,0),$A$3:$B$45,2,0),$A$3:$B$45,2,0),$A$3:$B$45,2,0),$A$3:$B$45,2,0),$A$3:$B$45,2,0),$A$3:$B$45,2,0),$A$3:$B$45,2,0),$A$3:$B$45,2,0)</f>
        <v>8</v>
      </c>
      <c r="F3">
        <v>0</v>
      </c>
      <c r="G3">
        <v>12</v>
      </c>
      <c r="H3">
        <f>VLOOKUP(VLOOKUP(VLOOKUP(VLOOKUP(VLOOKUP(VLOOKUP(VLOOKUP(VLOOKUP(VLOOKUP(VLOOKUP(F3,$F$3:$G$45,2,0),$F$3:$G$45,2,0),$F$3:$G$45,2,0),$F$3:$G$45,2,0),$F$3:$G$45,2,0),$F$3:$G$45,2,0),$F$3:$G$45,2,0),$F$3:$G$45,2,0),$F$3:$G$45,2,0),$F$3:$G$45,2,0)</f>
        <v>18</v>
      </c>
      <c r="L3" s="7">
        <v>7</v>
      </c>
      <c r="M3" s="7">
        <v>7</v>
      </c>
      <c r="N3" s="6">
        <v>1</v>
      </c>
      <c r="O3" s="6"/>
      <c r="P3" s="6"/>
      <c r="Q3" s="7"/>
      <c r="R3" s="7">
        <v>5</v>
      </c>
      <c r="S3" s="7">
        <v>5</v>
      </c>
      <c r="T3" s="7">
        <v>1</v>
      </c>
      <c r="U3" s="7"/>
    </row>
    <row r="4" spans="1:21" x14ac:dyDescent="0.25">
      <c r="A4">
        <v>1</v>
      </c>
      <c r="B4">
        <v>2</v>
      </c>
      <c r="C4">
        <f>VLOOKUP(VLOOKUP(VLOOKUP(VLOOKUP(VLOOKUP(VLOOKUP(VLOOKUP(VLOOKUP(VLOOKUP(VLOOKUP(A4,$A$3:$B$45,2,0),$A$3:$B$45,2,0),$A$3:$B$45,2,0),$A$3:$B$45,2,0),$A$3:$B$45,2,0),$A$3:$B$45,2,0),$A$3:$B$45,2,0),$A$3:$B$45,2,0),$A$3:$B$45,2,0),$A$3:$B$45,2,0)</f>
        <v>8</v>
      </c>
      <c r="F4">
        <v>1</v>
      </c>
      <c r="G4">
        <v>2</v>
      </c>
      <c r="H4">
        <f t="shared" ref="H4:H27" si="0">VLOOKUP(VLOOKUP(VLOOKUP(VLOOKUP(VLOOKUP(VLOOKUP(VLOOKUP(VLOOKUP(VLOOKUP(VLOOKUP(F4,$F$3:$G$45,2,0),$F$3:$G$45,2,0),$F$3:$G$45,2,0),$F$3:$G$45,2,0),$F$3:$G$45,2,0),$F$3:$G$45,2,0),$F$3:$G$45,2,0),$F$3:$G$45,2,0),$F$3:$G$45,2,0),$F$3:$G$45,2,0)</f>
        <v>6</v>
      </c>
      <c r="L4" s="7">
        <v>8</v>
      </c>
      <c r="M4" s="7">
        <v>8</v>
      </c>
      <c r="N4" s="6">
        <v>1</v>
      </c>
      <c r="O4" s="6"/>
      <c r="P4" s="6"/>
      <c r="Q4" s="7"/>
      <c r="R4" s="7">
        <v>6</v>
      </c>
      <c r="S4" s="7">
        <v>6</v>
      </c>
      <c r="T4" s="7">
        <v>1</v>
      </c>
      <c r="U4" s="7"/>
    </row>
    <row r="5" spans="1:21" x14ac:dyDescent="0.25">
      <c r="A5">
        <v>2</v>
      </c>
      <c r="B5">
        <v>3</v>
      </c>
      <c r="C5">
        <f t="shared" ref="C5:C45" si="1">VLOOKUP(VLOOKUP(VLOOKUP(VLOOKUP(VLOOKUP(VLOOKUP(VLOOKUP(VLOOKUP(VLOOKUP(VLOOKUP(A5,$A$3:$B$45,2,0),$A$3:$B$45,2,0),$A$3:$B$45,2,0),$A$3:$B$45,2,0),$A$3:$B$45,2,0),$A$3:$B$45,2,0),$A$3:$B$45,2,0),$A$3:$B$45,2,0),$A$3:$B$45,2,0),$A$3:$B$45,2,0)</f>
        <v>8</v>
      </c>
      <c r="F5">
        <v>2</v>
      </c>
      <c r="G5">
        <v>3</v>
      </c>
      <c r="H5">
        <f t="shared" si="0"/>
        <v>6</v>
      </c>
      <c r="L5" s="7">
        <v>9</v>
      </c>
      <c r="M5" s="7">
        <v>9</v>
      </c>
      <c r="N5" s="6">
        <v>1</v>
      </c>
      <c r="O5" s="6"/>
      <c r="P5" s="6"/>
      <c r="Q5" s="7"/>
      <c r="R5" s="7">
        <v>7</v>
      </c>
      <c r="S5" s="7">
        <v>7</v>
      </c>
      <c r="T5" s="7">
        <v>1</v>
      </c>
      <c r="U5" s="7"/>
    </row>
    <row r="6" spans="1:21" x14ac:dyDescent="0.25">
      <c r="A6">
        <v>3</v>
      </c>
      <c r="B6">
        <v>4</v>
      </c>
      <c r="C6">
        <f t="shared" si="1"/>
        <v>8</v>
      </c>
      <c r="F6">
        <v>3</v>
      </c>
      <c r="G6">
        <v>4</v>
      </c>
      <c r="H6">
        <f t="shared" si="0"/>
        <v>6</v>
      </c>
      <c r="L6" s="7">
        <v>10</v>
      </c>
      <c r="M6" s="7">
        <v>10</v>
      </c>
      <c r="N6" s="6">
        <v>0</v>
      </c>
      <c r="O6" s="6"/>
      <c r="P6" s="6"/>
      <c r="Q6" s="7"/>
      <c r="R6" s="7">
        <v>9</v>
      </c>
      <c r="S6" s="7">
        <v>9</v>
      </c>
      <c r="T6" s="7">
        <v>1</v>
      </c>
      <c r="U6" s="7"/>
    </row>
    <row r="7" spans="1:21" x14ac:dyDescent="0.25">
      <c r="A7">
        <v>4</v>
      </c>
      <c r="B7">
        <v>5</v>
      </c>
      <c r="C7">
        <f t="shared" si="1"/>
        <v>8</v>
      </c>
      <c r="F7">
        <v>4</v>
      </c>
      <c r="G7">
        <v>6</v>
      </c>
      <c r="H7">
        <f t="shared" si="0"/>
        <v>6</v>
      </c>
      <c r="L7" s="7">
        <v>12</v>
      </c>
      <c r="M7" s="7">
        <v>12</v>
      </c>
      <c r="N7" s="6">
        <v>2</v>
      </c>
      <c r="O7" s="6"/>
      <c r="P7" s="6"/>
      <c r="Q7" s="7"/>
      <c r="R7" s="7">
        <v>10</v>
      </c>
      <c r="S7" s="7">
        <v>10</v>
      </c>
      <c r="T7" s="7">
        <v>2</v>
      </c>
      <c r="U7" s="7"/>
    </row>
    <row r="8" spans="1:21" x14ac:dyDescent="0.25">
      <c r="A8">
        <v>5</v>
      </c>
      <c r="B8">
        <v>6</v>
      </c>
      <c r="C8">
        <f t="shared" si="1"/>
        <v>8</v>
      </c>
      <c r="F8">
        <v>5</v>
      </c>
      <c r="G8">
        <v>5</v>
      </c>
      <c r="H8">
        <f t="shared" si="0"/>
        <v>5</v>
      </c>
      <c r="L8" s="7">
        <v>13</v>
      </c>
      <c r="M8" s="7">
        <v>13</v>
      </c>
      <c r="N8" s="6">
        <v>1</v>
      </c>
      <c r="O8" s="6"/>
      <c r="P8" s="6"/>
      <c r="Q8" s="7"/>
      <c r="R8" s="7">
        <v>11</v>
      </c>
      <c r="S8" s="7">
        <v>11</v>
      </c>
      <c r="T8" s="7">
        <v>1</v>
      </c>
      <c r="U8" s="7"/>
    </row>
    <row r="9" spans="1:21" x14ac:dyDescent="0.25">
      <c r="A9">
        <v>6</v>
      </c>
      <c r="B9">
        <v>8</v>
      </c>
      <c r="C9">
        <f t="shared" si="1"/>
        <v>8</v>
      </c>
      <c r="F9">
        <v>6</v>
      </c>
      <c r="G9">
        <v>6</v>
      </c>
      <c r="H9">
        <f t="shared" si="0"/>
        <v>6</v>
      </c>
      <c r="L9" s="7">
        <v>15</v>
      </c>
      <c r="M9" s="7">
        <v>15</v>
      </c>
      <c r="N9" s="6">
        <v>1</v>
      </c>
      <c r="O9" s="6"/>
      <c r="P9" s="6"/>
      <c r="Q9" s="7"/>
      <c r="R9" s="7">
        <v>15</v>
      </c>
      <c r="S9" s="7">
        <v>15</v>
      </c>
      <c r="T9" s="7">
        <v>1</v>
      </c>
      <c r="U9" s="7"/>
    </row>
    <row r="10" spans="1:21" x14ac:dyDescent="0.25">
      <c r="A10">
        <v>7</v>
      </c>
      <c r="B10">
        <v>7</v>
      </c>
      <c r="C10">
        <f t="shared" si="1"/>
        <v>7</v>
      </c>
      <c r="F10">
        <v>7</v>
      </c>
      <c r="G10">
        <v>7</v>
      </c>
      <c r="H10">
        <f t="shared" si="0"/>
        <v>7</v>
      </c>
      <c r="L10" s="7">
        <v>16</v>
      </c>
      <c r="M10" s="7">
        <v>16</v>
      </c>
      <c r="N10" s="6">
        <v>0</v>
      </c>
      <c r="O10" s="6"/>
      <c r="P10" s="6"/>
      <c r="Q10" s="7"/>
      <c r="R10" s="7">
        <v>16</v>
      </c>
      <c r="S10" s="7">
        <v>16</v>
      </c>
      <c r="T10" s="7">
        <v>1</v>
      </c>
      <c r="U10" s="7"/>
    </row>
    <row r="11" spans="1:21" x14ac:dyDescent="0.25">
      <c r="A11">
        <v>8</v>
      </c>
      <c r="B11">
        <v>8</v>
      </c>
      <c r="C11">
        <f t="shared" si="1"/>
        <v>8</v>
      </c>
      <c r="F11">
        <v>8</v>
      </c>
      <c r="G11">
        <v>9</v>
      </c>
      <c r="H11">
        <f t="shared" si="0"/>
        <v>9</v>
      </c>
      <c r="L11" s="7">
        <v>19</v>
      </c>
      <c r="M11" s="7">
        <v>19</v>
      </c>
      <c r="N11" s="6">
        <v>0</v>
      </c>
      <c r="O11" s="6"/>
      <c r="P11" s="6"/>
      <c r="Q11" s="7"/>
      <c r="R11" s="7">
        <v>18</v>
      </c>
      <c r="S11" s="7">
        <v>18</v>
      </c>
      <c r="T11" s="7">
        <v>1</v>
      </c>
      <c r="U11" s="7"/>
    </row>
    <row r="12" spans="1:21" x14ac:dyDescent="0.25">
      <c r="A12">
        <v>9</v>
      </c>
      <c r="B12">
        <v>9</v>
      </c>
      <c r="C12">
        <f t="shared" si="1"/>
        <v>9</v>
      </c>
      <c r="F12">
        <v>9</v>
      </c>
      <c r="G12">
        <v>9</v>
      </c>
      <c r="H12">
        <f t="shared" si="0"/>
        <v>9</v>
      </c>
      <c r="L12" s="7">
        <v>22</v>
      </c>
      <c r="M12" s="7">
        <v>22</v>
      </c>
      <c r="N12" s="6">
        <v>1</v>
      </c>
      <c r="O12" s="6"/>
      <c r="P12" s="6"/>
      <c r="Q12" s="7"/>
      <c r="R12" s="7">
        <v>19</v>
      </c>
      <c r="S12" s="7">
        <v>19</v>
      </c>
      <c r="T12" s="7">
        <v>1</v>
      </c>
      <c r="U12" s="7"/>
    </row>
    <row r="13" spans="1:21" x14ac:dyDescent="0.25">
      <c r="A13">
        <v>10</v>
      </c>
      <c r="B13">
        <v>10</v>
      </c>
      <c r="C13">
        <f t="shared" si="1"/>
        <v>10</v>
      </c>
      <c r="F13">
        <v>10</v>
      </c>
      <c r="G13">
        <v>10</v>
      </c>
      <c r="H13">
        <f t="shared" si="0"/>
        <v>10</v>
      </c>
      <c r="L13" s="7">
        <v>23</v>
      </c>
      <c r="M13" s="7">
        <v>23</v>
      </c>
      <c r="N13" s="6">
        <v>1</v>
      </c>
      <c r="O13" s="6"/>
      <c r="P13" s="6"/>
      <c r="Q13" s="7"/>
      <c r="R13" s="7">
        <v>22</v>
      </c>
      <c r="S13" s="7">
        <v>22</v>
      </c>
      <c r="T13" s="7">
        <v>0</v>
      </c>
      <c r="U13" s="7"/>
    </row>
    <row r="14" spans="1:21" x14ac:dyDescent="0.25">
      <c r="A14">
        <v>11</v>
      </c>
      <c r="B14">
        <v>13</v>
      </c>
      <c r="C14">
        <f t="shared" si="1"/>
        <v>13</v>
      </c>
      <c r="F14">
        <v>11</v>
      </c>
      <c r="G14">
        <v>11</v>
      </c>
      <c r="H14">
        <f t="shared" si="0"/>
        <v>11</v>
      </c>
      <c r="L14" s="7">
        <v>24</v>
      </c>
      <c r="M14" s="7">
        <v>24</v>
      </c>
      <c r="N14" s="6">
        <v>2</v>
      </c>
      <c r="O14" s="6"/>
      <c r="P14" s="6"/>
      <c r="Q14" s="7"/>
      <c r="R14" s="7">
        <v>23</v>
      </c>
      <c r="S14" s="7">
        <v>23</v>
      </c>
      <c r="T14" s="7">
        <v>0</v>
      </c>
      <c r="U14" s="7"/>
    </row>
    <row r="15" spans="1:21" x14ac:dyDescent="0.25">
      <c r="A15">
        <v>12</v>
      </c>
      <c r="B15">
        <v>12</v>
      </c>
      <c r="C15">
        <f t="shared" si="1"/>
        <v>12</v>
      </c>
      <c r="F15">
        <v>12</v>
      </c>
      <c r="G15">
        <v>13</v>
      </c>
      <c r="H15">
        <f t="shared" si="0"/>
        <v>18</v>
      </c>
      <c r="L15" s="7">
        <v>25</v>
      </c>
      <c r="M15" s="7">
        <v>25</v>
      </c>
      <c r="N15" s="6">
        <v>1</v>
      </c>
      <c r="O15" s="6"/>
      <c r="P15" s="6"/>
      <c r="Q15" s="7"/>
      <c r="R15" s="7">
        <v>24</v>
      </c>
      <c r="S15" s="7">
        <v>24</v>
      </c>
      <c r="T15" s="7">
        <v>0</v>
      </c>
      <c r="U15" s="7"/>
    </row>
    <row r="16" spans="1:21" x14ac:dyDescent="0.25">
      <c r="A16">
        <v>13</v>
      </c>
      <c r="B16">
        <v>13</v>
      </c>
      <c r="C16">
        <f t="shared" si="1"/>
        <v>13</v>
      </c>
      <c r="F16">
        <v>13</v>
      </c>
      <c r="G16">
        <v>17</v>
      </c>
      <c r="H16">
        <f t="shared" si="0"/>
        <v>18</v>
      </c>
      <c r="L16" s="7">
        <v>30</v>
      </c>
      <c r="M16" s="7">
        <v>30</v>
      </c>
      <c r="N16" s="6">
        <v>2</v>
      </c>
      <c r="O16" s="6"/>
      <c r="P16" s="6"/>
      <c r="Q16" s="7"/>
      <c r="R16" s="7"/>
      <c r="S16" s="7"/>
      <c r="T16" s="7"/>
      <c r="U16" s="7"/>
    </row>
    <row r="17" spans="1:29" x14ac:dyDescent="0.25">
      <c r="A17">
        <v>14</v>
      </c>
      <c r="B17">
        <v>15</v>
      </c>
      <c r="C17">
        <f t="shared" si="1"/>
        <v>15</v>
      </c>
      <c r="F17">
        <v>14</v>
      </c>
      <c r="G17">
        <v>15</v>
      </c>
      <c r="H17">
        <f t="shared" si="0"/>
        <v>15</v>
      </c>
      <c r="L17" s="7">
        <v>31</v>
      </c>
      <c r="M17" s="7">
        <v>31</v>
      </c>
      <c r="N17" s="6">
        <v>1</v>
      </c>
      <c r="O17" s="6"/>
      <c r="P17" s="6"/>
      <c r="Q17" s="7"/>
      <c r="R17" s="7"/>
      <c r="S17" s="7"/>
      <c r="T17" s="7"/>
      <c r="U17" s="7"/>
    </row>
    <row r="18" spans="1:29" x14ac:dyDescent="0.25">
      <c r="A18">
        <v>15</v>
      </c>
      <c r="B18">
        <v>15</v>
      </c>
      <c r="C18">
        <f t="shared" si="1"/>
        <v>15</v>
      </c>
      <c r="F18">
        <v>15</v>
      </c>
      <c r="G18">
        <v>15</v>
      </c>
      <c r="H18">
        <f t="shared" si="0"/>
        <v>15</v>
      </c>
      <c r="L18" s="7">
        <v>32</v>
      </c>
      <c r="M18" s="7">
        <v>32</v>
      </c>
      <c r="N18" s="6">
        <v>0</v>
      </c>
      <c r="O18" s="6"/>
      <c r="P18" s="6"/>
      <c r="Q18" s="7"/>
      <c r="R18" s="7"/>
      <c r="S18" s="7"/>
      <c r="T18" s="7"/>
      <c r="U18" s="7"/>
    </row>
    <row r="19" spans="1:29" x14ac:dyDescent="0.25">
      <c r="A19">
        <v>16</v>
      </c>
      <c r="B19">
        <v>16</v>
      </c>
      <c r="C19">
        <f t="shared" si="1"/>
        <v>16</v>
      </c>
      <c r="F19">
        <v>16</v>
      </c>
      <c r="G19">
        <v>16</v>
      </c>
      <c r="H19">
        <f t="shared" si="0"/>
        <v>16</v>
      </c>
      <c r="L19" s="7">
        <v>35</v>
      </c>
      <c r="M19" s="7">
        <v>35</v>
      </c>
      <c r="N19" s="6">
        <v>0</v>
      </c>
      <c r="O19" s="6"/>
      <c r="P19" s="6"/>
      <c r="Q19" s="7"/>
      <c r="R19" s="7"/>
      <c r="S19" s="7"/>
      <c r="T19" s="7"/>
      <c r="U19" s="7"/>
    </row>
    <row r="20" spans="1:29" x14ac:dyDescent="0.25">
      <c r="A20">
        <v>17</v>
      </c>
      <c r="B20">
        <v>18</v>
      </c>
      <c r="C20">
        <f t="shared" si="1"/>
        <v>22</v>
      </c>
      <c r="F20">
        <v>17</v>
      </c>
      <c r="G20">
        <v>18</v>
      </c>
      <c r="H20">
        <f t="shared" si="0"/>
        <v>18</v>
      </c>
      <c r="L20" s="7">
        <v>36</v>
      </c>
      <c r="M20" s="7">
        <v>36</v>
      </c>
      <c r="N20" s="6">
        <v>1</v>
      </c>
      <c r="O20" s="6"/>
      <c r="P20" s="6"/>
      <c r="Q20" s="7"/>
      <c r="R20" s="7"/>
      <c r="S20" s="7"/>
      <c r="T20" s="7"/>
      <c r="U20" s="7"/>
    </row>
    <row r="21" spans="1:29" x14ac:dyDescent="0.25">
      <c r="A21">
        <v>18</v>
      </c>
      <c r="B21">
        <v>20</v>
      </c>
      <c r="C21">
        <f t="shared" si="1"/>
        <v>22</v>
      </c>
      <c r="F21">
        <v>18</v>
      </c>
      <c r="G21">
        <v>18</v>
      </c>
      <c r="H21">
        <f t="shared" si="0"/>
        <v>18</v>
      </c>
      <c r="L21" s="7">
        <v>37</v>
      </c>
      <c r="M21" s="7">
        <v>37</v>
      </c>
      <c r="N21" s="6">
        <v>0</v>
      </c>
      <c r="O21" s="6"/>
      <c r="P21" s="6"/>
      <c r="Q21" s="7"/>
      <c r="R21" s="7"/>
      <c r="S21" s="7"/>
      <c r="T21" s="7"/>
      <c r="U21" s="7"/>
    </row>
    <row r="22" spans="1:29" x14ac:dyDescent="0.25">
      <c r="A22">
        <v>19</v>
      </c>
      <c r="B22">
        <v>19</v>
      </c>
      <c r="C22">
        <f t="shared" si="1"/>
        <v>19</v>
      </c>
      <c r="F22">
        <v>19</v>
      </c>
      <c r="G22">
        <v>19</v>
      </c>
      <c r="H22">
        <f t="shared" si="0"/>
        <v>19</v>
      </c>
      <c r="L22" s="7">
        <v>39</v>
      </c>
      <c r="M22" s="7">
        <v>39</v>
      </c>
      <c r="N22" s="6">
        <v>0</v>
      </c>
      <c r="O22" s="6"/>
      <c r="P22" s="6"/>
      <c r="Q22" s="7"/>
      <c r="R22" s="7"/>
      <c r="S22" s="7"/>
      <c r="T22" s="7"/>
      <c r="U22" s="7"/>
    </row>
    <row r="23" spans="1:29" x14ac:dyDescent="0.25">
      <c r="A23">
        <v>20</v>
      </c>
      <c r="B23">
        <v>21</v>
      </c>
      <c r="C23">
        <f t="shared" si="1"/>
        <v>22</v>
      </c>
      <c r="F23">
        <v>20</v>
      </c>
      <c r="G23">
        <v>21</v>
      </c>
      <c r="H23">
        <f t="shared" si="0"/>
        <v>22</v>
      </c>
      <c r="L23" s="7">
        <v>41</v>
      </c>
      <c r="M23" s="7">
        <v>41</v>
      </c>
      <c r="N23" s="6">
        <v>1</v>
      </c>
      <c r="O23" s="6"/>
      <c r="P23" s="6"/>
      <c r="Q23" s="7"/>
      <c r="R23" s="7"/>
      <c r="S23" s="7"/>
      <c r="T23" s="7"/>
      <c r="U23" s="7"/>
    </row>
    <row r="24" spans="1:29" x14ac:dyDescent="0.25">
      <c r="A24">
        <v>21</v>
      </c>
      <c r="B24">
        <v>22</v>
      </c>
      <c r="C24">
        <f t="shared" si="1"/>
        <v>22</v>
      </c>
      <c r="F24">
        <v>21</v>
      </c>
      <c r="G24">
        <v>22</v>
      </c>
      <c r="H24">
        <f t="shared" si="0"/>
        <v>22</v>
      </c>
      <c r="L24" s="7">
        <v>42</v>
      </c>
      <c r="M24" s="7">
        <v>42</v>
      </c>
      <c r="N24" s="6">
        <v>0</v>
      </c>
      <c r="O24" s="6"/>
      <c r="P24" s="6"/>
      <c r="Q24" s="7"/>
      <c r="R24" s="7"/>
      <c r="S24" s="7"/>
      <c r="T24" s="7"/>
      <c r="U24" s="7"/>
    </row>
    <row r="25" spans="1:29" x14ac:dyDescent="0.25">
      <c r="A25">
        <v>22</v>
      </c>
      <c r="B25">
        <v>22</v>
      </c>
      <c r="C25">
        <f t="shared" si="1"/>
        <v>22</v>
      </c>
      <c r="F25">
        <v>22</v>
      </c>
      <c r="G25">
        <v>22</v>
      </c>
      <c r="H25">
        <f t="shared" si="0"/>
        <v>22</v>
      </c>
      <c r="O25" s="2"/>
    </row>
    <row r="26" spans="1:29" x14ac:dyDescent="0.25">
      <c r="A26">
        <v>23</v>
      </c>
      <c r="B26">
        <v>23</v>
      </c>
      <c r="C26">
        <f t="shared" si="1"/>
        <v>23</v>
      </c>
      <c r="F26">
        <v>23</v>
      </c>
      <c r="G26">
        <v>23</v>
      </c>
      <c r="H26">
        <f t="shared" si="0"/>
        <v>23</v>
      </c>
    </row>
    <row r="27" spans="1:29" x14ac:dyDescent="0.25">
      <c r="A27">
        <v>24</v>
      </c>
      <c r="B27">
        <v>24</v>
      </c>
      <c r="C27">
        <f t="shared" si="1"/>
        <v>24</v>
      </c>
      <c r="F27">
        <v>24</v>
      </c>
      <c r="G27">
        <v>24</v>
      </c>
      <c r="H27">
        <f t="shared" si="0"/>
        <v>24</v>
      </c>
    </row>
    <row r="28" spans="1:29" x14ac:dyDescent="0.25">
      <c r="A28">
        <v>25</v>
      </c>
      <c r="B28">
        <v>25</v>
      </c>
      <c r="C28">
        <f t="shared" si="1"/>
        <v>25</v>
      </c>
    </row>
    <row r="29" spans="1:29" x14ac:dyDescent="0.25">
      <c r="A29">
        <v>26</v>
      </c>
      <c r="B29">
        <v>27</v>
      </c>
      <c r="C29">
        <f t="shared" si="1"/>
        <v>31</v>
      </c>
    </row>
    <row r="30" spans="1:29" x14ac:dyDescent="0.25">
      <c r="A30">
        <v>27</v>
      </c>
      <c r="B30">
        <v>28</v>
      </c>
      <c r="C30">
        <f t="shared" si="1"/>
        <v>31</v>
      </c>
      <c r="AC30" s="2" t="s">
        <v>2084</v>
      </c>
    </row>
    <row r="31" spans="1:29" x14ac:dyDescent="0.25">
      <c r="A31">
        <v>28</v>
      </c>
      <c r="B31">
        <v>29</v>
      </c>
      <c r="C31">
        <f t="shared" si="1"/>
        <v>31</v>
      </c>
      <c r="L31" s="2" t="s">
        <v>2085</v>
      </c>
    </row>
    <row r="32" spans="1:29" x14ac:dyDescent="0.25">
      <c r="A32">
        <v>29</v>
      </c>
      <c r="B32">
        <v>31</v>
      </c>
      <c r="C32">
        <f t="shared" si="1"/>
        <v>31</v>
      </c>
    </row>
    <row r="33" spans="1:3" x14ac:dyDescent="0.25">
      <c r="A33">
        <v>30</v>
      </c>
      <c r="B33">
        <v>30</v>
      </c>
      <c r="C33">
        <f t="shared" si="1"/>
        <v>30</v>
      </c>
    </row>
    <row r="34" spans="1:3" x14ac:dyDescent="0.25">
      <c r="A34">
        <v>31</v>
      </c>
      <c r="B34">
        <v>31</v>
      </c>
      <c r="C34">
        <f t="shared" si="1"/>
        <v>31</v>
      </c>
    </row>
    <row r="35" spans="1:3" x14ac:dyDescent="0.25">
      <c r="A35">
        <v>32</v>
      </c>
      <c r="B35">
        <v>32</v>
      </c>
      <c r="C35">
        <f t="shared" si="1"/>
        <v>32</v>
      </c>
    </row>
    <row r="36" spans="1:3" x14ac:dyDescent="0.25">
      <c r="A36">
        <v>33</v>
      </c>
      <c r="B36">
        <v>34</v>
      </c>
      <c r="C36">
        <f t="shared" si="1"/>
        <v>35</v>
      </c>
    </row>
    <row r="37" spans="1:3" x14ac:dyDescent="0.25">
      <c r="A37">
        <v>34</v>
      </c>
      <c r="B37">
        <v>35</v>
      </c>
      <c r="C37">
        <f t="shared" si="1"/>
        <v>35</v>
      </c>
    </row>
    <row r="38" spans="1:3" x14ac:dyDescent="0.25">
      <c r="A38">
        <v>35</v>
      </c>
      <c r="B38">
        <v>35</v>
      </c>
      <c r="C38">
        <f t="shared" si="1"/>
        <v>35</v>
      </c>
    </row>
    <row r="39" spans="1:3" x14ac:dyDescent="0.25">
      <c r="A39">
        <v>36</v>
      </c>
      <c r="B39">
        <v>36</v>
      </c>
      <c r="C39">
        <f t="shared" si="1"/>
        <v>36</v>
      </c>
    </row>
    <row r="40" spans="1:3" x14ac:dyDescent="0.25">
      <c r="A40">
        <v>37</v>
      </c>
      <c r="B40">
        <v>37</v>
      </c>
      <c r="C40">
        <f t="shared" si="1"/>
        <v>37</v>
      </c>
    </row>
    <row r="41" spans="1:3" x14ac:dyDescent="0.25">
      <c r="A41">
        <v>38</v>
      </c>
      <c r="B41">
        <v>40</v>
      </c>
      <c r="C41">
        <f t="shared" si="1"/>
        <v>41</v>
      </c>
    </row>
    <row r="42" spans="1:3" x14ac:dyDescent="0.25">
      <c r="A42">
        <v>39</v>
      </c>
      <c r="B42">
        <v>39</v>
      </c>
      <c r="C42">
        <f t="shared" si="1"/>
        <v>39</v>
      </c>
    </row>
    <row r="43" spans="1:3" x14ac:dyDescent="0.25">
      <c r="A43">
        <v>40</v>
      </c>
      <c r="B43">
        <v>41</v>
      </c>
      <c r="C43">
        <f t="shared" si="1"/>
        <v>41</v>
      </c>
    </row>
    <row r="44" spans="1:3" x14ac:dyDescent="0.25">
      <c r="A44">
        <v>41</v>
      </c>
      <c r="B44">
        <v>41</v>
      </c>
      <c r="C44">
        <f>VLOOKUP(VLOOKUP(VLOOKUP(VLOOKUP(VLOOKUP(VLOOKUP(VLOOKUP(VLOOKUP(VLOOKUP(VLOOKUP(A44,$A$3:$B$45,2,0),$A$3:$B$45,2,0),$A$3:$B$45,2,0),$A$3:$B$45,2,0),$A$3:$B$45,2,0),$A$3:$B$45,2,0),$A$3:$B$45,2,0),$A$3:$B$45,2,0),$A$3:$B$45,2,0),$A$3:$B$45,2,0)</f>
        <v>41</v>
      </c>
    </row>
    <row r="45" spans="1:3" x14ac:dyDescent="0.25">
      <c r="A45">
        <v>42</v>
      </c>
      <c r="B45">
        <v>42</v>
      </c>
      <c r="C45">
        <f t="shared" si="1"/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Individuals</vt:lpstr>
      <vt:lpstr>Key node cluster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يزيد حسن</cp:lastModifiedBy>
  <dcterms:created xsi:type="dcterms:W3CDTF">2022-06-09T10:59:42Z</dcterms:created>
  <dcterms:modified xsi:type="dcterms:W3CDTF">2022-07-12T16:13:50Z</dcterms:modified>
  <cp:category/>
</cp:coreProperties>
</file>